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FSU\Sping 2019 FSU\Directed Individual Study\"/>
    </mc:Choice>
  </mc:AlternateContent>
  <xr:revisionPtr revIDLastSave="0" documentId="8_{55B7D5DC-944D-478C-88E0-B50A4E84DAF6}" xr6:coauthVersionLast="36" xr6:coauthVersionMax="36" xr10:uidLastSave="{00000000-0000-0000-0000-000000000000}"/>
  <bookViews>
    <workbookView xWindow="0" yWindow="0" windowWidth="19008" windowHeight="9060" xr2:uid="{527CB7B5-BC8E-42BC-9551-59DA291185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691" i="1" l="1"/>
  <c r="AD691" i="1"/>
  <c r="AC691" i="1"/>
  <c r="AE691" i="1" s="1"/>
  <c r="AB691" i="1"/>
  <c r="Y691" i="1"/>
  <c r="AA691" i="1" s="1"/>
  <c r="W691" i="1"/>
  <c r="U691" i="1"/>
  <c r="S691" i="1"/>
  <c r="T691" i="1" s="1"/>
  <c r="O691" i="1"/>
  <c r="N691" i="1"/>
  <c r="L691" i="1"/>
  <c r="J691" i="1"/>
  <c r="M691" i="1" s="1"/>
  <c r="H691" i="1"/>
  <c r="V691" i="1" s="1"/>
  <c r="X691" i="1" s="1"/>
  <c r="E691" i="1"/>
  <c r="Z691" i="1" s="1"/>
  <c r="AF690" i="1"/>
  <c r="AE690" i="1"/>
  <c r="AD690" i="1"/>
  <c r="AC690" i="1"/>
  <c r="AB690" i="1"/>
  <c r="W690" i="1"/>
  <c r="V690" i="1"/>
  <c r="X690" i="1" s="1"/>
  <c r="U690" i="1"/>
  <c r="S690" i="1"/>
  <c r="T690" i="1" s="1"/>
  <c r="O690" i="1"/>
  <c r="N690" i="1"/>
  <c r="L690" i="1"/>
  <c r="K690" i="1"/>
  <c r="J690" i="1"/>
  <c r="M690" i="1" s="1"/>
  <c r="H690" i="1"/>
  <c r="E690" i="1"/>
  <c r="Z690" i="1" s="1"/>
  <c r="AF689" i="1"/>
  <c r="AD689" i="1"/>
  <c r="AC689" i="1"/>
  <c r="AE689" i="1" s="1"/>
  <c r="AB689" i="1"/>
  <c r="U689" i="1"/>
  <c r="T689" i="1"/>
  <c r="S689" i="1"/>
  <c r="O689" i="1"/>
  <c r="N689" i="1"/>
  <c r="J689" i="1"/>
  <c r="M689" i="1" s="1"/>
  <c r="H689" i="1"/>
  <c r="W689" i="1" s="1"/>
  <c r="E689" i="1"/>
  <c r="Z689" i="1" s="1"/>
  <c r="AF688" i="1"/>
  <c r="AE688" i="1"/>
  <c r="AD688" i="1"/>
  <c r="AC688" i="1"/>
  <c r="AB688" i="1"/>
  <c r="W688" i="1"/>
  <c r="U688" i="1"/>
  <c r="S688" i="1"/>
  <c r="T688" i="1" s="1"/>
  <c r="O688" i="1"/>
  <c r="N688" i="1"/>
  <c r="L688" i="1"/>
  <c r="J688" i="1"/>
  <c r="M688" i="1" s="1"/>
  <c r="H688" i="1"/>
  <c r="V688" i="1" s="1"/>
  <c r="X688" i="1" s="1"/>
  <c r="E688" i="1"/>
  <c r="AF687" i="1"/>
  <c r="AD687" i="1"/>
  <c r="AC687" i="1"/>
  <c r="AE687" i="1" s="1"/>
  <c r="AB687" i="1"/>
  <c r="Y687" i="1"/>
  <c r="W687" i="1"/>
  <c r="X687" i="1" s="1"/>
  <c r="V687" i="1"/>
  <c r="U687" i="1"/>
  <c r="S687" i="1"/>
  <c r="T687" i="1" s="1"/>
  <c r="O687" i="1"/>
  <c r="N687" i="1"/>
  <c r="L687" i="1"/>
  <c r="J687" i="1"/>
  <c r="H687" i="1"/>
  <c r="E687" i="1"/>
  <c r="Z687" i="1" s="1"/>
  <c r="AF686" i="1"/>
  <c r="AD686" i="1"/>
  <c r="AC686" i="1"/>
  <c r="AE686" i="1" s="1"/>
  <c r="AB686" i="1"/>
  <c r="W686" i="1"/>
  <c r="V686" i="1"/>
  <c r="X686" i="1" s="1"/>
  <c r="U686" i="1"/>
  <c r="S686" i="1"/>
  <c r="T686" i="1" s="1"/>
  <c r="O686" i="1"/>
  <c r="N686" i="1"/>
  <c r="L686" i="1"/>
  <c r="K686" i="1"/>
  <c r="J686" i="1"/>
  <c r="M686" i="1" s="1"/>
  <c r="H686" i="1"/>
  <c r="E686" i="1"/>
  <c r="AF685" i="1"/>
  <c r="AD685" i="1"/>
  <c r="AC685" i="1"/>
  <c r="AE685" i="1" s="1"/>
  <c r="AB685" i="1"/>
  <c r="U685" i="1"/>
  <c r="T685" i="1"/>
  <c r="S685" i="1"/>
  <c r="O685" i="1"/>
  <c r="N685" i="1"/>
  <c r="J685" i="1"/>
  <c r="M685" i="1" s="1"/>
  <c r="H685" i="1"/>
  <c r="E685" i="1"/>
  <c r="AF684" i="1"/>
  <c r="AE684" i="1"/>
  <c r="AD684" i="1"/>
  <c r="AC684" i="1"/>
  <c r="AB684" i="1"/>
  <c r="W684" i="1"/>
  <c r="U684" i="1"/>
  <c r="S684" i="1"/>
  <c r="T684" i="1" s="1"/>
  <c r="O684" i="1"/>
  <c r="N684" i="1"/>
  <c r="M684" i="1"/>
  <c r="L684" i="1"/>
  <c r="J684" i="1"/>
  <c r="H684" i="1"/>
  <c r="V684" i="1" s="1"/>
  <c r="X684" i="1" s="1"/>
  <c r="E684" i="1"/>
  <c r="Z684" i="1" s="1"/>
  <c r="AF683" i="1"/>
  <c r="AD683" i="1"/>
  <c r="AC683" i="1"/>
  <c r="AE683" i="1" s="1"/>
  <c r="AB683" i="1"/>
  <c r="Y683" i="1"/>
  <c r="X683" i="1"/>
  <c r="W683" i="1"/>
  <c r="V683" i="1"/>
  <c r="U683" i="1"/>
  <c r="S683" i="1"/>
  <c r="T683" i="1" s="1"/>
  <c r="O683" i="1"/>
  <c r="N683" i="1"/>
  <c r="L683" i="1"/>
  <c r="K683" i="1"/>
  <c r="J683" i="1"/>
  <c r="M683" i="1" s="1"/>
  <c r="H683" i="1"/>
  <c r="E683" i="1"/>
  <c r="Z683" i="1" s="1"/>
  <c r="AF682" i="1"/>
  <c r="AD682" i="1"/>
  <c r="AC682" i="1"/>
  <c r="AE682" i="1" s="1"/>
  <c r="AB682" i="1"/>
  <c r="T682" i="1"/>
  <c r="S682" i="1"/>
  <c r="O682" i="1"/>
  <c r="N682" i="1"/>
  <c r="J682" i="1"/>
  <c r="M682" i="1" s="1"/>
  <c r="H682" i="1"/>
  <c r="E682" i="1"/>
  <c r="AF681" i="1"/>
  <c r="AD681" i="1"/>
  <c r="AC681" i="1"/>
  <c r="AE681" i="1" s="1"/>
  <c r="AB681" i="1"/>
  <c r="S681" i="1"/>
  <c r="T681" i="1" s="1"/>
  <c r="O681" i="1"/>
  <c r="N681" i="1"/>
  <c r="J681" i="1"/>
  <c r="M681" i="1" s="1"/>
  <c r="H681" i="1"/>
  <c r="U681" i="1" s="1"/>
  <c r="E681" i="1"/>
  <c r="Z681" i="1" s="1"/>
  <c r="AF680" i="1"/>
  <c r="AE680" i="1"/>
  <c r="AD680" i="1"/>
  <c r="AC680" i="1"/>
  <c r="AB680" i="1"/>
  <c r="W680" i="1"/>
  <c r="U680" i="1"/>
  <c r="S680" i="1"/>
  <c r="T680" i="1" s="1"/>
  <c r="O680" i="1"/>
  <c r="N680" i="1"/>
  <c r="M680" i="1"/>
  <c r="L680" i="1"/>
  <c r="J680" i="1"/>
  <c r="H680" i="1"/>
  <c r="V680" i="1" s="1"/>
  <c r="X680" i="1" s="1"/>
  <c r="E680" i="1"/>
  <c r="Z680" i="1" s="1"/>
  <c r="AF679" i="1"/>
  <c r="AD679" i="1"/>
  <c r="AC679" i="1"/>
  <c r="AE679" i="1" s="1"/>
  <c r="AB679" i="1"/>
  <c r="Y679" i="1"/>
  <c r="AA679" i="1" s="1"/>
  <c r="W679" i="1"/>
  <c r="V679" i="1"/>
  <c r="U679" i="1"/>
  <c r="S679" i="1"/>
  <c r="T679" i="1" s="1"/>
  <c r="O679" i="1"/>
  <c r="N679" i="1"/>
  <c r="L679" i="1"/>
  <c r="K679" i="1"/>
  <c r="J679" i="1"/>
  <c r="M679" i="1" s="1"/>
  <c r="H679" i="1"/>
  <c r="E679" i="1"/>
  <c r="Z679" i="1" s="1"/>
  <c r="AF678" i="1"/>
  <c r="AE678" i="1"/>
  <c r="AD678" i="1"/>
  <c r="AC678" i="1"/>
  <c r="AB678" i="1"/>
  <c r="T678" i="1"/>
  <c r="S678" i="1"/>
  <c r="O678" i="1"/>
  <c r="N678" i="1"/>
  <c r="L678" i="1"/>
  <c r="J678" i="1"/>
  <c r="M678" i="1" s="1"/>
  <c r="H678" i="1"/>
  <c r="W678" i="1" s="1"/>
  <c r="E678" i="1"/>
  <c r="AF677" i="1"/>
  <c r="AD677" i="1"/>
  <c r="AC677" i="1"/>
  <c r="AE677" i="1" s="1"/>
  <c r="AB677" i="1"/>
  <c r="Y677" i="1"/>
  <c r="AA677" i="1" s="1"/>
  <c r="U677" i="1"/>
  <c r="T677" i="1"/>
  <c r="S677" i="1"/>
  <c r="O677" i="1"/>
  <c r="N677" i="1"/>
  <c r="L677" i="1"/>
  <c r="J677" i="1"/>
  <c r="M677" i="1" s="1"/>
  <c r="H677" i="1"/>
  <c r="E677" i="1"/>
  <c r="Z677" i="1" s="1"/>
  <c r="AF676" i="1"/>
  <c r="AE676" i="1"/>
  <c r="AD676" i="1"/>
  <c r="AC676" i="1"/>
  <c r="AB676" i="1"/>
  <c r="AA676" i="1"/>
  <c r="Z676" i="1"/>
  <c r="Y676" i="1"/>
  <c r="X676" i="1"/>
  <c r="W676" i="1"/>
  <c r="U676" i="1"/>
  <c r="S676" i="1"/>
  <c r="T676" i="1" s="1"/>
  <c r="O676" i="1"/>
  <c r="N676" i="1"/>
  <c r="L676" i="1"/>
  <c r="J676" i="1"/>
  <c r="M676" i="1" s="1"/>
  <c r="H676" i="1"/>
  <c r="V676" i="1" s="1"/>
  <c r="E676" i="1"/>
  <c r="AF675" i="1"/>
  <c r="AD675" i="1"/>
  <c r="AE675" i="1" s="1"/>
  <c r="AC675" i="1"/>
  <c r="AB675" i="1"/>
  <c r="AA675" i="1"/>
  <c r="Y675" i="1"/>
  <c r="W675" i="1"/>
  <c r="V675" i="1"/>
  <c r="X675" i="1" s="1"/>
  <c r="U675" i="1"/>
  <c r="S675" i="1"/>
  <c r="T675" i="1" s="1"/>
  <c r="O675" i="1"/>
  <c r="N675" i="1"/>
  <c r="M675" i="1"/>
  <c r="L675" i="1"/>
  <c r="J675" i="1"/>
  <c r="K675" i="1" s="1"/>
  <c r="H675" i="1"/>
  <c r="E675" i="1"/>
  <c r="Z675" i="1" s="1"/>
  <c r="AF674" i="1"/>
  <c r="AE674" i="1"/>
  <c r="AD674" i="1"/>
  <c r="AC674" i="1"/>
  <c r="AB674" i="1"/>
  <c r="Y674" i="1"/>
  <c r="U674" i="1"/>
  <c r="T674" i="1"/>
  <c r="S674" i="1"/>
  <c r="O674" i="1"/>
  <c r="N674" i="1"/>
  <c r="J674" i="1"/>
  <c r="M674" i="1" s="1"/>
  <c r="H674" i="1"/>
  <c r="E674" i="1"/>
  <c r="AF673" i="1"/>
  <c r="AD673" i="1"/>
  <c r="AC673" i="1"/>
  <c r="AE673" i="1" s="1"/>
  <c r="AB673" i="1"/>
  <c r="Z673" i="1"/>
  <c r="Y673" i="1"/>
  <c r="U673" i="1"/>
  <c r="S673" i="1"/>
  <c r="T673" i="1" s="1"/>
  <c r="O673" i="1"/>
  <c r="N673" i="1"/>
  <c r="L673" i="1"/>
  <c r="J673" i="1"/>
  <c r="M673" i="1" s="1"/>
  <c r="H673" i="1"/>
  <c r="E673" i="1"/>
  <c r="AF672" i="1"/>
  <c r="AE672" i="1"/>
  <c r="AD672" i="1"/>
  <c r="AC672" i="1"/>
  <c r="AB672" i="1"/>
  <c r="W672" i="1"/>
  <c r="U672" i="1"/>
  <c r="S672" i="1"/>
  <c r="T672" i="1" s="1"/>
  <c r="O672" i="1"/>
  <c r="N672" i="1"/>
  <c r="L672" i="1"/>
  <c r="J672" i="1"/>
  <c r="M672" i="1" s="1"/>
  <c r="H672" i="1"/>
  <c r="V672" i="1" s="1"/>
  <c r="X672" i="1" s="1"/>
  <c r="E672" i="1"/>
  <c r="Z672" i="1" s="1"/>
  <c r="AF671" i="1"/>
  <c r="AD671" i="1"/>
  <c r="AE671" i="1" s="1"/>
  <c r="AC671" i="1"/>
  <c r="AB671" i="1"/>
  <c r="Y671" i="1"/>
  <c r="AA671" i="1" s="1"/>
  <c r="W671" i="1"/>
  <c r="V671" i="1"/>
  <c r="X671" i="1" s="1"/>
  <c r="U671" i="1"/>
  <c r="S671" i="1"/>
  <c r="T671" i="1" s="1"/>
  <c r="O671" i="1"/>
  <c r="N671" i="1"/>
  <c r="L671" i="1"/>
  <c r="J671" i="1"/>
  <c r="K671" i="1" s="1"/>
  <c r="H671" i="1"/>
  <c r="E671" i="1"/>
  <c r="Z671" i="1" s="1"/>
  <c r="AF670" i="1"/>
  <c r="AD670" i="1"/>
  <c r="AE670" i="1" s="1"/>
  <c r="AC670" i="1"/>
  <c r="AB670" i="1"/>
  <c r="T670" i="1"/>
  <c r="S670" i="1"/>
  <c r="O670" i="1"/>
  <c r="N670" i="1"/>
  <c r="L670" i="1"/>
  <c r="J670" i="1"/>
  <c r="M670" i="1" s="1"/>
  <c r="H670" i="1"/>
  <c r="W670" i="1" s="1"/>
  <c r="E670" i="1"/>
  <c r="Z670" i="1" s="1"/>
  <c r="AF669" i="1"/>
  <c r="AD669" i="1"/>
  <c r="AC669" i="1"/>
  <c r="AE669" i="1" s="1"/>
  <c r="AB669" i="1"/>
  <c r="Y669" i="1"/>
  <c r="AA669" i="1" s="1"/>
  <c r="U669" i="1"/>
  <c r="T669" i="1"/>
  <c r="S669" i="1"/>
  <c r="O669" i="1"/>
  <c r="N669" i="1"/>
  <c r="L669" i="1"/>
  <c r="J669" i="1"/>
  <c r="M669" i="1" s="1"/>
  <c r="H669" i="1"/>
  <c r="E669" i="1"/>
  <c r="Z669" i="1" s="1"/>
  <c r="AF668" i="1"/>
  <c r="AE668" i="1"/>
  <c r="AD668" i="1"/>
  <c r="AC668" i="1"/>
  <c r="AB668" i="1"/>
  <c r="AA668" i="1"/>
  <c r="Z668" i="1"/>
  <c r="Y668" i="1"/>
  <c r="W668" i="1"/>
  <c r="U668" i="1"/>
  <c r="S668" i="1"/>
  <c r="T668" i="1" s="1"/>
  <c r="O668" i="1"/>
  <c r="N668" i="1"/>
  <c r="L668" i="1"/>
  <c r="J668" i="1"/>
  <c r="M668" i="1" s="1"/>
  <c r="H668" i="1"/>
  <c r="V668" i="1" s="1"/>
  <c r="X668" i="1" s="1"/>
  <c r="E668" i="1"/>
  <c r="AF667" i="1"/>
  <c r="AD667" i="1"/>
  <c r="AE667" i="1" s="1"/>
  <c r="AC667" i="1"/>
  <c r="AB667" i="1"/>
  <c r="AA667" i="1"/>
  <c r="Y667" i="1"/>
  <c r="W667" i="1"/>
  <c r="V667" i="1"/>
  <c r="X667" i="1" s="1"/>
  <c r="U667" i="1"/>
  <c r="S667" i="1"/>
  <c r="T667" i="1" s="1"/>
  <c r="O667" i="1"/>
  <c r="N667" i="1"/>
  <c r="M667" i="1"/>
  <c r="L667" i="1"/>
  <c r="J667" i="1"/>
  <c r="K667" i="1" s="1"/>
  <c r="H667" i="1"/>
  <c r="E667" i="1"/>
  <c r="Z667" i="1" s="1"/>
  <c r="AF666" i="1"/>
  <c r="AD666" i="1"/>
  <c r="AE666" i="1" s="1"/>
  <c r="AC666" i="1"/>
  <c r="AB666" i="1"/>
  <c r="T666" i="1"/>
  <c r="S666" i="1"/>
  <c r="O666" i="1"/>
  <c r="N666" i="1"/>
  <c r="J666" i="1"/>
  <c r="M666" i="1" s="1"/>
  <c r="H666" i="1"/>
  <c r="U666" i="1" s="1"/>
  <c r="E666" i="1"/>
  <c r="AF665" i="1"/>
  <c r="AD665" i="1"/>
  <c r="AC665" i="1"/>
  <c r="AE665" i="1" s="1"/>
  <c r="AB665" i="1"/>
  <c r="Z665" i="1"/>
  <c r="Y665" i="1"/>
  <c r="U665" i="1"/>
  <c r="S665" i="1"/>
  <c r="T665" i="1" s="1"/>
  <c r="O665" i="1"/>
  <c r="N665" i="1"/>
  <c r="L665" i="1"/>
  <c r="J665" i="1"/>
  <c r="M665" i="1" s="1"/>
  <c r="H665" i="1"/>
  <c r="E665" i="1"/>
  <c r="AF664" i="1"/>
  <c r="AE664" i="1"/>
  <c r="AD664" i="1"/>
  <c r="AC664" i="1"/>
  <c r="AB664" i="1"/>
  <c r="W664" i="1"/>
  <c r="U664" i="1"/>
  <c r="S664" i="1"/>
  <c r="T664" i="1" s="1"/>
  <c r="O664" i="1"/>
  <c r="N664" i="1"/>
  <c r="L664" i="1"/>
  <c r="J664" i="1"/>
  <c r="M664" i="1" s="1"/>
  <c r="H664" i="1"/>
  <c r="V664" i="1" s="1"/>
  <c r="X664" i="1" s="1"/>
  <c r="E664" i="1"/>
  <c r="Z664" i="1" s="1"/>
  <c r="AF663" i="1"/>
  <c r="AE663" i="1"/>
  <c r="AD663" i="1"/>
  <c r="AC663" i="1"/>
  <c r="AB663" i="1"/>
  <c r="Y663" i="1"/>
  <c r="AA663" i="1" s="1"/>
  <c r="W663" i="1"/>
  <c r="V663" i="1"/>
  <c r="X663" i="1" s="1"/>
  <c r="U663" i="1"/>
  <c r="S663" i="1"/>
  <c r="T663" i="1" s="1"/>
  <c r="O663" i="1"/>
  <c r="N663" i="1"/>
  <c r="L663" i="1"/>
  <c r="K663" i="1"/>
  <c r="J663" i="1"/>
  <c r="M663" i="1" s="1"/>
  <c r="H663" i="1"/>
  <c r="E663" i="1"/>
  <c r="Z663" i="1" s="1"/>
  <c r="AF662" i="1"/>
  <c r="AD662" i="1"/>
  <c r="AE662" i="1" s="1"/>
  <c r="AC662" i="1"/>
  <c r="AB662" i="1"/>
  <c r="T662" i="1"/>
  <c r="S662" i="1"/>
  <c r="O662" i="1"/>
  <c r="N662" i="1"/>
  <c r="L662" i="1"/>
  <c r="J662" i="1"/>
  <c r="M662" i="1" s="1"/>
  <c r="H662" i="1"/>
  <c r="W662" i="1" s="1"/>
  <c r="E662" i="1"/>
  <c r="Z662" i="1" s="1"/>
  <c r="AF661" i="1"/>
  <c r="AE661" i="1"/>
  <c r="AD661" i="1"/>
  <c r="AC661" i="1"/>
  <c r="AB661" i="1"/>
  <c r="Y661" i="1"/>
  <c r="AA661" i="1" s="1"/>
  <c r="U661" i="1"/>
  <c r="T661" i="1"/>
  <c r="S661" i="1"/>
  <c r="O661" i="1"/>
  <c r="N661" i="1"/>
  <c r="L661" i="1"/>
  <c r="J661" i="1"/>
  <c r="M661" i="1" s="1"/>
  <c r="H661" i="1"/>
  <c r="E661" i="1"/>
  <c r="Z661" i="1" s="1"/>
  <c r="AF660" i="1"/>
  <c r="AE660" i="1"/>
  <c r="AD660" i="1"/>
  <c r="AC660" i="1"/>
  <c r="AB660" i="1"/>
  <c r="Z660" i="1"/>
  <c r="Y660" i="1"/>
  <c r="AA660" i="1" s="1"/>
  <c r="W660" i="1"/>
  <c r="U660" i="1"/>
  <c r="S660" i="1"/>
  <c r="T660" i="1" s="1"/>
  <c r="O660" i="1"/>
  <c r="N660" i="1"/>
  <c r="L660" i="1"/>
  <c r="J660" i="1"/>
  <c r="M660" i="1" s="1"/>
  <c r="H660" i="1"/>
  <c r="V660" i="1" s="1"/>
  <c r="X660" i="1" s="1"/>
  <c r="E660" i="1"/>
  <c r="AF659" i="1"/>
  <c r="AD659" i="1"/>
  <c r="AE659" i="1" s="1"/>
  <c r="AC659" i="1"/>
  <c r="AB659" i="1"/>
  <c r="Y659" i="1"/>
  <c r="AA659" i="1" s="1"/>
  <c r="W659" i="1"/>
  <c r="V659" i="1"/>
  <c r="X659" i="1" s="1"/>
  <c r="U659" i="1"/>
  <c r="S659" i="1"/>
  <c r="T659" i="1" s="1"/>
  <c r="O659" i="1"/>
  <c r="N659" i="1"/>
  <c r="M659" i="1"/>
  <c r="L659" i="1"/>
  <c r="J659" i="1"/>
  <c r="K659" i="1" s="1"/>
  <c r="H659" i="1"/>
  <c r="E659" i="1"/>
  <c r="Z659" i="1" s="1"/>
  <c r="AF658" i="1"/>
  <c r="AE658" i="1"/>
  <c r="AD658" i="1"/>
  <c r="AC658" i="1"/>
  <c r="AB658" i="1"/>
  <c r="T658" i="1"/>
  <c r="S658" i="1"/>
  <c r="O658" i="1"/>
  <c r="N658" i="1"/>
  <c r="L658" i="1"/>
  <c r="J658" i="1"/>
  <c r="M658" i="1" s="1"/>
  <c r="H658" i="1"/>
  <c r="U658" i="1" s="1"/>
  <c r="E658" i="1"/>
  <c r="AF657" i="1"/>
  <c r="AD657" i="1"/>
  <c r="AC657" i="1"/>
  <c r="AE657" i="1" s="1"/>
  <c r="AB657" i="1"/>
  <c r="AA657" i="1"/>
  <c r="Z657" i="1"/>
  <c r="Y657" i="1"/>
  <c r="U657" i="1"/>
  <c r="T657" i="1"/>
  <c r="S657" i="1"/>
  <c r="O657" i="1"/>
  <c r="N657" i="1"/>
  <c r="L657" i="1"/>
  <c r="J657" i="1"/>
  <c r="M657" i="1" s="1"/>
  <c r="H657" i="1"/>
  <c r="E657" i="1"/>
  <c r="AF656" i="1"/>
  <c r="AD656" i="1"/>
  <c r="AC656" i="1"/>
  <c r="AE656" i="1" s="1"/>
  <c r="AB656" i="1"/>
  <c r="W656" i="1"/>
  <c r="U656" i="1"/>
  <c r="S656" i="1"/>
  <c r="T656" i="1" s="1"/>
  <c r="O656" i="1"/>
  <c r="N656" i="1"/>
  <c r="L656" i="1"/>
  <c r="J656" i="1"/>
  <c r="M656" i="1" s="1"/>
  <c r="H656" i="1"/>
  <c r="V656" i="1" s="1"/>
  <c r="X656" i="1" s="1"/>
  <c r="E656" i="1"/>
  <c r="Z656" i="1" s="1"/>
  <c r="AF655" i="1"/>
  <c r="AD655" i="1"/>
  <c r="AE655" i="1" s="1"/>
  <c r="AC655" i="1"/>
  <c r="AB655" i="1"/>
  <c r="Y655" i="1"/>
  <c r="AA655" i="1" s="1"/>
  <c r="W655" i="1"/>
  <c r="V655" i="1"/>
  <c r="U655" i="1"/>
  <c r="S655" i="1"/>
  <c r="T655" i="1" s="1"/>
  <c r="O655" i="1"/>
  <c r="N655" i="1"/>
  <c r="M655" i="1"/>
  <c r="L655" i="1"/>
  <c r="K655" i="1"/>
  <c r="J655" i="1"/>
  <c r="H655" i="1"/>
  <c r="E655" i="1"/>
  <c r="Z655" i="1" s="1"/>
  <c r="AF654" i="1"/>
  <c r="AE654" i="1"/>
  <c r="AD654" i="1"/>
  <c r="AC654" i="1"/>
  <c r="AB654" i="1"/>
  <c r="U654" i="1"/>
  <c r="T654" i="1"/>
  <c r="S654" i="1"/>
  <c r="O654" i="1"/>
  <c r="N654" i="1"/>
  <c r="L654" i="1"/>
  <c r="J654" i="1"/>
  <c r="M654" i="1" s="1"/>
  <c r="H654" i="1"/>
  <c r="E654" i="1"/>
  <c r="AF653" i="1"/>
  <c r="AE653" i="1"/>
  <c r="AD653" i="1"/>
  <c r="AC653" i="1"/>
  <c r="AB653" i="1"/>
  <c r="U653" i="1"/>
  <c r="T653" i="1"/>
  <c r="S653" i="1"/>
  <c r="O653" i="1"/>
  <c r="N653" i="1"/>
  <c r="L653" i="1"/>
  <c r="J653" i="1"/>
  <c r="M653" i="1" s="1"/>
  <c r="H653" i="1"/>
  <c r="E653" i="1"/>
  <c r="AF652" i="1"/>
  <c r="AE652" i="1"/>
  <c r="AD652" i="1"/>
  <c r="AC652" i="1"/>
  <c r="AB652" i="1"/>
  <c r="Z652" i="1"/>
  <c r="Y652" i="1"/>
  <c r="AA652" i="1" s="1"/>
  <c r="W652" i="1"/>
  <c r="U652" i="1"/>
  <c r="S652" i="1"/>
  <c r="T652" i="1" s="1"/>
  <c r="O652" i="1"/>
  <c r="N652" i="1"/>
  <c r="L652" i="1"/>
  <c r="J652" i="1"/>
  <c r="M652" i="1" s="1"/>
  <c r="H652" i="1"/>
  <c r="V652" i="1" s="1"/>
  <c r="X652" i="1" s="1"/>
  <c r="E652" i="1"/>
  <c r="AF651" i="1"/>
  <c r="AD651" i="1"/>
  <c r="AE651" i="1" s="1"/>
  <c r="AC651" i="1"/>
  <c r="AB651" i="1"/>
  <c r="Y651" i="1"/>
  <c r="AA651" i="1" s="1"/>
  <c r="W651" i="1"/>
  <c r="V651" i="1"/>
  <c r="X651" i="1" s="1"/>
  <c r="U651" i="1"/>
  <c r="S651" i="1"/>
  <c r="T651" i="1" s="1"/>
  <c r="O651" i="1"/>
  <c r="N651" i="1"/>
  <c r="M651" i="1"/>
  <c r="L651" i="1"/>
  <c r="K651" i="1"/>
  <c r="J651" i="1"/>
  <c r="H651" i="1"/>
  <c r="E651" i="1"/>
  <c r="Z651" i="1" s="1"/>
  <c r="AF650" i="1"/>
  <c r="AD650" i="1"/>
  <c r="AE650" i="1" s="1"/>
  <c r="AC650" i="1"/>
  <c r="AB650" i="1"/>
  <c r="W650" i="1"/>
  <c r="V650" i="1"/>
  <c r="T650" i="1"/>
  <c r="S650" i="1"/>
  <c r="O650" i="1"/>
  <c r="N650" i="1"/>
  <c r="L650" i="1"/>
  <c r="K650" i="1"/>
  <c r="J650" i="1"/>
  <c r="M650" i="1" s="1"/>
  <c r="H650" i="1"/>
  <c r="U650" i="1" s="1"/>
  <c r="E650" i="1"/>
  <c r="AF649" i="1"/>
  <c r="AE649" i="1"/>
  <c r="AD649" i="1"/>
  <c r="AC649" i="1"/>
  <c r="AB649" i="1"/>
  <c r="Y649" i="1"/>
  <c r="AA649" i="1" s="1"/>
  <c r="U649" i="1"/>
  <c r="T649" i="1"/>
  <c r="S649" i="1"/>
  <c r="O649" i="1"/>
  <c r="N649" i="1"/>
  <c r="L649" i="1"/>
  <c r="J649" i="1"/>
  <c r="M649" i="1" s="1"/>
  <c r="H649" i="1"/>
  <c r="E649" i="1"/>
  <c r="Z649" i="1" s="1"/>
  <c r="AF648" i="1"/>
  <c r="AD648" i="1"/>
  <c r="AC648" i="1"/>
  <c r="AE648" i="1" s="1"/>
  <c r="AB648" i="1"/>
  <c r="Y648" i="1"/>
  <c r="AA648" i="1" s="1"/>
  <c r="W648" i="1"/>
  <c r="U648" i="1"/>
  <c r="S648" i="1"/>
  <c r="T648" i="1" s="1"/>
  <c r="O648" i="1"/>
  <c r="N648" i="1"/>
  <c r="L648" i="1"/>
  <c r="J648" i="1"/>
  <c r="M648" i="1" s="1"/>
  <c r="H648" i="1"/>
  <c r="V648" i="1" s="1"/>
  <c r="X648" i="1" s="1"/>
  <c r="E648" i="1"/>
  <c r="Z648" i="1" s="1"/>
  <c r="AF647" i="1"/>
  <c r="AD647" i="1"/>
  <c r="AE647" i="1" s="1"/>
  <c r="AC647" i="1"/>
  <c r="AB647" i="1"/>
  <c r="Y647" i="1"/>
  <c r="AA647" i="1" s="1"/>
  <c r="X647" i="1"/>
  <c r="W647" i="1"/>
  <c r="V647" i="1"/>
  <c r="U647" i="1"/>
  <c r="S647" i="1"/>
  <c r="T647" i="1" s="1"/>
  <c r="O647" i="1"/>
  <c r="N647" i="1"/>
  <c r="M647" i="1"/>
  <c r="L647" i="1"/>
  <c r="J647" i="1"/>
  <c r="K647" i="1" s="1"/>
  <c r="H647" i="1"/>
  <c r="E647" i="1"/>
  <c r="Z647" i="1" s="1"/>
  <c r="AF646" i="1"/>
  <c r="AD646" i="1"/>
  <c r="AC646" i="1"/>
  <c r="AE646" i="1" s="1"/>
  <c r="AB646" i="1"/>
  <c r="Y646" i="1"/>
  <c r="T646" i="1"/>
  <c r="S646" i="1"/>
  <c r="O646" i="1"/>
  <c r="N646" i="1"/>
  <c r="L646" i="1"/>
  <c r="J646" i="1"/>
  <c r="M646" i="1" s="1"/>
  <c r="H646" i="1"/>
  <c r="U646" i="1" s="1"/>
  <c r="E646" i="1"/>
  <c r="AF645" i="1"/>
  <c r="AE645" i="1"/>
  <c r="AD645" i="1"/>
  <c r="AC645" i="1"/>
  <c r="AB645" i="1"/>
  <c r="T645" i="1"/>
  <c r="S645" i="1"/>
  <c r="O645" i="1"/>
  <c r="N645" i="1"/>
  <c r="J645" i="1"/>
  <c r="M645" i="1" s="1"/>
  <c r="H645" i="1"/>
  <c r="E645" i="1"/>
  <c r="AF644" i="1"/>
  <c r="AD644" i="1"/>
  <c r="AC644" i="1"/>
  <c r="AE644" i="1" s="1"/>
  <c r="AB644" i="1"/>
  <c r="Z644" i="1"/>
  <c r="Y644" i="1"/>
  <c r="AA644" i="1" s="1"/>
  <c r="X644" i="1"/>
  <c r="W644" i="1"/>
  <c r="U644" i="1"/>
  <c r="S644" i="1"/>
  <c r="T644" i="1" s="1"/>
  <c r="O644" i="1"/>
  <c r="N644" i="1"/>
  <c r="L644" i="1"/>
  <c r="J644" i="1"/>
  <c r="M644" i="1" s="1"/>
  <c r="H644" i="1"/>
  <c r="V644" i="1" s="1"/>
  <c r="E644" i="1"/>
  <c r="AF643" i="1"/>
  <c r="AD643" i="1"/>
  <c r="AC643" i="1"/>
  <c r="AE643" i="1" s="1"/>
  <c r="AB643" i="1"/>
  <c r="Y643" i="1"/>
  <c r="AA643" i="1" s="1"/>
  <c r="W643" i="1"/>
  <c r="V643" i="1"/>
  <c r="U643" i="1"/>
  <c r="S643" i="1"/>
  <c r="T643" i="1" s="1"/>
  <c r="O643" i="1"/>
  <c r="N643" i="1"/>
  <c r="M643" i="1"/>
  <c r="L643" i="1"/>
  <c r="K643" i="1"/>
  <c r="J643" i="1"/>
  <c r="H643" i="1"/>
  <c r="E643" i="1"/>
  <c r="Z643" i="1" s="1"/>
  <c r="AF642" i="1"/>
  <c r="AD642" i="1"/>
  <c r="AE642" i="1" s="1"/>
  <c r="AC642" i="1"/>
  <c r="AB642" i="1"/>
  <c r="T642" i="1"/>
  <c r="S642" i="1"/>
  <c r="O642" i="1"/>
  <c r="N642" i="1"/>
  <c r="J642" i="1"/>
  <c r="M642" i="1" s="1"/>
  <c r="H642" i="1"/>
  <c r="V642" i="1" s="1"/>
  <c r="E642" i="1"/>
  <c r="AF641" i="1"/>
  <c r="AE641" i="1"/>
  <c r="AD641" i="1"/>
  <c r="AC641" i="1"/>
  <c r="AB641" i="1"/>
  <c r="AA641" i="1"/>
  <c r="Z641" i="1"/>
  <c r="Y641" i="1"/>
  <c r="U641" i="1"/>
  <c r="S641" i="1"/>
  <c r="T641" i="1" s="1"/>
  <c r="O641" i="1"/>
  <c r="N641" i="1"/>
  <c r="L641" i="1"/>
  <c r="J641" i="1"/>
  <c r="M641" i="1" s="1"/>
  <c r="H641" i="1"/>
  <c r="E641" i="1"/>
  <c r="AF640" i="1"/>
  <c r="AE640" i="1"/>
  <c r="AD640" i="1"/>
  <c r="AC640" i="1"/>
  <c r="AB640" i="1"/>
  <c r="AA640" i="1"/>
  <c r="Y640" i="1"/>
  <c r="W640" i="1"/>
  <c r="U640" i="1"/>
  <c r="S640" i="1"/>
  <c r="T640" i="1" s="1"/>
  <c r="O640" i="1"/>
  <c r="N640" i="1"/>
  <c r="L640" i="1"/>
  <c r="J640" i="1"/>
  <c r="M640" i="1" s="1"/>
  <c r="H640" i="1"/>
  <c r="V640" i="1" s="1"/>
  <c r="X640" i="1" s="1"/>
  <c r="E640" i="1"/>
  <c r="Z640" i="1" s="1"/>
  <c r="AF639" i="1"/>
  <c r="AE639" i="1"/>
  <c r="AD639" i="1"/>
  <c r="AC639" i="1"/>
  <c r="AB639" i="1"/>
  <c r="AA639" i="1"/>
  <c r="Y639" i="1"/>
  <c r="W639" i="1"/>
  <c r="X639" i="1" s="1"/>
  <c r="V639" i="1"/>
  <c r="U639" i="1"/>
  <c r="S639" i="1"/>
  <c r="T639" i="1" s="1"/>
  <c r="O639" i="1"/>
  <c r="N639" i="1"/>
  <c r="M639" i="1"/>
  <c r="L639" i="1"/>
  <c r="K639" i="1"/>
  <c r="J639" i="1"/>
  <c r="H639" i="1"/>
  <c r="E639" i="1"/>
  <c r="Z639" i="1" s="1"/>
  <c r="AF638" i="1"/>
  <c r="AE638" i="1"/>
  <c r="AD638" i="1"/>
  <c r="AC638" i="1"/>
  <c r="AB638" i="1"/>
  <c r="V638" i="1"/>
  <c r="U638" i="1"/>
  <c r="T638" i="1"/>
  <c r="S638" i="1"/>
  <c r="O638" i="1"/>
  <c r="N638" i="1"/>
  <c r="J638" i="1"/>
  <c r="M638" i="1" s="1"/>
  <c r="H638" i="1"/>
  <c r="E638" i="1"/>
  <c r="AF637" i="1"/>
  <c r="AE637" i="1"/>
  <c r="AD637" i="1"/>
  <c r="AC637" i="1"/>
  <c r="AB637" i="1"/>
  <c r="W637" i="1"/>
  <c r="T637" i="1"/>
  <c r="S637" i="1"/>
  <c r="O637" i="1"/>
  <c r="N637" i="1"/>
  <c r="L637" i="1"/>
  <c r="J637" i="1"/>
  <c r="M637" i="1" s="1"/>
  <c r="H637" i="1"/>
  <c r="E637" i="1"/>
  <c r="Z637" i="1" s="1"/>
  <c r="AF636" i="1"/>
  <c r="AD636" i="1"/>
  <c r="AC636" i="1"/>
  <c r="AB636" i="1"/>
  <c r="AA636" i="1"/>
  <c r="Z636" i="1"/>
  <c r="Y636" i="1"/>
  <c r="W636" i="1"/>
  <c r="V636" i="1"/>
  <c r="U636" i="1"/>
  <c r="S636" i="1"/>
  <c r="T636" i="1" s="1"/>
  <c r="O636" i="1"/>
  <c r="N636" i="1"/>
  <c r="M636" i="1"/>
  <c r="L636" i="1"/>
  <c r="K636" i="1"/>
  <c r="J636" i="1"/>
  <c r="H636" i="1"/>
  <c r="E636" i="1"/>
  <c r="AF635" i="1"/>
  <c r="AE635" i="1"/>
  <c r="AD635" i="1"/>
  <c r="AC635" i="1"/>
  <c r="AB635" i="1"/>
  <c r="W635" i="1"/>
  <c r="V635" i="1"/>
  <c r="X635" i="1" s="1"/>
  <c r="U635" i="1"/>
  <c r="S635" i="1"/>
  <c r="T635" i="1" s="1"/>
  <c r="O635" i="1"/>
  <c r="N635" i="1"/>
  <c r="M635" i="1"/>
  <c r="L635" i="1"/>
  <c r="J635" i="1"/>
  <c r="K635" i="1" s="1"/>
  <c r="H635" i="1"/>
  <c r="E635" i="1"/>
  <c r="AF634" i="1"/>
  <c r="AD634" i="1"/>
  <c r="AC634" i="1"/>
  <c r="AB634" i="1"/>
  <c r="U634" i="1"/>
  <c r="T634" i="1"/>
  <c r="S634" i="1"/>
  <c r="O634" i="1"/>
  <c r="N634" i="1"/>
  <c r="J634" i="1"/>
  <c r="M634" i="1" s="1"/>
  <c r="H634" i="1"/>
  <c r="E634" i="1"/>
  <c r="AF633" i="1"/>
  <c r="AE633" i="1"/>
  <c r="AD633" i="1"/>
  <c r="AC633" i="1"/>
  <c r="AB633" i="1"/>
  <c r="Z633" i="1"/>
  <c r="Y633" i="1"/>
  <c r="AA633" i="1" s="1"/>
  <c r="W633" i="1"/>
  <c r="V633" i="1"/>
  <c r="T633" i="1"/>
  <c r="S633" i="1"/>
  <c r="O633" i="1"/>
  <c r="N633" i="1"/>
  <c r="L633" i="1"/>
  <c r="K633" i="1"/>
  <c r="J633" i="1"/>
  <c r="M633" i="1" s="1"/>
  <c r="H633" i="1"/>
  <c r="U633" i="1" s="1"/>
  <c r="E633" i="1"/>
  <c r="AF632" i="1"/>
  <c r="AD632" i="1"/>
  <c r="AC632" i="1"/>
  <c r="AE632" i="1" s="1"/>
  <c r="AB632" i="1"/>
  <c r="S632" i="1"/>
  <c r="T632" i="1" s="1"/>
  <c r="O632" i="1"/>
  <c r="N632" i="1"/>
  <c r="J632" i="1"/>
  <c r="M632" i="1" s="1"/>
  <c r="H632" i="1"/>
  <c r="W632" i="1" s="1"/>
  <c r="E632" i="1"/>
  <c r="AF631" i="1"/>
  <c r="AD631" i="1"/>
  <c r="AE631" i="1" s="1"/>
  <c r="AC631" i="1"/>
  <c r="AB631" i="1"/>
  <c r="AA631" i="1"/>
  <c r="Z631" i="1"/>
  <c r="Y631" i="1"/>
  <c r="W631" i="1"/>
  <c r="V631" i="1"/>
  <c r="X631" i="1" s="1"/>
  <c r="U631" i="1"/>
  <c r="S631" i="1"/>
  <c r="T631" i="1" s="1"/>
  <c r="O631" i="1"/>
  <c r="N631" i="1"/>
  <c r="L631" i="1"/>
  <c r="J631" i="1"/>
  <c r="H631" i="1"/>
  <c r="E631" i="1"/>
  <c r="AF630" i="1"/>
  <c r="AE630" i="1"/>
  <c r="AD630" i="1"/>
  <c r="AC630" i="1"/>
  <c r="AB630" i="1"/>
  <c r="W630" i="1"/>
  <c r="V630" i="1"/>
  <c r="X630" i="1" s="1"/>
  <c r="T630" i="1"/>
  <c r="S630" i="1"/>
  <c r="O630" i="1"/>
  <c r="N630" i="1"/>
  <c r="L630" i="1"/>
  <c r="J630" i="1"/>
  <c r="M630" i="1" s="1"/>
  <c r="H630" i="1"/>
  <c r="U630" i="1" s="1"/>
  <c r="E630" i="1"/>
  <c r="AF629" i="1"/>
  <c r="AD629" i="1"/>
  <c r="AC629" i="1"/>
  <c r="AE629" i="1" s="1"/>
  <c r="AB629" i="1"/>
  <c r="Z629" i="1"/>
  <c r="AA629" i="1" s="1"/>
  <c r="Y629" i="1"/>
  <c r="W629" i="1"/>
  <c r="V629" i="1"/>
  <c r="S629" i="1"/>
  <c r="T629" i="1" s="1"/>
  <c r="O629" i="1"/>
  <c r="N629" i="1"/>
  <c r="L629" i="1"/>
  <c r="K629" i="1"/>
  <c r="J629" i="1"/>
  <c r="M629" i="1" s="1"/>
  <c r="H629" i="1"/>
  <c r="U629" i="1" s="1"/>
  <c r="E629" i="1"/>
  <c r="AF628" i="1"/>
  <c r="AE628" i="1"/>
  <c r="AD628" i="1"/>
  <c r="AC628" i="1"/>
  <c r="AB628" i="1"/>
  <c r="U628" i="1"/>
  <c r="S628" i="1"/>
  <c r="T628" i="1" s="1"/>
  <c r="O628" i="1"/>
  <c r="N628" i="1"/>
  <c r="J628" i="1"/>
  <c r="M628" i="1" s="1"/>
  <c r="H628" i="1"/>
  <c r="E628" i="1"/>
  <c r="AF627" i="1"/>
  <c r="AE627" i="1"/>
  <c r="AD627" i="1"/>
  <c r="AC627" i="1"/>
  <c r="AB627" i="1"/>
  <c r="Z627" i="1"/>
  <c r="Y627" i="1"/>
  <c r="AA627" i="1" s="1"/>
  <c r="X627" i="1"/>
  <c r="W627" i="1"/>
  <c r="V627" i="1"/>
  <c r="U627" i="1"/>
  <c r="S627" i="1"/>
  <c r="T627" i="1" s="1"/>
  <c r="O627" i="1"/>
  <c r="N627" i="1"/>
  <c r="M627" i="1"/>
  <c r="L627" i="1"/>
  <c r="K627" i="1"/>
  <c r="J627" i="1"/>
  <c r="H627" i="1"/>
  <c r="E627" i="1"/>
  <c r="AF626" i="1"/>
  <c r="AD626" i="1"/>
  <c r="AC626" i="1"/>
  <c r="AE626" i="1" s="1"/>
  <c r="AB626" i="1"/>
  <c r="T626" i="1"/>
  <c r="S626" i="1"/>
  <c r="O626" i="1"/>
  <c r="N626" i="1"/>
  <c r="J626" i="1"/>
  <c r="M626" i="1" s="1"/>
  <c r="H626" i="1"/>
  <c r="E626" i="1"/>
  <c r="AF625" i="1"/>
  <c r="AE625" i="1"/>
  <c r="AD625" i="1"/>
  <c r="AC625" i="1"/>
  <c r="AB625" i="1"/>
  <c r="Z625" i="1"/>
  <c r="Y625" i="1"/>
  <c r="AA625" i="1" s="1"/>
  <c r="T625" i="1"/>
  <c r="S625" i="1"/>
  <c r="O625" i="1"/>
  <c r="N625" i="1"/>
  <c r="L625" i="1"/>
  <c r="J625" i="1"/>
  <c r="M625" i="1" s="1"/>
  <c r="H625" i="1"/>
  <c r="U625" i="1" s="1"/>
  <c r="E625" i="1"/>
  <c r="AF624" i="1"/>
  <c r="AD624" i="1"/>
  <c r="AC624" i="1"/>
  <c r="AE624" i="1" s="1"/>
  <c r="AB624" i="1"/>
  <c r="T624" i="1"/>
  <c r="S624" i="1"/>
  <c r="O624" i="1"/>
  <c r="N624" i="1"/>
  <c r="M624" i="1"/>
  <c r="J624" i="1"/>
  <c r="H624" i="1"/>
  <c r="E624" i="1"/>
  <c r="AF623" i="1"/>
  <c r="AE623" i="1"/>
  <c r="AD623" i="1"/>
  <c r="AC623" i="1"/>
  <c r="AB623" i="1"/>
  <c r="Y623" i="1"/>
  <c r="AA623" i="1" s="1"/>
  <c r="W623" i="1"/>
  <c r="V623" i="1"/>
  <c r="U623" i="1"/>
  <c r="S623" i="1"/>
  <c r="T623" i="1" s="1"/>
  <c r="O623" i="1"/>
  <c r="N623" i="1"/>
  <c r="L623" i="1"/>
  <c r="J623" i="1"/>
  <c r="M623" i="1" s="1"/>
  <c r="H623" i="1"/>
  <c r="E623" i="1"/>
  <c r="Z623" i="1" s="1"/>
  <c r="AF622" i="1"/>
  <c r="AD622" i="1"/>
  <c r="AE622" i="1" s="1"/>
  <c r="AC622" i="1"/>
  <c r="AB622" i="1"/>
  <c r="X622" i="1"/>
  <c r="W622" i="1"/>
  <c r="V622" i="1"/>
  <c r="U622" i="1"/>
  <c r="S622" i="1"/>
  <c r="T622" i="1" s="1"/>
  <c r="O622" i="1"/>
  <c r="N622" i="1"/>
  <c r="M622" i="1"/>
  <c r="L622" i="1"/>
  <c r="J622" i="1"/>
  <c r="K622" i="1" s="1"/>
  <c r="H622" i="1"/>
  <c r="E622" i="1"/>
  <c r="AF621" i="1"/>
  <c r="AE621" i="1"/>
  <c r="AD621" i="1"/>
  <c r="AC621" i="1"/>
  <c r="AB621" i="1"/>
  <c r="U621" i="1"/>
  <c r="T621" i="1"/>
  <c r="S621" i="1"/>
  <c r="O621" i="1"/>
  <c r="N621" i="1"/>
  <c r="K621" i="1"/>
  <c r="J621" i="1"/>
  <c r="M621" i="1" s="1"/>
  <c r="H621" i="1"/>
  <c r="L621" i="1" s="1"/>
  <c r="E621" i="1"/>
  <c r="Y621" i="1" s="1"/>
  <c r="AF620" i="1"/>
  <c r="AD620" i="1"/>
  <c r="AC620" i="1"/>
  <c r="AE620" i="1" s="1"/>
  <c r="AB620" i="1"/>
  <c r="AA620" i="1"/>
  <c r="Z620" i="1"/>
  <c r="Y620" i="1"/>
  <c r="W620" i="1"/>
  <c r="S620" i="1"/>
  <c r="T620" i="1" s="1"/>
  <c r="O620" i="1"/>
  <c r="N620" i="1"/>
  <c r="M620" i="1"/>
  <c r="L620" i="1"/>
  <c r="J620" i="1"/>
  <c r="H620" i="1"/>
  <c r="E620" i="1"/>
  <c r="AF619" i="1"/>
  <c r="AD619" i="1"/>
  <c r="AC619" i="1"/>
  <c r="AE619" i="1" s="1"/>
  <c r="AB619" i="1"/>
  <c r="W619" i="1"/>
  <c r="V619" i="1"/>
  <c r="X619" i="1" s="1"/>
  <c r="U619" i="1"/>
  <c r="S619" i="1"/>
  <c r="T619" i="1" s="1"/>
  <c r="O619" i="1"/>
  <c r="N619" i="1"/>
  <c r="L619" i="1"/>
  <c r="J619" i="1"/>
  <c r="H619" i="1"/>
  <c r="E619" i="1"/>
  <c r="AF618" i="1"/>
  <c r="AD618" i="1"/>
  <c r="AC618" i="1"/>
  <c r="AB618" i="1"/>
  <c r="T618" i="1"/>
  <c r="S618" i="1"/>
  <c r="O618" i="1"/>
  <c r="N618" i="1"/>
  <c r="M618" i="1"/>
  <c r="L618" i="1"/>
  <c r="J618" i="1"/>
  <c r="H618" i="1"/>
  <c r="E618" i="1"/>
  <c r="AF617" i="1"/>
  <c r="AD617" i="1"/>
  <c r="AC617" i="1"/>
  <c r="AE617" i="1" s="1"/>
  <c r="AB617" i="1"/>
  <c r="T617" i="1"/>
  <c r="S617" i="1"/>
  <c r="O617" i="1"/>
  <c r="N617" i="1"/>
  <c r="J617" i="1"/>
  <c r="M617" i="1" s="1"/>
  <c r="H617" i="1"/>
  <c r="L617" i="1" s="1"/>
  <c r="E617" i="1"/>
  <c r="Y617" i="1" s="1"/>
  <c r="AF616" i="1"/>
  <c r="AE616" i="1"/>
  <c r="AD616" i="1"/>
  <c r="AC616" i="1"/>
  <c r="AB616" i="1"/>
  <c r="W616" i="1"/>
  <c r="U616" i="1"/>
  <c r="T616" i="1"/>
  <c r="S616" i="1"/>
  <c r="O616" i="1"/>
  <c r="N616" i="1"/>
  <c r="J616" i="1"/>
  <c r="M616" i="1" s="1"/>
  <c r="H616" i="1"/>
  <c r="E616" i="1"/>
  <c r="Z616" i="1" s="1"/>
  <c r="AF615" i="1"/>
  <c r="AE615" i="1"/>
  <c r="AD615" i="1"/>
  <c r="AC615" i="1"/>
  <c r="AB615" i="1"/>
  <c r="Z615" i="1"/>
  <c r="Y615" i="1"/>
  <c r="AA615" i="1" s="1"/>
  <c r="X615" i="1"/>
  <c r="W615" i="1"/>
  <c r="V615" i="1"/>
  <c r="U615" i="1"/>
  <c r="S615" i="1"/>
  <c r="T615" i="1" s="1"/>
  <c r="O615" i="1"/>
  <c r="N615" i="1"/>
  <c r="M615" i="1"/>
  <c r="L615" i="1"/>
  <c r="K615" i="1"/>
  <c r="J615" i="1"/>
  <c r="H615" i="1"/>
  <c r="E615" i="1"/>
  <c r="AF614" i="1"/>
  <c r="AD614" i="1"/>
  <c r="AC614" i="1"/>
  <c r="AE614" i="1" s="1"/>
  <c r="AB614" i="1"/>
  <c r="V614" i="1"/>
  <c r="U614" i="1"/>
  <c r="T614" i="1"/>
  <c r="S614" i="1"/>
  <c r="O614" i="1"/>
  <c r="N614" i="1"/>
  <c r="J614" i="1"/>
  <c r="M614" i="1" s="1"/>
  <c r="H614" i="1"/>
  <c r="E614" i="1"/>
  <c r="AF613" i="1"/>
  <c r="AE613" i="1"/>
  <c r="AD613" i="1"/>
  <c r="AC613" i="1"/>
  <c r="AB613" i="1"/>
  <c r="AA613" i="1"/>
  <c r="Z613" i="1"/>
  <c r="Y613" i="1"/>
  <c r="W613" i="1"/>
  <c r="V613" i="1"/>
  <c r="T613" i="1"/>
  <c r="S613" i="1"/>
  <c r="O613" i="1"/>
  <c r="N613" i="1"/>
  <c r="L613" i="1"/>
  <c r="K613" i="1"/>
  <c r="J613" i="1"/>
  <c r="M613" i="1" s="1"/>
  <c r="H613" i="1"/>
  <c r="U613" i="1" s="1"/>
  <c r="E613" i="1"/>
  <c r="AF612" i="1"/>
  <c r="AD612" i="1"/>
  <c r="AC612" i="1"/>
  <c r="AE612" i="1" s="1"/>
  <c r="AB612" i="1"/>
  <c r="S612" i="1"/>
  <c r="T612" i="1" s="1"/>
  <c r="O612" i="1"/>
  <c r="N612" i="1"/>
  <c r="M612" i="1"/>
  <c r="J612" i="1"/>
  <c r="H612" i="1"/>
  <c r="E612" i="1"/>
  <c r="AF611" i="1"/>
  <c r="AE611" i="1"/>
  <c r="AD611" i="1"/>
  <c r="AC611" i="1"/>
  <c r="AB611" i="1"/>
  <c r="Z611" i="1"/>
  <c r="Y611" i="1"/>
  <c r="AA611" i="1" s="1"/>
  <c r="W611" i="1"/>
  <c r="X611" i="1" s="1"/>
  <c r="V611" i="1"/>
  <c r="U611" i="1"/>
  <c r="S611" i="1"/>
  <c r="T611" i="1" s="1"/>
  <c r="O611" i="1"/>
  <c r="N611" i="1"/>
  <c r="M611" i="1"/>
  <c r="L611" i="1"/>
  <c r="K611" i="1"/>
  <c r="J611" i="1"/>
  <c r="H611" i="1"/>
  <c r="E611" i="1"/>
  <c r="AF610" i="1"/>
  <c r="AD610" i="1"/>
  <c r="AC610" i="1"/>
  <c r="AB610" i="1"/>
  <c r="Y610" i="1"/>
  <c r="AA610" i="1" s="1"/>
  <c r="T610" i="1"/>
  <c r="S610" i="1"/>
  <c r="O610" i="1"/>
  <c r="N610" i="1"/>
  <c r="J610" i="1"/>
  <c r="M610" i="1" s="1"/>
  <c r="H610" i="1"/>
  <c r="E610" i="1"/>
  <c r="Z610" i="1" s="1"/>
  <c r="AF609" i="1"/>
  <c r="AE609" i="1"/>
  <c r="AD609" i="1"/>
  <c r="AC609" i="1"/>
  <c r="AB609" i="1"/>
  <c r="V609" i="1"/>
  <c r="U609" i="1"/>
  <c r="T609" i="1"/>
  <c r="S609" i="1"/>
  <c r="O609" i="1"/>
  <c r="N609" i="1"/>
  <c r="J609" i="1"/>
  <c r="M609" i="1" s="1"/>
  <c r="H609" i="1"/>
  <c r="E609" i="1"/>
  <c r="AF608" i="1"/>
  <c r="AD608" i="1"/>
  <c r="AC608" i="1"/>
  <c r="AE608" i="1" s="1"/>
  <c r="AB608" i="1"/>
  <c r="Z608" i="1"/>
  <c r="Y608" i="1"/>
  <c r="AA608" i="1" s="1"/>
  <c r="W608" i="1"/>
  <c r="T608" i="1"/>
  <c r="S608" i="1"/>
  <c r="O608" i="1"/>
  <c r="N608" i="1"/>
  <c r="M608" i="1"/>
  <c r="L608" i="1"/>
  <c r="J608" i="1"/>
  <c r="H608" i="1"/>
  <c r="E608" i="1"/>
  <c r="AF607" i="1"/>
  <c r="AD607" i="1"/>
  <c r="AC607" i="1"/>
  <c r="AE607" i="1" s="1"/>
  <c r="AB607" i="1"/>
  <c r="Y607" i="1"/>
  <c r="AA607" i="1" s="1"/>
  <c r="W607" i="1"/>
  <c r="V607" i="1"/>
  <c r="U607" i="1"/>
  <c r="S607" i="1"/>
  <c r="T607" i="1" s="1"/>
  <c r="O607" i="1"/>
  <c r="N607" i="1"/>
  <c r="L607" i="1"/>
  <c r="J607" i="1"/>
  <c r="M607" i="1" s="1"/>
  <c r="H607" i="1"/>
  <c r="E607" i="1"/>
  <c r="Z607" i="1" s="1"/>
  <c r="AF606" i="1"/>
  <c r="AE606" i="1"/>
  <c r="AD606" i="1"/>
  <c r="AC606" i="1"/>
  <c r="AB606" i="1"/>
  <c r="AA606" i="1"/>
  <c r="Y606" i="1"/>
  <c r="X606" i="1"/>
  <c r="W606" i="1"/>
  <c r="V606" i="1"/>
  <c r="U606" i="1"/>
  <c r="S606" i="1"/>
  <c r="T606" i="1" s="1"/>
  <c r="O606" i="1"/>
  <c r="N606" i="1"/>
  <c r="M606" i="1"/>
  <c r="L606" i="1"/>
  <c r="K606" i="1"/>
  <c r="J606" i="1"/>
  <c r="H606" i="1"/>
  <c r="E606" i="1"/>
  <c r="Z606" i="1" s="1"/>
  <c r="AF605" i="1"/>
  <c r="AE605" i="1"/>
  <c r="AD605" i="1"/>
  <c r="AC605" i="1"/>
  <c r="AB605" i="1"/>
  <c r="W605" i="1"/>
  <c r="T605" i="1"/>
  <c r="S605" i="1"/>
  <c r="O605" i="1"/>
  <c r="N605" i="1"/>
  <c r="J605" i="1"/>
  <c r="M605" i="1" s="1"/>
  <c r="H605" i="1"/>
  <c r="L605" i="1" s="1"/>
  <c r="E605" i="1"/>
  <c r="AF604" i="1"/>
  <c r="AE604" i="1"/>
  <c r="AD604" i="1"/>
  <c r="AC604" i="1"/>
  <c r="AB604" i="1"/>
  <c r="AA604" i="1"/>
  <c r="Z604" i="1"/>
  <c r="Y604" i="1"/>
  <c r="W604" i="1"/>
  <c r="S604" i="1"/>
  <c r="T604" i="1" s="1"/>
  <c r="O604" i="1"/>
  <c r="N604" i="1"/>
  <c r="M604" i="1"/>
  <c r="L604" i="1"/>
  <c r="J604" i="1"/>
  <c r="H604" i="1"/>
  <c r="E604" i="1"/>
  <c r="AF603" i="1"/>
  <c r="AD603" i="1"/>
  <c r="AC603" i="1"/>
  <c r="AE603" i="1" s="1"/>
  <c r="AB603" i="1"/>
  <c r="X603" i="1"/>
  <c r="W603" i="1"/>
  <c r="V603" i="1"/>
  <c r="U603" i="1"/>
  <c r="S603" i="1"/>
  <c r="T603" i="1" s="1"/>
  <c r="O603" i="1"/>
  <c r="N603" i="1"/>
  <c r="L603" i="1"/>
  <c r="K603" i="1"/>
  <c r="J603" i="1"/>
  <c r="M603" i="1" s="1"/>
  <c r="H603" i="1"/>
  <c r="E603" i="1"/>
  <c r="AF602" i="1"/>
  <c r="AD602" i="1"/>
  <c r="AC602" i="1"/>
  <c r="AE602" i="1" s="1"/>
  <c r="AB602" i="1"/>
  <c r="AA602" i="1"/>
  <c r="Y602" i="1"/>
  <c r="S602" i="1"/>
  <c r="T602" i="1" s="1"/>
  <c r="O602" i="1"/>
  <c r="N602" i="1"/>
  <c r="M602" i="1"/>
  <c r="L602" i="1"/>
  <c r="J602" i="1"/>
  <c r="H602" i="1"/>
  <c r="E602" i="1"/>
  <c r="Z602" i="1" s="1"/>
  <c r="AF601" i="1"/>
  <c r="AD601" i="1"/>
  <c r="AC601" i="1"/>
  <c r="AE601" i="1" s="1"/>
  <c r="AB601" i="1"/>
  <c r="T601" i="1"/>
  <c r="S601" i="1"/>
  <c r="O601" i="1"/>
  <c r="N601" i="1"/>
  <c r="J601" i="1"/>
  <c r="M601" i="1" s="1"/>
  <c r="H601" i="1"/>
  <c r="V601" i="1" s="1"/>
  <c r="E601" i="1"/>
  <c r="AF600" i="1"/>
  <c r="AD600" i="1"/>
  <c r="AC600" i="1"/>
  <c r="AE600" i="1" s="1"/>
  <c r="AB600" i="1"/>
  <c r="T600" i="1"/>
  <c r="S600" i="1"/>
  <c r="O600" i="1"/>
  <c r="N600" i="1"/>
  <c r="M600" i="1"/>
  <c r="J600" i="1"/>
  <c r="H600" i="1"/>
  <c r="Y600" i="1" s="1"/>
  <c r="E600" i="1"/>
  <c r="AF599" i="1"/>
  <c r="AD599" i="1"/>
  <c r="AE599" i="1" s="1"/>
  <c r="AC599" i="1"/>
  <c r="AB599" i="1"/>
  <c r="Z599" i="1"/>
  <c r="Y599" i="1"/>
  <c r="AA599" i="1" s="1"/>
  <c r="W599" i="1"/>
  <c r="V599" i="1"/>
  <c r="U599" i="1"/>
  <c r="S599" i="1"/>
  <c r="T599" i="1" s="1"/>
  <c r="O599" i="1"/>
  <c r="N599" i="1"/>
  <c r="L599" i="1"/>
  <c r="K599" i="1"/>
  <c r="J599" i="1"/>
  <c r="M599" i="1" s="1"/>
  <c r="H599" i="1"/>
  <c r="E599" i="1"/>
  <c r="AF598" i="1"/>
  <c r="AD598" i="1"/>
  <c r="AE598" i="1" s="1"/>
  <c r="AC598" i="1"/>
  <c r="AB598" i="1"/>
  <c r="AA598" i="1"/>
  <c r="Y598" i="1"/>
  <c r="U598" i="1"/>
  <c r="T598" i="1"/>
  <c r="S598" i="1"/>
  <c r="O598" i="1"/>
  <c r="N598" i="1"/>
  <c r="J598" i="1"/>
  <c r="M598" i="1" s="1"/>
  <c r="H598" i="1"/>
  <c r="E598" i="1"/>
  <c r="Z598" i="1" s="1"/>
  <c r="AF597" i="1"/>
  <c r="AE597" i="1"/>
  <c r="AD597" i="1"/>
  <c r="AC597" i="1"/>
  <c r="AB597" i="1"/>
  <c r="AA597" i="1"/>
  <c r="Z597" i="1"/>
  <c r="Y597" i="1"/>
  <c r="W597" i="1"/>
  <c r="V597" i="1"/>
  <c r="S597" i="1"/>
  <c r="T597" i="1" s="1"/>
  <c r="O597" i="1"/>
  <c r="N597" i="1"/>
  <c r="L597" i="1"/>
  <c r="J597" i="1"/>
  <c r="M597" i="1" s="1"/>
  <c r="H597" i="1"/>
  <c r="U597" i="1" s="1"/>
  <c r="E597" i="1"/>
  <c r="AF596" i="1"/>
  <c r="AD596" i="1"/>
  <c r="AC596" i="1"/>
  <c r="AE596" i="1" s="1"/>
  <c r="AB596" i="1"/>
  <c r="T596" i="1"/>
  <c r="S596" i="1"/>
  <c r="O596" i="1"/>
  <c r="N596" i="1"/>
  <c r="J596" i="1"/>
  <c r="M596" i="1" s="1"/>
  <c r="H596" i="1"/>
  <c r="W596" i="1" s="1"/>
  <c r="E596" i="1"/>
  <c r="AF595" i="1"/>
  <c r="AE595" i="1"/>
  <c r="AD595" i="1"/>
  <c r="AC595" i="1"/>
  <c r="AB595" i="1"/>
  <c r="Z595" i="1"/>
  <c r="AA595" i="1" s="1"/>
  <c r="W595" i="1"/>
  <c r="X595" i="1" s="1"/>
  <c r="V595" i="1"/>
  <c r="U595" i="1"/>
  <c r="S595" i="1"/>
  <c r="T595" i="1" s="1"/>
  <c r="O595" i="1"/>
  <c r="N595" i="1"/>
  <c r="M595" i="1"/>
  <c r="L595" i="1"/>
  <c r="K595" i="1"/>
  <c r="J595" i="1"/>
  <c r="H595" i="1"/>
  <c r="E595" i="1"/>
  <c r="Y595" i="1" s="1"/>
  <c r="AF594" i="1"/>
  <c r="AE594" i="1"/>
  <c r="AD594" i="1"/>
  <c r="AC594" i="1"/>
  <c r="AB594" i="1"/>
  <c r="T594" i="1"/>
  <c r="S594" i="1"/>
  <c r="O594" i="1"/>
  <c r="N594" i="1"/>
  <c r="J594" i="1"/>
  <c r="M594" i="1" s="1"/>
  <c r="H594" i="1"/>
  <c r="E594" i="1"/>
  <c r="AF593" i="1"/>
  <c r="AD593" i="1"/>
  <c r="AC593" i="1"/>
  <c r="AE593" i="1" s="1"/>
  <c r="AB593" i="1"/>
  <c r="T593" i="1"/>
  <c r="S593" i="1"/>
  <c r="O593" i="1"/>
  <c r="N593" i="1"/>
  <c r="J593" i="1"/>
  <c r="M593" i="1" s="1"/>
  <c r="H593" i="1"/>
  <c r="Z593" i="1" s="1"/>
  <c r="E593" i="1"/>
  <c r="AF592" i="1"/>
  <c r="AE592" i="1"/>
  <c r="AD592" i="1"/>
  <c r="AC592" i="1"/>
  <c r="AB592" i="1"/>
  <c r="Z592" i="1"/>
  <c r="Y592" i="1"/>
  <c r="AA592" i="1" s="1"/>
  <c r="U592" i="1"/>
  <c r="T592" i="1"/>
  <c r="S592" i="1"/>
  <c r="O592" i="1"/>
  <c r="N592" i="1"/>
  <c r="J592" i="1"/>
  <c r="M592" i="1" s="1"/>
  <c r="H592" i="1"/>
  <c r="E592" i="1"/>
  <c r="AF591" i="1"/>
  <c r="AD591" i="1"/>
  <c r="AC591" i="1"/>
  <c r="AE591" i="1" s="1"/>
  <c r="AB591" i="1"/>
  <c r="Z591" i="1"/>
  <c r="Y591" i="1"/>
  <c r="AA591" i="1" s="1"/>
  <c r="W591" i="1"/>
  <c r="V591" i="1"/>
  <c r="X591" i="1" s="1"/>
  <c r="U591" i="1"/>
  <c r="S591" i="1"/>
  <c r="T591" i="1" s="1"/>
  <c r="O591" i="1"/>
  <c r="N591" i="1"/>
  <c r="M591" i="1"/>
  <c r="L591" i="1"/>
  <c r="J591" i="1"/>
  <c r="K591" i="1" s="1"/>
  <c r="H591" i="1"/>
  <c r="E591" i="1"/>
  <c r="AF590" i="1"/>
  <c r="AE590" i="1"/>
  <c r="AD590" i="1"/>
  <c r="AC590" i="1"/>
  <c r="AB590" i="1"/>
  <c r="W590" i="1"/>
  <c r="V590" i="1"/>
  <c r="X590" i="1" s="1"/>
  <c r="T590" i="1"/>
  <c r="S590" i="1"/>
  <c r="O590" i="1"/>
  <c r="N590" i="1"/>
  <c r="M590" i="1"/>
  <c r="K590" i="1"/>
  <c r="J590" i="1"/>
  <c r="H590" i="1"/>
  <c r="L590" i="1" s="1"/>
  <c r="E590" i="1"/>
  <c r="AF589" i="1"/>
  <c r="AD589" i="1"/>
  <c r="AC589" i="1"/>
  <c r="AE589" i="1" s="1"/>
  <c r="AB589" i="1"/>
  <c r="W589" i="1"/>
  <c r="S589" i="1"/>
  <c r="T589" i="1" s="1"/>
  <c r="O589" i="1"/>
  <c r="N589" i="1"/>
  <c r="K589" i="1"/>
  <c r="J589" i="1"/>
  <c r="M589" i="1" s="1"/>
  <c r="H589" i="1"/>
  <c r="E589" i="1"/>
  <c r="AF588" i="1"/>
  <c r="AE588" i="1"/>
  <c r="AD588" i="1"/>
  <c r="AC588" i="1"/>
  <c r="AB588" i="1"/>
  <c r="W588" i="1"/>
  <c r="S588" i="1"/>
  <c r="T588" i="1" s="1"/>
  <c r="O588" i="1"/>
  <c r="N588" i="1"/>
  <c r="M588" i="1"/>
  <c r="J588" i="1"/>
  <c r="H588" i="1"/>
  <c r="E588" i="1"/>
  <c r="AF587" i="1"/>
  <c r="AD587" i="1"/>
  <c r="AC587" i="1"/>
  <c r="AE587" i="1" s="1"/>
  <c r="AB587" i="1"/>
  <c r="X587" i="1"/>
  <c r="W587" i="1"/>
  <c r="V587" i="1"/>
  <c r="U587" i="1"/>
  <c r="S587" i="1"/>
  <c r="T587" i="1" s="1"/>
  <c r="O587" i="1"/>
  <c r="N587" i="1"/>
  <c r="L587" i="1"/>
  <c r="K587" i="1"/>
  <c r="J587" i="1"/>
  <c r="M587" i="1" s="1"/>
  <c r="H587" i="1"/>
  <c r="E587" i="1"/>
  <c r="Y587" i="1" s="1"/>
  <c r="AF586" i="1"/>
  <c r="AD586" i="1"/>
  <c r="AC586" i="1"/>
  <c r="AE586" i="1" s="1"/>
  <c r="AB586" i="1"/>
  <c r="Y586" i="1"/>
  <c r="AA586" i="1" s="1"/>
  <c r="W586" i="1"/>
  <c r="S586" i="1"/>
  <c r="T586" i="1" s="1"/>
  <c r="O586" i="1"/>
  <c r="N586" i="1"/>
  <c r="M586" i="1"/>
  <c r="L586" i="1"/>
  <c r="K586" i="1"/>
  <c r="J586" i="1"/>
  <c r="H586" i="1"/>
  <c r="U586" i="1" s="1"/>
  <c r="E586" i="1"/>
  <c r="Z586" i="1" s="1"/>
  <c r="AF585" i="1"/>
  <c r="AD585" i="1"/>
  <c r="AC585" i="1"/>
  <c r="AE585" i="1" s="1"/>
  <c r="AB585" i="1"/>
  <c r="W585" i="1"/>
  <c r="V585" i="1"/>
  <c r="X585" i="1" s="1"/>
  <c r="S585" i="1"/>
  <c r="T585" i="1" s="1"/>
  <c r="O585" i="1"/>
  <c r="N585" i="1"/>
  <c r="K585" i="1"/>
  <c r="J585" i="1"/>
  <c r="M585" i="1" s="1"/>
  <c r="H585" i="1"/>
  <c r="L585" i="1" s="1"/>
  <c r="E585" i="1"/>
  <c r="AF584" i="1"/>
  <c r="AD584" i="1"/>
  <c r="AC584" i="1"/>
  <c r="AB584" i="1"/>
  <c r="V584" i="1"/>
  <c r="S584" i="1"/>
  <c r="T584" i="1" s="1"/>
  <c r="O584" i="1"/>
  <c r="N584" i="1"/>
  <c r="J584" i="1"/>
  <c r="M584" i="1" s="1"/>
  <c r="H584" i="1"/>
  <c r="E584" i="1"/>
  <c r="AF583" i="1"/>
  <c r="AE583" i="1"/>
  <c r="AD583" i="1"/>
  <c r="AC583" i="1"/>
  <c r="AB583" i="1"/>
  <c r="Z583" i="1"/>
  <c r="W583" i="1"/>
  <c r="V583" i="1"/>
  <c r="S583" i="1"/>
  <c r="T583" i="1" s="1"/>
  <c r="O583" i="1"/>
  <c r="N583" i="1"/>
  <c r="M583" i="1"/>
  <c r="K583" i="1"/>
  <c r="J583" i="1"/>
  <c r="H583" i="1"/>
  <c r="U583" i="1" s="1"/>
  <c r="E583" i="1"/>
  <c r="Y583" i="1" s="1"/>
  <c r="AA583" i="1" s="1"/>
  <c r="AF582" i="1"/>
  <c r="AE582" i="1"/>
  <c r="AD582" i="1"/>
  <c r="AC582" i="1"/>
  <c r="AB582" i="1"/>
  <c r="Z582" i="1"/>
  <c r="Y582" i="1"/>
  <c r="AA582" i="1" s="1"/>
  <c r="W582" i="1"/>
  <c r="V582" i="1"/>
  <c r="X582" i="1" s="1"/>
  <c r="T582" i="1"/>
  <c r="S582" i="1"/>
  <c r="O582" i="1"/>
  <c r="N582" i="1"/>
  <c r="M582" i="1"/>
  <c r="L582" i="1"/>
  <c r="K582" i="1"/>
  <c r="J582" i="1"/>
  <c r="H582" i="1"/>
  <c r="U582" i="1" s="1"/>
  <c r="E582" i="1"/>
  <c r="AF581" i="1"/>
  <c r="AD581" i="1"/>
  <c r="AE581" i="1" s="1"/>
  <c r="AC581" i="1"/>
  <c r="AB581" i="1"/>
  <c r="S581" i="1"/>
  <c r="T581" i="1" s="1"/>
  <c r="O581" i="1"/>
  <c r="N581" i="1"/>
  <c r="M581" i="1"/>
  <c r="J581" i="1"/>
  <c r="H581" i="1"/>
  <c r="W581" i="1" s="1"/>
  <c r="E581" i="1"/>
  <c r="AF580" i="1"/>
  <c r="AD580" i="1"/>
  <c r="AC580" i="1"/>
  <c r="AE580" i="1" s="1"/>
  <c r="AB580" i="1"/>
  <c r="Y580" i="1"/>
  <c r="S580" i="1"/>
  <c r="T580" i="1" s="1"/>
  <c r="O580" i="1"/>
  <c r="N580" i="1"/>
  <c r="M580" i="1"/>
  <c r="K580" i="1"/>
  <c r="J580" i="1"/>
  <c r="H580" i="1"/>
  <c r="E580" i="1"/>
  <c r="Z580" i="1" s="1"/>
  <c r="AF579" i="1"/>
  <c r="AE579" i="1"/>
  <c r="AD579" i="1"/>
  <c r="AC579" i="1"/>
  <c r="AB579" i="1"/>
  <c r="Y579" i="1"/>
  <c r="V579" i="1"/>
  <c r="T579" i="1"/>
  <c r="S579" i="1"/>
  <c r="O579" i="1"/>
  <c r="N579" i="1"/>
  <c r="M579" i="1"/>
  <c r="L579" i="1"/>
  <c r="J579" i="1"/>
  <c r="H579" i="1"/>
  <c r="U579" i="1" s="1"/>
  <c r="E579" i="1"/>
  <c r="AF578" i="1"/>
  <c r="AD578" i="1"/>
  <c r="AC578" i="1"/>
  <c r="AE578" i="1" s="1"/>
  <c r="AB578" i="1"/>
  <c r="Y578" i="1"/>
  <c r="T578" i="1"/>
  <c r="S578" i="1"/>
  <c r="O578" i="1"/>
  <c r="N578" i="1"/>
  <c r="J578" i="1"/>
  <c r="M578" i="1" s="1"/>
  <c r="H578" i="1"/>
  <c r="U578" i="1" s="1"/>
  <c r="E578" i="1"/>
  <c r="AF577" i="1"/>
  <c r="AD577" i="1"/>
  <c r="AE577" i="1" s="1"/>
  <c r="AC577" i="1"/>
  <c r="AB577" i="1"/>
  <c r="AA577" i="1"/>
  <c r="Z577" i="1"/>
  <c r="W577" i="1"/>
  <c r="X577" i="1" s="1"/>
  <c r="V577" i="1"/>
  <c r="U577" i="1"/>
  <c r="S577" i="1"/>
  <c r="T577" i="1" s="1"/>
  <c r="O577" i="1"/>
  <c r="N577" i="1"/>
  <c r="M577" i="1"/>
  <c r="L577" i="1"/>
  <c r="K577" i="1"/>
  <c r="J577" i="1"/>
  <c r="H577" i="1"/>
  <c r="E577" i="1"/>
  <c r="Y577" i="1" s="1"/>
  <c r="AF576" i="1"/>
  <c r="AD576" i="1"/>
  <c r="AC576" i="1"/>
  <c r="AB576" i="1"/>
  <c r="T576" i="1"/>
  <c r="S576" i="1"/>
  <c r="O576" i="1"/>
  <c r="N576" i="1"/>
  <c r="J576" i="1"/>
  <c r="M576" i="1" s="1"/>
  <c r="H576" i="1"/>
  <c r="E576" i="1"/>
  <c r="Z576" i="1" s="1"/>
  <c r="AF575" i="1"/>
  <c r="AE575" i="1"/>
  <c r="AD575" i="1"/>
  <c r="AC575" i="1"/>
  <c r="AB575" i="1"/>
  <c r="Z575" i="1"/>
  <c r="X575" i="1"/>
  <c r="W575" i="1"/>
  <c r="V575" i="1"/>
  <c r="S575" i="1"/>
  <c r="T575" i="1" s="1"/>
  <c r="O575" i="1"/>
  <c r="N575" i="1"/>
  <c r="M575" i="1"/>
  <c r="L575" i="1"/>
  <c r="K575" i="1"/>
  <c r="J575" i="1"/>
  <c r="H575" i="1"/>
  <c r="U575" i="1" s="1"/>
  <c r="E575" i="1"/>
  <c r="Y575" i="1" s="1"/>
  <c r="AF574" i="1"/>
  <c r="AD574" i="1"/>
  <c r="AE574" i="1" s="1"/>
  <c r="AC574" i="1"/>
  <c r="AB574" i="1"/>
  <c r="T574" i="1"/>
  <c r="S574" i="1"/>
  <c r="O574" i="1"/>
  <c r="N574" i="1"/>
  <c r="J574" i="1"/>
  <c r="M574" i="1" s="1"/>
  <c r="H574" i="1"/>
  <c r="E574" i="1"/>
  <c r="AF573" i="1"/>
  <c r="AD573" i="1"/>
  <c r="AC573" i="1"/>
  <c r="AB573" i="1"/>
  <c r="T573" i="1"/>
  <c r="S573" i="1"/>
  <c r="O573" i="1"/>
  <c r="N573" i="1"/>
  <c r="M573" i="1"/>
  <c r="L573" i="1"/>
  <c r="J573" i="1"/>
  <c r="H573" i="1"/>
  <c r="Z573" i="1" s="1"/>
  <c r="E573" i="1"/>
  <c r="AF572" i="1"/>
  <c r="AD572" i="1"/>
  <c r="AC572" i="1"/>
  <c r="AB572" i="1"/>
  <c r="Z572" i="1"/>
  <c r="V572" i="1"/>
  <c r="X572" i="1" s="1"/>
  <c r="U572" i="1"/>
  <c r="T572" i="1"/>
  <c r="S572" i="1"/>
  <c r="O572" i="1"/>
  <c r="N572" i="1"/>
  <c r="L572" i="1"/>
  <c r="K572" i="1"/>
  <c r="J572" i="1"/>
  <c r="M572" i="1" s="1"/>
  <c r="H572" i="1"/>
  <c r="W572" i="1" s="1"/>
  <c r="E572" i="1"/>
  <c r="AF571" i="1"/>
  <c r="AE571" i="1"/>
  <c r="AD571" i="1"/>
  <c r="AC571" i="1"/>
  <c r="AB571" i="1"/>
  <c r="W571" i="1"/>
  <c r="V571" i="1"/>
  <c r="X571" i="1" s="1"/>
  <c r="S571" i="1"/>
  <c r="T571" i="1" s="1"/>
  <c r="O571" i="1"/>
  <c r="N571" i="1"/>
  <c r="J571" i="1"/>
  <c r="H571" i="1"/>
  <c r="U571" i="1" s="1"/>
  <c r="E571" i="1"/>
  <c r="Z571" i="1" s="1"/>
  <c r="AF570" i="1"/>
  <c r="AE570" i="1"/>
  <c r="AD570" i="1"/>
  <c r="AC570" i="1"/>
  <c r="AB570" i="1"/>
  <c r="S570" i="1"/>
  <c r="T570" i="1" s="1"/>
  <c r="O570" i="1"/>
  <c r="N570" i="1"/>
  <c r="M570" i="1"/>
  <c r="L570" i="1"/>
  <c r="J570" i="1"/>
  <c r="H570" i="1"/>
  <c r="E570" i="1"/>
  <c r="AF569" i="1"/>
  <c r="AE569" i="1"/>
  <c r="AD569" i="1"/>
  <c r="AC569" i="1"/>
  <c r="AB569" i="1"/>
  <c r="W569" i="1"/>
  <c r="X569" i="1" s="1"/>
  <c r="V569" i="1"/>
  <c r="U569" i="1"/>
  <c r="S569" i="1"/>
  <c r="T569" i="1" s="1"/>
  <c r="O569" i="1"/>
  <c r="N569" i="1"/>
  <c r="L569" i="1"/>
  <c r="K569" i="1"/>
  <c r="J569" i="1"/>
  <c r="M569" i="1" s="1"/>
  <c r="H569" i="1"/>
  <c r="E569" i="1"/>
  <c r="Z569" i="1" s="1"/>
  <c r="AF568" i="1"/>
  <c r="AD568" i="1"/>
  <c r="AC568" i="1"/>
  <c r="AE568" i="1" s="1"/>
  <c r="AB568" i="1"/>
  <c r="S568" i="1"/>
  <c r="T568" i="1" s="1"/>
  <c r="O568" i="1"/>
  <c r="N568" i="1"/>
  <c r="M568" i="1"/>
  <c r="J568" i="1"/>
  <c r="H568" i="1"/>
  <c r="W568" i="1" s="1"/>
  <c r="E568" i="1"/>
  <c r="AF567" i="1"/>
  <c r="AD567" i="1"/>
  <c r="AE567" i="1" s="1"/>
  <c r="AC567" i="1"/>
  <c r="AB567" i="1"/>
  <c r="Y567" i="1"/>
  <c r="S567" i="1"/>
  <c r="T567" i="1" s="1"/>
  <c r="O567" i="1"/>
  <c r="N567" i="1"/>
  <c r="L567" i="1"/>
  <c r="J567" i="1"/>
  <c r="M567" i="1" s="1"/>
  <c r="H567" i="1"/>
  <c r="W567" i="1" s="1"/>
  <c r="E567" i="1"/>
  <c r="AF566" i="1"/>
  <c r="AD566" i="1"/>
  <c r="AC566" i="1"/>
  <c r="AE566" i="1" s="1"/>
  <c r="AB566" i="1"/>
  <c r="T566" i="1"/>
  <c r="S566" i="1"/>
  <c r="O566" i="1"/>
  <c r="N566" i="1"/>
  <c r="M566" i="1"/>
  <c r="J566" i="1"/>
  <c r="H566" i="1"/>
  <c r="E566" i="1"/>
  <c r="AF565" i="1"/>
  <c r="AD565" i="1"/>
  <c r="AE565" i="1" s="1"/>
  <c r="AC565" i="1"/>
  <c r="AB565" i="1"/>
  <c r="Z565" i="1"/>
  <c r="Y565" i="1"/>
  <c r="AA565" i="1" s="1"/>
  <c r="W565" i="1"/>
  <c r="V565" i="1"/>
  <c r="X565" i="1" s="1"/>
  <c r="U565" i="1"/>
  <c r="S565" i="1"/>
  <c r="T565" i="1" s="1"/>
  <c r="O565" i="1"/>
  <c r="N565" i="1"/>
  <c r="M565" i="1"/>
  <c r="L565" i="1"/>
  <c r="J565" i="1"/>
  <c r="K565" i="1" s="1"/>
  <c r="H565" i="1"/>
  <c r="E565" i="1"/>
  <c r="AF564" i="1"/>
  <c r="AD564" i="1"/>
  <c r="AE564" i="1" s="1"/>
  <c r="AC564" i="1"/>
  <c r="AB564" i="1"/>
  <c r="V564" i="1"/>
  <c r="U564" i="1"/>
  <c r="S564" i="1"/>
  <c r="T564" i="1" s="1"/>
  <c r="O564" i="1"/>
  <c r="N564" i="1"/>
  <c r="J564" i="1"/>
  <c r="H564" i="1"/>
  <c r="W564" i="1" s="1"/>
  <c r="E564" i="1"/>
  <c r="Z564" i="1" s="1"/>
  <c r="AF563" i="1"/>
  <c r="AD563" i="1"/>
  <c r="AE563" i="1" s="1"/>
  <c r="AC563" i="1"/>
  <c r="AB563" i="1"/>
  <c r="Y563" i="1"/>
  <c r="W563" i="1"/>
  <c r="S563" i="1"/>
  <c r="T563" i="1" s="1"/>
  <c r="O563" i="1"/>
  <c r="N563" i="1"/>
  <c r="L563" i="1"/>
  <c r="K563" i="1"/>
  <c r="J563" i="1"/>
  <c r="M563" i="1" s="1"/>
  <c r="H563" i="1"/>
  <c r="Z563" i="1" s="1"/>
  <c r="AA563" i="1" s="1"/>
  <c r="E563" i="1"/>
  <c r="AF562" i="1"/>
  <c r="AE562" i="1"/>
  <c r="AD562" i="1"/>
  <c r="AC562" i="1"/>
  <c r="AB562" i="1"/>
  <c r="W562" i="1"/>
  <c r="S562" i="1"/>
  <c r="T562" i="1" s="1"/>
  <c r="O562" i="1"/>
  <c r="N562" i="1"/>
  <c r="L562" i="1"/>
  <c r="J562" i="1"/>
  <c r="M562" i="1" s="1"/>
  <c r="H562" i="1"/>
  <c r="E562" i="1"/>
  <c r="Z562" i="1" s="1"/>
  <c r="AF561" i="1"/>
  <c r="AD561" i="1"/>
  <c r="AE561" i="1" s="1"/>
  <c r="AC561" i="1"/>
  <c r="AB561" i="1"/>
  <c r="AA561" i="1"/>
  <c r="Y561" i="1"/>
  <c r="X561" i="1"/>
  <c r="W561" i="1"/>
  <c r="V561" i="1"/>
  <c r="U561" i="1"/>
  <c r="S561" i="1"/>
  <c r="T561" i="1" s="1"/>
  <c r="O561" i="1"/>
  <c r="N561" i="1"/>
  <c r="M561" i="1"/>
  <c r="L561" i="1"/>
  <c r="J561" i="1"/>
  <c r="K561" i="1" s="1"/>
  <c r="H561" i="1"/>
  <c r="E561" i="1"/>
  <c r="Z561" i="1" s="1"/>
  <c r="AF560" i="1"/>
  <c r="AD560" i="1"/>
  <c r="AC560" i="1"/>
  <c r="AB560" i="1"/>
  <c r="U560" i="1"/>
  <c r="T560" i="1"/>
  <c r="S560" i="1"/>
  <c r="O560" i="1"/>
  <c r="N560" i="1"/>
  <c r="L560" i="1"/>
  <c r="J560" i="1"/>
  <c r="M560" i="1" s="1"/>
  <c r="H560" i="1"/>
  <c r="E560" i="1"/>
  <c r="Y560" i="1" s="1"/>
  <c r="AF559" i="1"/>
  <c r="AD559" i="1"/>
  <c r="AC559" i="1"/>
  <c r="AE559" i="1" s="1"/>
  <c r="AB559" i="1"/>
  <c r="Z559" i="1"/>
  <c r="T559" i="1"/>
  <c r="S559" i="1"/>
  <c r="O559" i="1"/>
  <c r="N559" i="1"/>
  <c r="J559" i="1"/>
  <c r="M559" i="1" s="1"/>
  <c r="H559" i="1"/>
  <c r="L559" i="1" s="1"/>
  <c r="E559" i="1"/>
  <c r="Y559" i="1" s="1"/>
  <c r="AF558" i="1"/>
  <c r="AE558" i="1"/>
  <c r="AD558" i="1"/>
  <c r="AC558" i="1"/>
  <c r="AB558" i="1"/>
  <c r="S558" i="1"/>
  <c r="T558" i="1" s="1"/>
  <c r="O558" i="1"/>
  <c r="N558" i="1"/>
  <c r="J558" i="1"/>
  <c r="M558" i="1" s="1"/>
  <c r="H558" i="1"/>
  <c r="W558" i="1" s="1"/>
  <c r="E558" i="1"/>
  <c r="AF557" i="1"/>
  <c r="AD557" i="1"/>
  <c r="AC557" i="1"/>
  <c r="AE557" i="1" s="1"/>
  <c r="AB557" i="1"/>
  <c r="Z557" i="1"/>
  <c r="AA557" i="1" s="1"/>
  <c r="Y557" i="1"/>
  <c r="W557" i="1"/>
  <c r="V557" i="1"/>
  <c r="X557" i="1" s="1"/>
  <c r="U557" i="1"/>
  <c r="S557" i="1"/>
  <c r="T557" i="1" s="1"/>
  <c r="O557" i="1"/>
  <c r="N557" i="1"/>
  <c r="L557" i="1"/>
  <c r="J557" i="1"/>
  <c r="H557" i="1"/>
  <c r="E557" i="1"/>
  <c r="AF556" i="1"/>
  <c r="AE556" i="1"/>
  <c r="AD556" i="1"/>
  <c r="AC556" i="1"/>
  <c r="AB556" i="1"/>
  <c r="Y556" i="1"/>
  <c r="W556" i="1"/>
  <c r="V556" i="1"/>
  <c r="X556" i="1" s="1"/>
  <c r="U556" i="1"/>
  <c r="T556" i="1"/>
  <c r="S556" i="1"/>
  <c r="O556" i="1"/>
  <c r="N556" i="1"/>
  <c r="L556" i="1"/>
  <c r="K556" i="1"/>
  <c r="J556" i="1"/>
  <c r="M556" i="1" s="1"/>
  <c r="H556" i="1"/>
  <c r="E556" i="1"/>
  <c r="AF555" i="1"/>
  <c r="AD555" i="1"/>
  <c r="AC555" i="1"/>
  <c r="AE555" i="1" s="1"/>
  <c r="AB555" i="1"/>
  <c r="W555" i="1"/>
  <c r="V555" i="1"/>
  <c r="T555" i="1"/>
  <c r="S555" i="1"/>
  <c r="O555" i="1"/>
  <c r="N555" i="1"/>
  <c r="J555" i="1"/>
  <c r="M555" i="1" s="1"/>
  <c r="H555" i="1"/>
  <c r="U555" i="1" s="1"/>
  <c r="E555" i="1"/>
  <c r="AF554" i="1"/>
  <c r="AE554" i="1"/>
  <c r="AD554" i="1"/>
  <c r="AC554" i="1"/>
  <c r="AB554" i="1"/>
  <c r="Y554" i="1"/>
  <c r="W554" i="1"/>
  <c r="S554" i="1"/>
  <c r="T554" i="1" s="1"/>
  <c r="O554" i="1"/>
  <c r="N554" i="1"/>
  <c r="M554" i="1"/>
  <c r="L554" i="1"/>
  <c r="J554" i="1"/>
  <c r="H554" i="1"/>
  <c r="E554" i="1"/>
  <c r="AF553" i="1"/>
  <c r="AD553" i="1"/>
  <c r="AC553" i="1"/>
  <c r="AE553" i="1" s="1"/>
  <c r="AB553" i="1"/>
  <c r="X553" i="1"/>
  <c r="W553" i="1"/>
  <c r="V553" i="1"/>
  <c r="U553" i="1"/>
  <c r="S553" i="1"/>
  <c r="T553" i="1" s="1"/>
  <c r="O553" i="1"/>
  <c r="N553" i="1"/>
  <c r="L553" i="1"/>
  <c r="K553" i="1"/>
  <c r="J553" i="1"/>
  <c r="M553" i="1" s="1"/>
  <c r="H553" i="1"/>
  <c r="E553" i="1"/>
  <c r="AF552" i="1"/>
  <c r="AD552" i="1"/>
  <c r="AC552" i="1"/>
  <c r="AE552" i="1" s="1"/>
  <c r="AB552" i="1"/>
  <c r="Y552" i="1"/>
  <c r="T552" i="1"/>
  <c r="S552" i="1"/>
  <c r="O552" i="1"/>
  <c r="N552" i="1"/>
  <c r="M552" i="1"/>
  <c r="J552" i="1"/>
  <c r="H552" i="1"/>
  <c r="E552" i="1"/>
  <c r="AF551" i="1"/>
  <c r="AD551" i="1"/>
  <c r="AE551" i="1" s="1"/>
  <c r="AC551" i="1"/>
  <c r="AB551" i="1"/>
  <c r="Z551" i="1"/>
  <c r="Y551" i="1"/>
  <c r="AA551" i="1" s="1"/>
  <c r="U551" i="1"/>
  <c r="T551" i="1"/>
  <c r="S551" i="1"/>
  <c r="O551" i="1"/>
  <c r="N551" i="1"/>
  <c r="L551" i="1"/>
  <c r="J551" i="1"/>
  <c r="M551" i="1" s="1"/>
  <c r="H551" i="1"/>
  <c r="E551" i="1"/>
  <c r="AF550" i="1"/>
  <c r="AD550" i="1"/>
  <c r="AC550" i="1"/>
  <c r="AE550" i="1" s="1"/>
  <c r="AB550" i="1"/>
  <c r="Z550" i="1"/>
  <c r="T550" i="1"/>
  <c r="S550" i="1"/>
  <c r="O550" i="1"/>
  <c r="N550" i="1"/>
  <c r="M550" i="1"/>
  <c r="J550" i="1"/>
  <c r="H550" i="1"/>
  <c r="E550" i="1"/>
  <c r="AF549" i="1"/>
  <c r="AD549" i="1"/>
  <c r="AE549" i="1" s="1"/>
  <c r="AC549" i="1"/>
  <c r="AB549" i="1"/>
  <c r="Z549" i="1"/>
  <c r="Y549" i="1"/>
  <c r="AA549" i="1" s="1"/>
  <c r="W549" i="1"/>
  <c r="V549" i="1"/>
  <c r="X549" i="1" s="1"/>
  <c r="U549" i="1"/>
  <c r="S549" i="1"/>
  <c r="T549" i="1" s="1"/>
  <c r="O549" i="1"/>
  <c r="N549" i="1"/>
  <c r="L549" i="1"/>
  <c r="J549" i="1"/>
  <c r="K549" i="1" s="1"/>
  <c r="H549" i="1"/>
  <c r="E549" i="1"/>
  <c r="AF548" i="1"/>
  <c r="AD548" i="1"/>
  <c r="AE548" i="1" s="1"/>
  <c r="AC548" i="1"/>
  <c r="AB548" i="1"/>
  <c r="V548" i="1"/>
  <c r="X548" i="1" s="1"/>
  <c r="U548" i="1"/>
  <c r="S548" i="1"/>
  <c r="T548" i="1" s="1"/>
  <c r="O548" i="1"/>
  <c r="N548" i="1"/>
  <c r="J548" i="1"/>
  <c r="M548" i="1" s="1"/>
  <c r="H548" i="1"/>
  <c r="W548" i="1" s="1"/>
  <c r="E548" i="1"/>
  <c r="Z548" i="1" s="1"/>
  <c r="AF547" i="1"/>
  <c r="AE547" i="1"/>
  <c r="AD547" i="1"/>
  <c r="AC547" i="1"/>
  <c r="AB547" i="1"/>
  <c r="Y547" i="1"/>
  <c r="W547" i="1"/>
  <c r="V547" i="1"/>
  <c r="S547" i="1"/>
  <c r="T547" i="1" s="1"/>
  <c r="O547" i="1"/>
  <c r="N547" i="1"/>
  <c r="L547" i="1"/>
  <c r="K547" i="1"/>
  <c r="J547" i="1"/>
  <c r="M547" i="1" s="1"/>
  <c r="H547" i="1"/>
  <c r="Z547" i="1" s="1"/>
  <c r="AA547" i="1" s="1"/>
  <c r="E547" i="1"/>
  <c r="AF546" i="1"/>
  <c r="AE546" i="1"/>
  <c r="AD546" i="1"/>
  <c r="AC546" i="1"/>
  <c r="AB546" i="1"/>
  <c r="W546" i="1"/>
  <c r="S546" i="1"/>
  <c r="T546" i="1" s="1"/>
  <c r="O546" i="1"/>
  <c r="N546" i="1"/>
  <c r="L546" i="1"/>
  <c r="J546" i="1"/>
  <c r="M546" i="1" s="1"/>
  <c r="H546" i="1"/>
  <c r="E546" i="1"/>
  <c r="AF545" i="1"/>
  <c r="AE545" i="1"/>
  <c r="AD545" i="1"/>
  <c r="AC545" i="1"/>
  <c r="AB545" i="1"/>
  <c r="Y545" i="1"/>
  <c r="AA545" i="1" s="1"/>
  <c r="X545" i="1"/>
  <c r="W545" i="1"/>
  <c r="V545" i="1"/>
  <c r="U545" i="1"/>
  <c r="S545" i="1"/>
  <c r="T545" i="1" s="1"/>
  <c r="O545" i="1"/>
  <c r="N545" i="1"/>
  <c r="M545" i="1"/>
  <c r="L545" i="1"/>
  <c r="K545" i="1"/>
  <c r="J545" i="1"/>
  <c r="H545" i="1"/>
  <c r="E545" i="1"/>
  <c r="Z545" i="1" s="1"/>
  <c r="AF544" i="1"/>
  <c r="AD544" i="1"/>
  <c r="AC544" i="1"/>
  <c r="AE544" i="1" s="1"/>
  <c r="AB544" i="1"/>
  <c r="U544" i="1"/>
  <c r="S544" i="1"/>
  <c r="T544" i="1" s="1"/>
  <c r="O544" i="1"/>
  <c r="N544" i="1"/>
  <c r="M544" i="1"/>
  <c r="J544" i="1"/>
  <c r="H544" i="1"/>
  <c r="E544" i="1"/>
  <c r="AF543" i="1"/>
  <c r="AD543" i="1"/>
  <c r="AC543" i="1"/>
  <c r="AE543" i="1" s="1"/>
  <c r="AB543" i="1"/>
  <c r="T543" i="1"/>
  <c r="S543" i="1"/>
  <c r="O543" i="1"/>
  <c r="N543" i="1"/>
  <c r="J543" i="1"/>
  <c r="M543" i="1" s="1"/>
  <c r="H543" i="1"/>
  <c r="Y543" i="1" s="1"/>
  <c r="E543" i="1"/>
  <c r="AF542" i="1"/>
  <c r="AD542" i="1"/>
  <c r="AC542" i="1"/>
  <c r="AE542" i="1" s="1"/>
  <c r="AB542" i="1"/>
  <c r="Z542" i="1"/>
  <c r="Y542" i="1"/>
  <c r="AA542" i="1" s="1"/>
  <c r="W542" i="1"/>
  <c r="V542" i="1"/>
  <c r="X542" i="1" s="1"/>
  <c r="U542" i="1"/>
  <c r="T542" i="1"/>
  <c r="S542" i="1"/>
  <c r="O542" i="1"/>
  <c r="N542" i="1"/>
  <c r="L542" i="1"/>
  <c r="J542" i="1"/>
  <c r="M542" i="1" s="1"/>
  <c r="H542" i="1"/>
  <c r="E542" i="1"/>
  <c r="AF541" i="1"/>
  <c r="AD541" i="1"/>
  <c r="AC541" i="1"/>
  <c r="AE541" i="1" s="1"/>
  <c r="AB541" i="1"/>
  <c r="S541" i="1"/>
  <c r="T541" i="1" s="1"/>
  <c r="O541" i="1"/>
  <c r="N541" i="1"/>
  <c r="M541" i="1"/>
  <c r="J541" i="1"/>
  <c r="H541" i="1"/>
  <c r="E541" i="1"/>
  <c r="AF540" i="1"/>
  <c r="AD540" i="1"/>
  <c r="AC540" i="1"/>
  <c r="AB540" i="1"/>
  <c r="Y540" i="1"/>
  <c r="V540" i="1"/>
  <c r="U540" i="1"/>
  <c r="S540" i="1"/>
  <c r="T540" i="1" s="1"/>
  <c r="O540" i="1"/>
  <c r="N540" i="1"/>
  <c r="J540" i="1"/>
  <c r="M540" i="1" s="1"/>
  <c r="H540" i="1"/>
  <c r="W540" i="1" s="1"/>
  <c r="E540" i="1"/>
  <c r="Z540" i="1" s="1"/>
  <c r="AF539" i="1"/>
  <c r="AE539" i="1"/>
  <c r="AD539" i="1"/>
  <c r="AC539" i="1"/>
  <c r="AB539" i="1"/>
  <c r="T539" i="1"/>
  <c r="S539" i="1"/>
  <c r="O539" i="1"/>
  <c r="N539" i="1"/>
  <c r="M539" i="1"/>
  <c r="L539" i="1"/>
  <c r="J539" i="1"/>
  <c r="H539" i="1"/>
  <c r="E539" i="1"/>
  <c r="Z539" i="1" s="1"/>
  <c r="AF538" i="1"/>
  <c r="AE538" i="1"/>
  <c r="AD538" i="1"/>
  <c r="AC538" i="1"/>
  <c r="AB538" i="1"/>
  <c r="Z538" i="1"/>
  <c r="Y538" i="1"/>
  <c r="W538" i="1"/>
  <c r="V538" i="1"/>
  <c r="U538" i="1"/>
  <c r="T538" i="1"/>
  <c r="S538" i="1"/>
  <c r="O538" i="1"/>
  <c r="N538" i="1"/>
  <c r="L538" i="1"/>
  <c r="K538" i="1"/>
  <c r="J538" i="1"/>
  <c r="M538" i="1" s="1"/>
  <c r="H538" i="1"/>
  <c r="E538" i="1"/>
  <c r="AF537" i="1"/>
  <c r="AE537" i="1"/>
  <c r="AD537" i="1"/>
  <c r="AC537" i="1"/>
  <c r="AB537" i="1"/>
  <c r="T537" i="1"/>
  <c r="S537" i="1"/>
  <c r="O537" i="1"/>
  <c r="N537" i="1"/>
  <c r="M537" i="1"/>
  <c r="L537" i="1"/>
  <c r="J537" i="1"/>
  <c r="H537" i="1"/>
  <c r="E537" i="1"/>
  <c r="AF536" i="1"/>
  <c r="AD536" i="1"/>
  <c r="AC536" i="1"/>
  <c r="AE536" i="1" s="1"/>
  <c r="AB536" i="1"/>
  <c r="V536" i="1"/>
  <c r="X536" i="1" s="1"/>
  <c r="U536" i="1"/>
  <c r="S536" i="1"/>
  <c r="T536" i="1" s="1"/>
  <c r="O536" i="1"/>
  <c r="N536" i="1"/>
  <c r="K536" i="1"/>
  <c r="J536" i="1"/>
  <c r="M536" i="1" s="1"/>
  <c r="H536" i="1"/>
  <c r="W536" i="1" s="1"/>
  <c r="E536" i="1"/>
  <c r="AF535" i="1"/>
  <c r="AE535" i="1"/>
  <c r="AD535" i="1"/>
  <c r="AC535" i="1"/>
  <c r="AB535" i="1"/>
  <c r="S535" i="1"/>
  <c r="T535" i="1" s="1"/>
  <c r="O535" i="1"/>
  <c r="N535" i="1"/>
  <c r="M535" i="1"/>
  <c r="L535" i="1"/>
  <c r="J535" i="1"/>
  <c r="H535" i="1"/>
  <c r="E535" i="1"/>
  <c r="Z535" i="1" s="1"/>
  <c r="AF534" i="1"/>
  <c r="AE534" i="1"/>
  <c r="AD534" i="1"/>
  <c r="AC534" i="1"/>
  <c r="AB534" i="1"/>
  <c r="Z534" i="1"/>
  <c r="Y534" i="1"/>
  <c r="W534" i="1"/>
  <c r="V534" i="1"/>
  <c r="U534" i="1"/>
  <c r="T534" i="1"/>
  <c r="S534" i="1"/>
  <c r="O534" i="1"/>
  <c r="N534" i="1"/>
  <c r="L534" i="1"/>
  <c r="K534" i="1"/>
  <c r="J534" i="1"/>
  <c r="M534" i="1" s="1"/>
  <c r="H534" i="1"/>
  <c r="E534" i="1"/>
  <c r="AF533" i="1"/>
  <c r="AD533" i="1"/>
  <c r="AC533" i="1"/>
  <c r="AE533" i="1" s="1"/>
  <c r="AB533" i="1"/>
  <c r="W533" i="1"/>
  <c r="S533" i="1"/>
  <c r="T533" i="1" s="1"/>
  <c r="O533" i="1"/>
  <c r="N533" i="1"/>
  <c r="M533" i="1"/>
  <c r="L533" i="1"/>
  <c r="J533" i="1"/>
  <c r="H533" i="1"/>
  <c r="E533" i="1"/>
  <c r="AF532" i="1"/>
  <c r="AD532" i="1"/>
  <c r="AC532" i="1"/>
  <c r="AE532" i="1" s="1"/>
  <c r="AB532" i="1"/>
  <c r="Z532" i="1"/>
  <c r="V532" i="1"/>
  <c r="X532" i="1" s="1"/>
  <c r="U532" i="1"/>
  <c r="S532" i="1"/>
  <c r="T532" i="1" s="1"/>
  <c r="O532" i="1"/>
  <c r="N532" i="1"/>
  <c r="M532" i="1"/>
  <c r="J532" i="1"/>
  <c r="K532" i="1" s="1"/>
  <c r="H532" i="1"/>
  <c r="W532" i="1" s="1"/>
  <c r="E532" i="1"/>
  <c r="Y532" i="1" s="1"/>
  <c r="AA532" i="1" s="1"/>
  <c r="AF531" i="1"/>
  <c r="AE531" i="1"/>
  <c r="AD531" i="1"/>
  <c r="AC531" i="1"/>
  <c r="AB531" i="1"/>
  <c r="Y531" i="1"/>
  <c r="AA531" i="1" s="1"/>
  <c r="W531" i="1"/>
  <c r="V531" i="1"/>
  <c r="X531" i="1" s="1"/>
  <c r="S531" i="1"/>
  <c r="T531" i="1" s="1"/>
  <c r="O531" i="1"/>
  <c r="N531" i="1"/>
  <c r="M531" i="1"/>
  <c r="K531" i="1"/>
  <c r="J531" i="1"/>
  <c r="H531" i="1"/>
  <c r="U531" i="1" s="1"/>
  <c r="E531" i="1"/>
  <c r="Z531" i="1" s="1"/>
  <c r="AF530" i="1"/>
  <c r="AD530" i="1"/>
  <c r="AE530" i="1" s="1"/>
  <c r="AC530" i="1"/>
  <c r="AB530" i="1"/>
  <c r="Z530" i="1"/>
  <c r="Y530" i="1"/>
  <c r="W530" i="1"/>
  <c r="T530" i="1"/>
  <c r="S530" i="1"/>
  <c r="O530" i="1"/>
  <c r="N530" i="1"/>
  <c r="L530" i="1"/>
  <c r="K530" i="1"/>
  <c r="J530" i="1"/>
  <c r="M530" i="1" s="1"/>
  <c r="H530" i="1"/>
  <c r="V530" i="1" s="1"/>
  <c r="X530" i="1" s="1"/>
  <c r="E530" i="1"/>
  <c r="AF529" i="1"/>
  <c r="AE529" i="1"/>
  <c r="AD529" i="1"/>
  <c r="AC529" i="1"/>
  <c r="AB529" i="1"/>
  <c r="T529" i="1"/>
  <c r="S529" i="1"/>
  <c r="O529" i="1"/>
  <c r="N529" i="1"/>
  <c r="M529" i="1"/>
  <c r="J529" i="1"/>
  <c r="H529" i="1"/>
  <c r="E529" i="1"/>
  <c r="AF528" i="1"/>
  <c r="AD528" i="1"/>
  <c r="AC528" i="1"/>
  <c r="AB528" i="1"/>
  <c r="V528" i="1"/>
  <c r="U528" i="1"/>
  <c r="S528" i="1"/>
  <c r="T528" i="1" s="1"/>
  <c r="O528" i="1"/>
  <c r="N528" i="1"/>
  <c r="K528" i="1"/>
  <c r="J528" i="1"/>
  <c r="M528" i="1" s="1"/>
  <c r="H528" i="1"/>
  <c r="W528" i="1" s="1"/>
  <c r="X528" i="1" s="1"/>
  <c r="E528" i="1"/>
  <c r="Z528" i="1" s="1"/>
  <c r="AF527" i="1"/>
  <c r="AD527" i="1"/>
  <c r="AE527" i="1" s="1"/>
  <c r="AC527" i="1"/>
  <c r="AB527" i="1"/>
  <c r="T527" i="1"/>
  <c r="S527" i="1"/>
  <c r="O527" i="1"/>
  <c r="N527" i="1"/>
  <c r="M527" i="1"/>
  <c r="J527" i="1"/>
  <c r="H527" i="1"/>
  <c r="E527" i="1"/>
  <c r="AF526" i="1"/>
  <c r="AE526" i="1"/>
  <c r="AD526" i="1"/>
  <c r="AC526" i="1"/>
  <c r="AB526" i="1"/>
  <c r="T526" i="1"/>
  <c r="S526" i="1"/>
  <c r="O526" i="1"/>
  <c r="N526" i="1"/>
  <c r="J526" i="1"/>
  <c r="M526" i="1" s="1"/>
  <c r="H526" i="1"/>
  <c r="U526" i="1" s="1"/>
  <c r="E526" i="1"/>
  <c r="AF525" i="1"/>
  <c r="AD525" i="1"/>
  <c r="AC525" i="1"/>
  <c r="AE525" i="1" s="1"/>
  <c r="AB525" i="1"/>
  <c r="AA525" i="1"/>
  <c r="Z525" i="1"/>
  <c r="W525" i="1"/>
  <c r="S525" i="1"/>
  <c r="T525" i="1" s="1"/>
  <c r="O525" i="1"/>
  <c r="N525" i="1"/>
  <c r="L525" i="1"/>
  <c r="J525" i="1"/>
  <c r="M525" i="1" s="1"/>
  <c r="H525" i="1"/>
  <c r="E525" i="1"/>
  <c r="Y525" i="1" s="1"/>
  <c r="AF524" i="1"/>
  <c r="AD524" i="1"/>
  <c r="AC524" i="1"/>
  <c r="AE524" i="1" s="1"/>
  <c r="AB524" i="1"/>
  <c r="Z524" i="1"/>
  <c r="V524" i="1"/>
  <c r="X524" i="1" s="1"/>
  <c r="U524" i="1"/>
  <c r="S524" i="1"/>
  <c r="T524" i="1" s="1"/>
  <c r="O524" i="1"/>
  <c r="N524" i="1"/>
  <c r="M524" i="1"/>
  <c r="J524" i="1"/>
  <c r="K524" i="1" s="1"/>
  <c r="H524" i="1"/>
  <c r="W524" i="1" s="1"/>
  <c r="E524" i="1"/>
  <c r="Y524" i="1" s="1"/>
  <c r="AA524" i="1" s="1"/>
  <c r="AF523" i="1"/>
  <c r="AE523" i="1"/>
  <c r="AD523" i="1"/>
  <c r="AC523" i="1"/>
  <c r="AB523" i="1"/>
  <c r="V523" i="1"/>
  <c r="S523" i="1"/>
  <c r="T523" i="1" s="1"/>
  <c r="O523" i="1"/>
  <c r="N523" i="1"/>
  <c r="M523" i="1"/>
  <c r="J523" i="1"/>
  <c r="H523" i="1"/>
  <c r="E523" i="1"/>
  <c r="AF522" i="1"/>
  <c r="AD522" i="1"/>
  <c r="AE522" i="1" s="1"/>
  <c r="AC522" i="1"/>
  <c r="AB522" i="1"/>
  <c r="Z522" i="1"/>
  <c r="Y522" i="1"/>
  <c r="AA522" i="1" s="1"/>
  <c r="W522" i="1"/>
  <c r="T522" i="1"/>
  <c r="S522" i="1"/>
  <c r="O522" i="1"/>
  <c r="N522" i="1"/>
  <c r="L522" i="1"/>
  <c r="K522" i="1"/>
  <c r="J522" i="1"/>
  <c r="M522" i="1" s="1"/>
  <c r="H522" i="1"/>
  <c r="V522" i="1" s="1"/>
  <c r="X522" i="1" s="1"/>
  <c r="E522" i="1"/>
  <c r="AF521" i="1"/>
  <c r="AE521" i="1"/>
  <c r="AD521" i="1"/>
  <c r="AC521" i="1"/>
  <c r="AB521" i="1"/>
  <c r="U521" i="1"/>
  <c r="S521" i="1"/>
  <c r="T521" i="1" s="1"/>
  <c r="O521" i="1"/>
  <c r="N521" i="1"/>
  <c r="M521" i="1"/>
  <c r="J521" i="1"/>
  <c r="H521" i="1"/>
  <c r="E521" i="1"/>
  <c r="AF520" i="1"/>
  <c r="AD520" i="1"/>
  <c r="AC520" i="1"/>
  <c r="AB520" i="1"/>
  <c r="V520" i="1"/>
  <c r="U520" i="1"/>
  <c r="S520" i="1"/>
  <c r="T520" i="1" s="1"/>
  <c r="O520" i="1"/>
  <c r="N520" i="1"/>
  <c r="J520" i="1"/>
  <c r="M520" i="1" s="1"/>
  <c r="H520" i="1"/>
  <c r="W520" i="1" s="1"/>
  <c r="X520" i="1" s="1"/>
  <c r="E520" i="1"/>
  <c r="AF519" i="1"/>
  <c r="AD519" i="1"/>
  <c r="AE519" i="1" s="1"/>
  <c r="AC519" i="1"/>
  <c r="AB519" i="1"/>
  <c r="T519" i="1"/>
  <c r="S519" i="1"/>
  <c r="O519" i="1"/>
  <c r="N519" i="1"/>
  <c r="M519" i="1"/>
  <c r="J519" i="1"/>
  <c r="H519" i="1"/>
  <c r="E519" i="1"/>
  <c r="AF518" i="1"/>
  <c r="AE518" i="1"/>
  <c r="AD518" i="1"/>
  <c r="AC518" i="1"/>
  <c r="AB518" i="1"/>
  <c r="U518" i="1"/>
  <c r="T518" i="1"/>
  <c r="S518" i="1"/>
  <c r="O518" i="1"/>
  <c r="N518" i="1"/>
  <c r="J518" i="1"/>
  <c r="M518" i="1" s="1"/>
  <c r="H518" i="1"/>
  <c r="V518" i="1" s="1"/>
  <c r="E518" i="1"/>
  <c r="AF517" i="1"/>
  <c r="AD517" i="1"/>
  <c r="AC517" i="1"/>
  <c r="AE517" i="1" s="1"/>
  <c r="AB517" i="1"/>
  <c r="Z517" i="1"/>
  <c r="AA517" i="1" s="1"/>
  <c r="W517" i="1"/>
  <c r="S517" i="1"/>
  <c r="T517" i="1" s="1"/>
  <c r="O517" i="1"/>
  <c r="N517" i="1"/>
  <c r="L517" i="1"/>
  <c r="J517" i="1"/>
  <c r="M517" i="1" s="1"/>
  <c r="H517" i="1"/>
  <c r="E517" i="1"/>
  <c r="Y517" i="1" s="1"/>
  <c r="AF516" i="1"/>
  <c r="AD516" i="1"/>
  <c r="AC516" i="1"/>
  <c r="AE516" i="1" s="1"/>
  <c r="AB516" i="1"/>
  <c r="Z516" i="1"/>
  <c r="V516" i="1"/>
  <c r="X516" i="1" s="1"/>
  <c r="U516" i="1"/>
  <c r="S516" i="1"/>
  <c r="T516" i="1" s="1"/>
  <c r="O516" i="1"/>
  <c r="N516" i="1"/>
  <c r="M516" i="1"/>
  <c r="J516" i="1"/>
  <c r="K516" i="1" s="1"/>
  <c r="H516" i="1"/>
  <c r="W516" i="1" s="1"/>
  <c r="E516" i="1"/>
  <c r="Y516" i="1" s="1"/>
  <c r="AA516" i="1" s="1"/>
  <c r="AF515" i="1"/>
  <c r="AE515" i="1"/>
  <c r="AD515" i="1"/>
  <c r="AC515" i="1"/>
  <c r="AB515" i="1"/>
  <c r="V515" i="1"/>
  <c r="S515" i="1"/>
  <c r="T515" i="1" s="1"/>
  <c r="O515" i="1"/>
  <c r="N515" i="1"/>
  <c r="M515" i="1"/>
  <c r="J515" i="1"/>
  <c r="H515" i="1"/>
  <c r="E515" i="1"/>
  <c r="AF514" i="1"/>
  <c r="AD514" i="1"/>
  <c r="AE514" i="1" s="1"/>
  <c r="AC514" i="1"/>
  <c r="AB514" i="1"/>
  <c r="Z514" i="1"/>
  <c r="Y514" i="1"/>
  <c r="AA514" i="1" s="1"/>
  <c r="W514" i="1"/>
  <c r="T514" i="1"/>
  <c r="S514" i="1"/>
  <c r="O514" i="1"/>
  <c r="N514" i="1"/>
  <c r="L514" i="1"/>
  <c r="K514" i="1"/>
  <c r="J514" i="1"/>
  <c r="M514" i="1" s="1"/>
  <c r="H514" i="1"/>
  <c r="V514" i="1" s="1"/>
  <c r="X514" i="1" s="1"/>
  <c r="E514" i="1"/>
  <c r="AF513" i="1"/>
  <c r="AE513" i="1"/>
  <c r="AD513" i="1"/>
  <c r="AC513" i="1"/>
  <c r="AB513" i="1"/>
  <c r="S513" i="1"/>
  <c r="T513" i="1" s="1"/>
  <c r="O513" i="1"/>
  <c r="N513" i="1"/>
  <c r="M513" i="1"/>
  <c r="J513" i="1"/>
  <c r="H513" i="1"/>
  <c r="U513" i="1" s="1"/>
  <c r="E513" i="1"/>
  <c r="AF512" i="1"/>
  <c r="AD512" i="1"/>
  <c r="AC512" i="1"/>
  <c r="AB512" i="1"/>
  <c r="V512" i="1"/>
  <c r="X512" i="1" s="1"/>
  <c r="U512" i="1"/>
  <c r="S512" i="1"/>
  <c r="T512" i="1" s="1"/>
  <c r="O512" i="1"/>
  <c r="N512" i="1"/>
  <c r="J512" i="1"/>
  <c r="M512" i="1" s="1"/>
  <c r="H512" i="1"/>
  <c r="W512" i="1" s="1"/>
  <c r="E512" i="1"/>
  <c r="AF511" i="1"/>
  <c r="AE511" i="1"/>
  <c r="AD511" i="1"/>
  <c r="AC511" i="1"/>
  <c r="AB511" i="1"/>
  <c r="T511" i="1"/>
  <c r="S511" i="1"/>
  <c r="O511" i="1"/>
  <c r="N511" i="1"/>
  <c r="M511" i="1"/>
  <c r="J511" i="1"/>
  <c r="H511" i="1"/>
  <c r="Y511" i="1" s="1"/>
  <c r="E511" i="1"/>
  <c r="AF510" i="1"/>
  <c r="AD510" i="1"/>
  <c r="AC510" i="1"/>
  <c r="AE510" i="1" s="1"/>
  <c r="AB510" i="1"/>
  <c r="Z510" i="1"/>
  <c r="Y510" i="1"/>
  <c r="AA510" i="1" s="1"/>
  <c r="T510" i="1"/>
  <c r="S510" i="1"/>
  <c r="O510" i="1"/>
  <c r="N510" i="1"/>
  <c r="L510" i="1"/>
  <c r="J510" i="1"/>
  <c r="M510" i="1" s="1"/>
  <c r="H510" i="1"/>
  <c r="U510" i="1" s="1"/>
  <c r="E510" i="1"/>
  <c r="AF509" i="1"/>
  <c r="AD509" i="1"/>
  <c r="AC509" i="1"/>
  <c r="AE509" i="1" s="1"/>
  <c r="AB509" i="1"/>
  <c r="Z509" i="1"/>
  <c r="AA509" i="1" s="1"/>
  <c r="W509" i="1"/>
  <c r="S509" i="1"/>
  <c r="T509" i="1" s="1"/>
  <c r="O509" i="1"/>
  <c r="N509" i="1"/>
  <c r="M509" i="1"/>
  <c r="L509" i="1"/>
  <c r="J509" i="1"/>
  <c r="H509" i="1"/>
  <c r="E509" i="1"/>
  <c r="Y509" i="1" s="1"/>
  <c r="AF508" i="1"/>
  <c r="AD508" i="1"/>
  <c r="AC508" i="1"/>
  <c r="AE508" i="1" s="1"/>
  <c r="AB508" i="1"/>
  <c r="AA508" i="1"/>
  <c r="Z508" i="1"/>
  <c r="V508" i="1"/>
  <c r="U508" i="1"/>
  <c r="S508" i="1"/>
  <c r="T508" i="1" s="1"/>
  <c r="O508" i="1"/>
  <c r="N508" i="1"/>
  <c r="M508" i="1"/>
  <c r="J508" i="1"/>
  <c r="K508" i="1" s="1"/>
  <c r="H508" i="1"/>
  <c r="W508" i="1" s="1"/>
  <c r="X508" i="1" s="1"/>
  <c r="E508" i="1"/>
  <c r="Y508" i="1" s="1"/>
  <c r="AF507" i="1"/>
  <c r="AD507" i="1"/>
  <c r="AE507" i="1" s="1"/>
  <c r="AC507" i="1"/>
  <c r="AB507" i="1"/>
  <c r="S507" i="1"/>
  <c r="T507" i="1" s="1"/>
  <c r="O507" i="1"/>
  <c r="N507" i="1"/>
  <c r="M507" i="1"/>
  <c r="J507" i="1"/>
  <c r="H507" i="1"/>
  <c r="E507" i="1"/>
  <c r="Z507" i="1" s="1"/>
  <c r="AF506" i="1"/>
  <c r="AE506" i="1"/>
  <c r="AD506" i="1"/>
  <c r="AC506" i="1"/>
  <c r="AB506" i="1"/>
  <c r="T506" i="1"/>
  <c r="S506" i="1"/>
  <c r="O506" i="1"/>
  <c r="N506" i="1"/>
  <c r="J506" i="1"/>
  <c r="M506" i="1" s="1"/>
  <c r="H506" i="1"/>
  <c r="U506" i="1" s="1"/>
  <c r="E506" i="1"/>
  <c r="AF505" i="1"/>
  <c r="AE505" i="1"/>
  <c r="AD505" i="1"/>
  <c r="AC505" i="1"/>
  <c r="AB505" i="1"/>
  <c r="U505" i="1"/>
  <c r="T505" i="1"/>
  <c r="S505" i="1"/>
  <c r="O505" i="1"/>
  <c r="N505" i="1"/>
  <c r="M505" i="1"/>
  <c r="J505" i="1"/>
  <c r="H505" i="1"/>
  <c r="E505" i="1"/>
  <c r="AF504" i="1"/>
  <c r="AD504" i="1"/>
  <c r="AC504" i="1"/>
  <c r="AB504" i="1"/>
  <c r="Y504" i="1"/>
  <c r="AA504" i="1" s="1"/>
  <c r="X504" i="1"/>
  <c r="W504" i="1"/>
  <c r="V504" i="1"/>
  <c r="U504" i="1"/>
  <c r="S504" i="1"/>
  <c r="T504" i="1" s="1"/>
  <c r="O504" i="1"/>
  <c r="N504" i="1"/>
  <c r="M504" i="1"/>
  <c r="L504" i="1"/>
  <c r="K504" i="1"/>
  <c r="J504" i="1"/>
  <c r="H504" i="1"/>
  <c r="E504" i="1"/>
  <c r="Z504" i="1" s="1"/>
  <c r="AF503" i="1"/>
  <c r="AD503" i="1"/>
  <c r="AC503" i="1"/>
  <c r="AE503" i="1" s="1"/>
  <c r="AB503" i="1"/>
  <c r="W503" i="1"/>
  <c r="S503" i="1"/>
  <c r="T503" i="1" s="1"/>
  <c r="O503" i="1"/>
  <c r="N503" i="1"/>
  <c r="M503" i="1"/>
  <c r="L503" i="1"/>
  <c r="J503" i="1"/>
  <c r="H503" i="1"/>
  <c r="E503" i="1"/>
  <c r="AF502" i="1"/>
  <c r="AD502" i="1"/>
  <c r="AC502" i="1"/>
  <c r="AE502" i="1" s="1"/>
  <c r="AB502" i="1"/>
  <c r="T502" i="1"/>
  <c r="S502" i="1"/>
  <c r="O502" i="1"/>
  <c r="N502" i="1"/>
  <c r="J502" i="1"/>
  <c r="M502" i="1" s="1"/>
  <c r="H502" i="1"/>
  <c r="V502" i="1" s="1"/>
  <c r="E502" i="1"/>
  <c r="AF501" i="1"/>
  <c r="AE501" i="1"/>
  <c r="AD501" i="1"/>
  <c r="AC501" i="1"/>
  <c r="AB501" i="1"/>
  <c r="U501" i="1"/>
  <c r="T501" i="1"/>
  <c r="S501" i="1"/>
  <c r="O501" i="1"/>
  <c r="N501" i="1"/>
  <c r="J501" i="1"/>
  <c r="M501" i="1" s="1"/>
  <c r="H501" i="1"/>
  <c r="W501" i="1" s="1"/>
  <c r="E501" i="1"/>
  <c r="AF500" i="1"/>
  <c r="AD500" i="1"/>
  <c r="AC500" i="1"/>
  <c r="AB500" i="1"/>
  <c r="Z500" i="1"/>
  <c r="Y500" i="1"/>
  <c r="AA500" i="1" s="1"/>
  <c r="X500" i="1"/>
  <c r="W500" i="1"/>
  <c r="V500" i="1"/>
  <c r="U500" i="1"/>
  <c r="S500" i="1"/>
  <c r="T500" i="1" s="1"/>
  <c r="O500" i="1"/>
  <c r="N500" i="1"/>
  <c r="M500" i="1"/>
  <c r="L500" i="1"/>
  <c r="J500" i="1"/>
  <c r="K500" i="1" s="1"/>
  <c r="H500" i="1"/>
  <c r="E500" i="1"/>
  <c r="AF499" i="1"/>
  <c r="AD499" i="1"/>
  <c r="AC499" i="1"/>
  <c r="AB499" i="1"/>
  <c r="Y499" i="1"/>
  <c r="W499" i="1"/>
  <c r="T499" i="1"/>
  <c r="S499" i="1"/>
  <c r="O499" i="1"/>
  <c r="N499" i="1"/>
  <c r="L499" i="1"/>
  <c r="K499" i="1"/>
  <c r="J499" i="1"/>
  <c r="M499" i="1" s="1"/>
  <c r="H499" i="1"/>
  <c r="V499" i="1" s="1"/>
  <c r="X499" i="1" s="1"/>
  <c r="E499" i="1"/>
  <c r="AF498" i="1"/>
  <c r="AE498" i="1"/>
  <c r="AD498" i="1"/>
  <c r="AC498" i="1"/>
  <c r="AB498" i="1"/>
  <c r="W498" i="1"/>
  <c r="V498" i="1"/>
  <c r="X498" i="1" s="1"/>
  <c r="S498" i="1"/>
  <c r="T498" i="1" s="1"/>
  <c r="O498" i="1"/>
  <c r="N498" i="1"/>
  <c r="J498" i="1"/>
  <c r="M498" i="1" s="1"/>
  <c r="H498" i="1"/>
  <c r="L498" i="1" s="1"/>
  <c r="E498" i="1"/>
  <c r="AF497" i="1"/>
  <c r="AE497" i="1"/>
  <c r="AD497" i="1"/>
  <c r="AC497" i="1"/>
  <c r="AB497" i="1"/>
  <c r="U497" i="1"/>
  <c r="S497" i="1"/>
  <c r="T497" i="1" s="1"/>
  <c r="O497" i="1"/>
  <c r="N497" i="1"/>
  <c r="J497" i="1"/>
  <c r="M497" i="1" s="1"/>
  <c r="H497" i="1"/>
  <c r="W497" i="1" s="1"/>
  <c r="E497" i="1"/>
  <c r="AF496" i="1"/>
  <c r="AE496" i="1"/>
  <c r="AD496" i="1"/>
  <c r="AC496" i="1"/>
  <c r="AB496" i="1"/>
  <c r="Z496" i="1"/>
  <c r="AA496" i="1" s="1"/>
  <c r="X496" i="1"/>
  <c r="W496" i="1"/>
  <c r="V496" i="1"/>
  <c r="U496" i="1"/>
  <c r="S496" i="1"/>
  <c r="T496" i="1" s="1"/>
  <c r="O496" i="1"/>
  <c r="N496" i="1"/>
  <c r="L496" i="1"/>
  <c r="J496" i="1"/>
  <c r="H496" i="1"/>
  <c r="E496" i="1"/>
  <c r="Y496" i="1" s="1"/>
  <c r="AF495" i="1"/>
  <c r="AD495" i="1"/>
  <c r="AC495" i="1"/>
  <c r="AE495" i="1" s="1"/>
  <c r="AB495" i="1"/>
  <c r="T495" i="1"/>
  <c r="S495" i="1"/>
  <c r="O495" i="1"/>
  <c r="N495" i="1"/>
  <c r="M495" i="1"/>
  <c r="J495" i="1"/>
  <c r="H495" i="1"/>
  <c r="E495" i="1"/>
  <c r="AF494" i="1"/>
  <c r="AE494" i="1"/>
  <c r="AD494" i="1"/>
  <c r="AC494" i="1"/>
  <c r="AB494" i="1"/>
  <c r="Y494" i="1"/>
  <c r="V494" i="1"/>
  <c r="T494" i="1"/>
  <c r="S494" i="1"/>
  <c r="O494" i="1"/>
  <c r="N494" i="1"/>
  <c r="L494" i="1"/>
  <c r="J494" i="1"/>
  <c r="M494" i="1" s="1"/>
  <c r="H494" i="1"/>
  <c r="W494" i="1" s="1"/>
  <c r="E494" i="1"/>
  <c r="AF493" i="1"/>
  <c r="AD493" i="1"/>
  <c r="AC493" i="1"/>
  <c r="AE493" i="1" s="1"/>
  <c r="AB493" i="1"/>
  <c r="Z493" i="1"/>
  <c r="Y493" i="1"/>
  <c r="AA493" i="1" s="1"/>
  <c r="S493" i="1"/>
  <c r="T493" i="1" s="1"/>
  <c r="O493" i="1"/>
  <c r="N493" i="1"/>
  <c r="M493" i="1"/>
  <c r="L493" i="1"/>
  <c r="J493" i="1"/>
  <c r="H493" i="1"/>
  <c r="E493" i="1"/>
  <c r="AF492" i="1"/>
  <c r="AD492" i="1"/>
  <c r="AE492" i="1" s="1"/>
  <c r="AC492" i="1"/>
  <c r="AB492" i="1"/>
  <c r="W492" i="1"/>
  <c r="V492" i="1"/>
  <c r="X492" i="1" s="1"/>
  <c r="U492" i="1"/>
  <c r="S492" i="1"/>
  <c r="T492" i="1" s="1"/>
  <c r="O492" i="1"/>
  <c r="N492" i="1"/>
  <c r="L492" i="1"/>
  <c r="K492" i="1"/>
  <c r="J492" i="1"/>
  <c r="M492" i="1" s="1"/>
  <c r="H492" i="1"/>
  <c r="E492" i="1"/>
  <c r="AF491" i="1"/>
  <c r="AE491" i="1"/>
  <c r="AD491" i="1"/>
  <c r="AC491" i="1"/>
  <c r="AB491" i="1"/>
  <c r="Y491" i="1"/>
  <c r="V491" i="1"/>
  <c r="S491" i="1"/>
  <c r="T491" i="1" s="1"/>
  <c r="O491" i="1"/>
  <c r="N491" i="1"/>
  <c r="M491" i="1"/>
  <c r="J491" i="1"/>
  <c r="K491" i="1" s="1"/>
  <c r="H491" i="1"/>
  <c r="E491" i="1"/>
  <c r="AF490" i="1"/>
  <c r="AE490" i="1"/>
  <c r="AD490" i="1"/>
  <c r="AC490" i="1"/>
  <c r="AB490" i="1"/>
  <c r="V490" i="1"/>
  <c r="S490" i="1"/>
  <c r="T490" i="1" s="1"/>
  <c r="O490" i="1"/>
  <c r="N490" i="1"/>
  <c r="J490" i="1"/>
  <c r="M490" i="1" s="1"/>
  <c r="H490" i="1"/>
  <c r="U490" i="1" s="1"/>
  <c r="E490" i="1"/>
  <c r="AF489" i="1"/>
  <c r="AE489" i="1"/>
  <c r="AD489" i="1"/>
  <c r="AC489" i="1"/>
  <c r="AB489" i="1"/>
  <c r="Z489" i="1"/>
  <c r="T489" i="1"/>
  <c r="S489" i="1"/>
  <c r="O489" i="1"/>
  <c r="N489" i="1"/>
  <c r="L489" i="1"/>
  <c r="J489" i="1"/>
  <c r="M489" i="1" s="1"/>
  <c r="H489" i="1"/>
  <c r="U489" i="1" s="1"/>
  <c r="E489" i="1"/>
  <c r="AF488" i="1"/>
  <c r="AE488" i="1"/>
  <c r="AD488" i="1"/>
  <c r="AC488" i="1"/>
  <c r="AB488" i="1"/>
  <c r="X488" i="1"/>
  <c r="W488" i="1"/>
  <c r="V488" i="1"/>
  <c r="U488" i="1"/>
  <c r="S488" i="1"/>
  <c r="T488" i="1" s="1"/>
  <c r="O488" i="1"/>
  <c r="N488" i="1"/>
  <c r="M488" i="1"/>
  <c r="L488" i="1"/>
  <c r="K488" i="1"/>
  <c r="J488" i="1"/>
  <c r="H488" i="1"/>
  <c r="E488" i="1"/>
  <c r="AF487" i="1"/>
  <c r="AE487" i="1"/>
  <c r="AD487" i="1"/>
  <c r="AC487" i="1"/>
  <c r="AB487" i="1"/>
  <c r="U487" i="1"/>
  <c r="S487" i="1"/>
  <c r="T487" i="1" s="1"/>
  <c r="O487" i="1"/>
  <c r="N487" i="1"/>
  <c r="J487" i="1"/>
  <c r="M487" i="1" s="1"/>
  <c r="H487" i="1"/>
  <c r="E487" i="1"/>
  <c r="AF486" i="1"/>
  <c r="AD486" i="1"/>
  <c r="AC486" i="1"/>
  <c r="AB486" i="1"/>
  <c r="Z486" i="1"/>
  <c r="Y486" i="1"/>
  <c r="AA486" i="1" s="1"/>
  <c r="W486" i="1"/>
  <c r="T486" i="1"/>
  <c r="S486" i="1"/>
  <c r="O486" i="1"/>
  <c r="N486" i="1"/>
  <c r="L486" i="1"/>
  <c r="K486" i="1"/>
  <c r="J486" i="1"/>
  <c r="M486" i="1" s="1"/>
  <c r="H486" i="1"/>
  <c r="V486" i="1" s="1"/>
  <c r="X486" i="1" s="1"/>
  <c r="E486" i="1"/>
  <c r="AF485" i="1"/>
  <c r="AD485" i="1"/>
  <c r="AC485" i="1"/>
  <c r="AE485" i="1" s="1"/>
  <c r="AB485" i="1"/>
  <c r="Z485" i="1"/>
  <c r="U485" i="1"/>
  <c r="T485" i="1"/>
  <c r="S485" i="1"/>
  <c r="O485" i="1"/>
  <c r="N485" i="1"/>
  <c r="M485" i="1"/>
  <c r="J485" i="1"/>
  <c r="H485" i="1"/>
  <c r="E485" i="1"/>
  <c r="Y485" i="1" s="1"/>
  <c r="AA485" i="1" s="1"/>
  <c r="AF484" i="1"/>
  <c r="AD484" i="1"/>
  <c r="AC484" i="1"/>
  <c r="AE484" i="1" s="1"/>
  <c r="AB484" i="1"/>
  <c r="X484" i="1"/>
  <c r="W484" i="1"/>
  <c r="V484" i="1"/>
  <c r="U484" i="1"/>
  <c r="S484" i="1"/>
  <c r="T484" i="1" s="1"/>
  <c r="O484" i="1"/>
  <c r="N484" i="1"/>
  <c r="L484" i="1"/>
  <c r="J484" i="1"/>
  <c r="K484" i="1" s="1"/>
  <c r="H484" i="1"/>
  <c r="E484" i="1"/>
  <c r="Z484" i="1" s="1"/>
  <c r="AF483" i="1"/>
  <c r="AD483" i="1"/>
  <c r="AC483" i="1"/>
  <c r="AE483" i="1" s="1"/>
  <c r="AB483" i="1"/>
  <c r="T483" i="1"/>
  <c r="S483" i="1"/>
  <c r="O483" i="1"/>
  <c r="N483" i="1"/>
  <c r="M483" i="1"/>
  <c r="J483" i="1"/>
  <c r="H483" i="1"/>
  <c r="E483" i="1"/>
  <c r="AF482" i="1"/>
  <c r="AD482" i="1"/>
  <c r="AC482" i="1"/>
  <c r="AE482" i="1" s="1"/>
  <c r="AB482" i="1"/>
  <c r="Z482" i="1"/>
  <c r="W482" i="1"/>
  <c r="U482" i="1"/>
  <c r="T482" i="1"/>
  <c r="S482" i="1"/>
  <c r="O482" i="1"/>
  <c r="N482" i="1"/>
  <c r="K482" i="1"/>
  <c r="J482" i="1"/>
  <c r="M482" i="1" s="1"/>
  <c r="H482" i="1"/>
  <c r="L482" i="1" s="1"/>
  <c r="E482" i="1"/>
  <c r="Y482" i="1" s="1"/>
  <c r="AF481" i="1"/>
  <c r="AE481" i="1"/>
  <c r="AD481" i="1"/>
  <c r="AC481" i="1"/>
  <c r="AB481" i="1"/>
  <c r="S481" i="1"/>
  <c r="T481" i="1" s="1"/>
  <c r="O481" i="1"/>
  <c r="N481" i="1"/>
  <c r="M481" i="1"/>
  <c r="J481" i="1"/>
  <c r="H481" i="1"/>
  <c r="W481" i="1" s="1"/>
  <c r="E481" i="1"/>
  <c r="AF480" i="1"/>
  <c r="AD480" i="1"/>
  <c r="AC480" i="1"/>
  <c r="AE480" i="1" s="1"/>
  <c r="AB480" i="1"/>
  <c r="Z480" i="1"/>
  <c r="W480" i="1"/>
  <c r="V480" i="1"/>
  <c r="X480" i="1" s="1"/>
  <c r="U480" i="1"/>
  <c r="S480" i="1"/>
  <c r="T480" i="1" s="1"/>
  <c r="O480" i="1"/>
  <c r="N480" i="1"/>
  <c r="M480" i="1"/>
  <c r="L480" i="1"/>
  <c r="J480" i="1"/>
  <c r="K480" i="1" s="1"/>
  <c r="H480" i="1"/>
  <c r="E480" i="1"/>
  <c r="Y480" i="1" s="1"/>
  <c r="AA480" i="1" s="1"/>
  <c r="AF479" i="1"/>
  <c r="AE479" i="1"/>
  <c r="AD479" i="1"/>
  <c r="AC479" i="1"/>
  <c r="AB479" i="1"/>
  <c r="Y479" i="1"/>
  <c r="AA479" i="1" s="1"/>
  <c r="W479" i="1"/>
  <c r="V479" i="1"/>
  <c r="X479" i="1" s="1"/>
  <c r="U479" i="1"/>
  <c r="S479" i="1"/>
  <c r="T479" i="1" s="1"/>
  <c r="O479" i="1"/>
  <c r="N479" i="1"/>
  <c r="M479" i="1"/>
  <c r="L479" i="1"/>
  <c r="K479" i="1"/>
  <c r="J479" i="1"/>
  <c r="H479" i="1"/>
  <c r="E479" i="1"/>
  <c r="Z479" i="1" s="1"/>
  <c r="AF478" i="1"/>
  <c r="AD478" i="1"/>
  <c r="AC478" i="1"/>
  <c r="AE478" i="1" s="1"/>
  <c r="AB478" i="1"/>
  <c r="U478" i="1"/>
  <c r="S478" i="1"/>
  <c r="T478" i="1" s="1"/>
  <c r="O478" i="1"/>
  <c r="N478" i="1"/>
  <c r="K478" i="1"/>
  <c r="J478" i="1"/>
  <c r="M478" i="1" s="1"/>
  <c r="H478" i="1"/>
  <c r="L478" i="1" s="1"/>
  <c r="E478" i="1"/>
  <c r="AF477" i="1"/>
  <c r="AE477" i="1"/>
  <c r="AD477" i="1"/>
  <c r="AC477" i="1"/>
  <c r="AB477" i="1"/>
  <c r="Z477" i="1"/>
  <c r="Y477" i="1"/>
  <c r="AA477" i="1" s="1"/>
  <c r="W477" i="1"/>
  <c r="S477" i="1"/>
  <c r="T477" i="1" s="1"/>
  <c r="O477" i="1"/>
  <c r="N477" i="1"/>
  <c r="L477" i="1"/>
  <c r="J477" i="1"/>
  <c r="M477" i="1" s="1"/>
  <c r="H477" i="1"/>
  <c r="E477" i="1"/>
  <c r="AF476" i="1"/>
  <c r="AE476" i="1"/>
  <c r="AD476" i="1"/>
  <c r="AC476" i="1"/>
  <c r="AB476" i="1"/>
  <c r="W476" i="1"/>
  <c r="V476" i="1"/>
  <c r="U476" i="1"/>
  <c r="S476" i="1"/>
  <c r="T476" i="1" s="1"/>
  <c r="O476" i="1"/>
  <c r="N476" i="1"/>
  <c r="L476" i="1"/>
  <c r="J476" i="1"/>
  <c r="H476" i="1"/>
  <c r="E476" i="1"/>
  <c r="AF475" i="1"/>
  <c r="AD475" i="1"/>
  <c r="AC475" i="1"/>
  <c r="AE475" i="1" s="1"/>
  <c r="AB475" i="1"/>
  <c r="Y475" i="1"/>
  <c r="T475" i="1"/>
  <c r="S475" i="1"/>
  <c r="O475" i="1"/>
  <c r="N475" i="1"/>
  <c r="M475" i="1"/>
  <c r="J475" i="1"/>
  <c r="H475" i="1"/>
  <c r="E475" i="1"/>
  <c r="AF474" i="1"/>
  <c r="AD474" i="1"/>
  <c r="AE474" i="1" s="1"/>
  <c r="AC474" i="1"/>
  <c r="AB474" i="1"/>
  <c r="Y474" i="1"/>
  <c r="W474" i="1"/>
  <c r="T474" i="1"/>
  <c r="S474" i="1"/>
  <c r="O474" i="1"/>
  <c r="N474" i="1"/>
  <c r="L474" i="1"/>
  <c r="K474" i="1"/>
  <c r="J474" i="1"/>
  <c r="M474" i="1" s="1"/>
  <c r="H474" i="1"/>
  <c r="V474" i="1" s="1"/>
  <c r="X474" i="1" s="1"/>
  <c r="E474" i="1"/>
  <c r="Z474" i="1" s="1"/>
  <c r="AF473" i="1"/>
  <c r="AD473" i="1"/>
  <c r="AC473" i="1"/>
  <c r="AE473" i="1" s="1"/>
  <c r="AB473" i="1"/>
  <c r="U473" i="1"/>
  <c r="S473" i="1"/>
  <c r="T473" i="1" s="1"/>
  <c r="O473" i="1"/>
  <c r="N473" i="1"/>
  <c r="M473" i="1"/>
  <c r="J473" i="1"/>
  <c r="H473" i="1"/>
  <c r="E473" i="1"/>
  <c r="Z473" i="1" s="1"/>
  <c r="AF472" i="1"/>
  <c r="AD472" i="1"/>
  <c r="AC472" i="1"/>
  <c r="AE472" i="1" s="1"/>
  <c r="AB472" i="1"/>
  <c r="Z472" i="1"/>
  <c r="Y472" i="1"/>
  <c r="AA472" i="1" s="1"/>
  <c r="W472" i="1"/>
  <c r="V472" i="1"/>
  <c r="X472" i="1" s="1"/>
  <c r="U472" i="1"/>
  <c r="S472" i="1"/>
  <c r="T472" i="1" s="1"/>
  <c r="O472" i="1"/>
  <c r="N472" i="1"/>
  <c r="L472" i="1"/>
  <c r="J472" i="1"/>
  <c r="H472" i="1"/>
  <c r="E472" i="1"/>
  <c r="AF471" i="1"/>
  <c r="AD471" i="1"/>
  <c r="AC471" i="1"/>
  <c r="AE471" i="1" s="1"/>
  <c r="AB471" i="1"/>
  <c r="V471" i="1"/>
  <c r="S471" i="1"/>
  <c r="T471" i="1" s="1"/>
  <c r="O471" i="1"/>
  <c r="N471" i="1"/>
  <c r="J471" i="1"/>
  <c r="M471" i="1" s="1"/>
  <c r="H471" i="1"/>
  <c r="E471" i="1"/>
  <c r="AF470" i="1"/>
  <c r="AE470" i="1"/>
  <c r="AD470" i="1"/>
  <c r="AC470" i="1"/>
  <c r="AB470" i="1"/>
  <c r="Z470" i="1"/>
  <c r="Y470" i="1"/>
  <c r="AA470" i="1" s="1"/>
  <c r="W470" i="1"/>
  <c r="V470" i="1"/>
  <c r="X470" i="1" s="1"/>
  <c r="S470" i="1"/>
  <c r="T470" i="1" s="1"/>
  <c r="O470" i="1"/>
  <c r="N470" i="1"/>
  <c r="L470" i="1"/>
  <c r="J470" i="1"/>
  <c r="M470" i="1" s="1"/>
  <c r="H470" i="1"/>
  <c r="U470" i="1" s="1"/>
  <c r="E470" i="1"/>
  <c r="AF469" i="1"/>
  <c r="AD469" i="1"/>
  <c r="AC469" i="1"/>
  <c r="AE469" i="1" s="1"/>
  <c r="AB469" i="1"/>
  <c r="S469" i="1"/>
  <c r="T469" i="1" s="1"/>
  <c r="O469" i="1"/>
  <c r="N469" i="1"/>
  <c r="L469" i="1"/>
  <c r="J469" i="1"/>
  <c r="M469" i="1" s="1"/>
  <c r="H469" i="1"/>
  <c r="U469" i="1" s="1"/>
  <c r="E469" i="1"/>
  <c r="AF468" i="1"/>
  <c r="AE468" i="1"/>
  <c r="AD468" i="1"/>
  <c r="AC468" i="1"/>
  <c r="AB468" i="1"/>
  <c r="W468" i="1"/>
  <c r="X468" i="1" s="1"/>
  <c r="V468" i="1"/>
  <c r="U468" i="1"/>
  <c r="S468" i="1"/>
  <c r="T468" i="1" s="1"/>
  <c r="O468" i="1"/>
  <c r="N468" i="1"/>
  <c r="M468" i="1"/>
  <c r="L468" i="1"/>
  <c r="K468" i="1"/>
  <c r="J468" i="1"/>
  <c r="H468" i="1"/>
  <c r="E468" i="1"/>
  <c r="AF467" i="1"/>
  <c r="AE467" i="1"/>
  <c r="AD467" i="1"/>
  <c r="AC467" i="1"/>
  <c r="AB467" i="1"/>
  <c r="W467" i="1"/>
  <c r="V467" i="1"/>
  <c r="X467" i="1" s="1"/>
  <c r="T467" i="1"/>
  <c r="S467" i="1"/>
  <c r="O467" i="1"/>
  <c r="N467" i="1"/>
  <c r="M467" i="1"/>
  <c r="L467" i="1"/>
  <c r="K467" i="1"/>
  <c r="J467" i="1"/>
  <c r="H467" i="1"/>
  <c r="U467" i="1" s="1"/>
  <c r="E467" i="1"/>
  <c r="AF466" i="1"/>
  <c r="AD466" i="1"/>
  <c r="AC466" i="1"/>
  <c r="AB466" i="1"/>
  <c r="S466" i="1"/>
  <c r="T466" i="1" s="1"/>
  <c r="O466" i="1"/>
  <c r="N466" i="1"/>
  <c r="L466" i="1"/>
  <c r="J466" i="1"/>
  <c r="M466" i="1" s="1"/>
  <c r="H466" i="1"/>
  <c r="U466" i="1" s="1"/>
  <c r="E466" i="1"/>
  <c r="Z466" i="1" s="1"/>
  <c r="AF465" i="1"/>
  <c r="AE465" i="1"/>
  <c r="AD465" i="1"/>
  <c r="AC465" i="1"/>
  <c r="AB465" i="1"/>
  <c r="U465" i="1"/>
  <c r="T465" i="1"/>
  <c r="S465" i="1"/>
  <c r="O465" i="1"/>
  <c r="N465" i="1"/>
  <c r="M465" i="1"/>
  <c r="J465" i="1"/>
  <c r="H465" i="1"/>
  <c r="E465" i="1"/>
  <c r="Z465" i="1" s="1"/>
  <c r="AF464" i="1"/>
  <c r="AD464" i="1"/>
  <c r="AC464" i="1"/>
  <c r="AB464" i="1"/>
  <c r="U464" i="1"/>
  <c r="T464" i="1"/>
  <c r="S464" i="1"/>
  <c r="O464" i="1"/>
  <c r="N464" i="1"/>
  <c r="J464" i="1"/>
  <c r="M464" i="1" s="1"/>
  <c r="H464" i="1"/>
  <c r="K464" i="1" s="1"/>
  <c r="E464" i="1"/>
  <c r="Z464" i="1" s="1"/>
  <c r="AF463" i="1"/>
  <c r="AE463" i="1"/>
  <c r="AD463" i="1"/>
  <c r="AC463" i="1"/>
  <c r="AB463" i="1"/>
  <c r="Y463" i="1"/>
  <c r="AA463" i="1" s="1"/>
  <c r="T463" i="1"/>
  <c r="S463" i="1"/>
  <c r="O463" i="1"/>
  <c r="N463" i="1"/>
  <c r="M463" i="1"/>
  <c r="L463" i="1"/>
  <c r="J463" i="1"/>
  <c r="H463" i="1"/>
  <c r="E463" i="1"/>
  <c r="Z463" i="1" s="1"/>
  <c r="AF462" i="1"/>
  <c r="AD462" i="1"/>
  <c r="AC462" i="1"/>
  <c r="AB462" i="1"/>
  <c r="Z462" i="1"/>
  <c r="Y462" i="1"/>
  <c r="W462" i="1"/>
  <c r="X462" i="1" s="1"/>
  <c r="V462" i="1"/>
  <c r="U462" i="1"/>
  <c r="S462" i="1"/>
  <c r="T462" i="1" s="1"/>
  <c r="O462" i="1"/>
  <c r="N462" i="1"/>
  <c r="M462" i="1"/>
  <c r="L462" i="1"/>
  <c r="K462" i="1"/>
  <c r="J462" i="1"/>
  <c r="H462" i="1"/>
  <c r="E462" i="1"/>
  <c r="AF461" i="1"/>
  <c r="AE461" i="1"/>
  <c r="AD461" i="1"/>
  <c r="AC461" i="1"/>
  <c r="AB461" i="1"/>
  <c r="W461" i="1"/>
  <c r="V461" i="1"/>
  <c r="X461" i="1" s="1"/>
  <c r="U461" i="1"/>
  <c r="S461" i="1"/>
  <c r="T461" i="1" s="1"/>
  <c r="O461" i="1"/>
  <c r="N461" i="1"/>
  <c r="L461" i="1"/>
  <c r="J461" i="1"/>
  <c r="H461" i="1"/>
  <c r="E461" i="1"/>
  <c r="AF460" i="1"/>
  <c r="AD460" i="1"/>
  <c r="AC460" i="1"/>
  <c r="AE460" i="1" s="1"/>
  <c r="AB460" i="1"/>
  <c r="Z460" i="1"/>
  <c r="U460" i="1"/>
  <c r="S460" i="1"/>
  <c r="T460" i="1" s="1"/>
  <c r="O460" i="1"/>
  <c r="N460" i="1"/>
  <c r="K460" i="1"/>
  <c r="J460" i="1"/>
  <c r="M460" i="1" s="1"/>
  <c r="H460" i="1"/>
  <c r="E460" i="1"/>
  <c r="Y460" i="1" s="1"/>
  <c r="AA460" i="1" s="1"/>
  <c r="AF459" i="1"/>
  <c r="AE459" i="1"/>
  <c r="AD459" i="1"/>
  <c r="AC459" i="1"/>
  <c r="AB459" i="1"/>
  <c r="S459" i="1"/>
  <c r="T459" i="1" s="1"/>
  <c r="O459" i="1"/>
  <c r="N459" i="1"/>
  <c r="M459" i="1"/>
  <c r="J459" i="1"/>
  <c r="H459" i="1"/>
  <c r="W459" i="1" s="1"/>
  <c r="E459" i="1"/>
  <c r="AF458" i="1"/>
  <c r="AE458" i="1"/>
  <c r="AD458" i="1"/>
  <c r="AC458" i="1"/>
  <c r="AB458" i="1"/>
  <c r="Z458" i="1"/>
  <c r="Y458" i="1"/>
  <c r="AA458" i="1" s="1"/>
  <c r="W458" i="1"/>
  <c r="V458" i="1"/>
  <c r="X458" i="1" s="1"/>
  <c r="U458" i="1"/>
  <c r="S458" i="1"/>
  <c r="T458" i="1" s="1"/>
  <c r="O458" i="1"/>
  <c r="N458" i="1"/>
  <c r="L458" i="1"/>
  <c r="J458" i="1"/>
  <c r="M458" i="1" s="1"/>
  <c r="H458" i="1"/>
  <c r="E458" i="1"/>
  <c r="AF457" i="1"/>
  <c r="AD457" i="1"/>
  <c r="AC457" i="1"/>
  <c r="AB457" i="1"/>
  <c r="T457" i="1"/>
  <c r="S457" i="1"/>
  <c r="O457" i="1"/>
  <c r="N457" i="1"/>
  <c r="M457" i="1"/>
  <c r="J457" i="1"/>
  <c r="H457" i="1"/>
  <c r="E457" i="1"/>
  <c r="AF456" i="1"/>
  <c r="AD456" i="1"/>
  <c r="AC456" i="1"/>
  <c r="AB456" i="1"/>
  <c r="U456" i="1"/>
  <c r="T456" i="1"/>
  <c r="S456" i="1"/>
  <c r="O456" i="1"/>
  <c r="N456" i="1"/>
  <c r="J456" i="1"/>
  <c r="M456" i="1" s="1"/>
  <c r="H456" i="1"/>
  <c r="E456" i="1"/>
  <c r="Z456" i="1" s="1"/>
  <c r="AF455" i="1"/>
  <c r="AE455" i="1"/>
  <c r="AD455" i="1"/>
  <c r="AC455" i="1"/>
  <c r="AB455" i="1"/>
  <c r="AA455" i="1"/>
  <c r="Z455" i="1"/>
  <c r="Y455" i="1"/>
  <c r="S455" i="1"/>
  <c r="T455" i="1" s="1"/>
  <c r="O455" i="1"/>
  <c r="N455" i="1"/>
  <c r="L455" i="1"/>
  <c r="J455" i="1"/>
  <c r="M455" i="1" s="1"/>
  <c r="H455" i="1"/>
  <c r="E455" i="1"/>
  <c r="AF454" i="1"/>
  <c r="AD454" i="1"/>
  <c r="AC454" i="1"/>
  <c r="AB454" i="1"/>
  <c r="W454" i="1"/>
  <c r="V454" i="1"/>
  <c r="X454" i="1" s="1"/>
  <c r="U454" i="1"/>
  <c r="S454" i="1"/>
  <c r="T454" i="1" s="1"/>
  <c r="O454" i="1"/>
  <c r="N454" i="1"/>
  <c r="L454" i="1"/>
  <c r="J454" i="1"/>
  <c r="H454" i="1"/>
  <c r="E454" i="1"/>
  <c r="AF453" i="1"/>
  <c r="AD453" i="1"/>
  <c r="AC453" i="1"/>
  <c r="AE453" i="1" s="1"/>
  <c r="AB453" i="1"/>
  <c r="Y453" i="1"/>
  <c r="X453" i="1"/>
  <c r="W453" i="1"/>
  <c r="T453" i="1"/>
  <c r="S453" i="1"/>
  <c r="O453" i="1"/>
  <c r="N453" i="1"/>
  <c r="M453" i="1"/>
  <c r="L453" i="1"/>
  <c r="J453" i="1"/>
  <c r="H453" i="1"/>
  <c r="V453" i="1" s="1"/>
  <c r="E453" i="1"/>
  <c r="AF452" i="1"/>
  <c r="AD452" i="1"/>
  <c r="AC452" i="1"/>
  <c r="AE452" i="1" s="1"/>
  <c r="AB452" i="1"/>
  <c r="W452" i="1"/>
  <c r="U452" i="1"/>
  <c r="T452" i="1"/>
  <c r="S452" i="1"/>
  <c r="O452" i="1"/>
  <c r="N452" i="1"/>
  <c r="J452" i="1"/>
  <c r="M452" i="1" s="1"/>
  <c r="H452" i="1"/>
  <c r="L452" i="1" s="1"/>
  <c r="E452" i="1"/>
  <c r="AF451" i="1"/>
  <c r="AE451" i="1"/>
  <c r="AD451" i="1"/>
  <c r="AC451" i="1"/>
  <c r="AB451" i="1"/>
  <c r="AA451" i="1"/>
  <c r="Z451" i="1"/>
  <c r="Y451" i="1"/>
  <c r="S451" i="1"/>
  <c r="T451" i="1" s="1"/>
  <c r="O451" i="1"/>
  <c r="N451" i="1"/>
  <c r="M451" i="1"/>
  <c r="J451" i="1"/>
  <c r="H451" i="1"/>
  <c r="E451" i="1"/>
  <c r="AF450" i="1"/>
  <c r="AD450" i="1"/>
  <c r="AC450" i="1"/>
  <c r="AE450" i="1" s="1"/>
  <c r="AB450" i="1"/>
  <c r="Z450" i="1"/>
  <c r="AA450" i="1" s="1"/>
  <c r="Y450" i="1"/>
  <c r="W450" i="1"/>
  <c r="X450" i="1" s="1"/>
  <c r="V450" i="1"/>
  <c r="U450" i="1"/>
  <c r="S450" i="1"/>
  <c r="T450" i="1" s="1"/>
  <c r="O450" i="1"/>
  <c r="N450" i="1"/>
  <c r="L450" i="1"/>
  <c r="J450" i="1"/>
  <c r="M450" i="1" s="1"/>
  <c r="H450" i="1"/>
  <c r="E450" i="1"/>
  <c r="AF449" i="1"/>
  <c r="AD449" i="1"/>
  <c r="AC449" i="1"/>
  <c r="AE449" i="1" s="1"/>
  <c r="AB449" i="1"/>
  <c r="S449" i="1"/>
  <c r="T449" i="1" s="1"/>
  <c r="O449" i="1"/>
  <c r="N449" i="1"/>
  <c r="J449" i="1"/>
  <c r="M449" i="1" s="1"/>
  <c r="H449" i="1"/>
  <c r="E449" i="1"/>
  <c r="AF448" i="1"/>
  <c r="AE448" i="1"/>
  <c r="AD448" i="1"/>
  <c r="AC448" i="1"/>
  <c r="AB448" i="1"/>
  <c r="Z448" i="1"/>
  <c r="Y448" i="1"/>
  <c r="AA448" i="1" s="1"/>
  <c r="W448" i="1"/>
  <c r="T448" i="1"/>
  <c r="S448" i="1"/>
  <c r="O448" i="1"/>
  <c r="N448" i="1"/>
  <c r="M448" i="1"/>
  <c r="L448" i="1"/>
  <c r="J448" i="1"/>
  <c r="H448" i="1"/>
  <c r="V448" i="1" s="1"/>
  <c r="X448" i="1" s="1"/>
  <c r="E448" i="1"/>
  <c r="AF447" i="1"/>
  <c r="AD447" i="1"/>
  <c r="AE447" i="1" s="1"/>
  <c r="AC447" i="1"/>
  <c r="AB447" i="1"/>
  <c r="Z447" i="1"/>
  <c r="X447" i="1"/>
  <c r="W447" i="1"/>
  <c r="V447" i="1"/>
  <c r="U447" i="1"/>
  <c r="S447" i="1"/>
  <c r="T447" i="1" s="1"/>
  <c r="O447" i="1"/>
  <c r="N447" i="1"/>
  <c r="L447" i="1"/>
  <c r="J447" i="1"/>
  <c r="M447" i="1" s="1"/>
  <c r="H447" i="1"/>
  <c r="E447" i="1"/>
  <c r="Y447" i="1" s="1"/>
  <c r="AA447" i="1" s="1"/>
  <c r="AF446" i="1"/>
  <c r="AD446" i="1"/>
  <c r="AC446" i="1"/>
  <c r="AB446" i="1"/>
  <c r="S446" i="1"/>
  <c r="T446" i="1" s="1"/>
  <c r="O446" i="1"/>
  <c r="N446" i="1"/>
  <c r="M446" i="1"/>
  <c r="K446" i="1"/>
  <c r="J446" i="1"/>
  <c r="H446" i="1"/>
  <c r="E446" i="1"/>
  <c r="AF445" i="1"/>
  <c r="AD445" i="1"/>
  <c r="AE445" i="1" s="1"/>
  <c r="AC445" i="1"/>
  <c r="AB445" i="1"/>
  <c r="T445" i="1"/>
  <c r="S445" i="1"/>
  <c r="O445" i="1"/>
  <c r="N445" i="1"/>
  <c r="K445" i="1"/>
  <c r="J445" i="1"/>
  <c r="M445" i="1" s="1"/>
  <c r="H445" i="1"/>
  <c r="V445" i="1" s="1"/>
  <c r="E445" i="1"/>
  <c r="AF444" i="1"/>
  <c r="AE444" i="1"/>
  <c r="AD444" i="1"/>
  <c r="AC444" i="1"/>
  <c r="AB444" i="1"/>
  <c r="W444" i="1"/>
  <c r="T444" i="1"/>
  <c r="S444" i="1"/>
  <c r="O444" i="1"/>
  <c r="N444" i="1"/>
  <c r="M444" i="1"/>
  <c r="J444" i="1"/>
  <c r="H444" i="1"/>
  <c r="E444" i="1"/>
  <c r="AF443" i="1"/>
  <c r="AD443" i="1"/>
  <c r="AE443" i="1" s="1"/>
  <c r="AC443" i="1"/>
  <c r="AB443" i="1"/>
  <c r="Z443" i="1"/>
  <c r="X443" i="1"/>
  <c r="W443" i="1"/>
  <c r="V443" i="1"/>
  <c r="U443" i="1"/>
  <c r="S443" i="1"/>
  <c r="T443" i="1" s="1"/>
  <c r="O443" i="1"/>
  <c r="N443" i="1"/>
  <c r="L443" i="1"/>
  <c r="J443" i="1"/>
  <c r="H443" i="1"/>
  <c r="E443" i="1"/>
  <c r="Y443" i="1" s="1"/>
  <c r="AA443" i="1" s="1"/>
  <c r="AF442" i="1"/>
  <c r="AD442" i="1"/>
  <c r="AC442" i="1"/>
  <c r="AB442" i="1"/>
  <c r="S442" i="1"/>
  <c r="T442" i="1" s="1"/>
  <c r="O442" i="1"/>
  <c r="N442" i="1"/>
  <c r="M442" i="1"/>
  <c r="K442" i="1"/>
  <c r="J442" i="1"/>
  <c r="H442" i="1"/>
  <c r="E442" i="1"/>
  <c r="AF441" i="1"/>
  <c r="AD441" i="1"/>
  <c r="AE441" i="1" s="1"/>
  <c r="AC441" i="1"/>
  <c r="AB441" i="1"/>
  <c r="T441" i="1"/>
  <c r="S441" i="1"/>
  <c r="O441" i="1"/>
  <c r="N441" i="1"/>
  <c r="K441" i="1"/>
  <c r="J441" i="1"/>
  <c r="M441" i="1" s="1"/>
  <c r="H441" i="1"/>
  <c r="V441" i="1" s="1"/>
  <c r="E441" i="1"/>
  <c r="AF440" i="1"/>
  <c r="AE440" i="1"/>
  <c r="AD440" i="1"/>
  <c r="AC440" i="1"/>
  <c r="AB440" i="1"/>
  <c r="Y440" i="1"/>
  <c r="T440" i="1"/>
  <c r="S440" i="1"/>
  <c r="O440" i="1"/>
  <c r="N440" i="1"/>
  <c r="M440" i="1"/>
  <c r="L440" i="1"/>
  <c r="J440" i="1"/>
  <c r="H440" i="1"/>
  <c r="E440" i="1"/>
  <c r="AF439" i="1"/>
  <c r="AD439" i="1"/>
  <c r="AE439" i="1" s="1"/>
  <c r="AC439" i="1"/>
  <c r="AB439" i="1"/>
  <c r="Z439" i="1"/>
  <c r="W439" i="1"/>
  <c r="V439" i="1"/>
  <c r="X439" i="1" s="1"/>
  <c r="U439" i="1"/>
  <c r="S439" i="1"/>
  <c r="T439" i="1" s="1"/>
  <c r="O439" i="1"/>
  <c r="N439" i="1"/>
  <c r="L439" i="1"/>
  <c r="J439" i="1"/>
  <c r="H439" i="1"/>
  <c r="E439" i="1"/>
  <c r="Y439" i="1" s="1"/>
  <c r="AA439" i="1" s="1"/>
  <c r="AF438" i="1"/>
  <c r="AD438" i="1"/>
  <c r="AC438" i="1"/>
  <c r="AB438" i="1"/>
  <c r="S438" i="1"/>
  <c r="T438" i="1" s="1"/>
  <c r="O438" i="1"/>
  <c r="N438" i="1"/>
  <c r="K438" i="1"/>
  <c r="J438" i="1"/>
  <c r="M438" i="1" s="1"/>
  <c r="H438" i="1"/>
  <c r="U438" i="1" s="1"/>
  <c r="E438" i="1"/>
  <c r="AF437" i="1"/>
  <c r="AD437" i="1"/>
  <c r="AE437" i="1" s="1"/>
  <c r="AC437" i="1"/>
  <c r="AB437" i="1"/>
  <c r="T437" i="1"/>
  <c r="S437" i="1"/>
  <c r="O437" i="1"/>
  <c r="N437" i="1"/>
  <c r="J437" i="1"/>
  <c r="M437" i="1" s="1"/>
  <c r="H437" i="1"/>
  <c r="E437" i="1"/>
  <c r="AF436" i="1"/>
  <c r="AE436" i="1"/>
  <c r="AD436" i="1"/>
  <c r="AC436" i="1"/>
  <c r="AB436" i="1"/>
  <c r="Y436" i="1"/>
  <c r="T436" i="1"/>
  <c r="S436" i="1"/>
  <c r="O436" i="1"/>
  <c r="N436" i="1"/>
  <c r="M436" i="1"/>
  <c r="L436" i="1"/>
  <c r="J436" i="1"/>
  <c r="H436" i="1"/>
  <c r="E436" i="1"/>
  <c r="AF435" i="1"/>
  <c r="AD435" i="1"/>
  <c r="AC435" i="1"/>
  <c r="AB435" i="1"/>
  <c r="Z435" i="1"/>
  <c r="W435" i="1"/>
  <c r="V435" i="1"/>
  <c r="X435" i="1" s="1"/>
  <c r="U435" i="1"/>
  <c r="S435" i="1"/>
  <c r="T435" i="1" s="1"/>
  <c r="O435" i="1"/>
  <c r="N435" i="1"/>
  <c r="L435" i="1"/>
  <c r="J435" i="1"/>
  <c r="M435" i="1" s="1"/>
  <c r="H435" i="1"/>
  <c r="E435" i="1"/>
  <c r="Y435" i="1" s="1"/>
  <c r="AA435" i="1" s="1"/>
  <c r="AF434" i="1"/>
  <c r="AD434" i="1"/>
  <c r="AC434" i="1"/>
  <c r="AB434" i="1"/>
  <c r="S434" i="1"/>
  <c r="T434" i="1" s="1"/>
  <c r="O434" i="1"/>
  <c r="N434" i="1"/>
  <c r="M434" i="1"/>
  <c r="J434" i="1"/>
  <c r="H434" i="1"/>
  <c r="U434" i="1" s="1"/>
  <c r="E434" i="1"/>
  <c r="AF433" i="1"/>
  <c r="AD433" i="1"/>
  <c r="AE433" i="1" s="1"/>
  <c r="AC433" i="1"/>
  <c r="AB433" i="1"/>
  <c r="Y433" i="1"/>
  <c r="T433" i="1"/>
  <c r="S433" i="1"/>
  <c r="O433" i="1"/>
  <c r="N433" i="1"/>
  <c r="J433" i="1"/>
  <c r="M433" i="1" s="1"/>
  <c r="H433" i="1"/>
  <c r="E433" i="1"/>
  <c r="AF432" i="1"/>
  <c r="AE432" i="1"/>
  <c r="AD432" i="1"/>
  <c r="AC432" i="1"/>
  <c r="AB432" i="1"/>
  <c r="T432" i="1"/>
  <c r="S432" i="1"/>
  <c r="O432" i="1"/>
  <c r="N432" i="1"/>
  <c r="M432" i="1"/>
  <c r="J432" i="1"/>
  <c r="H432" i="1"/>
  <c r="E432" i="1"/>
  <c r="AF431" i="1"/>
  <c r="AD431" i="1"/>
  <c r="AE431" i="1" s="1"/>
  <c r="AC431" i="1"/>
  <c r="AB431" i="1"/>
  <c r="Z431" i="1"/>
  <c r="X431" i="1"/>
  <c r="W431" i="1"/>
  <c r="V431" i="1"/>
  <c r="U431" i="1"/>
  <c r="S431" i="1"/>
  <c r="T431" i="1" s="1"/>
  <c r="O431" i="1"/>
  <c r="N431" i="1"/>
  <c r="L431" i="1"/>
  <c r="J431" i="1"/>
  <c r="M431" i="1" s="1"/>
  <c r="H431" i="1"/>
  <c r="E431" i="1"/>
  <c r="Y431" i="1" s="1"/>
  <c r="AA431" i="1" s="1"/>
  <c r="AF430" i="1"/>
  <c r="AD430" i="1"/>
  <c r="AC430" i="1"/>
  <c r="AB430" i="1"/>
  <c r="V430" i="1"/>
  <c r="T430" i="1"/>
  <c r="S430" i="1"/>
  <c r="O430" i="1"/>
  <c r="N430" i="1"/>
  <c r="J430" i="1"/>
  <c r="M430" i="1" s="1"/>
  <c r="H430" i="1"/>
  <c r="E430" i="1"/>
  <c r="AF429" i="1"/>
  <c r="AE429" i="1"/>
  <c r="AD429" i="1"/>
  <c r="AC429" i="1"/>
  <c r="AB429" i="1"/>
  <c r="S429" i="1"/>
  <c r="T429" i="1" s="1"/>
  <c r="O429" i="1"/>
  <c r="N429" i="1"/>
  <c r="J429" i="1"/>
  <c r="M429" i="1" s="1"/>
  <c r="H429" i="1"/>
  <c r="E429" i="1"/>
  <c r="AF428" i="1"/>
  <c r="AE428" i="1"/>
  <c r="AD428" i="1"/>
  <c r="AC428" i="1"/>
  <c r="AB428" i="1"/>
  <c r="Z428" i="1"/>
  <c r="Y428" i="1"/>
  <c r="AA428" i="1" s="1"/>
  <c r="W428" i="1"/>
  <c r="T428" i="1"/>
  <c r="S428" i="1"/>
  <c r="O428" i="1"/>
  <c r="N428" i="1"/>
  <c r="M428" i="1"/>
  <c r="L428" i="1"/>
  <c r="J428" i="1"/>
  <c r="H428" i="1"/>
  <c r="E428" i="1"/>
  <c r="AF427" i="1"/>
  <c r="AD427" i="1"/>
  <c r="AC427" i="1"/>
  <c r="AE427" i="1" s="1"/>
  <c r="AB427" i="1"/>
  <c r="W427" i="1"/>
  <c r="V427" i="1"/>
  <c r="X427" i="1" s="1"/>
  <c r="U427" i="1"/>
  <c r="S427" i="1"/>
  <c r="T427" i="1" s="1"/>
  <c r="O427" i="1"/>
  <c r="N427" i="1"/>
  <c r="L427" i="1"/>
  <c r="J427" i="1"/>
  <c r="H427" i="1"/>
  <c r="E427" i="1"/>
  <c r="AF426" i="1"/>
  <c r="AD426" i="1"/>
  <c r="AC426" i="1"/>
  <c r="AB426" i="1"/>
  <c r="V426" i="1"/>
  <c r="T426" i="1"/>
  <c r="S426" i="1"/>
  <c r="O426" i="1"/>
  <c r="N426" i="1"/>
  <c r="J426" i="1"/>
  <c r="K426" i="1" s="1"/>
  <c r="H426" i="1"/>
  <c r="E426" i="1"/>
  <c r="AF425" i="1"/>
  <c r="AE425" i="1"/>
  <c r="AD425" i="1"/>
  <c r="AC425" i="1"/>
  <c r="AB425" i="1"/>
  <c r="Y425" i="1"/>
  <c r="S425" i="1"/>
  <c r="T425" i="1" s="1"/>
  <c r="O425" i="1"/>
  <c r="N425" i="1"/>
  <c r="K425" i="1"/>
  <c r="J425" i="1"/>
  <c r="M425" i="1" s="1"/>
  <c r="H425" i="1"/>
  <c r="U425" i="1" s="1"/>
  <c r="E425" i="1"/>
  <c r="AF424" i="1"/>
  <c r="AE424" i="1"/>
  <c r="AD424" i="1"/>
  <c r="AC424" i="1"/>
  <c r="AB424" i="1"/>
  <c r="Y424" i="1"/>
  <c r="W424" i="1"/>
  <c r="T424" i="1"/>
  <c r="S424" i="1"/>
  <c r="O424" i="1"/>
  <c r="N424" i="1"/>
  <c r="J424" i="1"/>
  <c r="M424" i="1" s="1"/>
  <c r="H424" i="1"/>
  <c r="Z424" i="1" s="1"/>
  <c r="E424" i="1"/>
  <c r="AF423" i="1"/>
  <c r="AE423" i="1"/>
  <c r="AD423" i="1"/>
  <c r="AC423" i="1"/>
  <c r="AB423" i="1"/>
  <c r="X423" i="1"/>
  <c r="W423" i="1"/>
  <c r="V423" i="1"/>
  <c r="U423" i="1"/>
  <c r="S423" i="1"/>
  <c r="T423" i="1" s="1"/>
  <c r="O423" i="1"/>
  <c r="N423" i="1"/>
  <c r="L423" i="1"/>
  <c r="J423" i="1"/>
  <c r="H423" i="1"/>
  <c r="E423" i="1"/>
  <c r="Y423" i="1" s="1"/>
  <c r="AF422" i="1"/>
  <c r="AD422" i="1"/>
  <c r="AC422" i="1"/>
  <c r="AB422" i="1"/>
  <c r="Y422" i="1"/>
  <c r="AA422" i="1" s="1"/>
  <c r="V422" i="1"/>
  <c r="T422" i="1"/>
  <c r="S422" i="1"/>
  <c r="O422" i="1"/>
  <c r="N422" i="1"/>
  <c r="M422" i="1"/>
  <c r="J422" i="1"/>
  <c r="K422" i="1" s="1"/>
  <c r="H422" i="1"/>
  <c r="E422" i="1"/>
  <c r="Z422" i="1" s="1"/>
  <c r="AF421" i="1"/>
  <c r="AE421" i="1"/>
  <c r="AD421" i="1"/>
  <c r="AC421" i="1"/>
  <c r="AB421" i="1"/>
  <c r="Y421" i="1"/>
  <c r="AA421" i="1" s="1"/>
  <c r="W421" i="1"/>
  <c r="V421" i="1"/>
  <c r="X421" i="1" s="1"/>
  <c r="T421" i="1"/>
  <c r="S421" i="1"/>
  <c r="O421" i="1"/>
  <c r="N421" i="1"/>
  <c r="L421" i="1"/>
  <c r="J421" i="1"/>
  <c r="H421" i="1"/>
  <c r="U421" i="1" s="1"/>
  <c r="E421" i="1"/>
  <c r="Z421" i="1" s="1"/>
  <c r="AF420" i="1"/>
  <c r="AD420" i="1"/>
  <c r="AC420" i="1"/>
  <c r="AE420" i="1" s="1"/>
  <c r="AB420" i="1"/>
  <c r="AA420" i="1"/>
  <c r="Y420" i="1"/>
  <c r="W420" i="1"/>
  <c r="T420" i="1"/>
  <c r="S420" i="1"/>
  <c r="O420" i="1"/>
  <c r="N420" i="1"/>
  <c r="L420" i="1"/>
  <c r="J420" i="1"/>
  <c r="M420" i="1" s="1"/>
  <c r="H420" i="1"/>
  <c r="E420" i="1"/>
  <c r="Z420" i="1" s="1"/>
  <c r="AF419" i="1"/>
  <c r="AE419" i="1"/>
  <c r="AD419" i="1"/>
  <c r="AC419" i="1"/>
  <c r="AB419" i="1"/>
  <c r="Y419" i="1"/>
  <c r="W419" i="1"/>
  <c r="X419" i="1" s="1"/>
  <c r="V419" i="1"/>
  <c r="U419" i="1"/>
  <c r="S419" i="1"/>
  <c r="T419" i="1" s="1"/>
  <c r="O419" i="1"/>
  <c r="N419" i="1"/>
  <c r="M419" i="1"/>
  <c r="L419" i="1"/>
  <c r="K419" i="1"/>
  <c r="J419" i="1"/>
  <c r="H419" i="1"/>
  <c r="E419" i="1"/>
  <c r="Z419" i="1" s="1"/>
  <c r="AA419" i="1" s="1"/>
  <c r="AF418" i="1"/>
  <c r="AD418" i="1"/>
  <c r="AC418" i="1"/>
  <c r="AB418" i="1"/>
  <c r="W418" i="1"/>
  <c r="U418" i="1"/>
  <c r="S418" i="1"/>
  <c r="T418" i="1" s="1"/>
  <c r="O418" i="1"/>
  <c r="N418" i="1"/>
  <c r="L418" i="1"/>
  <c r="J418" i="1"/>
  <c r="M418" i="1" s="1"/>
  <c r="H418" i="1"/>
  <c r="V418" i="1" s="1"/>
  <c r="E418" i="1"/>
  <c r="Z418" i="1" s="1"/>
  <c r="AF417" i="1"/>
  <c r="AE417" i="1"/>
  <c r="AD417" i="1"/>
  <c r="AC417" i="1"/>
  <c r="AB417" i="1"/>
  <c r="W417" i="1"/>
  <c r="V417" i="1"/>
  <c r="X417" i="1" s="1"/>
  <c r="T417" i="1"/>
  <c r="S417" i="1"/>
  <c r="O417" i="1"/>
  <c r="N417" i="1"/>
  <c r="L417" i="1"/>
  <c r="J417" i="1"/>
  <c r="M417" i="1" s="1"/>
  <c r="H417" i="1"/>
  <c r="U417" i="1" s="1"/>
  <c r="E417" i="1"/>
  <c r="AF416" i="1"/>
  <c r="AE416" i="1"/>
  <c r="AD416" i="1"/>
  <c r="AC416" i="1"/>
  <c r="AB416" i="1"/>
  <c r="T416" i="1"/>
  <c r="S416" i="1"/>
  <c r="O416" i="1"/>
  <c r="N416" i="1"/>
  <c r="M416" i="1"/>
  <c r="J416" i="1"/>
  <c r="H416" i="1"/>
  <c r="W416" i="1" s="1"/>
  <c r="E416" i="1"/>
  <c r="AF415" i="1"/>
  <c r="AD415" i="1"/>
  <c r="AC415" i="1"/>
  <c r="AE415" i="1" s="1"/>
  <c r="AB415" i="1"/>
  <c r="Z415" i="1"/>
  <c r="AA415" i="1" s="1"/>
  <c r="Y415" i="1"/>
  <c r="X415" i="1"/>
  <c r="W415" i="1"/>
  <c r="V415" i="1"/>
  <c r="U415" i="1"/>
  <c r="S415" i="1"/>
  <c r="T415" i="1" s="1"/>
  <c r="O415" i="1"/>
  <c r="N415" i="1"/>
  <c r="M415" i="1"/>
  <c r="L415" i="1"/>
  <c r="K415" i="1"/>
  <c r="J415" i="1"/>
  <c r="H415" i="1"/>
  <c r="E415" i="1"/>
  <c r="AF414" i="1"/>
  <c r="AE414" i="1"/>
  <c r="AD414" i="1"/>
  <c r="AC414" i="1"/>
  <c r="AB414" i="1"/>
  <c r="V414" i="1"/>
  <c r="T414" i="1"/>
  <c r="S414" i="1"/>
  <c r="O414" i="1"/>
  <c r="N414" i="1"/>
  <c r="J414" i="1"/>
  <c r="M414" i="1" s="1"/>
  <c r="H414" i="1"/>
  <c r="L414" i="1" s="1"/>
  <c r="E414" i="1"/>
  <c r="AF413" i="1"/>
  <c r="AE413" i="1"/>
  <c r="AD413" i="1"/>
  <c r="AC413" i="1"/>
  <c r="AB413" i="1"/>
  <c r="Y413" i="1"/>
  <c r="AA413" i="1" s="1"/>
  <c r="W413" i="1"/>
  <c r="V413" i="1"/>
  <c r="X413" i="1" s="1"/>
  <c r="T413" i="1"/>
  <c r="S413" i="1"/>
  <c r="O413" i="1"/>
  <c r="N413" i="1"/>
  <c r="L413" i="1"/>
  <c r="J413" i="1"/>
  <c r="H413" i="1"/>
  <c r="U413" i="1" s="1"/>
  <c r="E413" i="1"/>
  <c r="Z413" i="1" s="1"/>
  <c r="AF412" i="1"/>
  <c r="AD412" i="1"/>
  <c r="AC412" i="1"/>
  <c r="AE412" i="1" s="1"/>
  <c r="AB412" i="1"/>
  <c r="W412" i="1"/>
  <c r="T412" i="1"/>
  <c r="S412" i="1"/>
  <c r="O412" i="1"/>
  <c r="N412" i="1"/>
  <c r="L412" i="1"/>
  <c r="J412" i="1"/>
  <c r="M412" i="1" s="1"/>
  <c r="H412" i="1"/>
  <c r="E412" i="1"/>
  <c r="Z412" i="1" s="1"/>
  <c r="AF411" i="1"/>
  <c r="AE411" i="1"/>
  <c r="AD411" i="1"/>
  <c r="AC411" i="1"/>
  <c r="AB411" i="1"/>
  <c r="AA411" i="1"/>
  <c r="Z411" i="1"/>
  <c r="Y411" i="1"/>
  <c r="W411" i="1"/>
  <c r="X411" i="1" s="1"/>
  <c r="V411" i="1"/>
  <c r="U411" i="1"/>
  <c r="S411" i="1"/>
  <c r="T411" i="1" s="1"/>
  <c r="O411" i="1"/>
  <c r="N411" i="1"/>
  <c r="M411" i="1"/>
  <c r="L411" i="1"/>
  <c r="K411" i="1"/>
  <c r="J411" i="1"/>
  <c r="H411" i="1"/>
  <c r="E411" i="1"/>
  <c r="AF410" i="1"/>
  <c r="AE410" i="1"/>
  <c r="AD410" i="1"/>
  <c r="AC410" i="1"/>
  <c r="AB410" i="1"/>
  <c r="Y410" i="1"/>
  <c r="AA410" i="1" s="1"/>
  <c r="X410" i="1"/>
  <c r="W410" i="1"/>
  <c r="V410" i="1"/>
  <c r="U410" i="1"/>
  <c r="S410" i="1"/>
  <c r="T410" i="1" s="1"/>
  <c r="O410" i="1"/>
  <c r="N410" i="1"/>
  <c r="L410" i="1"/>
  <c r="J410" i="1"/>
  <c r="K410" i="1" s="1"/>
  <c r="H410" i="1"/>
  <c r="E410" i="1"/>
  <c r="Z410" i="1" s="1"/>
  <c r="AF409" i="1"/>
  <c r="AD409" i="1"/>
  <c r="AC409" i="1"/>
  <c r="AE409" i="1" s="1"/>
  <c r="AB409" i="1"/>
  <c r="AA409" i="1"/>
  <c r="Y409" i="1"/>
  <c r="U409" i="1"/>
  <c r="T409" i="1"/>
  <c r="S409" i="1"/>
  <c r="O409" i="1"/>
  <c r="N409" i="1"/>
  <c r="L409" i="1"/>
  <c r="J409" i="1"/>
  <c r="M409" i="1" s="1"/>
  <c r="H409" i="1"/>
  <c r="E409" i="1"/>
  <c r="Z409" i="1" s="1"/>
  <c r="AF408" i="1"/>
  <c r="AE408" i="1"/>
  <c r="AD408" i="1"/>
  <c r="AC408" i="1"/>
  <c r="AB408" i="1"/>
  <c r="W408" i="1"/>
  <c r="T408" i="1"/>
  <c r="S408" i="1"/>
  <c r="O408" i="1"/>
  <c r="N408" i="1"/>
  <c r="L408" i="1"/>
  <c r="J408" i="1"/>
  <c r="M408" i="1" s="1"/>
  <c r="H408" i="1"/>
  <c r="E408" i="1"/>
  <c r="AF407" i="1"/>
  <c r="AE407" i="1"/>
  <c r="AD407" i="1"/>
  <c r="AC407" i="1"/>
  <c r="AB407" i="1"/>
  <c r="W407" i="1"/>
  <c r="V407" i="1"/>
  <c r="U407" i="1"/>
  <c r="S407" i="1"/>
  <c r="T407" i="1" s="1"/>
  <c r="O407" i="1"/>
  <c r="N407" i="1"/>
  <c r="M407" i="1"/>
  <c r="L407" i="1"/>
  <c r="K407" i="1"/>
  <c r="J407" i="1"/>
  <c r="H407" i="1"/>
  <c r="E407" i="1"/>
  <c r="Z407" i="1" s="1"/>
  <c r="AF406" i="1"/>
  <c r="AD406" i="1"/>
  <c r="AE406" i="1" s="1"/>
  <c r="AC406" i="1"/>
  <c r="AB406" i="1"/>
  <c r="W406" i="1"/>
  <c r="X406" i="1" s="1"/>
  <c r="V406" i="1"/>
  <c r="U406" i="1"/>
  <c r="S406" i="1"/>
  <c r="T406" i="1" s="1"/>
  <c r="O406" i="1"/>
  <c r="N406" i="1"/>
  <c r="L406" i="1"/>
  <c r="K406" i="1"/>
  <c r="J406" i="1"/>
  <c r="M406" i="1" s="1"/>
  <c r="H406" i="1"/>
  <c r="E406" i="1"/>
  <c r="Z406" i="1" s="1"/>
  <c r="AF405" i="1"/>
  <c r="AE405" i="1"/>
  <c r="AD405" i="1"/>
  <c r="AC405" i="1"/>
  <c r="AB405" i="1"/>
  <c r="S405" i="1"/>
  <c r="T405" i="1" s="1"/>
  <c r="O405" i="1"/>
  <c r="N405" i="1"/>
  <c r="J405" i="1"/>
  <c r="M405" i="1" s="1"/>
  <c r="H405" i="1"/>
  <c r="E405" i="1"/>
  <c r="AF404" i="1"/>
  <c r="AE404" i="1"/>
  <c r="AD404" i="1"/>
  <c r="AC404" i="1"/>
  <c r="AB404" i="1"/>
  <c r="Z404" i="1"/>
  <c r="W404" i="1"/>
  <c r="S404" i="1"/>
  <c r="T404" i="1" s="1"/>
  <c r="O404" i="1"/>
  <c r="N404" i="1"/>
  <c r="M404" i="1"/>
  <c r="L404" i="1"/>
  <c r="J404" i="1"/>
  <c r="H404" i="1"/>
  <c r="E404" i="1"/>
  <c r="Y404" i="1" s="1"/>
  <c r="AA404" i="1" s="1"/>
  <c r="AF403" i="1"/>
  <c r="AD403" i="1"/>
  <c r="AC403" i="1"/>
  <c r="AE403" i="1" s="1"/>
  <c r="AB403" i="1"/>
  <c r="W403" i="1"/>
  <c r="V403" i="1"/>
  <c r="X403" i="1" s="1"/>
  <c r="U403" i="1"/>
  <c r="S403" i="1"/>
  <c r="T403" i="1" s="1"/>
  <c r="O403" i="1"/>
  <c r="N403" i="1"/>
  <c r="L403" i="1"/>
  <c r="J403" i="1"/>
  <c r="M403" i="1" s="1"/>
  <c r="H403" i="1"/>
  <c r="E403" i="1"/>
  <c r="AF402" i="1"/>
  <c r="AD402" i="1"/>
  <c r="AC402" i="1"/>
  <c r="AE402" i="1" s="1"/>
  <c r="AB402" i="1"/>
  <c r="Y402" i="1"/>
  <c r="AA402" i="1" s="1"/>
  <c r="W402" i="1"/>
  <c r="S402" i="1"/>
  <c r="T402" i="1" s="1"/>
  <c r="O402" i="1"/>
  <c r="N402" i="1"/>
  <c r="L402" i="1"/>
  <c r="J402" i="1"/>
  <c r="M402" i="1" s="1"/>
  <c r="H402" i="1"/>
  <c r="E402" i="1"/>
  <c r="Z402" i="1" s="1"/>
  <c r="AF401" i="1"/>
  <c r="AD401" i="1"/>
  <c r="AC401" i="1"/>
  <c r="AE401" i="1" s="1"/>
  <c r="AB401" i="1"/>
  <c r="W401" i="1"/>
  <c r="T401" i="1"/>
  <c r="S401" i="1"/>
  <c r="O401" i="1"/>
  <c r="N401" i="1"/>
  <c r="L401" i="1"/>
  <c r="K401" i="1"/>
  <c r="J401" i="1"/>
  <c r="M401" i="1" s="1"/>
  <c r="H401" i="1"/>
  <c r="V401" i="1" s="1"/>
  <c r="X401" i="1" s="1"/>
  <c r="E401" i="1"/>
  <c r="Z401" i="1" s="1"/>
  <c r="AF400" i="1"/>
  <c r="AE400" i="1"/>
  <c r="AD400" i="1"/>
  <c r="AC400" i="1"/>
  <c r="AB400" i="1"/>
  <c r="U400" i="1"/>
  <c r="S400" i="1"/>
  <c r="T400" i="1" s="1"/>
  <c r="O400" i="1"/>
  <c r="N400" i="1"/>
  <c r="J400" i="1"/>
  <c r="M400" i="1" s="1"/>
  <c r="H400" i="1"/>
  <c r="E400" i="1"/>
  <c r="AF399" i="1"/>
  <c r="AD399" i="1"/>
  <c r="AE399" i="1" s="1"/>
  <c r="AC399" i="1"/>
  <c r="AB399" i="1"/>
  <c r="Z399" i="1"/>
  <c r="Y399" i="1"/>
  <c r="AA399" i="1" s="1"/>
  <c r="W399" i="1"/>
  <c r="V399" i="1"/>
  <c r="X399" i="1" s="1"/>
  <c r="U399" i="1"/>
  <c r="S399" i="1"/>
  <c r="T399" i="1" s="1"/>
  <c r="O399" i="1"/>
  <c r="N399" i="1"/>
  <c r="M399" i="1"/>
  <c r="L399" i="1"/>
  <c r="J399" i="1"/>
  <c r="K399" i="1" s="1"/>
  <c r="H399" i="1"/>
  <c r="E399" i="1"/>
  <c r="AF398" i="1"/>
  <c r="AD398" i="1"/>
  <c r="AE398" i="1" s="1"/>
  <c r="AC398" i="1"/>
  <c r="AB398" i="1"/>
  <c r="W398" i="1"/>
  <c r="V398" i="1"/>
  <c r="X398" i="1" s="1"/>
  <c r="T398" i="1"/>
  <c r="S398" i="1"/>
  <c r="O398" i="1"/>
  <c r="N398" i="1"/>
  <c r="J398" i="1"/>
  <c r="M398" i="1" s="1"/>
  <c r="H398" i="1"/>
  <c r="L398" i="1" s="1"/>
  <c r="E398" i="1"/>
  <c r="AF397" i="1"/>
  <c r="AE397" i="1"/>
  <c r="AD397" i="1"/>
  <c r="AC397" i="1"/>
  <c r="AB397" i="1"/>
  <c r="Y397" i="1"/>
  <c r="AA397" i="1" s="1"/>
  <c r="W397" i="1"/>
  <c r="V397" i="1"/>
  <c r="X397" i="1" s="1"/>
  <c r="T397" i="1"/>
  <c r="S397" i="1"/>
  <c r="O397" i="1"/>
  <c r="N397" i="1"/>
  <c r="L397" i="1"/>
  <c r="K397" i="1"/>
  <c r="J397" i="1"/>
  <c r="M397" i="1" s="1"/>
  <c r="H397" i="1"/>
  <c r="U397" i="1" s="1"/>
  <c r="E397" i="1"/>
  <c r="Z397" i="1" s="1"/>
  <c r="AF396" i="1"/>
  <c r="AE396" i="1"/>
  <c r="AD396" i="1"/>
  <c r="AC396" i="1"/>
  <c r="AB396" i="1"/>
  <c r="T396" i="1"/>
  <c r="S396" i="1"/>
  <c r="O396" i="1"/>
  <c r="N396" i="1"/>
  <c r="M396" i="1"/>
  <c r="L396" i="1"/>
  <c r="J396" i="1"/>
  <c r="H396" i="1"/>
  <c r="E396" i="1"/>
  <c r="Z396" i="1" s="1"/>
  <c r="AF395" i="1"/>
  <c r="AE395" i="1"/>
  <c r="AD395" i="1"/>
  <c r="AC395" i="1"/>
  <c r="AB395" i="1"/>
  <c r="Y395" i="1"/>
  <c r="AA395" i="1" s="1"/>
  <c r="W395" i="1"/>
  <c r="X395" i="1" s="1"/>
  <c r="V395" i="1"/>
  <c r="U395" i="1"/>
  <c r="S395" i="1"/>
  <c r="T395" i="1" s="1"/>
  <c r="O395" i="1"/>
  <c r="N395" i="1"/>
  <c r="M395" i="1"/>
  <c r="L395" i="1"/>
  <c r="K395" i="1"/>
  <c r="J395" i="1"/>
  <c r="H395" i="1"/>
  <c r="E395" i="1"/>
  <c r="Z395" i="1" s="1"/>
  <c r="AF394" i="1"/>
  <c r="AD394" i="1"/>
  <c r="AE394" i="1" s="1"/>
  <c r="AC394" i="1"/>
  <c r="AB394" i="1"/>
  <c r="T394" i="1"/>
  <c r="S394" i="1"/>
  <c r="O394" i="1"/>
  <c r="N394" i="1"/>
  <c r="M394" i="1"/>
  <c r="J394" i="1"/>
  <c r="H394" i="1"/>
  <c r="W394" i="1" s="1"/>
  <c r="E394" i="1"/>
  <c r="AF393" i="1"/>
  <c r="AD393" i="1"/>
  <c r="AC393" i="1"/>
  <c r="AE393" i="1" s="1"/>
  <c r="AB393" i="1"/>
  <c r="S393" i="1"/>
  <c r="T393" i="1" s="1"/>
  <c r="O393" i="1"/>
  <c r="N393" i="1"/>
  <c r="J393" i="1"/>
  <c r="M393" i="1" s="1"/>
  <c r="H393" i="1"/>
  <c r="V393" i="1" s="1"/>
  <c r="E393" i="1"/>
  <c r="AF392" i="1"/>
  <c r="AE392" i="1"/>
  <c r="AD392" i="1"/>
  <c r="AC392" i="1"/>
  <c r="AB392" i="1"/>
  <c r="Z392" i="1"/>
  <c r="W392" i="1"/>
  <c r="T392" i="1"/>
  <c r="S392" i="1"/>
  <c r="O392" i="1"/>
  <c r="N392" i="1"/>
  <c r="L392" i="1"/>
  <c r="J392" i="1"/>
  <c r="M392" i="1" s="1"/>
  <c r="H392" i="1"/>
  <c r="E392" i="1"/>
  <c r="Y392" i="1" s="1"/>
  <c r="AF391" i="1"/>
  <c r="AD391" i="1"/>
  <c r="AE391" i="1" s="1"/>
  <c r="AC391" i="1"/>
  <c r="AB391" i="1"/>
  <c r="AA391" i="1"/>
  <c r="Z391" i="1"/>
  <c r="Y391" i="1"/>
  <c r="W391" i="1"/>
  <c r="V391" i="1"/>
  <c r="U391" i="1"/>
  <c r="S391" i="1"/>
  <c r="T391" i="1" s="1"/>
  <c r="O391" i="1"/>
  <c r="N391" i="1"/>
  <c r="L391" i="1"/>
  <c r="K391" i="1"/>
  <c r="J391" i="1"/>
  <c r="M391" i="1" s="1"/>
  <c r="H391" i="1"/>
  <c r="E391" i="1"/>
  <c r="AF390" i="1"/>
  <c r="AE390" i="1"/>
  <c r="AD390" i="1"/>
  <c r="AC390" i="1"/>
  <c r="AB390" i="1"/>
  <c r="Y390" i="1"/>
  <c r="AA390" i="1" s="1"/>
  <c r="W390" i="1"/>
  <c r="V390" i="1"/>
  <c r="X390" i="1" s="1"/>
  <c r="U390" i="1"/>
  <c r="S390" i="1"/>
  <c r="T390" i="1" s="1"/>
  <c r="O390" i="1"/>
  <c r="N390" i="1"/>
  <c r="M390" i="1"/>
  <c r="L390" i="1"/>
  <c r="J390" i="1"/>
  <c r="K390" i="1" s="1"/>
  <c r="H390" i="1"/>
  <c r="E390" i="1"/>
  <c r="Z390" i="1" s="1"/>
  <c r="AF389" i="1"/>
  <c r="AD389" i="1"/>
  <c r="AE389" i="1" s="1"/>
  <c r="AC389" i="1"/>
  <c r="AB389" i="1"/>
  <c r="W389" i="1"/>
  <c r="V389" i="1"/>
  <c r="X389" i="1" s="1"/>
  <c r="T389" i="1"/>
  <c r="S389" i="1"/>
  <c r="O389" i="1"/>
  <c r="N389" i="1"/>
  <c r="J389" i="1"/>
  <c r="M389" i="1" s="1"/>
  <c r="H389" i="1"/>
  <c r="L389" i="1" s="1"/>
  <c r="E389" i="1"/>
  <c r="AF388" i="1"/>
  <c r="AE388" i="1"/>
  <c r="AD388" i="1"/>
  <c r="AC388" i="1"/>
  <c r="AB388" i="1"/>
  <c r="Y388" i="1"/>
  <c r="AA388" i="1" s="1"/>
  <c r="W388" i="1"/>
  <c r="T388" i="1"/>
  <c r="S388" i="1"/>
  <c r="O388" i="1"/>
  <c r="N388" i="1"/>
  <c r="M388" i="1"/>
  <c r="L388" i="1"/>
  <c r="J388" i="1"/>
  <c r="H388" i="1"/>
  <c r="E388" i="1"/>
  <c r="Z388" i="1" s="1"/>
  <c r="AF387" i="1"/>
  <c r="AD387" i="1"/>
  <c r="AE387" i="1" s="1"/>
  <c r="AC387" i="1"/>
  <c r="AB387" i="1"/>
  <c r="Y387" i="1"/>
  <c r="AA387" i="1" s="1"/>
  <c r="X387" i="1"/>
  <c r="W387" i="1"/>
  <c r="V387" i="1"/>
  <c r="U387" i="1"/>
  <c r="S387" i="1"/>
  <c r="T387" i="1" s="1"/>
  <c r="O387" i="1"/>
  <c r="N387" i="1"/>
  <c r="L387" i="1"/>
  <c r="J387" i="1"/>
  <c r="M387" i="1" s="1"/>
  <c r="H387" i="1"/>
  <c r="E387" i="1"/>
  <c r="Z387" i="1" s="1"/>
  <c r="AF386" i="1"/>
  <c r="AD386" i="1"/>
  <c r="AC386" i="1"/>
  <c r="AE386" i="1" s="1"/>
  <c r="AB386" i="1"/>
  <c r="U386" i="1"/>
  <c r="S386" i="1"/>
  <c r="T386" i="1" s="1"/>
  <c r="O386" i="1"/>
  <c r="N386" i="1"/>
  <c r="M386" i="1"/>
  <c r="J386" i="1"/>
  <c r="H386" i="1"/>
  <c r="E386" i="1"/>
  <c r="AF385" i="1"/>
  <c r="AD385" i="1"/>
  <c r="AC385" i="1"/>
  <c r="AE385" i="1" s="1"/>
  <c r="AB385" i="1"/>
  <c r="Z385" i="1"/>
  <c r="W385" i="1"/>
  <c r="V385" i="1"/>
  <c r="X385" i="1" s="1"/>
  <c r="T385" i="1"/>
  <c r="S385" i="1"/>
  <c r="O385" i="1"/>
  <c r="N385" i="1"/>
  <c r="J385" i="1"/>
  <c r="M385" i="1" s="1"/>
  <c r="H385" i="1"/>
  <c r="L385" i="1" s="1"/>
  <c r="E385" i="1"/>
  <c r="Y385" i="1" s="1"/>
  <c r="AF384" i="1"/>
  <c r="AE384" i="1"/>
  <c r="AD384" i="1"/>
  <c r="AC384" i="1"/>
  <c r="AB384" i="1"/>
  <c r="T384" i="1"/>
  <c r="S384" i="1"/>
  <c r="O384" i="1"/>
  <c r="N384" i="1"/>
  <c r="J384" i="1"/>
  <c r="M384" i="1" s="1"/>
  <c r="H384" i="1"/>
  <c r="U384" i="1" s="1"/>
  <c r="E384" i="1"/>
  <c r="Z384" i="1" s="1"/>
  <c r="AF383" i="1"/>
  <c r="AD383" i="1"/>
  <c r="AC383" i="1"/>
  <c r="AE383" i="1" s="1"/>
  <c r="AB383" i="1"/>
  <c r="Z383" i="1"/>
  <c r="AA383" i="1" s="1"/>
  <c r="Y383" i="1"/>
  <c r="X383" i="1"/>
  <c r="W383" i="1"/>
  <c r="V383" i="1"/>
  <c r="U383" i="1"/>
  <c r="S383" i="1"/>
  <c r="T383" i="1" s="1"/>
  <c r="O383" i="1"/>
  <c r="N383" i="1"/>
  <c r="L383" i="1"/>
  <c r="J383" i="1"/>
  <c r="K383" i="1" s="1"/>
  <c r="H383" i="1"/>
  <c r="E383" i="1"/>
  <c r="AF382" i="1"/>
  <c r="AD382" i="1"/>
  <c r="AC382" i="1"/>
  <c r="AE382" i="1" s="1"/>
  <c r="AB382" i="1"/>
  <c r="S382" i="1"/>
  <c r="T382" i="1" s="1"/>
  <c r="O382" i="1"/>
  <c r="N382" i="1"/>
  <c r="J382" i="1"/>
  <c r="M382" i="1" s="1"/>
  <c r="H382" i="1"/>
  <c r="Y382" i="1" s="1"/>
  <c r="E382" i="1"/>
  <c r="AF381" i="1"/>
  <c r="AD381" i="1"/>
  <c r="AC381" i="1"/>
  <c r="AE381" i="1" s="1"/>
  <c r="AB381" i="1"/>
  <c r="Z381" i="1"/>
  <c r="W381" i="1"/>
  <c r="V381" i="1"/>
  <c r="S381" i="1"/>
  <c r="T381" i="1" s="1"/>
  <c r="O381" i="1"/>
  <c r="N381" i="1"/>
  <c r="L381" i="1"/>
  <c r="J381" i="1"/>
  <c r="H381" i="1"/>
  <c r="U381" i="1" s="1"/>
  <c r="E381" i="1"/>
  <c r="Y381" i="1" s="1"/>
  <c r="AA381" i="1" s="1"/>
  <c r="AF380" i="1"/>
  <c r="AD380" i="1"/>
  <c r="AC380" i="1"/>
  <c r="AE380" i="1" s="1"/>
  <c r="AB380" i="1"/>
  <c r="W380" i="1"/>
  <c r="S380" i="1"/>
  <c r="T380" i="1" s="1"/>
  <c r="O380" i="1"/>
  <c r="N380" i="1"/>
  <c r="L380" i="1"/>
  <c r="J380" i="1"/>
  <c r="M380" i="1" s="1"/>
  <c r="H380" i="1"/>
  <c r="E380" i="1"/>
  <c r="Z380" i="1" s="1"/>
  <c r="AF379" i="1"/>
  <c r="AE379" i="1"/>
  <c r="AD379" i="1"/>
  <c r="AC379" i="1"/>
  <c r="AB379" i="1"/>
  <c r="Y379" i="1"/>
  <c r="X379" i="1"/>
  <c r="W379" i="1"/>
  <c r="V379" i="1"/>
  <c r="U379" i="1"/>
  <c r="S379" i="1"/>
  <c r="T379" i="1" s="1"/>
  <c r="O379" i="1"/>
  <c r="N379" i="1"/>
  <c r="M379" i="1"/>
  <c r="L379" i="1"/>
  <c r="K379" i="1"/>
  <c r="J379" i="1"/>
  <c r="H379" i="1"/>
  <c r="E379" i="1"/>
  <c r="Z379" i="1" s="1"/>
  <c r="AA379" i="1" s="1"/>
  <c r="AF378" i="1"/>
  <c r="AD378" i="1"/>
  <c r="AC378" i="1"/>
  <c r="AE378" i="1" s="1"/>
  <c r="AB378" i="1"/>
  <c r="Y378" i="1"/>
  <c r="AA378" i="1" s="1"/>
  <c r="V378" i="1"/>
  <c r="X378" i="1" s="1"/>
  <c r="S378" i="1"/>
  <c r="T378" i="1" s="1"/>
  <c r="O378" i="1"/>
  <c r="N378" i="1"/>
  <c r="K378" i="1"/>
  <c r="J378" i="1"/>
  <c r="M378" i="1" s="1"/>
  <c r="H378" i="1"/>
  <c r="W378" i="1" s="1"/>
  <c r="E378" i="1"/>
  <c r="Z378" i="1" s="1"/>
  <c r="AF377" i="1"/>
  <c r="AE377" i="1"/>
  <c r="AD377" i="1"/>
  <c r="AC377" i="1"/>
  <c r="AB377" i="1"/>
  <c r="U377" i="1"/>
  <c r="S377" i="1"/>
  <c r="T377" i="1" s="1"/>
  <c r="O377" i="1"/>
  <c r="N377" i="1"/>
  <c r="L377" i="1"/>
  <c r="J377" i="1"/>
  <c r="M377" i="1" s="1"/>
  <c r="H377" i="1"/>
  <c r="E377" i="1"/>
  <c r="AF376" i="1"/>
  <c r="AE376" i="1"/>
  <c r="AD376" i="1"/>
  <c r="AC376" i="1"/>
  <c r="AB376" i="1"/>
  <c r="Y376" i="1"/>
  <c r="AA376" i="1" s="1"/>
  <c r="T376" i="1"/>
  <c r="S376" i="1"/>
  <c r="O376" i="1"/>
  <c r="N376" i="1"/>
  <c r="M376" i="1"/>
  <c r="J376" i="1"/>
  <c r="H376" i="1"/>
  <c r="Z376" i="1" s="1"/>
  <c r="E376" i="1"/>
  <c r="AF375" i="1"/>
  <c r="AD375" i="1"/>
  <c r="AC375" i="1"/>
  <c r="AE375" i="1" s="1"/>
  <c r="AB375" i="1"/>
  <c r="W375" i="1"/>
  <c r="V375" i="1"/>
  <c r="X375" i="1" s="1"/>
  <c r="U375" i="1"/>
  <c r="S375" i="1"/>
  <c r="T375" i="1" s="1"/>
  <c r="O375" i="1"/>
  <c r="N375" i="1"/>
  <c r="L375" i="1"/>
  <c r="J375" i="1"/>
  <c r="H375" i="1"/>
  <c r="E375" i="1"/>
  <c r="AF374" i="1"/>
  <c r="AD374" i="1"/>
  <c r="AE374" i="1" s="1"/>
  <c r="AC374" i="1"/>
  <c r="AB374" i="1"/>
  <c r="AA374" i="1"/>
  <c r="Y374" i="1"/>
  <c r="X374" i="1"/>
  <c r="W374" i="1"/>
  <c r="V374" i="1"/>
  <c r="U374" i="1"/>
  <c r="S374" i="1"/>
  <c r="T374" i="1" s="1"/>
  <c r="O374" i="1"/>
  <c r="N374" i="1"/>
  <c r="L374" i="1"/>
  <c r="J374" i="1"/>
  <c r="K374" i="1" s="1"/>
  <c r="H374" i="1"/>
  <c r="E374" i="1"/>
  <c r="Z374" i="1" s="1"/>
  <c r="AF373" i="1"/>
  <c r="AE373" i="1"/>
  <c r="AD373" i="1"/>
  <c r="AC373" i="1"/>
  <c r="AB373" i="1"/>
  <c r="S373" i="1"/>
  <c r="T373" i="1" s="1"/>
  <c r="O373" i="1"/>
  <c r="N373" i="1"/>
  <c r="J373" i="1"/>
  <c r="M373" i="1" s="1"/>
  <c r="H373" i="1"/>
  <c r="U373" i="1" s="1"/>
  <c r="E373" i="1"/>
  <c r="AF372" i="1"/>
  <c r="AD372" i="1"/>
  <c r="AC372" i="1"/>
  <c r="AE372" i="1" s="1"/>
  <c r="AB372" i="1"/>
  <c r="Z372" i="1"/>
  <c r="W372" i="1"/>
  <c r="S372" i="1"/>
  <c r="T372" i="1" s="1"/>
  <c r="O372" i="1"/>
  <c r="N372" i="1"/>
  <c r="M372" i="1"/>
  <c r="L372" i="1"/>
  <c r="J372" i="1"/>
  <c r="H372" i="1"/>
  <c r="E372" i="1"/>
  <c r="Y372" i="1" s="1"/>
  <c r="AF371" i="1"/>
  <c r="AD371" i="1"/>
  <c r="AC371" i="1"/>
  <c r="AE371" i="1" s="1"/>
  <c r="AB371" i="1"/>
  <c r="W371" i="1"/>
  <c r="X371" i="1" s="1"/>
  <c r="V371" i="1"/>
  <c r="U371" i="1"/>
  <c r="S371" i="1"/>
  <c r="T371" i="1" s="1"/>
  <c r="O371" i="1"/>
  <c r="N371" i="1"/>
  <c r="M371" i="1"/>
  <c r="L371" i="1"/>
  <c r="K371" i="1"/>
  <c r="J371" i="1"/>
  <c r="H371" i="1"/>
  <c r="E371" i="1"/>
  <c r="AF370" i="1"/>
  <c r="AD370" i="1"/>
  <c r="AC370" i="1"/>
  <c r="AB370" i="1"/>
  <c r="W370" i="1"/>
  <c r="T370" i="1"/>
  <c r="S370" i="1"/>
  <c r="O370" i="1"/>
  <c r="N370" i="1"/>
  <c r="L370" i="1"/>
  <c r="J370" i="1"/>
  <c r="M370" i="1" s="1"/>
  <c r="H370" i="1"/>
  <c r="E370" i="1"/>
  <c r="AF369" i="1"/>
  <c r="AD369" i="1"/>
  <c r="AE369" i="1" s="1"/>
  <c r="AC369" i="1"/>
  <c r="AB369" i="1"/>
  <c r="Y369" i="1"/>
  <c r="T369" i="1"/>
  <c r="S369" i="1"/>
  <c r="O369" i="1"/>
  <c r="N369" i="1"/>
  <c r="L369" i="1"/>
  <c r="J369" i="1"/>
  <c r="M369" i="1" s="1"/>
  <c r="H369" i="1"/>
  <c r="W369" i="1" s="1"/>
  <c r="E369" i="1"/>
  <c r="AF368" i="1"/>
  <c r="AE368" i="1"/>
  <c r="AD368" i="1"/>
  <c r="AC368" i="1"/>
  <c r="AB368" i="1"/>
  <c r="U368" i="1"/>
  <c r="S368" i="1"/>
  <c r="T368" i="1" s="1"/>
  <c r="O368" i="1"/>
  <c r="N368" i="1"/>
  <c r="M368" i="1"/>
  <c r="J368" i="1"/>
  <c r="H368" i="1"/>
  <c r="E368" i="1"/>
  <c r="AF367" i="1"/>
  <c r="AE367" i="1"/>
  <c r="AD367" i="1"/>
  <c r="AC367" i="1"/>
  <c r="AB367" i="1"/>
  <c r="Z367" i="1"/>
  <c r="Y367" i="1"/>
  <c r="AA367" i="1" s="1"/>
  <c r="W367" i="1"/>
  <c r="X367" i="1" s="1"/>
  <c r="V367" i="1"/>
  <c r="U367" i="1"/>
  <c r="S367" i="1"/>
  <c r="T367" i="1" s="1"/>
  <c r="O367" i="1"/>
  <c r="N367" i="1"/>
  <c r="M367" i="1"/>
  <c r="L367" i="1"/>
  <c r="K367" i="1"/>
  <c r="J367" i="1"/>
  <c r="H367" i="1"/>
  <c r="E367" i="1"/>
  <c r="AF366" i="1"/>
  <c r="AD366" i="1"/>
  <c r="AE366" i="1" s="1"/>
  <c r="AC366" i="1"/>
  <c r="AB366" i="1"/>
  <c r="W366" i="1"/>
  <c r="T366" i="1"/>
  <c r="S366" i="1"/>
  <c r="O366" i="1"/>
  <c r="N366" i="1"/>
  <c r="K366" i="1"/>
  <c r="J366" i="1"/>
  <c r="M366" i="1" s="1"/>
  <c r="H366" i="1"/>
  <c r="L366" i="1" s="1"/>
  <c r="E366" i="1"/>
  <c r="AF365" i="1"/>
  <c r="AE365" i="1"/>
  <c r="AD365" i="1"/>
  <c r="AC365" i="1"/>
  <c r="AB365" i="1"/>
  <c r="Z365" i="1"/>
  <c r="Y365" i="1"/>
  <c r="AA365" i="1" s="1"/>
  <c r="W365" i="1"/>
  <c r="V365" i="1"/>
  <c r="X365" i="1" s="1"/>
  <c r="S365" i="1"/>
  <c r="T365" i="1" s="1"/>
  <c r="O365" i="1"/>
  <c r="N365" i="1"/>
  <c r="L365" i="1"/>
  <c r="K365" i="1"/>
  <c r="J365" i="1"/>
  <c r="M365" i="1" s="1"/>
  <c r="H365" i="1"/>
  <c r="U365" i="1" s="1"/>
  <c r="E365" i="1"/>
  <c r="AF364" i="1"/>
  <c r="AE364" i="1"/>
  <c r="AD364" i="1"/>
  <c r="AC364" i="1"/>
  <c r="AB364" i="1"/>
  <c r="Y364" i="1"/>
  <c r="S364" i="1"/>
  <c r="T364" i="1" s="1"/>
  <c r="O364" i="1"/>
  <c r="N364" i="1"/>
  <c r="M364" i="1"/>
  <c r="J364" i="1"/>
  <c r="H364" i="1"/>
  <c r="U364" i="1" s="1"/>
  <c r="E364" i="1"/>
  <c r="AF363" i="1"/>
  <c r="AD363" i="1"/>
  <c r="AC363" i="1"/>
  <c r="AE363" i="1" s="1"/>
  <c r="AB363" i="1"/>
  <c r="Z363" i="1"/>
  <c r="W363" i="1"/>
  <c r="T363" i="1"/>
  <c r="S363" i="1"/>
  <c r="O363" i="1"/>
  <c r="N363" i="1"/>
  <c r="L363" i="1"/>
  <c r="J363" i="1"/>
  <c r="M363" i="1" s="1"/>
  <c r="H363" i="1"/>
  <c r="E363" i="1"/>
  <c r="Y363" i="1" s="1"/>
  <c r="AF362" i="1"/>
  <c r="AD362" i="1"/>
  <c r="AE362" i="1" s="1"/>
  <c r="AC362" i="1"/>
  <c r="AB362" i="1"/>
  <c r="AA362" i="1"/>
  <c r="Y362" i="1"/>
  <c r="W362" i="1"/>
  <c r="V362" i="1"/>
  <c r="X362" i="1" s="1"/>
  <c r="U362" i="1"/>
  <c r="S362" i="1"/>
  <c r="T362" i="1" s="1"/>
  <c r="O362" i="1"/>
  <c r="N362" i="1"/>
  <c r="M362" i="1"/>
  <c r="L362" i="1"/>
  <c r="J362" i="1"/>
  <c r="K362" i="1" s="1"/>
  <c r="H362" i="1"/>
  <c r="E362" i="1"/>
  <c r="Z362" i="1" s="1"/>
  <c r="AF361" i="1"/>
  <c r="AD361" i="1"/>
  <c r="AE361" i="1" s="1"/>
  <c r="AC361" i="1"/>
  <c r="AB361" i="1"/>
  <c r="W361" i="1"/>
  <c r="X361" i="1" s="1"/>
  <c r="V361" i="1"/>
  <c r="U361" i="1"/>
  <c r="S361" i="1"/>
  <c r="T361" i="1" s="1"/>
  <c r="O361" i="1"/>
  <c r="N361" i="1"/>
  <c r="L361" i="1"/>
  <c r="J361" i="1"/>
  <c r="H361" i="1"/>
  <c r="E361" i="1"/>
  <c r="Z361" i="1" s="1"/>
  <c r="AF360" i="1"/>
  <c r="AD360" i="1"/>
  <c r="AC360" i="1"/>
  <c r="AE360" i="1" s="1"/>
  <c r="AB360" i="1"/>
  <c r="W360" i="1"/>
  <c r="T360" i="1"/>
  <c r="S360" i="1"/>
  <c r="O360" i="1"/>
  <c r="N360" i="1"/>
  <c r="L360" i="1"/>
  <c r="K360" i="1"/>
  <c r="J360" i="1"/>
  <c r="M360" i="1" s="1"/>
  <c r="H360" i="1"/>
  <c r="V360" i="1" s="1"/>
  <c r="X360" i="1" s="1"/>
  <c r="E360" i="1"/>
  <c r="AF359" i="1"/>
  <c r="AE359" i="1"/>
  <c r="AD359" i="1"/>
  <c r="AC359" i="1"/>
  <c r="AB359" i="1"/>
  <c r="Y359" i="1"/>
  <c r="AA359" i="1" s="1"/>
  <c r="W359" i="1"/>
  <c r="S359" i="1"/>
  <c r="T359" i="1" s="1"/>
  <c r="O359" i="1"/>
  <c r="N359" i="1"/>
  <c r="M359" i="1"/>
  <c r="L359" i="1"/>
  <c r="J359" i="1"/>
  <c r="H359" i="1"/>
  <c r="E359" i="1"/>
  <c r="Z359" i="1" s="1"/>
  <c r="AF358" i="1"/>
  <c r="AD358" i="1"/>
  <c r="AC358" i="1"/>
  <c r="AE358" i="1" s="1"/>
  <c r="AB358" i="1"/>
  <c r="Y358" i="1"/>
  <c r="X358" i="1"/>
  <c r="W358" i="1"/>
  <c r="V358" i="1"/>
  <c r="U358" i="1"/>
  <c r="S358" i="1"/>
  <c r="T358" i="1" s="1"/>
  <c r="O358" i="1"/>
  <c r="N358" i="1"/>
  <c r="L358" i="1"/>
  <c r="J358" i="1"/>
  <c r="K358" i="1" s="1"/>
  <c r="H358" i="1"/>
  <c r="E358" i="1"/>
  <c r="Z358" i="1" s="1"/>
  <c r="AA358" i="1" s="1"/>
  <c r="AF357" i="1"/>
  <c r="AD357" i="1"/>
  <c r="AC357" i="1"/>
  <c r="AE357" i="1" s="1"/>
  <c r="AB357" i="1"/>
  <c r="T357" i="1"/>
  <c r="S357" i="1"/>
  <c r="O357" i="1"/>
  <c r="N357" i="1"/>
  <c r="L357" i="1"/>
  <c r="J357" i="1"/>
  <c r="M357" i="1" s="1"/>
  <c r="H357" i="1"/>
  <c r="U357" i="1" s="1"/>
  <c r="E357" i="1"/>
  <c r="AF356" i="1"/>
  <c r="AE356" i="1"/>
  <c r="AD356" i="1"/>
  <c r="AC356" i="1"/>
  <c r="AB356" i="1"/>
  <c r="Z356" i="1"/>
  <c r="AA356" i="1" s="1"/>
  <c r="W356" i="1"/>
  <c r="V356" i="1"/>
  <c r="T356" i="1"/>
  <c r="S356" i="1"/>
  <c r="O356" i="1"/>
  <c r="N356" i="1"/>
  <c r="J356" i="1"/>
  <c r="M356" i="1" s="1"/>
  <c r="H356" i="1"/>
  <c r="L356" i="1" s="1"/>
  <c r="E356" i="1"/>
  <c r="Y356" i="1" s="1"/>
  <c r="AF355" i="1"/>
  <c r="AE355" i="1"/>
  <c r="AD355" i="1"/>
  <c r="AC355" i="1"/>
  <c r="AB355" i="1"/>
  <c r="S355" i="1"/>
  <c r="T355" i="1" s="1"/>
  <c r="O355" i="1"/>
  <c r="N355" i="1"/>
  <c r="J355" i="1"/>
  <c r="M355" i="1" s="1"/>
  <c r="H355" i="1"/>
  <c r="W355" i="1" s="1"/>
  <c r="E355" i="1"/>
  <c r="AF354" i="1"/>
  <c r="AD354" i="1"/>
  <c r="AC354" i="1"/>
  <c r="AE354" i="1" s="1"/>
  <c r="AB354" i="1"/>
  <c r="AA354" i="1"/>
  <c r="Z354" i="1"/>
  <c r="X354" i="1"/>
  <c r="W354" i="1"/>
  <c r="V354" i="1"/>
  <c r="U354" i="1"/>
  <c r="S354" i="1"/>
  <c r="T354" i="1" s="1"/>
  <c r="O354" i="1"/>
  <c r="N354" i="1"/>
  <c r="L354" i="1"/>
  <c r="K354" i="1"/>
  <c r="J354" i="1"/>
  <c r="M354" i="1" s="1"/>
  <c r="H354" i="1"/>
  <c r="E354" i="1"/>
  <c r="Y354" i="1" s="1"/>
  <c r="AF353" i="1"/>
  <c r="AE353" i="1"/>
  <c r="AD353" i="1"/>
  <c r="AC353" i="1"/>
  <c r="AB353" i="1"/>
  <c r="T353" i="1"/>
  <c r="S353" i="1"/>
  <c r="O353" i="1"/>
  <c r="N353" i="1"/>
  <c r="M353" i="1"/>
  <c r="J353" i="1"/>
  <c r="H353" i="1"/>
  <c r="U353" i="1" s="1"/>
  <c r="E353" i="1"/>
  <c r="Y353" i="1" s="1"/>
  <c r="AF352" i="1"/>
  <c r="AE352" i="1"/>
  <c r="AD352" i="1"/>
  <c r="AC352" i="1"/>
  <c r="AB352" i="1"/>
  <c r="Y352" i="1"/>
  <c r="W352" i="1"/>
  <c r="V352" i="1"/>
  <c r="X352" i="1" s="1"/>
  <c r="T352" i="1"/>
  <c r="S352" i="1"/>
  <c r="O352" i="1"/>
  <c r="N352" i="1"/>
  <c r="L352" i="1"/>
  <c r="J352" i="1"/>
  <c r="H352" i="1"/>
  <c r="U352" i="1" s="1"/>
  <c r="E352" i="1"/>
  <c r="Z352" i="1" s="1"/>
  <c r="AF351" i="1"/>
  <c r="AD351" i="1"/>
  <c r="AC351" i="1"/>
  <c r="AE351" i="1" s="1"/>
  <c r="AB351" i="1"/>
  <c r="Y351" i="1"/>
  <c r="T351" i="1"/>
  <c r="S351" i="1"/>
  <c r="O351" i="1"/>
  <c r="N351" i="1"/>
  <c r="M351" i="1"/>
  <c r="L351" i="1"/>
  <c r="J351" i="1"/>
  <c r="H351" i="1"/>
  <c r="E351" i="1"/>
  <c r="AF350" i="1"/>
  <c r="AE350" i="1"/>
  <c r="AD350" i="1"/>
  <c r="AC350" i="1"/>
  <c r="AB350" i="1"/>
  <c r="Z350" i="1"/>
  <c r="Y350" i="1"/>
  <c r="AA350" i="1" s="1"/>
  <c r="W350" i="1"/>
  <c r="X350" i="1" s="1"/>
  <c r="V350" i="1"/>
  <c r="U350" i="1"/>
  <c r="S350" i="1"/>
  <c r="T350" i="1" s="1"/>
  <c r="O350" i="1"/>
  <c r="N350" i="1"/>
  <c r="M350" i="1"/>
  <c r="L350" i="1"/>
  <c r="K350" i="1"/>
  <c r="J350" i="1"/>
  <c r="H350" i="1"/>
  <c r="E350" i="1"/>
  <c r="AF349" i="1"/>
  <c r="AE349" i="1"/>
  <c r="AD349" i="1"/>
  <c r="AC349" i="1"/>
  <c r="AB349" i="1"/>
  <c r="Y349" i="1"/>
  <c r="AA349" i="1" s="1"/>
  <c r="V349" i="1"/>
  <c r="X349" i="1" s="1"/>
  <c r="U349" i="1"/>
  <c r="S349" i="1"/>
  <c r="T349" i="1" s="1"/>
  <c r="O349" i="1"/>
  <c r="N349" i="1"/>
  <c r="M349" i="1"/>
  <c r="K349" i="1"/>
  <c r="J349" i="1"/>
  <c r="H349" i="1"/>
  <c r="W349" i="1" s="1"/>
  <c r="E349" i="1"/>
  <c r="Z349" i="1" s="1"/>
  <c r="AF348" i="1"/>
  <c r="AD348" i="1"/>
  <c r="AE348" i="1" s="1"/>
  <c r="AC348" i="1"/>
  <c r="AB348" i="1"/>
  <c r="U348" i="1"/>
  <c r="S348" i="1"/>
  <c r="T348" i="1" s="1"/>
  <c r="O348" i="1"/>
  <c r="N348" i="1"/>
  <c r="L348" i="1"/>
  <c r="J348" i="1"/>
  <c r="M348" i="1" s="1"/>
  <c r="H348" i="1"/>
  <c r="V348" i="1" s="1"/>
  <c r="E348" i="1"/>
  <c r="AF347" i="1"/>
  <c r="AD347" i="1"/>
  <c r="AC347" i="1"/>
  <c r="AE347" i="1" s="1"/>
  <c r="AB347" i="1"/>
  <c r="W347" i="1"/>
  <c r="T347" i="1"/>
  <c r="S347" i="1"/>
  <c r="O347" i="1"/>
  <c r="N347" i="1"/>
  <c r="L347" i="1"/>
  <c r="J347" i="1"/>
  <c r="M347" i="1" s="1"/>
  <c r="H347" i="1"/>
  <c r="E347" i="1"/>
  <c r="AF346" i="1"/>
  <c r="AE346" i="1"/>
  <c r="AD346" i="1"/>
  <c r="AC346" i="1"/>
  <c r="AB346" i="1"/>
  <c r="W346" i="1"/>
  <c r="V346" i="1"/>
  <c r="U346" i="1"/>
  <c r="S346" i="1"/>
  <c r="T346" i="1" s="1"/>
  <c r="O346" i="1"/>
  <c r="N346" i="1"/>
  <c r="L346" i="1"/>
  <c r="K346" i="1"/>
  <c r="J346" i="1"/>
  <c r="M346" i="1" s="1"/>
  <c r="H346" i="1"/>
  <c r="E346" i="1"/>
  <c r="Z346" i="1" s="1"/>
  <c r="AF345" i="1"/>
  <c r="AD345" i="1"/>
  <c r="AE345" i="1" s="1"/>
  <c r="AC345" i="1"/>
  <c r="AB345" i="1"/>
  <c r="W345" i="1"/>
  <c r="X345" i="1" s="1"/>
  <c r="V345" i="1"/>
  <c r="U345" i="1"/>
  <c r="S345" i="1"/>
  <c r="T345" i="1" s="1"/>
  <c r="O345" i="1"/>
  <c r="N345" i="1"/>
  <c r="M345" i="1"/>
  <c r="L345" i="1"/>
  <c r="J345" i="1"/>
  <c r="K345" i="1" s="1"/>
  <c r="H345" i="1"/>
  <c r="E345" i="1"/>
  <c r="AF344" i="1"/>
  <c r="AD344" i="1"/>
  <c r="AC344" i="1"/>
  <c r="AB344" i="1"/>
  <c r="Y344" i="1"/>
  <c r="W344" i="1"/>
  <c r="T344" i="1"/>
  <c r="S344" i="1"/>
  <c r="O344" i="1"/>
  <c r="N344" i="1"/>
  <c r="L344" i="1"/>
  <c r="K344" i="1"/>
  <c r="J344" i="1"/>
  <c r="M344" i="1" s="1"/>
  <c r="H344" i="1"/>
  <c r="V344" i="1" s="1"/>
  <c r="E344" i="1"/>
  <c r="AF343" i="1"/>
  <c r="AD343" i="1"/>
  <c r="AC343" i="1"/>
  <c r="AE343" i="1" s="1"/>
  <c r="AB343" i="1"/>
  <c r="Z343" i="1"/>
  <c r="Y343" i="1"/>
  <c r="W343" i="1"/>
  <c r="T343" i="1"/>
  <c r="S343" i="1"/>
  <c r="O343" i="1"/>
  <c r="N343" i="1"/>
  <c r="M343" i="1"/>
  <c r="L343" i="1"/>
  <c r="J343" i="1"/>
  <c r="H343" i="1"/>
  <c r="E343" i="1"/>
  <c r="AF342" i="1"/>
  <c r="AD342" i="1"/>
  <c r="AC342" i="1"/>
  <c r="AB342" i="1"/>
  <c r="Y342" i="1"/>
  <c r="X342" i="1"/>
  <c r="W342" i="1"/>
  <c r="V342" i="1"/>
  <c r="U342" i="1"/>
  <c r="S342" i="1"/>
  <c r="T342" i="1" s="1"/>
  <c r="O342" i="1"/>
  <c r="N342" i="1"/>
  <c r="M342" i="1"/>
  <c r="L342" i="1"/>
  <c r="J342" i="1"/>
  <c r="K342" i="1" s="1"/>
  <c r="H342" i="1"/>
  <c r="E342" i="1"/>
  <c r="Z342" i="1" s="1"/>
  <c r="AA342" i="1" s="1"/>
  <c r="AF341" i="1"/>
  <c r="AD341" i="1"/>
  <c r="AC341" i="1"/>
  <c r="AB341" i="1"/>
  <c r="Y341" i="1"/>
  <c r="U341" i="1"/>
  <c r="T341" i="1"/>
  <c r="S341" i="1"/>
  <c r="O341" i="1"/>
  <c r="N341" i="1"/>
  <c r="L341" i="1"/>
  <c r="J341" i="1"/>
  <c r="M341" i="1" s="1"/>
  <c r="H341" i="1"/>
  <c r="E341" i="1"/>
  <c r="AF340" i="1"/>
  <c r="AE340" i="1"/>
  <c r="AD340" i="1"/>
  <c r="AC340" i="1"/>
  <c r="AB340" i="1"/>
  <c r="W340" i="1"/>
  <c r="V340" i="1"/>
  <c r="T340" i="1"/>
  <c r="S340" i="1"/>
  <c r="O340" i="1"/>
  <c r="N340" i="1"/>
  <c r="K340" i="1"/>
  <c r="J340" i="1"/>
  <c r="M340" i="1" s="1"/>
  <c r="H340" i="1"/>
  <c r="L340" i="1" s="1"/>
  <c r="E340" i="1"/>
  <c r="Y340" i="1" s="1"/>
  <c r="AF339" i="1"/>
  <c r="AE339" i="1"/>
  <c r="AD339" i="1"/>
  <c r="AC339" i="1"/>
  <c r="AB339" i="1"/>
  <c r="S339" i="1"/>
  <c r="T339" i="1" s="1"/>
  <c r="O339" i="1"/>
  <c r="N339" i="1"/>
  <c r="M339" i="1"/>
  <c r="J339" i="1"/>
  <c r="H339" i="1"/>
  <c r="Y339" i="1" s="1"/>
  <c r="E339" i="1"/>
  <c r="AF338" i="1"/>
  <c r="AE338" i="1"/>
  <c r="AD338" i="1"/>
  <c r="AC338" i="1"/>
  <c r="AB338" i="1"/>
  <c r="Z338" i="1"/>
  <c r="W338" i="1"/>
  <c r="V338" i="1"/>
  <c r="X338" i="1" s="1"/>
  <c r="U338" i="1"/>
  <c r="S338" i="1"/>
  <c r="T338" i="1" s="1"/>
  <c r="O338" i="1"/>
  <c r="N338" i="1"/>
  <c r="L338" i="1"/>
  <c r="J338" i="1"/>
  <c r="M338" i="1" s="1"/>
  <c r="H338" i="1"/>
  <c r="E338" i="1"/>
  <c r="Y338" i="1" s="1"/>
  <c r="AF337" i="1"/>
  <c r="AD337" i="1"/>
  <c r="AC337" i="1"/>
  <c r="AE337" i="1" s="1"/>
  <c r="AB337" i="1"/>
  <c r="Y337" i="1"/>
  <c r="W337" i="1"/>
  <c r="T337" i="1"/>
  <c r="S337" i="1"/>
  <c r="O337" i="1"/>
  <c r="N337" i="1"/>
  <c r="M337" i="1"/>
  <c r="L337" i="1"/>
  <c r="K337" i="1"/>
  <c r="J337" i="1"/>
  <c r="H337" i="1"/>
  <c r="U337" i="1" s="1"/>
  <c r="E337" i="1"/>
  <c r="AF336" i="1"/>
  <c r="AD336" i="1"/>
  <c r="AC336" i="1"/>
  <c r="AE336" i="1" s="1"/>
  <c r="AB336" i="1"/>
  <c r="W336" i="1"/>
  <c r="V336" i="1"/>
  <c r="X336" i="1" s="1"/>
  <c r="S336" i="1"/>
  <c r="T336" i="1" s="1"/>
  <c r="O336" i="1"/>
  <c r="N336" i="1"/>
  <c r="L336" i="1"/>
  <c r="J336" i="1"/>
  <c r="M336" i="1" s="1"/>
  <c r="H336" i="1"/>
  <c r="U336" i="1" s="1"/>
  <c r="E336" i="1"/>
  <c r="Z336" i="1" s="1"/>
  <c r="AF335" i="1"/>
  <c r="AD335" i="1"/>
  <c r="AC335" i="1"/>
  <c r="AE335" i="1" s="1"/>
  <c r="AB335" i="1"/>
  <c r="T335" i="1"/>
  <c r="S335" i="1"/>
  <c r="O335" i="1"/>
  <c r="N335" i="1"/>
  <c r="M335" i="1"/>
  <c r="J335" i="1"/>
  <c r="H335" i="1"/>
  <c r="L335" i="1" s="1"/>
  <c r="E335" i="1"/>
  <c r="Z335" i="1" s="1"/>
  <c r="AF334" i="1"/>
  <c r="AE334" i="1"/>
  <c r="AD334" i="1"/>
  <c r="AC334" i="1"/>
  <c r="AB334" i="1"/>
  <c r="Z334" i="1"/>
  <c r="Y334" i="1"/>
  <c r="X334" i="1"/>
  <c r="W334" i="1"/>
  <c r="V334" i="1"/>
  <c r="U334" i="1"/>
  <c r="S334" i="1"/>
  <c r="T334" i="1" s="1"/>
  <c r="O334" i="1"/>
  <c r="N334" i="1"/>
  <c r="M334" i="1"/>
  <c r="L334" i="1"/>
  <c r="K334" i="1"/>
  <c r="J334" i="1"/>
  <c r="H334" i="1"/>
  <c r="E334" i="1"/>
  <c r="AF333" i="1"/>
  <c r="AE333" i="1"/>
  <c r="AD333" i="1"/>
  <c r="AC333" i="1"/>
  <c r="AB333" i="1"/>
  <c r="T333" i="1"/>
  <c r="S333" i="1"/>
  <c r="O333" i="1"/>
  <c r="N333" i="1"/>
  <c r="M333" i="1"/>
  <c r="J333" i="1"/>
  <c r="H333" i="1"/>
  <c r="E333" i="1"/>
  <c r="AF332" i="1"/>
  <c r="AE332" i="1"/>
  <c r="AD332" i="1"/>
  <c r="AC332" i="1"/>
  <c r="AB332" i="1"/>
  <c r="S332" i="1"/>
  <c r="T332" i="1" s="1"/>
  <c r="O332" i="1"/>
  <c r="N332" i="1"/>
  <c r="J332" i="1"/>
  <c r="M332" i="1" s="1"/>
  <c r="H332" i="1"/>
  <c r="Y332" i="1" s="1"/>
  <c r="E332" i="1"/>
  <c r="AF331" i="1"/>
  <c r="AE331" i="1"/>
  <c r="AD331" i="1"/>
  <c r="AC331" i="1"/>
  <c r="AB331" i="1"/>
  <c r="Z331" i="1"/>
  <c r="T331" i="1"/>
  <c r="S331" i="1"/>
  <c r="O331" i="1"/>
  <c r="N331" i="1"/>
  <c r="L331" i="1"/>
  <c r="J331" i="1"/>
  <c r="M331" i="1" s="1"/>
  <c r="H331" i="1"/>
  <c r="U331" i="1" s="1"/>
  <c r="E331" i="1"/>
  <c r="AF330" i="1"/>
  <c r="AD330" i="1"/>
  <c r="AE330" i="1" s="1"/>
  <c r="AC330" i="1"/>
  <c r="AB330" i="1"/>
  <c r="Z330" i="1"/>
  <c r="Y330" i="1"/>
  <c r="AA330" i="1" s="1"/>
  <c r="W330" i="1"/>
  <c r="V330" i="1"/>
  <c r="U330" i="1"/>
  <c r="S330" i="1"/>
  <c r="T330" i="1" s="1"/>
  <c r="O330" i="1"/>
  <c r="N330" i="1"/>
  <c r="M330" i="1"/>
  <c r="L330" i="1"/>
  <c r="K330" i="1"/>
  <c r="J330" i="1"/>
  <c r="H330" i="1"/>
  <c r="E330" i="1"/>
  <c r="AF329" i="1"/>
  <c r="AD329" i="1"/>
  <c r="AE329" i="1" s="1"/>
  <c r="AC329" i="1"/>
  <c r="AB329" i="1"/>
  <c r="W329" i="1"/>
  <c r="V329" i="1"/>
  <c r="X329" i="1" s="1"/>
  <c r="U329" i="1"/>
  <c r="S329" i="1"/>
  <c r="T329" i="1" s="1"/>
  <c r="O329" i="1"/>
  <c r="N329" i="1"/>
  <c r="L329" i="1"/>
  <c r="J329" i="1"/>
  <c r="H329" i="1"/>
  <c r="E329" i="1"/>
  <c r="AF328" i="1"/>
  <c r="AD328" i="1"/>
  <c r="AC328" i="1"/>
  <c r="AB328" i="1"/>
  <c r="Y328" i="1"/>
  <c r="T328" i="1"/>
  <c r="S328" i="1"/>
  <c r="O328" i="1"/>
  <c r="N328" i="1"/>
  <c r="K328" i="1"/>
  <c r="J328" i="1"/>
  <c r="M328" i="1" s="1"/>
  <c r="H328" i="1"/>
  <c r="V328" i="1" s="1"/>
  <c r="E328" i="1"/>
  <c r="AF327" i="1"/>
  <c r="AD327" i="1"/>
  <c r="AC327" i="1"/>
  <c r="AE327" i="1" s="1"/>
  <c r="AB327" i="1"/>
  <c r="Z327" i="1"/>
  <c r="Y327" i="1"/>
  <c r="AA327" i="1" s="1"/>
  <c r="W327" i="1"/>
  <c r="T327" i="1"/>
  <c r="S327" i="1"/>
  <c r="O327" i="1"/>
  <c r="N327" i="1"/>
  <c r="L327" i="1"/>
  <c r="J327" i="1"/>
  <c r="M327" i="1" s="1"/>
  <c r="H327" i="1"/>
  <c r="E327" i="1"/>
  <c r="AF326" i="1"/>
  <c r="AD326" i="1"/>
  <c r="AC326" i="1"/>
  <c r="AE326" i="1" s="1"/>
  <c r="AB326" i="1"/>
  <c r="AA326" i="1"/>
  <c r="Y326" i="1"/>
  <c r="X326" i="1"/>
  <c r="W326" i="1"/>
  <c r="V326" i="1"/>
  <c r="U326" i="1"/>
  <c r="S326" i="1"/>
  <c r="T326" i="1" s="1"/>
  <c r="O326" i="1"/>
  <c r="N326" i="1"/>
  <c r="M326" i="1"/>
  <c r="L326" i="1"/>
  <c r="J326" i="1"/>
  <c r="K326" i="1" s="1"/>
  <c r="H326" i="1"/>
  <c r="E326" i="1"/>
  <c r="Z326" i="1" s="1"/>
  <c r="AF325" i="1"/>
  <c r="AD325" i="1"/>
  <c r="AC325" i="1"/>
  <c r="AE325" i="1" s="1"/>
  <c r="AB325" i="1"/>
  <c r="T325" i="1"/>
  <c r="S325" i="1"/>
  <c r="O325" i="1"/>
  <c r="N325" i="1"/>
  <c r="J325" i="1"/>
  <c r="M325" i="1" s="1"/>
  <c r="H325" i="1"/>
  <c r="U325" i="1" s="1"/>
  <c r="E325" i="1"/>
  <c r="AF324" i="1"/>
  <c r="AE324" i="1"/>
  <c r="AD324" i="1"/>
  <c r="AC324" i="1"/>
  <c r="AB324" i="1"/>
  <c r="Z324" i="1"/>
  <c r="T324" i="1"/>
  <c r="S324" i="1"/>
  <c r="O324" i="1"/>
  <c r="N324" i="1"/>
  <c r="K324" i="1"/>
  <c r="J324" i="1"/>
  <c r="M324" i="1" s="1"/>
  <c r="H324" i="1"/>
  <c r="L324" i="1" s="1"/>
  <c r="E324" i="1"/>
  <c r="AF323" i="1"/>
  <c r="AE323" i="1"/>
  <c r="AD323" i="1"/>
  <c r="AC323" i="1"/>
  <c r="AB323" i="1"/>
  <c r="Z323" i="1"/>
  <c r="S323" i="1"/>
  <c r="T323" i="1" s="1"/>
  <c r="O323" i="1"/>
  <c r="N323" i="1"/>
  <c r="J323" i="1"/>
  <c r="M323" i="1" s="1"/>
  <c r="H323" i="1"/>
  <c r="W323" i="1" s="1"/>
  <c r="E323" i="1"/>
  <c r="AF322" i="1"/>
  <c r="AD322" i="1"/>
  <c r="AC322" i="1"/>
  <c r="AE322" i="1" s="1"/>
  <c r="AB322" i="1"/>
  <c r="AA322" i="1"/>
  <c r="Z322" i="1"/>
  <c r="X322" i="1"/>
  <c r="W322" i="1"/>
  <c r="V322" i="1"/>
  <c r="U322" i="1"/>
  <c r="S322" i="1"/>
  <c r="T322" i="1" s="1"/>
  <c r="O322" i="1"/>
  <c r="N322" i="1"/>
  <c r="L322" i="1"/>
  <c r="K322" i="1"/>
  <c r="J322" i="1"/>
  <c r="M322" i="1" s="1"/>
  <c r="H322" i="1"/>
  <c r="E322" i="1"/>
  <c r="Y322" i="1" s="1"/>
  <c r="AF321" i="1"/>
  <c r="AD321" i="1"/>
  <c r="AC321" i="1"/>
  <c r="AE321" i="1" s="1"/>
  <c r="AB321" i="1"/>
  <c r="V321" i="1"/>
  <c r="S321" i="1"/>
  <c r="T321" i="1" s="1"/>
  <c r="O321" i="1"/>
  <c r="N321" i="1"/>
  <c r="M321" i="1"/>
  <c r="J321" i="1"/>
  <c r="H321" i="1"/>
  <c r="U321" i="1" s="1"/>
  <c r="E321" i="1"/>
  <c r="Z321" i="1" s="1"/>
  <c r="AF320" i="1"/>
  <c r="AE320" i="1"/>
  <c r="AD320" i="1"/>
  <c r="AC320" i="1"/>
  <c r="AB320" i="1"/>
  <c r="Z320" i="1"/>
  <c r="W320" i="1"/>
  <c r="V320" i="1"/>
  <c r="T320" i="1"/>
  <c r="S320" i="1"/>
  <c r="O320" i="1"/>
  <c r="N320" i="1"/>
  <c r="L320" i="1"/>
  <c r="J320" i="1"/>
  <c r="H320" i="1"/>
  <c r="U320" i="1" s="1"/>
  <c r="E320" i="1"/>
  <c r="Y320" i="1" s="1"/>
  <c r="AF319" i="1"/>
  <c r="AD319" i="1"/>
  <c r="AC319" i="1"/>
  <c r="AE319" i="1" s="1"/>
  <c r="AB319" i="1"/>
  <c r="Y319" i="1"/>
  <c r="S319" i="1"/>
  <c r="T319" i="1" s="1"/>
  <c r="O319" i="1"/>
  <c r="N319" i="1"/>
  <c r="M319" i="1"/>
  <c r="L319" i="1"/>
  <c r="J319" i="1"/>
  <c r="H319" i="1"/>
  <c r="E319" i="1"/>
  <c r="AF318" i="1"/>
  <c r="AD318" i="1"/>
  <c r="AC318" i="1"/>
  <c r="AE318" i="1" s="1"/>
  <c r="AB318" i="1"/>
  <c r="Z318" i="1"/>
  <c r="Y318" i="1"/>
  <c r="W318" i="1"/>
  <c r="X318" i="1" s="1"/>
  <c r="V318" i="1"/>
  <c r="U318" i="1"/>
  <c r="S318" i="1"/>
  <c r="T318" i="1" s="1"/>
  <c r="O318" i="1"/>
  <c r="N318" i="1"/>
  <c r="M318" i="1"/>
  <c r="L318" i="1"/>
  <c r="K318" i="1"/>
  <c r="J318" i="1"/>
  <c r="H318" i="1"/>
  <c r="E318" i="1"/>
  <c r="AF317" i="1"/>
  <c r="AE317" i="1"/>
  <c r="AD317" i="1"/>
  <c r="AC317" i="1"/>
  <c r="AB317" i="1"/>
  <c r="T317" i="1"/>
  <c r="S317" i="1"/>
  <c r="O317" i="1"/>
  <c r="N317" i="1"/>
  <c r="J317" i="1"/>
  <c r="M317" i="1" s="1"/>
  <c r="H317" i="1"/>
  <c r="U317" i="1" s="1"/>
  <c r="E317" i="1"/>
  <c r="AF316" i="1"/>
  <c r="AD316" i="1"/>
  <c r="AE316" i="1" s="1"/>
  <c r="AC316" i="1"/>
  <c r="AB316" i="1"/>
  <c r="Z316" i="1"/>
  <c r="S316" i="1"/>
  <c r="T316" i="1" s="1"/>
  <c r="O316" i="1"/>
  <c r="N316" i="1"/>
  <c r="J316" i="1"/>
  <c r="M316" i="1" s="1"/>
  <c r="H316" i="1"/>
  <c r="V316" i="1" s="1"/>
  <c r="E316" i="1"/>
  <c r="AF315" i="1"/>
  <c r="AD315" i="1"/>
  <c r="AC315" i="1"/>
  <c r="AE315" i="1" s="1"/>
  <c r="AB315" i="1"/>
  <c r="AA315" i="1"/>
  <c r="Z315" i="1"/>
  <c r="U315" i="1"/>
  <c r="T315" i="1"/>
  <c r="S315" i="1"/>
  <c r="O315" i="1"/>
  <c r="N315" i="1"/>
  <c r="L315" i="1"/>
  <c r="J315" i="1"/>
  <c r="M315" i="1" s="1"/>
  <c r="H315" i="1"/>
  <c r="E315" i="1"/>
  <c r="Y315" i="1" s="1"/>
  <c r="AF314" i="1"/>
  <c r="AE314" i="1"/>
  <c r="AD314" i="1"/>
  <c r="AC314" i="1"/>
  <c r="AB314" i="1"/>
  <c r="W314" i="1"/>
  <c r="V314" i="1"/>
  <c r="X314" i="1" s="1"/>
  <c r="U314" i="1"/>
  <c r="S314" i="1"/>
  <c r="T314" i="1" s="1"/>
  <c r="O314" i="1"/>
  <c r="N314" i="1"/>
  <c r="L314" i="1"/>
  <c r="J314" i="1"/>
  <c r="H314" i="1"/>
  <c r="E314" i="1"/>
  <c r="AF313" i="1"/>
  <c r="AE313" i="1"/>
  <c r="AD313" i="1"/>
  <c r="AC313" i="1"/>
  <c r="AB313" i="1"/>
  <c r="W313" i="1"/>
  <c r="V313" i="1"/>
  <c r="X313" i="1" s="1"/>
  <c r="U313" i="1"/>
  <c r="S313" i="1"/>
  <c r="T313" i="1" s="1"/>
  <c r="O313" i="1"/>
  <c r="N313" i="1"/>
  <c r="M313" i="1"/>
  <c r="L313" i="1"/>
  <c r="K313" i="1"/>
  <c r="J313" i="1"/>
  <c r="H313" i="1"/>
  <c r="E313" i="1"/>
  <c r="AF312" i="1"/>
  <c r="AD312" i="1"/>
  <c r="AC312" i="1"/>
  <c r="AE312" i="1" s="1"/>
  <c r="AB312" i="1"/>
  <c r="Y312" i="1"/>
  <c r="AA312" i="1" s="1"/>
  <c r="W312" i="1"/>
  <c r="T312" i="1"/>
  <c r="S312" i="1"/>
  <c r="O312" i="1"/>
  <c r="N312" i="1"/>
  <c r="M312" i="1"/>
  <c r="L312" i="1"/>
  <c r="J312" i="1"/>
  <c r="H312" i="1"/>
  <c r="E312" i="1"/>
  <c r="Z312" i="1" s="1"/>
  <c r="AF311" i="1"/>
  <c r="AD311" i="1"/>
  <c r="AC311" i="1"/>
  <c r="AB311" i="1"/>
  <c r="W311" i="1"/>
  <c r="V311" i="1"/>
  <c r="X311" i="1" s="1"/>
  <c r="U311" i="1"/>
  <c r="S311" i="1"/>
  <c r="T311" i="1" s="1"/>
  <c r="O311" i="1"/>
  <c r="N311" i="1"/>
  <c r="L311" i="1"/>
  <c r="J311" i="1"/>
  <c r="H311" i="1"/>
  <c r="E311" i="1"/>
  <c r="AF310" i="1"/>
  <c r="AE310" i="1"/>
  <c r="AD310" i="1"/>
  <c r="AC310" i="1"/>
  <c r="AB310" i="1"/>
  <c r="AA310" i="1"/>
  <c r="Y310" i="1"/>
  <c r="X310" i="1"/>
  <c r="W310" i="1"/>
  <c r="V310" i="1"/>
  <c r="S310" i="1"/>
  <c r="T310" i="1" s="1"/>
  <c r="O310" i="1"/>
  <c r="N310" i="1"/>
  <c r="M310" i="1"/>
  <c r="L310" i="1"/>
  <c r="K310" i="1"/>
  <c r="J310" i="1"/>
  <c r="H310" i="1"/>
  <c r="U310" i="1" s="1"/>
  <c r="E310" i="1"/>
  <c r="Z310" i="1" s="1"/>
  <c r="AF309" i="1"/>
  <c r="AD309" i="1"/>
  <c r="AC309" i="1"/>
  <c r="AE309" i="1" s="1"/>
  <c r="AB309" i="1"/>
  <c r="T309" i="1"/>
  <c r="S309" i="1"/>
  <c r="O309" i="1"/>
  <c r="N309" i="1"/>
  <c r="J309" i="1"/>
  <c r="M309" i="1" s="1"/>
  <c r="H309" i="1"/>
  <c r="U309" i="1" s="1"/>
  <c r="E309" i="1"/>
  <c r="AF308" i="1"/>
  <c r="AE308" i="1"/>
  <c r="AD308" i="1"/>
  <c r="AC308" i="1"/>
  <c r="AB308" i="1"/>
  <c r="T308" i="1"/>
  <c r="S308" i="1"/>
  <c r="O308" i="1"/>
  <c r="N308" i="1"/>
  <c r="J308" i="1"/>
  <c r="M308" i="1" s="1"/>
  <c r="H308" i="1"/>
  <c r="U308" i="1" s="1"/>
  <c r="E308" i="1"/>
  <c r="AF307" i="1"/>
  <c r="AD307" i="1"/>
  <c r="AC307" i="1"/>
  <c r="AB307" i="1"/>
  <c r="Z307" i="1"/>
  <c r="Y307" i="1"/>
  <c r="AA307" i="1" s="1"/>
  <c r="X307" i="1"/>
  <c r="W307" i="1"/>
  <c r="V307" i="1"/>
  <c r="U307" i="1"/>
  <c r="S307" i="1"/>
  <c r="T307" i="1" s="1"/>
  <c r="O307" i="1"/>
  <c r="N307" i="1"/>
  <c r="M307" i="1"/>
  <c r="L307" i="1"/>
  <c r="J307" i="1"/>
  <c r="K307" i="1" s="1"/>
  <c r="H307" i="1"/>
  <c r="E307" i="1"/>
  <c r="AF306" i="1"/>
  <c r="AD306" i="1"/>
  <c r="AE306" i="1" s="1"/>
  <c r="AC306" i="1"/>
  <c r="AB306" i="1"/>
  <c r="T306" i="1"/>
  <c r="S306" i="1"/>
  <c r="O306" i="1"/>
  <c r="N306" i="1"/>
  <c r="M306" i="1"/>
  <c r="L306" i="1"/>
  <c r="J306" i="1"/>
  <c r="H306" i="1"/>
  <c r="E306" i="1"/>
  <c r="AF305" i="1"/>
  <c r="AD305" i="1"/>
  <c r="AC305" i="1"/>
  <c r="AE305" i="1" s="1"/>
  <c r="AB305" i="1"/>
  <c r="Z305" i="1"/>
  <c r="Y305" i="1"/>
  <c r="W305" i="1"/>
  <c r="T305" i="1"/>
  <c r="S305" i="1"/>
  <c r="O305" i="1"/>
  <c r="N305" i="1"/>
  <c r="L305" i="1"/>
  <c r="K305" i="1"/>
  <c r="J305" i="1"/>
  <c r="M305" i="1" s="1"/>
  <c r="H305" i="1"/>
  <c r="V305" i="1" s="1"/>
  <c r="X305" i="1" s="1"/>
  <c r="E305" i="1"/>
  <c r="AF304" i="1"/>
  <c r="AD304" i="1"/>
  <c r="AC304" i="1"/>
  <c r="AE304" i="1" s="1"/>
  <c r="AB304" i="1"/>
  <c r="W304" i="1"/>
  <c r="S304" i="1"/>
  <c r="T304" i="1" s="1"/>
  <c r="O304" i="1"/>
  <c r="N304" i="1"/>
  <c r="J304" i="1"/>
  <c r="M304" i="1" s="1"/>
  <c r="H304" i="1"/>
  <c r="L304" i="1" s="1"/>
  <c r="E304" i="1"/>
  <c r="AF303" i="1"/>
  <c r="AD303" i="1"/>
  <c r="AC303" i="1"/>
  <c r="AB303" i="1"/>
  <c r="Z303" i="1"/>
  <c r="Y303" i="1"/>
  <c r="X303" i="1"/>
  <c r="W303" i="1"/>
  <c r="V303" i="1"/>
  <c r="U303" i="1"/>
  <c r="S303" i="1"/>
  <c r="T303" i="1" s="1"/>
  <c r="O303" i="1"/>
  <c r="N303" i="1"/>
  <c r="L303" i="1"/>
  <c r="K303" i="1"/>
  <c r="J303" i="1"/>
  <c r="M303" i="1" s="1"/>
  <c r="H303" i="1"/>
  <c r="E303" i="1"/>
  <c r="AF302" i="1"/>
  <c r="AD302" i="1"/>
  <c r="AC302" i="1"/>
  <c r="AE302" i="1" s="1"/>
  <c r="AB302" i="1"/>
  <c r="V302" i="1"/>
  <c r="S302" i="1"/>
  <c r="T302" i="1" s="1"/>
  <c r="O302" i="1"/>
  <c r="N302" i="1"/>
  <c r="J302" i="1"/>
  <c r="M302" i="1" s="1"/>
  <c r="H302" i="1"/>
  <c r="E302" i="1"/>
  <c r="AF301" i="1"/>
  <c r="AD301" i="1"/>
  <c r="AC301" i="1"/>
  <c r="AE301" i="1" s="1"/>
  <c r="AB301" i="1"/>
  <c r="Z301" i="1"/>
  <c r="Y301" i="1"/>
  <c r="AA301" i="1" s="1"/>
  <c r="W301" i="1"/>
  <c r="S301" i="1"/>
  <c r="T301" i="1" s="1"/>
  <c r="O301" i="1"/>
  <c r="N301" i="1"/>
  <c r="L301" i="1"/>
  <c r="K301" i="1"/>
  <c r="J301" i="1"/>
  <c r="M301" i="1" s="1"/>
  <c r="H301" i="1"/>
  <c r="V301" i="1" s="1"/>
  <c r="E301" i="1"/>
  <c r="AF300" i="1"/>
  <c r="AD300" i="1"/>
  <c r="AC300" i="1"/>
  <c r="AE300" i="1" s="1"/>
  <c r="AB300" i="1"/>
  <c r="S300" i="1"/>
  <c r="T300" i="1" s="1"/>
  <c r="O300" i="1"/>
  <c r="N300" i="1"/>
  <c r="L300" i="1"/>
  <c r="J300" i="1"/>
  <c r="M300" i="1" s="1"/>
  <c r="H300" i="1"/>
  <c r="U300" i="1" s="1"/>
  <c r="E300" i="1"/>
  <c r="AF299" i="1"/>
  <c r="AD299" i="1"/>
  <c r="AC299" i="1"/>
  <c r="AE299" i="1" s="1"/>
  <c r="AB299" i="1"/>
  <c r="X299" i="1"/>
  <c r="W299" i="1"/>
  <c r="V299" i="1"/>
  <c r="U299" i="1"/>
  <c r="S299" i="1"/>
  <c r="T299" i="1" s="1"/>
  <c r="O299" i="1"/>
  <c r="N299" i="1"/>
  <c r="M299" i="1"/>
  <c r="L299" i="1"/>
  <c r="J299" i="1"/>
  <c r="K299" i="1" s="1"/>
  <c r="H299" i="1"/>
  <c r="E299" i="1"/>
  <c r="Z299" i="1" s="1"/>
  <c r="AF298" i="1"/>
  <c r="AD298" i="1"/>
  <c r="AE298" i="1" s="1"/>
  <c r="AC298" i="1"/>
  <c r="AB298" i="1"/>
  <c r="T298" i="1"/>
  <c r="S298" i="1"/>
  <c r="O298" i="1"/>
  <c r="N298" i="1"/>
  <c r="J298" i="1"/>
  <c r="M298" i="1" s="1"/>
  <c r="H298" i="1"/>
  <c r="E298" i="1"/>
  <c r="Y298" i="1" s="1"/>
  <c r="AF297" i="1"/>
  <c r="AD297" i="1"/>
  <c r="AC297" i="1"/>
  <c r="AB297" i="1"/>
  <c r="Z297" i="1"/>
  <c r="U297" i="1"/>
  <c r="S297" i="1"/>
  <c r="T297" i="1" s="1"/>
  <c r="O297" i="1"/>
  <c r="N297" i="1"/>
  <c r="J297" i="1"/>
  <c r="M297" i="1" s="1"/>
  <c r="H297" i="1"/>
  <c r="E297" i="1"/>
  <c r="AF296" i="1"/>
  <c r="AE296" i="1"/>
  <c r="AD296" i="1"/>
  <c r="AC296" i="1"/>
  <c r="AB296" i="1"/>
  <c r="U296" i="1"/>
  <c r="S296" i="1"/>
  <c r="T296" i="1" s="1"/>
  <c r="O296" i="1"/>
  <c r="N296" i="1"/>
  <c r="L296" i="1"/>
  <c r="J296" i="1"/>
  <c r="M296" i="1" s="1"/>
  <c r="H296" i="1"/>
  <c r="W296" i="1" s="1"/>
  <c r="E296" i="1"/>
  <c r="AF295" i="1"/>
  <c r="AD295" i="1"/>
  <c r="AC295" i="1"/>
  <c r="AE295" i="1" s="1"/>
  <c r="AB295" i="1"/>
  <c r="W295" i="1"/>
  <c r="V295" i="1"/>
  <c r="X295" i="1" s="1"/>
  <c r="U295" i="1"/>
  <c r="S295" i="1"/>
  <c r="T295" i="1" s="1"/>
  <c r="O295" i="1"/>
  <c r="N295" i="1"/>
  <c r="L295" i="1"/>
  <c r="J295" i="1"/>
  <c r="H295" i="1"/>
  <c r="E295" i="1"/>
  <c r="Y295" i="1" s="1"/>
  <c r="AF294" i="1"/>
  <c r="AE294" i="1"/>
  <c r="AD294" i="1"/>
  <c r="AC294" i="1"/>
  <c r="AB294" i="1"/>
  <c r="Y294" i="1"/>
  <c r="W294" i="1"/>
  <c r="V294" i="1"/>
  <c r="X294" i="1" s="1"/>
  <c r="T294" i="1"/>
  <c r="S294" i="1"/>
  <c r="O294" i="1"/>
  <c r="N294" i="1"/>
  <c r="M294" i="1"/>
  <c r="L294" i="1"/>
  <c r="K294" i="1"/>
  <c r="J294" i="1"/>
  <c r="H294" i="1"/>
  <c r="U294" i="1" s="1"/>
  <c r="E294" i="1"/>
  <c r="AF293" i="1"/>
  <c r="AD293" i="1"/>
  <c r="AC293" i="1"/>
  <c r="AE293" i="1" s="1"/>
  <c r="AB293" i="1"/>
  <c r="T293" i="1"/>
  <c r="S293" i="1"/>
  <c r="O293" i="1"/>
  <c r="N293" i="1"/>
  <c r="J293" i="1"/>
  <c r="M293" i="1" s="1"/>
  <c r="H293" i="1"/>
  <c r="U293" i="1" s="1"/>
  <c r="E293" i="1"/>
  <c r="AF292" i="1"/>
  <c r="AD292" i="1"/>
  <c r="AC292" i="1"/>
  <c r="AE292" i="1" s="1"/>
  <c r="AB292" i="1"/>
  <c r="Z292" i="1"/>
  <c r="Y292" i="1"/>
  <c r="S292" i="1"/>
  <c r="T292" i="1" s="1"/>
  <c r="O292" i="1"/>
  <c r="N292" i="1"/>
  <c r="M292" i="1"/>
  <c r="L292" i="1"/>
  <c r="J292" i="1"/>
  <c r="H292" i="1"/>
  <c r="E292" i="1"/>
  <c r="AF291" i="1"/>
  <c r="AD291" i="1"/>
  <c r="AC291" i="1"/>
  <c r="AB291" i="1"/>
  <c r="W291" i="1"/>
  <c r="V291" i="1"/>
  <c r="X291" i="1" s="1"/>
  <c r="U291" i="1"/>
  <c r="S291" i="1"/>
  <c r="T291" i="1" s="1"/>
  <c r="O291" i="1"/>
  <c r="N291" i="1"/>
  <c r="L291" i="1"/>
  <c r="J291" i="1"/>
  <c r="H291" i="1"/>
  <c r="E291" i="1"/>
  <c r="AF290" i="1"/>
  <c r="AD290" i="1"/>
  <c r="AC290" i="1"/>
  <c r="AE290" i="1" s="1"/>
  <c r="AB290" i="1"/>
  <c r="T290" i="1"/>
  <c r="S290" i="1"/>
  <c r="O290" i="1"/>
  <c r="N290" i="1"/>
  <c r="M290" i="1"/>
  <c r="J290" i="1"/>
  <c r="H290" i="1"/>
  <c r="E290" i="1"/>
  <c r="AF289" i="1"/>
  <c r="AE289" i="1"/>
  <c r="AD289" i="1"/>
  <c r="AC289" i="1"/>
  <c r="AB289" i="1"/>
  <c r="Z289" i="1"/>
  <c r="V289" i="1"/>
  <c r="U289" i="1"/>
  <c r="S289" i="1"/>
  <c r="T289" i="1" s="1"/>
  <c r="O289" i="1"/>
  <c r="N289" i="1"/>
  <c r="J289" i="1"/>
  <c r="M289" i="1" s="1"/>
  <c r="H289" i="1"/>
  <c r="E289" i="1"/>
  <c r="AF288" i="1"/>
  <c r="AD288" i="1"/>
  <c r="AC288" i="1"/>
  <c r="AE288" i="1" s="1"/>
  <c r="AB288" i="1"/>
  <c r="S288" i="1"/>
  <c r="T288" i="1" s="1"/>
  <c r="O288" i="1"/>
  <c r="N288" i="1"/>
  <c r="J288" i="1"/>
  <c r="M288" i="1" s="1"/>
  <c r="H288" i="1"/>
  <c r="Z288" i="1" s="1"/>
  <c r="E288" i="1"/>
  <c r="AF287" i="1"/>
  <c r="AD287" i="1"/>
  <c r="AE287" i="1" s="1"/>
  <c r="AC287" i="1"/>
  <c r="AB287" i="1"/>
  <c r="Z287" i="1"/>
  <c r="Y287" i="1"/>
  <c r="W287" i="1"/>
  <c r="X287" i="1" s="1"/>
  <c r="V287" i="1"/>
  <c r="U287" i="1"/>
  <c r="S287" i="1"/>
  <c r="T287" i="1" s="1"/>
  <c r="O287" i="1"/>
  <c r="N287" i="1"/>
  <c r="L287" i="1"/>
  <c r="J287" i="1"/>
  <c r="M287" i="1" s="1"/>
  <c r="H287" i="1"/>
  <c r="E287" i="1"/>
  <c r="AF286" i="1"/>
  <c r="AD286" i="1"/>
  <c r="AC286" i="1"/>
  <c r="AE286" i="1" s="1"/>
  <c r="AB286" i="1"/>
  <c r="T286" i="1"/>
  <c r="S286" i="1"/>
  <c r="O286" i="1"/>
  <c r="N286" i="1"/>
  <c r="K286" i="1"/>
  <c r="J286" i="1"/>
  <c r="M286" i="1" s="1"/>
  <c r="H286" i="1"/>
  <c r="V286" i="1" s="1"/>
  <c r="E286" i="1"/>
  <c r="AF285" i="1"/>
  <c r="AD285" i="1"/>
  <c r="AC285" i="1"/>
  <c r="AE285" i="1" s="1"/>
  <c r="AB285" i="1"/>
  <c r="Z285" i="1"/>
  <c r="Y285" i="1"/>
  <c r="W285" i="1"/>
  <c r="S285" i="1"/>
  <c r="T285" i="1" s="1"/>
  <c r="O285" i="1"/>
  <c r="N285" i="1"/>
  <c r="L285" i="1"/>
  <c r="K285" i="1"/>
  <c r="J285" i="1"/>
  <c r="M285" i="1" s="1"/>
  <c r="H285" i="1"/>
  <c r="V285" i="1" s="1"/>
  <c r="E285" i="1"/>
  <c r="AF284" i="1"/>
  <c r="AD284" i="1"/>
  <c r="AC284" i="1"/>
  <c r="AE284" i="1" s="1"/>
  <c r="AB284" i="1"/>
  <c r="U284" i="1"/>
  <c r="S284" i="1"/>
  <c r="T284" i="1" s="1"/>
  <c r="O284" i="1"/>
  <c r="N284" i="1"/>
  <c r="J284" i="1"/>
  <c r="M284" i="1" s="1"/>
  <c r="H284" i="1"/>
  <c r="E284" i="1"/>
  <c r="AF283" i="1"/>
  <c r="AD283" i="1"/>
  <c r="AC283" i="1"/>
  <c r="AE283" i="1" s="1"/>
  <c r="AB283" i="1"/>
  <c r="X283" i="1"/>
  <c r="W283" i="1"/>
  <c r="V283" i="1"/>
  <c r="U283" i="1"/>
  <c r="S283" i="1"/>
  <c r="T283" i="1" s="1"/>
  <c r="O283" i="1"/>
  <c r="N283" i="1"/>
  <c r="M283" i="1"/>
  <c r="L283" i="1"/>
  <c r="J283" i="1"/>
  <c r="K283" i="1" s="1"/>
  <c r="H283" i="1"/>
  <c r="E283" i="1"/>
  <c r="Z283" i="1" s="1"/>
  <c r="AF282" i="1"/>
  <c r="AD282" i="1"/>
  <c r="AC282" i="1"/>
  <c r="AE282" i="1" s="1"/>
  <c r="AB282" i="1"/>
  <c r="T282" i="1"/>
  <c r="S282" i="1"/>
  <c r="O282" i="1"/>
  <c r="N282" i="1"/>
  <c r="M282" i="1"/>
  <c r="K282" i="1"/>
  <c r="J282" i="1"/>
  <c r="H282" i="1"/>
  <c r="E282" i="1"/>
  <c r="AF281" i="1"/>
  <c r="AD281" i="1"/>
  <c r="AC281" i="1"/>
  <c r="AE281" i="1" s="1"/>
  <c r="AB281" i="1"/>
  <c r="U281" i="1"/>
  <c r="S281" i="1"/>
  <c r="T281" i="1" s="1"/>
  <c r="O281" i="1"/>
  <c r="N281" i="1"/>
  <c r="J281" i="1"/>
  <c r="M281" i="1" s="1"/>
  <c r="H281" i="1"/>
  <c r="Z281" i="1" s="1"/>
  <c r="E281" i="1"/>
  <c r="Y281" i="1" s="1"/>
  <c r="AA281" i="1" s="1"/>
  <c r="AF280" i="1"/>
  <c r="AE280" i="1"/>
  <c r="AD280" i="1"/>
  <c r="AC280" i="1"/>
  <c r="AB280" i="1"/>
  <c r="W280" i="1"/>
  <c r="S280" i="1"/>
  <c r="T280" i="1" s="1"/>
  <c r="O280" i="1"/>
  <c r="N280" i="1"/>
  <c r="J280" i="1"/>
  <c r="M280" i="1" s="1"/>
  <c r="H280" i="1"/>
  <c r="U280" i="1" s="1"/>
  <c r="E280" i="1"/>
  <c r="AF279" i="1"/>
  <c r="AD279" i="1"/>
  <c r="AC279" i="1"/>
  <c r="AB279" i="1"/>
  <c r="W279" i="1"/>
  <c r="V279" i="1"/>
  <c r="X279" i="1" s="1"/>
  <c r="U279" i="1"/>
  <c r="S279" i="1"/>
  <c r="T279" i="1" s="1"/>
  <c r="O279" i="1"/>
  <c r="N279" i="1"/>
  <c r="L279" i="1"/>
  <c r="J279" i="1"/>
  <c r="H279" i="1"/>
  <c r="E279" i="1"/>
  <c r="Y279" i="1" s="1"/>
  <c r="AF278" i="1"/>
  <c r="AE278" i="1"/>
  <c r="AD278" i="1"/>
  <c r="AC278" i="1"/>
  <c r="AB278" i="1"/>
  <c r="Y278" i="1"/>
  <c r="X278" i="1"/>
  <c r="W278" i="1"/>
  <c r="V278" i="1"/>
  <c r="T278" i="1"/>
  <c r="S278" i="1"/>
  <c r="O278" i="1"/>
  <c r="N278" i="1"/>
  <c r="M278" i="1"/>
  <c r="L278" i="1"/>
  <c r="K278" i="1"/>
  <c r="J278" i="1"/>
  <c r="H278" i="1"/>
  <c r="U278" i="1" s="1"/>
  <c r="E278" i="1"/>
  <c r="AF277" i="1"/>
  <c r="AD277" i="1"/>
  <c r="AC277" i="1"/>
  <c r="AE277" i="1" s="1"/>
  <c r="AB277" i="1"/>
  <c r="U277" i="1"/>
  <c r="S277" i="1"/>
  <c r="T277" i="1" s="1"/>
  <c r="O277" i="1"/>
  <c r="N277" i="1"/>
  <c r="K277" i="1"/>
  <c r="J277" i="1"/>
  <c r="M277" i="1" s="1"/>
  <c r="H277" i="1"/>
  <c r="E277" i="1"/>
  <c r="AF276" i="1"/>
  <c r="AE276" i="1"/>
  <c r="AD276" i="1"/>
  <c r="AC276" i="1"/>
  <c r="AB276" i="1"/>
  <c r="Z276" i="1"/>
  <c r="Y276" i="1"/>
  <c r="S276" i="1"/>
  <c r="T276" i="1" s="1"/>
  <c r="O276" i="1"/>
  <c r="N276" i="1"/>
  <c r="M276" i="1"/>
  <c r="L276" i="1"/>
  <c r="J276" i="1"/>
  <c r="H276" i="1"/>
  <c r="E276" i="1"/>
  <c r="AF275" i="1"/>
  <c r="AD275" i="1"/>
  <c r="AC275" i="1"/>
  <c r="AB275" i="1"/>
  <c r="W275" i="1"/>
  <c r="V275" i="1"/>
  <c r="X275" i="1" s="1"/>
  <c r="U275" i="1"/>
  <c r="S275" i="1"/>
  <c r="T275" i="1" s="1"/>
  <c r="O275" i="1"/>
  <c r="N275" i="1"/>
  <c r="L275" i="1"/>
  <c r="J275" i="1"/>
  <c r="H275" i="1"/>
  <c r="E275" i="1"/>
  <c r="AF274" i="1"/>
  <c r="AD274" i="1"/>
  <c r="AC274" i="1"/>
  <c r="AE274" i="1" s="1"/>
  <c r="AB274" i="1"/>
  <c r="T274" i="1"/>
  <c r="S274" i="1"/>
  <c r="O274" i="1"/>
  <c r="N274" i="1"/>
  <c r="M274" i="1"/>
  <c r="J274" i="1"/>
  <c r="H274" i="1"/>
  <c r="E274" i="1"/>
  <c r="AF273" i="1"/>
  <c r="AE273" i="1"/>
  <c r="AD273" i="1"/>
  <c r="AC273" i="1"/>
  <c r="AB273" i="1"/>
  <c r="V273" i="1"/>
  <c r="U273" i="1"/>
  <c r="S273" i="1"/>
  <c r="T273" i="1" s="1"/>
  <c r="O273" i="1"/>
  <c r="N273" i="1"/>
  <c r="J273" i="1"/>
  <c r="M273" i="1" s="1"/>
  <c r="H273" i="1"/>
  <c r="E273" i="1"/>
  <c r="AF272" i="1"/>
  <c r="AD272" i="1"/>
  <c r="AC272" i="1"/>
  <c r="AE272" i="1" s="1"/>
  <c r="AB272" i="1"/>
  <c r="Z272" i="1"/>
  <c r="U272" i="1"/>
  <c r="S272" i="1"/>
  <c r="T272" i="1" s="1"/>
  <c r="O272" i="1"/>
  <c r="N272" i="1"/>
  <c r="M272" i="1"/>
  <c r="J272" i="1"/>
  <c r="H272" i="1"/>
  <c r="E272" i="1"/>
  <c r="Y272" i="1" s="1"/>
  <c r="AA272" i="1" s="1"/>
  <c r="AF271" i="1"/>
  <c r="AE271" i="1"/>
  <c r="AD271" i="1"/>
  <c r="AC271" i="1"/>
  <c r="AB271" i="1"/>
  <c r="Z271" i="1"/>
  <c r="Y271" i="1"/>
  <c r="W271" i="1"/>
  <c r="V271" i="1"/>
  <c r="X271" i="1" s="1"/>
  <c r="U271" i="1"/>
  <c r="S271" i="1"/>
  <c r="T271" i="1" s="1"/>
  <c r="O271" i="1"/>
  <c r="N271" i="1"/>
  <c r="L271" i="1"/>
  <c r="J271" i="1"/>
  <c r="M271" i="1" s="1"/>
  <c r="H271" i="1"/>
  <c r="E271" i="1"/>
  <c r="AF270" i="1"/>
  <c r="AD270" i="1"/>
  <c r="AC270" i="1"/>
  <c r="AE270" i="1" s="1"/>
  <c r="AB270" i="1"/>
  <c r="T270" i="1"/>
  <c r="S270" i="1"/>
  <c r="O270" i="1"/>
  <c r="N270" i="1"/>
  <c r="J270" i="1"/>
  <c r="M270" i="1" s="1"/>
  <c r="H270" i="1"/>
  <c r="V270" i="1" s="1"/>
  <c r="E270" i="1"/>
  <c r="AF269" i="1"/>
  <c r="AD269" i="1"/>
  <c r="AE269" i="1" s="1"/>
  <c r="AC269" i="1"/>
  <c r="AB269" i="1"/>
  <c r="Z269" i="1"/>
  <c r="Y269" i="1"/>
  <c r="AA269" i="1" s="1"/>
  <c r="W269" i="1"/>
  <c r="S269" i="1"/>
  <c r="T269" i="1" s="1"/>
  <c r="O269" i="1"/>
  <c r="N269" i="1"/>
  <c r="L269" i="1"/>
  <c r="K269" i="1"/>
  <c r="J269" i="1"/>
  <c r="M269" i="1" s="1"/>
  <c r="H269" i="1"/>
  <c r="V269" i="1" s="1"/>
  <c r="X269" i="1" s="1"/>
  <c r="E269" i="1"/>
  <c r="AF268" i="1"/>
  <c r="AD268" i="1"/>
  <c r="AC268" i="1"/>
  <c r="AE268" i="1" s="1"/>
  <c r="AB268" i="1"/>
  <c r="W268" i="1"/>
  <c r="T268" i="1"/>
  <c r="S268" i="1"/>
  <c r="O268" i="1"/>
  <c r="N268" i="1"/>
  <c r="J268" i="1"/>
  <c r="M268" i="1" s="1"/>
  <c r="H268" i="1"/>
  <c r="E268" i="1"/>
  <c r="AF267" i="1"/>
  <c r="AD267" i="1"/>
  <c r="AE267" i="1" s="1"/>
  <c r="AC267" i="1"/>
  <c r="AB267" i="1"/>
  <c r="Z267" i="1"/>
  <c r="Y267" i="1"/>
  <c r="AA267" i="1" s="1"/>
  <c r="X267" i="1"/>
  <c r="W267" i="1"/>
  <c r="V267" i="1"/>
  <c r="U267" i="1"/>
  <c r="S267" i="1"/>
  <c r="T267" i="1" s="1"/>
  <c r="O267" i="1"/>
  <c r="N267" i="1"/>
  <c r="M267" i="1"/>
  <c r="L267" i="1"/>
  <c r="J267" i="1"/>
  <c r="K267" i="1" s="1"/>
  <c r="H267" i="1"/>
  <c r="E267" i="1"/>
  <c r="AF266" i="1"/>
  <c r="AD266" i="1"/>
  <c r="AC266" i="1"/>
  <c r="AE266" i="1" s="1"/>
  <c r="AB266" i="1"/>
  <c r="T266" i="1"/>
  <c r="S266" i="1"/>
  <c r="O266" i="1"/>
  <c r="N266" i="1"/>
  <c r="M266" i="1"/>
  <c r="J266" i="1"/>
  <c r="H266" i="1"/>
  <c r="V266" i="1" s="1"/>
  <c r="E266" i="1"/>
  <c r="Y266" i="1" s="1"/>
  <c r="AF265" i="1"/>
  <c r="AD265" i="1"/>
  <c r="AC265" i="1"/>
  <c r="AE265" i="1" s="1"/>
  <c r="AB265" i="1"/>
  <c r="U265" i="1"/>
  <c r="S265" i="1"/>
  <c r="T265" i="1" s="1"/>
  <c r="O265" i="1"/>
  <c r="N265" i="1"/>
  <c r="J265" i="1"/>
  <c r="M265" i="1" s="1"/>
  <c r="H265" i="1"/>
  <c r="E265" i="1"/>
  <c r="AF264" i="1"/>
  <c r="AE264" i="1"/>
  <c r="AD264" i="1"/>
  <c r="AC264" i="1"/>
  <c r="AB264" i="1"/>
  <c r="U264" i="1"/>
  <c r="S264" i="1"/>
  <c r="T264" i="1" s="1"/>
  <c r="O264" i="1"/>
  <c r="N264" i="1"/>
  <c r="J264" i="1"/>
  <c r="M264" i="1" s="1"/>
  <c r="H264" i="1"/>
  <c r="Z264" i="1" s="1"/>
  <c r="E264" i="1"/>
  <c r="AF263" i="1"/>
  <c r="AD263" i="1"/>
  <c r="AC263" i="1"/>
  <c r="AE263" i="1" s="1"/>
  <c r="AB263" i="1"/>
  <c r="W263" i="1"/>
  <c r="V263" i="1"/>
  <c r="X263" i="1" s="1"/>
  <c r="U263" i="1"/>
  <c r="S263" i="1"/>
  <c r="T263" i="1" s="1"/>
  <c r="O263" i="1"/>
  <c r="N263" i="1"/>
  <c r="L263" i="1"/>
  <c r="J263" i="1"/>
  <c r="H263" i="1"/>
  <c r="E263" i="1"/>
  <c r="AF262" i="1"/>
  <c r="AE262" i="1"/>
  <c r="AD262" i="1"/>
  <c r="AC262" i="1"/>
  <c r="AB262" i="1"/>
  <c r="Y262" i="1"/>
  <c r="W262" i="1"/>
  <c r="X262" i="1" s="1"/>
  <c r="V262" i="1"/>
  <c r="T262" i="1"/>
  <c r="S262" i="1"/>
  <c r="O262" i="1"/>
  <c r="N262" i="1"/>
  <c r="M262" i="1"/>
  <c r="L262" i="1"/>
  <c r="K262" i="1"/>
  <c r="J262" i="1"/>
  <c r="H262" i="1"/>
  <c r="U262" i="1" s="1"/>
  <c r="E262" i="1"/>
  <c r="AF261" i="1"/>
  <c r="AD261" i="1"/>
  <c r="AC261" i="1"/>
  <c r="AE261" i="1" s="1"/>
  <c r="AB261" i="1"/>
  <c r="W261" i="1"/>
  <c r="T261" i="1"/>
  <c r="S261" i="1"/>
  <c r="O261" i="1"/>
  <c r="N261" i="1"/>
  <c r="J261" i="1"/>
  <c r="M261" i="1" s="1"/>
  <c r="H261" i="1"/>
  <c r="L261" i="1" s="1"/>
  <c r="E261" i="1"/>
  <c r="AF260" i="1"/>
  <c r="AE260" i="1"/>
  <c r="AD260" i="1"/>
  <c r="AC260" i="1"/>
  <c r="AB260" i="1"/>
  <c r="AA260" i="1"/>
  <c r="Z260" i="1"/>
  <c r="Y260" i="1"/>
  <c r="S260" i="1"/>
  <c r="T260" i="1" s="1"/>
  <c r="O260" i="1"/>
  <c r="N260" i="1"/>
  <c r="M260" i="1"/>
  <c r="L260" i="1"/>
  <c r="J260" i="1"/>
  <c r="H260" i="1"/>
  <c r="E260" i="1"/>
  <c r="AF259" i="1"/>
  <c r="AD259" i="1"/>
  <c r="AC259" i="1"/>
  <c r="AB259" i="1"/>
  <c r="X259" i="1"/>
  <c r="W259" i="1"/>
  <c r="V259" i="1"/>
  <c r="U259" i="1"/>
  <c r="S259" i="1"/>
  <c r="T259" i="1" s="1"/>
  <c r="O259" i="1"/>
  <c r="N259" i="1"/>
  <c r="L259" i="1"/>
  <c r="K259" i="1"/>
  <c r="J259" i="1"/>
  <c r="M259" i="1" s="1"/>
  <c r="H259" i="1"/>
  <c r="E259" i="1"/>
  <c r="AF258" i="1"/>
  <c r="AD258" i="1"/>
  <c r="AC258" i="1"/>
  <c r="AE258" i="1" s="1"/>
  <c r="AB258" i="1"/>
  <c r="S258" i="1"/>
  <c r="T258" i="1" s="1"/>
  <c r="O258" i="1"/>
  <c r="N258" i="1"/>
  <c r="M258" i="1"/>
  <c r="J258" i="1"/>
  <c r="H258" i="1"/>
  <c r="E258" i="1"/>
  <c r="Z258" i="1" s="1"/>
  <c r="AF257" i="1"/>
  <c r="AD257" i="1"/>
  <c r="AE257" i="1" s="1"/>
  <c r="AC257" i="1"/>
  <c r="AB257" i="1"/>
  <c r="Z257" i="1"/>
  <c r="W257" i="1"/>
  <c r="U257" i="1"/>
  <c r="S257" i="1"/>
  <c r="T257" i="1" s="1"/>
  <c r="O257" i="1"/>
  <c r="N257" i="1"/>
  <c r="L257" i="1"/>
  <c r="J257" i="1"/>
  <c r="M257" i="1" s="1"/>
  <c r="H257" i="1"/>
  <c r="V257" i="1" s="1"/>
  <c r="X257" i="1" s="1"/>
  <c r="E257" i="1"/>
  <c r="AF256" i="1"/>
  <c r="AD256" i="1"/>
  <c r="AC256" i="1"/>
  <c r="AE256" i="1" s="1"/>
  <c r="AB256" i="1"/>
  <c r="S256" i="1"/>
  <c r="T256" i="1" s="1"/>
  <c r="O256" i="1"/>
  <c r="N256" i="1"/>
  <c r="M256" i="1"/>
  <c r="J256" i="1"/>
  <c r="H256" i="1"/>
  <c r="U256" i="1" s="1"/>
  <c r="E256" i="1"/>
  <c r="AF255" i="1"/>
  <c r="AE255" i="1"/>
  <c r="AD255" i="1"/>
  <c r="AC255" i="1"/>
  <c r="AB255" i="1"/>
  <c r="Z255" i="1"/>
  <c r="Y255" i="1"/>
  <c r="AA255" i="1" s="1"/>
  <c r="W255" i="1"/>
  <c r="V255" i="1"/>
  <c r="X255" i="1" s="1"/>
  <c r="U255" i="1"/>
  <c r="S255" i="1"/>
  <c r="T255" i="1" s="1"/>
  <c r="O255" i="1"/>
  <c r="N255" i="1"/>
  <c r="L255" i="1"/>
  <c r="J255" i="1"/>
  <c r="H255" i="1"/>
  <c r="E255" i="1"/>
  <c r="AF254" i="1"/>
  <c r="AD254" i="1"/>
  <c r="AC254" i="1"/>
  <c r="AE254" i="1" s="1"/>
  <c r="AB254" i="1"/>
  <c r="T254" i="1"/>
  <c r="S254" i="1"/>
  <c r="O254" i="1"/>
  <c r="N254" i="1"/>
  <c r="J254" i="1"/>
  <c r="M254" i="1" s="1"/>
  <c r="H254" i="1"/>
  <c r="V254" i="1" s="1"/>
  <c r="E254" i="1"/>
  <c r="AF253" i="1"/>
  <c r="AD253" i="1"/>
  <c r="AE253" i="1" s="1"/>
  <c r="AC253" i="1"/>
  <c r="AB253" i="1"/>
  <c r="Z253" i="1"/>
  <c r="Y253" i="1"/>
  <c r="W253" i="1"/>
  <c r="S253" i="1"/>
  <c r="T253" i="1" s="1"/>
  <c r="O253" i="1"/>
  <c r="N253" i="1"/>
  <c r="L253" i="1"/>
  <c r="K253" i="1"/>
  <c r="J253" i="1"/>
  <c r="M253" i="1" s="1"/>
  <c r="H253" i="1"/>
  <c r="V253" i="1" s="1"/>
  <c r="E253" i="1"/>
  <c r="AF252" i="1"/>
  <c r="AD252" i="1"/>
  <c r="AC252" i="1"/>
  <c r="AE252" i="1" s="1"/>
  <c r="AB252" i="1"/>
  <c r="W252" i="1"/>
  <c r="U252" i="1"/>
  <c r="T252" i="1"/>
  <c r="S252" i="1"/>
  <c r="O252" i="1"/>
  <c r="N252" i="1"/>
  <c r="J252" i="1"/>
  <c r="M252" i="1" s="1"/>
  <c r="H252" i="1"/>
  <c r="E252" i="1"/>
  <c r="AF251" i="1"/>
  <c r="AD251" i="1"/>
  <c r="AE251" i="1" s="1"/>
  <c r="AC251" i="1"/>
  <c r="AB251" i="1"/>
  <c r="Z251" i="1"/>
  <c r="Y251" i="1"/>
  <c r="AA251" i="1" s="1"/>
  <c r="X251" i="1"/>
  <c r="W251" i="1"/>
  <c r="V251" i="1"/>
  <c r="U251" i="1"/>
  <c r="S251" i="1"/>
  <c r="T251" i="1" s="1"/>
  <c r="O251" i="1"/>
  <c r="N251" i="1"/>
  <c r="M251" i="1"/>
  <c r="L251" i="1"/>
  <c r="J251" i="1"/>
  <c r="K251" i="1" s="1"/>
  <c r="H251" i="1"/>
  <c r="E251" i="1"/>
  <c r="AF250" i="1"/>
  <c r="AD250" i="1"/>
  <c r="AC250" i="1"/>
  <c r="AE250" i="1" s="1"/>
  <c r="AB250" i="1"/>
  <c r="T250" i="1"/>
  <c r="S250" i="1"/>
  <c r="O250" i="1"/>
  <c r="N250" i="1"/>
  <c r="M250" i="1"/>
  <c r="J250" i="1"/>
  <c r="H250" i="1"/>
  <c r="V250" i="1" s="1"/>
  <c r="E250" i="1"/>
  <c r="Y250" i="1" s="1"/>
  <c r="AF249" i="1"/>
  <c r="AD249" i="1"/>
  <c r="AC249" i="1"/>
  <c r="AB249" i="1"/>
  <c r="U249" i="1"/>
  <c r="S249" i="1"/>
  <c r="T249" i="1" s="1"/>
  <c r="O249" i="1"/>
  <c r="N249" i="1"/>
  <c r="J249" i="1"/>
  <c r="M249" i="1" s="1"/>
  <c r="H249" i="1"/>
  <c r="E249" i="1"/>
  <c r="AF248" i="1"/>
  <c r="AE248" i="1"/>
  <c r="AD248" i="1"/>
  <c r="AC248" i="1"/>
  <c r="AB248" i="1"/>
  <c r="U248" i="1"/>
  <c r="S248" i="1"/>
  <c r="T248" i="1" s="1"/>
  <c r="O248" i="1"/>
  <c r="N248" i="1"/>
  <c r="J248" i="1"/>
  <c r="M248" i="1" s="1"/>
  <c r="H248" i="1"/>
  <c r="Z248" i="1" s="1"/>
  <c r="E248" i="1"/>
  <c r="AF247" i="1"/>
  <c r="AD247" i="1"/>
  <c r="AC247" i="1"/>
  <c r="AB247" i="1"/>
  <c r="W247" i="1"/>
  <c r="V247" i="1"/>
  <c r="X247" i="1" s="1"/>
  <c r="U247" i="1"/>
  <c r="S247" i="1"/>
  <c r="T247" i="1" s="1"/>
  <c r="O247" i="1"/>
  <c r="N247" i="1"/>
  <c r="L247" i="1"/>
  <c r="J247" i="1"/>
  <c r="H247" i="1"/>
  <c r="E247" i="1"/>
  <c r="AF246" i="1"/>
  <c r="AE246" i="1"/>
  <c r="AD246" i="1"/>
  <c r="AC246" i="1"/>
  <c r="AB246" i="1"/>
  <c r="Y246" i="1"/>
  <c r="W246" i="1"/>
  <c r="V246" i="1"/>
  <c r="X246" i="1" s="1"/>
  <c r="T246" i="1"/>
  <c r="S246" i="1"/>
  <c r="O246" i="1"/>
  <c r="N246" i="1"/>
  <c r="M246" i="1"/>
  <c r="L246" i="1"/>
  <c r="K246" i="1"/>
  <c r="J246" i="1"/>
  <c r="H246" i="1"/>
  <c r="U246" i="1" s="1"/>
  <c r="E246" i="1"/>
  <c r="AF245" i="1"/>
  <c r="AD245" i="1"/>
  <c r="AC245" i="1"/>
  <c r="AE245" i="1" s="1"/>
  <c r="AB245" i="1"/>
  <c r="V245" i="1"/>
  <c r="T245" i="1"/>
  <c r="S245" i="1"/>
  <c r="O245" i="1"/>
  <c r="N245" i="1"/>
  <c r="J245" i="1"/>
  <c r="M245" i="1" s="1"/>
  <c r="H245" i="1"/>
  <c r="E245" i="1"/>
  <c r="AF244" i="1"/>
  <c r="AE244" i="1"/>
  <c r="AD244" i="1"/>
  <c r="AC244" i="1"/>
  <c r="AB244" i="1"/>
  <c r="Z244" i="1"/>
  <c r="AA244" i="1" s="1"/>
  <c r="Y244" i="1"/>
  <c r="S244" i="1"/>
  <c r="T244" i="1" s="1"/>
  <c r="O244" i="1"/>
  <c r="N244" i="1"/>
  <c r="M244" i="1"/>
  <c r="L244" i="1"/>
  <c r="J244" i="1"/>
  <c r="H244" i="1"/>
  <c r="E244" i="1"/>
  <c r="AF243" i="1"/>
  <c r="AD243" i="1"/>
  <c r="AC243" i="1"/>
  <c r="AE243" i="1" s="1"/>
  <c r="AB243" i="1"/>
  <c r="X243" i="1"/>
  <c r="W243" i="1"/>
  <c r="V243" i="1"/>
  <c r="U243" i="1"/>
  <c r="S243" i="1"/>
  <c r="T243" i="1" s="1"/>
  <c r="O243" i="1"/>
  <c r="N243" i="1"/>
  <c r="L243" i="1"/>
  <c r="K243" i="1"/>
  <c r="J243" i="1"/>
  <c r="M243" i="1" s="1"/>
  <c r="H243" i="1"/>
  <c r="E243" i="1"/>
  <c r="AF242" i="1"/>
  <c r="AD242" i="1"/>
  <c r="AC242" i="1"/>
  <c r="AE242" i="1" s="1"/>
  <c r="AB242" i="1"/>
  <c r="S242" i="1"/>
  <c r="T242" i="1" s="1"/>
  <c r="O242" i="1"/>
  <c r="N242" i="1"/>
  <c r="M242" i="1"/>
  <c r="J242" i="1"/>
  <c r="H242" i="1"/>
  <c r="E242" i="1"/>
  <c r="Z242" i="1" s="1"/>
  <c r="AF241" i="1"/>
  <c r="AD241" i="1"/>
  <c r="AE241" i="1" s="1"/>
  <c r="AC241" i="1"/>
  <c r="AB241" i="1"/>
  <c r="Z241" i="1"/>
  <c r="Y241" i="1"/>
  <c r="W241" i="1"/>
  <c r="U241" i="1"/>
  <c r="S241" i="1"/>
  <c r="T241" i="1" s="1"/>
  <c r="O241" i="1"/>
  <c r="N241" i="1"/>
  <c r="L241" i="1"/>
  <c r="J241" i="1"/>
  <c r="M241" i="1" s="1"/>
  <c r="H241" i="1"/>
  <c r="V241" i="1" s="1"/>
  <c r="X241" i="1" s="1"/>
  <c r="E241" i="1"/>
  <c r="AF240" i="1"/>
  <c r="AD240" i="1"/>
  <c r="AC240" i="1"/>
  <c r="AE240" i="1" s="1"/>
  <c r="AB240" i="1"/>
  <c r="S240" i="1"/>
  <c r="T240" i="1" s="1"/>
  <c r="O240" i="1"/>
  <c r="N240" i="1"/>
  <c r="M240" i="1"/>
  <c r="J240" i="1"/>
  <c r="H240" i="1"/>
  <c r="U240" i="1" s="1"/>
  <c r="E240" i="1"/>
  <c r="AF239" i="1"/>
  <c r="AE239" i="1"/>
  <c r="AD239" i="1"/>
  <c r="AC239" i="1"/>
  <c r="AB239" i="1"/>
  <c r="Z239" i="1"/>
  <c r="Y239" i="1"/>
  <c r="AA239" i="1" s="1"/>
  <c r="W239" i="1"/>
  <c r="V239" i="1"/>
  <c r="U239" i="1"/>
  <c r="S239" i="1"/>
  <c r="T239" i="1" s="1"/>
  <c r="O239" i="1"/>
  <c r="N239" i="1"/>
  <c r="L239" i="1"/>
  <c r="K239" i="1"/>
  <c r="J239" i="1"/>
  <c r="M239" i="1" s="1"/>
  <c r="H239" i="1"/>
  <c r="E239" i="1"/>
  <c r="AF238" i="1"/>
  <c r="AD238" i="1"/>
  <c r="AE238" i="1" s="1"/>
  <c r="AC238" i="1"/>
  <c r="AB238" i="1"/>
  <c r="U238" i="1"/>
  <c r="T238" i="1"/>
  <c r="S238" i="1"/>
  <c r="O238" i="1"/>
  <c r="N238" i="1"/>
  <c r="J238" i="1"/>
  <c r="M238" i="1" s="1"/>
  <c r="H238" i="1"/>
  <c r="E238" i="1"/>
  <c r="AF237" i="1"/>
  <c r="AD237" i="1"/>
  <c r="AE237" i="1" s="1"/>
  <c r="AC237" i="1"/>
  <c r="AB237" i="1"/>
  <c r="Z237" i="1"/>
  <c r="Y237" i="1"/>
  <c r="AA237" i="1" s="1"/>
  <c r="W237" i="1"/>
  <c r="S237" i="1"/>
  <c r="T237" i="1" s="1"/>
  <c r="O237" i="1"/>
  <c r="N237" i="1"/>
  <c r="L237" i="1"/>
  <c r="K237" i="1"/>
  <c r="J237" i="1"/>
  <c r="M237" i="1" s="1"/>
  <c r="H237" i="1"/>
  <c r="V237" i="1" s="1"/>
  <c r="E237" i="1"/>
  <c r="AF236" i="1"/>
  <c r="AE236" i="1"/>
  <c r="AD236" i="1"/>
  <c r="AC236" i="1"/>
  <c r="AB236" i="1"/>
  <c r="U236" i="1"/>
  <c r="T236" i="1"/>
  <c r="S236" i="1"/>
  <c r="O236" i="1"/>
  <c r="N236" i="1"/>
  <c r="J236" i="1"/>
  <c r="M236" i="1" s="1"/>
  <c r="H236" i="1"/>
  <c r="L236" i="1" s="1"/>
  <c r="E236" i="1"/>
  <c r="AF235" i="1"/>
  <c r="AD235" i="1"/>
  <c r="AE235" i="1" s="1"/>
  <c r="AC235" i="1"/>
  <c r="AB235" i="1"/>
  <c r="Z235" i="1"/>
  <c r="Y235" i="1"/>
  <c r="AA235" i="1" s="1"/>
  <c r="X235" i="1"/>
  <c r="W235" i="1"/>
  <c r="V235" i="1"/>
  <c r="U235" i="1"/>
  <c r="S235" i="1"/>
  <c r="T235" i="1" s="1"/>
  <c r="O235" i="1"/>
  <c r="N235" i="1"/>
  <c r="M235" i="1"/>
  <c r="L235" i="1"/>
  <c r="J235" i="1"/>
  <c r="K235" i="1" s="1"/>
  <c r="H235" i="1"/>
  <c r="E235" i="1"/>
  <c r="AF234" i="1"/>
  <c r="AD234" i="1"/>
  <c r="AC234" i="1"/>
  <c r="AE234" i="1" s="1"/>
  <c r="AB234" i="1"/>
  <c r="T234" i="1"/>
  <c r="S234" i="1"/>
  <c r="O234" i="1"/>
  <c r="N234" i="1"/>
  <c r="M234" i="1"/>
  <c r="K234" i="1"/>
  <c r="J234" i="1"/>
  <c r="H234" i="1"/>
  <c r="E234" i="1"/>
  <c r="AF233" i="1"/>
  <c r="AD233" i="1"/>
  <c r="AC233" i="1"/>
  <c r="AE233" i="1" s="1"/>
  <c r="AB233" i="1"/>
  <c r="T233" i="1"/>
  <c r="S233" i="1"/>
  <c r="O233" i="1"/>
  <c r="N233" i="1"/>
  <c r="J233" i="1"/>
  <c r="M233" i="1" s="1"/>
  <c r="H233" i="1"/>
  <c r="U233" i="1" s="1"/>
  <c r="E233" i="1"/>
  <c r="AF232" i="1"/>
  <c r="AE232" i="1"/>
  <c r="AD232" i="1"/>
  <c r="AC232" i="1"/>
  <c r="AB232" i="1"/>
  <c r="Y232" i="1"/>
  <c r="U232" i="1"/>
  <c r="S232" i="1"/>
  <c r="T232" i="1" s="1"/>
  <c r="O232" i="1"/>
  <c r="N232" i="1"/>
  <c r="M232" i="1"/>
  <c r="J232" i="1"/>
  <c r="H232" i="1"/>
  <c r="L232" i="1" s="1"/>
  <c r="E232" i="1"/>
  <c r="AF231" i="1"/>
  <c r="AD231" i="1"/>
  <c r="AC231" i="1"/>
  <c r="AB231" i="1"/>
  <c r="W231" i="1"/>
  <c r="V231" i="1"/>
  <c r="X231" i="1" s="1"/>
  <c r="U231" i="1"/>
  <c r="S231" i="1"/>
  <c r="T231" i="1" s="1"/>
  <c r="O231" i="1"/>
  <c r="N231" i="1"/>
  <c r="L231" i="1"/>
  <c r="J231" i="1"/>
  <c r="H231" i="1"/>
  <c r="E231" i="1"/>
  <c r="AF230" i="1"/>
  <c r="AE230" i="1"/>
  <c r="AD230" i="1"/>
  <c r="AC230" i="1"/>
  <c r="AB230" i="1"/>
  <c r="Y230" i="1"/>
  <c r="W230" i="1"/>
  <c r="V230" i="1"/>
  <c r="X230" i="1" s="1"/>
  <c r="T230" i="1"/>
  <c r="S230" i="1"/>
  <c r="O230" i="1"/>
  <c r="N230" i="1"/>
  <c r="M230" i="1"/>
  <c r="L230" i="1"/>
  <c r="K230" i="1"/>
  <c r="J230" i="1"/>
  <c r="H230" i="1"/>
  <c r="U230" i="1" s="1"/>
  <c r="E230" i="1"/>
  <c r="AF229" i="1"/>
  <c r="AD229" i="1"/>
  <c r="AC229" i="1"/>
  <c r="AE229" i="1" s="1"/>
  <c r="AB229" i="1"/>
  <c r="V229" i="1"/>
  <c r="T229" i="1"/>
  <c r="S229" i="1"/>
  <c r="O229" i="1"/>
  <c r="N229" i="1"/>
  <c r="J229" i="1"/>
  <c r="M229" i="1" s="1"/>
  <c r="H229" i="1"/>
  <c r="K229" i="1" s="1"/>
  <c r="E229" i="1"/>
  <c r="AF228" i="1"/>
  <c r="AE228" i="1"/>
  <c r="AD228" i="1"/>
  <c r="AC228" i="1"/>
  <c r="AB228" i="1"/>
  <c r="Z228" i="1"/>
  <c r="AA228" i="1" s="1"/>
  <c r="Y228" i="1"/>
  <c r="S228" i="1"/>
  <c r="T228" i="1" s="1"/>
  <c r="O228" i="1"/>
  <c r="N228" i="1"/>
  <c r="M228" i="1"/>
  <c r="L228" i="1"/>
  <c r="J228" i="1"/>
  <c r="H228" i="1"/>
  <c r="E228" i="1"/>
  <c r="AF227" i="1"/>
  <c r="AD227" i="1"/>
  <c r="AC227" i="1"/>
  <c r="AE227" i="1" s="1"/>
  <c r="AB227" i="1"/>
  <c r="X227" i="1"/>
  <c r="W227" i="1"/>
  <c r="V227" i="1"/>
  <c r="U227" i="1"/>
  <c r="S227" i="1"/>
  <c r="T227" i="1" s="1"/>
  <c r="O227" i="1"/>
  <c r="N227" i="1"/>
  <c r="L227" i="1"/>
  <c r="K227" i="1"/>
  <c r="J227" i="1"/>
  <c r="M227" i="1" s="1"/>
  <c r="H227" i="1"/>
  <c r="E227" i="1"/>
  <c r="AF226" i="1"/>
  <c r="AD226" i="1"/>
  <c r="AC226" i="1"/>
  <c r="AE226" i="1" s="1"/>
  <c r="AB226" i="1"/>
  <c r="S226" i="1"/>
  <c r="T226" i="1" s="1"/>
  <c r="O226" i="1"/>
  <c r="N226" i="1"/>
  <c r="M226" i="1"/>
  <c r="J226" i="1"/>
  <c r="H226" i="1"/>
  <c r="E226" i="1"/>
  <c r="AF225" i="1"/>
  <c r="AE225" i="1"/>
  <c r="AD225" i="1"/>
  <c r="AC225" i="1"/>
  <c r="AB225" i="1"/>
  <c r="Z225" i="1"/>
  <c r="Y225" i="1"/>
  <c r="W225" i="1"/>
  <c r="U225" i="1"/>
  <c r="S225" i="1"/>
  <c r="T225" i="1" s="1"/>
  <c r="O225" i="1"/>
  <c r="N225" i="1"/>
  <c r="L225" i="1"/>
  <c r="J225" i="1"/>
  <c r="H225" i="1"/>
  <c r="V225" i="1" s="1"/>
  <c r="E225" i="1"/>
  <c r="AF224" i="1"/>
  <c r="AD224" i="1"/>
  <c r="AC224" i="1"/>
  <c r="AE224" i="1" s="1"/>
  <c r="AB224" i="1"/>
  <c r="Z224" i="1"/>
  <c r="S224" i="1"/>
  <c r="T224" i="1" s="1"/>
  <c r="O224" i="1"/>
  <c r="N224" i="1"/>
  <c r="M224" i="1"/>
  <c r="J224" i="1"/>
  <c r="H224" i="1"/>
  <c r="E224" i="1"/>
  <c r="AF223" i="1"/>
  <c r="AD223" i="1"/>
  <c r="AE223" i="1" s="1"/>
  <c r="AC223" i="1"/>
  <c r="AB223" i="1"/>
  <c r="Z223" i="1"/>
  <c r="Y223" i="1"/>
  <c r="AA223" i="1" s="1"/>
  <c r="W223" i="1"/>
  <c r="V223" i="1"/>
  <c r="X223" i="1" s="1"/>
  <c r="U223" i="1"/>
  <c r="S223" i="1"/>
  <c r="T223" i="1" s="1"/>
  <c r="O223" i="1"/>
  <c r="N223" i="1"/>
  <c r="L223" i="1"/>
  <c r="J223" i="1"/>
  <c r="M223" i="1" s="1"/>
  <c r="H223" i="1"/>
  <c r="E223" i="1"/>
  <c r="AF222" i="1"/>
  <c r="AD222" i="1"/>
  <c r="AE222" i="1" s="1"/>
  <c r="AC222" i="1"/>
  <c r="AB222" i="1"/>
  <c r="U222" i="1"/>
  <c r="T222" i="1"/>
  <c r="S222" i="1"/>
  <c r="O222" i="1"/>
  <c r="N222" i="1"/>
  <c r="J222" i="1"/>
  <c r="M222" i="1" s="1"/>
  <c r="H222" i="1"/>
  <c r="E222" i="1"/>
  <c r="AF221" i="1"/>
  <c r="AD221" i="1"/>
  <c r="AE221" i="1" s="1"/>
  <c r="AC221" i="1"/>
  <c r="AB221" i="1"/>
  <c r="Z221" i="1"/>
  <c r="Y221" i="1"/>
  <c r="AA221" i="1" s="1"/>
  <c r="W221" i="1"/>
  <c r="S221" i="1"/>
  <c r="T221" i="1" s="1"/>
  <c r="O221" i="1"/>
  <c r="N221" i="1"/>
  <c r="L221" i="1"/>
  <c r="K221" i="1"/>
  <c r="J221" i="1"/>
  <c r="M221" i="1" s="1"/>
  <c r="H221" i="1"/>
  <c r="V221" i="1" s="1"/>
  <c r="E221" i="1"/>
  <c r="AF220" i="1"/>
  <c r="AE220" i="1"/>
  <c r="AD220" i="1"/>
  <c r="AC220" i="1"/>
  <c r="AB220" i="1"/>
  <c r="U220" i="1"/>
  <c r="T220" i="1"/>
  <c r="S220" i="1"/>
  <c r="O220" i="1"/>
  <c r="N220" i="1"/>
  <c r="J220" i="1"/>
  <c r="M220" i="1" s="1"/>
  <c r="H220" i="1"/>
  <c r="E220" i="1"/>
  <c r="AF219" i="1"/>
  <c r="AD219" i="1"/>
  <c r="AE219" i="1" s="1"/>
  <c r="AC219" i="1"/>
  <c r="AB219" i="1"/>
  <c r="Z219" i="1"/>
  <c r="Y219" i="1"/>
  <c r="AA219" i="1" s="1"/>
  <c r="X219" i="1"/>
  <c r="W219" i="1"/>
  <c r="V219" i="1"/>
  <c r="U219" i="1"/>
  <c r="S219" i="1"/>
  <c r="T219" i="1" s="1"/>
  <c r="O219" i="1"/>
  <c r="N219" i="1"/>
  <c r="L219" i="1"/>
  <c r="J219" i="1"/>
  <c r="K219" i="1" s="1"/>
  <c r="H219" i="1"/>
  <c r="E219" i="1"/>
  <c r="AF218" i="1"/>
  <c r="AD218" i="1"/>
  <c r="AC218" i="1"/>
  <c r="AE218" i="1" s="1"/>
  <c r="AB218" i="1"/>
  <c r="T218" i="1"/>
  <c r="S218" i="1"/>
  <c r="O218" i="1"/>
  <c r="N218" i="1"/>
  <c r="J218" i="1"/>
  <c r="M218" i="1" s="1"/>
  <c r="H218" i="1"/>
  <c r="U218" i="1" s="1"/>
  <c r="E218" i="1"/>
  <c r="AF217" i="1"/>
  <c r="AD217" i="1"/>
  <c r="AC217" i="1"/>
  <c r="AB217" i="1"/>
  <c r="U217" i="1"/>
  <c r="T217" i="1"/>
  <c r="S217" i="1"/>
  <c r="O217" i="1"/>
  <c r="N217" i="1"/>
  <c r="J217" i="1"/>
  <c r="M217" i="1" s="1"/>
  <c r="H217" i="1"/>
  <c r="E217" i="1"/>
  <c r="AF216" i="1"/>
  <c r="AE216" i="1"/>
  <c r="AD216" i="1"/>
  <c r="AC216" i="1"/>
  <c r="AB216" i="1"/>
  <c r="S216" i="1"/>
  <c r="T216" i="1" s="1"/>
  <c r="O216" i="1"/>
  <c r="N216" i="1"/>
  <c r="J216" i="1"/>
  <c r="M216" i="1" s="1"/>
  <c r="H216" i="1"/>
  <c r="U216" i="1" s="1"/>
  <c r="E216" i="1"/>
  <c r="AF215" i="1"/>
  <c r="AD215" i="1"/>
  <c r="AC215" i="1"/>
  <c r="AB215" i="1"/>
  <c r="AA215" i="1"/>
  <c r="Z215" i="1"/>
  <c r="X215" i="1"/>
  <c r="W215" i="1"/>
  <c r="V215" i="1"/>
  <c r="U215" i="1"/>
  <c r="S215" i="1"/>
  <c r="T215" i="1" s="1"/>
  <c r="O215" i="1"/>
  <c r="N215" i="1"/>
  <c r="L215" i="1"/>
  <c r="J215" i="1"/>
  <c r="H215" i="1"/>
  <c r="E215" i="1"/>
  <c r="Y215" i="1" s="1"/>
  <c r="AF214" i="1"/>
  <c r="AD214" i="1"/>
  <c r="AC214" i="1"/>
  <c r="AE214" i="1" s="1"/>
  <c r="AB214" i="1"/>
  <c r="Y214" i="1"/>
  <c r="W214" i="1"/>
  <c r="T214" i="1"/>
  <c r="S214" i="1"/>
  <c r="O214" i="1"/>
  <c r="N214" i="1"/>
  <c r="M214" i="1"/>
  <c r="L214" i="1"/>
  <c r="K214" i="1"/>
  <c r="J214" i="1"/>
  <c r="H214" i="1"/>
  <c r="E214" i="1"/>
  <c r="AF213" i="1"/>
  <c r="AD213" i="1"/>
  <c r="AC213" i="1"/>
  <c r="AE213" i="1" s="1"/>
  <c r="AB213" i="1"/>
  <c r="U213" i="1"/>
  <c r="S213" i="1"/>
  <c r="T213" i="1" s="1"/>
  <c r="O213" i="1"/>
  <c r="N213" i="1"/>
  <c r="J213" i="1"/>
  <c r="M213" i="1" s="1"/>
  <c r="H213" i="1"/>
  <c r="V213" i="1" s="1"/>
  <c r="E213" i="1"/>
  <c r="AF212" i="1"/>
  <c r="AE212" i="1"/>
  <c r="AD212" i="1"/>
  <c r="AC212" i="1"/>
  <c r="AB212" i="1"/>
  <c r="U212" i="1"/>
  <c r="S212" i="1"/>
  <c r="T212" i="1" s="1"/>
  <c r="O212" i="1"/>
  <c r="N212" i="1"/>
  <c r="M212" i="1"/>
  <c r="J212" i="1"/>
  <c r="H212" i="1"/>
  <c r="E212" i="1"/>
  <c r="AF211" i="1"/>
  <c r="AE211" i="1"/>
  <c r="AD211" i="1"/>
  <c r="AC211" i="1"/>
  <c r="AB211" i="1"/>
  <c r="W211" i="1"/>
  <c r="V211" i="1"/>
  <c r="X211" i="1" s="1"/>
  <c r="U211" i="1"/>
  <c r="S211" i="1"/>
  <c r="T211" i="1" s="1"/>
  <c r="O211" i="1"/>
  <c r="N211" i="1"/>
  <c r="L211" i="1"/>
  <c r="J211" i="1"/>
  <c r="M211" i="1" s="1"/>
  <c r="H211" i="1"/>
  <c r="E211" i="1"/>
  <c r="Y211" i="1" s="1"/>
  <c r="AF210" i="1"/>
  <c r="AE210" i="1"/>
  <c r="AD210" i="1"/>
  <c r="AC210" i="1"/>
  <c r="AB210" i="1"/>
  <c r="T210" i="1"/>
  <c r="S210" i="1"/>
  <c r="O210" i="1"/>
  <c r="N210" i="1"/>
  <c r="M210" i="1"/>
  <c r="K210" i="1"/>
  <c r="J210" i="1"/>
  <c r="H210" i="1"/>
  <c r="E210" i="1"/>
  <c r="Z210" i="1" s="1"/>
  <c r="AF209" i="1"/>
  <c r="AE209" i="1"/>
  <c r="AD209" i="1"/>
  <c r="AC209" i="1"/>
  <c r="AB209" i="1"/>
  <c r="Z209" i="1"/>
  <c r="V209" i="1"/>
  <c r="S209" i="1"/>
  <c r="T209" i="1" s="1"/>
  <c r="O209" i="1"/>
  <c r="N209" i="1"/>
  <c r="J209" i="1"/>
  <c r="M209" i="1" s="1"/>
  <c r="H209" i="1"/>
  <c r="U209" i="1" s="1"/>
  <c r="E209" i="1"/>
  <c r="AF208" i="1"/>
  <c r="AD208" i="1"/>
  <c r="AC208" i="1"/>
  <c r="AE208" i="1" s="1"/>
  <c r="AB208" i="1"/>
  <c r="T208" i="1"/>
  <c r="S208" i="1"/>
  <c r="O208" i="1"/>
  <c r="N208" i="1"/>
  <c r="M208" i="1"/>
  <c r="J208" i="1"/>
  <c r="H208" i="1"/>
  <c r="L208" i="1" s="1"/>
  <c r="E208" i="1"/>
  <c r="Y208" i="1" s="1"/>
  <c r="AF207" i="1"/>
  <c r="AE207" i="1"/>
  <c r="AD207" i="1"/>
  <c r="AC207" i="1"/>
  <c r="AB207" i="1"/>
  <c r="Z207" i="1"/>
  <c r="Y207" i="1"/>
  <c r="X207" i="1"/>
  <c r="W207" i="1"/>
  <c r="V207" i="1"/>
  <c r="U207" i="1"/>
  <c r="S207" i="1"/>
  <c r="T207" i="1" s="1"/>
  <c r="O207" i="1"/>
  <c r="N207" i="1"/>
  <c r="M207" i="1"/>
  <c r="L207" i="1"/>
  <c r="J207" i="1"/>
  <c r="K207" i="1" s="1"/>
  <c r="H207" i="1"/>
  <c r="E207" i="1"/>
  <c r="AF206" i="1"/>
  <c r="AD206" i="1"/>
  <c r="AC206" i="1"/>
  <c r="AE206" i="1" s="1"/>
  <c r="AB206" i="1"/>
  <c r="S206" i="1"/>
  <c r="T206" i="1" s="1"/>
  <c r="O206" i="1"/>
  <c r="N206" i="1"/>
  <c r="M206" i="1"/>
  <c r="J206" i="1"/>
  <c r="H206" i="1"/>
  <c r="E206" i="1"/>
  <c r="AF205" i="1"/>
  <c r="AD205" i="1"/>
  <c r="AE205" i="1" s="1"/>
  <c r="AC205" i="1"/>
  <c r="AB205" i="1"/>
  <c r="W205" i="1"/>
  <c r="U205" i="1"/>
  <c r="S205" i="1"/>
  <c r="T205" i="1" s="1"/>
  <c r="O205" i="1"/>
  <c r="N205" i="1"/>
  <c r="L205" i="1"/>
  <c r="J205" i="1"/>
  <c r="M205" i="1" s="1"/>
  <c r="H205" i="1"/>
  <c r="E205" i="1"/>
  <c r="AF204" i="1"/>
  <c r="AD204" i="1"/>
  <c r="AC204" i="1"/>
  <c r="AE204" i="1" s="1"/>
  <c r="AB204" i="1"/>
  <c r="U204" i="1"/>
  <c r="T204" i="1"/>
  <c r="S204" i="1"/>
  <c r="O204" i="1"/>
  <c r="N204" i="1"/>
  <c r="J204" i="1"/>
  <c r="M204" i="1" s="1"/>
  <c r="H204" i="1"/>
  <c r="E204" i="1"/>
  <c r="Y204" i="1" s="1"/>
  <c r="AF203" i="1"/>
  <c r="AD203" i="1"/>
  <c r="AE203" i="1" s="1"/>
  <c r="AC203" i="1"/>
  <c r="AB203" i="1"/>
  <c r="Z203" i="1"/>
  <c r="Y203" i="1"/>
  <c r="AA203" i="1" s="1"/>
  <c r="W203" i="1"/>
  <c r="V203" i="1"/>
  <c r="X203" i="1" s="1"/>
  <c r="U203" i="1"/>
  <c r="S203" i="1"/>
  <c r="T203" i="1" s="1"/>
  <c r="O203" i="1"/>
  <c r="N203" i="1"/>
  <c r="L203" i="1"/>
  <c r="J203" i="1"/>
  <c r="K203" i="1" s="1"/>
  <c r="H203" i="1"/>
  <c r="E203" i="1"/>
  <c r="AF202" i="1"/>
  <c r="AD202" i="1"/>
  <c r="AC202" i="1"/>
  <c r="AE202" i="1" s="1"/>
  <c r="AB202" i="1"/>
  <c r="W202" i="1"/>
  <c r="V202" i="1"/>
  <c r="X202" i="1" s="1"/>
  <c r="S202" i="1"/>
  <c r="T202" i="1" s="1"/>
  <c r="O202" i="1"/>
  <c r="N202" i="1"/>
  <c r="L202" i="1"/>
  <c r="J202" i="1"/>
  <c r="M202" i="1" s="1"/>
  <c r="H202" i="1"/>
  <c r="U202" i="1" s="1"/>
  <c r="E202" i="1"/>
  <c r="AF201" i="1"/>
  <c r="AD201" i="1"/>
  <c r="AC201" i="1"/>
  <c r="AB201" i="1"/>
  <c r="T201" i="1"/>
  <c r="S201" i="1"/>
  <c r="O201" i="1"/>
  <c r="N201" i="1"/>
  <c r="J201" i="1"/>
  <c r="M201" i="1" s="1"/>
  <c r="H201" i="1"/>
  <c r="V201" i="1" s="1"/>
  <c r="E201" i="1"/>
  <c r="Z201" i="1" s="1"/>
  <c r="AF200" i="1"/>
  <c r="AE200" i="1"/>
  <c r="AD200" i="1"/>
  <c r="AC200" i="1"/>
  <c r="AB200" i="1"/>
  <c r="T200" i="1"/>
  <c r="S200" i="1"/>
  <c r="O200" i="1"/>
  <c r="N200" i="1"/>
  <c r="M200" i="1"/>
  <c r="J200" i="1"/>
  <c r="H200" i="1"/>
  <c r="L200" i="1" s="1"/>
  <c r="E200" i="1"/>
  <c r="Z200" i="1" s="1"/>
  <c r="AF199" i="1"/>
  <c r="AD199" i="1"/>
  <c r="AC199" i="1"/>
  <c r="AB199" i="1"/>
  <c r="Y199" i="1"/>
  <c r="AA199" i="1" s="1"/>
  <c r="X199" i="1"/>
  <c r="W199" i="1"/>
  <c r="V199" i="1"/>
  <c r="U199" i="1"/>
  <c r="S199" i="1"/>
  <c r="T199" i="1" s="1"/>
  <c r="O199" i="1"/>
  <c r="N199" i="1"/>
  <c r="M199" i="1"/>
  <c r="L199" i="1"/>
  <c r="K199" i="1"/>
  <c r="J199" i="1"/>
  <c r="H199" i="1"/>
  <c r="E199" i="1"/>
  <c r="Z199" i="1" s="1"/>
  <c r="AF198" i="1"/>
  <c r="AD198" i="1"/>
  <c r="AC198" i="1"/>
  <c r="AE198" i="1" s="1"/>
  <c r="AB198" i="1"/>
  <c r="S198" i="1"/>
  <c r="T198" i="1" s="1"/>
  <c r="O198" i="1"/>
  <c r="N198" i="1"/>
  <c r="M198" i="1"/>
  <c r="J198" i="1"/>
  <c r="H198" i="1"/>
  <c r="E198" i="1"/>
  <c r="Z198" i="1" s="1"/>
  <c r="AF197" i="1"/>
  <c r="AD197" i="1"/>
  <c r="AE197" i="1" s="1"/>
  <c r="AC197" i="1"/>
  <c r="AB197" i="1"/>
  <c r="U197" i="1"/>
  <c r="T197" i="1"/>
  <c r="S197" i="1"/>
  <c r="O197" i="1"/>
  <c r="N197" i="1"/>
  <c r="J197" i="1"/>
  <c r="M197" i="1" s="1"/>
  <c r="H197" i="1"/>
  <c r="E197" i="1"/>
  <c r="Z197" i="1" s="1"/>
  <c r="AF196" i="1"/>
  <c r="AD196" i="1"/>
  <c r="AC196" i="1"/>
  <c r="AE196" i="1" s="1"/>
  <c r="AB196" i="1"/>
  <c r="Z196" i="1"/>
  <c r="AA196" i="1" s="1"/>
  <c r="Y196" i="1"/>
  <c r="S196" i="1"/>
  <c r="T196" i="1" s="1"/>
  <c r="O196" i="1"/>
  <c r="N196" i="1"/>
  <c r="M196" i="1"/>
  <c r="J196" i="1"/>
  <c r="H196" i="1"/>
  <c r="U196" i="1" s="1"/>
  <c r="E196" i="1"/>
  <c r="AF195" i="1"/>
  <c r="AD195" i="1"/>
  <c r="AC195" i="1"/>
  <c r="AE195" i="1" s="1"/>
  <c r="AB195" i="1"/>
  <c r="AA195" i="1"/>
  <c r="Z195" i="1"/>
  <c r="Y195" i="1"/>
  <c r="W195" i="1"/>
  <c r="V195" i="1"/>
  <c r="X195" i="1" s="1"/>
  <c r="U195" i="1"/>
  <c r="S195" i="1"/>
  <c r="T195" i="1" s="1"/>
  <c r="O195" i="1"/>
  <c r="N195" i="1"/>
  <c r="L195" i="1"/>
  <c r="J195" i="1"/>
  <c r="M195" i="1" s="1"/>
  <c r="H195" i="1"/>
  <c r="E195" i="1"/>
  <c r="AF194" i="1"/>
  <c r="AD194" i="1"/>
  <c r="AC194" i="1"/>
  <c r="AE194" i="1" s="1"/>
  <c r="AB194" i="1"/>
  <c r="Y194" i="1"/>
  <c r="W194" i="1"/>
  <c r="V194" i="1"/>
  <c r="S194" i="1"/>
  <c r="T194" i="1" s="1"/>
  <c r="O194" i="1"/>
  <c r="N194" i="1"/>
  <c r="L194" i="1"/>
  <c r="K194" i="1"/>
  <c r="J194" i="1"/>
  <c r="M194" i="1" s="1"/>
  <c r="H194" i="1"/>
  <c r="U194" i="1" s="1"/>
  <c r="E194" i="1"/>
  <c r="AF193" i="1"/>
  <c r="AD193" i="1"/>
  <c r="AC193" i="1"/>
  <c r="AE193" i="1" s="1"/>
  <c r="AB193" i="1"/>
  <c r="W193" i="1"/>
  <c r="V193" i="1"/>
  <c r="X193" i="1" s="1"/>
  <c r="T193" i="1"/>
  <c r="S193" i="1"/>
  <c r="O193" i="1"/>
  <c r="N193" i="1"/>
  <c r="L193" i="1"/>
  <c r="J193" i="1"/>
  <c r="M193" i="1" s="1"/>
  <c r="H193" i="1"/>
  <c r="U193" i="1" s="1"/>
  <c r="E193" i="1"/>
  <c r="Z193" i="1" s="1"/>
  <c r="AF192" i="1"/>
  <c r="AE192" i="1"/>
  <c r="AD192" i="1"/>
  <c r="AC192" i="1"/>
  <c r="AB192" i="1"/>
  <c r="T192" i="1"/>
  <c r="S192" i="1"/>
  <c r="O192" i="1"/>
  <c r="N192" i="1"/>
  <c r="M192" i="1"/>
  <c r="J192" i="1"/>
  <c r="H192" i="1"/>
  <c r="U192" i="1" s="1"/>
  <c r="E192" i="1"/>
  <c r="AF191" i="1"/>
  <c r="AD191" i="1"/>
  <c r="AC191" i="1"/>
  <c r="AE191" i="1" s="1"/>
  <c r="AB191" i="1"/>
  <c r="Z191" i="1"/>
  <c r="X191" i="1"/>
  <c r="W191" i="1"/>
  <c r="V191" i="1"/>
  <c r="U191" i="1"/>
  <c r="S191" i="1"/>
  <c r="T191" i="1" s="1"/>
  <c r="O191" i="1"/>
  <c r="N191" i="1"/>
  <c r="M191" i="1"/>
  <c r="L191" i="1"/>
  <c r="K191" i="1"/>
  <c r="J191" i="1"/>
  <c r="H191" i="1"/>
  <c r="E191" i="1"/>
  <c r="Y191" i="1" s="1"/>
  <c r="AF190" i="1"/>
  <c r="AE190" i="1"/>
  <c r="AD190" i="1"/>
  <c r="AC190" i="1"/>
  <c r="AB190" i="1"/>
  <c r="W190" i="1"/>
  <c r="V190" i="1"/>
  <c r="X190" i="1" s="1"/>
  <c r="U190" i="1"/>
  <c r="T190" i="1"/>
  <c r="S190" i="1"/>
  <c r="O190" i="1"/>
  <c r="N190" i="1"/>
  <c r="L190" i="1"/>
  <c r="J190" i="1"/>
  <c r="H190" i="1"/>
  <c r="Y190" i="1" s="1"/>
  <c r="E190" i="1"/>
  <c r="AF189" i="1"/>
  <c r="AD189" i="1"/>
  <c r="AC189" i="1"/>
  <c r="AE189" i="1" s="1"/>
  <c r="AB189" i="1"/>
  <c r="Z189" i="1"/>
  <c r="U189" i="1"/>
  <c r="S189" i="1"/>
  <c r="T189" i="1" s="1"/>
  <c r="O189" i="1"/>
  <c r="N189" i="1"/>
  <c r="L189" i="1"/>
  <c r="J189" i="1"/>
  <c r="M189" i="1" s="1"/>
  <c r="H189" i="1"/>
  <c r="E189" i="1"/>
  <c r="Y189" i="1" s="1"/>
  <c r="AA189" i="1" s="1"/>
  <c r="AF188" i="1"/>
  <c r="AD188" i="1"/>
  <c r="AC188" i="1"/>
  <c r="AE188" i="1" s="1"/>
  <c r="AB188" i="1"/>
  <c r="W188" i="1"/>
  <c r="T188" i="1"/>
  <c r="S188" i="1"/>
  <c r="O188" i="1"/>
  <c r="N188" i="1"/>
  <c r="J188" i="1"/>
  <c r="M188" i="1" s="1"/>
  <c r="H188" i="1"/>
  <c r="L188" i="1" s="1"/>
  <c r="E188" i="1"/>
  <c r="AF187" i="1"/>
  <c r="AD187" i="1"/>
  <c r="AC187" i="1"/>
  <c r="AE187" i="1" s="1"/>
  <c r="AB187" i="1"/>
  <c r="Z187" i="1"/>
  <c r="Y187" i="1"/>
  <c r="AA187" i="1" s="1"/>
  <c r="W187" i="1"/>
  <c r="V187" i="1"/>
  <c r="U187" i="1"/>
  <c r="S187" i="1"/>
  <c r="T187" i="1" s="1"/>
  <c r="O187" i="1"/>
  <c r="N187" i="1"/>
  <c r="M187" i="1"/>
  <c r="L187" i="1"/>
  <c r="K187" i="1"/>
  <c r="J187" i="1"/>
  <c r="H187" i="1"/>
  <c r="E187" i="1"/>
  <c r="AF186" i="1"/>
  <c r="AE186" i="1"/>
  <c r="AD186" i="1"/>
  <c r="AC186" i="1"/>
  <c r="AB186" i="1"/>
  <c r="W186" i="1"/>
  <c r="V186" i="1"/>
  <c r="X186" i="1" s="1"/>
  <c r="U186" i="1"/>
  <c r="S186" i="1"/>
  <c r="T186" i="1" s="1"/>
  <c r="O186" i="1"/>
  <c r="N186" i="1"/>
  <c r="L186" i="1"/>
  <c r="J186" i="1"/>
  <c r="H186" i="1"/>
  <c r="E186" i="1"/>
  <c r="AF185" i="1"/>
  <c r="AD185" i="1"/>
  <c r="AC185" i="1"/>
  <c r="AE185" i="1" s="1"/>
  <c r="AB185" i="1"/>
  <c r="Y185" i="1"/>
  <c r="W185" i="1"/>
  <c r="V185" i="1"/>
  <c r="S185" i="1"/>
  <c r="T185" i="1" s="1"/>
  <c r="O185" i="1"/>
  <c r="N185" i="1"/>
  <c r="L185" i="1"/>
  <c r="K185" i="1"/>
  <c r="J185" i="1"/>
  <c r="M185" i="1" s="1"/>
  <c r="H185" i="1"/>
  <c r="U185" i="1" s="1"/>
  <c r="E185" i="1"/>
  <c r="AF184" i="1"/>
  <c r="AE184" i="1"/>
  <c r="AD184" i="1"/>
  <c r="AC184" i="1"/>
  <c r="AB184" i="1"/>
  <c r="W184" i="1"/>
  <c r="T184" i="1"/>
  <c r="S184" i="1"/>
  <c r="O184" i="1"/>
  <c r="N184" i="1"/>
  <c r="L184" i="1"/>
  <c r="J184" i="1"/>
  <c r="M184" i="1" s="1"/>
  <c r="H184" i="1"/>
  <c r="E184" i="1"/>
  <c r="AF183" i="1"/>
  <c r="AE183" i="1"/>
  <c r="AD183" i="1"/>
  <c r="AC183" i="1"/>
  <c r="AB183" i="1"/>
  <c r="Y183" i="1"/>
  <c r="AA183" i="1" s="1"/>
  <c r="W183" i="1"/>
  <c r="V183" i="1"/>
  <c r="X183" i="1" s="1"/>
  <c r="U183" i="1"/>
  <c r="S183" i="1"/>
  <c r="T183" i="1" s="1"/>
  <c r="O183" i="1"/>
  <c r="N183" i="1"/>
  <c r="L183" i="1"/>
  <c r="J183" i="1"/>
  <c r="K183" i="1" s="1"/>
  <c r="H183" i="1"/>
  <c r="E183" i="1"/>
  <c r="Z183" i="1" s="1"/>
  <c r="AF182" i="1"/>
  <c r="AD182" i="1"/>
  <c r="AC182" i="1"/>
  <c r="AE182" i="1" s="1"/>
  <c r="AB182" i="1"/>
  <c r="Y182" i="1"/>
  <c r="AA182" i="1" s="1"/>
  <c r="W182" i="1"/>
  <c r="S182" i="1"/>
  <c r="T182" i="1" s="1"/>
  <c r="O182" i="1"/>
  <c r="N182" i="1"/>
  <c r="M182" i="1"/>
  <c r="L182" i="1"/>
  <c r="J182" i="1"/>
  <c r="H182" i="1"/>
  <c r="E182" i="1"/>
  <c r="Z182" i="1" s="1"/>
  <c r="AF181" i="1"/>
  <c r="AD181" i="1"/>
  <c r="AC181" i="1"/>
  <c r="AE181" i="1" s="1"/>
  <c r="AB181" i="1"/>
  <c r="T181" i="1"/>
  <c r="S181" i="1"/>
  <c r="O181" i="1"/>
  <c r="N181" i="1"/>
  <c r="J181" i="1"/>
  <c r="M181" i="1" s="1"/>
  <c r="H181" i="1"/>
  <c r="L181" i="1" s="1"/>
  <c r="E181" i="1"/>
  <c r="AF180" i="1"/>
  <c r="AE180" i="1"/>
  <c r="AD180" i="1"/>
  <c r="AC180" i="1"/>
  <c r="AB180" i="1"/>
  <c r="Z180" i="1"/>
  <c r="Y180" i="1"/>
  <c r="AA180" i="1" s="1"/>
  <c r="S180" i="1"/>
  <c r="T180" i="1" s="1"/>
  <c r="O180" i="1"/>
  <c r="N180" i="1"/>
  <c r="J180" i="1"/>
  <c r="M180" i="1" s="1"/>
  <c r="H180" i="1"/>
  <c r="U180" i="1" s="1"/>
  <c r="E180" i="1"/>
  <c r="AF179" i="1"/>
  <c r="AD179" i="1"/>
  <c r="AC179" i="1"/>
  <c r="AE179" i="1" s="1"/>
  <c r="AB179" i="1"/>
  <c r="AA179" i="1"/>
  <c r="Z179" i="1"/>
  <c r="Y179" i="1"/>
  <c r="W179" i="1"/>
  <c r="V179" i="1"/>
  <c r="X179" i="1" s="1"/>
  <c r="U179" i="1"/>
  <c r="S179" i="1"/>
  <c r="T179" i="1" s="1"/>
  <c r="O179" i="1"/>
  <c r="N179" i="1"/>
  <c r="L179" i="1"/>
  <c r="J179" i="1"/>
  <c r="H179" i="1"/>
  <c r="E179" i="1"/>
  <c r="AF178" i="1"/>
  <c r="AE178" i="1"/>
  <c r="AD178" i="1"/>
  <c r="AC178" i="1"/>
  <c r="AB178" i="1"/>
  <c r="Y178" i="1"/>
  <c r="W178" i="1"/>
  <c r="V178" i="1"/>
  <c r="T178" i="1"/>
  <c r="S178" i="1"/>
  <c r="O178" i="1"/>
  <c r="N178" i="1"/>
  <c r="L178" i="1"/>
  <c r="K178" i="1"/>
  <c r="J178" i="1"/>
  <c r="M178" i="1" s="1"/>
  <c r="H178" i="1"/>
  <c r="U178" i="1" s="1"/>
  <c r="E178" i="1"/>
  <c r="AF177" i="1"/>
  <c r="AD177" i="1"/>
  <c r="AC177" i="1"/>
  <c r="AE177" i="1" s="1"/>
  <c r="AB177" i="1"/>
  <c r="W177" i="1"/>
  <c r="V177" i="1"/>
  <c r="X177" i="1" s="1"/>
  <c r="S177" i="1"/>
  <c r="T177" i="1" s="1"/>
  <c r="O177" i="1"/>
  <c r="N177" i="1"/>
  <c r="L177" i="1"/>
  <c r="K177" i="1"/>
  <c r="J177" i="1"/>
  <c r="M177" i="1" s="1"/>
  <c r="H177" i="1"/>
  <c r="U177" i="1" s="1"/>
  <c r="E177" i="1"/>
  <c r="AF176" i="1"/>
  <c r="AE176" i="1"/>
  <c r="AD176" i="1"/>
  <c r="AC176" i="1"/>
  <c r="AB176" i="1"/>
  <c r="T176" i="1"/>
  <c r="S176" i="1"/>
  <c r="O176" i="1"/>
  <c r="N176" i="1"/>
  <c r="L176" i="1"/>
  <c r="J176" i="1"/>
  <c r="M176" i="1" s="1"/>
  <c r="H176" i="1"/>
  <c r="U176" i="1" s="1"/>
  <c r="E176" i="1"/>
  <c r="AF175" i="1"/>
  <c r="AD175" i="1"/>
  <c r="AC175" i="1"/>
  <c r="AE175" i="1" s="1"/>
  <c r="AB175" i="1"/>
  <c r="AA175" i="1"/>
  <c r="Z175" i="1"/>
  <c r="Y175" i="1"/>
  <c r="X175" i="1"/>
  <c r="W175" i="1"/>
  <c r="V175" i="1"/>
  <c r="U175" i="1"/>
  <c r="S175" i="1"/>
  <c r="T175" i="1" s="1"/>
  <c r="O175" i="1"/>
  <c r="N175" i="1"/>
  <c r="M175" i="1"/>
  <c r="L175" i="1"/>
  <c r="K175" i="1"/>
  <c r="J175" i="1"/>
  <c r="H175" i="1"/>
  <c r="E175" i="1"/>
  <c r="AF174" i="1"/>
  <c r="AE174" i="1"/>
  <c r="AD174" i="1"/>
  <c r="AC174" i="1"/>
  <c r="AB174" i="1"/>
  <c r="V174" i="1"/>
  <c r="T174" i="1"/>
  <c r="S174" i="1"/>
  <c r="O174" i="1"/>
  <c r="N174" i="1"/>
  <c r="J174" i="1"/>
  <c r="M174" i="1" s="1"/>
  <c r="H174" i="1"/>
  <c r="U174" i="1" s="1"/>
  <c r="E174" i="1"/>
  <c r="Y174" i="1" s="1"/>
  <c r="AF173" i="1"/>
  <c r="AD173" i="1"/>
  <c r="AC173" i="1"/>
  <c r="AE173" i="1" s="1"/>
  <c r="AB173" i="1"/>
  <c r="Z173" i="1"/>
  <c r="AA173" i="1" s="1"/>
  <c r="Y173" i="1"/>
  <c r="S173" i="1"/>
  <c r="T173" i="1" s="1"/>
  <c r="O173" i="1"/>
  <c r="N173" i="1"/>
  <c r="L173" i="1"/>
  <c r="J173" i="1"/>
  <c r="M173" i="1" s="1"/>
  <c r="H173" i="1"/>
  <c r="U173" i="1" s="1"/>
  <c r="E173" i="1"/>
  <c r="AF172" i="1"/>
  <c r="AE172" i="1"/>
  <c r="AD172" i="1"/>
  <c r="AC172" i="1"/>
  <c r="AB172" i="1"/>
  <c r="W172" i="1"/>
  <c r="U172" i="1"/>
  <c r="T172" i="1"/>
  <c r="S172" i="1"/>
  <c r="O172" i="1"/>
  <c r="N172" i="1"/>
  <c r="J172" i="1"/>
  <c r="M172" i="1" s="1"/>
  <c r="H172" i="1"/>
  <c r="E172" i="1"/>
  <c r="AF171" i="1"/>
  <c r="AE171" i="1"/>
  <c r="AD171" i="1"/>
  <c r="AC171" i="1"/>
  <c r="AB171" i="1"/>
  <c r="Z171" i="1"/>
  <c r="Y171" i="1"/>
  <c r="AA171" i="1" s="1"/>
  <c r="W171" i="1"/>
  <c r="V171" i="1"/>
  <c r="U171" i="1"/>
  <c r="S171" i="1"/>
  <c r="T171" i="1" s="1"/>
  <c r="O171" i="1"/>
  <c r="N171" i="1"/>
  <c r="M171" i="1"/>
  <c r="L171" i="1"/>
  <c r="K171" i="1"/>
  <c r="J171" i="1"/>
  <c r="H171" i="1"/>
  <c r="E171" i="1"/>
  <c r="AF170" i="1"/>
  <c r="AE170" i="1"/>
  <c r="AD170" i="1"/>
  <c r="AC170" i="1"/>
  <c r="AB170" i="1"/>
  <c r="W170" i="1"/>
  <c r="V170" i="1"/>
  <c r="X170" i="1" s="1"/>
  <c r="U170" i="1"/>
  <c r="S170" i="1"/>
  <c r="T170" i="1" s="1"/>
  <c r="O170" i="1"/>
  <c r="N170" i="1"/>
  <c r="L170" i="1"/>
  <c r="J170" i="1"/>
  <c r="H170" i="1"/>
  <c r="E170" i="1"/>
  <c r="AF169" i="1"/>
  <c r="AE169" i="1"/>
  <c r="AD169" i="1"/>
  <c r="AC169" i="1"/>
  <c r="AB169" i="1"/>
  <c r="Y169" i="1"/>
  <c r="W169" i="1"/>
  <c r="V169" i="1"/>
  <c r="X169" i="1" s="1"/>
  <c r="U169" i="1"/>
  <c r="T169" i="1"/>
  <c r="S169" i="1"/>
  <c r="O169" i="1"/>
  <c r="N169" i="1"/>
  <c r="M169" i="1"/>
  <c r="L169" i="1"/>
  <c r="K169" i="1"/>
  <c r="J169" i="1"/>
  <c r="H169" i="1"/>
  <c r="E169" i="1"/>
  <c r="AF168" i="1"/>
  <c r="AD168" i="1"/>
  <c r="AC168" i="1"/>
  <c r="AE168" i="1" s="1"/>
  <c r="AB168" i="1"/>
  <c r="U168" i="1"/>
  <c r="T168" i="1"/>
  <c r="S168" i="1"/>
  <c r="O168" i="1"/>
  <c r="N168" i="1"/>
  <c r="J168" i="1"/>
  <c r="M168" i="1" s="1"/>
  <c r="H168" i="1"/>
  <c r="E168" i="1"/>
  <c r="AF167" i="1"/>
  <c r="AE167" i="1"/>
  <c r="AD167" i="1"/>
  <c r="AC167" i="1"/>
  <c r="AB167" i="1"/>
  <c r="Z167" i="1"/>
  <c r="Y167" i="1"/>
  <c r="X167" i="1"/>
  <c r="W167" i="1"/>
  <c r="V167" i="1"/>
  <c r="T167" i="1"/>
  <c r="S167" i="1"/>
  <c r="O167" i="1"/>
  <c r="N167" i="1"/>
  <c r="M167" i="1"/>
  <c r="L167" i="1"/>
  <c r="K167" i="1"/>
  <c r="J167" i="1"/>
  <c r="H167" i="1"/>
  <c r="U167" i="1" s="1"/>
  <c r="E167" i="1"/>
  <c r="AF166" i="1"/>
  <c r="AD166" i="1"/>
  <c r="AC166" i="1"/>
  <c r="AE166" i="1" s="1"/>
  <c r="AB166" i="1"/>
  <c r="T166" i="1"/>
  <c r="S166" i="1"/>
  <c r="O166" i="1"/>
  <c r="N166" i="1"/>
  <c r="K166" i="1"/>
  <c r="J166" i="1"/>
  <c r="M166" i="1" s="1"/>
  <c r="H166" i="1"/>
  <c r="U166" i="1" s="1"/>
  <c r="E166" i="1"/>
  <c r="AF165" i="1"/>
  <c r="AD165" i="1"/>
  <c r="AC165" i="1"/>
  <c r="AE165" i="1" s="1"/>
  <c r="AB165" i="1"/>
  <c r="AA165" i="1"/>
  <c r="Z165" i="1"/>
  <c r="W165" i="1"/>
  <c r="S165" i="1"/>
  <c r="T165" i="1" s="1"/>
  <c r="O165" i="1"/>
  <c r="N165" i="1"/>
  <c r="M165" i="1"/>
  <c r="L165" i="1"/>
  <c r="J165" i="1"/>
  <c r="H165" i="1"/>
  <c r="V165" i="1" s="1"/>
  <c r="X165" i="1" s="1"/>
  <c r="E165" i="1"/>
  <c r="Y165" i="1" s="1"/>
  <c r="AF164" i="1"/>
  <c r="AD164" i="1"/>
  <c r="AC164" i="1"/>
  <c r="AE164" i="1" s="1"/>
  <c r="AB164" i="1"/>
  <c r="S164" i="1"/>
  <c r="T164" i="1" s="1"/>
  <c r="O164" i="1"/>
  <c r="N164" i="1"/>
  <c r="J164" i="1"/>
  <c r="M164" i="1" s="1"/>
  <c r="H164" i="1"/>
  <c r="U164" i="1" s="1"/>
  <c r="E164" i="1"/>
  <c r="AF163" i="1"/>
  <c r="AE163" i="1"/>
  <c r="AD163" i="1"/>
  <c r="AC163" i="1"/>
  <c r="AB163" i="1"/>
  <c r="AA163" i="1"/>
  <c r="Z163" i="1"/>
  <c r="Y163" i="1"/>
  <c r="S163" i="1"/>
  <c r="T163" i="1" s="1"/>
  <c r="O163" i="1"/>
  <c r="N163" i="1"/>
  <c r="M163" i="1"/>
  <c r="L163" i="1"/>
  <c r="J163" i="1"/>
  <c r="H163" i="1"/>
  <c r="U163" i="1" s="1"/>
  <c r="E163" i="1"/>
  <c r="AF162" i="1"/>
  <c r="AD162" i="1"/>
  <c r="AC162" i="1"/>
  <c r="AE162" i="1" s="1"/>
  <c r="AB162" i="1"/>
  <c r="X162" i="1"/>
  <c r="W162" i="1"/>
  <c r="V162" i="1"/>
  <c r="U162" i="1"/>
  <c r="T162" i="1"/>
  <c r="S162" i="1"/>
  <c r="O162" i="1"/>
  <c r="N162" i="1"/>
  <c r="M162" i="1"/>
  <c r="L162" i="1"/>
  <c r="K162" i="1"/>
  <c r="J162" i="1"/>
  <c r="H162" i="1"/>
  <c r="E162" i="1"/>
  <c r="AF161" i="1"/>
  <c r="AD161" i="1"/>
  <c r="AC161" i="1"/>
  <c r="AB161" i="1"/>
  <c r="T161" i="1"/>
  <c r="S161" i="1"/>
  <c r="O161" i="1"/>
  <c r="N161" i="1"/>
  <c r="J161" i="1"/>
  <c r="M161" i="1" s="1"/>
  <c r="H161" i="1"/>
  <c r="U161" i="1" s="1"/>
  <c r="E161" i="1"/>
  <c r="AF160" i="1"/>
  <c r="AD160" i="1"/>
  <c r="AC160" i="1"/>
  <c r="AB160" i="1"/>
  <c r="Z160" i="1"/>
  <c r="Y160" i="1"/>
  <c r="V160" i="1"/>
  <c r="T160" i="1"/>
  <c r="S160" i="1"/>
  <c r="O160" i="1"/>
  <c r="N160" i="1"/>
  <c r="M160" i="1"/>
  <c r="J160" i="1"/>
  <c r="K160" i="1" s="1"/>
  <c r="H160" i="1"/>
  <c r="E160" i="1"/>
  <c r="AF159" i="1"/>
  <c r="AD159" i="1"/>
  <c r="AE159" i="1" s="1"/>
  <c r="AC159" i="1"/>
  <c r="AB159" i="1"/>
  <c r="T159" i="1"/>
  <c r="S159" i="1"/>
  <c r="O159" i="1"/>
  <c r="N159" i="1"/>
  <c r="M159" i="1"/>
  <c r="J159" i="1"/>
  <c r="H159" i="1"/>
  <c r="V159" i="1" s="1"/>
  <c r="E159" i="1"/>
  <c r="AF158" i="1"/>
  <c r="AE158" i="1"/>
  <c r="AD158" i="1"/>
  <c r="AC158" i="1"/>
  <c r="AB158" i="1"/>
  <c r="Z158" i="1"/>
  <c r="Y158" i="1"/>
  <c r="AA158" i="1" s="1"/>
  <c r="W158" i="1"/>
  <c r="V158" i="1"/>
  <c r="X158" i="1" s="1"/>
  <c r="U158" i="1"/>
  <c r="T158" i="1"/>
  <c r="S158" i="1"/>
  <c r="O158" i="1"/>
  <c r="N158" i="1"/>
  <c r="M158" i="1"/>
  <c r="L158" i="1"/>
  <c r="K158" i="1"/>
  <c r="J158" i="1"/>
  <c r="H158" i="1"/>
  <c r="E158" i="1"/>
  <c r="AF157" i="1"/>
  <c r="AD157" i="1"/>
  <c r="AC157" i="1"/>
  <c r="AE157" i="1" s="1"/>
  <c r="AB157" i="1"/>
  <c r="W157" i="1"/>
  <c r="V157" i="1"/>
  <c r="S157" i="1"/>
  <c r="T157" i="1" s="1"/>
  <c r="O157" i="1"/>
  <c r="N157" i="1"/>
  <c r="K157" i="1"/>
  <c r="J157" i="1"/>
  <c r="M157" i="1" s="1"/>
  <c r="H157" i="1"/>
  <c r="L157" i="1" s="1"/>
  <c r="E157" i="1"/>
  <c r="AF156" i="1"/>
  <c r="AD156" i="1"/>
  <c r="AC156" i="1"/>
  <c r="AE156" i="1" s="1"/>
  <c r="AB156" i="1"/>
  <c r="AA156" i="1"/>
  <c r="Z156" i="1"/>
  <c r="Y156" i="1"/>
  <c r="V156" i="1"/>
  <c r="S156" i="1"/>
  <c r="T156" i="1" s="1"/>
  <c r="O156" i="1"/>
  <c r="N156" i="1"/>
  <c r="M156" i="1"/>
  <c r="K156" i="1"/>
  <c r="J156" i="1"/>
  <c r="H156" i="1"/>
  <c r="E156" i="1"/>
  <c r="AF155" i="1"/>
  <c r="AE155" i="1"/>
  <c r="AD155" i="1"/>
  <c r="AC155" i="1"/>
  <c r="AB155" i="1"/>
  <c r="X155" i="1"/>
  <c r="W155" i="1"/>
  <c r="V155" i="1"/>
  <c r="S155" i="1"/>
  <c r="T155" i="1" s="1"/>
  <c r="O155" i="1"/>
  <c r="N155" i="1"/>
  <c r="M155" i="1"/>
  <c r="L155" i="1"/>
  <c r="K155" i="1"/>
  <c r="J155" i="1"/>
  <c r="H155" i="1"/>
  <c r="U155" i="1" s="1"/>
  <c r="E155" i="1"/>
  <c r="AF154" i="1"/>
  <c r="AD154" i="1"/>
  <c r="AC154" i="1"/>
  <c r="AE154" i="1" s="1"/>
  <c r="AB154" i="1"/>
  <c r="T154" i="1"/>
  <c r="S154" i="1"/>
  <c r="O154" i="1"/>
  <c r="N154" i="1"/>
  <c r="M154" i="1"/>
  <c r="J154" i="1"/>
  <c r="H154" i="1"/>
  <c r="E154" i="1"/>
  <c r="AF153" i="1"/>
  <c r="AD153" i="1"/>
  <c r="AE153" i="1" s="1"/>
  <c r="AC153" i="1"/>
  <c r="AB153" i="1"/>
  <c r="Z153" i="1"/>
  <c r="W153" i="1"/>
  <c r="V153" i="1"/>
  <c r="X153" i="1" s="1"/>
  <c r="U153" i="1"/>
  <c r="T153" i="1"/>
  <c r="S153" i="1"/>
  <c r="O153" i="1"/>
  <c r="N153" i="1"/>
  <c r="M153" i="1"/>
  <c r="L153" i="1"/>
  <c r="K153" i="1"/>
  <c r="J153" i="1"/>
  <c r="H153" i="1"/>
  <c r="E153" i="1"/>
  <c r="AF152" i="1"/>
  <c r="AD152" i="1"/>
  <c r="AC152" i="1"/>
  <c r="AE152" i="1" s="1"/>
  <c r="AB152" i="1"/>
  <c r="U152" i="1"/>
  <c r="T152" i="1"/>
  <c r="S152" i="1"/>
  <c r="O152" i="1"/>
  <c r="N152" i="1"/>
  <c r="J152" i="1"/>
  <c r="M152" i="1" s="1"/>
  <c r="H152" i="1"/>
  <c r="E152" i="1"/>
  <c r="AF151" i="1"/>
  <c r="AE151" i="1"/>
  <c r="AD151" i="1"/>
  <c r="AC151" i="1"/>
  <c r="AB151" i="1"/>
  <c r="Z151" i="1"/>
  <c r="Y151" i="1"/>
  <c r="AA151" i="1" s="1"/>
  <c r="W151" i="1"/>
  <c r="V151" i="1"/>
  <c r="X151" i="1" s="1"/>
  <c r="T151" i="1"/>
  <c r="S151" i="1"/>
  <c r="O151" i="1"/>
  <c r="N151" i="1"/>
  <c r="M151" i="1"/>
  <c r="L151" i="1"/>
  <c r="K151" i="1"/>
  <c r="J151" i="1"/>
  <c r="H151" i="1"/>
  <c r="U151" i="1" s="1"/>
  <c r="E151" i="1"/>
  <c r="AF150" i="1"/>
  <c r="AD150" i="1"/>
  <c r="AC150" i="1"/>
  <c r="AE150" i="1" s="1"/>
  <c r="AB150" i="1"/>
  <c r="Z150" i="1"/>
  <c r="T150" i="1"/>
  <c r="S150" i="1"/>
  <c r="O150" i="1"/>
  <c r="N150" i="1"/>
  <c r="K150" i="1"/>
  <c r="J150" i="1"/>
  <c r="M150" i="1" s="1"/>
  <c r="H150" i="1"/>
  <c r="U150" i="1" s="1"/>
  <c r="E150" i="1"/>
  <c r="AF149" i="1"/>
  <c r="AD149" i="1"/>
  <c r="AC149" i="1"/>
  <c r="AE149" i="1" s="1"/>
  <c r="AB149" i="1"/>
  <c r="AA149" i="1"/>
  <c r="Z149" i="1"/>
  <c r="W149" i="1"/>
  <c r="S149" i="1"/>
  <c r="T149" i="1" s="1"/>
  <c r="O149" i="1"/>
  <c r="N149" i="1"/>
  <c r="M149" i="1"/>
  <c r="L149" i="1"/>
  <c r="J149" i="1"/>
  <c r="H149" i="1"/>
  <c r="V149" i="1" s="1"/>
  <c r="X149" i="1" s="1"/>
  <c r="E149" i="1"/>
  <c r="Y149" i="1" s="1"/>
  <c r="AF148" i="1"/>
  <c r="AD148" i="1"/>
  <c r="AC148" i="1"/>
  <c r="AE148" i="1" s="1"/>
  <c r="AB148" i="1"/>
  <c r="T148" i="1"/>
  <c r="S148" i="1"/>
  <c r="O148" i="1"/>
  <c r="N148" i="1"/>
  <c r="J148" i="1"/>
  <c r="M148" i="1" s="1"/>
  <c r="H148" i="1"/>
  <c r="U148" i="1" s="1"/>
  <c r="E148" i="1"/>
  <c r="AF147" i="1"/>
  <c r="AE147" i="1"/>
  <c r="AD147" i="1"/>
  <c r="AC147" i="1"/>
  <c r="AB147" i="1"/>
  <c r="AA147" i="1"/>
  <c r="Z147" i="1"/>
  <c r="Y147" i="1"/>
  <c r="S147" i="1"/>
  <c r="T147" i="1" s="1"/>
  <c r="O147" i="1"/>
  <c r="N147" i="1"/>
  <c r="M147" i="1"/>
  <c r="L147" i="1"/>
  <c r="J147" i="1"/>
  <c r="H147" i="1"/>
  <c r="U147" i="1" s="1"/>
  <c r="E147" i="1"/>
  <c r="AF146" i="1"/>
  <c r="AD146" i="1"/>
  <c r="AC146" i="1"/>
  <c r="AE146" i="1" s="1"/>
  <c r="AB146" i="1"/>
  <c r="X146" i="1"/>
  <c r="W146" i="1"/>
  <c r="V146" i="1"/>
  <c r="U146" i="1"/>
  <c r="T146" i="1"/>
  <c r="S146" i="1"/>
  <c r="O146" i="1"/>
  <c r="N146" i="1"/>
  <c r="M146" i="1"/>
  <c r="L146" i="1"/>
  <c r="K146" i="1"/>
  <c r="J146" i="1"/>
  <c r="H146" i="1"/>
  <c r="E146" i="1"/>
  <c r="AF145" i="1"/>
  <c r="AD145" i="1"/>
  <c r="AC145" i="1"/>
  <c r="AB145" i="1"/>
  <c r="T145" i="1"/>
  <c r="S145" i="1"/>
  <c r="O145" i="1"/>
  <c r="N145" i="1"/>
  <c r="J145" i="1"/>
  <c r="M145" i="1" s="1"/>
  <c r="H145" i="1"/>
  <c r="U145" i="1" s="1"/>
  <c r="E145" i="1"/>
  <c r="AF144" i="1"/>
  <c r="AD144" i="1"/>
  <c r="AC144" i="1"/>
  <c r="AB144" i="1"/>
  <c r="Z144" i="1"/>
  <c r="Y144" i="1"/>
  <c r="V144" i="1"/>
  <c r="T144" i="1"/>
  <c r="S144" i="1"/>
  <c r="O144" i="1"/>
  <c r="N144" i="1"/>
  <c r="M144" i="1"/>
  <c r="K144" i="1"/>
  <c r="J144" i="1"/>
  <c r="H144" i="1"/>
  <c r="E144" i="1"/>
  <c r="AF143" i="1"/>
  <c r="AD143" i="1"/>
  <c r="AE143" i="1" s="1"/>
  <c r="AC143" i="1"/>
  <c r="AB143" i="1"/>
  <c r="T143" i="1"/>
  <c r="S143" i="1"/>
  <c r="O143" i="1"/>
  <c r="N143" i="1"/>
  <c r="M143" i="1"/>
  <c r="J143" i="1"/>
  <c r="H143" i="1"/>
  <c r="V143" i="1" s="1"/>
  <c r="E143" i="1"/>
  <c r="AF142" i="1"/>
  <c r="AE142" i="1"/>
  <c r="AD142" i="1"/>
  <c r="AC142" i="1"/>
  <c r="AB142" i="1"/>
  <c r="Z142" i="1"/>
  <c r="Y142" i="1"/>
  <c r="W142" i="1"/>
  <c r="V142" i="1"/>
  <c r="X142" i="1" s="1"/>
  <c r="U142" i="1"/>
  <c r="T142" i="1"/>
  <c r="S142" i="1"/>
  <c r="O142" i="1"/>
  <c r="N142" i="1"/>
  <c r="M142" i="1"/>
  <c r="L142" i="1"/>
  <c r="K142" i="1"/>
  <c r="J142" i="1"/>
  <c r="H142" i="1"/>
  <c r="E142" i="1"/>
  <c r="AF141" i="1"/>
  <c r="AD141" i="1"/>
  <c r="AC141" i="1"/>
  <c r="AE141" i="1" s="1"/>
  <c r="AB141" i="1"/>
  <c r="W141" i="1"/>
  <c r="V141" i="1"/>
  <c r="T141" i="1"/>
  <c r="S141" i="1"/>
  <c r="O141" i="1"/>
  <c r="N141" i="1"/>
  <c r="K141" i="1"/>
  <c r="J141" i="1"/>
  <c r="M141" i="1" s="1"/>
  <c r="H141" i="1"/>
  <c r="L141" i="1" s="1"/>
  <c r="E141" i="1"/>
  <c r="AF140" i="1"/>
  <c r="AD140" i="1"/>
  <c r="AC140" i="1"/>
  <c r="AE140" i="1" s="1"/>
  <c r="AB140" i="1"/>
  <c r="Z140" i="1"/>
  <c r="AA140" i="1" s="1"/>
  <c r="Y140" i="1"/>
  <c r="V140" i="1"/>
  <c r="S140" i="1"/>
  <c r="T140" i="1" s="1"/>
  <c r="O140" i="1"/>
  <c r="N140" i="1"/>
  <c r="M140" i="1"/>
  <c r="K140" i="1"/>
  <c r="J140" i="1"/>
  <c r="H140" i="1"/>
  <c r="E140" i="1"/>
  <c r="AF139" i="1"/>
  <c r="AE139" i="1"/>
  <c r="AD139" i="1"/>
  <c r="AC139" i="1"/>
  <c r="AB139" i="1"/>
  <c r="T139" i="1"/>
  <c r="S139" i="1"/>
  <c r="O139" i="1"/>
  <c r="N139" i="1"/>
  <c r="M139" i="1"/>
  <c r="J139" i="1"/>
  <c r="H139" i="1"/>
  <c r="U139" i="1" s="1"/>
  <c r="E139" i="1"/>
  <c r="AF138" i="1"/>
  <c r="AD138" i="1"/>
  <c r="AC138" i="1"/>
  <c r="AE138" i="1" s="1"/>
  <c r="AB138" i="1"/>
  <c r="Z138" i="1"/>
  <c r="T138" i="1"/>
  <c r="S138" i="1"/>
  <c r="O138" i="1"/>
  <c r="N138" i="1"/>
  <c r="M138" i="1"/>
  <c r="J138" i="1"/>
  <c r="H138" i="1"/>
  <c r="Y138" i="1" s="1"/>
  <c r="AA138" i="1" s="1"/>
  <c r="E138" i="1"/>
  <c r="AF137" i="1"/>
  <c r="AE137" i="1"/>
  <c r="AD137" i="1"/>
  <c r="AC137" i="1"/>
  <c r="AB137" i="1"/>
  <c r="Z137" i="1"/>
  <c r="W137" i="1"/>
  <c r="V137" i="1"/>
  <c r="X137" i="1" s="1"/>
  <c r="U137" i="1"/>
  <c r="T137" i="1"/>
  <c r="S137" i="1"/>
  <c r="O137" i="1"/>
  <c r="N137" i="1"/>
  <c r="L137" i="1"/>
  <c r="K137" i="1"/>
  <c r="J137" i="1"/>
  <c r="M137" i="1" s="1"/>
  <c r="H137" i="1"/>
  <c r="E137" i="1"/>
  <c r="AF136" i="1"/>
  <c r="AD136" i="1"/>
  <c r="AC136" i="1"/>
  <c r="AB136" i="1"/>
  <c r="Z136" i="1"/>
  <c r="S136" i="1"/>
  <c r="T136" i="1" s="1"/>
  <c r="O136" i="1"/>
  <c r="N136" i="1"/>
  <c r="M136" i="1"/>
  <c r="J136" i="1"/>
  <c r="H136" i="1"/>
  <c r="U136" i="1" s="1"/>
  <c r="E136" i="1"/>
  <c r="AF135" i="1"/>
  <c r="AE135" i="1"/>
  <c r="AD135" i="1"/>
  <c r="AC135" i="1"/>
  <c r="AB135" i="1"/>
  <c r="Z135" i="1"/>
  <c r="Y135" i="1"/>
  <c r="V135" i="1"/>
  <c r="T135" i="1"/>
  <c r="S135" i="1"/>
  <c r="O135" i="1"/>
  <c r="N135" i="1"/>
  <c r="M135" i="1"/>
  <c r="L135" i="1"/>
  <c r="J135" i="1"/>
  <c r="H135" i="1"/>
  <c r="U135" i="1" s="1"/>
  <c r="E135" i="1"/>
  <c r="AF134" i="1"/>
  <c r="AE134" i="1"/>
  <c r="AD134" i="1"/>
  <c r="AC134" i="1"/>
  <c r="AB134" i="1"/>
  <c r="U134" i="1"/>
  <c r="T134" i="1"/>
  <c r="S134" i="1"/>
  <c r="O134" i="1"/>
  <c r="N134" i="1"/>
  <c r="J134" i="1"/>
  <c r="M134" i="1" s="1"/>
  <c r="H134" i="1"/>
  <c r="Z134" i="1" s="1"/>
  <c r="E134" i="1"/>
  <c r="AF133" i="1"/>
  <c r="AE133" i="1"/>
  <c r="AD133" i="1"/>
  <c r="AC133" i="1"/>
  <c r="AB133" i="1"/>
  <c r="Z133" i="1"/>
  <c r="X133" i="1"/>
  <c r="W133" i="1"/>
  <c r="V133" i="1"/>
  <c r="S133" i="1"/>
  <c r="T133" i="1" s="1"/>
  <c r="O133" i="1"/>
  <c r="N133" i="1"/>
  <c r="M133" i="1"/>
  <c r="L133" i="1"/>
  <c r="K133" i="1"/>
  <c r="J133" i="1"/>
  <c r="H133" i="1"/>
  <c r="U133" i="1" s="1"/>
  <c r="E133" i="1"/>
  <c r="Y133" i="1" s="1"/>
  <c r="AA133" i="1" s="1"/>
  <c r="AF132" i="1"/>
  <c r="AD132" i="1"/>
  <c r="AC132" i="1"/>
  <c r="AE132" i="1" s="1"/>
  <c r="AB132" i="1"/>
  <c r="Y132" i="1"/>
  <c r="AA132" i="1" s="1"/>
  <c r="W132" i="1"/>
  <c r="U132" i="1"/>
  <c r="T132" i="1"/>
  <c r="S132" i="1"/>
  <c r="O132" i="1"/>
  <c r="N132" i="1"/>
  <c r="M132" i="1"/>
  <c r="L132" i="1"/>
  <c r="J132" i="1"/>
  <c r="H132" i="1"/>
  <c r="Z132" i="1" s="1"/>
  <c r="E132" i="1"/>
  <c r="AF131" i="1"/>
  <c r="AE131" i="1"/>
  <c r="AD131" i="1"/>
  <c r="AC131" i="1"/>
  <c r="AB131" i="1"/>
  <c r="W131" i="1"/>
  <c r="V131" i="1"/>
  <c r="X131" i="1" s="1"/>
  <c r="T131" i="1"/>
  <c r="S131" i="1"/>
  <c r="O131" i="1"/>
  <c r="N131" i="1"/>
  <c r="J131" i="1"/>
  <c r="M131" i="1" s="1"/>
  <c r="H131" i="1"/>
  <c r="L131" i="1" s="1"/>
  <c r="E131" i="1"/>
  <c r="AF130" i="1"/>
  <c r="AD130" i="1"/>
  <c r="AC130" i="1"/>
  <c r="AE130" i="1" s="1"/>
  <c r="AB130" i="1"/>
  <c r="Z130" i="1"/>
  <c r="AA130" i="1" s="1"/>
  <c r="Y130" i="1"/>
  <c r="S130" i="1"/>
  <c r="T130" i="1" s="1"/>
  <c r="O130" i="1"/>
  <c r="N130" i="1"/>
  <c r="M130" i="1"/>
  <c r="J130" i="1"/>
  <c r="H130" i="1"/>
  <c r="U130" i="1" s="1"/>
  <c r="E130" i="1"/>
  <c r="AF129" i="1"/>
  <c r="AE129" i="1"/>
  <c r="AD129" i="1"/>
  <c r="AC129" i="1"/>
  <c r="AB129" i="1"/>
  <c r="W129" i="1"/>
  <c r="V129" i="1"/>
  <c r="X129" i="1" s="1"/>
  <c r="S129" i="1"/>
  <c r="T129" i="1" s="1"/>
  <c r="O129" i="1"/>
  <c r="N129" i="1"/>
  <c r="M129" i="1"/>
  <c r="L129" i="1"/>
  <c r="K129" i="1"/>
  <c r="J129" i="1"/>
  <c r="H129" i="1"/>
  <c r="U129" i="1" s="1"/>
  <c r="E129" i="1"/>
  <c r="Z129" i="1" s="1"/>
  <c r="AF128" i="1"/>
  <c r="AE128" i="1"/>
  <c r="AD128" i="1"/>
  <c r="AC128" i="1"/>
  <c r="AB128" i="1"/>
  <c r="Y128" i="1"/>
  <c r="AA128" i="1" s="1"/>
  <c r="W128" i="1"/>
  <c r="V128" i="1"/>
  <c r="X128" i="1" s="1"/>
  <c r="U128" i="1"/>
  <c r="T128" i="1"/>
  <c r="S128" i="1"/>
  <c r="O128" i="1"/>
  <c r="N128" i="1"/>
  <c r="L128" i="1"/>
  <c r="K128" i="1"/>
  <c r="J128" i="1"/>
  <c r="M128" i="1" s="1"/>
  <c r="H128" i="1"/>
  <c r="Z128" i="1" s="1"/>
  <c r="E128" i="1"/>
  <c r="AF127" i="1"/>
  <c r="AD127" i="1"/>
  <c r="AC127" i="1"/>
  <c r="AE127" i="1" s="1"/>
  <c r="AB127" i="1"/>
  <c r="S127" i="1"/>
  <c r="T127" i="1" s="1"/>
  <c r="O127" i="1"/>
  <c r="N127" i="1"/>
  <c r="J127" i="1"/>
  <c r="M127" i="1" s="1"/>
  <c r="H127" i="1"/>
  <c r="Z127" i="1" s="1"/>
  <c r="E127" i="1"/>
  <c r="AF126" i="1"/>
  <c r="AD126" i="1"/>
  <c r="AC126" i="1"/>
  <c r="AE126" i="1" s="1"/>
  <c r="AB126" i="1"/>
  <c r="U126" i="1"/>
  <c r="T126" i="1"/>
  <c r="S126" i="1"/>
  <c r="O126" i="1"/>
  <c r="N126" i="1"/>
  <c r="J126" i="1"/>
  <c r="M126" i="1" s="1"/>
  <c r="H126" i="1"/>
  <c r="E126" i="1"/>
  <c r="Z126" i="1" s="1"/>
  <c r="AF125" i="1"/>
  <c r="AE125" i="1"/>
  <c r="AD125" i="1"/>
  <c r="AC125" i="1"/>
  <c r="AB125" i="1"/>
  <c r="Y125" i="1"/>
  <c r="X125" i="1"/>
  <c r="W125" i="1"/>
  <c r="V125" i="1"/>
  <c r="S125" i="1"/>
  <c r="T125" i="1" s="1"/>
  <c r="O125" i="1"/>
  <c r="N125" i="1"/>
  <c r="M125" i="1"/>
  <c r="L125" i="1"/>
  <c r="K125" i="1"/>
  <c r="J125" i="1"/>
  <c r="H125" i="1"/>
  <c r="U125" i="1" s="1"/>
  <c r="E125" i="1"/>
  <c r="Z125" i="1" s="1"/>
  <c r="AF124" i="1"/>
  <c r="AD124" i="1"/>
  <c r="AC124" i="1"/>
  <c r="AE124" i="1" s="1"/>
  <c r="AB124" i="1"/>
  <c r="Y124" i="1"/>
  <c r="AA124" i="1" s="1"/>
  <c r="W124" i="1"/>
  <c r="U124" i="1"/>
  <c r="T124" i="1"/>
  <c r="S124" i="1"/>
  <c r="O124" i="1"/>
  <c r="N124" i="1"/>
  <c r="M124" i="1"/>
  <c r="L124" i="1"/>
  <c r="J124" i="1"/>
  <c r="H124" i="1"/>
  <c r="Z124" i="1" s="1"/>
  <c r="E124" i="1"/>
  <c r="AF123" i="1"/>
  <c r="AE123" i="1"/>
  <c r="AD123" i="1"/>
  <c r="AC123" i="1"/>
  <c r="AB123" i="1"/>
  <c r="W123" i="1"/>
  <c r="V123" i="1"/>
  <c r="X123" i="1" s="1"/>
  <c r="T123" i="1"/>
  <c r="S123" i="1"/>
  <c r="O123" i="1"/>
  <c r="N123" i="1"/>
  <c r="K123" i="1"/>
  <c r="J123" i="1"/>
  <c r="M123" i="1" s="1"/>
  <c r="H123" i="1"/>
  <c r="L123" i="1" s="1"/>
  <c r="E123" i="1"/>
  <c r="AF122" i="1"/>
  <c r="AD122" i="1"/>
  <c r="AC122" i="1"/>
  <c r="AE122" i="1" s="1"/>
  <c r="AB122" i="1"/>
  <c r="AA122" i="1"/>
  <c r="Z122" i="1"/>
  <c r="Y122" i="1"/>
  <c r="S122" i="1"/>
  <c r="T122" i="1" s="1"/>
  <c r="O122" i="1"/>
  <c r="N122" i="1"/>
  <c r="M122" i="1"/>
  <c r="J122" i="1"/>
  <c r="H122" i="1"/>
  <c r="U122" i="1" s="1"/>
  <c r="E122" i="1"/>
  <c r="AF121" i="1"/>
  <c r="AE121" i="1"/>
  <c r="AD121" i="1"/>
  <c r="AC121" i="1"/>
  <c r="AB121" i="1"/>
  <c r="W121" i="1"/>
  <c r="V121" i="1"/>
  <c r="X121" i="1" s="1"/>
  <c r="S121" i="1"/>
  <c r="T121" i="1" s="1"/>
  <c r="O121" i="1"/>
  <c r="N121" i="1"/>
  <c r="M121" i="1"/>
  <c r="L121" i="1"/>
  <c r="K121" i="1"/>
  <c r="J121" i="1"/>
  <c r="H121" i="1"/>
  <c r="U121" i="1" s="1"/>
  <c r="E121" i="1"/>
  <c r="AF120" i="1"/>
  <c r="AE120" i="1"/>
  <c r="AD120" i="1"/>
  <c r="AC120" i="1"/>
  <c r="AB120" i="1"/>
  <c r="W120" i="1"/>
  <c r="V120" i="1"/>
  <c r="X120" i="1" s="1"/>
  <c r="U120" i="1"/>
  <c r="T120" i="1"/>
  <c r="S120" i="1"/>
  <c r="O120" i="1"/>
  <c r="N120" i="1"/>
  <c r="L120" i="1"/>
  <c r="K120" i="1"/>
  <c r="J120" i="1"/>
  <c r="M120" i="1" s="1"/>
  <c r="H120" i="1"/>
  <c r="Z120" i="1" s="1"/>
  <c r="E120" i="1"/>
  <c r="AF119" i="1"/>
  <c r="AD119" i="1"/>
  <c r="AC119" i="1"/>
  <c r="AE119" i="1" s="1"/>
  <c r="AB119" i="1"/>
  <c r="Z119" i="1"/>
  <c r="S119" i="1"/>
  <c r="T119" i="1" s="1"/>
  <c r="O119" i="1"/>
  <c r="N119" i="1"/>
  <c r="L119" i="1"/>
  <c r="J119" i="1"/>
  <c r="M119" i="1" s="1"/>
  <c r="H119" i="1"/>
  <c r="W119" i="1" s="1"/>
  <c r="E119" i="1"/>
  <c r="AF118" i="1"/>
  <c r="AD118" i="1"/>
  <c r="AC118" i="1"/>
  <c r="AE118" i="1" s="1"/>
  <c r="AB118" i="1"/>
  <c r="U118" i="1"/>
  <c r="T118" i="1"/>
  <c r="S118" i="1"/>
  <c r="O118" i="1"/>
  <c r="N118" i="1"/>
  <c r="J118" i="1"/>
  <c r="M118" i="1" s="1"/>
  <c r="H118" i="1"/>
  <c r="E118" i="1"/>
  <c r="AF117" i="1"/>
  <c r="AE117" i="1"/>
  <c r="AD117" i="1"/>
  <c r="AC117" i="1"/>
  <c r="AB117" i="1"/>
  <c r="Y117" i="1"/>
  <c r="X117" i="1"/>
  <c r="W117" i="1"/>
  <c r="V117" i="1"/>
  <c r="S117" i="1"/>
  <c r="T117" i="1" s="1"/>
  <c r="O117" i="1"/>
  <c r="N117" i="1"/>
  <c r="M117" i="1"/>
  <c r="L117" i="1"/>
  <c r="K117" i="1"/>
  <c r="J117" i="1"/>
  <c r="H117" i="1"/>
  <c r="U117" i="1" s="1"/>
  <c r="E117" i="1"/>
  <c r="Z117" i="1" s="1"/>
  <c r="AF116" i="1"/>
  <c r="AD116" i="1"/>
  <c r="AC116" i="1"/>
  <c r="AE116" i="1" s="1"/>
  <c r="AB116" i="1"/>
  <c r="Y116" i="1"/>
  <c r="AA116" i="1" s="1"/>
  <c r="W116" i="1"/>
  <c r="U116" i="1"/>
  <c r="T116" i="1"/>
  <c r="S116" i="1"/>
  <c r="O116" i="1"/>
  <c r="N116" i="1"/>
  <c r="M116" i="1"/>
  <c r="L116" i="1"/>
  <c r="J116" i="1"/>
  <c r="H116" i="1"/>
  <c r="Z116" i="1" s="1"/>
  <c r="E116" i="1"/>
  <c r="AF115" i="1"/>
  <c r="AE115" i="1"/>
  <c r="AD115" i="1"/>
  <c r="AC115" i="1"/>
  <c r="AB115" i="1"/>
  <c r="W115" i="1"/>
  <c r="U115" i="1"/>
  <c r="T115" i="1"/>
  <c r="S115" i="1"/>
  <c r="O115" i="1"/>
  <c r="N115" i="1"/>
  <c r="J115" i="1"/>
  <c r="M115" i="1" s="1"/>
  <c r="H115" i="1"/>
  <c r="L115" i="1" s="1"/>
  <c r="E115" i="1"/>
  <c r="AF114" i="1"/>
  <c r="AD114" i="1"/>
  <c r="AC114" i="1"/>
  <c r="AE114" i="1" s="1"/>
  <c r="AB114" i="1"/>
  <c r="Z114" i="1"/>
  <c r="AA114" i="1" s="1"/>
  <c r="Y114" i="1"/>
  <c r="S114" i="1"/>
  <c r="T114" i="1" s="1"/>
  <c r="O114" i="1"/>
  <c r="N114" i="1"/>
  <c r="J114" i="1"/>
  <c r="M114" i="1" s="1"/>
  <c r="H114" i="1"/>
  <c r="U114" i="1" s="1"/>
  <c r="E114" i="1"/>
  <c r="AF113" i="1"/>
  <c r="AE113" i="1"/>
  <c r="AD113" i="1"/>
  <c r="AC113" i="1"/>
  <c r="AB113" i="1"/>
  <c r="W113" i="1"/>
  <c r="V113" i="1"/>
  <c r="X113" i="1" s="1"/>
  <c r="S113" i="1"/>
  <c r="T113" i="1" s="1"/>
  <c r="O113" i="1"/>
  <c r="N113" i="1"/>
  <c r="M113" i="1"/>
  <c r="L113" i="1"/>
  <c r="K113" i="1"/>
  <c r="J113" i="1"/>
  <c r="H113" i="1"/>
  <c r="U113" i="1" s="1"/>
  <c r="E113" i="1"/>
  <c r="AF112" i="1"/>
  <c r="AE112" i="1"/>
  <c r="AD112" i="1"/>
  <c r="AC112" i="1"/>
  <c r="AB112" i="1"/>
  <c r="W112" i="1"/>
  <c r="V112" i="1"/>
  <c r="X112" i="1" s="1"/>
  <c r="U112" i="1"/>
  <c r="T112" i="1"/>
  <c r="S112" i="1"/>
  <c r="O112" i="1"/>
  <c r="N112" i="1"/>
  <c r="L112" i="1"/>
  <c r="J112" i="1"/>
  <c r="M112" i="1" s="1"/>
  <c r="H112" i="1"/>
  <c r="Z112" i="1" s="1"/>
  <c r="E112" i="1"/>
  <c r="AF111" i="1"/>
  <c r="AD111" i="1"/>
  <c r="AC111" i="1"/>
  <c r="AE111" i="1" s="1"/>
  <c r="AB111" i="1"/>
  <c r="Z111" i="1"/>
  <c r="W111" i="1"/>
  <c r="S111" i="1"/>
  <c r="T111" i="1" s="1"/>
  <c r="O111" i="1"/>
  <c r="N111" i="1"/>
  <c r="L111" i="1"/>
  <c r="K111" i="1"/>
  <c r="J111" i="1"/>
  <c r="M111" i="1" s="1"/>
  <c r="H111" i="1"/>
  <c r="V111" i="1" s="1"/>
  <c r="X111" i="1" s="1"/>
  <c r="E111" i="1"/>
  <c r="AF110" i="1"/>
  <c r="AD110" i="1"/>
  <c r="AC110" i="1"/>
  <c r="AE110" i="1" s="1"/>
  <c r="AB110" i="1"/>
  <c r="U110" i="1"/>
  <c r="S110" i="1"/>
  <c r="T110" i="1" s="1"/>
  <c r="O110" i="1"/>
  <c r="N110" i="1"/>
  <c r="J110" i="1"/>
  <c r="M110" i="1" s="1"/>
  <c r="H110" i="1"/>
  <c r="E110" i="1"/>
  <c r="AF109" i="1"/>
  <c r="AE109" i="1"/>
  <c r="AD109" i="1"/>
  <c r="AC109" i="1"/>
  <c r="AB109" i="1"/>
  <c r="Y109" i="1"/>
  <c r="AA109" i="1" s="1"/>
  <c r="W109" i="1"/>
  <c r="X109" i="1" s="1"/>
  <c r="V109" i="1"/>
  <c r="S109" i="1"/>
  <c r="T109" i="1" s="1"/>
  <c r="O109" i="1"/>
  <c r="N109" i="1"/>
  <c r="M109" i="1"/>
  <c r="L109" i="1"/>
  <c r="K109" i="1"/>
  <c r="J109" i="1"/>
  <c r="H109" i="1"/>
  <c r="U109" i="1" s="1"/>
  <c r="E109" i="1"/>
  <c r="Z109" i="1" s="1"/>
  <c r="AF108" i="1"/>
  <c r="AD108" i="1"/>
  <c r="AC108" i="1"/>
  <c r="AE108" i="1" s="1"/>
  <c r="AB108" i="1"/>
  <c r="Y108" i="1"/>
  <c r="AA108" i="1" s="1"/>
  <c r="W108" i="1"/>
  <c r="U108" i="1"/>
  <c r="T108" i="1"/>
  <c r="S108" i="1"/>
  <c r="O108" i="1"/>
  <c r="N108" i="1"/>
  <c r="M108" i="1"/>
  <c r="L108" i="1"/>
  <c r="J108" i="1"/>
  <c r="H108" i="1"/>
  <c r="Z108" i="1" s="1"/>
  <c r="E108" i="1"/>
  <c r="AF107" i="1"/>
  <c r="AE107" i="1"/>
  <c r="AD107" i="1"/>
  <c r="AC107" i="1"/>
  <c r="AB107" i="1"/>
  <c r="W107" i="1"/>
  <c r="U107" i="1"/>
  <c r="T107" i="1"/>
  <c r="S107" i="1"/>
  <c r="O107" i="1"/>
  <c r="N107" i="1"/>
  <c r="J107" i="1"/>
  <c r="M107" i="1" s="1"/>
  <c r="H107" i="1"/>
  <c r="L107" i="1" s="1"/>
  <c r="E107" i="1"/>
  <c r="AF106" i="1"/>
  <c r="AD106" i="1"/>
  <c r="AC106" i="1"/>
  <c r="AE106" i="1" s="1"/>
  <c r="AB106" i="1"/>
  <c r="Z106" i="1"/>
  <c r="AA106" i="1" s="1"/>
  <c r="Y106" i="1"/>
  <c r="S106" i="1"/>
  <c r="T106" i="1" s="1"/>
  <c r="O106" i="1"/>
  <c r="N106" i="1"/>
  <c r="J106" i="1"/>
  <c r="M106" i="1" s="1"/>
  <c r="H106" i="1"/>
  <c r="U106" i="1" s="1"/>
  <c r="E106" i="1"/>
  <c r="AF105" i="1"/>
  <c r="AE105" i="1"/>
  <c r="AD105" i="1"/>
  <c r="AC105" i="1"/>
  <c r="AB105" i="1"/>
  <c r="W105" i="1"/>
  <c r="V105" i="1"/>
  <c r="X105" i="1" s="1"/>
  <c r="S105" i="1"/>
  <c r="T105" i="1" s="1"/>
  <c r="O105" i="1"/>
  <c r="N105" i="1"/>
  <c r="M105" i="1"/>
  <c r="L105" i="1"/>
  <c r="K105" i="1"/>
  <c r="J105" i="1"/>
  <c r="H105" i="1"/>
  <c r="U105" i="1" s="1"/>
  <c r="E105" i="1"/>
  <c r="AF104" i="1"/>
  <c r="AE104" i="1"/>
  <c r="AD104" i="1"/>
  <c r="AC104" i="1"/>
  <c r="AB104" i="1"/>
  <c r="W104" i="1"/>
  <c r="V104" i="1"/>
  <c r="X104" i="1" s="1"/>
  <c r="U104" i="1"/>
  <c r="T104" i="1"/>
  <c r="S104" i="1"/>
  <c r="O104" i="1"/>
  <c r="N104" i="1"/>
  <c r="L104" i="1"/>
  <c r="J104" i="1"/>
  <c r="M104" i="1" s="1"/>
  <c r="H104" i="1"/>
  <c r="Z104" i="1" s="1"/>
  <c r="E104" i="1"/>
  <c r="AF103" i="1"/>
  <c r="AD103" i="1"/>
  <c r="AC103" i="1"/>
  <c r="AE103" i="1" s="1"/>
  <c r="AB103" i="1"/>
  <c r="Z103" i="1"/>
  <c r="AA103" i="1" s="1"/>
  <c r="W103" i="1"/>
  <c r="S103" i="1"/>
  <c r="T103" i="1" s="1"/>
  <c r="O103" i="1"/>
  <c r="N103" i="1"/>
  <c r="L103" i="1"/>
  <c r="K103" i="1"/>
  <c r="J103" i="1"/>
  <c r="M103" i="1" s="1"/>
  <c r="H103" i="1"/>
  <c r="V103" i="1" s="1"/>
  <c r="X103" i="1" s="1"/>
  <c r="E103" i="1"/>
  <c r="Y103" i="1" s="1"/>
  <c r="AF102" i="1"/>
  <c r="AD102" i="1"/>
  <c r="AC102" i="1"/>
  <c r="AE102" i="1" s="1"/>
  <c r="AB102" i="1"/>
  <c r="U102" i="1"/>
  <c r="S102" i="1"/>
  <c r="T102" i="1" s="1"/>
  <c r="O102" i="1"/>
  <c r="N102" i="1"/>
  <c r="J102" i="1"/>
  <c r="M102" i="1" s="1"/>
  <c r="H102" i="1"/>
  <c r="E102" i="1"/>
  <c r="AF101" i="1"/>
  <c r="AD101" i="1"/>
  <c r="AE101" i="1" s="1"/>
  <c r="AC101" i="1"/>
  <c r="AB101" i="1"/>
  <c r="Y101" i="1"/>
  <c r="AA101" i="1" s="1"/>
  <c r="W101" i="1"/>
  <c r="V101" i="1"/>
  <c r="X101" i="1" s="1"/>
  <c r="S101" i="1"/>
  <c r="T101" i="1" s="1"/>
  <c r="O101" i="1"/>
  <c r="N101" i="1"/>
  <c r="M101" i="1"/>
  <c r="L101" i="1"/>
  <c r="K101" i="1"/>
  <c r="J101" i="1"/>
  <c r="H101" i="1"/>
  <c r="U101" i="1" s="1"/>
  <c r="E101" i="1"/>
  <c r="Z101" i="1" s="1"/>
  <c r="AF100" i="1"/>
  <c r="AD100" i="1"/>
  <c r="AC100" i="1"/>
  <c r="AE100" i="1" s="1"/>
  <c r="AB100" i="1"/>
  <c r="Y100" i="1"/>
  <c r="AA100" i="1" s="1"/>
  <c r="W100" i="1"/>
  <c r="T100" i="1"/>
  <c r="S100" i="1"/>
  <c r="O100" i="1"/>
  <c r="N100" i="1"/>
  <c r="M100" i="1"/>
  <c r="L100" i="1"/>
  <c r="J100" i="1"/>
  <c r="H100" i="1"/>
  <c r="Z100" i="1" s="1"/>
  <c r="E100" i="1"/>
  <c r="AF99" i="1"/>
  <c r="AD99" i="1"/>
  <c r="AC99" i="1"/>
  <c r="AE99" i="1" s="1"/>
  <c r="AB99" i="1"/>
  <c r="T99" i="1"/>
  <c r="S99" i="1"/>
  <c r="O99" i="1"/>
  <c r="N99" i="1"/>
  <c r="J99" i="1"/>
  <c r="M99" i="1" s="1"/>
  <c r="H99" i="1"/>
  <c r="L99" i="1" s="1"/>
  <c r="E99" i="1"/>
  <c r="AF98" i="1"/>
  <c r="AD98" i="1"/>
  <c r="AC98" i="1"/>
  <c r="AE98" i="1" s="1"/>
  <c r="AB98" i="1"/>
  <c r="U98" i="1"/>
  <c r="S98" i="1"/>
  <c r="T98" i="1" s="1"/>
  <c r="O98" i="1"/>
  <c r="N98" i="1"/>
  <c r="J98" i="1"/>
  <c r="M98" i="1" s="1"/>
  <c r="H98" i="1"/>
  <c r="E98" i="1"/>
  <c r="Z98" i="1" s="1"/>
  <c r="AF97" i="1"/>
  <c r="AD97" i="1"/>
  <c r="AE97" i="1" s="1"/>
  <c r="AC97" i="1"/>
  <c r="AB97" i="1"/>
  <c r="Z97" i="1"/>
  <c r="Y97" i="1"/>
  <c r="AA97" i="1" s="1"/>
  <c r="W97" i="1"/>
  <c r="V97" i="1"/>
  <c r="X97" i="1" s="1"/>
  <c r="S97" i="1"/>
  <c r="T97" i="1" s="1"/>
  <c r="O97" i="1"/>
  <c r="N97" i="1"/>
  <c r="M97" i="1"/>
  <c r="L97" i="1"/>
  <c r="K97" i="1"/>
  <c r="J97" i="1"/>
  <c r="H97" i="1"/>
  <c r="U97" i="1" s="1"/>
  <c r="E97" i="1"/>
  <c r="AF96" i="1"/>
  <c r="AE96" i="1"/>
  <c r="AD96" i="1"/>
  <c r="AC96" i="1"/>
  <c r="AB96" i="1"/>
  <c r="W96" i="1"/>
  <c r="V96" i="1"/>
  <c r="X96" i="1" s="1"/>
  <c r="T96" i="1"/>
  <c r="S96" i="1"/>
  <c r="O96" i="1"/>
  <c r="N96" i="1"/>
  <c r="L96" i="1"/>
  <c r="J96" i="1"/>
  <c r="M96" i="1" s="1"/>
  <c r="H96" i="1"/>
  <c r="E96" i="1"/>
  <c r="AF95" i="1"/>
  <c r="AD95" i="1"/>
  <c r="AC95" i="1"/>
  <c r="AE95" i="1" s="1"/>
  <c r="AB95" i="1"/>
  <c r="Z95" i="1"/>
  <c r="AA95" i="1" s="1"/>
  <c r="W95" i="1"/>
  <c r="S95" i="1"/>
  <c r="T95" i="1" s="1"/>
  <c r="O95" i="1"/>
  <c r="N95" i="1"/>
  <c r="L95" i="1"/>
  <c r="K95" i="1"/>
  <c r="J95" i="1"/>
  <c r="M95" i="1" s="1"/>
  <c r="H95" i="1"/>
  <c r="V95" i="1" s="1"/>
  <c r="X95" i="1" s="1"/>
  <c r="E95" i="1"/>
  <c r="Y95" i="1" s="1"/>
  <c r="AF94" i="1"/>
  <c r="AD94" i="1"/>
  <c r="AC94" i="1"/>
  <c r="AE94" i="1" s="1"/>
  <c r="AB94" i="1"/>
  <c r="U94" i="1"/>
  <c r="T94" i="1"/>
  <c r="S94" i="1"/>
  <c r="O94" i="1"/>
  <c r="N94" i="1"/>
  <c r="J94" i="1"/>
  <c r="M94" i="1" s="1"/>
  <c r="H94" i="1"/>
  <c r="E94" i="1"/>
  <c r="AF93" i="1"/>
  <c r="AE93" i="1"/>
  <c r="AD93" i="1"/>
  <c r="AC93" i="1"/>
  <c r="AB93" i="1"/>
  <c r="W93" i="1"/>
  <c r="V93" i="1"/>
  <c r="X93" i="1" s="1"/>
  <c r="S93" i="1"/>
  <c r="T93" i="1" s="1"/>
  <c r="O93" i="1"/>
  <c r="N93" i="1"/>
  <c r="M93" i="1"/>
  <c r="L93" i="1"/>
  <c r="K93" i="1"/>
  <c r="J93" i="1"/>
  <c r="H93" i="1"/>
  <c r="U93" i="1" s="1"/>
  <c r="E93" i="1"/>
  <c r="Z93" i="1" s="1"/>
  <c r="AF92" i="1"/>
  <c r="AD92" i="1"/>
  <c r="AC92" i="1"/>
  <c r="AE92" i="1" s="1"/>
  <c r="AB92" i="1"/>
  <c r="Y92" i="1"/>
  <c r="AA92" i="1" s="1"/>
  <c r="W92" i="1"/>
  <c r="T92" i="1"/>
  <c r="S92" i="1"/>
  <c r="O92" i="1"/>
  <c r="N92" i="1"/>
  <c r="M92" i="1"/>
  <c r="L92" i="1"/>
  <c r="J92" i="1"/>
  <c r="H92" i="1"/>
  <c r="Z92" i="1" s="1"/>
  <c r="E92" i="1"/>
  <c r="AF91" i="1"/>
  <c r="AD91" i="1"/>
  <c r="AE91" i="1" s="1"/>
  <c r="AC91" i="1"/>
  <c r="AB91" i="1"/>
  <c r="Z91" i="1"/>
  <c r="W91" i="1"/>
  <c r="V91" i="1"/>
  <c r="X91" i="1" s="1"/>
  <c r="S91" i="1"/>
  <c r="T91" i="1" s="1"/>
  <c r="O91" i="1"/>
  <c r="N91" i="1"/>
  <c r="L91" i="1"/>
  <c r="J91" i="1"/>
  <c r="M91" i="1" s="1"/>
  <c r="H91" i="1"/>
  <c r="U91" i="1" s="1"/>
  <c r="E91" i="1"/>
  <c r="AF90" i="1"/>
  <c r="AD90" i="1"/>
  <c r="AC90" i="1"/>
  <c r="AE90" i="1" s="1"/>
  <c r="AB90" i="1"/>
  <c r="Z90" i="1"/>
  <c r="U90" i="1"/>
  <c r="S90" i="1"/>
  <c r="T90" i="1" s="1"/>
  <c r="O90" i="1"/>
  <c r="N90" i="1"/>
  <c r="J90" i="1"/>
  <c r="M90" i="1" s="1"/>
  <c r="H90" i="1"/>
  <c r="E90" i="1"/>
  <c r="AF89" i="1"/>
  <c r="AD89" i="1"/>
  <c r="AE89" i="1" s="1"/>
  <c r="AC89" i="1"/>
  <c r="AB89" i="1"/>
  <c r="Z89" i="1"/>
  <c r="AA89" i="1" s="1"/>
  <c r="Y89" i="1"/>
  <c r="W89" i="1"/>
  <c r="V89" i="1"/>
  <c r="X89" i="1" s="1"/>
  <c r="S89" i="1"/>
  <c r="T89" i="1" s="1"/>
  <c r="O89" i="1"/>
  <c r="N89" i="1"/>
  <c r="M89" i="1"/>
  <c r="L89" i="1"/>
  <c r="K89" i="1"/>
  <c r="J89" i="1"/>
  <c r="H89" i="1"/>
  <c r="U89" i="1" s="1"/>
  <c r="E89" i="1"/>
  <c r="AF88" i="1"/>
  <c r="AD88" i="1"/>
  <c r="AC88" i="1"/>
  <c r="AE88" i="1" s="1"/>
  <c r="AB88" i="1"/>
  <c r="W88" i="1"/>
  <c r="T88" i="1"/>
  <c r="S88" i="1"/>
  <c r="O88" i="1"/>
  <c r="N88" i="1"/>
  <c r="L88" i="1"/>
  <c r="J88" i="1"/>
  <c r="M88" i="1" s="1"/>
  <c r="H88" i="1"/>
  <c r="E88" i="1"/>
  <c r="AF87" i="1"/>
  <c r="AD87" i="1"/>
  <c r="AC87" i="1"/>
  <c r="AB87" i="1"/>
  <c r="W87" i="1"/>
  <c r="S87" i="1"/>
  <c r="T87" i="1" s="1"/>
  <c r="O87" i="1"/>
  <c r="N87" i="1"/>
  <c r="L87" i="1"/>
  <c r="K87" i="1"/>
  <c r="J87" i="1"/>
  <c r="M87" i="1" s="1"/>
  <c r="H87" i="1"/>
  <c r="V87" i="1" s="1"/>
  <c r="X87" i="1" s="1"/>
  <c r="E87" i="1"/>
  <c r="Y87" i="1" s="1"/>
  <c r="AF86" i="1"/>
  <c r="AD86" i="1"/>
  <c r="AC86" i="1"/>
  <c r="AE86" i="1" s="1"/>
  <c r="AB86" i="1"/>
  <c r="U86" i="1"/>
  <c r="S86" i="1"/>
  <c r="T86" i="1" s="1"/>
  <c r="O86" i="1"/>
  <c r="N86" i="1"/>
  <c r="J86" i="1"/>
  <c r="M86" i="1" s="1"/>
  <c r="H86" i="1"/>
  <c r="E86" i="1"/>
  <c r="AF85" i="1"/>
  <c r="AD85" i="1"/>
  <c r="AE85" i="1" s="1"/>
  <c r="AC85" i="1"/>
  <c r="AB85" i="1"/>
  <c r="Z85" i="1"/>
  <c r="S85" i="1"/>
  <c r="T85" i="1" s="1"/>
  <c r="O85" i="1"/>
  <c r="N85" i="1"/>
  <c r="M85" i="1"/>
  <c r="J85" i="1"/>
  <c r="H85" i="1"/>
  <c r="U85" i="1" s="1"/>
  <c r="E85" i="1"/>
  <c r="Y85" i="1" s="1"/>
  <c r="AA85" i="1" s="1"/>
  <c r="AF84" i="1"/>
  <c r="AD84" i="1"/>
  <c r="AC84" i="1"/>
  <c r="AE84" i="1" s="1"/>
  <c r="AB84" i="1"/>
  <c r="U84" i="1"/>
  <c r="T84" i="1"/>
  <c r="S84" i="1"/>
  <c r="O84" i="1"/>
  <c r="N84" i="1"/>
  <c r="J84" i="1"/>
  <c r="M84" i="1" s="1"/>
  <c r="H84" i="1"/>
  <c r="E84" i="1"/>
  <c r="AF83" i="1"/>
  <c r="AD83" i="1"/>
  <c r="AE83" i="1" s="1"/>
  <c r="AC83" i="1"/>
  <c r="AB83" i="1"/>
  <c r="Z83" i="1"/>
  <c r="AA83" i="1" s="1"/>
  <c r="X83" i="1"/>
  <c r="W83" i="1"/>
  <c r="V83" i="1"/>
  <c r="U83" i="1"/>
  <c r="S83" i="1"/>
  <c r="T83" i="1" s="1"/>
  <c r="O83" i="1"/>
  <c r="N83" i="1"/>
  <c r="M83" i="1"/>
  <c r="L83" i="1"/>
  <c r="K83" i="1"/>
  <c r="J83" i="1"/>
  <c r="H83" i="1"/>
  <c r="E83" i="1"/>
  <c r="Y83" i="1" s="1"/>
  <c r="AF82" i="1"/>
  <c r="AD82" i="1"/>
  <c r="AC82" i="1"/>
  <c r="AE82" i="1" s="1"/>
  <c r="AB82" i="1"/>
  <c r="V82" i="1"/>
  <c r="S82" i="1"/>
  <c r="T82" i="1" s="1"/>
  <c r="O82" i="1"/>
  <c r="N82" i="1"/>
  <c r="J82" i="1"/>
  <c r="M82" i="1" s="1"/>
  <c r="H82" i="1"/>
  <c r="E82" i="1"/>
  <c r="Y82" i="1" s="1"/>
  <c r="AF81" i="1"/>
  <c r="AD81" i="1"/>
  <c r="AE81" i="1" s="1"/>
  <c r="AC81" i="1"/>
  <c r="AB81" i="1"/>
  <c r="Z81" i="1"/>
  <c r="Y81" i="1"/>
  <c r="AA81" i="1" s="1"/>
  <c r="W81" i="1"/>
  <c r="V81" i="1"/>
  <c r="X81" i="1" s="1"/>
  <c r="S81" i="1"/>
  <c r="T81" i="1" s="1"/>
  <c r="O81" i="1"/>
  <c r="N81" i="1"/>
  <c r="M81" i="1"/>
  <c r="L81" i="1"/>
  <c r="K81" i="1"/>
  <c r="J81" i="1"/>
  <c r="H81" i="1"/>
  <c r="U81" i="1" s="1"/>
  <c r="E81" i="1"/>
  <c r="AF80" i="1"/>
  <c r="AD80" i="1"/>
  <c r="AC80" i="1"/>
  <c r="AE80" i="1" s="1"/>
  <c r="AB80" i="1"/>
  <c r="T80" i="1"/>
  <c r="S80" i="1"/>
  <c r="O80" i="1"/>
  <c r="N80" i="1"/>
  <c r="J80" i="1"/>
  <c r="M80" i="1" s="1"/>
  <c r="H80" i="1"/>
  <c r="Y80" i="1" s="1"/>
  <c r="E80" i="1"/>
  <c r="AF79" i="1"/>
  <c r="AD79" i="1"/>
  <c r="AC79" i="1"/>
  <c r="AE79" i="1" s="1"/>
  <c r="AB79" i="1"/>
  <c r="Z79" i="1"/>
  <c r="S79" i="1"/>
  <c r="T79" i="1" s="1"/>
  <c r="O79" i="1"/>
  <c r="N79" i="1"/>
  <c r="M79" i="1"/>
  <c r="L79" i="1"/>
  <c r="J79" i="1"/>
  <c r="H79" i="1"/>
  <c r="E79" i="1"/>
  <c r="AF78" i="1"/>
  <c r="AD78" i="1"/>
  <c r="AC78" i="1"/>
  <c r="AE78" i="1" s="1"/>
  <c r="AB78" i="1"/>
  <c r="V78" i="1"/>
  <c r="T78" i="1"/>
  <c r="S78" i="1"/>
  <c r="O78" i="1"/>
  <c r="N78" i="1"/>
  <c r="M78" i="1"/>
  <c r="K78" i="1"/>
  <c r="J78" i="1"/>
  <c r="H78" i="1"/>
  <c r="E78" i="1"/>
  <c r="Z78" i="1" s="1"/>
  <c r="AF77" i="1"/>
  <c r="AD77" i="1"/>
  <c r="AE77" i="1" s="1"/>
  <c r="AC77" i="1"/>
  <c r="AB77" i="1"/>
  <c r="S77" i="1"/>
  <c r="T77" i="1" s="1"/>
  <c r="O77" i="1"/>
  <c r="N77" i="1"/>
  <c r="M77" i="1"/>
  <c r="J77" i="1"/>
  <c r="H77" i="1"/>
  <c r="Z77" i="1" s="1"/>
  <c r="E77" i="1"/>
  <c r="AF76" i="1"/>
  <c r="AD76" i="1"/>
  <c r="AC76" i="1"/>
  <c r="AE76" i="1" s="1"/>
  <c r="AB76" i="1"/>
  <c r="T76" i="1"/>
  <c r="S76" i="1"/>
  <c r="O76" i="1"/>
  <c r="N76" i="1"/>
  <c r="M76" i="1"/>
  <c r="J76" i="1"/>
  <c r="H76" i="1"/>
  <c r="Z76" i="1" s="1"/>
  <c r="E76" i="1"/>
  <c r="AF75" i="1"/>
  <c r="AD75" i="1"/>
  <c r="AE75" i="1" s="1"/>
  <c r="AC75" i="1"/>
  <c r="AB75" i="1"/>
  <c r="S75" i="1"/>
  <c r="T75" i="1" s="1"/>
  <c r="O75" i="1"/>
  <c r="N75" i="1"/>
  <c r="J75" i="1"/>
  <c r="M75" i="1" s="1"/>
  <c r="H75" i="1"/>
  <c r="U75" i="1" s="1"/>
  <c r="E75" i="1"/>
  <c r="AF74" i="1"/>
  <c r="AD74" i="1"/>
  <c r="AC74" i="1"/>
  <c r="AB74" i="1"/>
  <c r="Z74" i="1"/>
  <c r="Y74" i="1"/>
  <c r="AA74" i="1" s="1"/>
  <c r="U74" i="1"/>
  <c r="S74" i="1"/>
  <c r="T74" i="1" s="1"/>
  <c r="O74" i="1"/>
  <c r="N74" i="1"/>
  <c r="M74" i="1"/>
  <c r="K74" i="1"/>
  <c r="J74" i="1"/>
  <c r="H74" i="1"/>
  <c r="E74" i="1"/>
  <c r="AF73" i="1"/>
  <c r="AD73" i="1"/>
  <c r="AE73" i="1" s="1"/>
  <c r="AC73" i="1"/>
  <c r="AB73" i="1"/>
  <c r="W73" i="1"/>
  <c r="S73" i="1"/>
  <c r="T73" i="1" s="1"/>
  <c r="O73" i="1"/>
  <c r="N73" i="1"/>
  <c r="M73" i="1"/>
  <c r="K73" i="1"/>
  <c r="J73" i="1"/>
  <c r="H73" i="1"/>
  <c r="E73" i="1"/>
  <c r="Y73" i="1" s="1"/>
  <c r="AF72" i="1"/>
  <c r="AE72" i="1"/>
  <c r="AD72" i="1"/>
  <c r="AC72" i="1"/>
  <c r="AB72" i="1"/>
  <c r="Z72" i="1"/>
  <c r="Y72" i="1"/>
  <c r="W72" i="1"/>
  <c r="V72" i="1"/>
  <c r="X72" i="1" s="1"/>
  <c r="T72" i="1"/>
  <c r="S72" i="1"/>
  <c r="O72" i="1"/>
  <c r="N72" i="1"/>
  <c r="M72" i="1"/>
  <c r="L72" i="1"/>
  <c r="K72" i="1"/>
  <c r="J72" i="1"/>
  <c r="H72" i="1"/>
  <c r="U72" i="1" s="1"/>
  <c r="E72" i="1"/>
  <c r="AF71" i="1"/>
  <c r="AE71" i="1"/>
  <c r="AD71" i="1"/>
  <c r="AC71" i="1"/>
  <c r="AB71" i="1"/>
  <c r="T71" i="1"/>
  <c r="S71" i="1"/>
  <c r="O71" i="1"/>
  <c r="N71" i="1"/>
  <c r="M71" i="1"/>
  <c r="J71" i="1"/>
  <c r="H71" i="1"/>
  <c r="W71" i="1" s="1"/>
  <c r="E71" i="1"/>
  <c r="AF70" i="1"/>
  <c r="AD70" i="1"/>
  <c r="AC70" i="1"/>
  <c r="AE70" i="1" s="1"/>
  <c r="AB70" i="1"/>
  <c r="Y70" i="1"/>
  <c r="S70" i="1"/>
  <c r="T70" i="1" s="1"/>
  <c r="O70" i="1"/>
  <c r="N70" i="1"/>
  <c r="M70" i="1"/>
  <c r="K70" i="1"/>
  <c r="J70" i="1"/>
  <c r="H70" i="1"/>
  <c r="E70" i="1"/>
  <c r="Z70" i="1" s="1"/>
  <c r="AF69" i="1"/>
  <c r="AD69" i="1"/>
  <c r="AE69" i="1" s="1"/>
  <c r="AC69" i="1"/>
  <c r="AB69" i="1"/>
  <c r="Y69" i="1"/>
  <c r="AA69" i="1" s="1"/>
  <c r="S69" i="1"/>
  <c r="T69" i="1" s="1"/>
  <c r="O69" i="1"/>
  <c r="N69" i="1"/>
  <c r="M69" i="1"/>
  <c r="J69" i="1"/>
  <c r="H69" i="1"/>
  <c r="U69" i="1" s="1"/>
  <c r="E69" i="1"/>
  <c r="Z69" i="1" s="1"/>
  <c r="AF68" i="1"/>
  <c r="AD68" i="1"/>
  <c r="AC68" i="1"/>
  <c r="AE68" i="1" s="1"/>
  <c r="AB68" i="1"/>
  <c r="U68" i="1"/>
  <c r="T68" i="1"/>
  <c r="S68" i="1"/>
  <c r="O68" i="1"/>
  <c r="N68" i="1"/>
  <c r="J68" i="1"/>
  <c r="M68" i="1" s="1"/>
  <c r="H68" i="1"/>
  <c r="E68" i="1"/>
  <c r="AF67" i="1"/>
  <c r="AD67" i="1"/>
  <c r="AE67" i="1" s="1"/>
  <c r="AC67" i="1"/>
  <c r="AB67" i="1"/>
  <c r="Z67" i="1"/>
  <c r="AA67" i="1" s="1"/>
  <c r="X67" i="1"/>
  <c r="W67" i="1"/>
  <c r="V67" i="1"/>
  <c r="U67" i="1"/>
  <c r="S67" i="1"/>
  <c r="T67" i="1" s="1"/>
  <c r="O67" i="1"/>
  <c r="N67" i="1"/>
  <c r="M67" i="1"/>
  <c r="L67" i="1"/>
  <c r="K67" i="1"/>
  <c r="J67" i="1"/>
  <c r="H67" i="1"/>
  <c r="E67" i="1"/>
  <c r="Y67" i="1" s="1"/>
  <c r="AF66" i="1"/>
  <c r="AD66" i="1"/>
  <c r="AC66" i="1"/>
  <c r="AE66" i="1" s="1"/>
  <c r="AB66" i="1"/>
  <c r="V66" i="1"/>
  <c r="S66" i="1"/>
  <c r="T66" i="1" s="1"/>
  <c r="O66" i="1"/>
  <c r="N66" i="1"/>
  <c r="J66" i="1"/>
  <c r="M66" i="1" s="1"/>
  <c r="H66" i="1"/>
  <c r="E66" i="1"/>
  <c r="Y66" i="1" s="1"/>
  <c r="AF65" i="1"/>
  <c r="AD65" i="1"/>
  <c r="AE65" i="1" s="1"/>
  <c r="AC65" i="1"/>
  <c r="AB65" i="1"/>
  <c r="Z65" i="1"/>
  <c r="Y65" i="1"/>
  <c r="AA65" i="1" s="1"/>
  <c r="W65" i="1"/>
  <c r="V65" i="1"/>
  <c r="X65" i="1" s="1"/>
  <c r="S65" i="1"/>
  <c r="T65" i="1" s="1"/>
  <c r="O65" i="1"/>
  <c r="N65" i="1"/>
  <c r="M65" i="1"/>
  <c r="L65" i="1"/>
  <c r="K65" i="1"/>
  <c r="J65" i="1"/>
  <c r="H65" i="1"/>
  <c r="U65" i="1" s="1"/>
  <c r="E65" i="1"/>
  <c r="AF64" i="1"/>
  <c r="AD64" i="1"/>
  <c r="AC64" i="1"/>
  <c r="AE64" i="1" s="1"/>
  <c r="AB64" i="1"/>
  <c r="T64" i="1"/>
  <c r="S64" i="1"/>
  <c r="O64" i="1"/>
  <c r="N64" i="1"/>
  <c r="J64" i="1"/>
  <c r="M64" i="1" s="1"/>
  <c r="H64" i="1"/>
  <c r="Y64" i="1" s="1"/>
  <c r="E64" i="1"/>
  <c r="AF63" i="1"/>
  <c r="AD63" i="1"/>
  <c r="AC63" i="1"/>
  <c r="AE63" i="1" s="1"/>
  <c r="AB63" i="1"/>
  <c r="Z63" i="1"/>
  <c r="S63" i="1"/>
  <c r="T63" i="1" s="1"/>
  <c r="O63" i="1"/>
  <c r="N63" i="1"/>
  <c r="M63" i="1"/>
  <c r="L63" i="1"/>
  <c r="J63" i="1"/>
  <c r="H63" i="1"/>
  <c r="E63" i="1"/>
  <c r="AF62" i="1"/>
  <c r="AD62" i="1"/>
  <c r="AC62" i="1"/>
  <c r="AE62" i="1" s="1"/>
  <c r="AB62" i="1"/>
  <c r="V62" i="1"/>
  <c r="T62" i="1"/>
  <c r="S62" i="1"/>
  <c r="O62" i="1"/>
  <c r="N62" i="1"/>
  <c r="M62" i="1"/>
  <c r="K62" i="1"/>
  <c r="J62" i="1"/>
  <c r="H62" i="1"/>
  <c r="E62" i="1"/>
  <c r="Z62" i="1" s="1"/>
  <c r="AF61" i="1"/>
  <c r="AD61" i="1"/>
  <c r="AE61" i="1" s="1"/>
  <c r="AC61" i="1"/>
  <c r="AB61" i="1"/>
  <c r="S61" i="1"/>
  <c r="T61" i="1" s="1"/>
  <c r="O61" i="1"/>
  <c r="N61" i="1"/>
  <c r="M61" i="1"/>
  <c r="J61" i="1"/>
  <c r="H61" i="1"/>
  <c r="E61" i="1"/>
  <c r="AF60" i="1"/>
  <c r="AD60" i="1"/>
  <c r="AC60" i="1"/>
  <c r="AE60" i="1" s="1"/>
  <c r="AB60" i="1"/>
  <c r="T60" i="1"/>
  <c r="S60" i="1"/>
  <c r="O60" i="1"/>
  <c r="N60" i="1"/>
  <c r="M60" i="1"/>
  <c r="J60" i="1"/>
  <c r="H60" i="1"/>
  <c r="Z60" i="1" s="1"/>
  <c r="E60" i="1"/>
  <c r="AF59" i="1"/>
  <c r="AD59" i="1"/>
  <c r="AE59" i="1" s="1"/>
  <c r="AC59" i="1"/>
  <c r="AB59" i="1"/>
  <c r="S59" i="1"/>
  <c r="T59" i="1" s="1"/>
  <c r="O59" i="1"/>
  <c r="N59" i="1"/>
  <c r="J59" i="1"/>
  <c r="M59" i="1" s="1"/>
  <c r="H59" i="1"/>
  <c r="U59" i="1" s="1"/>
  <c r="E59" i="1"/>
  <c r="AF58" i="1"/>
  <c r="AD58" i="1"/>
  <c r="AC58" i="1"/>
  <c r="AB58" i="1"/>
  <c r="Z58" i="1"/>
  <c r="Y58" i="1"/>
  <c r="AA58" i="1" s="1"/>
  <c r="U58" i="1"/>
  <c r="S58" i="1"/>
  <c r="T58" i="1" s="1"/>
  <c r="O58" i="1"/>
  <c r="N58" i="1"/>
  <c r="M58" i="1"/>
  <c r="K58" i="1"/>
  <c r="J58" i="1"/>
  <c r="H58" i="1"/>
  <c r="E58" i="1"/>
  <c r="AF57" i="1"/>
  <c r="AD57" i="1"/>
  <c r="AE57" i="1" s="1"/>
  <c r="AC57" i="1"/>
  <c r="AB57" i="1"/>
  <c r="AA57" i="1"/>
  <c r="Z57" i="1"/>
  <c r="W57" i="1"/>
  <c r="S57" i="1"/>
  <c r="T57" i="1" s="1"/>
  <c r="O57" i="1"/>
  <c r="N57" i="1"/>
  <c r="M57" i="1"/>
  <c r="K57" i="1"/>
  <c r="J57" i="1"/>
  <c r="H57" i="1"/>
  <c r="E57" i="1"/>
  <c r="Y57" i="1" s="1"/>
  <c r="AF56" i="1"/>
  <c r="AE56" i="1"/>
  <c r="AD56" i="1"/>
  <c r="AC56" i="1"/>
  <c r="AB56" i="1"/>
  <c r="Z56" i="1"/>
  <c r="Y56" i="1"/>
  <c r="W56" i="1"/>
  <c r="V56" i="1"/>
  <c r="X56" i="1" s="1"/>
  <c r="T56" i="1"/>
  <c r="S56" i="1"/>
  <c r="O56" i="1"/>
  <c r="N56" i="1"/>
  <c r="M56" i="1"/>
  <c r="L56" i="1"/>
  <c r="K56" i="1"/>
  <c r="J56" i="1"/>
  <c r="H56" i="1"/>
  <c r="U56" i="1" s="1"/>
  <c r="E56" i="1"/>
  <c r="AF55" i="1"/>
  <c r="AE55" i="1"/>
  <c r="AD55" i="1"/>
  <c r="AC55" i="1"/>
  <c r="AB55" i="1"/>
  <c r="T55" i="1"/>
  <c r="S55" i="1"/>
  <c r="O55" i="1"/>
  <c r="N55" i="1"/>
  <c r="M55" i="1"/>
  <c r="J55" i="1"/>
  <c r="H55" i="1"/>
  <c r="W55" i="1" s="1"/>
  <c r="E55" i="1"/>
  <c r="AF54" i="1"/>
  <c r="AD54" i="1"/>
  <c r="AC54" i="1"/>
  <c r="AE54" i="1" s="1"/>
  <c r="AB54" i="1"/>
  <c r="Z54" i="1"/>
  <c r="Y54" i="1"/>
  <c r="AA54" i="1" s="1"/>
  <c r="S54" i="1"/>
  <c r="T54" i="1" s="1"/>
  <c r="O54" i="1"/>
  <c r="N54" i="1"/>
  <c r="M54" i="1"/>
  <c r="K54" i="1"/>
  <c r="J54" i="1"/>
  <c r="H54" i="1"/>
  <c r="E54" i="1"/>
  <c r="AF53" i="1"/>
  <c r="AD53" i="1"/>
  <c r="AE53" i="1" s="1"/>
  <c r="AC53" i="1"/>
  <c r="AB53" i="1"/>
  <c r="Y53" i="1"/>
  <c r="AA53" i="1" s="1"/>
  <c r="S53" i="1"/>
  <c r="T53" i="1" s="1"/>
  <c r="O53" i="1"/>
  <c r="N53" i="1"/>
  <c r="M53" i="1"/>
  <c r="J53" i="1"/>
  <c r="H53" i="1"/>
  <c r="U53" i="1" s="1"/>
  <c r="E53" i="1"/>
  <c r="Z53" i="1" s="1"/>
  <c r="AF52" i="1"/>
  <c r="AD52" i="1"/>
  <c r="AC52" i="1"/>
  <c r="AE52" i="1" s="1"/>
  <c r="AB52" i="1"/>
  <c r="U52" i="1"/>
  <c r="T52" i="1"/>
  <c r="S52" i="1"/>
  <c r="O52" i="1"/>
  <c r="N52" i="1"/>
  <c r="J52" i="1"/>
  <c r="M52" i="1" s="1"/>
  <c r="H52" i="1"/>
  <c r="E52" i="1"/>
  <c r="AF51" i="1"/>
  <c r="AD51" i="1"/>
  <c r="AE51" i="1" s="1"/>
  <c r="AC51" i="1"/>
  <c r="AB51" i="1"/>
  <c r="Z51" i="1"/>
  <c r="AA51" i="1" s="1"/>
  <c r="X51" i="1"/>
  <c r="W51" i="1"/>
  <c r="V51" i="1"/>
  <c r="U51" i="1"/>
  <c r="S51" i="1"/>
  <c r="T51" i="1" s="1"/>
  <c r="O51" i="1"/>
  <c r="N51" i="1"/>
  <c r="M51" i="1"/>
  <c r="L51" i="1"/>
  <c r="K51" i="1"/>
  <c r="J51" i="1"/>
  <c r="H51" i="1"/>
  <c r="E51" i="1"/>
  <c r="Y51" i="1" s="1"/>
  <c r="AF50" i="1"/>
  <c r="AD50" i="1"/>
  <c r="AC50" i="1"/>
  <c r="AE50" i="1" s="1"/>
  <c r="AB50" i="1"/>
  <c r="V50" i="1"/>
  <c r="S50" i="1"/>
  <c r="T50" i="1" s="1"/>
  <c r="O50" i="1"/>
  <c r="N50" i="1"/>
  <c r="J50" i="1"/>
  <c r="M50" i="1" s="1"/>
  <c r="H50" i="1"/>
  <c r="E50" i="1"/>
  <c r="Y50" i="1" s="1"/>
  <c r="AF49" i="1"/>
  <c r="AD49" i="1"/>
  <c r="AE49" i="1" s="1"/>
  <c r="AC49" i="1"/>
  <c r="AB49" i="1"/>
  <c r="Z49" i="1"/>
  <c r="Y49" i="1"/>
  <c r="AA49" i="1" s="1"/>
  <c r="W49" i="1"/>
  <c r="V49" i="1"/>
  <c r="X49" i="1" s="1"/>
  <c r="S49" i="1"/>
  <c r="T49" i="1" s="1"/>
  <c r="O49" i="1"/>
  <c r="N49" i="1"/>
  <c r="M49" i="1"/>
  <c r="L49" i="1"/>
  <c r="K49" i="1"/>
  <c r="J49" i="1"/>
  <c r="H49" i="1"/>
  <c r="U49" i="1" s="1"/>
  <c r="E49" i="1"/>
  <c r="AF48" i="1"/>
  <c r="AD48" i="1"/>
  <c r="AC48" i="1"/>
  <c r="AE48" i="1" s="1"/>
  <c r="AB48" i="1"/>
  <c r="T48" i="1"/>
  <c r="S48" i="1"/>
  <c r="O48" i="1"/>
  <c r="N48" i="1"/>
  <c r="J48" i="1"/>
  <c r="M48" i="1" s="1"/>
  <c r="H48" i="1"/>
  <c r="Y48" i="1" s="1"/>
  <c r="E48" i="1"/>
  <c r="AF47" i="1"/>
  <c r="AD47" i="1"/>
  <c r="AC47" i="1"/>
  <c r="AE47" i="1" s="1"/>
  <c r="AB47" i="1"/>
  <c r="Z47" i="1"/>
  <c r="S47" i="1"/>
  <c r="T47" i="1" s="1"/>
  <c r="O47" i="1"/>
  <c r="N47" i="1"/>
  <c r="M47" i="1"/>
  <c r="L47" i="1"/>
  <c r="J47" i="1"/>
  <c r="H47" i="1"/>
  <c r="E47" i="1"/>
  <c r="AF46" i="1"/>
  <c r="AD46" i="1"/>
  <c r="AC46" i="1"/>
  <c r="AE46" i="1" s="1"/>
  <c r="AB46" i="1"/>
  <c r="V46" i="1"/>
  <c r="T46" i="1"/>
  <c r="S46" i="1"/>
  <c r="O46" i="1"/>
  <c r="N46" i="1"/>
  <c r="M46" i="1"/>
  <c r="K46" i="1"/>
  <c r="J46" i="1"/>
  <c r="H46" i="1"/>
  <c r="E46" i="1"/>
  <c r="Z46" i="1" s="1"/>
  <c r="AF45" i="1"/>
  <c r="AD45" i="1"/>
  <c r="AE45" i="1" s="1"/>
  <c r="AC45" i="1"/>
  <c r="AB45" i="1"/>
  <c r="S45" i="1"/>
  <c r="T45" i="1" s="1"/>
  <c r="O45" i="1"/>
  <c r="N45" i="1"/>
  <c r="M45" i="1"/>
  <c r="J45" i="1"/>
  <c r="H45" i="1"/>
  <c r="Z45" i="1" s="1"/>
  <c r="E45" i="1"/>
  <c r="AF44" i="1"/>
  <c r="AD44" i="1"/>
  <c r="AC44" i="1"/>
  <c r="AE44" i="1" s="1"/>
  <c r="AB44" i="1"/>
  <c r="T44" i="1"/>
  <c r="S44" i="1"/>
  <c r="O44" i="1"/>
  <c r="N44" i="1"/>
  <c r="M44" i="1"/>
  <c r="J44" i="1"/>
  <c r="H44" i="1"/>
  <c r="Z44" i="1" s="1"/>
  <c r="E44" i="1"/>
  <c r="AF43" i="1"/>
  <c r="AD43" i="1"/>
  <c r="AE43" i="1" s="1"/>
  <c r="AC43" i="1"/>
  <c r="AB43" i="1"/>
  <c r="S43" i="1"/>
  <c r="T43" i="1" s="1"/>
  <c r="O43" i="1"/>
  <c r="N43" i="1"/>
  <c r="J43" i="1"/>
  <c r="M43" i="1" s="1"/>
  <c r="H43" i="1"/>
  <c r="K43" i="1" s="1"/>
  <c r="E43" i="1"/>
  <c r="AF42" i="1"/>
  <c r="AD42" i="1"/>
  <c r="AC42" i="1"/>
  <c r="AB42" i="1"/>
  <c r="Z42" i="1"/>
  <c r="Y42" i="1"/>
  <c r="AA42" i="1" s="1"/>
  <c r="U42" i="1"/>
  <c r="S42" i="1"/>
  <c r="T42" i="1" s="1"/>
  <c r="O42" i="1"/>
  <c r="N42" i="1"/>
  <c r="M42" i="1"/>
  <c r="K42" i="1"/>
  <c r="J42" i="1"/>
  <c r="H42" i="1"/>
  <c r="E42" i="1"/>
  <c r="AF41" i="1"/>
  <c r="AD41" i="1"/>
  <c r="AE41" i="1" s="1"/>
  <c r="AC41" i="1"/>
  <c r="AB41" i="1"/>
  <c r="AA41" i="1"/>
  <c r="Z41" i="1"/>
  <c r="W41" i="1"/>
  <c r="S41" i="1"/>
  <c r="T41" i="1" s="1"/>
  <c r="O41" i="1"/>
  <c r="N41" i="1"/>
  <c r="M41" i="1"/>
  <c r="K41" i="1"/>
  <c r="J41" i="1"/>
  <c r="H41" i="1"/>
  <c r="E41" i="1"/>
  <c r="Y41" i="1" s="1"/>
  <c r="AF40" i="1"/>
  <c r="AE40" i="1"/>
  <c r="AD40" i="1"/>
  <c r="AC40" i="1"/>
  <c r="AB40" i="1"/>
  <c r="Z40" i="1"/>
  <c r="Y40" i="1"/>
  <c r="W40" i="1"/>
  <c r="V40" i="1"/>
  <c r="X40" i="1" s="1"/>
  <c r="T40" i="1"/>
  <c r="S40" i="1"/>
  <c r="O40" i="1"/>
  <c r="N40" i="1"/>
  <c r="M40" i="1"/>
  <c r="L40" i="1"/>
  <c r="K40" i="1"/>
  <c r="J40" i="1"/>
  <c r="H40" i="1"/>
  <c r="U40" i="1" s="1"/>
  <c r="E40" i="1"/>
  <c r="AF39" i="1"/>
  <c r="AE39" i="1"/>
  <c r="AD39" i="1"/>
  <c r="AC39" i="1"/>
  <c r="AB39" i="1"/>
  <c r="T39" i="1"/>
  <c r="S39" i="1"/>
  <c r="O39" i="1"/>
  <c r="N39" i="1"/>
  <c r="M39" i="1"/>
  <c r="J39" i="1"/>
  <c r="H39" i="1"/>
  <c r="W39" i="1" s="1"/>
  <c r="E39" i="1"/>
  <c r="AF38" i="1"/>
  <c r="AD38" i="1"/>
  <c r="AC38" i="1"/>
  <c r="AE38" i="1" s="1"/>
  <c r="AB38" i="1"/>
  <c r="Z38" i="1"/>
  <c r="Y38" i="1"/>
  <c r="AA38" i="1" s="1"/>
  <c r="S38" i="1"/>
  <c r="T38" i="1" s="1"/>
  <c r="O38" i="1"/>
  <c r="N38" i="1"/>
  <c r="M38" i="1"/>
  <c r="K38" i="1"/>
  <c r="J38" i="1"/>
  <c r="H38" i="1"/>
  <c r="E38" i="1"/>
  <c r="AF37" i="1"/>
  <c r="AD37" i="1"/>
  <c r="AE37" i="1" s="1"/>
  <c r="AC37" i="1"/>
  <c r="AB37" i="1"/>
  <c r="Y37" i="1"/>
  <c r="AA37" i="1" s="1"/>
  <c r="S37" i="1"/>
  <c r="T37" i="1" s="1"/>
  <c r="O37" i="1"/>
  <c r="N37" i="1"/>
  <c r="M37" i="1"/>
  <c r="J37" i="1"/>
  <c r="H37" i="1"/>
  <c r="U37" i="1" s="1"/>
  <c r="E37" i="1"/>
  <c r="Z37" i="1" s="1"/>
  <c r="AF36" i="1"/>
  <c r="AD36" i="1"/>
  <c r="AC36" i="1"/>
  <c r="AE36" i="1" s="1"/>
  <c r="AB36" i="1"/>
  <c r="U36" i="1"/>
  <c r="T36" i="1"/>
  <c r="S36" i="1"/>
  <c r="O36" i="1"/>
  <c r="N36" i="1"/>
  <c r="J36" i="1"/>
  <c r="M36" i="1" s="1"/>
  <c r="H36" i="1"/>
  <c r="Z36" i="1" s="1"/>
  <c r="E36" i="1"/>
  <c r="AF35" i="1"/>
  <c r="AD35" i="1"/>
  <c r="AE35" i="1" s="1"/>
  <c r="AC35" i="1"/>
  <c r="AB35" i="1"/>
  <c r="Z35" i="1"/>
  <c r="AA35" i="1" s="1"/>
  <c r="X35" i="1"/>
  <c r="W35" i="1"/>
  <c r="V35" i="1"/>
  <c r="U35" i="1"/>
  <c r="S35" i="1"/>
  <c r="T35" i="1" s="1"/>
  <c r="O35" i="1"/>
  <c r="N35" i="1"/>
  <c r="M35" i="1"/>
  <c r="L35" i="1"/>
  <c r="K35" i="1"/>
  <c r="J35" i="1"/>
  <c r="H35" i="1"/>
  <c r="E35" i="1"/>
  <c r="Y35" i="1" s="1"/>
  <c r="AF34" i="1"/>
  <c r="AD34" i="1"/>
  <c r="AC34" i="1"/>
  <c r="AE34" i="1" s="1"/>
  <c r="AB34" i="1"/>
  <c r="V34" i="1"/>
  <c r="S34" i="1"/>
  <c r="T34" i="1" s="1"/>
  <c r="O34" i="1"/>
  <c r="N34" i="1"/>
  <c r="J34" i="1"/>
  <c r="M34" i="1" s="1"/>
  <c r="H34" i="1"/>
  <c r="E34" i="1"/>
  <c r="Y34" i="1" s="1"/>
  <c r="AF33" i="1"/>
  <c r="AD33" i="1"/>
  <c r="AE33" i="1" s="1"/>
  <c r="AC33" i="1"/>
  <c r="AB33" i="1"/>
  <c r="Z33" i="1"/>
  <c r="Y33" i="1"/>
  <c r="AA33" i="1" s="1"/>
  <c r="W33" i="1"/>
  <c r="V33" i="1"/>
  <c r="X33" i="1" s="1"/>
  <c r="S33" i="1"/>
  <c r="T33" i="1" s="1"/>
  <c r="O33" i="1"/>
  <c r="N33" i="1"/>
  <c r="M33" i="1"/>
  <c r="L33" i="1"/>
  <c r="K33" i="1"/>
  <c r="J33" i="1"/>
  <c r="H33" i="1"/>
  <c r="U33" i="1" s="1"/>
  <c r="E33" i="1"/>
  <c r="AF32" i="1"/>
  <c r="AD32" i="1"/>
  <c r="AC32" i="1"/>
  <c r="AE32" i="1" s="1"/>
  <c r="AB32" i="1"/>
  <c r="T32" i="1"/>
  <c r="S32" i="1"/>
  <c r="O32" i="1"/>
  <c r="N32" i="1"/>
  <c r="J32" i="1"/>
  <c r="M32" i="1" s="1"/>
  <c r="H32" i="1"/>
  <c r="Y32" i="1" s="1"/>
  <c r="E32" i="1"/>
  <c r="AF31" i="1"/>
  <c r="AD31" i="1"/>
  <c r="AC31" i="1"/>
  <c r="AE31" i="1" s="1"/>
  <c r="AB31" i="1"/>
  <c r="Z31" i="1"/>
  <c r="S31" i="1"/>
  <c r="T31" i="1" s="1"/>
  <c r="O31" i="1"/>
  <c r="N31" i="1"/>
  <c r="M31" i="1"/>
  <c r="L31" i="1"/>
  <c r="J31" i="1"/>
  <c r="H31" i="1"/>
  <c r="E31" i="1"/>
  <c r="AF30" i="1"/>
  <c r="AD30" i="1"/>
  <c r="AC30" i="1"/>
  <c r="AE30" i="1" s="1"/>
  <c r="AB30" i="1"/>
  <c r="V30" i="1"/>
  <c r="T30" i="1"/>
  <c r="S30" i="1"/>
  <c r="O30" i="1"/>
  <c r="N30" i="1"/>
  <c r="K30" i="1"/>
  <c r="J30" i="1"/>
  <c r="M30" i="1" s="1"/>
  <c r="H30" i="1"/>
  <c r="E30" i="1"/>
  <c r="Z30" i="1" s="1"/>
  <c r="AF29" i="1"/>
  <c r="AD29" i="1"/>
  <c r="AE29" i="1" s="1"/>
  <c r="AC29" i="1"/>
  <c r="AB29" i="1"/>
  <c r="S29" i="1"/>
  <c r="T29" i="1" s="1"/>
  <c r="O29" i="1"/>
  <c r="N29" i="1"/>
  <c r="M29" i="1"/>
  <c r="J29" i="1"/>
  <c r="H29" i="1"/>
  <c r="Z29" i="1" s="1"/>
  <c r="E29" i="1"/>
  <c r="AF28" i="1"/>
  <c r="AD28" i="1"/>
  <c r="AC28" i="1"/>
  <c r="AE28" i="1" s="1"/>
  <c r="AB28" i="1"/>
  <c r="T28" i="1"/>
  <c r="S28" i="1"/>
  <c r="O28" i="1"/>
  <c r="N28" i="1"/>
  <c r="M28" i="1"/>
  <c r="J28" i="1"/>
  <c r="H28" i="1"/>
  <c r="Z28" i="1" s="1"/>
  <c r="E28" i="1"/>
  <c r="AF27" i="1"/>
  <c r="AD27" i="1"/>
  <c r="AE27" i="1" s="1"/>
  <c r="AC27" i="1"/>
  <c r="AB27" i="1"/>
  <c r="S27" i="1"/>
  <c r="T27" i="1" s="1"/>
  <c r="O27" i="1"/>
  <c r="N27" i="1"/>
  <c r="J27" i="1"/>
  <c r="M27" i="1" s="1"/>
  <c r="H27" i="1"/>
  <c r="V27" i="1" s="1"/>
  <c r="E27" i="1"/>
  <c r="AF26" i="1"/>
  <c r="AD26" i="1"/>
  <c r="AC26" i="1"/>
  <c r="AB26" i="1"/>
  <c r="Z26" i="1"/>
  <c r="Y26" i="1"/>
  <c r="AA26" i="1" s="1"/>
  <c r="U26" i="1"/>
  <c r="S26" i="1"/>
  <c r="T26" i="1" s="1"/>
  <c r="O26" i="1"/>
  <c r="N26" i="1"/>
  <c r="K26" i="1"/>
  <c r="J26" i="1"/>
  <c r="M26" i="1" s="1"/>
  <c r="H26" i="1"/>
  <c r="E26" i="1"/>
  <c r="AF25" i="1"/>
  <c r="AD25" i="1"/>
  <c r="AE25" i="1" s="1"/>
  <c r="AC25" i="1"/>
  <c r="AB25" i="1"/>
  <c r="S25" i="1"/>
  <c r="T25" i="1" s="1"/>
  <c r="O25" i="1"/>
  <c r="N25" i="1"/>
  <c r="M25" i="1"/>
  <c r="L25" i="1"/>
  <c r="J25" i="1"/>
  <c r="H25" i="1"/>
  <c r="U25" i="1" s="1"/>
  <c r="E25" i="1"/>
  <c r="Y25" i="1" s="1"/>
  <c r="AF24" i="1"/>
  <c r="AD24" i="1"/>
  <c r="AC24" i="1"/>
  <c r="AE24" i="1" s="1"/>
  <c r="AB24" i="1"/>
  <c r="W24" i="1"/>
  <c r="V24" i="1"/>
  <c r="X24" i="1" s="1"/>
  <c r="T24" i="1"/>
  <c r="S24" i="1"/>
  <c r="O24" i="1"/>
  <c r="N24" i="1"/>
  <c r="M24" i="1"/>
  <c r="L24" i="1"/>
  <c r="K24" i="1"/>
  <c r="J24" i="1"/>
  <c r="H24" i="1"/>
  <c r="U24" i="1" s="1"/>
  <c r="E24" i="1"/>
  <c r="AF23" i="1"/>
  <c r="AD23" i="1"/>
  <c r="AC23" i="1"/>
  <c r="AE23" i="1" s="1"/>
  <c r="AB23" i="1"/>
  <c r="Z23" i="1"/>
  <c r="W23" i="1"/>
  <c r="S23" i="1"/>
  <c r="T23" i="1" s="1"/>
  <c r="O23" i="1"/>
  <c r="N23" i="1"/>
  <c r="M23" i="1"/>
  <c r="L23" i="1"/>
  <c r="J23" i="1"/>
  <c r="H23" i="1"/>
  <c r="V23" i="1" s="1"/>
  <c r="X23" i="1" s="1"/>
  <c r="E23" i="1"/>
  <c r="Y23" i="1" s="1"/>
  <c r="AF22" i="1"/>
  <c r="AD22" i="1"/>
  <c r="AC22" i="1"/>
  <c r="AB22" i="1"/>
  <c r="T22" i="1"/>
  <c r="S22" i="1"/>
  <c r="O22" i="1"/>
  <c r="N22" i="1"/>
  <c r="M22" i="1"/>
  <c r="J22" i="1"/>
  <c r="H22" i="1"/>
  <c r="E22" i="1"/>
  <c r="Z22" i="1" s="1"/>
  <c r="AF21" i="1"/>
  <c r="AE21" i="1"/>
  <c r="AD21" i="1"/>
  <c r="AC21" i="1"/>
  <c r="AB21" i="1"/>
  <c r="Z21" i="1"/>
  <c r="Y21" i="1"/>
  <c r="AA21" i="1" s="1"/>
  <c r="W21" i="1"/>
  <c r="V21" i="1"/>
  <c r="X21" i="1" s="1"/>
  <c r="S21" i="1"/>
  <c r="T21" i="1" s="1"/>
  <c r="O21" i="1"/>
  <c r="N21" i="1"/>
  <c r="M21" i="1"/>
  <c r="L21" i="1"/>
  <c r="K21" i="1"/>
  <c r="J21" i="1"/>
  <c r="H21" i="1"/>
  <c r="U21" i="1" s="1"/>
  <c r="E21" i="1"/>
  <c r="AF20" i="1"/>
  <c r="AD20" i="1"/>
  <c r="AC20" i="1"/>
  <c r="AE20" i="1" s="1"/>
  <c r="AB20" i="1"/>
  <c r="Z20" i="1"/>
  <c r="T20" i="1"/>
  <c r="S20" i="1"/>
  <c r="O20" i="1"/>
  <c r="N20" i="1"/>
  <c r="J20" i="1"/>
  <c r="M20" i="1" s="1"/>
  <c r="H20" i="1"/>
  <c r="E20" i="1"/>
  <c r="AF19" i="1"/>
  <c r="AD19" i="1"/>
  <c r="AE19" i="1" s="1"/>
  <c r="AC19" i="1"/>
  <c r="AB19" i="1"/>
  <c r="Z19" i="1"/>
  <c r="AA19" i="1" s="1"/>
  <c r="W19" i="1"/>
  <c r="X19" i="1" s="1"/>
  <c r="V19" i="1"/>
  <c r="U19" i="1"/>
  <c r="S19" i="1"/>
  <c r="T19" i="1" s="1"/>
  <c r="O19" i="1"/>
  <c r="N19" i="1"/>
  <c r="M19" i="1"/>
  <c r="L19" i="1"/>
  <c r="K19" i="1"/>
  <c r="J19" i="1"/>
  <c r="H19" i="1"/>
  <c r="E19" i="1"/>
  <c r="Y19" i="1" s="1"/>
  <c r="AF18" i="1"/>
  <c r="AD18" i="1"/>
  <c r="AC18" i="1"/>
  <c r="AE18" i="1" s="1"/>
  <c r="AB18" i="1"/>
  <c r="AA18" i="1"/>
  <c r="Z18" i="1"/>
  <c r="U18" i="1"/>
  <c r="S18" i="1"/>
  <c r="T18" i="1" s="1"/>
  <c r="O18" i="1"/>
  <c r="N18" i="1"/>
  <c r="J18" i="1"/>
  <c r="M18" i="1" s="1"/>
  <c r="H18" i="1"/>
  <c r="E18" i="1"/>
  <c r="Y18" i="1" s="1"/>
  <c r="AF17" i="1"/>
  <c r="AD17" i="1"/>
  <c r="AE17" i="1" s="1"/>
  <c r="AC17" i="1"/>
  <c r="AB17" i="1"/>
  <c r="W17" i="1"/>
  <c r="V17" i="1"/>
  <c r="X17" i="1" s="1"/>
  <c r="S17" i="1"/>
  <c r="T17" i="1" s="1"/>
  <c r="O17" i="1"/>
  <c r="N17" i="1"/>
  <c r="M17" i="1"/>
  <c r="L17" i="1"/>
  <c r="K17" i="1"/>
  <c r="J17" i="1"/>
  <c r="H17" i="1"/>
  <c r="U17" i="1" s="1"/>
  <c r="E17" i="1"/>
  <c r="Z17" i="1" s="1"/>
  <c r="AF16" i="1"/>
  <c r="AE16" i="1"/>
  <c r="AD16" i="1"/>
  <c r="AC16" i="1"/>
  <c r="AB16" i="1"/>
  <c r="Z16" i="1"/>
  <c r="W16" i="1"/>
  <c r="X16" i="1" s="1"/>
  <c r="V16" i="1"/>
  <c r="U16" i="1"/>
  <c r="T16" i="1"/>
  <c r="S16" i="1"/>
  <c r="O16" i="1"/>
  <c r="N16" i="1"/>
  <c r="L16" i="1"/>
  <c r="J16" i="1"/>
  <c r="M16" i="1" s="1"/>
  <c r="H16" i="1"/>
  <c r="Y16" i="1" s="1"/>
  <c r="E16" i="1"/>
  <c r="AF15" i="1"/>
  <c r="AD15" i="1"/>
  <c r="AC15" i="1"/>
  <c r="AE15" i="1" s="1"/>
  <c r="AB15" i="1"/>
  <c r="Z15" i="1"/>
  <c r="AA15" i="1" s="1"/>
  <c r="S15" i="1"/>
  <c r="T15" i="1" s="1"/>
  <c r="O15" i="1"/>
  <c r="N15" i="1"/>
  <c r="M15" i="1"/>
  <c r="J15" i="1"/>
  <c r="H15" i="1"/>
  <c r="W15" i="1" s="1"/>
  <c r="E15" i="1"/>
  <c r="Y15" i="1" s="1"/>
  <c r="AF14" i="1"/>
  <c r="AD14" i="1"/>
  <c r="AC14" i="1"/>
  <c r="AB14" i="1"/>
  <c r="T14" i="1"/>
  <c r="S14" i="1"/>
  <c r="O14" i="1"/>
  <c r="N14" i="1"/>
  <c r="J14" i="1"/>
  <c r="M14" i="1" s="1"/>
  <c r="H14" i="1"/>
  <c r="E14" i="1"/>
  <c r="Z14" i="1" s="1"/>
  <c r="AF13" i="1"/>
  <c r="AD13" i="1"/>
  <c r="AE13" i="1" s="1"/>
  <c r="AC13" i="1"/>
  <c r="AB13" i="1"/>
  <c r="T13" i="1"/>
  <c r="S13" i="1"/>
  <c r="O13" i="1"/>
  <c r="N13" i="1"/>
  <c r="M13" i="1"/>
  <c r="L13" i="1"/>
  <c r="J13" i="1"/>
  <c r="H13" i="1"/>
  <c r="E13" i="1"/>
  <c r="Z13" i="1" s="1"/>
  <c r="AF12" i="1"/>
  <c r="AD12" i="1"/>
  <c r="AC12" i="1"/>
  <c r="AE12" i="1" s="1"/>
  <c r="AB12" i="1"/>
  <c r="Z12" i="1"/>
  <c r="Y12" i="1"/>
  <c r="T12" i="1"/>
  <c r="S12" i="1"/>
  <c r="O12" i="1"/>
  <c r="N12" i="1"/>
  <c r="M12" i="1"/>
  <c r="J12" i="1"/>
  <c r="H12" i="1"/>
  <c r="W12" i="1" s="1"/>
  <c r="E12" i="1"/>
  <c r="AF11" i="1"/>
  <c r="AD11" i="1"/>
  <c r="AE11" i="1" s="1"/>
  <c r="AC11" i="1"/>
  <c r="AB11" i="1"/>
  <c r="W11" i="1"/>
  <c r="V11" i="1"/>
  <c r="X11" i="1" s="1"/>
  <c r="T11" i="1"/>
  <c r="S11" i="1"/>
  <c r="O11" i="1"/>
  <c r="N11" i="1"/>
  <c r="J11" i="1"/>
  <c r="M11" i="1" s="1"/>
  <c r="H11" i="1"/>
  <c r="L11" i="1" s="1"/>
  <c r="E11" i="1"/>
  <c r="Y11" i="1" s="1"/>
  <c r="AF10" i="1"/>
  <c r="AD10" i="1"/>
  <c r="AC10" i="1"/>
  <c r="AB10" i="1"/>
  <c r="Z10" i="1"/>
  <c r="Y10" i="1"/>
  <c r="AA10" i="1" s="1"/>
  <c r="U10" i="1"/>
  <c r="S10" i="1"/>
  <c r="T10" i="1" s="1"/>
  <c r="O10" i="1"/>
  <c r="N10" i="1"/>
  <c r="J10" i="1"/>
  <c r="M10" i="1" s="1"/>
  <c r="H10" i="1"/>
  <c r="E10" i="1"/>
  <c r="AF9" i="1"/>
  <c r="AD9" i="1"/>
  <c r="AE9" i="1" s="1"/>
  <c r="AC9" i="1"/>
  <c r="AB9" i="1"/>
  <c r="S9" i="1"/>
  <c r="T9" i="1" s="1"/>
  <c r="O9" i="1"/>
  <c r="N9" i="1"/>
  <c r="M9" i="1"/>
  <c r="J9" i="1"/>
  <c r="H9" i="1"/>
  <c r="U9" i="1" s="1"/>
  <c r="E9" i="1"/>
  <c r="Y9" i="1" s="1"/>
  <c r="AF8" i="1"/>
  <c r="AE8" i="1"/>
  <c r="AD8" i="1"/>
  <c r="AC8" i="1"/>
  <c r="AB8" i="1"/>
  <c r="Z8" i="1"/>
  <c r="Y8" i="1"/>
  <c r="AA8" i="1" s="1"/>
  <c r="W8" i="1"/>
  <c r="V8" i="1"/>
  <c r="X8" i="1" s="1"/>
  <c r="T8" i="1"/>
  <c r="S8" i="1"/>
  <c r="O8" i="1"/>
  <c r="N8" i="1"/>
  <c r="M8" i="1"/>
  <c r="L8" i="1"/>
  <c r="K8" i="1"/>
  <c r="J8" i="1"/>
  <c r="H8" i="1"/>
  <c r="U8" i="1" s="1"/>
  <c r="E8" i="1"/>
  <c r="AF7" i="1"/>
  <c r="AD7" i="1"/>
  <c r="AC7" i="1"/>
  <c r="AE7" i="1" s="1"/>
  <c r="AB7" i="1"/>
  <c r="Z7" i="1"/>
  <c r="S7" i="1"/>
  <c r="T7" i="1" s="1"/>
  <c r="O7" i="1"/>
  <c r="N7" i="1"/>
  <c r="J7" i="1"/>
  <c r="M7" i="1" s="1"/>
  <c r="H7" i="1"/>
  <c r="W7" i="1" s="1"/>
  <c r="E7" i="1"/>
  <c r="Y7" i="1" s="1"/>
  <c r="AF6" i="1"/>
  <c r="AD6" i="1"/>
  <c r="AC6" i="1"/>
  <c r="AB6" i="1"/>
  <c r="T6" i="1"/>
  <c r="S6" i="1"/>
  <c r="O6" i="1"/>
  <c r="N6" i="1"/>
  <c r="M6" i="1"/>
  <c r="J6" i="1"/>
  <c r="H6" i="1"/>
  <c r="K6" i="1" s="1"/>
  <c r="E6" i="1"/>
  <c r="Y6" i="1" s="1"/>
  <c r="AF5" i="1"/>
  <c r="AD5" i="1"/>
  <c r="AE5" i="1" s="1"/>
  <c r="AC5" i="1"/>
  <c r="AB5" i="1"/>
  <c r="Z5" i="1"/>
  <c r="Y5" i="1"/>
  <c r="AA5" i="1" s="1"/>
  <c r="S5" i="1"/>
  <c r="T5" i="1" s="1"/>
  <c r="O5" i="1"/>
  <c r="N5" i="1"/>
  <c r="M5" i="1"/>
  <c r="L5" i="1"/>
  <c r="J5" i="1"/>
  <c r="H5" i="1"/>
  <c r="U5" i="1" s="1"/>
  <c r="E5" i="1"/>
  <c r="AF4" i="1"/>
  <c r="AD4" i="1"/>
  <c r="AC4" i="1"/>
  <c r="AE4" i="1" s="1"/>
  <c r="AB4" i="1"/>
  <c r="T4" i="1"/>
  <c r="S4" i="1"/>
  <c r="O4" i="1"/>
  <c r="N4" i="1"/>
  <c r="J4" i="1"/>
  <c r="M4" i="1" s="1"/>
  <c r="H4" i="1"/>
  <c r="E4" i="1"/>
  <c r="AF3" i="1"/>
  <c r="AD3" i="1"/>
  <c r="AE3" i="1" s="1"/>
  <c r="AC3" i="1"/>
  <c r="AB3" i="1"/>
  <c r="Z3" i="1"/>
  <c r="AA3" i="1" s="1"/>
  <c r="W3" i="1"/>
  <c r="X3" i="1" s="1"/>
  <c r="V3" i="1"/>
  <c r="U3" i="1"/>
  <c r="S3" i="1"/>
  <c r="T3" i="1" s="1"/>
  <c r="O3" i="1"/>
  <c r="N3" i="1"/>
  <c r="M3" i="1"/>
  <c r="L3" i="1"/>
  <c r="K3" i="1"/>
  <c r="J3" i="1"/>
  <c r="H3" i="1"/>
  <c r="E3" i="1"/>
  <c r="Y3" i="1" s="1"/>
  <c r="AF2" i="1"/>
  <c r="AD2" i="1"/>
  <c r="AC2" i="1"/>
  <c r="AE2" i="1" s="1"/>
  <c r="AB2" i="1"/>
  <c r="V2" i="1"/>
  <c r="U2" i="1"/>
  <c r="S2" i="1"/>
  <c r="T2" i="1" s="1"/>
  <c r="M2" i="1"/>
  <c r="L2" i="1"/>
  <c r="J2" i="1"/>
  <c r="H2" i="1"/>
  <c r="E2" i="1"/>
  <c r="Y2" i="1" s="1"/>
  <c r="AA70" i="1" l="1"/>
  <c r="AA11" i="1"/>
  <c r="U61" i="1"/>
  <c r="W61" i="1"/>
  <c r="K61" i="1"/>
  <c r="V61" i="1"/>
  <c r="K10" i="1"/>
  <c r="U11" i="1"/>
  <c r="AA12" i="1"/>
  <c r="U13" i="1"/>
  <c r="W13" i="1"/>
  <c r="K13" i="1"/>
  <c r="V13" i="1"/>
  <c r="AE14" i="1"/>
  <c r="K16" i="1"/>
  <c r="K18" i="1"/>
  <c r="AE22" i="1"/>
  <c r="Z25" i="1"/>
  <c r="AA25" i="1" s="1"/>
  <c r="W26" i="1"/>
  <c r="L26" i="1"/>
  <c r="V26" i="1"/>
  <c r="Y28" i="1"/>
  <c r="AA28" i="1" s="1"/>
  <c r="Y29" i="1"/>
  <c r="AA29" i="1" s="1"/>
  <c r="W30" i="1"/>
  <c r="X30" i="1" s="1"/>
  <c r="L30" i="1"/>
  <c r="U30" i="1"/>
  <c r="Y31" i="1"/>
  <c r="AA31" i="1" s="1"/>
  <c r="W34" i="1"/>
  <c r="L34" i="1"/>
  <c r="K34" i="1"/>
  <c r="Z34" i="1"/>
  <c r="AA34" i="1" s="1"/>
  <c r="U39" i="1"/>
  <c r="W42" i="1"/>
  <c r="L42" i="1"/>
  <c r="V42" i="1"/>
  <c r="X42" i="1" s="1"/>
  <c r="Y44" i="1"/>
  <c r="AA44" i="1" s="1"/>
  <c r="Y45" i="1"/>
  <c r="AA45" i="1" s="1"/>
  <c r="W46" i="1"/>
  <c r="X46" i="1" s="1"/>
  <c r="L46" i="1"/>
  <c r="U46" i="1"/>
  <c r="Y47" i="1"/>
  <c r="AA47" i="1" s="1"/>
  <c r="W50" i="1"/>
  <c r="L50" i="1"/>
  <c r="K50" i="1"/>
  <c r="Z50" i="1"/>
  <c r="AA50" i="1" s="1"/>
  <c r="U55" i="1"/>
  <c r="W58" i="1"/>
  <c r="L58" i="1"/>
  <c r="V58" i="1"/>
  <c r="X58" i="1" s="1"/>
  <c r="Y60" i="1"/>
  <c r="AA60" i="1" s="1"/>
  <c r="Y61" i="1"/>
  <c r="W62" i="1"/>
  <c r="X62" i="1" s="1"/>
  <c r="L62" i="1"/>
  <c r="U62" i="1"/>
  <c r="Y63" i="1"/>
  <c r="AA63" i="1" s="1"/>
  <c r="W66" i="1"/>
  <c r="L66" i="1"/>
  <c r="K66" i="1"/>
  <c r="Z66" i="1"/>
  <c r="AA66" i="1" s="1"/>
  <c r="U71" i="1"/>
  <c r="Z73" i="1"/>
  <c r="AA73" i="1" s="1"/>
  <c r="W74" i="1"/>
  <c r="L74" i="1"/>
  <c r="V74" i="1"/>
  <c r="X74" i="1" s="1"/>
  <c r="Y76" i="1"/>
  <c r="AA76" i="1" s="1"/>
  <c r="Y77" i="1"/>
  <c r="AA77" i="1" s="1"/>
  <c r="W78" i="1"/>
  <c r="X78" i="1" s="1"/>
  <c r="L78" i="1"/>
  <c r="U78" i="1"/>
  <c r="Y79" i="1"/>
  <c r="AA79" i="1" s="1"/>
  <c r="W82" i="1"/>
  <c r="L82" i="1"/>
  <c r="K82" i="1"/>
  <c r="Z82" i="1"/>
  <c r="AA82" i="1" s="1"/>
  <c r="AE87" i="1"/>
  <c r="Y91" i="1"/>
  <c r="AA91" i="1" s="1"/>
  <c r="K112" i="1"/>
  <c r="K115" i="1"/>
  <c r="Z121" i="1"/>
  <c r="Y121" i="1"/>
  <c r="AA121" i="1" s="1"/>
  <c r="Y27" i="1"/>
  <c r="U27" i="1"/>
  <c r="L29" i="1"/>
  <c r="V31" i="1"/>
  <c r="X31" i="1" s="1"/>
  <c r="K31" i="1"/>
  <c r="U31" i="1"/>
  <c r="W31" i="1"/>
  <c r="K39" i="1"/>
  <c r="V39" i="1"/>
  <c r="X39" i="1" s="1"/>
  <c r="Y43" i="1"/>
  <c r="U43" i="1"/>
  <c r="L45" i="1"/>
  <c r="V47" i="1"/>
  <c r="K47" i="1"/>
  <c r="U47" i="1"/>
  <c r="W47" i="1"/>
  <c r="K55" i="1"/>
  <c r="V55" i="1"/>
  <c r="X55" i="1" s="1"/>
  <c r="Y59" i="1"/>
  <c r="L61" i="1"/>
  <c r="Z61" i="1"/>
  <c r="V63" i="1"/>
  <c r="K63" i="1"/>
  <c r="U63" i="1"/>
  <c r="W63" i="1"/>
  <c r="K71" i="1"/>
  <c r="V71" i="1"/>
  <c r="X71" i="1" s="1"/>
  <c r="Y75" i="1"/>
  <c r="L77" i="1"/>
  <c r="V79" i="1"/>
  <c r="K79" i="1"/>
  <c r="U79" i="1"/>
  <c r="W79" i="1"/>
  <c r="W90" i="1"/>
  <c r="L90" i="1"/>
  <c r="V90" i="1"/>
  <c r="X90" i="1" s="1"/>
  <c r="K90" i="1"/>
  <c r="Y90" i="1"/>
  <c r="AA90" i="1" s="1"/>
  <c r="Z96" i="1"/>
  <c r="Y96" i="1"/>
  <c r="AA96" i="1" s="1"/>
  <c r="U96" i="1"/>
  <c r="Z105" i="1"/>
  <c r="Y105" i="1"/>
  <c r="AA105" i="1" s="1"/>
  <c r="V107" i="1"/>
  <c r="X107" i="1" s="1"/>
  <c r="AA117" i="1"/>
  <c r="AA125" i="1"/>
  <c r="X34" i="1"/>
  <c r="X66" i="1"/>
  <c r="U48" i="1"/>
  <c r="L55" i="1"/>
  <c r="W59" i="1"/>
  <c r="L59" i="1"/>
  <c r="V59" i="1"/>
  <c r="U64" i="1"/>
  <c r="L71" i="1"/>
  <c r="W75" i="1"/>
  <c r="L75" i="1"/>
  <c r="V75" i="1"/>
  <c r="X75" i="1" s="1"/>
  <c r="U80" i="1"/>
  <c r="Z110" i="1"/>
  <c r="Y110" i="1"/>
  <c r="AA110" i="1" s="1"/>
  <c r="X50" i="1"/>
  <c r="W4" i="1"/>
  <c r="L4" i="1"/>
  <c r="U4" i="1"/>
  <c r="AA23" i="1"/>
  <c r="Z43" i="1"/>
  <c r="W52" i="1"/>
  <c r="L52" i="1"/>
  <c r="V52" i="1"/>
  <c r="K52" i="1"/>
  <c r="Z59" i="1"/>
  <c r="V64" i="1"/>
  <c r="W68" i="1"/>
  <c r="L68" i="1"/>
  <c r="V68" i="1"/>
  <c r="X68" i="1" s="1"/>
  <c r="K68" i="1"/>
  <c r="Z75" i="1"/>
  <c r="Y78" i="1"/>
  <c r="AA78" i="1" s="1"/>
  <c r="V80" i="1"/>
  <c r="W84" i="1"/>
  <c r="L84" i="1"/>
  <c r="V84" i="1"/>
  <c r="X84" i="1" s="1"/>
  <c r="K84" i="1"/>
  <c r="V85" i="1"/>
  <c r="K91" i="1"/>
  <c r="K96" i="1"/>
  <c r="Y99" i="1"/>
  <c r="AA99" i="1" s="1"/>
  <c r="Z99" i="1"/>
  <c r="U99" i="1"/>
  <c r="K104" i="1"/>
  <c r="K107" i="1"/>
  <c r="U77" i="1"/>
  <c r="W77" i="1"/>
  <c r="K77" i="1"/>
  <c r="V77" i="1"/>
  <c r="K11" i="1"/>
  <c r="W14" i="1"/>
  <c r="L14" i="1"/>
  <c r="U14" i="1"/>
  <c r="U32" i="1"/>
  <c r="V43" i="1"/>
  <c r="K4" i="1"/>
  <c r="Z6" i="1"/>
  <c r="AA6" i="1" s="1"/>
  <c r="V32" i="1"/>
  <c r="Y46" i="1"/>
  <c r="AA46" i="1" s="1"/>
  <c r="V48" i="1"/>
  <c r="Y62" i="1"/>
  <c r="AA62" i="1" s="1"/>
  <c r="Y4" i="1"/>
  <c r="K7" i="1"/>
  <c r="V7" i="1"/>
  <c r="X7" i="1" s="1"/>
  <c r="U12" i="1"/>
  <c r="U28" i="1"/>
  <c r="K32" i="1"/>
  <c r="W32" i="1"/>
  <c r="Y36" i="1"/>
  <c r="AA36" i="1" s="1"/>
  <c r="V37" i="1"/>
  <c r="U60" i="1"/>
  <c r="Y84" i="1"/>
  <c r="W85" i="1"/>
  <c r="Z88" i="1"/>
  <c r="Y88" i="1"/>
  <c r="AA88" i="1" s="1"/>
  <c r="Z94" i="1"/>
  <c r="Y94" i="1"/>
  <c r="W98" i="1"/>
  <c r="L98" i="1"/>
  <c r="V98" i="1"/>
  <c r="K98" i="1"/>
  <c r="Y98" i="1"/>
  <c r="AA98" i="1" s="1"/>
  <c r="V99" i="1"/>
  <c r="X99" i="1" s="1"/>
  <c r="U29" i="1"/>
  <c r="W29" i="1"/>
  <c r="K29" i="1"/>
  <c r="V29" i="1"/>
  <c r="AA7" i="1"/>
  <c r="V4" i="1"/>
  <c r="X4" i="1" s="1"/>
  <c r="W22" i="1"/>
  <c r="L22" i="1"/>
  <c r="V22" i="1"/>
  <c r="X22" i="1" s="1"/>
  <c r="U22" i="1"/>
  <c r="W27" i="1"/>
  <c r="X27" i="1" s="1"/>
  <c r="L27" i="1"/>
  <c r="V9" i="1"/>
  <c r="W20" i="1"/>
  <c r="L20" i="1"/>
  <c r="U20" i="1"/>
  <c r="Y30" i="1"/>
  <c r="AA30" i="1" s="1"/>
  <c r="U44" i="1"/>
  <c r="K48" i="1"/>
  <c r="W48" i="1"/>
  <c r="Y52" i="1"/>
  <c r="V53" i="1"/>
  <c r="X53" i="1" s="1"/>
  <c r="Y68" i="1"/>
  <c r="V69" i="1"/>
  <c r="K75" i="1"/>
  <c r="K80" i="1"/>
  <c r="W2" i="1"/>
  <c r="X2" i="1" s="1"/>
  <c r="K2" i="1"/>
  <c r="K12" i="1"/>
  <c r="V12" i="1"/>
  <c r="X12" i="1" s="1"/>
  <c r="Y14" i="1"/>
  <c r="AA14" i="1" s="1"/>
  <c r="Y17" i="1"/>
  <c r="AA17" i="1" s="1"/>
  <c r="K37" i="1"/>
  <c r="W37" i="1"/>
  <c r="K44" i="1"/>
  <c r="V44" i="1"/>
  <c r="L48" i="1"/>
  <c r="Z48" i="1"/>
  <c r="AA48" i="1" s="1"/>
  <c r="Z52" i="1"/>
  <c r="W53" i="1"/>
  <c r="K60" i="1"/>
  <c r="V60" i="1"/>
  <c r="L64" i="1"/>
  <c r="Z64" i="1"/>
  <c r="AA64" i="1" s="1"/>
  <c r="K76" i="1"/>
  <c r="V76" i="1"/>
  <c r="X76" i="1" s="1"/>
  <c r="L80" i="1"/>
  <c r="Z80" i="1"/>
  <c r="AA80" i="1" s="1"/>
  <c r="Z84" i="1"/>
  <c r="K85" i="1"/>
  <c r="Z86" i="1"/>
  <c r="Y86" i="1"/>
  <c r="AA86" i="1" s="1"/>
  <c r="Z87" i="1"/>
  <c r="AA87" i="1" s="1"/>
  <c r="U88" i="1"/>
  <c r="W99" i="1"/>
  <c r="Z102" i="1"/>
  <c r="Y102" i="1"/>
  <c r="AA102" i="1" s="1"/>
  <c r="U45" i="1"/>
  <c r="W45" i="1"/>
  <c r="K45" i="1"/>
  <c r="V45" i="1"/>
  <c r="X82" i="1"/>
  <c r="Z118" i="1"/>
  <c r="Y118" i="1"/>
  <c r="W6" i="1"/>
  <c r="L6" i="1"/>
  <c r="V6" i="1"/>
  <c r="U6" i="1"/>
  <c r="Y13" i="1"/>
  <c r="AA13" i="1" s="1"/>
  <c r="L39" i="1"/>
  <c r="W43" i="1"/>
  <c r="L43" i="1"/>
  <c r="U7" i="1"/>
  <c r="Z11" i="1"/>
  <c r="V14" i="1"/>
  <c r="X14" i="1" s="1"/>
  <c r="Z27" i="1"/>
  <c r="W36" i="1"/>
  <c r="L36" i="1"/>
  <c r="V36" i="1"/>
  <c r="X36" i="1" s="1"/>
  <c r="K36" i="1"/>
  <c r="K9" i="1"/>
  <c r="W9" i="1"/>
  <c r="K14" i="1"/>
  <c r="V15" i="1"/>
  <c r="X15" i="1" s="1"/>
  <c r="K15" i="1"/>
  <c r="U15" i="1"/>
  <c r="V20" i="1"/>
  <c r="K22" i="1"/>
  <c r="Y22" i="1"/>
  <c r="AA22" i="1" s="1"/>
  <c r="Y24" i="1"/>
  <c r="K27" i="1"/>
  <c r="K59" i="1"/>
  <c r="K64" i="1"/>
  <c r="W64" i="1"/>
  <c r="U76" i="1"/>
  <c r="W80" i="1"/>
  <c r="Z4" i="1"/>
  <c r="V5" i="1"/>
  <c r="X5" i="1" s="1"/>
  <c r="L7" i="1"/>
  <c r="L9" i="1"/>
  <c r="K20" i="1"/>
  <c r="U23" i="1"/>
  <c r="Z24" i="1"/>
  <c r="V25" i="1"/>
  <c r="K28" i="1"/>
  <c r="V28" i="1"/>
  <c r="X28" i="1" s="1"/>
  <c r="L32" i="1"/>
  <c r="Z32" i="1"/>
  <c r="AA32" i="1" s="1"/>
  <c r="K53" i="1"/>
  <c r="Z68" i="1"/>
  <c r="K69" i="1"/>
  <c r="W69" i="1"/>
  <c r="Z2" i="1"/>
  <c r="AA2" i="1" s="1"/>
  <c r="K5" i="1"/>
  <c r="W5" i="1"/>
  <c r="AE6" i="1"/>
  <c r="Z9" i="1"/>
  <c r="AA9" i="1" s="1"/>
  <c r="W10" i="1"/>
  <c r="L10" i="1"/>
  <c r="V10" i="1"/>
  <c r="L12" i="1"/>
  <c r="L15" i="1"/>
  <c r="AA16" i="1"/>
  <c r="W18" i="1"/>
  <c r="L18" i="1"/>
  <c r="V18" i="1"/>
  <c r="X18" i="1" s="1"/>
  <c r="Y20" i="1"/>
  <c r="AA20" i="1" s="1"/>
  <c r="K23" i="1"/>
  <c r="K25" i="1"/>
  <c r="W25" i="1"/>
  <c r="L28" i="1"/>
  <c r="W28" i="1"/>
  <c r="U34" i="1"/>
  <c r="L37" i="1"/>
  <c r="Y39" i="1"/>
  <c r="AA39" i="1" s="1"/>
  <c r="Z39" i="1"/>
  <c r="AA40" i="1"/>
  <c r="U41" i="1"/>
  <c r="L41" i="1"/>
  <c r="V41" i="1"/>
  <c r="X41" i="1" s="1"/>
  <c r="L44" i="1"/>
  <c r="W44" i="1"/>
  <c r="U50" i="1"/>
  <c r="L53" i="1"/>
  <c r="Y55" i="1"/>
  <c r="Z55" i="1"/>
  <c r="AA56" i="1"/>
  <c r="U57" i="1"/>
  <c r="L57" i="1"/>
  <c r="V57" i="1"/>
  <c r="X57" i="1" s="1"/>
  <c r="L60" i="1"/>
  <c r="W60" i="1"/>
  <c r="U66" i="1"/>
  <c r="L69" i="1"/>
  <c r="Y71" i="1"/>
  <c r="Z71" i="1"/>
  <c r="AA72" i="1"/>
  <c r="U73" i="1"/>
  <c r="L73" i="1"/>
  <c r="V73" i="1"/>
  <c r="X73" i="1" s="1"/>
  <c r="L76" i="1"/>
  <c r="W76" i="1"/>
  <c r="U82" i="1"/>
  <c r="L85" i="1"/>
  <c r="W86" i="1"/>
  <c r="L86" i="1"/>
  <c r="K86" i="1"/>
  <c r="V86" i="1"/>
  <c r="X86" i="1" s="1"/>
  <c r="K88" i="1"/>
  <c r="V88" i="1"/>
  <c r="X88" i="1" s="1"/>
  <c r="Y93" i="1"/>
  <c r="AA93" i="1" s="1"/>
  <c r="K99" i="1"/>
  <c r="Z113" i="1"/>
  <c r="Y113" i="1"/>
  <c r="AA113" i="1" s="1"/>
  <c r="V115" i="1"/>
  <c r="X115" i="1" s="1"/>
  <c r="W38" i="1"/>
  <c r="L38" i="1"/>
  <c r="U38" i="1"/>
  <c r="W54" i="1"/>
  <c r="L54" i="1"/>
  <c r="W70" i="1"/>
  <c r="L70" i="1"/>
  <c r="U70" i="1"/>
  <c r="U87" i="1"/>
  <c r="U92" i="1"/>
  <c r="U95" i="1"/>
  <c r="U100" i="1"/>
  <c r="U103" i="1"/>
  <c r="Y104" i="1"/>
  <c r="AA104" i="1" s="1"/>
  <c r="K134" i="1"/>
  <c r="W152" i="1"/>
  <c r="L152" i="1"/>
  <c r="K152" i="1"/>
  <c r="V152" i="1"/>
  <c r="X152" i="1" s="1"/>
  <c r="Z155" i="1"/>
  <c r="Y155" i="1"/>
  <c r="AA155" i="1" s="1"/>
  <c r="K181" i="1"/>
  <c r="U54" i="1"/>
  <c r="U111" i="1"/>
  <c r="Y112" i="1"/>
  <c r="AA112" i="1" s="1"/>
  <c r="U119" i="1"/>
  <c r="Y120" i="1"/>
  <c r="AA120" i="1" s="1"/>
  <c r="Y126" i="1"/>
  <c r="AA126" i="1" s="1"/>
  <c r="U127" i="1"/>
  <c r="AE10" i="1"/>
  <c r="AE26" i="1"/>
  <c r="V38" i="1"/>
  <c r="X38" i="1" s="1"/>
  <c r="AE42" i="1"/>
  <c r="V54" i="1"/>
  <c r="X54" i="1" s="1"/>
  <c r="AE58" i="1"/>
  <c r="V70" i="1"/>
  <c r="X70" i="1" s="1"/>
  <c r="AE74" i="1"/>
  <c r="K92" i="1"/>
  <c r="V92" i="1"/>
  <c r="X92" i="1" s="1"/>
  <c r="K100" i="1"/>
  <c r="V100" i="1"/>
  <c r="X100" i="1" s="1"/>
  <c r="K108" i="1"/>
  <c r="V108" i="1"/>
  <c r="X108" i="1" s="1"/>
  <c r="K116" i="1"/>
  <c r="V116" i="1"/>
  <c r="X116" i="1" s="1"/>
  <c r="V119" i="1"/>
  <c r="X119" i="1" s="1"/>
  <c r="K124" i="1"/>
  <c r="V124" i="1"/>
  <c r="X124" i="1" s="1"/>
  <c r="V127" i="1"/>
  <c r="K132" i="1"/>
  <c r="V132" i="1"/>
  <c r="X132" i="1" s="1"/>
  <c r="K135" i="1"/>
  <c r="W135" i="1"/>
  <c r="X135" i="1" s="1"/>
  <c r="L138" i="1"/>
  <c r="V139" i="1"/>
  <c r="Y143" i="1"/>
  <c r="AA143" i="1" s="1"/>
  <c r="W144" i="1"/>
  <c r="X144" i="1" s="1"/>
  <c r="L144" i="1"/>
  <c r="U144" i="1"/>
  <c r="Z146" i="1"/>
  <c r="Y146" i="1"/>
  <c r="Y159" i="1"/>
  <c r="W160" i="1"/>
  <c r="X160" i="1" s="1"/>
  <c r="L160" i="1"/>
  <c r="U160" i="1"/>
  <c r="Z162" i="1"/>
  <c r="Y162" i="1"/>
  <c r="M170" i="1"/>
  <c r="K170" i="1"/>
  <c r="K174" i="1"/>
  <c r="W174" i="1"/>
  <c r="X174" i="1" s="1"/>
  <c r="M183" i="1"/>
  <c r="AA191" i="1"/>
  <c r="K119" i="1"/>
  <c r="K127" i="1"/>
  <c r="W127" i="1"/>
  <c r="Y129" i="1"/>
  <c r="AA129" i="1" s="1"/>
  <c r="K139" i="1"/>
  <c r="W139" i="1"/>
  <c r="AA142" i="1"/>
  <c r="U143" i="1"/>
  <c r="L143" i="1"/>
  <c r="W143" i="1"/>
  <c r="X143" i="1" s="1"/>
  <c r="K143" i="1"/>
  <c r="Z143" i="1"/>
  <c r="Y145" i="1"/>
  <c r="Z145" i="1"/>
  <c r="W154" i="1"/>
  <c r="L154" i="1"/>
  <c r="V154" i="1"/>
  <c r="K154" i="1"/>
  <c r="U154" i="1"/>
  <c r="Y154" i="1"/>
  <c r="U159" i="1"/>
  <c r="L159" i="1"/>
  <c r="W159" i="1"/>
  <c r="X159" i="1" s="1"/>
  <c r="K159" i="1"/>
  <c r="Z159" i="1"/>
  <c r="Y161" i="1"/>
  <c r="Z161" i="1"/>
  <c r="Z172" i="1"/>
  <c r="Y172" i="1"/>
  <c r="L174" i="1"/>
  <c r="W106" i="1"/>
  <c r="L106" i="1"/>
  <c r="V106" i="1"/>
  <c r="X106" i="1" s="1"/>
  <c r="K106" i="1"/>
  <c r="Y107" i="1"/>
  <c r="W114" i="1"/>
  <c r="L114" i="1"/>
  <c r="V114" i="1"/>
  <c r="K114" i="1"/>
  <c r="Y115" i="1"/>
  <c r="W122" i="1"/>
  <c r="L122" i="1"/>
  <c r="V122" i="1"/>
  <c r="K122" i="1"/>
  <c r="Y123" i="1"/>
  <c r="AA123" i="1" s="1"/>
  <c r="L127" i="1"/>
  <c r="W130" i="1"/>
  <c r="L130" i="1"/>
  <c r="V130" i="1"/>
  <c r="X130" i="1" s="1"/>
  <c r="K130" i="1"/>
  <c r="Y131" i="1"/>
  <c r="AA135" i="1"/>
  <c r="W136" i="1"/>
  <c r="L136" i="1"/>
  <c r="K136" i="1"/>
  <c r="V136" i="1"/>
  <c r="Y136" i="1"/>
  <c r="AA136" i="1" s="1"/>
  <c r="L139" i="1"/>
  <c r="Y141" i="1"/>
  <c r="AA141" i="1" s="1"/>
  <c r="Z141" i="1"/>
  <c r="W145" i="1"/>
  <c r="L145" i="1"/>
  <c r="V145" i="1"/>
  <c r="K145" i="1"/>
  <c r="Z154" i="1"/>
  <c r="Y157" i="1"/>
  <c r="AA157" i="1" s="1"/>
  <c r="Z157" i="1"/>
  <c r="W161" i="1"/>
  <c r="L161" i="1"/>
  <c r="V161" i="1"/>
  <c r="K161" i="1"/>
  <c r="V172" i="1"/>
  <c r="X172" i="1" s="1"/>
  <c r="K172" i="1"/>
  <c r="L172" i="1"/>
  <c r="Z176" i="1"/>
  <c r="Y176" i="1"/>
  <c r="Z177" i="1"/>
  <c r="Y177" i="1"/>
  <c r="K190" i="1"/>
  <c r="M190" i="1"/>
  <c r="AA214" i="1"/>
  <c r="U123" i="1"/>
  <c r="U131" i="1"/>
  <c r="U141" i="1"/>
  <c r="AA144" i="1"/>
  <c r="Z148" i="1"/>
  <c r="Y148" i="1"/>
  <c r="AA148" i="1" s="1"/>
  <c r="Y150" i="1"/>
  <c r="AA150" i="1" s="1"/>
  <c r="W150" i="1"/>
  <c r="L150" i="1"/>
  <c r="V150" i="1"/>
  <c r="U157" i="1"/>
  <c r="AA160" i="1"/>
  <c r="Z164" i="1"/>
  <c r="Y164" i="1"/>
  <c r="AA164" i="1" s="1"/>
  <c r="Z166" i="1"/>
  <c r="Y166" i="1"/>
  <c r="AA166" i="1" s="1"/>
  <c r="W166" i="1"/>
  <c r="L166" i="1"/>
  <c r="V166" i="1"/>
  <c r="V176" i="1"/>
  <c r="X176" i="1" s="1"/>
  <c r="K176" i="1"/>
  <c r="W176" i="1"/>
  <c r="X178" i="1"/>
  <c r="V192" i="1"/>
  <c r="X192" i="1" s="1"/>
  <c r="K192" i="1"/>
  <c r="W192" i="1"/>
  <c r="Y192" i="1"/>
  <c r="L192" i="1"/>
  <c r="X141" i="1"/>
  <c r="AE145" i="1"/>
  <c r="W148" i="1"/>
  <c r="L148" i="1"/>
  <c r="V148" i="1"/>
  <c r="X148" i="1" s="1"/>
  <c r="X157" i="1"/>
  <c r="AE161" i="1"/>
  <c r="W164" i="1"/>
  <c r="L164" i="1"/>
  <c r="V164" i="1"/>
  <c r="Z181" i="1"/>
  <c r="Y181" i="1"/>
  <c r="AA181" i="1" s="1"/>
  <c r="U181" i="1"/>
  <c r="Z186" i="1"/>
  <c r="Y186" i="1"/>
  <c r="V197" i="1"/>
  <c r="X197" i="1" s="1"/>
  <c r="Y197" i="1"/>
  <c r="AA197" i="1" s="1"/>
  <c r="L197" i="1"/>
  <c r="W197" i="1"/>
  <c r="K197" i="1"/>
  <c r="K131" i="1"/>
  <c r="W134" i="1"/>
  <c r="L134" i="1"/>
  <c r="V134" i="1"/>
  <c r="X134" i="1" s="1"/>
  <c r="Z168" i="1"/>
  <c r="Y168" i="1"/>
  <c r="AA168" i="1" s="1"/>
  <c r="V181" i="1"/>
  <c r="X181" i="1" s="1"/>
  <c r="W94" i="1"/>
  <c r="L94" i="1"/>
  <c r="V94" i="1"/>
  <c r="K94" i="1"/>
  <c r="W102" i="1"/>
  <c r="L102" i="1"/>
  <c r="V102" i="1"/>
  <c r="X102" i="1" s="1"/>
  <c r="K102" i="1"/>
  <c r="Z107" i="1"/>
  <c r="W110" i="1"/>
  <c r="L110" i="1"/>
  <c r="V110" i="1"/>
  <c r="K110" i="1"/>
  <c r="Y111" i="1"/>
  <c r="AA111" i="1" s="1"/>
  <c r="Z115" i="1"/>
  <c r="W118" i="1"/>
  <c r="L118" i="1"/>
  <c r="V118" i="1"/>
  <c r="X118" i="1" s="1"/>
  <c r="K118" i="1"/>
  <c r="Y119" i="1"/>
  <c r="AA119" i="1" s="1"/>
  <c r="Z123" i="1"/>
  <c r="W126" i="1"/>
  <c r="L126" i="1"/>
  <c r="V126" i="1"/>
  <c r="K126" i="1"/>
  <c r="Y127" i="1"/>
  <c r="AA127" i="1" s="1"/>
  <c r="Z131" i="1"/>
  <c r="Y134" i="1"/>
  <c r="AA134" i="1" s="1"/>
  <c r="AE136" i="1"/>
  <c r="V138" i="1"/>
  <c r="X138" i="1" s="1"/>
  <c r="K138" i="1"/>
  <c r="U138" i="1"/>
  <c r="W138" i="1"/>
  <c r="Z139" i="1"/>
  <c r="Y139" i="1"/>
  <c r="K148" i="1"/>
  <c r="Y152" i="1"/>
  <c r="Z152" i="1"/>
  <c r="K164" i="1"/>
  <c r="AA167" i="1"/>
  <c r="W168" i="1"/>
  <c r="L168" i="1"/>
  <c r="K168" i="1"/>
  <c r="V168" i="1"/>
  <c r="X168" i="1" s="1"/>
  <c r="Z170" i="1"/>
  <c r="Y170" i="1"/>
  <c r="AA170" i="1" s="1"/>
  <c r="M179" i="1"/>
  <c r="K179" i="1"/>
  <c r="W181" i="1"/>
  <c r="Z184" i="1"/>
  <c r="Y184" i="1"/>
  <c r="M186" i="1"/>
  <c r="K186" i="1"/>
  <c r="Z188" i="1"/>
  <c r="Y188" i="1"/>
  <c r="Y210" i="1"/>
  <c r="AA210" i="1" s="1"/>
  <c r="L216" i="1"/>
  <c r="Y216" i="1"/>
  <c r="AA216" i="1" s="1"/>
  <c r="L217" i="1"/>
  <c r="V217" i="1"/>
  <c r="K217" i="1"/>
  <c r="Z217" i="1"/>
  <c r="L218" i="1"/>
  <c r="Z220" i="1"/>
  <c r="Y220" i="1"/>
  <c r="Z222" i="1"/>
  <c r="Y222" i="1"/>
  <c r="X225" i="1"/>
  <c r="AA250" i="1"/>
  <c r="K195" i="1"/>
  <c r="Y200" i="1"/>
  <c r="AA200" i="1" s="1"/>
  <c r="U201" i="1"/>
  <c r="M203" i="1"/>
  <c r="AA204" i="1"/>
  <c r="Z206" i="1"/>
  <c r="Y206" i="1"/>
  <c r="AA206" i="1" s="1"/>
  <c r="Z208" i="1"/>
  <c r="L209" i="1"/>
  <c r="Z216" i="1"/>
  <c r="M219" i="1"/>
  <c r="V220" i="1"/>
  <c r="K220" i="1"/>
  <c r="W220" i="1"/>
  <c r="X221" i="1"/>
  <c r="W222" i="1"/>
  <c r="L222" i="1"/>
  <c r="V222" i="1"/>
  <c r="M225" i="1"/>
  <c r="K225" i="1"/>
  <c r="AA230" i="1"/>
  <c r="K238" i="1"/>
  <c r="X245" i="1"/>
  <c r="K261" i="1"/>
  <c r="V198" i="1"/>
  <c r="K198" i="1"/>
  <c r="U198" i="1"/>
  <c r="W201" i="1"/>
  <c r="X201" i="1" s="1"/>
  <c r="Z202" i="1"/>
  <c r="Y202" i="1"/>
  <c r="AA202" i="1" s="1"/>
  <c r="V204" i="1"/>
  <c r="X204" i="1" s="1"/>
  <c r="K204" i="1"/>
  <c r="W204" i="1"/>
  <c r="W206" i="1"/>
  <c r="L206" i="1"/>
  <c r="V206" i="1"/>
  <c r="X206" i="1" s="1"/>
  <c r="U206" i="1"/>
  <c r="K211" i="1"/>
  <c r="V212" i="1"/>
  <c r="X212" i="1" s="1"/>
  <c r="K212" i="1"/>
  <c r="W212" i="1"/>
  <c r="K223" i="1"/>
  <c r="L245" i="1"/>
  <c r="U245" i="1"/>
  <c r="W245" i="1"/>
  <c r="Y247" i="1"/>
  <c r="Z247" i="1"/>
  <c r="U254" i="1"/>
  <c r="V268" i="1"/>
  <c r="X268" i="1" s="1"/>
  <c r="K268" i="1"/>
  <c r="L268" i="1"/>
  <c r="U268" i="1"/>
  <c r="Y137" i="1"/>
  <c r="AA137" i="1" s="1"/>
  <c r="W140" i="1"/>
  <c r="X140" i="1" s="1"/>
  <c r="L140" i="1"/>
  <c r="U140" i="1"/>
  <c r="V147" i="1"/>
  <c r="X147" i="1" s="1"/>
  <c r="U149" i="1"/>
  <c r="Y153" i="1"/>
  <c r="AA153" i="1" s="1"/>
  <c r="W156" i="1"/>
  <c r="X156" i="1" s="1"/>
  <c r="L156" i="1"/>
  <c r="U156" i="1"/>
  <c r="V163" i="1"/>
  <c r="U165" i="1"/>
  <c r="Z169" i="1"/>
  <c r="AA169" i="1" s="1"/>
  <c r="V182" i="1"/>
  <c r="X182" i="1" s="1"/>
  <c r="K182" i="1"/>
  <c r="U182" i="1"/>
  <c r="Z185" i="1"/>
  <c r="AA185" i="1" s="1"/>
  <c r="W189" i="1"/>
  <c r="K189" i="1"/>
  <c r="V189" i="1"/>
  <c r="X189" i="1" s="1"/>
  <c r="K193" i="1"/>
  <c r="Y193" i="1"/>
  <c r="AA193" i="1" s="1"/>
  <c r="Z194" i="1"/>
  <c r="AA194" i="1" s="1"/>
  <c r="W198" i="1"/>
  <c r="AE199" i="1"/>
  <c r="K201" i="1"/>
  <c r="Y201" i="1"/>
  <c r="AA201" i="1" s="1"/>
  <c r="V205" i="1"/>
  <c r="X205" i="1" s="1"/>
  <c r="Z205" i="1"/>
  <c r="K205" i="1"/>
  <c r="Y205" i="1"/>
  <c r="Z211" i="1"/>
  <c r="AA211" i="1" s="1"/>
  <c r="Y212" i="1"/>
  <c r="Y213" i="1"/>
  <c r="Z213" i="1"/>
  <c r="U214" i="1"/>
  <c r="V214" i="1"/>
  <c r="X214" i="1" s="1"/>
  <c r="L220" i="1"/>
  <c r="K222" i="1"/>
  <c r="V224" i="1"/>
  <c r="X224" i="1" s="1"/>
  <c r="K224" i="1"/>
  <c r="L224" i="1"/>
  <c r="W224" i="1"/>
  <c r="U224" i="1"/>
  <c r="AE231" i="1"/>
  <c r="Y234" i="1"/>
  <c r="Z254" i="1"/>
  <c r="Y254" i="1"/>
  <c r="AA254" i="1" s="1"/>
  <c r="M255" i="1"/>
  <c r="K255" i="1"/>
  <c r="AE259" i="1"/>
  <c r="AE144" i="1"/>
  <c r="K147" i="1"/>
  <c r="W147" i="1"/>
  <c r="K149" i="1"/>
  <c r="AE160" i="1"/>
  <c r="K163" i="1"/>
  <c r="W163" i="1"/>
  <c r="K165" i="1"/>
  <c r="W173" i="1"/>
  <c r="K173" i="1"/>
  <c r="V173" i="1"/>
  <c r="Z178" i="1"/>
  <c r="AA178" i="1" s="1"/>
  <c r="X187" i="1"/>
  <c r="Z190" i="1"/>
  <c r="AA190" i="1" s="1"/>
  <c r="V196" i="1"/>
  <c r="X196" i="1" s="1"/>
  <c r="K196" i="1"/>
  <c r="L196" i="1"/>
  <c r="W196" i="1"/>
  <c r="L198" i="1"/>
  <c r="L201" i="1"/>
  <c r="L204" i="1"/>
  <c r="Z204" i="1"/>
  <c r="K206" i="1"/>
  <c r="L212" i="1"/>
  <c r="Z212" i="1"/>
  <c r="L213" i="1"/>
  <c r="K213" i="1"/>
  <c r="W213" i="1"/>
  <c r="X213" i="1" s="1"/>
  <c r="U234" i="1"/>
  <c r="W234" i="1"/>
  <c r="L234" i="1"/>
  <c r="V234" i="1"/>
  <c r="X234" i="1" s="1"/>
  <c r="K245" i="1"/>
  <c r="W254" i="1"/>
  <c r="X254" i="1" s="1"/>
  <c r="L254" i="1"/>
  <c r="K254" i="1"/>
  <c r="X171" i="1"/>
  <c r="Z174" i="1"/>
  <c r="AA174" i="1" s="1"/>
  <c r="V180" i="1"/>
  <c r="X180" i="1" s="1"/>
  <c r="K180" i="1"/>
  <c r="L180" i="1"/>
  <c r="W180" i="1"/>
  <c r="X185" i="1"/>
  <c r="Z192" i="1"/>
  <c r="X194" i="1"/>
  <c r="Y198" i="1"/>
  <c r="AA198" i="1" s="1"/>
  <c r="K202" i="1"/>
  <c r="Y218" i="1"/>
  <c r="AE247" i="1"/>
  <c r="X253" i="1"/>
  <c r="AA253" i="1"/>
  <c r="W270" i="1"/>
  <c r="X270" i="1" s="1"/>
  <c r="L270" i="1"/>
  <c r="K270" i="1"/>
  <c r="U270" i="1"/>
  <c r="AA208" i="1"/>
  <c r="M215" i="1"/>
  <c r="K215" i="1"/>
  <c r="V216" i="1"/>
  <c r="X216" i="1" s="1"/>
  <c r="K216" i="1"/>
  <c r="W216" i="1"/>
  <c r="V218" i="1"/>
  <c r="K218" i="1"/>
  <c r="W218" i="1"/>
  <c r="X229" i="1"/>
  <c r="Z236" i="1"/>
  <c r="Y236" i="1"/>
  <c r="AA236" i="1" s="1"/>
  <c r="Z238" i="1"/>
  <c r="Y238" i="1"/>
  <c r="AA238" i="1" s="1"/>
  <c r="Z252" i="1"/>
  <c r="Y252" i="1"/>
  <c r="AA252" i="1" s="1"/>
  <c r="Y263" i="1"/>
  <c r="Z263" i="1"/>
  <c r="V188" i="1"/>
  <c r="X188" i="1" s="1"/>
  <c r="K188" i="1"/>
  <c r="U188" i="1"/>
  <c r="V200" i="1"/>
  <c r="K200" i="1"/>
  <c r="W200" i="1"/>
  <c r="U200" i="1"/>
  <c r="AA207" i="1"/>
  <c r="V208" i="1"/>
  <c r="X208" i="1" s="1"/>
  <c r="K208" i="1"/>
  <c r="W208" i="1"/>
  <c r="U208" i="1"/>
  <c r="Y209" i="1"/>
  <c r="AA209" i="1" s="1"/>
  <c r="K209" i="1"/>
  <c r="W209" i="1"/>
  <c r="X209" i="1" s="1"/>
  <c r="Y217" i="1"/>
  <c r="W217" i="1"/>
  <c r="Z226" i="1"/>
  <c r="Y226" i="1"/>
  <c r="AA226" i="1" s="1"/>
  <c r="L229" i="1"/>
  <c r="U229" i="1"/>
  <c r="W229" i="1"/>
  <c r="Y231" i="1"/>
  <c r="Z231" i="1"/>
  <c r="V232" i="1"/>
  <c r="X232" i="1" s="1"/>
  <c r="K232" i="1"/>
  <c r="Z232" i="1"/>
  <c r="AA232" i="1" s="1"/>
  <c r="W232" i="1"/>
  <c r="L233" i="1"/>
  <c r="W233" i="1"/>
  <c r="K233" i="1"/>
  <c r="V233" i="1"/>
  <c r="X233" i="1" s="1"/>
  <c r="V236" i="1"/>
  <c r="X236" i="1" s="1"/>
  <c r="K236" i="1"/>
  <c r="W236" i="1"/>
  <c r="X237" i="1"/>
  <c r="W238" i="1"/>
  <c r="L238" i="1"/>
  <c r="V238" i="1"/>
  <c r="X239" i="1"/>
  <c r="V252" i="1"/>
  <c r="X252" i="1" s="1"/>
  <c r="K252" i="1"/>
  <c r="L252" i="1"/>
  <c r="AE217" i="1"/>
  <c r="AA225" i="1"/>
  <c r="W226" i="1"/>
  <c r="L226" i="1"/>
  <c r="V226" i="1"/>
  <c r="X226" i="1" s="1"/>
  <c r="K226" i="1"/>
  <c r="U226" i="1"/>
  <c r="Z229" i="1"/>
  <c r="Y229" i="1"/>
  <c r="AA229" i="1" s="1"/>
  <c r="K241" i="1"/>
  <c r="AA241" i="1"/>
  <c r="W242" i="1"/>
  <c r="L242" i="1"/>
  <c r="V242" i="1"/>
  <c r="K242" i="1"/>
  <c r="U242" i="1"/>
  <c r="Y242" i="1"/>
  <c r="AA242" i="1" s="1"/>
  <c r="Z245" i="1"/>
  <c r="Y245" i="1"/>
  <c r="AA245" i="1" s="1"/>
  <c r="L250" i="1"/>
  <c r="W250" i="1"/>
  <c r="X250" i="1" s="1"/>
  <c r="K257" i="1"/>
  <c r="Y257" i="1"/>
  <c r="AA257" i="1" s="1"/>
  <c r="W258" i="1"/>
  <c r="L258" i="1"/>
  <c r="V258" i="1"/>
  <c r="X258" i="1" s="1"/>
  <c r="K258" i="1"/>
  <c r="U258" i="1"/>
  <c r="Y258" i="1"/>
  <c r="AA258" i="1" s="1"/>
  <c r="Z261" i="1"/>
  <c r="Y261" i="1"/>
  <c r="AA261" i="1" s="1"/>
  <c r="U261" i="1"/>
  <c r="L266" i="1"/>
  <c r="W266" i="1"/>
  <c r="X266" i="1" s="1"/>
  <c r="AE279" i="1"/>
  <c r="Y282" i="1"/>
  <c r="Z286" i="1"/>
  <c r="Y286" i="1"/>
  <c r="U288" i="1"/>
  <c r="Y289" i="1"/>
  <c r="AA289" i="1" s="1"/>
  <c r="L289" i="1"/>
  <c r="W289" i="1"/>
  <c r="W290" i="1"/>
  <c r="L290" i="1"/>
  <c r="V290" i="1"/>
  <c r="X290" i="1" s="1"/>
  <c r="K290" i="1"/>
  <c r="U290" i="1"/>
  <c r="Y290" i="1"/>
  <c r="K291" i="1"/>
  <c r="M291" i="1"/>
  <c r="M295" i="1"/>
  <c r="K295" i="1"/>
  <c r="Z295" i="1"/>
  <c r="AA295" i="1" s="1"/>
  <c r="Z296" i="1"/>
  <c r="AE297" i="1"/>
  <c r="Y299" i="1"/>
  <c r="AA299" i="1" s="1"/>
  <c r="Y306" i="1"/>
  <c r="AA306" i="1" s="1"/>
  <c r="AE249" i="1"/>
  <c r="V261" i="1"/>
  <c r="X261" i="1" s="1"/>
  <c r="Z277" i="1"/>
  <c r="Y277" i="1"/>
  <c r="W282" i="1"/>
  <c r="L282" i="1"/>
  <c r="U282" i="1"/>
  <c r="U286" i="1"/>
  <c r="W286" i="1"/>
  <c r="X286" i="1" s="1"/>
  <c r="L286" i="1"/>
  <c r="U306" i="1"/>
  <c r="W306" i="1"/>
  <c r="K306" i="1"/>
  <c r="V306" i="1"/>
  <c r="X321" i="1"/>
  <c r="AA338" i="1"/>
  <c r="Z268" i="1"/>
  <c r="Y268" i="1"/>
  <c r="AA268" i="1" s="1"/>
  <c r="Z270" i="1"/>
  <c r="Y270" i="1"/>
  <c r="AA270" i="1" s="1"/>
  <c r="Z275" i="1"/>
  <c r="Y275" i="1"/>
  <c r="AA275" i="1" s="1"/>
  <c r="AA276" i="1"/>
  <c r="V277" i="1"/>
  <c r="L277" i="1"/>
  <c r="W277" i="1"/>
  <c r="V282" i="1"/>
  <c r="X282" i="1" s="1"/>
  <c r="X285" i="1"/>
  <c r="AA285" i="1"/>
  <c r="K287" i="1"/>
  <c r="Y288" i="1"/>
  <c r="AA288" i="1" s="1"/>
  <c r="K289" i="1"/>
  <c r="AE291" i="1"/>
  <c r="AA305" i="1"/>
  <c r="Z311" i="1"/>
  <c r="Y311" i="1"/>
  <c r="AA320" i="1"/>
  <c r="V339" i="1"/>
  <c r="K339" i="1"/>
  <c r="L339" i="1"/>
  <c r="Z339" i="1"/>
  <c r="AA339" i="1" s="1"/>
  <c r="W339" i="1"/>
  <c r="U339" i="1"/>
  <c r="Z284" i="1"/>
  <c r="Y284" i="1"/>
  <c r="AA284" i="1" s="1"/>
  <c r="AA287" i="1"/>
  <c r="V288" i="1"/>
  <c r="X288" i="1" s="1"/>
  <c r="K288" i="1"/>
  <c r="L288" i="1"/>
  <c r="W288" i="1"/>
  <c r="Z302" i="1"/>
  <c r="Y302" i="1"/>
  <c r="AA302" i="1" s="1"/>
  <c r="V308" i="1"/>
  <c r="X308" i="1" s="1"/>
  <c r="K308" i="1"/>
  <c r="L308" i="1"/>
  <c r="W308" i="1"/>
  <c r="Z309" i="1"/>
  <c r="Y309" i="1"/>
  <c r="L309" i="1"/>
  <c r="W309" i="1"/>
  <c r="K309" i="1"/>
  <c r="V309" i="1"/>
  <c r="X309" i="1" s="1"/>
  <c r="Z314" i="1"/>
  <c r="Y314" i="1"/>
  <c r="V325" i="1"/>
  <c r="K325" i="1"/>
  <c r="Y325" i="1"/>
  <c r="AA325" i="1" s="1"/>
  <c r="L325" i="1"/>
  <c r="W325" i="1"/>
  <c r="W332" i="1"/>
  <c r="K332" i="1"/>
  <c r="V332" i="1"/>
  <c r="U332" i="1"/>
  <c r="L332" i="1"/>
  <c r="Z332" i="1"/>
  <c r="AA332" i="1" s="1"/>
  <c r="Y347" i="1"/>
  <c r="Z347" i="1"/>
  <c r="Y273" i="1"/>
  <c r="L273" i="1"/>
  <c r="W273" i="1"/>
  <c r="X273" i="1" s="1"/>
  <c r="W274" i="1"/>
  <c r="L274" i="1"/>
  <c r="V274" i="1"/>
  <c r="X274" i="1" s="1"/>
  <c r="K274" i="1"/>
  <c r="U274" i="1"/>
  <c r="Y274" i="1"/>
  <c r="K275" i="1"/>
  <c r="M275" i="1"/>
  <c r="V280" i="1"/>
  <c r="X280" i="1" s="1"/>
  <c r="K280" i="1"/>
  <c r="Y280" i="1"/>
  <c r="L281" i="1"/>
  <c r="W281" i="1"/>
  <c r="K281" i="1"/>
  <c r="V281" i="1"/>
  <c r="V284" i="1"/>
  <c r="K284" i="1"/>
  <c r="W284" i="1"/>
  <c r="Z293" i="1"/>
  <c r="Y293" i="1"/>
  <c r="AA293" i="1" s="1"/>
  <c r="W298" i="1"/>
  <c r="L298" i="1"/>
  <c r="U298" i="1"/>
  <c r="U302" i="1"/>
  <c r="W302" i="1"/>
  <c r="X302" i="1" s="1"/>
  <c r="L302" i="1"/>
  <c r="Y304" i="1"/>
  <c r="Z304" i="1"/>
  <c r="Z308" i="1"/>
  <c r="M311" i="1"/>
  <c r="K311" i="1"/>
  <c r="Y317" i="1"/>
  <c r="M320" i="1"/>
  <c r="K320" i="1"/>
  <c r="V248" i="1"/>
  <c r="K248" i="1"/>
  <c r="W248" i="1"/>
  <c r="V264" i="1"/>
  <c r="X264" i="1" s="1"/>
  <c r="K264" i="1"/>
  <c r="W264" i="1"/>
  <c r="K271" i="1"/>
  <c r="Z273" i="1"/>
  <c r="M279" i="1"/>
  <c r="K279" i="1"/>
  <c r="Z279" i="1"/>
  <c r="AA279" i="1" s="1"/>
  <c r="Z280" i="1"/>
  <c r="Y283" i="1"/>
  <c r="AA283" i="1" s="1"/>
  <c r="V293" i="1"/>
  <c r="L293" i="1"/>
  <c r="W293" i="1"/>
  <c r="V298" i="1"/>
  <c r="X301" i="1"/>
  <c r="M314" i="1"/>
  <c r="K314" i="1"/>
  <c r="W317" i="1"/>
  <c r="L317" i="1"/>
  <c r="V317" i="1"/>
  <c r="AA319" i="1"/>
  <c r="V184" i="1"/>
  <c r="X184" i="1" s="1"/>
  <c r="K184" i="1"/>
  <c r="U184" i="1"/>
  <c r="AE201" i="1"/>
  <c r="W210" i="1"/>
  <c r="L210" i="1"/>
  <c r="U210" i="1"/>
  <c r="V210" i="1"/>
  <c r="AE215" i="1"/>
  <c r="Y224" i="1"/>
  <c r="AA224" i="1" s="1"/>
  <c r="Z227" i="1"/>
  <c r="Y227" i="1"/>
  <c r="M231" i="1"/>
  <c r="K231" i="1"/>
  <c r="Y233" i="1"/>
  <c r="AA233" i="1" s="1"/>
  <c r="Z233" i="1"/>
  <c r="Y240" i="1"/>
  <c r="AA240" i="1" s="1"/>
  <c r="Z243" i="1"/>
  <c r="Y243" i="1"/>
  <c r="AA243" i="1" s="1"/>
  <c r="M247" i="1"/>
  <c r="K247" i="1"/>
  <c r="Y249" i="1"/>
  <c r="Z249" i="1"/>
  <c r="U250" i="1"/>
  <c r="Y256" i="1"/>
  <c r="Z259" i="1"/>
  <c r="Y259" i="1"/>
  <c r="AA259" i="1" s="1"/>
  <c r="M263" i="1"/>
  <c r="K263" i="1"/>
  <c r="Y265" i="1"/>
  <c r="Z265" i="1"/>
  <c r="U266" i="1"/>
  <c r="AA271" i="1"/>
  <c r="V272" i="1"/>
  <c r="X272" i="1" s="1"/>
  <c r="K272" i="1"/>
  <c r="L272" i="1"/>
  <c r="W272" i="1"/>
  <c r="K273" i="1"/>
  <c r="AE275" i="1"/>
  <c r="L280" i="1"/>
  <c r="L284" i="1"/>
  <c r="Z291" i="1"/>
  <c r="Y291" i="1"/>
  <c r="AA292" i="1"/>
  <c r="Y297" i="1"/>
  <c r="AA297" i="1" s="1"/>
  <c r="K298" i="1"/>
  <c r="Z300" i="1"/>
  <c r="Y300" i="1"/>
  <c r="K302" i="1"/>
  <c r="AA303" i="1"/>
  <c r="M329" i="1"/>
  <c r="K329" i="1"/>
  <c r="Z333" i="1"/>
  <c r="Y333" i="1"/>
  <c r="AA340" i="1"/>
  <c r="V240" i="1"/>
  <c r="X240" i="1" s="1"/>
  <c r="K240" i="1"/>
  <c r="L240" i="1"/>
  <c r="W240" i="1"/>
  <c r="Z240" i="1"/>
  <c r="L248" i="1"/>
  <c r="Y248" i="1"/>
  <c r="AA248" i="1" s="1"/>
  <c r="L249" i="1"/>
  <c r="W249" i="1"/>
  <c r="K249" i="1"/>
  <c r="V249" i="1"/>
  <c r="K250" i="1"/>
  <c r="V256" i="1"/>
  <c r="K256" i="1"/>
  <c r="L256" i="1"/>
  <c r="W256" i="1"/>
  <c r="Z256" i="1"/>
  <c r="L264" i="1"/>
  <c r="Y264" i="1"/>
  <c r="AA264" i="1" s="1"/>
  <c r="L265" i="1"/>
  <c r="W265" i="1"/>
  <c r="K265" i="1"/>
  <c r="V265" i="1"/>
  <c r="X265" i="1" s="1"/>
  <c r="K266" i="1"/>
  <c r="X289" i="1"/>
  <c r="K293" i="1"/>
  <c r="V296" i="1"/>
  <c r="X296" i="1" s="1"/>
  <c r="K296" i="1"/>
  <c r="Y296" i="1"/>
  <c r="AA296" i="1" s="1"/>
  <c r="L297" i="1"/>
  <c r="W297" i="1"/>
  <c r="K297" i="1"/>
  <c r="V297" i="1"/>
  <c r="X297" i="1" s="1"/>
  <c r="V300" i="1"/>
  <c r="X300" i="1" s="1"/>
  <c r="K300" i="1"/>
  <c r="W300" i="1"/>
  <c r="K317" i="1"/>
  <c r="AA328" i="1"/>
  <c r="M352" i="1"/>
  <c r="K352" i="1"/>
  <c r="AA352" i="1"/>
  <c r="Z375" i="1"/>
  <c r="Y375" i="1"/>
  <c r="M381" i="1"/>
  <c r="K381" i="1"/>
  <c r="Y405" i="1"/>
  <c r="L405" i="1"/>
  <c r="W405" i="1"/>
  <c r="K405" i="1"/>
  <c r="V405" i="1"/>
  <c r="Z426" i="1"/>
  <c r="Y426" i="1"/>
  <c r="AA426" i="1" s="1"/>
  <c r="Z546" i="1"/>
  <c r="Y546" i="1"/>
  <c r="Z214" i="1"/>
  <c r="Z230" i="1"/>
  <c r="Z246" i="1"/>
  <c r="AA246" i="1" s="1"/>
  <c r="Z262" i="1"/>
  <c r="AA262" i="1" s="1"/>
  <c r="Z278" i="1"/>
  <c r="AA278" i="1" s="1"/>
  <c r="Z294" i="1"/>
  <c r="AA294" i="1" s="1"/>
  <c r="AE307" i="1"/>
  <c r="K321" i="1"/>
  <c r="W321" i="1"/>
  <c r="L328" i="1"/>
  <c r="W333" i="1"/>
  <c r="L333" i="1"/>
  <c r="U333" i="1"/>
  <c r="Y335" i="1"/>
  <c r="AA335" i="1" s="1"/>
  <c r="Z337" i="1"/>
  <c r="AA337" i="1" s="1"/>
  <c r="Z340" i="1"/>
  <c r="V341" i="1"/>
  <c r="X341" i="1" s="1"/>
  <c r="K341" i="1"/>
  <c r="W341" i="1"/>
  <c r="AE344" i="1"/>
  <c r="Y346" i="1"/>
  <c r="AA346" i="1" s="1"/>
  <c r="V353" i="1"/>
  <c r="X353" i="1" s="1"/>
  <c r="M358" i="1"/>
  <c r="M461" i="1"/>
  <c r="K461" i="1"/>
  <c r="U221" i="1"/>
  <c r="V228" i="1"/>
  <c r="K228" i="1"/>
  <c r="U228" i="1"/>
  <c r="U237" i="1"/>
  <c r="V244" i="1"/>
  <c r="K244" i="1"/>
  <c r="U244" i="1"/>
  <c r="U253" i="1"/>
  <c r="V260" i="1"/>
  <c r="X260" i="1" s="1"/>
  <c r="K260" i="1"/>
  <c r="U260" i="1"/>
  <c r="U269" i="1"/>
  <c r="V276" i="1"/>
  <c r="K276" i="1"/>
  <c r="U276" i="1"/>
  <c r="U285" i="1"/>
  <c r="V292" i="1"/>
  <c r="K292" i="1"/>
  <c r="U292" i="1"/>
  <c r="U301" i="1"/>
  <c r="U305" i="1"/>
  <c r="L321" i="1"/>
  <c r="Y321" i="1"/>
  <c r="AA321" i="1" s="1"/>
  <c r="V333" i="1"/>
  <c r="X333" i="1" s="1"/>
  <c r="K336" i="1"/>
  <c r="Y336" i="1"/>
  <c r="AA336" i="1" s="1"/>
  <c r="W348" i="1"/>
  <c r="X348" i="1" s="1"/>
  <c r="K348" i="1"/>
  <c r="Z348" i="1"/>
  <c r="Y348" i="1"/>
  <c r="K353" i="1"/>
  <c r="W353" i="1"/>
  <c r="M375" i="1"/>
  <c r="K375" i="1"/>
  <c r="V386" i="1"/>
  <c r="K386" i="1"/>
  <c r="Y386" i="1"/>
  <c r="L386" i="1"/>
  <c r="W386" i="1"/>
  <c r="Z400" i="1"/>
  <c r="Y400" i="1"/>
  <c r="Z403" i="1"/>
  <c r="Y403" i="1"/>
  <c r="Z417" i="1"/>
  <c r="Y417" i="1"/>
  <c r="Z218" i="1"/>
  <c r="W228" i="1"/>
  <c r="Z234" i="1"/>
  <c r="W244" i="1"/>
  <c r="Z250" i="1"/>
  <c r="W260" i="1"/>
  <c r="Z266" i="1"/>
  <c r="AA266" i="1" s="1"/>
  <c r="W276" i="1"/>
  <c r="Z282" i="1"/>
  <c r="W292" i="1"/>
  <c r="Z298" i="1"/>
  <c r="AA298" i="1" s="1"/>
  <c r="AE303" i="1"/>
  <c r="V312" i="1"/>
  <c r="X312" i="1" s="1"/>
  <c r="K312" i="1"/>
  <c r="U312" i="1"/>
  <c r="Z313" i="1"/>
  <c r="Y313" i="1"/>
  <c r="V315" i="1"/>
  <c r="X315" i="1" s="1"/>
  <c r="K315" i="1"/>
  <c r="W315" i="1"/>
  <c r="U316" i="1"/>
  <c r="Z319" i="1"/>
  <c r="U323" i="1"/>
  <c r="AE328" i="1"/>
  <c r="X330" i="1"/>
  <c r="K333" i="1"/>
  <c r="V337" i="1"/>
  <c r="X337" i="1" s="1"/>
  <c r="Z344" i="1"/>
  <c r="AA344" i="1" s="1"/>
  <c r="L353" i="1"/>
  <c r="U355" i="1"/>
  <c r="Z366" i="1"/>
  <c r="Y366" i="1"/>
  <c r="Z368" i="1"/>
  <c r="Y368" i="1"/>
  <c r="AA368" i="1" s="1"/>
  <c r="Z371" i="1"/>
  <c r="Y371" i="1"/>
  <c r="AA385" i="1"/>
  <c r="Z306" i="1"/>
  <c r="Y308" i="1"/>
  <c r="AA308" i="1" s="1"/>
  <c r="AA318" i="1"/>
  <c r="V319" i="1"/>
  <c r="K319" i="1"/>
  <c r="W319" i="1"/>
  <c r="U319" i="1"/>
  <c r="AA343" i="1"/>
  <c r="X344" i="1"/>
  <c r="U344" i="1"/>
  <c r="Z345" i="1"/>
  <c r="Y345" i="1"/>
  <c r="X356" i="1"/>
  <c r="AA372" i="1"/>
  <c r="Y373" i="1"/>
  <c r="L373" i="1"/>
  <c r="W373" i="1"/>
  <c r="K373" i="1"/>
  <c r="V373" i="1"/>
  <c r="Z377" i="1"/>
  <c r="Y377" i="1"/>
  <c r="Z398" i="1"/>
  <c r="Y398" i="1"/>
  <c r="Z408" i="1"/>
  <c r="Y408" i="1"/>
  <c r="AA408" i="1" s="1"/>
  <c r="Z414" i="1"/>
  <c r="Y414" i="1"/>
  <c r="W316" i="1"/>
  <c r="X316" i="1" s="1"/>
  <c r="K316" i="1"/>
  <c r="Y316" i="1"/>
  <c r="AA316" i="1" s="1"/>
  <c r="Z317" i="1"/>
  <c r="X320" i="1"/>
  <c r="V323" i="1"/>
  <c r="X323" i="1" s="1"/>
  <c r="K323" i="1"/>
  <c r="L323" i="1"/>
  <c r="Y323" i="1"/>
  <c r="AA323" i="1" s="1"/>
  <c r="Y324" i="1"/>
  <c r="AA324" i="1" s="1"/>
  <c r="U324" i="1"/>
  <c r="Z328" i="1"/>
  <c r="Y331" i="1"/>
  <c r="AA331" i="1" s="1"/>
  <c r="AE341" i="1"/>
  <c r="Z351" i="1"/>
  <c r="AA351" i="1" s="1"/>
  <c r="V355" i="1"/>
  <c r="X355" i="1" s="1"/>
  <c r="K355" i="1"/>
  <c r="L355" i="1"/>
  <c r="Z355" i="1"/>
  <c r="Y355" i="1"/>
  <c r="AA363" i="1"/>
  <c r="V364" i="1"/>
  <c r="X364" i="1" s="1"/>
  <c r="K364" i="1"/>
  <c r="L364" i="1"/>
  <c r="W364" i="1"/>
  <c r="AA382" i="1"/>
  <c r="Z389" i="1"/>
  <c r="Y389" i="1"/>
  <c r="AA392" i="1"/>
  <c r="W393" i="1"/>
  <c r="X393" i="1" s="1"/>
  <c r="K393" i="1"/>
  <c r="U393" i="1"/>
  <c r="Z393" i="1"/>
  <c r="L393" i="1"/>
  <c r="Y393" i="1"/>
  <c r="U405" i="1"/>
  <c r="V416" i="1"/>
  <c r="X416" i="1" s="1"/>
  <c r="K416" i="1"/>
  <c r="L416" i="1"/>
  <c r="U416" i="1"/>
  <c r="Y416" i="1"/>
  <c r="AA416" i="1" s="1"/>
  <c r="U429" i="1"/>
  <c r="W429" i="1"/>
  <c r="L429" i="1"/>
  <c r="Y429" i="1"/>
  <c r="V429" i="1"/>
  <c r="X429" i="1" s="1"/>
  <c r="K429" i="1"/>
  <c r="V324" i="1"/>
  <c r="X324" i="1" s="1"/>
  <c r="U328" i="1"/>
  <c r="Z329" i="1"/>
  <c r="Y329" i="1"/>
  <c r="V331" i="1"/>
  <c r="K331" i="1"/>
  <c r="W331" i="1"/>
  <c r="V351" i="1"/>
  <c r="K351" i="1"/>
  <c r="W351" i="1"/>
  <c r="U351" i="1"/>
  <c r="V357" i="1"/>
  <c r="K357" i="1"/>
  <c r="W357" i="1"/>
  <c r="Z360" i="1"/>
  <c r="Y360" i="1"/>
  <c r="Z370" i="1"/>
  <c r="Y370" i="1"/>
  <c r="M413" i="1"/>
  <c r="K413" i="1"/>
  <c r="M427" i="1"/>
  <c r="K427" i="1"/>
  <c r="W437" i="1"/>
  <c r="L437" i="1"/>
  <c r="U437" i="1"/>
  <c r="Z437" i="1"/>
  <c r="V437" i="1"/>
  <c r="X437" i="1" s="1"/>
  <c r="Y437" i="1"/>
  <c r="K437" i="1"/>
  <c r="Z274" i="1"/>
  <c r="Z290" i="1"/>
  <c r="V304" i="1"/>
  <c r="X304" i="1" s="1"/>
  <c r="K304" i="1"/>
  <c r="U304" i="1"/>
  <c r="AE311" i="1"/>
  <c r="L316" i="1"/>
  <c r="W324" i="1"/>
  <c r="W328" i="1"/>
  <c r="X328" i="1" s="1"/>
  <c r="AA334" i="1"/>
  <c r="V335" i="1"/>
  <c r="K335" i="1"/>
  <c r="W335" i="1"/>
  <c r="U335" i="1"/>
  <c r="K338" i="1"/>
  <c r="X340" i="1"/>
  <c r="AE342" i="1"/>
  <c r="X346" i="1"/>
  <c r="Z353" i="1"/>
  <c r="AA353" i="1" s="1"/>
  <c r="K356" i="1"/>
  <c r="Y357" i="1"/>
  <c r="AA357" i="1" s="1"/>
  <c r="M361" i="1"/>
  <c r="K361" i="1"/>
  <c r="AA433" i="1"/>
  <c r="U340" i="1"/>
  <c r="V347" i="1"/>
  <c r="X347" i="1" s="1"/>
  <c r="K347" i="1"/>
  <c r="U347" i="1"/>
  <c r="U356" i="1"/>
  <c r="V363" i="1"/>
  <c r="X363" i="1" s="1"/>
  <c r="K363" i="1"/>
  <c r="U363" i="1"/>
  <c r="Z369" i="1"/>
  <c r="AA369" i="1" s="1"/>
  <c r="V370" i="1"/>
  <c r="X370" i="1" s="1"/>
  <c r="K370" i="1"/>
  <c r="U370" i="1"/>
  <c r="Z373" i="1"/>
  <c r="M374" i="1"/>
  <c r="W377" i="1"/>
  <c r="K377" i="1"/>
  <c r="V377" i="1"/>
  <c r="X377" i="1" s="1"/>
  <c r="Z382" i="1"/>
  <c r="M383" i="1"/>
  <c r="U389" i="1"/>
  <c r="X391" i="1"/>
  <c r="Z394" i="1"/>
  <c r="U398" i="1"/>
  <c r="V400" i="1"/>
  <c r="X400" i="1" s="1"/>
  <c r="K400" i="1"/>
  <c r="L400" i="1"/>
  <c r="W400" i="1"/>
  <c r="Y407" i="1"/>
  <c r="AA407" i="1" s="1"/>
  <c r="M410" i="1"/>
  <c r="U414" i="1"/>
  <c r="Z433" i="1"/>
  <c r="AA436" i="1"/>
  <c r="U382" i="1"/>
  <c r="V384" i="1"/>
  <c r="X384" i="1" s="1"/>
  <c r="K384" i="1"/>
  <c r="L384" i="1"/>
  <c r="W384" i="1"/>
  <c r="X414" i="1"/>
  <c r="V432" i="1"/>
  <c r="K432" i="1"/>
  <c r="U432" i="1"/>
  <c r="Z432" i="1"/>
  <c r="W432" i="1"/>
  <c r="W433" i="1"/>
  <c r="L433" i="1"/>
  <c r="U433" i="1"/>
  <c r="V433" i="1"/>
  <c r="X433" i="1" s="1"/>
  <c r="K433" i="1"/>
  <c r="W449" i="1"/>
  <c r="L449" i="1"/>
  <c r="V449" i="1"/>
  <c r="K449" i="1"/>
  <c r="U449" i="1"/>
  <c r="Y449" i="1"/>
  <c r="AA449" i="1" s="1"/>
  <c r="U360" i="1"/>
  <c r="U366" i="1"/>
  <c r="V368" i="1"/>
  <c r="X368" i="1" s="1"/>
  <c r="K368" i="1"/>
  <c r="L368" i="1"/>
  <c r="W368" i="1"/>
  <c r="V382" i="1"/>
  <c r="Y384" i="1"/>
  <c r="AA384" i="1" s="1"/>
  <c r="K389" i="1"/>
  <c r="U394" i="1"/>
  <c r="V396" i="1"/>
  <c r="X396" i="1" s="1"/>
  <c r="K396" i="1"/>
  <c r="U396" i="1"/>
  <c r="K398" i="1"/>
  <c r="U401" i="1"/>
  <c r="K403" i="1"/>
  <c r="K414" i="1"/>
  <c r="W414" i="1"/>
  <c r="K417" i="1"/>
  <c r="X418" i="1"/>
  <c r="Y418" i="1"/>
  <c r="AA418" i="1" s="1"/>
  <c r="M426" i="1"/>
  <c r="Y432" i="1"/>
  <c r="V444" i="1"/>
  <c r="X444" i="1" s="1"/>
  <c r="K444" i="1"/>
  <c r="U444" i="1"/>
  <c r="Z444" i="1"/>
  <c r="Y444" i="1"/>
  <c r="L444" i="1"/>
  <c r="Z325" i="1"/>
  <c r="Z341" i="1"/>
  <c r="AA341" i="1" s="1"/>
  <c r="L349" i="1"/>
  <c r="Z357" i="1"/>
  <c r="Y361" i="1"/>
  <c r="AA361" i="1" s="1"/>
  <c r="Z364" i="1"/>
  <c r="AA364" i="1" s="1"/>
  <c r="V366" i="1"/>
  <c r="X366" i="1" s="1"/>
  <c r="U378" i="1"/>
  <c r="V380" i="1"/>
  <c r="X380" i="1" s="1"/>
  <c r="K380" i="1"/>
  <c r="U380" i="1"/>
  <c r="K382" i="1"/>
  <c r="W382" i="1"/>
  <c r="U385" i="1"/>
  <c r="K387" i="1"/>
  <c r="V392" i="1"/>
  <c r="X392" i="1" s="1"/>
  <c r="K392" i="1"/>
  <c r="U392" i="1"/>
  <c r="K394" i="1"/>
  <c r="V394" i="1"/>
  <c r="X394" i="1" s="1"/>
  <c r="W396" i="1"/>
  <c r="W409" i="1"/>
  <c r="K409" i="1"/>
  <c r="V409" i="1"/>
  <c r="V412" i="1"/>
  <c r="X412" i="1" s="1"/>
  <c r="K412" i="1"/>
  <c r="U412" i="1"/>
  <c r="L432" i="1"/>
  <c r="M439" i="1"/>
  <c r="K439" i="1"/>
  <c r="K443" i="1"/>
  <c r="M443" i="1"/>
  <c r="U369" i="1"/>
  <c r="V376" i="1"/>
  <c r="X376" i="1" s="1"/>
  <c r="K376" i="1"/>
  <c r="U376" i="1"/>
  <c r="L382" i="1"/>
  <c r="L394" i="1"/>
  <c r="AE418" i="1"/>
  <c r="M423" i="1"/>
  <c r="K423" i="1"/>
  <c r="Z430" i="1"/>
  <c r="Y430" i="1"/>
  <c r="AA430" i="1" s="1"/>
  <c r="AE435" i="1"/>
  <c r="M472" i="1"/>
  <c r="K472" i="1"/>
  <c r="V369" i="1"/>
  <c r="X369" i="1" s="1"/>
  <c r="W376" i="1"/>
  <c r="L378" i="1"/>
  <c r="K385" i="1"/>
  <c r="Y396" i="1"/>
  <c r="AA396" i="1" s="1"/>
  <c r="Y401" i="1"/>
  <c r="AA401" i="1" s="1"/>
  <c r="M421" i="1"/>
  <c r="K421" i="1"/>
  <c r="Y427" i="1"/>
  <c r="AA427" i="1" s="1"/>
  <c r="Z427" i="1"/>
  <c r="W434" i="1"/>
  <c r="L434" i="1"/>
  <c r="K434" i="1"/>
  <c r="V434" i="1"/>
  <c r="W438" i="1"/>
  <c r="L438" i="1"/>
  <c r="V438" i="1"/>
  <c r="V327" i="1"/>
  <c r="X327" i="1" s="1"/>
  <c r="K327" i="1"/>
  <c r="U327" i="1"/>
  <c r="V343" i="1"/>
  <c r="X343" i="1" s="1"/>
  <c r="K343" i="1"/>
  <c r="U343" i="1"/>
  <c r="V359" i="1"/>
  <c r="X359" i="1" s="1"/>
  <c r="K359" i="1"/>
  <c r="U359" i="1"/>
  <c r="K369" i="1"/>
  <c r="AE370" i="1"/>
  <c r="L376" i="1"/>
  <c r="Y380" i="1"/>
  <c r="AA380" i="1" s="1"/>
  <c r="X381" i="1"/>
  <c r="Z386" i="1"/>
  <c r="Y394" i="1"/>
  <c r="AA394" i="1" s="1"/>
  <c r="V402" i="1"/>
  <c r="X402" i="1" s="1"/>
  <c r="K402" i="1"/>
  <c r="U402" i="1"/>
  <c r="Z405" i="1"/>
  <c r="Y406" i="1"/>
  <c r="AA406" i="1" s="1"/>
  <c r="X407" i="1"/>
  <c r="Y412" i="1"/>
  <c r="AA412" i="1" s="1"/>
  <c r="Z416" i="1"/>
  <c r="Z429" i="1"/>
  <c r="V372" i="1"/>
  <c r="X372" i="1" s="1"/>
  <c r="K372" i="1"/>
  <c r="U372" i="1"/>
  <c r="V388" i="1"/>
  <c r="X388" i="1" s="1"/>
  <c r="K388" i="1"/>
  <c r="U388" i="1"/>
  <c r="V404" i="1"/>
  <c r="X404" i="1" s="1"/>
  <c r="K404" i="1"/>
  <c r="U404" i="1"/>
  <c r="K418" i="1"/>
  <c r="V420" i="1"/>
  <c r="X420" i="1" s="1"/>
  <c r="K420" i="1"/>
  <c r="U420" i="1"/>
  <c r="W422" i="1"/>
  <c r="X422" i="1" s="1"/>
  <c r="L422" i="1"/>
  <c r="U422" i="1"/>
  <c r="L424" i="1"/>
  <c r="W430" i="1"/>
  <c r="X430" i="1" s="1"/>
  <c r="L430" i="1"/>
  <c r="U430" i="1"/>
  <c r="AE442" i="1"/>
  <c r="Z446" i="1"/>
  <c r="Y446" i="1"/>
  <c r="K452" i="1"/>
  <c r="M454" i="1"/>
  <c r="K454" i="1"/>
  <c r="V465" i="1"/>
  <c r="X465" i="1" s="1"/>
  <c r="K465" i="1"/>
  <c r="Y465" i="1"/>
  <c r="AA465" i="1" s="1"/>
  <c r="L465" i="1"/>
  <c r="W465" i="1"/>
  <c r="Z476" i="1"/>
  <c r="Y476" i="1"/>
  <c r="X476" i="1"/>
  <c r="Z502" i="1"/>
  <c r="Y502" i="1"/>
  <c r="AA424" i="1"/>
  <c r="V425" i="1"/>
  <c r="V440" i="1"/>
  <c r="K440" i="1"/>
  <c r="U440" i="1"/>
  <c r="W440" i="1"/>
  <c r="W445" i="1"/>
  <c r="X445" i="1" s="1"/>
  <c r="L445" i="1"/>
  <c r="U445" i="1"/>
  <c r="Y445" i="1"/>
  <c r="AA445" i="1" s="1"/>
  <c r="W446" i="1"/>
  <c r="L446" i="1"/>
  <c r="U446" i="1"/>
  <c r="W471" i="1"/>
  <c r="X471" i="1" s="1"/>
  <c r="L471" i="1"/>
  <c r="U471" i="1"/>
  <c r="V408" i="1"/>
  <c r="X408" i="1" s="1"/>
  <c r="K408" i="1"/>
  <c r="U408" i="1"/>
  <c r="W425" i="1"/>
  <c r="AE426" i="1"/>
  <c r="V428" i="1"/>
  <c r="X428" i="1" s="1"/>
  <c r="K428" i="1"/>
  <c r="U428" i="1"/>
  <c r="K430" i="1"/>
  <c r="K435" i="1"/>
  <c r="AE438" i="1"/>
  <c r="Z442" i="1"/>
  <c r="Y442" i="1"/>
  <c r="Z445" i="1"/>
  <c r="V446" i="1"/>
  <c r="X446" i="1" s="1"/>
  <c r="AE454" i="1"/>
  <c r="K458" i="1"/>
  <c r="Z459" i="1"/>
  <c r="Y464" i="1"/>
  <c r="AA464" i="1" s="1"/>
  <c r="Z468" i="1"/>
  <c r="Y468" i="1"/>
  <c r="K470" i="1"/>
  <c r="V475" i="1"/>
  <c r="X475" i="1" s="1"/>
  <c r="K475" i="1"/>
  <c r="U475" i="1"/>
  <c r="W475" i="1"/>
  <c r="M476" i="1"/>
  <c r="K476" i="1"/>
  <c r="L487" i="1"/>
  <c r="W487" i="1"/>
  <c r="K487" i="1"/>
  <c r="V487" i="1"/>
  <c r="M496" i="1"/>
  <c r="K496" i="1"/>
  <c r="V436" i="1"/>
  <c r="K436" i="1"/>
  <c r="U436" i="1"/>
  <c r="W436" i="1"/>
  <c r="W441" i="1"/>
  <c r="X441" i="1" s="1"/>
  <c r="L441" i="1"/>
  <c r="U441" i="1"/>
  <c r="Y441" i="1"/>
  <c r="W442" i="1"/>
  <c r="L442" i="1"/>
  <c r="U442" i="1"/>
  <c r="W457" i="1"/>
  <c r="L457" i="1"/>
  <c r="V457" i="1"/>
  <c r="X457" i="1" s="1"/>
  <c r="K457" i="1"/>
  <c r="U457" i="1"/>
  <c r="V459" i="1"/>
  <c r="X459" i="1" s="1"/>
  <c r="K459" i="1"/>
  <c r="U459" i="1"/>
  <c r="L459" i="1"/>
  <c r="K471" i="1"/>
  <c r="L425" i="1"/>
  <c r="Z425" i="1"/>
  <c r="AA425" i="1" s="1"/>
  <c r="W426" i="1"/>
  <c r="X426" i="1" s="1"/>
  <c r="L426" i="1"/>
  <c r="U426" i="1"/>
  <c r="K431" i="1"/>
  <c r="AE434" i="1"/>
  <c r="Z438" i="1"/>
  <c r="Y438" i="1"/>
  <c r="AA438" i="1" s="1"/>
  <c r="Z440" i="1"/>
  <c r="AA440" i="1" s="1"/>
  <c r="Z441" i="1"/>
  <c r="V442" i="1"/>
  <c r="K447" i="1"/>
  <c r="AE457" i="1"/>
  <c r="AA474" i="1"/>
  <c r="L475" i="1"/>
  <c r="U495" i="1"/>
  <c r="L495" i="1"/>
  <c r="W495" i="1"/>
  <c r="K495" i="1"/>
  <c r="V495" i="1"/>
  <c r="X495" i="1" s="1"/>
  <c r="Z452" i="1"/>
  <c r="Y452" i="1"/>
  <c r="AA452" i="1" s="1"/>
  <c r="Y456" i="1"/>
  <c r="AA456" i="1" s="1"/>
  <c r="Z488" i="1"/>
  <c r="Y488" i="1"/>
  <c r="AA488" i="1" s="1"/>
  <c r="AA494" i="1"/>
  <c r="AE422" i="1"/>
  <c r="Z423" i="1"/>
  <c r="AA423" i="1" s="1"/>
  <c r="V424" i="1"/>
  <c r="X424" i="1" s="1"/>
  <c r="K424" i="1"/>
  <c r="U424" i="1"/>
  <c r="AE430" i="1"/>
  <c r="Z434" i="1"/>
  <c r="Y434" i="1"/>
  <c r="Z436" i="1"/>
  <c r="AE446" i="1"/>
  <c r="Z449" i="1"/>
  <c r="K450" i="1"/>
  <c r="V452" i="1"/>
  <c r="X452" i="1" s="1"/>
  <c r="Z454" i="1"/>
  <c r="Y454" i="1"/>
  <c r="AA454" i="1" s="1"/>
  <c r="K456" i="1"/>
  <c r="AE462" i="1"/>
  <c r="Z453" i="1"/>
  <c r="AA453" i="1" s="1"/>
  <c r="M484" i="1"/>
  <c r="Y484" i="1"/>
  <c r="AA484" i="1" s="1"/>
  <c r="Z494" i="1"/>
  <c r="Y498" i="1"/>
  <c r="Z498" i="1"/>
  <c r="Z501" i="1"/>
  <c r="L511" i="1"/>
  <c r="V451" i="1"/>
  <c r="K451" i="1"/>
  <c r="U451" i="1"/>
  <c r="Y459" i="1"/>
  <c r="AA459" i="1" s="1"/>
  <c r="Z467" i="1"/>
  <c r="Y467" i="1"/>
  <c r="Z469" i="1"/>
  <c r="Y469" i="1"/>
  <c r="AA469" i="1" s="1"/>
  <c r="Z478" i="1"/>
  <c r="Y478" i="1"/>
  <c r="AA478" i="1" s="1"/>
  <c r="V481" i="1"/>
  <c r="X481" i="1" s="1"/>
  <c r="K481" i="1"/>
  <c r="U481" i="1"/>
  <c r="V497" i="1"/>
  <c r="X497" i="1" s="1"/>
  <c r="K497" i="1"/>
  <c r="Z497" i="1"/>
  <c r="V501" i="1"/>
  <c r="X501" i="1" s="1"/>
  <c r="K501" i="1"/>
  <c r="L501" i="1"/>
  <c r="Y501" i="1"/>
  <c r="Z515" i="1"/>
  <c r="Y515" i="1"/>
  <c r="U523" i="1"/>
  <c r="L523" i="1"/>
  <c r="K523" i="1"/>
  <c r="W523" i="1"/>
  <c r="X523" i="1" s="1"/>
  <c r="U448" i="1"/>
  <c r="W451" i="1"/>
  <c r="U453" i="1"/>
  <c r="W460" i="1"/>
  <c r="L460" i="1"/>
  <c r="V460" i="1"/>
  <c r="Z461" i="1"/>
  <c r="Y461" i="1"/>
  <c r="W466" i="1"/>
  <c r="K466" i="1"/>
  <c r="V466" i="1"/>
  <c r="X466" i="1" s="1"/>
  <c r="Y466" i="1"/>
  <c r="AA466" i="1" s="1"/>
  <c r="V469" i="1"/>
  <c r="K469" i="1"/>
  <c r="W469" i="1"/>
  <c r="V473" i="1"/>
  <c r="K473" i="1"/>
  <c r="L473" i="1"/>
  <c r="W473" i="1"/>
  <c r="Y473" i="1"/>
  <c r="AA473" i="1" s="1"/>
  <c r="U474" i="1"/>
  <c r="V478" i="1"/>
  <c r="Y481" i="1"/>
  <c r="AA481" i="1" s="1"/>
  <c r="AA482" i="1"/>
  <c r="Y497" i="1"/>
  <c r="Y505" i="1"/>
  <c r="AA505" i="1" s="1"/>
  <c r="Z505" i="1"/>
  <c r="V506" i="1"/>
  <c r="X506" i="1" s="1"/>
  <c r="Z506" i="1"/>
  <c r="L506" i="1"/>
  <c r="Y506" i="1"/>
  <c r="AA506" i="1" s="1"/>
  <c r="K506" i="1"/>
  <c r="W506" i="1"/>
  <c r="U515" i="1"/>
  <c r="L515" i="1"/>
  <c r="K515" i="1"/>
  <c r="W515" i="1"/>
  <c r="X515" i="1" s="1"/>
  <c r="U519" i="1"/>
  <c r="W519" i="1"/>
  <c r="K519" i="1"/>
  <c r="V519" i="1"/>
  <c r="L519" i="1"/>
  <c r="Y519" i="1"/>
  <c r="K448" i="1"/>
  <c r="L451" i="1"/>
  <c r="K453" i="1"/>
  <c r="V455" i="1"/>
  <c r="X455" i="1" s="1"/>
  <c r="K455" i="1"/>
  <c r="U455" i="1"/>
  <c r="W455" i="1"/>
  <c r="AE456" i="1"/>
  <c r="AA462" i="1"/>
  <c r="V463" i="1"/>
  <c r="X463" i="1" s="1"/>
  <c r="K463" i="1"/>
  <c r="U463" i="1"/>
  <c r="W463" i="1"/>
  <c r="AE464" i="1"/>
  <c r="W478" i="1"/>
  <c r="L481" i="1"/>
  <c r="Z481" i="1"/>
  <c r="V482" i="1"/>
  <c r="X482" i="1" s="1"/>
  <c r="L497" i="1"/>
  <c r="AE499" i="1"/>
  <c r="V505" i="1"/>
  <c r="K505" i="1"/>
  <c r="W505" i="1"/>
  <c r="L505" i="1"/>
  <c r="Y513" i="1"/>
  <c r="Z513" i="1"/>
  <c r="Z471" i="1"/>
  <c r="Z475" i="1"/>
  <c r="AA475" i="1" s="1"/>
  <c r="V483" i="1"/>
  <c r="K483" i="1"/>
  <c r="U483" i="1"/>
  <c r="W483" i="1"/>
  <c r="Y489" i="1"/>
  <c r="AA489" i="1" s="1"/>
  <c r="X490" i="1"/>
  <c r="Z492" i="1"/>
  <c r="Y492" i="1"/>
  <c r="AA492" i="1" s="1"/>
  <c r="U494" i="1"/>
  <c r="V513" i="1"/>
  <c r="K513" i="1"/>
  <c r="W513" i="1"/>
  <c r="L513" i="1"/>
  <c r="Z518" i="1"/>
  <c r="W518" i="1"/>
  <c r="X518" i="1" s="1"/>
  <c r="K518" i="1"/>
  <c r="L518" i="1"/>
  <c r="Y518" i="1"/>
  <c r="V521" i="1"/>
  <c r="X521" i="1" s="1"/>
  <c r="K521" i="1"/>
  <c r="W521" i="1"/>
  <c r="L521" i="1"/>
  <c r="V489" i="1"/>
  <c r="K489" i="1"/>
  <c r="W489" i="1"/>
  <c r="X494" i="1"/>
  <c r="W456" i="1"/>
  <c r="L456" i="1"/>
  <c r="V456" i="1"/>
  <c r="Z457" i="1"/>
  <c r="Y457" i="1"/>
  <c r="W464" i="1"/>
  <c r="L464" i="1"/>
  <c r="V464" i="1"/>
  <c r="AE466" i="1"/>
  <c r="Y471" i="1"/>
  <c r="AA471" i="1" s="1"/>
  <c r="L483" i="1"/>
  <c r="Y483" i="1"/>
  <c r="V485" i="1"/>
  <c r="K485" i="1"/>
  <c r="L485" i="1"/>
  <c r="W485" i="1"/>
  <c r="Z487" i="1"/>
  <c r="Y487" i="1"/>
  <c r="Z490" i="1"/>
  <c r="L490" i="1"/>
  <c r="Y490" i="1"/>
  <c r="K490" i="1"/>
  <c r="W490" i="1"/>
  <c r="K494" i="1"/>
  <c r="Z495" i="1"/>
  <c r="Y495" i="1"/>
  <c r="U511" i="1"/>
  <c r="W511" i="1"/>
  <c r="K511" i="1"/>
  <c r="V511" i="1"/>
  <c r="X511" i="1" s="1"/>
  <c r="Z512" i="1"/>
  <c r="Y512" i="1"/>
  <c r="Z520" i="1"/>
  <c r="Y520" i="1"/>
  <c r="Y521" i="1"/>
  <c r="AA521" i="1" s="1"/>
  <c r="Z521" i="1"/>
  <c r="Z523" i="1"/>
  <c r="Y529" i="1"/>
  <c r="AA529" i="1" s="1"/>
  <c r="Z529" i="1"/>
  <c r="V541" i="1"/>
  <c r="X541" i="1" s="1"/>
  <c r="K541" i="1"/>
  <c r="L541" i="1"/>
  <c r="W541" i="1"/>
  <c r="Z526" i="1"/>
  <c r="W526" i="1"/>
  <c r="K526" i="1"/>
  <c r="V526" i="1"/>
  <c r="U527" i="1"/>
  <c r="W527" i="1"/>
  <c r="K527" i="1"/>
  <c r="V527" i="1"/>
  <c r="X527" i="1" s="1"/>
  <c r="V529" i="1"/>
  <c r="K529" i="1"/>
  <c r="W529" i="1"/>
  <c r="U529" i="1"/>
  <c r="V544" i="1"/>
  <c r="X544" i="1" s="1"/>
  <c r="K544" i="1"/>
  <c r="L544" i="1"/>
  <c r="W544" i="1"/>
  <c r="V550" i="1"/>
  <c r="K550" i="1"/>
  <c r="L550" i="1"/>
  <c r="W550" i="1"/>
  <c r="U550" i="1"/>
  <c r="U502" i="1"/>
  <c r="Y526" i="1"/>
  <c r="AA526" i="1" s="1"/>
  <c r="Y527" i="1"/>
  <c r="AA527" i="1" s="1"/>
  <c r="Y528" i="1"/>
  <c r="AA528" i="1" s="1"/>
  <c r="Z537" i="1"/>
  <c r="Y537" i="1"/>
  <c r="AA540" i="1"/>
  <c r="AA559" i="1"/>
  <c r="AE486" i="1"/>
  <c r="U499" i="1"/>
  <c r="W502" i="1"/>
  <c r="X502" i="1" s="1"/>
  <c r="Z503" i="1"/>
  <c r="Y503" i="1"/>
  <c r="U507" i="1"/>
  <c r="L507" i="1"/>
  <c r="V507" i="1"/>
  <c r="K512" i="1"/>
  <c r="K520" i="1"/>
  <c r="Y523" i="1"/>
  <c r="L526" i="1"/>
  <c r="L527" i="1"/>
  <c r="L529" i="1"/>
  <c r="V477" i="1"/>
  <c r="X477" i="1" s="1"/>
  <c r="K477" i="1"/>
  <c r="U477" i="1"/>
  <c r="Z491" i="1"/>
  <c r="AA491" i="1" s="1"/>
  <c r="V493" i="1"/>
  <c r="K493" i="1"/>
  <c r="W493" i="1"/>
  <c r="U493" i="1"/>
  <c r="K498" i="1"/>
  <c r="K502" i="1"/>
  <c r="V503" i="1"/>
  <c r="X503" i="1" s="1"/>
  <c r="K503" i="1"/>
  <c r="U503" i="1"/>
  <c r="W507" i="1"/>
  <c r="Y539" i="1"/>
  <c r="AA539" i="1" s="1"/>
  <c r="U486" i="1"/>
  <c r="W491" i="1"/>
  <c r="X491" i="1" s="1"/>
  <c r="L491" i="1"/>
  <c r="U491" i="1"/>
  <c r="AE500" i="1"/>
  <c r="L502" i="1"/>
  <c r="K507" i="1"/>
  <c r="Y507" i="1"/>
  <c r="AA507" i="1" s="1"/>
  <c r="Z536" i="1"/>
  <c r="Y536" i="1"/>
  <c r="W543" i="1"/>
  <c r="K543" i="1"/>
  <c r="V543" i="1"/>
  <c r="U543" i="1"/>
  <c r="L543" i="1"/>
  <c r="Z543" i="1"/>
  <c r="AA543" i="1" s="1"/>
  <c r="W552" i="1"/>
  <c r="L552" i="1"/>
  <c r="V552" i="1"/>
  <c r="K552" i="1"/>
  <c r="U552" i="1"/>
  <c r="W510" i="1"/>
  <c r="K510" i="1"/>
  <c r="V510" i="1"/>
  <c r="X534" i="1"/>
  <c r="U541" i="1"/>
  <c r="AA538" i="1"/>
  <c r="V539" i="1"/>
  <c r="X539" i="1" s="1"/>
  <c r="K539" i="1"/>
  <c r="U539" i="1"/>
  <c r="W539" i="1"/>
  <c r="M549" i="1"/>
  <c r="U558" i="1"/>
  <c r="AE560" i="1"/>
  <c r="X564" i="1"/>
  <c r="W576" i="1"/>
  <c r="L576" i="1"/>
  <c r="U576" i="1"/>
  <c r="K576" i="1"/>
  <c r="Y581" i="1"/>
  <c r="Z581" i="1"/>
  <c r="U498" i="1"/>
  <c r="Z511" i="1"/>
  <c r="AA511" i="1" s="1"/>
  <c r="Z519" i="1"/>
  <c r="Z527" i="1"/>
  <c r="L531" i="1"/>
  <c r="AA534" i="1"/>
  <c r="V535" i="1"/>
  <c r="K535" i="1"/>
  <c r="U535" i="1"/>
  <c r="W535" i="1"/>
  <c r="X540" i="1"/>
  <c r="Z541" i="1"/>
  <c r="Y541" i="1"/>
  <c r="AA541" i="1" s="1"/>
  <c r="K555" i="1"/>
  <c r="M571" i="1"/>
  <c r="K571" i="1"/>
  <c r="Z585" i="1"/>
  <c r="Y585" i="1"/>
  <c r="AA585" i="1" s="1"/>
  <c r="X547" i="1"/>
  <c r="M557" i="1"/>
  <c r="K557" i="1"/>
  <c r="V558" i="1"/>
  <c r="X558" i="1" s="1"/>
  <c r="K558" i="1"/>
  <c r="L558" i="1"/>
  <c r="Z558" i="1"/>
  <c r="Y558" i="1"/>
  <c r="U514" i="1"/>
  <c r="U522" i="1"/>
  <c r="U530" i="1"/>
  <c r="Z533" i="1"/>
  <c r="Y533" i="1"/>
  <c r="Y535" i="1"/>
  <c r="AA535" i="1" s="1"/>
  <c r="V537" i="1"/>
  <c r="X537" i="1" s="1"/>
  <c r="K537" i="1"/>
  <c r="U537" i="1"/>
  <c r="M564" i="1"/>
  <c r="K564" i="1"/>
  <c r="Y574" i="1"/>
  <c r="AA574" i="1" s="1"/>
  <c r="Z574" i="1"/>
  <c r="W574" i="1"/>
  <c r="L574" i="1"/>
  <c r="V574" i="1"/>
  <c r="K574" i="1"/>
  <c r="U574" i="1"/>
  <c r="AA580" i="1"/>
  <c r="W594" i="1"/>
  <c r="L594" i="1"/>
  <c r="V594" i="1"/>
  <c r="K594" i="1"/>
  <c r="U594" i="1"/>
  <c r="Z483" i="1"/>
  <c r="Z499" i="1"/>
  <c r="AA499" i="1" s="1"/>
  <c r="AE504" i="1"/>
  <c r="V509" i="1"/>
  <c r="X509" i="1" s="1"/>
  <c r="K509" i="1"/>
  <c r="U509" i="1"/>
  <c r="AE512" i="1"/>
  <c r="V517" i="1"/>
  <c r="X517" i="1" s="1"/>
  <c r="K517" i="1"/>
  <c r="U517" i="1"/>
  <c r="AE520" i="1"/>
  <c r="V525" i="1"/>
  <c r="X525" i="1" s="1"/>
  <c r="K525" i="1"/>
  <c r="U525" i="1"/>
  <c r="AE528" i="1"/>
  <c r="V533" i="1"/>
  <c r="X533" i="1" s="1"/>
  <c r="K533" i="1"/>
  <c r="U533" i="1"/>
  <c r="W537" i="1"/>
  <c r="K540" i="1"/>
  <c r="Y548" i="1"/>
  <c r="AA548" i="1" s="1"/>
  <c r="Z553" i="1"/>
  <c r="Y553" i="1"/>
  <c r="AA553" i="1" s="1"/>
  <c r="AA560" i="1"/>
  <c r="AA575" i="1"/>
  <c r="AA530" i="1"/>
  <c r="X538" i="1"/>
  <c r="AE540" i="1"/>
  <c r="K542" i="1"/>
  <c r="Z544" i="1"/>
  <c r="Y544" i="1"/>
  <c r="AA544" i="1" s="1"/>
  <c r="K548" i="1"/>
  <c r="Y550" i="1"/>
  <c r="AA550" i="1" s="1"/>
  <c r="W551" i="1"/>
  <c r="K551" i="1"/>
  <c r="V551" i="1"/>
  <c r="Z552" i="1"/>
  <c r="AA552" i="1" s="1"/>
  <c r="Z555" i="1"/>
  <c r="Y555" i="1"/>
  <c r="AA555" i="1" s="1"/>
  <c r="X555" i="1"/>
  <c r="V560" i="1"/>
  <c r="K560" i="1"/>
  <c r="W560" i="1"/>
  <c r="Z566" i="1"/>
  <c r="Y566" i="1"/>
  <c r="AA566" i="1" s="1"/>
  <c r="Z568" i="1"/>
  <c r="Y568" i="1"/>
  <c r="AA568" i="1" s="1"/>
  <c r="V576" i="1"/>
  <c r="U559" i="1"/>
  <c r="V566" i="1"/>
  <c r="X566" i="1" s="1"/>
  <c r="K566" i="1"/>
  <c r="U566" i="1"/>
  <c r="Z567" i="1"/>
  <c r="AA567" i="1" s="1"/>
  <c r="W584" i="1"/>
  <c r="X584" i="1" s="1"/>
  <c r="L584" i="1"/>
  <c r="Y584" i="1"/>
  <c r="V588" i="1"/>
  <c r="X588" i="1" s="1"/>
  <c r="K588" i="1"/>
  <c r="Y588" i="1"/>
  <c r="AA588" i="1" s="1"/>
  <c r="L588" i="1"/>
  <c r="Z588" i="1"/>
  <c r="L589" i="1"/>
  <c r="U589" i="1"/>
  <c r="Z589" i="1"/>
  <c r="Y593" i="1"/>
  <c r="AA593" i="1" s="1"/>
  <c r="U601" i="1"/>
  <c r="L508" i="1"/>
  <c r="L512" i="1"/>
  <c r="L516" i="1"/>
  <c r="L520" i="1"/>
  <c r="L524" i="1"/>
  <c r="L528" i="1"/>
  <c r="L532" i="1"/>
  <c r="L536" i="1"/>
  <c r="L540" i="1"/>
  <c r="L548" i="1"/>
  <c r="L555" i="1"/>
  <c r="Z556" i="1"/>
  <c r="AA556" i="1" s="1"/>
  <c r="V559" i="1"/>
  <c r="X559" i="1" s="1"/>
  <c r="Y562" i="1"/>
  <c r="AA562" i="1" s="1"/>
  <c r="L564" i="1"/>
  <c r="W566" i="1"/>
  <c r="U568" i="1"/>
  <c r="Y569" i="1"/>
  <c r="AA569" i="1" s="1"/>
  <c r="L571" i="1"/>
  <c r="Y571" i="1"/>
  <c r="AA571" i="1" s="1"/>
  <c r="AE572" i="1"/>
  <c r="U581" i="1"/>
  <c r="Z584" i="1"/>
  <c r="Z587" i="1"/>
  <c r="V592" i="1"/>
  <c r="K592" i="1"/>
  <c r="L592" i="1"/>
  <c r="W592" i="1"/>
  <c r="Y601" i="1"/>
  <c r="U547" i="1"/>
  <c r="V554" i="1"/>
  <c r="X554" i="1" s="1"/>
  <c r="K554" i="1"/>
  <c r="U554" i="1"/>
  <c r="K559" i="1"/>
  <c r="W559" i="1"/>
  <c r="U563" i="1"/>
  <c r="L566" i="1"/>
  <c r="K568" i="1"/>
  <c r="V568" i="1"/>
  <c r="X568" i="1" s="1"/>
  <c r="V570" i="1"/>
  <c r="X570" i="1" s="1"/>
  <c r="K570" i="1"/>
  <c r="U570" i="1"/>
  <c r="K581" i="1"/>
  <c r="V581" i="1"/>
  <c r="X581" i="1" s="1"/>
  <c r="K584" i="1"/>
  <c r="W593" i="1"/>
  <c r="K593" i="1"/>
  <c r="V593" i="1"/>
  <c r="X593" i="1" s="1"/>
  <c r="L593" i="1"/>
  <c r="U593" i="1"/>
  <c r="V596" i="1"/>
  <c r="X596" i="1" s="1"/>
  <c r="K596" i="1"/>
  <c r="L596" i="1"/>
  <c r="U596" i="1"/>
  <c r="X599" i="1"/>
  <c r="L601" i="1"/>
  <c r="W601" i="1"/>
  <c r="X601" i="1" s="1"/>
  <c r="K601" i="1"/>
  <c r="Z601" i="1"/>
  <c r="Z609" i="1"/>
  <c r="Y609" i="1"/>
  <c r="Z560" i="1"/>
  <c r="V563" i="1"/>
  <c r="X563" i="1" s="1"/>
  <c r="Y564" i="1"/>
  <c r="AA564" i="1" s="1"/>
  <c r="L568" i="1"/>
  <c r="W570" i="1"/>
  <c r="AE573" i="1"/>
  <c r="Z579" i="1"/>
  <c r="AA579" i="1" s="1"/>
  <c r="L581" i="1"/>
  <c r="K598" i="1"/>
  <c r="X607" i="1"/>
  <c r="W609" i="1"/>
  <c r="X609" i="1" s="1"/>
  <c r="K609" i="1"/>
  <c r="L609" i="1"/>
  <c r="Z626" i="1"/>
  <c r="Y626" i="1"/>
  <c r="U567" i="1"/>
  <c r="Y573" i="1"/>
  <c r="AA573" i="1" s="1"/>
  <c r="AE576" i="1"/>
  <c r="W578" i="1"/>
  <c r="L578" i="1"/>
  <c r="V578" i="1"/>
  <c r="K578" i="1"/>
  <c r="V600" i="1"/>
  <c r="K600" i="1"/>
  <c r="L600" i="1"/>
  <c r="W600" i="1"/>
  <c r="U600" i="1"/>
  <c r="Z600" i="1"/>
  <c r="AA600" i="1" s="1"/>
  <c r="V567" i="1"/>
  <c r="X567" i="1" s="1"/>
  <c r="Y570" i="1"/>
  <c r="V573" i="1"/>
  <c r="K573" i="1"/>
  <c r="U573" i="1"/>
  <c r="AA587" i="1"/>
  <c r="K607" i="1"/>
  <c r="V546" i="1"/>
  <c r="X546" i="1" s="1"/>
  <c r="K546" i="1"/>
  <c r="U546" i="1"/>
  <c r="Z554" i="1"/>
  <c r="AA554" i="1" s="1"/>
  <c r="V562" i="1"/>
  <c r="X562" i="1" s="1"/>
  <c r="K562" i="1"/>
  <c r="U562" i="1"/>
  <c r="K567" i="1"/>
  <c r="Z570" i="1"/>
  <c r="Y572" i="1"/>
  <c r="AA572" i="1" s="1"/>
  <c r="W573" i="1"/>
  <c r="Y576" i="1"/>
  <c r="AA576" i="1" s="1"/>
  <c r="Z578" i="1"/>
  <c r="AA578" i="1" s="1"/>
  <c r="K579" i="1"/>
  <c r="W579" i="1"/>
  <c r="X579" i="1" s="1"/>
  <c r="X583" i="1"/>
  <c r="U584" i="1"/>
  <c r="U588" i="1"/>
  <c r="V589" i="1"/>
  <c r="X589" i="1" s="1"/>
  <c r="Y590" i="1"/>
  <c r="AA590" i="1" s="1"/>
  <c r="U590" i="1"/>
  <c r="X597" i="1"/>
  <c r="Z622" i="1"/>
  <c r="Y622" i="1"/>
  <c r="AA622" i="1" s="1"/>
  <c r="W626" i="1"/>
  <c r="L626" i="1"/>
  <c r="V626" i="1"/>
  <c r="X626" i="1" s="1"/>
  <c r="K626" i="1"/>
  <c r="Z628" i="1"/>
  <c r="Y628" i="1"/>
  <c r="AA628" i="1" s="1"/>
  <c r="Z612" i="1"/>
  <c r="Y612" i="1"/>
  <c r="AA612" i="1" s="1"/>
  <c r="Z614" i="1"/>
  <c r="Y614" i="1"/>
  <c r="X614" i="1"/>
  <c r="V618" i="1"/>
  <c r="K618" i="1"/>
  <c r="U618" i="1"/>
  <c r="Z619" i="1"/>
  <c r="Y619" i="1"/>
  <c r="AA619" i="1" s="1"/>
  <c r="V621" i="1"/>
  <c r="V628" i="1"/>
  <c r="K628" i="1"/>
  <c r="L628" i="1"/>
  <c r="W628" i="1"/>
  <c r="K630" i="1"/>
  <c r="M631" i="1"/>
  <c r="K631" i="1"/>
  <c r="Z635" i="1"/>
  <c r="Y635" i="1"/>
  <c r="AA635" i="1" s="1"/>
  <c r="U585" i="1"/>
  <c r="Z594" i="1"/>
  <c r="Y594" i="1"/>
  <c r="Z596" i="1"/>
  <c r="Y596" i="1"/>
  <c r="Z605" i="1"/>
  <c r="Y605" i="1"/>
  <c r="U605" i="1"/>
  <c r="W610" i="1"/>
  <c r="L610" i="1"/>
  <c r="V610" i="1"/>
  <c r="K610" i="1"/>
  <c r="U610" i="1"/>
  <c r="AE610" i="1"/>
  <c r="L614" i="1"/>
  <c r="W614" i="1"/>
  <c r="K614" i="1"/>
  <c r="Z617" i="1"/>
  <c r="AA617" i="1" s="1"/>
  <c r="W618" i="1"/>
  <c r="W621" i="1"/>
  <c r="X623" i="1"/>
  <c r="Z624" i="1"/>
  <c r="Y624" i="1"/>
  <c r="V645" i="1"/>
  <c r="K645" i="1"/>
  <c r="L645" i="1"/>
  <c r="W645" i="1"/>
  <c r="U645" i="1"/>
  <c r="V605" i="1"/>
  <c r="X605" i="1" s="1"/>
  <c r="M619" i="1"/>
  <c r="K619" i="1"/>
  <c r="Z638" i="1"/>
  <c r="Y638" i="1"/>
  <c r="AA638" i="1" s="1"/>
  <c r="Y618" i="1"/>
  <c r="K623" i="1"/>
  <c r="Z634" i="1"/>
  <c r="Y634" i="1"/>
  <c r="AA634" i="1" s="1"/>
  <c r="W580" i="1"/>
  <c r="L580" i="1"/>
  <c r="U580" i="1"/>
  <c r="L583" i="1"/>
  <c r="K605" i="1"/>
  <c r="V616" i="1"/>
  <c r="X616" i="1" s="1"/>
  <c r="K616" i="1"/>
  <c r="L616" i="1"/>
  <c r="Y616" i="1"/>
  <c r="AA616" i="1" s="1"/>
  <c r="W634" i="1"/>
  <c r="L634" i="1"/>
  <c r="V634" i="1"/>
  <c r="X634" i="1" s="1"/>
  <c r="K634" i="1"/>
  <c r="V580" i="1"/>
  <c r="AE584" i="1"/>
  <c r="V586" i="1"/>
  <c r="X586" i="1" s="1"/>
  <c r="Y589" i="1"/>
  <c r="AA589" i="1" s="1"/>
  <c r="K597" i="1"/>
  <c r="W598" i="1"/>
  <c r="L598" i="1"/>
  <c r="V598" i="1"/>
  <c r="V602" i="1"/>
  <c r="K602" i="1"/>
  <c r="U602" i="1"/>
  <c r="W602" i="1"/>
  <c r="Z603" i="1"/>
  <c r="Y603" i="1"/>
  <c r="U626" i="1"/>
  <c r="V612" i="1"/>
  <c r="K612" i="1"/>
  <c r="U612" i="1"/>
  <c r="U617" i="1"/>
  <c r="V624" i="1"/>
  <c r="X624" i="1" s="1"/>
  <c r="K624" i="1"/>
  <c r="U624" i="1"/>
  <c r="Y637" i="1"/>
  <c r="AA637" i="1" s="1"/>
  <c r="W638" i="1"/>
  <c r="X638" i="1" s="1"/>
  <c r="K638" i="1"/>
  <c r="L638" i="1"/>
  <c r="Z590" i="1"/>
  <c r="V608" i="1"/>
  <c r="X608" i="1" s="1"/>
  <c r="K608" i="1"/>
  <c r="U608" i="1"/>
  <c r="W612" i="1"/>
  <c r="V617" i="1"/>
  <c r="X617" i="1" s="1"/>
  <c r="W624" i="1"/>
  <c r="U632" i="1"/>
  <c r="AE636" i="1"/>
  <c r="L682" i="1"/>
  <c r="W682" i="1"/>
  <c r="K682" i="1"/>
  <c r="V682" i="1"/>
  <c r="U682" i="1"/>
  <c r="V604" i="1"/>
  <c r="X604" i="1" s="1"/>
  <c r="K604" i="1"/>
  <c r="U604" i="1"/>
  <c r="L612" i="1"/>
  <c r="K617" i="1"/>
  <c r="W617" i="1"/>
  <c r="AE618" i="1"/>
  <c r="L624" i="1"/>
  <c r="X629" i="1"/>
  <c r="Y632" i="1"/>
  <c r="AA632" i="1" s="1"/>
  <c r="U642" i="1"/>
  <c r="Z678" i="1"/>
  <c r="Y678" i="1"/>
  <c r="AA678" i="1" s="1"/>
  <c r="X613" i="1"/>
  <c r="Z618" i="1"/>
  <c r="Z630" i="1"/>
  <c r="Y630" i="1"/>
  <c r="V632" i="1"/>
  <c r="X632" i="1" s="1"/>
  <c r="K632" i="1"/>
  <c r="L632" i="1"/>
  <c r="Z632" i="1"/>
  <c r="AE634" i="1"/>
  <c r="Z642" i="1"/>
  <c r="Y642" i="1"/>
  <c r="Z650" i="1"/>
  <c r="Y650" i="1"/>
  <c r="AA650" i="1" s="1"/>
  <c r="Z654" i="1"/>
  <c r="Y654" i="1"/>
  <c r="AA654" i="1" s="1"/>
  <c r="Z621" i="1"/>
  <c r="AA621" i="1" s="1"/>
  <c r="W625" i="1"/>
  <c r="K625" i="1"/>
  <c r="V625" i="1"/>
  <c r="X633" i="1"/>
  <c r="L642" i="1"/>
  <c r="W642" i="1"/>
  <c r="X642" i="1" s="1"/>
  <c r="K642" i="1"/>
  <c r="X643" i="1"/>
  <c r="W674" i="1"/>
  <c r="K674" i="1"/>
  <c r="V674" i="1"/>
  <c r="L674" i="1"/>
  <c r="V637" i="1"/>
  <c r="X637" i="1" s="1"/>
  <c r="K637" i="1"/>
  <c r="U637" i="1"/>
  <c r="Z645" i="1"/>
  <c r="Y645" i="1"/>
  <c r="AA645" i="1" s="1"/>
  <c r="Z653" i="1"/>
  <c r="Y653" i="1"/>
  <c r="V620" i="1"/>
  <c r="X620" i="1" s="1"/>
  <c r="K620" i="1"/>
  <c r="U620" i="1"/>
  <c r="X636" i="1"/>
  <c r="Z646" i="1"/>
  <c r="AA646" i="1" s="1"/>
  <c r="W654" i="1"/>
  <c r="K654" i="1"/>
  <c r="V654" i="1"/>
  <c r="AA673" i="1"/>
  <c r="W646" i="1"/>
  <c r="K646" i="1"/>
  <c r="V646" i="1"/>
  <c r="X646" i="1" s="1"/>
  <c r="X650" i="1"/>
  <c r="X655" i="1"/>
  <c r="Y681" i="1"/>
  <c r="AA681" i="1" s="1"/>
  <c r="Z658" i="1"/>
  <c r="Z666" i="1"/>
  <c r="Y670" i="1"/>
  <c r="AA670" i="1" s="1"/>
  <c r="W658" i="1"/>
  <c r="K658" i="1"/>
  <c r="V658" i="1"/>
  <c r="W666" i="1"/>
  <c r="K666" i="1"/>
  <c r="V666" i="1"/>
  <c r="Y666" i="1"/>
  <c r="AA666" i="1" s="1"/>
  <c r="Y658" i="1"/>
  <c r="AA658" i="1" s="1"/>
  <c r="AA665" i="1"/>
  <c r="M671" i="1"/>
  <c r="X679" i="1"/>
  <c r="Y662" i="1"/>
  <c r="AA662" i="1" s="1"/>
  <c r="L666" i="1"/>
  <c r="Y680" i="1"/>
  <c r="AA680" i="1" s="1"/>
  <c r="AA683" i="1"/>
  <c r="Y684" i="1"/>
  <c r="AA684" i="1" s="1"/>
  <c r="Z685" i="1"/>
  <c r="Y685" i="1"/>
  <c r="AA685" i="1" s="1"/>
  <c r="V653" i="1"/>
  <c r="K653" i="1"/>
  <c r="W653" i="1"/>
  <c r="V661" i="1"/>
  <c r="K661" i="1"/>
  <c r="W661" i="1"/>
  <c r="V669" i="1"/>
  <c r="K669" i="1"/>
  <c r="W669" i="1"/>
  <c r="V677" i="1"/>
  <c r="X677" i="1" s="1"/>
  <c r="K677" i="1"/>
  <c r="W677" i="1"/>
  <c r="Z682" i="1"/>
  <c r="Y682" i="1"/>
  <c r="W685" i="1"/>
  <c r="L685" i="1"/>
  <c r="V685" i="1"/>
  <c r="X685" i="1" s="1"/>
  <c r="K685" i="1"/>
  <c r="M687" i="1"/>
  <c r="K687" i="1"/>
  <c r="AA687" i="1"/>
  <c r="U662" i="1"/>
  <c r="U670" i="1"/>
  <c r="U678" i="1"/>
  <c r="W681" i="1"/>
  <c r="L681" i="1"/>
  <c r="V681" i="1"/>
  <c r="K681" i="1"/>
  <c r="Y656" i="1"/>
  <c r="AA656" i="1" s="1"/>
  <c r="V662" i="1"/>
  <c r="X662" i="1" s="1"/>
  <c r="Y664" i="1"/>
  <c r="AA664" i="1" s="1"/>
  <c r="V670" i="1"/>
  <c r="X670" i="1" s="1"/>
  <c r="Y672" i="1"/>
  <c r="AA672" i="1" s="1"/>
  <c r="V678" i="1"/>
  <c r="X678" i="1" s="1"/>
  <c r="V641" i="1"/>
  <c r="K641" i="1"/>
  <c r="W641" i="1"/>
  <c r="V649" i="1"/>
  <c r="K649" i="1"/>
  <c r="W649" i="1"/>
  <c r="V657" i="1"/>
  <c r="X657" i="1" s="1"/>
  <c r="K657" i="1"/>
  <c r="W657" i="1"/>
  <c r="K662" i="1"/>
  <c r="V665" i="1"/>
  <c r="X665" i="1" s="1"/>
  <c r="K665" i="1"/>
  <c r="W665" i="1"/>
  <c r="K670" i="1"/>
  <c r="V673" i="1"/>
  <c r="X673" i="1" s="1"/>
  <c r="K673" i="1"/>
  <c r="W673" i="1"/>
  <c r="K678" i="1"/>
  <c r="Z674" i="1"/>
  <c r="AA674" i="1" s="1"/>
  <c r="Z686" i="1"/>
  <c r="Y686" i="1"/>
  <c r="Z688" i="1"/>
  <c r="Y688" i="1"/>
  <c r="K689" i="1"/>
  <c r="V689" i="1"/>
  <c r="X689" i="1" s="1"/>
  <c r="L689" i="1"/>
  <c r="Y690" i="1"/>
  <c r="AA690" i="1" s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Y689" i="1"/>
  <c r="AA689" i="1" s="1"/>
  <c r="K691" i="1"/>
  <c r="X661" i="1" l="1"/>
  <c r="X666" i="1"/>
  <c r="X654" i="1"/>
  <c r="AA653" i="1"/>
  <c r="X674" i="1"/>
  <c r="X625" i="1"/>
  <c r="AA630" i="1"/>
  <c r="X602" i="1"/>
  <c r="X580" i="1"/>
  <c r="AA596" i="1"/>
  <c r="X578" i="1"/>
  <c r="X574" i="1"/>
  <c r="AA558" i="1"/>
  <c r="X543" i="1"/>
  <c r="X493" i="1"/>
  <c r="AA523" i="1"/>
  <c r="X550" i="1"/>
  <c r="X529" i="1"/>
  <c r="AA490" i="1"/>
  <c r="X485" i="1"/>
  <c r="AA457" i="1"/>
  <c r="X489" i="1"/>
  <c r="X478" i="1"/>
  <c r="X460" i="1"/>
  <c r="X451" i="1"/>
  <c r="X487" i="1"/>
  <c r="X440" i="1"/>
  <c r="AA446" i="1"/>
  <c r="AA432" i="1"/>
  <c r="X382" i="1"/>
  <c r="X331" i="1"/>
  <c r="AA429" i="1"/>
  <c r="AA403" i="1"/>
  <c r="X386" i="1"/>
  <c r="AA375" i="1"/>
  <c r="X256" i="1"/>
  <c r="AA333" i="1"/>
  <c r="AA265" i="1"/>
  <c r="AA249" i="1"/>
  <c r="X317" i="1"/>
  <c r="AA309" i="1"/>
  <c r="X306" i="1"/>
  <c r="AA290" i="1"/>
  <c r="X218" i="1"/>
  <c r="AA218" i="1"/>
  <c r="X173" i="1"/>
  <c r="AA205" i="1"/>
  <c r="X220" i="1"/>
  <c r="AA152" i="1"/>
  <c r="X136" i="1"/>
  <c r="AA115" i="1"/>
  <c r="AA161" i="1"/>
  <c r="AA162" i="1"/>
  <c r="X45" i="1"/>
  <c r="AA52" i="1"/>
  <c r="X9" i="1"/>
  <c r="X32" i="1"/>
  <c r="X641" i="1"/>
  <c r="X681" i="1"/>
  <c r="AA642" i="1"/>
  <c r="X612" i="1"/>
  <c r="X598" i="1"/>
  <c r="AA483" i="1"/>
  <c r="X469" i="1"/>
  <c r="X425" i="1"/>
  <c r="X438" i="1"/>
  <c r="AA437" i="1"/>
  <c r="X357" i="1"/>
  <c r="AA329" i="1"/>
  <c r="AA389" i="1"/>
  <c r="AA355" i="1"/>
  <c r="AA398" i="1"/>
  <c r="AA373" i="1"/>
  <c r="X405" i="1"/>
  <c r="X293" i="1"/>
  <c r="AA317" i="1"/>
  <c r="X284" i="1"/>
  <c r="X325" i="1"/>
  <c r="AA311" i="1"/>
  <c r="X200" i="1"/>
  <c r="AA234" i="1"/>
  <c r="X217" i="1"/>
  <c r="X110" i="1"/>
  <c r="X164" i="1"/>
  <c r="X145" i="1"/>
  <c r="X154" i="1"/>
  <c r="X44" i="1"/>
  <c r="X29" i="1"/>
  <c r="X59" i="1"/>
  <c r="X79" i="1"/>
  <c r="X63" i="1"/>
  <c r="X61" i="1"/>
  <c r="X682" i="1"/>
  <c r="AA618" i="1"/>
  <c r="X610" i="1"/>
  <c r="AA594" i="1"/>
  <c r="X592" i="1"/>
  <c r="X551" i="1"/>
  <c r="X594" i="1"/>
  <c r="X552" i="1"/>
  <c r="X456" i="1"/>
  <c r="AA513" i="1"/>
  <c r="X442" i="1"/>
  <c r="X409" i="1"/>
  <c r="X449" i="1"/>
  <c r="AA393" i="1"/>
  <c r="AA371" i="1"/>
  <c r="AA400" i="1"/>
  <c r="X292" i="1"/>
  <c r="X228" i="1"/>
  <c r="X249" i="1"/>
  <c r="AA227" i="1"/>
  <c r="X281" i="1"/>
  <c r="X332" i="1"/>
  <c r="AA314" i="1"/>
  <c r="AA277" i="1"/>
  <c r="AA286" i="1"/>
  <c r="X242" i="1"/>
  <c r="X198" i="1"/>
  <c r="X222" i="1"/>
  <c r="AA222" i="1"/>
  <c r="AA184" i="1"/>
  <c r="AA139" i="1"/>
  <c r="X94" i="1"/>
  <c r="AA177" i="1"/>
  <c r="X161" i="1"/>
  <c r="X114" i="1"/>
  <c r="X127" i="1"/>
  <c r="AA71" i="1"/>
  <c r="X6" i="1"/>
  <c r="X98" i="1"/>
  <c r="AA84" i="1"/>
  <c r="X77" i="1"/>
  <c r="X64" i="1"/>
  <c r="X47" i="1"/>
  <c r="X26" i="1"/>
  <c r="X13" i="1"/>
  <c r="AA688" i="1"/>
  <c r="X653" i="1"/>
  <c r="X658" i="1"/>
  <c r="AA603" i="1"/>
  <c r="X618" i="1"/>
  <c r="AA533" i="1"/>
  <c r="AA536" i="1"/>
  <c r="X507" i="1"/>
  <c r="AA520" i="1"/>
  <c r="AA495" i="1"/>
  <c r="AA487" i="1"/>
  <c r="AA519" i="1"/>
  <c r="AA515" i="1"/>
  <c r="AA467" i="1"/>
  <c r="AA434" i="1"/>
  <c r="AA468" i="1"/>
  <c r="AA442" i="1"/>
  <c r="AA502" i="1"/>
  <c r="AA444" i="1"/>
  <c r="AA370" i="1"/>
  <c r="AA377" i="1"/>
  <c r="AA291" i="1"/>
  <c r="AA274" i="1"/>
  <c r="AA273" i="1"/>
  <c r="AA24" i="1"/>
  <c r="X60" i="1"/>
  <c r="X43" i="1"/>
  <c r="X80" i="1"/>
  <c r="AA75" i="1"/>
  <c r="X434" i="1"/>
  <c r="AA282" i="1"/>
  <c r="AA217" i="1"/>
  <c r="X163" i="1"/>
  <c r="AA220" i="1"/>
  <c r="AA186" i="1"/>
  <c r="AA192" i="1"/>
  <c r="X166" i="1"/>
  <c r="AA176" i="1"/>
  <c r="X139" i="1"/>
  <c r="AA55" i="1"/>
  <c r="X37" i="1"/>
  <c r="AA4" i="1"/>
  <c r="AA59" i="1"/>
  <c r="AA61" i="1"/>
  <c r="AA686" i="1"/>
  <c r="X669" i="1"/>
  <c r="X645" i="1"/>
  <c r="X628" i="1"/>
  <c r="AA614" i="1"/>
  <c r="X573" i="1"/>
  <c r="AA584" i="1"/>
  <c r="X560" i="1"/>
  <c r="X535" i="1"/>
  <c r="AA581" i="1"/>
  <c r="X510" i="1"/>
  <c r="X526" i="1"/>
  <c r="AA512" i="1"/>
  <c r="X464" i="1"/>
  <c r="AA518" i="1"/>
  <c r="X513" i="1"/>
  <c r="X519" i="1"/>
  <c r="AA497" i="1"/>
  <c r="AA501" i="1"/>
  <c r="AA498" i="1"/>
  <c r="AA441" i="1"/>
  <c r="X436" i="1"/>
  <c r="X335" i="1"/>
  <c r="AA360" i="1"/>
  <c r="X351" i="1"/>
  <c r="AA414" i="1"/>
  <c r="X373" i="1"/>
  <c r="AA345" i="1"/>
  <c r="X319" i="1"/>
  <c r="AA313" i="1"/>
  <c r="AA348" i="1"/>
  <c r="AA546" i="1"/>
  <c r="AA405" i="1"/>
  <c r="AA256" i="1"/>
  <c r="X277" i="1"/>
  <c r="X238" i="1"/>
  <c r="AA231" i="1"/>
  <c r="AA213" i="1"/>
  <c r="AA247" i="1"/>
  <c r="X126" i="1"/>
  <c r="X150" i="1"/>
  <c r="AA131" i="1"/>
  <c r="X122" i="1"/>
  <c r="AA107" i="1"/>
  <c r="AA172" i="1"/>
  <c r="AA145" i="1"/>
  <c r="AA159" i="1"/>
  <c r="X10" i="1"/>
  <c r="X25" i="1"/>
  <c r="AA118" i="1"/>
  <c r="X69" i="1"/>
  <c r="AA94" i="1"/>
  <c r="X52" i="1"/>
  <c r="AA43" i="1"/>
  <c r="X649" i="1"/>
  <c r="AA682" i="1"/>
  <c r="AA624" i="1"/>
  <c r="AA605" i="1"/>
  <c r="X621" i="1"/>
  <c r="AA570" i="1"/>
  <c r="X600" i="1"/>
  <c r="AA626" i="1"/>
  <c r="AA609" i="1"/>
  <c r="AA601" i="1"/>
  <c r="X576" i="1"/>
  <c r="AA503" i="1"/>
  <c r="AA537" i="1"/>
  <c r="X483" i="1"/>
  <c r="X505" i="1"/>
  <c r="X473" i="1"/>
  <c r="AA461" i="1"/>
  <c r="AA476" i="1"/>
  <c r="X432" i="1"/>
  <c r="AA366" i="1"/>
  <c r="AA417" i="1"/>
  <c r="AA386" i="1"/>
  <c r="X276" i="1"/>
  <c r="X244" i="1"/>
  <c r="AA300" i="1"/>
  <c r="X210" i="1"/>
  <c r="X298" i="1"/>
  <c r="X248" i="1"/>
  <c r="AA304" i="1"/>
  <c r="AA280" i="1"/>
  <c r="AA347" i="1"/>
  <c r="X339" i="1"/>
  <c r="AA263" i="1"/>
  <c r="AA212" i="1"/>
  <c r="AA188" i="1"/>
  <c r="AA154" i="1"/>
  <c r="AA146" i="1"/>
  <c r="X20" i="1"/>
  <c r="AA68" i="1"/>
  <c r="X48" i="1"/>
  <c r="X85" i="1"/>
  <c r="AA27" i="1"/>
</calcChain>
</file>

<file path=xl/sharedStrings.xml><?xml version="1.0" encoding="utf-8"?>
<sst xmlns="http://schemas.openxmlformats.org/spreadsheetml/2006/main" count="2073" uniqueCount="175">
  <si>
    <t>Film_ID</t>
  </si>
  <si>
    <t>ID_Year</t>
  </si>
  <si>
    <t>pyear</t>
  </si>
  <si>
    <t>pmon</t>
  </si>
  <si>
    <t>pqt</t>
  </si>
  <si>
    <t>Year</t>
  </si>
  <si>
    <t>psta</t>
  </si>
  <si>
    <t>Prod_St</t>
  </si>
  <si>
    <t>ssta</t>
  </si>
  <si>
    <t>Set_St</t>
  </si>
  <si>
    <t>Loc_Rep</t>
  </si>
  <si>
    <t>Tax_Rating</t>
  </si>
  <si>
    <t>Set_Tax_R</t>
  </si>
  <si>
    <t>Prod_St_Reg</t>
  </si>
  <si>
    <t>Prod_St_SubRe</t>
  </si>
  <si>
    <t>Theaters</t>
  </si>
  <si>
    <t>Prod_Budget</t>
  </si>
  <si>
    <t>Studio</t>
  </si>
  <si>
    <t>Studio_ID</t>
  </si>
  <si>
    <t>Indep</t>
  </si>
  <si>
    <t>State_Pop</t>
  </si>
  <si>
    <t>Film_Workers</t>
  </si>
  <si>
    <t>State_Workers</t>
  </si>
  <si>
    <t>Pct_Film_Workers</t>
  </si>
  <si>
    <t>Q_Film_Rev</t>
  </si>
  <si>
    <t>Q_Priv_Rev</t>
  </si>
  <si>
    <t>Q_Rev_Share</t>
  </si>
  <si>
    <t>Live_Ac</t>
  </si>
  <si>
    <t>CA</t>
  </si>
  <si>
    <t>NY</t>
  </si>
  <si>
    <t>F_Ind</t>
  </si>
  <si>
    <t>Doc</t>
  </si>
  <si>
    <t>Foreign</t>
  </si>
  <si>
    <t>Universal</t>
  </si>
  <si>
    <t>Buena Vista</t>
  </si>
  <si>
    <t>MI</t>
  </si>
  <si>
    <t>Fictional</t>
  </si>
  <si>
    <t>Warner Bros.</t>
  </si>
  <si>
    <t>GA</t>
  </si>
  <si>
    <t>Fox</t>
  </si>
  <si>
    <t>ca</t>
  </si>
  <si>
    <t>NV</t>
  </si>
  <si>
    <t>Paramount</t>
  </si>
  <si>
    <t>Nv</t>
  </si>
  <si>
    <t>CT</t>
  </si>
  <si>
    <t>MA</t>
  </si>
  <si>
    <t>Sony</t>
  </si>
  <si>
    <t>unspecified</t>
  </si>
  <si>
    <t>LA</t>
  </si>
  <si>
    <t>Lionsgate</t>
  </si>
  <si>
    <t>IL</t>
  </si>
  <si>
    <t>Il</t>
  </si>
  <si>
    <t>Ga</t>
  </si>
  <si>
    <t>VA</t>
  </si>
  <si>
    <t>Open Road</t>
  </si>
  <si>
    <t>OR</t>
  </si>
  <si>
    <t>FL</t>
  </si>
  <si>
    <t>STX</t>
  </si>
  <si>
    <t>TX</t>
  </si>
  <si>
    <t>MD</t>
  </si>
  <si>
    <t>MT</t>
  </si>
  <si>
    <t>sony</t>
  </si>
  <si>
    <t>foreign</t>
  </si>
  <si>
    <t>Relativity</t>
  </si>
  <si>
    <t>ny</t>
  </si>
  <si>
    <t>ga</t>
  </si>
  <si>
    <t>fox</t>
  </si>
  <si>
    <t>stx</t>
  </si>
  <si>
    <t>hi</t>
  </si>
  <si>
    <t>broad green</t>
  </si>
  <si>
    <t>fl</t>
  </si>
  <si>
    <t>oh</t>
  </si>
  <si>
    <t>ma</t>
  </si>
  <si>
    <t>ri</t>
  </si>
  <si>
    <t>dc</t>
  </si>
  <si>
    <t>la</t>
  </si>
  <si>
    <t>ms</t>
  </si>
  <si>
    <t>il</t>
  </si>
  <si>
    <t>nc</t>
  </si>
  <si>
    <t>pa</t>
  </si>
  <si>
    <t>AK</t>
  </si>
  <si>
    <t>Pure Flix</t>
  </si>
  <si>
    <t>NM</t>
  </si>
  <si>
    <t>OH</t>
  </si>
  <si>
    <t>AL</t>
  </si>
  <si>
    <t>universal</t>
  </si>
  <si>
    <t>Europacorp</t>
  </si>
  <si>
    <t>A24</t>
  </si>
  <si>
    <t>va</t>
  </si>
  <si>
    <t>wa</t>
  </si>
  <si>
    <t>Nc</t>
  </si>
  <si>
    <t>TWC</t>
  </si>
  <si>
    <t>a24</t>
  </si>
  <si>
    <t>NC</t>
  </si>
  <si>
    <t>RI</t>
  </si>
  <si>
    <t>nm</t>
  </si>
  <si>
    <t>tx</t>
  </si>
  <si>
    <t>fictional</t>
  </si>
  <si>
    <t>AZ</t>
  </si>
  <si>
    <t>Roadside</t>
  </si>
  <si>
    <t>Hidden Empire</t>
  </si>
  <si>
    <t>Fathom</t>
  </si>
  <si>
    <t>BST</t>
  </si>
  <si>
    <t>Freestyle</t>
  </si>
  <si>
    <t>Viva</t>
  </si>
  <si>
    <t>WA</t>
  </si>
  <si>
    <t>Saban</t>
  </si>
  <si>
    <t>WV</t>
  </si>
  <si>
    <t>Lifeway</t>
  </si>
  <si>
    <t>TN</t>
  </si>
  <si>
    <t>CO</t>
  </si>
  <si>
    <t>DC</t>
  </si>
  <si>
    <t>me</t>
  </si>
  <si>
    <t>nd</t>
  </si>
  <si>
    <t>nv</t>
  </si>
  <si>
    <t>ct</t>
  </si>
  <si>
    <t>ut</t>
  </si>
  <si>
    <t>mi</t>
  </si>
  <si>
    <t>in</t>
  </si>
  <si>
    <t>al</t>
  </si>
  <si>
    <t>ar</t>
  </si>
  <si>
    <t>Annapurna</t>
  </si>
  <si>
    <t>Entertainment</t>
  </si>
  <si>
    <t>wy</t>
  </si>
  <si>
    <t>twc</t>
  </si>
  <si>
    <t>co</t>
  </si>
  <si>
    <t>az</t>
  </si>
  <si>
    <t>Aviron</t>
  </si>
  <si>
    <t>ks</t>
  </si>
  <si>
    <t>SC</t>
  </si>
  <si>
    <t>bst</t>
  </si>
  <si>
    <t>mo</t>
  </si>
  <si>
    <t>280000+R+Q442</t>
  </si>
  <si>
    <t>Cinelou</t>
  </si>
  <si>
    <t>wv</t>
  </si>
  <si>
    <t>Neon</t>
  </si>
  <si>
    <t>sd</t>
  </si>
  <si>
    <t>de</t>
  </si>
  <si>
    <t>sc</t>
  </si>
  <si>
    <t>or</t>
  </si>
  <si>
    <t>ne</t>
  </si>
  <si>
    <t>nh</t>
  </si>
  <si>
    <t>clarius</t>
  </si>
  <si>
    <t>ifc</t>
  </si>
  <si>
    <t>global road</t>
  </si>
  <si>
    <t>ok</t>
  </si>
  <si>
    <t>MGM</t>
  </si>
  <si>
    <t>amazon</t>
  </si>
  <si>
    <t>ky</t>
  </si>
  <si>
    <t>aviron</t>
  </si>
  <si>
    <t>LD</t>
  </si>
  <si>
    <t>vt</t>
  </si>
  <si>
    <t>electric</t>
  </si>
  <si>
    <t>nj</t>
  </si>
  <si>
    <t>briarcliff</t>
  </si>
  <si>
    <t>ia</t>
  </si>
  <si>
    <t>FunAcad</t>
  </si>
  <si>
    <t>neon</t>
  </si>
  <si>
    <t>warner Bros.</t>
  </si>
  <si>
    <t>fathom</t>
  </si>
  <si>
    <t>tn</t>
  </si>
  <si>
    <t>gkids</t>
  </si>
  <si>
    <t>GVN</t>
  </si>
  <si>
    <t>AAE</t>
  </si>
  <si>
    <t>gvn</t>
  </si>
  <si>
    <t>IFC</t>
  </si>
  <si>
    <t>Vertical</t>
  </si>
  <si>
    <t>Gold</t>
  </si>
  <si>
    <t>TMF</t>
  </si>
  <si>
    <t>ADC</t>
  </si>
  <si>
    <t>screen</t>
  </si>
  <si>
    <t>Purdie</t>
  </si>
  <si>
    <t>Novus</t>
  </si>
  <si>
    <t>orchard</t>
  </si>
  <si>
    <t>RiverRain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</si>
</sst>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44" fontId="0" fillId="0" borderId="0" xfId="2" applyFont="1"/>
    <xf numFmtId="10" fontId="0" fillId="0" borderId="0" xfId="3" applyNumberFormat="1" applyFont="1"/>
    <xf numFmtId="165" fontId="0" fillId="0" borderId="0" xfId="3" applyNumberFormat="1" applyFon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m%20Tax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road"/>
      <sheetName val="Key"/>
      <sheetName val="Film_Workers"/>
      <sheetName val="Wage_Info"/>
      <sheetName val="Rating Estimation"/>
      <sheetName val="Priv_Workers"/>
      <sheetName val="State Pop"/>
    </sheetNames>
    <sheetDataSet>
      <sheetData sheetId="0"/>
      <sheetData sheetId="1"/>
      <sheetData sheetId="2">
        <row r="2">
          <cell r="C2">
            <v>0</v>
          </cell>
          <cell r="D2">
            <v>0</v>
          </cell>
          <cell r="G2" t="str">
            <v>AL</v>
          </cell>
          <cell r="H2">
            <v>1</v>
          </cell>
          <cell r="I2">
            <v>3</v>
          </cell>
          <cell r="J2">
            <v>3</v>
          </cell>
          <cell r="K2">
            <v>2</v>
          </cell>
          <cell r="N2" t="str">
            <v>ND, SD, NE, KS, MN, IA, MO, WI, MO, IL, IN, OH, MI</v>
          </cell>
          <cell r="O2">
            <v>1</v>
          </cell>
          <cell r="R2" t="str">
            <v>WI, IL, IN, MI, OH</v>
          </cell>
          <cell r="S2">
            <v>1</v>
          </cell>
          <cell r="U2" t="str">
            <v>Universal</v>
          </cell>
          <cell r="V2">
            <v>1</v>
          </cell>
        </row>
        <row r="3">
          <cell r="C3">
            <v>0</v>
          </cell>
          <cell r="D3">
            <v>0</v>
          </cell>
          <cell r="G3" t="str">
            <v>AK</v>
          </cell>
          <cell r="H3">
            <v>2</v>
          </cell>
          <cell r="I3">
            <v>0</v>
          </cell>
          <cell r="J3">
            <v>4</v>
          </cell>
          <cell r="K3">
            <v>6</v>
          </cell>
          <cell r="N3" t="str">
            <v>PA, NJ, NY, RI, CT, MA, VT, NH, ME</v>
          </cell>
          <cell r="O3">
            <v>2</v>
          </cell>
          <cell r="R3" t="str">
            <v>KY, TN, MS, AL</v>
          </cell>
          <cell r="S3">
            <v>2</v>
          </cell>
          <cell r="U3" t="str">
            <v>Buena Vista</v>
          </cell>
          <cell r="V3">
            <v>2</v>
          </cell>
        </row>
        <row r="4">
          <cell r="C4">
            <v>1</v>
          </cell>
          <cell r="D4">
            <v>0</v>
          </cell>
          <cell r="G4" t="str">
            <v>AZ</v>
          </cell>
          <cell r="H4">
            <v>3</v>
          </cell>
          <cell r="I4">
            <v>0</v>
          </cell>
          <cell r="J4">
            <v>4</v>
          </cell>
          <cell r="K4">
            <v>4</v>
          </cell>
          <cell r="N4" t="str">
            <v>TX, OK, AR, LA, MS, SC, NC, WV, VA DC, MD, DE, TN, KY, AL, FL, GA</v>
          </cell>
          <cell r="O4">
            <v>3</v>
          </cell>
          <cell r="R4" t="str">
            <v>NY, PA, NJ</v>
          </cell>
          <cell r="S4">
            <v>3</v>
          </cell>
          <cell r="U4" t="str">
            <v>Warner Bros.</v>
          </cell>
          <cell r="V4">
            <v>3</v>
          </cell>
        </row>
        <row r="5">
          <cell r="C5">
            <v>1</v>
          </cell>
          <cell r="D5">
            <v>0</v>
          </cell>
          <cell r="G5" t="str">
            <v>AR</v>
          </cell>
          <cell r="H5">
            <v>4</v>
          </cell>
          <cell r="I5">
            <v>2</v>
          </cell>
          <cell r="J5">
            <v>3</v>
          </cell>
          <cell r="K5">
            <v>9</v>
          </cell>
          <cell r="N5" t="str">
            <v>AK, HI, WA, OR, CA, NV, ID, MT, WY, CO, UT, AZ, NM</v>
          </cell>
          <cell r="O5">
            <v>4</v>
          </cell>
          <cell r="R5" t="str">
            <v>MT, ID, WY, NV, UT, CO, AZ, NM</v>
          </cell>
          <cell r="S5">
            <v>4</v>
          </cell>
          <cell r="U5" t="str">
            <v>Fox</v>
          </cell>
          <cell r="V5">
            <v>4</v>
          </cell>
        </row>
        <row r="6">
          <cell r="C6">
            <v>1</v>
          </cell>
          <cell r="D6">
            <v>0</v>
          </cell>
          <cell r="G6" t="str">
            <v>CA</v>
          </cell>
          <cell r="H6">
            <v>5</v>
          </cell>
          <cell r="I6">
            <v>3</v>
          </cell>
          <cell r="J6">
            <v>4</v>
          </cell>
          <cell r="K6">
            <v>6</v>
          </cell>
          <cell r="N6" t="str">
            <v>Foreign</v>
          </cell>
          <cell r="O6">
            <v>0</v>
          </cell>
          <cell r="R6" t="str">
            <v>ME, VT, NH, MA, CT, RI</v>
          </cell>
          <cell r="S6">
            <v>5</v>
          </cell>
          <cell r="U6" t="str">
            <v>Paramount</v>
          </cell>
          <cell r="V6">
            <v>5</v>
          </cell>
        </row>
        <row r="7">
          <cell r="C7">
            <v>1</v>
          </cell>
          <cell r="D7">
            <v>0</v>
          </cell>
          <cell r="G7" t="str">
            <v>CO</v>
          </cell>
          <cell r="H7">
            <v>6</v>
          </cell>
          <cell r="I7">
            <v>2</v>
          </cell>
          <cell r="J7">
            <v>4</v>
          </cell>
          <cell r="K7">
            <v>4</v>
          </cell>
          <cell r="R7" t="str">
            <v>AK, HI, WA, OR, CA</v>
          </cell>
          <cell r="S7">
            <v>6</v>
          </cell>
          <cell r="U7" t="str">
            <v>Sony</v>
          </cell>
          <cell r="V7">
            <v>6</v>
          </cell>
        </row>
        <row r="8">
          <cell r="C8">
            <v>1</v>
          </cell>
          <cell r="D8">
            <v>0</v>
          </cell>
          <cell r="G8" t="str">
            <v>CT</v>
          </cell>
          <cell r="H8">
            <v>7</v>
          </cell>
          <cell r="I8">
            <v>3</v>
          </cell>
          <cell r="J8">
            <v>2</v>
          </cell>
          <cell r="K8">
            <v>5</v>
          </cell>
          <cell r="R8" t="str">
            <v>WV, MD, DC, DE, VA, NC, SC, GA, FL</v>
          </cell>
          <cell r="S8">
            <v>7</v>
          </cell>
          <cell r="U8" t="str">
            <v>Lionsgate</v>
          </cell>
          <cell r="V8">
            <v>7</v>
          </cell>
        </row>
        <row r="9">
          <cell r="C9">
            <v>0</v>
          </cell>
          <cell r="D9">
            <v>0</v>
          </cell>
          <cell r="G9" t="str">
            <v>DE</v>
          </cell>
          <cell r="H9">
            <v>8</v>
          </cell>
          <cell r="I9">
            <v>0</v>
          </cell>
          <cell r="J9">
            <v>3</v>
          </cell>
          <cell r="K9">
            <v>7</v>
          </cell>
          <cell r="R9" t="str">
            <v>ND, SD, NE, KS, MN, IA, MO</v>
          </cell>
          <cell r="S9">
            <v>8</v>
          </cell>
          <cell r="U9" t="str">
            <v>Open Road</v>
          </cell>
          <cell r="V9">
            <v>8</v>
          </cell>
        </row>
        <row r="10">
          <cell r="C10">
            <v>1</v>
          </cell>
          <cell r="D10">
            <v>0</v>
          </cell>
          <cell r="G10" t="str">
            <v>DC</v>
          </cell>
          <cell r="H10">
            <v>9</v>
          </cell>
          <cell r="I10">
            <v>2</v>
          </cell>
          <cell r="J10">
            <v>3</v>
          </cell>
          <cell r="K10">
            <v>7</v>
          </cell>
          <cell r="R10" t="str">
            <v>TX, OK, AR, LA</v>
          </cell>
          <cell r="S10">
            <v>9</v>
          </cell>
          <cell r="U10" t="str">
            <v>STX</v>
          </cell>
          <cell r="V10">
            <v>9</v>
          </cell>
        </row>
        <row r="11">
          <cell r="C11">
            <v>1</v>
          </cell>
          <cell r="D11">
            <v>0</v>
          </cell>
          <cell r="G11" t="str">
            <v>FL</v>
          </cell>
          <cell r="H11">
            <v>10</v>
          </cell>
          <cell r="I11">
            <v>3</v>
          </cell>
          <cell r="J11">
            <v>3</v>
          </cell>
          <cell r="K11">
            <v>7</v>
          </cell>
          <cell r="R11" t="str">
            <v>Foreign</v>
          </cell>
          <cell r="S11">
            <v>0</v>
          </cell>
          <cell r="U11" t="str">
            <v>Relativity</v>
          </cell>
          <cell r="V11">
            <v>10</v>
          </cell>
        </row>
        <row r="12">
          <cell r="C12">
            <v>1</v>
          </cell>
          <cell r="D12">
            <v>0</v>
          </cell>
          <cell r="G12" t="str">
            <v>GA</v>
          </cell>
          <cell r="H12">
            <v>11</v>
          </cell>
          <cell r="I12">
            <v>5</v>
          </cell>
          <cell r="J12">
            <v>3</v>
          </cell>
          <cell r="K12">
            <v>7</v>
          </cell>
          <cell r="U12" t="str">
            <v>Broad Green</v>
          </cell>
          <cell r="V12">
            <v>11</v>
          </cell>
        </row>
        <row r="13">
          <cell r="C13">
            <v>0</v>
          </cell>
          <cell r="D13">
            <v>0</v>
          </cell>
          <cell r="G13" t="str">
            <v>HI</v>
          </cell>
          <cell r="H13">
            <v>12</v>
          </cell>
          <cell r="I13">
            <v>3</v>
          </cell>
          <cell r="J13">
            <v>4</v>
          </cell>
          <cell r="K13">
            <v>6</v>
          </cell>
          <cell r="U13" t="str">
            <v>Pure Flix</v>
          </cell>
          <cell r="V13">
            <v>12</v>
          </cell>
        </row>
        <row r="14">
          <cell r="C14">
            <v>1</v>
          </cell>
          <cell r="D14">
            <v>0</v>
          </cell>
          <cell r="G14" t="str">
            <v>ID</v>
          </cell>
          <cell r="H14">
            <v>13</v>
          </cell>
          <cell r="I14">
            <v>0</v>
          </cell>
          <cell r="J14">
            <v>4</v>
          </cell>
          <cell r="K14">
            <v>4</v>
          </cell>
          <cell r="U14" t="str">
            <v>Europacorp</v>
          </cell>
          <cell r="V14">
            <v>13</v>
          </cell>
        </row>
        <row r="15">
          <cell r="C15">
            <v>0</v>
          </cell>
          <cell r="D15">
            <v>0</v>
          </cell>
          <cell r="G15" t="str">
            <v>IL</v>
          </cell>
          <cell r="H15">
            <v>14</v>
          </cell>
          <cell r="I15">
            <v>3</v>
          </cell>
          <cell r="J15">
            <v>1</v>
          </cell>
          <cell r="K15">
            <v>1</v>
          </cell>
          <cell r="U15" t="str">
            <v>A24</v>
          </cell>
          <cell r="V15">
            <v>14</v>
          </cell>
        </row>
        <row r="16">
          <cell r="C16">
            <v>0</v>
          </cell>
          <cell r="D16">
            <v>0</v>
          </cell>
          <cell r="G16" t="str">
            <v>IN</v>
          </cell>
          <cell r="H16">
            <v>15</v>
          </cell>
          <cell r="I16">
            <v>0</v>
          </cell>
          <cell r="J16">
            <v>1</v>
          </cell>
          <cell r="K16">
            <v>1</v>
          </cell>
          <cell r="U16" t="str">
            <v>TWC</v>
          </cell>
          <cell r="V16">
            <v>15</v>
          </cell>
        </row>
        <row r="17">
          <cell r="C17">
            <v>0</v>
          </cell>
          <cell r="D17">
            <v>0</v>
          </cell>
          <cell r="G17" t="str">
            <v>IA</v>
          </cell>
          <cell r="H17">
            <v>16</v>
          </cell>
          <cell r="I17">
            <v>0</v>
          </cell>
          <cell r="J17">
            <v>1</v>
          </cell>
          <cell r="K17">
            <v>8</v>
          </cell>
          <cell r="U17" t="str">
            <v>Roadside</v>
          </cell>
          <cell r="V17">
            <v>16</v>
          </cell>
        </row>
        <row r="18">
          <cell r="C18">
            <v>1</v>
          </cell>
          <cell r="D18">
            <v>0</v>
          </cell>
          <cell r="G18" t="str">
            <v>KS</v>
          </cell>
          <cell r="H18">
            <v>17</v>
          </cell>
          <cell r="I18">
            <v>0</v>
          </cell>
          <cell r="J18">
            <v>1</v>
          </cell>
          <cell r="K18">
            <v>8</v>
          </cell>
          <cell r="U18" t="str">
            <v>Hidden Empire</v>
          </cell>
          <cell r="V18">
            <v>17</v>
          </cell>
        </row>
        <row r="19">
          <cell r="C19">
            <v>0</v>
          </cell>
          <cell r="D19">
            <v>0</v>
          </cell>
          <cell r="G19" t="str">
            <v>KY</v>
          </cell>
          <cell r="H19">
            <v>18</v>
          </cell>
          <cell r="I19">
            <v>5</v>
          </cell>
          <cell r="J19">
            <v>3</v>
          </cell>
          <cell r="K19">
            <v>2</v>
          </cell>
          <cell r="U19" t="str">
            <v>Fathom</v>
          </cell>
          <cell r="V19">
            <v>18</v>
          </cell>
        </row>
        <row r="20">
          <cell r="C20">
            <v>1</v>
          </cell>
          <cell r="D20">
            <v>0</v>
          </cell>
          <cell r="G20" t="str">
            <v>LA</v>
          </cell>
          <cell r="H20">
            <v>19</v>
          </cell>
          <cell r="I20">
            <v>4</v>
          </cell>
          <cell r="J20">
            <v>3</v>
          </cell>
          <cell r="K20">
            <v>9</v>
          </cell>
          <cell r="U20" t="str">
            <v>BST</v>
          </cell>
          <cell r="V20">
            <v>19</v>
          </cell>
        </row>
        <row r="21">
          <cell r="C21">
            <v>0</v>
          </cell>
          <cell r="D21">
            <v>0</v>
          </cell>
          <cell r="G21" t="str">
            <v>ME</v>
          </cell>
          <cell r="H21">
            <v>20</v>
          </cell>
          <cell r="I21">
            <v>1</v>
          </cell>
          <cell r="J21">
            <v>2</v>
          </cell>
          <cell r="K21">
            <v>5</v>
          </cell>
          <cell r="U21" t="str">
            <v>Freestyle</v>
          </cell>
          <cell r="V21">
            <v>20</v>
          </cell>
        </row>
        <row r="22">
          <cell r="C22">
            <v>1</v>
          </cell>
          <cell r="D22">
            <v>0</v>
          </cell>
          <cell r="G22" t="str">
            <v>MD</v>
          </cell>
          <cell r="H22">
            <v>21</v>
          </cell>
          <cell r="I22">
            <v>2</v>
          </cell>
          <cell r="J22">
            <v>3</v>
          </cell>
          <cell r="K22">
            <v>7</v>
          </cell>
          <cell r="U22" t="str">
            <v>Viva</v>
          </cell>
          <cell r="V22">
            <v>21</v>
          </cell>
        </row>
        <row r="23">
          <cell r="C23">
            <v>0</v>
          </cell>
          <cell r="D23">
            <v>0</v>
          </cell>
          <cell r="G23" t="str">
            <v>MA</v>
          </cell>
          <cell r="H23">
            <v>22</v>
          </cell>
          <cell r="I23">
            <v>4</v>
          </cell>
          <cell r="J23">
            <v>2</v>
          </cell>
          <cell r="K23">
            <v>5</v>
          </cell>
          <cell r="U23" t="str">
            <v>Saban</v>
          </cell>
          <cell r="V23">
            <v>22</v>
          </cell>
        </row>
        <row r="24">
          <cell r="C24">
            <v>1</v>
          </cell>
          <cell r="D24">
            <v>0</v>
          </cell>
          <cell r="G24" t="str">
            <v>MI</v>
          </cell>
          <cell r="H24">
            <v>23</v>
          </cell>
          <cell r="I24">
            <v>0</v>
          </cell>
          <cell r="J24">
            <v>1</v>
          </cell>
          <cell r="K24">
            <v>1</v>
          </cell>
          <cell r="U24" t="str">
            <v>Lifeway</v>
          </cell>
          <cell r="V24">
            <v>23</v>
          </cell>
        </row>
        <row r="25">
          <cell r="C25">
            <v>0</v>
          </cell>
          <cell r="D25">
            <v>0</v>
          </cell>
          <cell r="G25" t="str">
            <v>MN</v>
          </cell>
          <cell r="H25">
            <v>24</v>
          </cell>
          <cell r="I25">
            <v>2</v>
          </cell>
          <cell r="J25">
            <v>1</v>
          </cell>
          <cell r="K25">
            <v>8</v>
          </cell>
          <cell r="U25" t="str">
            <v>Annapurna</v>
          </cell>
          <cell r="V25">
            <v>24</v>
          </cell>
        </row>
        <row r="26">
          <cell r="C26">
            <v>1</v>
          </cell>
          <cell r="D26">
            <v>0</v>
          </cell>
          <cell r="G26" t="str">
            <v>MS</v>
          </cell>
          <cell r="H26">
            <v>25</v>
          </cell>
          <cell r="I26">
            <v>3</v>
          </cell>
          <cell r="J26">
            <v>3</v>
          </cell>
          <cell r="K26">
            <v>2</v>
          </cell>
          <cell r="U26" t="str">
            <v>Entertainment</v>
          </cell>
          <cell r="V26">
            <v>25</v>
          </cell>
        </row>
        <row r="27">
          <cell r="C27">
            <v>1</v>
          </cell>
          <cell r="D27">
            <v>0</v>
          </cell>
          <cell r="G27" t="str">
            <v>MO</v>
          </cell>
          <cell r="H27">
            <v>26</v>
          </cell>
          <cell r="I27">
            <v>0</v>
          </cell>
          <cell r="J27">
            <v>1</v>
          </cell>
          <cell r="K27">
            <v>8</v>
          </cell>
          <cell r="U27" t="str">
            <v>Cinelou</v>
          </cell>
          <cell r="V27">
            <v>26</v>
          </cell>
        </row>
        <row r="28">
          <cell r="C28">
            <v>1</v>
          </cell>
          <cell r="D28">
            <v>0</v>
          </cell>
          <cell r="G28" t="str">
            <v>MT</v>
          </cell>
          <cell r="H28">
            <v>27</v>
          </cell>
          <cell r="I28">
            <v>1</v>
          </cell>
          <cell r="J28">
            <v>4</v>
          </cell>
          <cell r="K28">
            <v>4</v>
          </cell>
          <cell r="U28" t="str">
            <v>Neon</v>
          </cell>
          <cell r="V28">
            <v>27</v>
          </cell>
        </row>
        <row r="29">
          <cell r="C29">
            <v>1</v>
          </cell>
          <cell r="D29">
            <v>0</v>
          </cell>
          <cell r="G29" t="str">
            <v>NE</v>
          </cell>
          <cell r="H29">
            <v>28</v>
          </cell>
          <cell r="I29">
            <v>0</v>
          </cell>
          <cell r="J29">
            <v>1</v>
          </cell>
          <cell r="K29">
            <v>8</v>
          </cell>
          <cell r="U29" t="str">
            <v>clarius</v>
          </cell>
          <cell r="V29">
            <v>28</v>
          </cell>
        </row>
        <row r="30">
          <cell r="C30">
            <v>1</v>
          </cell>
          <cell r="D30">
            <v>0</v>
          </cell>
          <cell r="G30" t="str">
            <v>NV</v>
          </cell>
          <cell r="H30">
            <v>29</v>
          </cell>
          <cell r="I30">
            <v>2</v>
          </cell>
          <cell r="J30">
            <v>4</v>
          </cell>
          <cell r="K30">
            <v>4</v>
          </cell>
          <cell r="U30" t="str">
            <v>ifc</v>
          </cell>
          <cell r="V30">
            <v>29</v>
          </cell>
        </row>
        <row r="31">
          <cell r="C31">
            <v>1</v>
          </cell>
          <cell r="D31">
            <v>0</v>
          </cell>
          <cell r="G31" t="str">
            <v>NH</v>
          </cell>
          <cell r="H31">
            <v>30</v>
          </cell>
          <cell r="I31">
            <v>0</v>
          </cell>
          <cell r="J31">
            <v>2</v>
          </cell>
          <cell r="K31">
            <v>5</v>
          </cell>
          <cell r="U31" t="str">
            <v>global road</v>
          </cell>
          <cell r="V31">
            <v>30</v>
          </cell>
        </row>
        <row r="32">
          <cell r="C32">
            <v>1</v>
          </cell>
          <cell r="D32">
            <v>0</v>
          </cell>
          <cell r="G32" t="str">
            <v>NJ</v>
          </cell>
          <cell r="H32">
            <v>31</v>
          </cell>
          <cell r="I32">
            <v>0</v>
          </cell>
          <cell r="J32">
            <v>2</v>
          </cell>
          <cell r="K32">
            <v>3</v>
          </cell>
          <cell r="U32" t="str">
            <v>MGM</v>
          </cell>
          <cell r="V32">
            <v>31</v>
          </cell>
        </row>
        <row r="33">
          <cell r="C33">
            <v>1</v>
          </cell>
          <cell r="D33">
            <v>0</v>
          </cell>
          <cell r="G33" t="str">
            <v>NM</v>
          </cell>
          <cell r="H33">
            <v>32</v>
          </cell>
          <cell r="I33">
            <v>3</v>
          </cell>
          <cell r="J33">
            <v>4</v>
          </cell>
          <cell r="K33">
            <v>4</v>
          </cell>
          <cell r="U33" t="str">
            <v>amazon</v>
          </cell>
          <cell r="V33">
            <v>32</v>
          </cell>
        </row>
        <row r="34">
          <cell r="C34">
            <v>1</v>
          </cell>
          <cell r="D34">
            <v>0</v>
          </cell>
          <cell r="G34" t="str">
            <v>NY</v>
          </cell>
          <cell r="H34">
            <v>33</v>
          </cell>
          <cell r="I34">
            <v>3</v>
          </cell>
          <cell r="J34">
            <v>2</v>
          </cell>
          <cell r="K34">
            <v>3</v>
          </cell>
          <cell r="U34" t="str">
            <v>aviron</v>
          </cell>
          <cell r="V34">
            <v>33</v>
          </cell>
        </row>
        <row r="35">
          <cell r="C35">
            <v>1</v>
          </cell>
          <cell r="D35">
            <v>0</v>
          </cell>
          <cell r="G35" t="str">
            <v>NC</v>
          </cell>
          <cell r="H35">
            <v>34</v>
          </cell>
          <cell r="I35">
            <v>2</v>
          </cell>
          <cell r="J35">
            <v>3</v>
          </cell>
          <cell r="K35">
            <v>7</v>
          </cell>
          <cell r="U35" t="str">
            <v>LD</v>
          </cell>
          <cell r="V35">
            <v>34</v>
          </cell>
        </row>
        <row r="36">
          <cell r="C36">
            <v>1</v>
          </cell>
          <cell r="D36">
            <v>0</v>
          </cell>
          <cell r="G36" t="str">
            <v>ND</v>
          </cell>
          <cell r="H36">
            <v>35</v>
          </cell>
          <cell r="I36">
            <v>0</v>
          </cell>
          <cell r="J36">
            <v>1</v>
          </cell>
          <cell r="K36">
            <v>8</v>
          </cell>
          <cell r="U36" t="str">
            <v>electric</v>
          </cell>
          <cell r="V36">
            <v>35</v>
          </cell>
        </row>
        <row r="37">
          <cell r="C37">
            <v>1</v>
          </cell>
          <cell r="D37">
            <v>0</v>
          </cell>
          <cell r="G37" t="str">
            <v>OH</v>
          </cell>
          <cell r="H37">
            <v>36</v>
          </cell>
          <cell r="I37">
            <v>3</v>
          </cell>
          <cell r="J37">
            <v>1</v>
          </cell>
          <cell r="K37">
            <v>1</v>
          </cell>
          <cell r="U37" t="str">
            <v>briarcliff</v>
          </cell>
          <cell r="V37">
            <v>36</v>
          </cell>
        </row>
        <row r="38">
          <cell r="C38">
            <v>1</v>
          </cell>
          <cell r="D38">
            <v>0</v>
          </cell>
          <cell r="G38" t="str">
            <v>OK</v>
          </cell>
          <cell r="H38">
            <v>37</v>
          </cell>
          <cell r="I38">
            <v>2</v>
          </cell>
          <cell r="J38">
            <v>3</v>
          </cell>
          <cell r="K38">
            <v>9</v>
          </cell>
          <cell r="U38" t="str">
            <v>FunAcad</v>
          </cell>
          <cell r="V38">
            <v>37</v>
          </cell>
        </row>
        <row r="39">
          <cell r="C39">
            <v>1</v>
          </cell>
          <cell r="D39">
            <v>0</v>
          </cell>
          <cell r="G39" t="str">
            <v>OR</v>
          </cell>
          <cell r="H39">
            <v>38</v>
          </cell>
          <cell r="I39">
            <v>2</v>
          </cell>
          <cell r="J39">
            <v>4</v>
          </cell>
          <cell r="K39">
            <v>6</v>
          </cell>
          <cell r="U39" t="str">
            <v>gkids</v>
          </cell>
          <cell r="V39">
            <v>38</v>
          </cell>
        </row>
        <row r="40">
          <cell r="C40">
            <v>1</v>
          </cell>
          <cell r="D40">
            <v>0</v>
          </cell>
          <cell r="G40" t="str">
            <v>PA</v>
          </cell>
          <cell r="H40">
            <v>39</v>
          </cell>
          <cell r="I40">
            <v>4</v>
          </cell>
          <cell r="J40">
            <v>2</v>
          </cell>
          <cell r="K40">
            <v>3</v>
          </cell>
          <cell r="U40" t="str">
            <v>GVN</v>
          </cell>
          <cell r="V40">
            <v>39</v>
          </cell>
        </row>
        <row r="41">
          <cell r="C41">
            <v>1</v>
          </cell>
          <cell r="D41">
            <v>0</v>
          </cell>
          <cell r="G41" t="str">
            <v>RI</v>
          </cell>
          <cell r="H41">
            <v>40</v>
          </cell>
          <cell r="I41">
            <v>3</v>
          </cell>
          <cell r="J41">
            <v>2</v>
          </cell>
          <cell r="K41">
            <v>5</v>
          </cell>
          <cell r="U41" t="str">
            <v>AAE</v>
          </cell>
          <cell r="V41">
            <v>40</v>
          </cell>
        </row>
        <row r="42">
          <cell r="C42">
            <v>1</v>
          </cell>
          <cell r="D42">
            <v>0</v>
          </cell>
          <cell r="G42" t="str">
            <v>SC</v>
          </cell>
          <cell r="H42">
            <v>41</v>
          </cell>
          <cell r="I42">
            <v>3</v>
          </cell>
          <cell r="J42">
            <v>3</v>
          </cell>
          <cell r="K42">
            <v>7</v>
          </cell>
          <cell r="U42" t="str">
            <v>Vertical</v>
          </cell>
          <cell r="V42">
            <v>41</v>
          </cell>
        </row>
        <row r="43">
          <cell r="C43">
            <v>1</v>
          </cell>
          <cell r="D43">
            <v>0</v>
          </cell>
          <cell r="G43" t="str">
            <v>SD</v>
          </cell>
          <cell r="H43">
            <v>42</v>
          </cell>
          <cell r="I43">
            <v>0</v>
          </cell>
          <cell r="J43">
            <v>1</v>
          </cell>
          <cell r="K43">
            <v>8</v>
          </cell>
          <cell r="U43" t="str">
            <v>Gold</v>
          </cell>
          <cell r="V43">
            <v>42</v>
          </cell>
        </row>
        <row r="44">
          <cell r="C44">
            <v>1</v>
          </cell>
          <cell r="D44">
            <v>0</v>
          </cell>
          <cell r="G44" t="str">
            <v>TN</v>
          </cell>
          <cell r="H44">
            <v>43</v>
          </cell>
          <cell r="I44">
            <v>1</v>
          </cell>
          <cell r="J44">
            <v>3</v>
          </cell>
          <cell r="K44">
            <v>2</v>
          </cell>
          <cell r="U44" t="str">
            <v>TMF</v>
          </cell>
          <cell r="V44">
            <v>43</v>
          </cell>
        </row>
        <row r="45">
          <cell r="C45">
            <v>1</v>
          </cell>
          <cell r="D45">
            <v>0</v>
          </cell>
          <cell r="G45" t="str">
            <v>TX</v>
          </cell>
          <cell r="H45">
            <v>44</v>
          </cell>
          <cell r="I45">
            <v>3</v>
          </cell>
          <cell r="J45">
            <v>3</v>
          </cell>
          <cell r="K45">
            <v>9</v>
          </cell>
          <cell r="U45" t="str">
            <v>ADC</v>
          </cell>
          <cell r="V45">
            <v>44</v>
          </cell>
        </row>
        <row r="46">
          <cell r="C46">
            <v>1</v>
          </cell>
          <cell r="D46">
            <v>0</v>
          </cell>
          <cell r="G46" t="str">
            <v>UT</v>
          </cell>
          <cell r="H46">
            <v>45</v>
          </cell>
          <cell r="I46">
            <v>2</v>
          </cell>
          <cell r="J46">
            <v>4</v>
          </cell>
          <cell r="K46">
            <v>4</v>
          </cell>
          <cell r="U46" t="str">
            <v>Screen</v>
          </cell>
          <cell r="V46">
            <v>45</v>
          </cell>
        </row>
        <row r="47">
          <cell r="C47">
            <v>1</v>
          </cell>
          <cell r="D47">
            <v>0</v>
          </cell>
          <cell r="G47" t="str">
            <v>VT</v>
          </cell>
          <cell r="H47">
            <v>46</v>
          </cell>
          <cell r="I47">
            <v>0</v>
          </cell>
          <cell r="J47">
            <v>2</v>
          </cell>
          <cell r="K47">
            <v>5</v>
          </cell>
          <cell r="U47" t="str">
            <v>Purdie</v>
          </cell>
          <cell r="V47">
            <v>46</v>
          </cell>
        </row>
        <row r="48">
          <cell r="C48">
            <v>1</v>
          </cell>
          <cell r="D48">
            <v>0</v>
          </cell>
          <cell r="G48" t="str">
            <v>VA</v>
          </cell>
          <cell r="H48">
            <v>47</v>
          </cell>
          <cell r="I48">
            <v>2</v>
          </cell>
          <cell r="J48">
            <v>3</v>
          </cell>
          <cell r="K48">
            <v>7</v>
          </cell>
          <cell r="U48" t="str">
            <v>Novus</v>
          </cell>
          <cell r="V48">
            <v>47</v>
          </cell>
        </row>
        <row r="49">
          <cell r="C49">
            <v>1</v>
          </cell>
          <cell r="D49">
            <v>0</v>
          </cell>
          <cell r="G49" t="str">
            <v>WA</v>
          </cell>
          <cell r="H49">
            <v>48</v>
          </cell>
          <cell r="I49">
            <v>2</v>
          </cell>
          <cell r="J49">
            <v>4</v>
          </cell>
          <cell r="K49">
            <v>6</v>
          </cell>
          <cell r="U49" t="str">
            <v>orchard</v>
          </cell>
          <cell r="V49">
            <v>48</v>
          </cell>
        </row>
        <row r="50">
          <cell r="C50">
            <v>1</v>
          </cell>
          <cell r="D50">
            <v>0</v>
          </cell>
          <cell r="G50" t="str">
            <v>WV</v>
          </cell>
          <cell r="H50">
            <v>49</v>
          </cell>
          <cell r="I50">
            <v>3</v>
          </cell>
          <cell r="J50">
            <v>3</v>
          </cell>
          <cell r="K50">
            <v>7</v>
          </cell>
          <cell r="U50" t="str">
            <v>RiverRain</v>
          </cell>
          <cell r="V50">
            <v>49</v>
          </cell>
        </row>
        <row r="51">
          <cell r="C51">
            <v>1</v>
          </cell>
          <cell r="D51">
            <v>0</v>
          </cell>
          <cell r="G51" t="str">
            <v>WI</v>
          </cell>
          <cell r="H51">
            <v>50</v>
          </cell>
          <cell r="I51">
            <v>0</v>
          </cell>
          <cell r="J51">
            <v>1</v>
          </cell>
          <cell r="K51">
            <v>1</v>
          </cell>
        </row>
        <row r="52">
          <cell r="C52">
            <v>0</v>
          </cell>
          <cell r="D52">
            <v>0</v>
          </cell>
          <cell r="G52" t="str">
            <v>WY</v>
          </cell>
          <cell r="H52">
            <v>51</v>
          </cell>
          <cell r="I52">
            <v>2</v>
          </cell>
          <cell r="J52">
            <v>4</v>
          </cell>
          <cell r="K52">
            <v>4</v>
          </cell>
        </row>
        <row r="53">
          <cell r="C53">
            <v>1</v>
          </cell>
          <cell r="D53">
            <v>0</v>
          </cell>
          <cell r="G53" t="str">
            <v>PR</v>
          </cell>
          <cell r="H53">
            <v>52</v>
          </cell>
          <cell r="I53">
            <v>4</v>
          </cell>
        </row>
        <row r="54">
          <cell r="C54">
            <v>1</v>
          </cell>
          <cell r="D54">
            <v>0</v>
          </cell>
          <cell r="G54" t="str">
            <v>Foreign</v>
          </cell>
          <cell r="H54">
            <v>53</v>
          </cell>
        </row>
        <row r="55">
          <cell r="C55">
            <v>1</v>
          </cell>
          <cell r="D55">
            <v>0</v>
          </cell>
          <cell r="G55" t="str">
            <v>Fictional</v>
          </cell>
          <cell r="H55">
            <v>54</v>
          </cell>
        </row>
        <row r="56">
          <cell r="C56">
            <v>1</v>
          </cell>
          <cell r="D56">
            <v>0</v>
          </cell>
        </row>
        <row r="57">
          <cell r="C57">
            <v>1</v>
          </cell>
          <cell r="D57">
            <v>0</v>
          </cell>
        </row>
        <row r="58">
          <cell r="C58">
            <v>1</v>
          </cell>
          <cell r="D58">
            <v>0</v>
          </cell>
        </row>
        <row r="59">
          <cell r="C59">
            <v>1</v>
          </cell>
          <cell r="D59">
            <v>0</v>
          </cell>
        </row>
        <row r="60">
          <cell r="C60">
            <v>1</v>
          </cell>
          <cell r="D60">
            <v>0</v>
          </cell>
        </row>
        <row r="61">
          <cell r="C61">
            <v>1</v>
          </cell>
          <cell r="D61">
            <v>0</v>
          </cell>
        </row>
        <row r="62">
          <cell r="C62">
            <v>1</v>
          </cell>
          <cell r="D62">
            <v>0</v>
          </cell>
        </row>
        <row r="63">
          <cell r="C63">
            <v>1</v>
          </cell>
          <cell r="D63">
            <v>0</v>
          </cell>
        </row>
        <row r="64">
          <cell r="C64">
            <v>1</v>
          </cell>
          <cell r="D64">
            <v>0</v>
          </cell>
        </row>
        <row r="65">
          <cell r="C65">
            <v>0</v>
          </cell>
          <cell r="D65">
            <v>0</v>
          </cell>
        </row>
        <row r="66">
          <cell r="C66">
            <v>1</v>
          </cell>
          <cell r="D66">
            <v>0</v>
          </cell>
        </row>
        <row r="67">
          <cell r="C67">
            <v>1</v>
          </cell>
          <cell r="D67">
            <v>0</v>
          </cell>
        </row>
        <row r="68">
          <cell r="C68">
            <v>1</v>
          </cell>
          <cell r="D68">
            <v>0</v>
          </cell>
        </row>
        <row r="69">
          <cell r="C69">
            <v>1</v>
          </cell>
          <cell r="D69">
            <v>0</v>
          </cell>
        </row>
        <row r="70">
          <cell r="C70">
            <v>1</v>
          </cell>
          <cell r="D70">
            <v>0</v>
          </cell>
        </row>
        <row r="71">
          <cell r="C71">
            <v>1</v>
          </cell>
          <cell r="D71">
            <v>0</v>
          </cell>
        </row>
        <row r="72">
          <cell r="C72">
            <v>1</v>
          </cell>
          <cell r="D72">
            <v>0</v>
          </cell>
        </row>
        <row r="73">
          <cell r="C73">
            <v>1</v>
          </cell>
          <cell r="D73">
            <v>0</v>
          </cell>
        </row>
        <row r="74">
          <cell r="C74">
            <v>1</v>
          </cell>
          <cell r="D74">
            <v>0</v>
          </cell>
        </row>
        <row r="75">
          <cell r="C75">
            <v>1</v>
          </cell>
          <cell r="D75">
            <v>0</v>
          </cell>
        </row>
        <row r="76">
          <cell r="C76">
            <v>1</v>
          </cell>
          <cell r="D76">
            <v>0</v>
          </cell>
        </row>
        <row r="77">
          <cell r="C77">
            <v>1</v>
          </cell>
          <cell r="D77">
            <v>0</v>
          </cell>
        </row>
        <row r="78">
          <cell r="C78">
            <v>1</v>
          </cell>
          <cell r="D78">
            <v>0</v>
          </cell>
        </row>
        <row r="79">
          <cell r="C79">
            <v>1</v>
          </cell>
          <cell r="D79">
            <v>0</v>
          </cell>
        </row>
        <row r="80">
          <cell r="C80">
            <v>1</v>
          </cell>
          <cell r="D80">
            <v>0</v>
          </cell>
        </row>
        <row r="81">
          <cell r="C81">
            <v>1</v>
          </cell>
          <cell r="D81">
            <v>0</v>
          </cell>
        </row>
        <row r="82">
          <cell r="C82">
            <v>1</v>
          </cell>
          <cell r="D82">
            <v>0</v>
          </cell>
        </row>
        <row r="83">
          <cell r="C83">
            <v>1</v>
          </cell>
          <cell r="D83">
            <v>0</v>
          </cell>
        </row>
        <row r="84">
          <cell r="C84">
            <v>1</v>
          </cell>
          <cell r="D84">
            <v>0</v>
          </cell>
        </row>
        <row r="85">
          <cell r="C85">
            <v>1</v>
          </cell>
          <cell r="D85">
            <v>0</v>
          </cell>
        </row>
        <row r="86">
          <cell r="C86">
            <v>1</v>
          </cell>
          <cell r="D86">
            <v>0</v>
          </cell>
        </row>
        <row r="87">
          <cell r="C87">
            <v>1</v>
          </cell>
          <cell r="D87">
            <v>0</v>
          </cell>
        </row>
        <row r="88">
          <cell r="C88">
            <v>0</v>
          </cell>
          <cell r="D88">
            <v>0</v>
          </cell>
        </row>
        <row r="89">
          <cell r="C89">
            <v>1</v>
          </cell>
          <cell r="D89">
            <v>0</v>
          </cell>
        </row>
        <row r="90">
          <cell r="C90">
            <v>1</v>
          </cell>
          <cell r="D90">
            <v>0</v>
          </cell>
        </row>
        <row r="91">
          <cell r="C91">
            <v>1</v>
          </cell>
          <cell r="D91">
            <v>0</v>
          </cell>
        </row>
        <row r="92">
          <cell r="C92">
            <v>1</v>
          </cell>
          <cell r="D92">
            <v>0</v>
          </cell>
        </row>
        <row r="93">
          <cell r="C93">
            <v>1</v>
          </cell>
          <cell r="D93">
            <v>0</v>
          </cell>
        </row>
        <row r="94">
          <cell r="C94">
            <v>1</v>
          </cell>
          <cell r="D94">
            <v>0</v>
          </cell>
        </row>
        <row r="95">
          <cell r="C95">
            <v>1</v>
          </cell>
          <cell r="D95">
            <v>0</v>
          </cell>
        </row>
        <row r="96">
          <cell r="C96">
            <v>1</v>
          </cell>
          <cell r="D96">
            <v>0</v>
          </cell>
        </row>
        <row r="97">
          <cell r="C97">
            <v>1</v>
          </cell>
          <cell r="D97">
            <v>0</v>
          </cell>
        </row>
        <row r="98">
          <cell r="C98">
            <v>1</v>
          </cell>
          <cell r="D98">
            <v>0</v>
          </cell>
        </row>
        <row r="99">
          <cell r="C99">
            <v>1</v>
          </cell>
          <cell r="D99">
            <v>0</v>
          </cell>
        </row>
        <row r="100">
          <cell r="C100">
            <v>1</v>
          </cell>
          <cell r="D100">
            <v>0</v>
          </cell>
        </row>
        <row r="101">
          <cell r="C101">
            <v>1</v>
          </cell>
          <cell r="D101">
            <v>0</v>
          </cell>
        </row>
        <row r="102">
          <cell r="C102">
            <v>1</v>
          </cell>
          <cell r="D102">
            <v>0</v>
          </cell>
        </row>
        <row r="103">
          <cell r="C103">
            <v>1</v>
          </cell>
          <cell r="D103">
            <v>0</v>
          </cell>
        </row>
        <row r="104">
          <cell r="C104">
            <v>0</v>
          </cell>
          <cell r="D104">
            <v>0</v>
          </cell>
        </row>
        <row r="105">
          <cell r="C105">
            <v>1</v>
          </cell>
          <cell r="D105">
            <v>0</v>
          </cell>
        </row>
        <row r="106">
          <cell r="C106">
            <v>1</v>
          </cell>
          <cell r="D106">
            <v>0</v>
          </cell>
        </row>
        <row r="107">
          <cell r="C107">
            <v>1</v>
          </cell>
          <cell r="D107">
            <v>0</v>
          </cell>
        </row>
        <row r="108">
          <cell r="C108">
            <v>0</v>
          </cell>
          <cell r="D108">
            <v>0</v>
          </cell>
        </row>
        <row r="109">
          <cell r="C109">
            <v>1</v>
          </cell>
          <cell r="D109">
            <v>0</v>
          </cell>
        </row>
        <row r="110">
          <cell r="C110">
            <v>1</v>
          </cell>
          <cell r="D110">
            <v>0</v>
          </cell>
        </row>
        <row r="111">
          <cell r="C111">
            <v>1</v>
          </cell>
          <cell r="D111">
            <v>0</v>
          </cell>
        </row>
        <row r="112">
          <cell r="C112">
            <v>1</v>
          </cell>
          <cell r="D112">
            <v>0</v>
          </cell>
        </row>
        <row r="113">
          <cell r="C113">
            <v>1</v>
          </cell>
          <cell r="D113">
            <v>0</v>
          </cell>
        </row>
        <row r="114">
          <cell r="C114">
            <v>1</v>
          </cell>
          <cell r="D114">
            <v>0</v>
          </cell>
        </row>
        <row r="115">
          <cell r="C115">
            <v>1</v>
          </cell>
          <cell r="D115">
            <v>0</v>
          </cell>
        </row>
        <row r="116">
          <cell r="C116">
            <v>1</v>
          </cell>
          <cell r="D116">
            <v>0</v>
          </cell>
        </row>
        <row r="117">
          <cell r="C117">
            <v>1</v>
          </cell>
          <cell r="D117">
            <v>0</v>
          </cell>
        </row>
        <row r="118">
          <cell r="C118">
            <v>1</v>
          </cell>
          <cell r="D118">
            <v>0</v>
          </cell>
        </row>
        <row r="119">
          <cell r="C119">
            <v>1</v>
          </cell>
          <cell r="D119">
            <v>0</v>
          </cell>
        </row>
        <row r="120">
          <cell r="C120">
            <v>1</v>
          </cell>
          <cell r="D120">
            <v>0</v>
          </cell>
        </row>
        <row r="121">
          <cell r="C121">
            <v>1</v>
          </cell>
          <cell r="D121">
            <v>0</v>
          </cell>
        </row>
        <row r="122">
          <cell r="C122">
            <v>1</v>
          </cell>
          <cell r="D122">
            <v>0</v>
          </cell>
        </row>
        <row r="123">
          <cell r="C123">
            <v>1</v>
          </cell>
          <cell r="D123">
            <v>0</v>
          </cell>
        </row>
        <row r="124">
          <cell r="C124">
            <v>1</v>
          </cell>
          <cell r="D124">
            <v>0</v>
          </cell>
        </row>
        <row r="125">
          <cell r="C125">
            <v>1</v>
          </cell>
          <cell r="D125">
            <v>0</v>
          </cell>
        </row>
        <row r="126">
          <cell r="C126">
            <v>1</v>
          </cell>
          <cell r="D126">
            <v>0</v>
          </cell>
        </row>
        <row r="127">
          <cell r="C127">
            <v>1</v>
          </cell>
          <cell r="D127">
            <v>0</v>
          </cell>
        </row>
        <row r="128">
          <cell r="C128">
            <v>1</v>
          </cell>
          <cell r="D128">
            <v>0</v>
          </cell>
        </row>
        <row r="129">
          <cell r="C129">
            <v>1</v>
          </cell>
          <cell r="D129">
            <v>0</v>
          </cell>
        </row>
        <row r="130">
          <cell r="C130">
            <v>1</v>
          </cell>
          <cell r="D130">
            <v>0</v>
          </cell>
        </row>
        <row r="131">
          <cell r="C131">
            <v>1</v>
          </cell>
          <cell r="D131">
            <v>0</v>
          </cell>
        </row>
        <row r="132">
          <cell r="C132">
            <v>1</v>
          </cell>
          <cell r="D132">
            <v>0</v>
          </cell>
        </row>
        <row r="133">
          <cell r="C133">
            <v>1</v>
          </cell>
          <cell r="D133">
            <v>0</v>
          </cell>
        </row>
        <row r="134">
          <cell r="C134">
            <v>1</v>
          </cell>
          <cell r="D134">
            <v>0</v>
          </cell>
        </row>
        <row r="135">
          <cell r="C135">
            <v>1</v>
          </cell>
          <cell r="D135">
            <v>0</v>
          </cell>
        </row>
        <row r="136">
          <cell r="C136">
            <v>1</v>
          </cell>
          <cell r="D136">
            <v>0</v>
          </cell>
        </row>
        <row r="137">
          <cell r="C137">
            <v>1</v>
          </cell>
          <cell r="D137">
            <v>0</v>
          </cell>
        </row>
        <row r="138">
          <cell r="C138">
            <v>1</v>
          </cell>
          <cell r="D138">
            <v>0</v>
          </cell>
        </row>
        <row r="139">
          <cell r="C139">
            <v>1</v>
          </cell>
          <cell r="D139">
            <v>0</v>
          </cell>
        </row>
        <row r="140">
          <cell r="C140">
            <v>1</v>
          </cell>
          <cell r="D140">
            <v>0</v>
          </cell>
        </row>
        <row r="141">
          <cell r="C141">
            <v>1</v>
          </cell>
          <cell r="D141">
            <v>0</v>
          </cell>
        </row>
        <row r="142">
          <cell r="C142">
            <v>1</v>
          </cell>
          <cell r="D142">
            <v>0</v>
          </cell>
        </row>
        <row r="143">
          <cell r="C143">
            <v>1</v>
          </cell>
          <cell r="D143">
            <v>0</v>
          </cell>
        </row>
        <row r="144">
          <cell r="C144">
            <v>0</v>
          </cell>
          <cell r="D144">
            <v>0</v>
          </cell>
        </row>
        <row r="145">
          <cell r="C145">
            <v>1</v>
          </cell>
          <cell r="D145">
            <v>0</v>
          </cell>
        </row>
        <row r="146">
          <cell r="C146">
            <v>1</v>
          </cell>
          <cell r="D146">
            <v>0</v>
          </cell>
        </row>
        <row r="147">
          <cell r="C147">
            <v>1</v>
          </cell>
          <cell r="D147">
            <v>1</v>
          </cell>
        </row>
        <row r="148">
          <cell r="C148">
            <v>1</v>
          </cell>
          <cell r="D148">
            <v>0</v>
          </cell>
        </row>
        <row r="149">
          <cell r="C149">
            <v>1</v>
          </cell>
          <cell r="D149">
            <v>0</v>
          </cell>
        </row>
        <row r="150">
          <cell r="C150">
            <v>1</v>
          </cell>
          <cell r="D150">
            <v>0</v>
          </cell>
        </row>
        <row r="151">
          <cell r="C151">
            <v>1</v>
          </cell>
          <cell r="D151">
            <v>0</v>
          </cell>
        </row>
        <row r="152">
          <cell r="C152">
            <v>1</v>
          </cell>
          <cell r="D152">
            <v>0</v>
          </cell>
        </row>
        <row r="153">
          <cell r="C153">
            <v>1</v>
          </cell>
          <cell r="D153">
            <v>0</v>
          </cell>
        </row>
        <row r="154">
          <cell r="C154">
            <v>1</v>
          </cell>
          <cell r="D154">
            <v>0</v>
          </cell>
        </row>
        <row r="155">
          <cell r="C155">
            <v>1</v>
          </cell>
          <cell r="D155">
            <v>0</v>
          </cell>
        </row>
        <row r="156">
          <cell r="C156">
            <v>1</v>
          </cell>
          <cell r="D156">
            <v>0</v>
          </cell>
        </row>
        <row r="157">
          <cell r="C157">
            <v>1</v>
          </cell>
          <cell r="D157">
            <v>0</v>
          </cell>
        </row>
        <row r="158">
          <cell r="C158">
            <v>1</v>
          </cell>
          <cell r="D158">
            <v>0</v>
          </cell>
        </row>
        <row r="159">
          <cell r="C159">
            <v>1</v>
          </cell>
          <cell r="D159">
            <v>0</v>
          </cell>
        </row>
        <row r="160">
          <cell r="C160">
            <v>1</v>
          </cell>
          <cell r="D160">
            <v>0</v>
          </cell>
        </row>
        <row r="161">
          <cell r="C161">
            <v>1</v>
          </cell>
          <cell r="D161">
            <v>0</v>
          </cell>
        </row>
        <row r="162">
          <cell r="C162">
            <v>1</v>
          </cell>
          <cell r="D162">
            <v>0</v>
          </cell>
        </row>
        <row r="163">
          <cell r="C163">
            <v>1</v>
          </cell>
          <cell r="D163">
            <v>0</v>
          </cell>
        </row>
        <row r="164">
          <cell r="C164">
            <v>1</v>
          </cell>
          <cell r="D164">
            <v>0</v>
          </cell>
        </row>
        <row r="165">
          <cell r="C165">
            <v>1</v>
          </cell>
          <cell r="D165">
            <v>0</v>
          </cell>
        </row>
        <row r="166">
          <cell r="C166">
            <v>1</v>
          </cell>
          <cell r="D166">
            <v>0</v>
          </cell>
        </row>
        <row r="167">
          <cell r="C167">
            <v>1</v>
          </cell>
          <cell r="D167">
            <v>0</v>
          </cell>
        </row>
        <row r="168">
          <cell r="C168">
            <v>1</v>
          </cell>
          <cell r="D168">
            <v>0</v>
          </cell>
        </row>
        <row r="169">
          <cell r="C169">
            <v>1</v>
          </cell>
          <cell r="D169">
            <v>0</v>
          </cell>
        </row>
        <row r="170">
          <cell r="C170">
            <v>1</v>
          </cell>
          <cell r="D170">
            <v>0</v>
          </cell>
        </row>
        <row r="171">
          <cell r="C171">
            <v>1</v>
          </cell>
          <cell r="D171">
            <v>0</v>
          </cell>
        </row>
        <row r="172">
          <cell r="C172">
            <v>1</v>
          </cell>
          <cell r="D172">
            <v>0</v>
          </cell>
        </row>
        <row r="173">
          <cell r="C173">
            <v>1</v>
          </cell>
          <cell r="D173">
            <v>0</v>
          </cell>
        </row>
        <row r="174">
          <cell r="C174">
            <v>1</v>
          </cell>
          <cell r="D174">
            <v>0</v>
          </cell>
        </row>
        <row r="175">
          <cell r="C175">
            <v>1</v>
          </cell>
          <cell r="D175">
            <v>0</v>
          </cell>
        </row>
        <row r="176">
          <cell r="C176">
            <v>1</v>
          </cell>
          <cell r="D176">
            <v>1</v>
          </cell>
        </row>
        <row r="177">
          <cell r="C177">
            <v>1</v>
          </cell>
          <cell r="D177">
            <v>0</v>
          </cell>
        </row>
        <row r="178">
          <cell r="C178">
            <v>1</v>
          </cell>
          <cell r="D178">
            <v>0</v>
          </cell>
        </row>
        <row r="179">
          <cell r="C179">
            <v>1</v>
          </cell>
          <cell r="D179">
            <v>0</v>
          </cell>
        </row>
        <row r="180">
          <cell r="C180">
            <v>1</v>
          </cell>
          <cell r="D180">
            <v>0</v>
          </cell>
        </row>
        <row r="181">
          <cell r="C181">
            <v>1</v>
          </cell>
          <cell r="D181">
            <v>0</v>
          </cell>
        </row>
        <row r="182">
          <cell r="C182">
            <v>1</v>
          </cell>
          <cell r="D182">
            <v>0</v>
          </cell>
        </row>
        <row r="183">
          <cell r="C183">
            <v>0</v>
          </cell>
          <cell r="D183">
            <v>0</v>
          </cell>
        </row>
        <row r="184">
          <cell r="C184">
            <v>1</v>
          </cell>
          <cell r="D184">
            <v>0</v>
          </cell>
        </row>
        <row r="185">
          <cell r="C185">
            <v>1</v>
          </cell>
          <cell r="D185">
            <v>0</v>
          </cell>
        </row>
        <row r="186">
          <cell r="C186">
            <v>1</v>
          </cell>
          <cell r="D186">
            <v>0</v>
          </cell>
        </row>
        <row r="187">
          <cell r="C187">
            <v>1</v>
          </cell>
          <cell r="D187">
            <v>0</v>
          </cell>
        </row>
        <row r="188">
          <cell r="C188">
            <v>0</v>
          </cell>
          <cell r="D188">
            <v>0</v>
          </cell>
        </row>
        <row r="189">
          <cell r="C189">
            <v>1</v>
          </cell>
          <cell r="D189">
            <v>0</v>
          </cell>
        </row>
        <row r="190">
          <cell r="C190">
            <v>1</v>
          </cell>
          <cell r="D190">
            <v>0</v>
          </cell>
        </row>
        <row r="191">
          <cell r="C191">
            <v>1</v>
          </cell>
          <cell r="D191">
            <v>0</v>
          </cell>
        </row>
        <row r="192">
          <cell r="C192">
            <v>1</v>
          </cell>
          <cell r="D192">
            <v>0</v>
          </cell>
        </row>
        <row r="193">
          <cell r="C193">
            <v>1</v>
          </cell>
          <cell r="D193">
            <v>0</v>
          </cell>
        </row>
        <row r="194">
          <cell r="C194">
            <v>1</v>
          </cell>
          <cell r="D194">
            <v>0</v>
          </cell>
        </row>
        <row r="195">
          <cell r="C195">
            <v>0</v>
          </cell>
          <cell r="D195">
            <v>0</v>
          </cell>
        </row>
        <row r="196">
          <cell r="C196">
            <v>1</v>
          </cell>
          <cell r="D196">
            <v>0</v>
          </cell>
        </row>
        <row r="197">
          <cell r="C197">
            <v>0</v>
          </cell>
          <cell r="D197">
            <v>0</v>
          </cell>
        </row>
        <row r="198">
          <cell r="C198">
            <v>1</v>
          </cell>
          <cell r="D198">
            <v>0</v>
          </cell>
        </row>
        <row r="199">
          <cell r="C199">
            <v>1</v>
          </cell>
          <cell r="D199">
            <v>0</v>
          </cell>
        </row>
        <row r="200">
          <cell r="C200">
            <v>1</v>
          </cell>
          <cell r="D200">
            <v>0</v>
          </cell>
        </row>
        <row r="201">
          <cell r="C201">
            <v>0</v>
          </cell>
          <cell r="D201">
            <v>0</v>
          </cell>
        </row>
        <row r="202">
          <cell r="C202">
            <v>1</v>
          </cell>
          <cell r="D202">
            <v>0</v>
          </cell>
        </row>
        <row r="203">
          <cell r="C203">
            <v>1</v>
          </cell>
          <cell r="D203">
            <v>0</v>
          </cell>
        </row>
        <row r="204">
          <cell r="C204">
            <v>1</v>
          </cell>
          <cell r="D204">
            <v>0</v>
          </cell>
        </row>
        <row r="205">
          <cell r="C205">
            <v>0</v>
          </cell>
          <cell r="D205">
            <v>0</v>
          </cell>
        </row>
        <row r="206">
          <cell r="C206">
            <v>0</v>
          </cell>
          <cell r="D206">
            <v>0</v>
          </cell>
        </row>
        <row r="207">
          <cell r="C207">
            <v>1</v>
          </cell>
          <cell r="D207">
            <v>0</v>
          </cell>
        </row>
        <row r="208">
          <cell r="C208">
            <v>1</v>
          </cell>
          <cell r="D208">
            <v>0</v>
          </cell>
        </row>
        <row r="209">
          <cell r="C209">
            <v>0</v>
          </cell>
          <cell r="D209">
            <v>0</v>
          </cell>
        </row>
        <row r="210">
          <cell r="C210">
            <v>1</v>
          </cell>
          <cell r="D210">
            <v>0</v>
          </cell>
        </row>
        <row r="211">
          <cell r="C211">
            <v>1</v>
          </cell>
          <cell r="D211">
            <v>0</v>
          </cell>
        </row>
        <row r="212">
          <cell r="C212">
            <v>1</v>
          </cell>
          <cell r="D212">
            <v>0</v>
          </cell>
        </row>
        <row r="213">
          <cell r="C213">
            <v>1</v>
          </cell>
          <cell r="D213">
            <v>0</v>
          </cell>
        </row>
        <row r="214">
          <cell r="C214">
            <v>1</v>
          </cell>
          <cell r="D214">
            <v>0</v>
          </cell>
        </row>
        <row r="215">
          <cell r="C215">
            <v>1</v>
          </cell>
          <cell r="D215">
            <v>0</v>
          </cell>
        </row>
        <row r="216">
          <cell r="C216">
            <v>0</v>
          </cell>
          <cell r="D216">
            <v>0</v>
          </cell>
        </row>
        <row r="217">
          <cell r="C217">
            <v>1</v>
          </cell>
          <cell r="D217">
            <v>0</v>
          </cell>
        </row>
        <row r="218">
          <cell r="C218">
            <v>0</v>
          </cell>
          <cell r="D218">
            <v>0</v>
          </cell>
        </row>
        <row r="219">
          <cell r="C219">
            <v>1</v>
          </cell>
          <cell r="D219">
            <v>0</v>
          </cell>
        </row>
        <row r="220">
          <cell r="C220">
            <v>1</v>
          </cell>
          <cell r="D220">
            <v>0</v>
          </cell>
        </row>
        <row r="221">
          <cell r="C221">
            <v>1</v>
          </cell>
          <cell r="D221">
            <v>0</v>
          </cell>
        </row>
        <row r="222">
          <cell r="C222">
            <v>1</v>
          </cell>
          <cell r="D222">
            <v>0</v>
          </cell>
        </row>
        <row r="223">
          <cell r="C223">
            <v>0</v>
          </cell>
          <cell r="D223">
            <v>0</v>
          </cell>
        </row>
        <row r="224">
          <cell r="C224">
            <v>1</v>
          </cell>
          <cell r="D224">
            <v>0</v>
          </cell>
        </row>
        <row r="225">
          <cell r="C225">
            <v>1</v>
          </cell>
          <cell r="D225">
            <v>0</v>
          </cell>
        </row>
        <row r="226">
          <cell r="C226">
            <v>1</v>
          </cell>
          <cell r="D226">
            <v>0</v>
          </cell>
        </row>
        <row r="227">
          <cell r="C227">
            <v>1</v>
          </cell>
          <cell r="D227">
            <v>0</v>
          </cell>
        </row>
        <row r="228">
          <cell r="C228">
            <v>1</v>
          </cell>
          <cell r="D228">
            <v>0</v>
          </cell>
        </row>
        <row r="229">
          <cell r="C229">
            <v>1</v>
          </cell>
          <cell r="D229">
            <v>0</v>
          </cell>
        </row>
        <row r="230">
          <cell r="C230">
            <v>1</v>
          </cell>
          <cell r="D230">
            <v>0</v>
          </cell>
        </row>
        <row r="231">
          <cell r="C231">
            <v>1</v>
          </cell>
          <cell r="D231">
            <v>0</v>
          </cell>
        </row>
        <row r="232">
          <cell r="C232">
            <v>1</v>
          </cell>
          <cell r="D232">
            <v>0</v>
          </cell>
        </row>
        <row r="233">
          <cell r="C233">
            <v>1</v>
          </cell>
          <cell r="D233">
            <v>0</v>
          </cell>
        </row>
        <row r="234">
          <cell r="C234">
            <v>1</v>
          </cell>
          <cell r="D234">
            <v>0</v>
          </cell>
        </row>
        <row r="235">
          <cell r="C235">
            <v>1</v>
          </cell>
          <cell r="D235">
            <v>0</v>
          </cell>
        </row>
        <row r="236">
          <cell r="C236">
            <v>1</v>
          </cell>
          <cell r="D236">
            <v>0</v>
          </cell>
        </row>
        <row r="237">
          <cell r="C237">
            <v>1</v>
          </cell>
          <cell r="D237">
            <v>0</v>
          </cell>
        </row>
        <row r="238">
          <cell r="C238">
            <v>1</v>
          </cell>
          <cell r="D238">
            <v>0</v>
          </cell>
        </row>
        <row r="239">
          <cell r="C239">
            <v>1</v>
          </cell>
          <cell r="D239">
            <v>0</v>
          </cell>
        </row>
        <row r="240">
          <cell r="C240">
            <v>1</v>
          </cell>
          <cell r="D240">
            <v>0</v>
          </cell>
        </row>
        <row r="241">
          <cell r="C241">
            <v>1</v>
          </cell>
          <cell r="D241">
            <v>0</v>
          </cell>
        </row>
        <row r="242">
          <cell r="C242">
            <v>1</v>
          </cell>
          <cell r="D242">
            <v>0</v>
          </cell>
        </row>
        <row r="243">
          <cell r="C243">
            <v>1</v>
          </cell>
          <cell r="D243">
            <v>0</v>
          </cell>
        </row>
        <row r="244">
          <cell r="C244">
            <v>1</v>
          </cell>
          <cell r="D244">
            <v>0</v>
          </cell>
        </row>
        <row r="245">
          <cell r="C245">
            <v>1</v>
          </cell>
          <cell r="D245">
            <v>0</v>
          </cell>
        </row>
        <row r="246">
          <cell r="C246">
            <v>1</v>
          </cell>
          <cell r="D246">
            <v>0</v>
          </cell>
        </row>
        <row r="247">
          <cell r="C247">
            <v>1</v>
          </cell>
          <cell r="D247">
            <v>0</v>
          </cell>
        </row>
        <row r="248">
          <cell r="C248">
            <v>1</v>
          </cell>
          <cell r="D248">
            <v>0</v>
          </cell>
        </row>
        <row r="249">
          <cell r="C249">
            <v>1</v>
          </cell>
          <cell r="D249">
            <v>0</v>
          </cell>
        </row>
        <row r="250">
          <cell r="C250">
            <v>1</v>
          </cell>
          <cell r="D250">
            <v>0</v>
          </cell>
        </row>
        <row r="251">
          <cell r="C251">
            <v>1</v>
          </cell>
          <cell r="D251">
            <v>0</v>
          </cell>
        </row>
        <row r="252">
          <cell r="C252">
            <v>1</v>
          </cell>
          <cell r="D252">
            <v>0</v>
          </cell>
        </row>
        <row r="253">
          <cell r="C253">
            <v>1</v>
          </cell>
          <cell r="D253">
            <v>0</v>
          </cell>
        </row>
        <row r="254">
          <cell r="C254">
            <v>1</v>
          </cell>
          <cell r="D254">
            <v>0</v>
          </cell>
        </row>
        <row r="255">
          <cell r="C255">
            <v>1</v>
          </cell>
          <cell r="D255">
            <v>0</v>
          </cell>
        </row>
        <row r="256">
          <cell r="C256">
            <v>0</v>
          </cell>
          <cell r="D256">
            <v>0</v>
          </cell>
        </row>
        <row r="257">
          <cell r="C257">
            <v>1</v>
          </cell>
          <cell r="D257">
            <v>0</v>
          </cell>
        </row>
        <row r="258">
          <cell r="C258">
            <v>1</v>
          </cell>
          <cell r="D258">
            <v>0</v>
          </cell>
        </row>
        <row r="259">
          <cell r="C259">
            <v>1</v>
          </cell>
          <cell r="D259">
            <v>0</v>
          </cell>
        </row>
        <row r="260">
          <cell r="C260">
            <v>1</v>
          </cell>
          <cell r="D260">
            <v>0</v>
          </cell>
        </row>
        <row r="261">
          <cell r="C261">
            <v>1</v>
          </cell>
          <cell r="D261">
            <v>0</v>
          </cell>
        </row>
        <row r="262">
          <cell r="C262">
            <v>1</v>
          </cell>
          <cell r="D262">
            <v>0</v>
          </cell>
        </row>
        <row r="263">
          <cell r="C263">
            <v>1</v>
          </cell>
          <cell r="D263">
            <v>0</v>
          </cell>
        </row>
        <row r="264">
          <cell r="C264">
            <v>1</v>
          </cell>
          <cell r="D264">
            <v>0</v>
          </cell>
        </row>
        <row r="265">
          <cell r="C265">
            <v>1</v>
          </cell>
          <cell r="D265">
            <v>0</v>
          </cell>
        </row>
        <row r="266">
          <cell r="C266">
            <v>0</v>
          </cell>
          <cell r="D266">
            <v>0</v>
          </cell>
        </row>
        <row r="267">
          <cell r="C267">
            <v>1</v>
          </cell>
          <cell r="D267">
            <v>0</v>
          </cell>
        </row>
        <row r="268">
          <cell r="C268">
            <v>1</v>
          </cell>
          <cell r="D268">
            <v>0</v>
          </cell>
        </row>
        <row r="269">
          <cell r="C269">
            <v>1</v>
          </cell>
          <cell r="D269">
            <v>0</v>
          </cell>
        </row>
        <row r="270">
          <cell r="C270">
            <v>1</v>
          </cell>
          <cell r="D270">
            <v>0</v>
          </cell>
        </row>
        <row r="271">
          <cell r="C271">
            <v>1</v>
          </cell>
          <cell r="D271">
            <v>0</v>
          </cell>
        </row>
        <row r="272">
          <cell r="C272">
            <v>1</v>
          </cell>
          <cell r="D272">
            <v>0</v>
          </cell>
        </row>
        <row r="273">
          <cell r="C273">
            <v>1</v>
          </cell>
          <cell r="D273">
            <v>0</v>
          </cell>
        </row>
        <row r="274">
          <cell r="C274">
            <v>1</v>
          </cell>
          <cell r="D274">
            <v>0</v>
          </cell>
        </row>
        <row r="275">
          <cell r="C275">
            <v>0</v>
          </cell>
          <cell r="D275">
            <v>0</v>
          </cell>
        </row>
        <row r="276">
          <cell r="C276">
            <v>1</v>
          </cell>
          <cell r="D276">
            <v>0</v>
          </cell>
        </row>
        <row r="277">
          <cell r="C277">
            <v>1</v>
          </cell>
          <cell r="D277">
            <v>0</v>
          </cell>
        </row>
        <row r="278">
          <cell r="C278">
            <v>1</v>
          </cell>
          <cell r="D278">
            <v>0</v>
          </cell>
        </row>
        <row r="279">
          <cell r="C279">
            <v>1</v>
          </cell>
          <cell r="D279">
            <v>0</v>
          </cell>
        </row>
        <row r="280">
          <cell r="C280">
            <v>1</v>
          </cell>
          <cell r="D280">
            <v>0</v>
          </cell>
        </row>
        <row r="281">
          <cell r="C281">
            <v>1</v>
          </cell>
          <cell r="D281">
            <v>0</v>
          </cell>
        </row>
        <row r="282">
          <cell r="C282">
            <v>1</v>
          </cell>
          <cell r="D282">
            <v>0</v>
          </cell>
        </row>
        <row r="283">
          <cell r="C283">
            <v>1</v>
          </cell>
          <cell r="D283">
            <v>0</v>
          </cell>
        </row>
        <row r="284">
          <cell r="C284">
            <v>1</v>
          </cell>
          <cell r="D284">
            <v>0</v>
          </cell>
        </row>
        <row r="285">
          <cell r="C285">
            <v>1</v>
          </cell>
          <cell r="D285">
            <v>0</v>
          </cell>
        </row>
        <row r="286">
          <cell r="C286">
            <v>1</v>
          </cell>
          <cell r="D286">
            <v>0</v>
          </cell>
        </row>
        <row r="287">
          <cell r="C287">
            <v>1</v>
          </cell>
          <cell r="D287">
            <v>0</v>
          </cell>
        </row>
        <row r="288">
          <cell r="C288">
            <v>1</v>
          </cell>
          <cell r="D288">
            <v>0</v>
          </cell>
        </row>
        <row r="289">
          <cell r="C289">
            <v>1</v>
          </cell>
          <cell r="D289">
            <v>0</v>
          </cell>
        </row>
        <row r="290">
          <cell r="C290">
            <v>1</v>
          </cell>
          <cell r="D290">
            <v>0</v>
          </cell>
        </row>
        <row r="291">
          <cell r="C291">
            <v>1</v>
          </cell>
          <cell r="D291">
            <v>0</v>
          </cell>
        </row>
        <row r="292">
          <cell r="C292">
            <v>1</v>
          </cell>
          <cell r="D292">
            <v>0</v>
          </cell>
        </row>
        <row r="293">
          <cell r="C293">
            <v>1</v>
          </cell>
          <cell r="D293">
            <v>0</v>
          </cell>
        </row>
        <row r="294">
          <cell r="C294">
            <v>0</v>
          </cell>
          <cell r="D294">
            <v>0</v>
          </cell>
        </row>
        <row r="295">
          <cell r="C295">
            <v>1</v>
          </cell>
          <cell r="D295">
            <v>0</v>
          </cell>
        </row>
        <row r="296">
          <cell r="C296">
            <v>1</v>
          </cell>
          <cell r="D296">
            <v>0</v>
          </cell>
        </row>
        <row r="297">
          <cell r="C297">
            <v>1</v>
          </cell>
          <cell r="D297">
            <v>0</v>
          </cell>
        </row>
        <row r="298">
          <cell r="C298">
            <v>1</v>
          </cell>
          <cell r="D298">
            <v>0</v>
          </cell>
        </row>
        <row r="299">
          <cell r="C299">
            <v>1</v>
          </cell>
          <cell r="D299">
            <v>0</v>
          </cell>
        </row>
        <row r="300">
          <cell r="C300">
            <v>1</v>
          </cell>
          <cell r="D300">
            <v>0</v>
          </cell>
        </row>
        <row r="301">
          <cell r="C301">
            <v>1</v>
          </cell>
          <cell r="D301">
            <v>0</v>
          </cell>
        </row>
        <row r="302">
          <cell r="C302">
            <v>1</v>
          </cell>
          <cell r="D302">
            <v>0</v>
          </cell>
        </row>
        <row r="303">
          <cell r="C303">
            <v>1</v>
          </cell>
          <cell r="D303">
            <v>0</v>
          </cell>
        </row>
        <row r="304">
          <cell r="C304">
            <v>1</v>
          </cell>
          <cell r="D304">
            <v>0</v>
          </cell>
        </row>
        <row r="305">
          <cell r="C305">
            <v>1</v>
          </cell>
          <cell r="D305">
            <v>0</v>
          </cell>
        </row>
        <row r="306">
          <cell r="C306">
            <v>1</v>
          </cell>
          <cell r="D306">
            <v>0</v>
          </cell>
        </row>
        <row r="307">
          <cell r="C307">
            <v>1</v>
          </cell>
          <cell r="D307">
            <v>0</v>
          </cell>
        </row>
        <row r="308">
          <cell r="C308">
            <v>1</v>
          </cell>
          <cell r="D308">
            <v>1</v>
          </cell>
        </row>
        <row r="309">
          <cell r="C309">
            <v>1</v>
          </cell>
          <cell r="D309">
            <v>0</v>
          </cell>
        </row>
        <row r="310">
          <cell r="C310">
            <v>1</v>
          </cell>
          <cell r="D310">
            <v>0</v>
          </cell>
        </row>
        <row r="311">
          <cell r="C311">
            <v>1</v>
          </cell>
          <cell r="D311">
            <v>0</v>
          </cell>
        </row>
        <row r="312">
          <cell r="C312">
            <v>1</v>
          </cell>
          <cell r="D312">
            <v>0</v>
          </cell>
        </row>
        <row r="313">
          <cell r="C313">
            <v>1</v>
          </cell>
          <cell r="D313">
            <v>0</v>
          </cell>
        </row>
        <row r="314">
          <cell r="C314">
            <v>1</v>
          </cell>
          <cell r="D314">
            <v>0</v>
          </cell>
        </row>
        <row r="315">
          <cell r="C315">
            <v>1</v>
          </cell>
          <cell r="D315">
            <v>0</v>
          </cell>
        </row>
        <row r="316">
          <cell r="C316">
            <v>1</v>
          </cell>
          <cell r="D316">
            <v>0</v>
          </cell>
        </row>
        <row r="317">
          <cell r="C317">
            <v>1</v>
          </cell>
          <cell r="D317">
            <v>0</v>
          </cell>
        </row>
        <row r="318">
          <cell r="C318">
            <v>1</v>
          </cell>
          <cell r="D318">
            <v>0</v>
          </cell>
        </row>
        <row r="319">
          <cell r="C319">
            <v>1</v>
          </cell>
          <cell r="D319">
            <v>0</v>
          </cell>
        </row>
        <row r="320">
          <cell r="C320">
            <v>1</v>
          </cell>
          <cell r="D320">
            <v>0</v>
          </cell>
        </row>
        <row r="321">
          <cell r="C321">
            <v>1</v>
          </cell>
          <cell r="D321">
            <v>0</v>
          </cell>
        </row>
        <row r="322">
          <cell r="C322">
            <v>0</v>
          </cell>
          <cell r="D322">
            <v>0</v>
          </cell>
        </row>
        <row r="323">
          <cell r="C323">
            <v>1</v>
          </cell>
          <cell r="D323">
            <v>0</v>
          </cell>
        </row>
        <row r="324">
          <cell r="C324">
            <v>1</v>
          </cell>
          <cell r="D324">
            <v>0</v>
          </cell>
        </row>
        <row r="325">
          <cell r="C325">
            <v>1</v>
          </cell>
          <cell r="D325">
            <v>0</v>
          </cell>
        </row>
        <row r="326">
          <cell r="C326">
            <v>0</v>
          </cell>
          <cell r="D326">
            <v>0</v>
          </cell>
        </row>
        <row r="327">
          <cell r="C327">
            <v>1</v>
          </cell>
          <cell r="D327">
            <v>0</v>
          </cell>
        </row>
        <row r="328">
          <cell r="C328">
            <v>1</v>
          </cell>
          <cell r="D328">
            <v>0</v>
          </cell>
        </row>
        <row r="329">
          <cell r="C329">
            <v>1</v>
          </cell>
          <cell r="D329">
            <v>0</v>
          </cell>
        </row>
        <row r="330">
          <cell r="C330">
            <v>1</v>
          </cell>
          <cell r="D330">
            <v>0</v>
          </cell>
        </row>
        <row r="331">
          <cell r="C331">
            <v>1</v>
          </cell>
          <cell r="D331">
            <v>0</v>
          </cell>
        </row>
        <row r="332">
          <cell r="C332">
            <v>1</v>
          </cell>
          <cell r="D332">
            <v>0</v>
          </cell>
        </row>
        <row r="333">
          <cell r="C333">
            <v>0</v>
          </cell>
          <cell r="D333">
            <v>0</v>
          </cell>
        </row>
        <row r="334">
          <cell r="C334">
            <v>1</v>
          </cell>
          <cell r="D334">
            <v>0</v>
          </cell>
        </row>
        <row r="335">
          <cell r="C335">
            <v>1</v>
          </cell>
          <cell r="D335">
            <v>0</v>
          </cell>
        </row>
        <row r="336">
          <cell r="C336">
            <v>1</v>
          </cell>
          <cell r="D336">
            <v>0</v>
          </cell>
        </row>
        <row r="337">
          <cell r="C337">
            <v>1</v>
          </cell>
          <cell r="D337">
            <v>0</v>
          </cell>
        </row>
        <row r="338">
          <cell r="C338">
            <v>1</v>
          </cell>
          <cell r="D338">
            <v>0</v>
          </cell>
        </row>
        <row r="339">
          <cell r="C339">
            <v>0</v>
          </cell>
          <cell r="D339">
            <v>0</v>
          </cell>
        </row>
        <row r="340">
          <cell r="C340">
            <v>1</v>
          </cell>
          <cell r="D340">
            <v>0</v>
          </cell>
        </row>
        <row r="341">
          <cell r="C341">
            <v>1</v>
          </cell>
          <cell r="D341">
            <v>0</v>
          </cell>
        </row>
        <row r="342">
          <cell r="C342">
            <v>0</v>
          </cell>
          <cell r="D342">
            <v>0</v>
          </cell>
        </row>
        <row r="343">
          <cell r="C343">
            <v>0</v>
          </cell>
          <cell r="D343">
            <v>0</v>
          </cell>
        </row>
        <row r="344">
          <cell r="C344">
            <v>1</v>
          </cell>
          <cell r="D344">
            <v>0</v>
          </cell>
        </row>
        <row r="345">
          <cell r="C345">
            <v>1</v>
          </cell>
          <cell r="D345">
            <v>0</v>
          </cell>
        </row>
        <row r="346">
          <cell r="C346">
            <v>1</v>
          </cell>
          <cell r="D346">
            <v>0</v>
          </cell>
        </row>
        <row r="347">
          <cell r="C347">
            <v>1</v>
          </cell>
          <cell r="D347">
            <v>0</v>
          </cell>
        </row>
        <row r="348">
          <cell r="C348">
            <v>1</v>
          </cell>
          <cell r="D348">
            <v>0</v>
          </cell>
        </row>
        <row r="349">
          <cell r="C349">
            <v>0</v>
          </cell>
          <cell r="D349">
            <v>0</v>
          </cell>
        </row>
        <row r="350">
          <cell r="C350">
            <v>1</v>
          </cell>
          <cell r="D350">
            <v>0</v>
          </cell>
        </row>
        <row r="351">
          <cell r="C351">
            <v>1</v>
          </cell>
          <cell r="D351">
            <v>0</v>
          </cell>
        </row>
        <row r="352">
          <cell r="C352">
            <v>1</v>
          </cell>
          <cell r="D352">
            <v>0</v>
          </cell>
        </row>
        <row r="353">
          <cell r="C353">
            <v>1</v>
          </cell>
          <cell r="D353">
            <v>0</v>
          </cell>
        </row>
        <row r="354">
          <cell r="C354">
            <v>1</v>
          </cell>
          <cell r="D354">
            <v>0</v>
          </cell>
        </row>
        <row r="355">
          <cell r="C355">
            <v>1</v>
          </cell>
          <cell r="D355">
            <v>0</v>
          </cell>
        </row>
        <row r="356">
          <cell r="C356">
            <v>1</v>
          </cell>
          <cell r="D356">
            <v>0</v>
          </cell>
        </row>
        <row r="357">
          <cell r="C357">
            <v>1</v>
          </cell>
          <cell r="D357">
            <v>0</v>
          </cell>
        </row>
        <row r="358">
          <cell r="C358">
            <v>1</v>
          </cell>
          <cell r="D358">
            <v>0</v>
          </cell>
        </row>
        <row r="359">
          <cell r="C359">
            <v>1</v>
          </cell>
          <cell r="D359">
            <v>0</v>
          </cell>
        </row>
        <row r="360">
          <cell r="C360">
            <v>1</v>
          </cell>
          <cell r="D360">
            <v>0</v>
          </cell>
        </row>
        <row r="361">
          <cell r="C361">
            <v>1</v>
          </cell>
          <cell r="D361">
            <v>0</v>
          </cell>
        </row>
        <row r="362">
          <cell r="C362">
            <v>1</v>
          </cell>
          <cell r="D362">
            <v>0</v>
          </cell>
        </row>
        <row r="363">
          <cell r="C363">
            <v>1</v>
          </cell>
          <cell r="D363">
            <v>0</v>
          </cell>
        </row>
        <row r="364">
          <cell r="C364">
            <v>1</v>
          </cell>
          <cell r="D364">
            <v>0</v>
          </cell>
        </row>
        <row r="365">
          <cell r="C365">
            <v>1</v>
          </cell>
          <cell r="D365">
            <v>0</v>
          </cell>
        </row>
        <row r="366">
          <cell r="C366">
            <v>1</v>
          </cell>
          <cell r="D366">
            <v>0</v>
          </cell>
        </row>
        <row r="367">
          <cell r="C367">
            <v>1</v>
          </cell>
          <cell r="D367">
            <v>0</v>
          </cell>
        </row>
        <row r="368">
          <cell r="C368">
            <v>1</v>
          </cell>
          <cell r="D368">
            <v>0</v>
          </cell>
        </row>
        <row r="369">
          <cell r="C369">
            <v>1</v>
          </cell>
          <cell r="D369">
            <v>0</v>
          </cell>
        </row>
        <row r="370">
          <cell r="C370">
            <v>1</v>
          </cell>
          <cell r="D370">
            <v>0</v>
          </cell>
        </row>
        <row r="371">
          <cell r="C371">
            <v>1</v>
          </cell>
          <cell r="D371">
            <v>0</v>
          </cell>
        </row>
        <row r="372">
          <cell r="C372">
            <v>1</v>
          </cell>
          <cell r="D372">
            <v>0</v>
          </cell>
        </row>
        <row r="373">
          <cell r="C373">
            <v>1</v>
          </cell>
          <cell r="D373">
            <v>0</v>
          </cell>
        </row>
        <row r="374">
          <cell r="C374">
            <v>1</v>
          </cell>
          <cell r="D374">
            <v>0</v>
          </cell>
        </row>
        <row r="375">
          <cell r="C375">
            <v>1</v>
          </cell>
          <cell r="D375">
            <v>0</v>
          </cell>
        </row>
        <row r="376">
          <cell r="C376">
            <v>1</v>
          </cell>
          <cell r="D376">
            <v>0</v>
          </cell>
        </row>
        <row r="377">
          <cell r="C377">
            <v>1</v>
          </cell>
          <cell r="D377">
            <v>0</v>
          </cell>
        </row>
        <row r="378">
          <cell r="C378">
            <v>1</v>
          </cell>
          <cell r="D378">
            <v>0</v>
          </cell>
        </row>
        <row r="379">
          <cell r="C379">
            <v>1</v>
          </cell>
          <cell r="D379">
            <v>0</v>
          </cell>
        </row>
        <row r="380">
          <cell r="C380">
            <v>1</v>
          </cell>
          <cell r="D380">
            <v>0</v>
          </cell>
        </row>
        <row r="381">
          <cell r="C381">
            <v>1</v>
          </cell>
          <cell r="D381">
            <v>0</v>
          </cell>
        </row>
        <row r="382">
          <cell r="C382">
            <v>1</v>
          </cell>
          <cell r="D382">
            <v>0</v>
          </cell>
        </row>
        <row r="383">
          <cell r="C383">
            <v>1</v>
          </cell>
          <cell r="D383">
            <v>0</v>
          </cell>
        </row>
        <row r="384">
          <cell r="C384">
            <v>1</v>
          </cell>
          <cell r="D384">
            <v>0</v>
          </cell>
        </row>
        <row r="385">
          <cell r="C385">
            <v>0</v>
          </cell>
          <cell r="D385">
            <v>0</v>
          </cell>
        </row>
        <row r="386">
          <cell r="C386">
            <v>1</v>
          </cell>
          <cell r="D386">
            <v>0</v>
          </cell>
        </row>
        <row r="387">
          <cell r="C387">
            <v>1</v>
          </cell>
          <cell r="D387">
            <v>0</v>
          </cell>
        </row>
        <row r="388">
          <cell r="C388">
            <v>1</v>
          </cell>
          <cell r="D388">
            <v>0</v>
          </cell>
        </row>
        <row r="389">
          <cell r="C389">
            <v>1</v>
          </cell>
          <cell r="D389">
            <v>0</v>
          </cell>
        </row>
        <row r="390">
          <cell r="C390">
            <v>1</v>
          </cell>
          <cell r="D390">
            <v>0</v>
          </cell>
        </row>
        <row r="391">
          <cell r="C391">
            <v>1</v>
          </cell>
          <cell r="D391">
            <v>0</v>
          </cell>
        </row>
        <row r="392">
          <cell r="C392">
            <v>1</v>
          </cell>
          <cell r="D392">
            <v>0</v>
          </cell>
        </row>
        <row r="393">
          <cell r="C393">
            <v>1</v>
          </cell>
          <cell r="D393">
            <v>0</v>
          </cell>
        </row>
        <row r="394">
          <cell r="C394">
            <v>1</v>
          </cell>
          <cell r="D394">
            <v>0</v>
          </cell>
        </row>
        <row r="395">
          <cell r="C395">
            <v>1</v>
          </cell>
          <cell r="D395">
            <v>0</v>
          </cell>
        </row>
        <row r="396">
          <cell r="C396">
            <v>1</v>
          </cell>
          <cell r="D396">
            <v>0</v>
          </cell>
        </row>
        <row r="397">
          <cell r="C397">
            <v>1</v>
          </cell>
          <cell r="D397">
            <v>0</v>
          </cell>
        </row>
        <row r="398">
          <cell r="C398">
            <v>1</v>
          </cell>
          <cell r="D398">
            <v>0</v>
          </cell>
        </row>
        <row r="399">
          <cell r="C399">
            <v>1</v>
          </cell>
          <cell r="D399">
            <v>0</v>
          </cell>
        </row>
        <row r="400">
          <cell r="C400">
            <v>1</v>
          </cell>
          <cell r="D400">
            <v>0</v>
          </cell>
        </row>
        <row r="401">
          <cell r="C401">
            <v>1</v>
          </cell>
          <cell r="D401">
            <v>0</v>
          </cell>
        </row>
        <row r="402">
          <cell r="C402">
            <v>1</v>
          </cell>
          <cell r="D402">
            <v>0</v>
          </cell>
        </row>
        <row r="403">
          <cell r="C403">
            <v>1</v>
          </cell>
          <cell r="D403">
            <v>0</v>
          </cell>
        </row>
        <row r="404">
          <cell r="C404">
            <v>1</v>
          </cell>
          <cell r="D404">
            <v>0</v>
          </cell>
        </row>
        <row r="405">
          <cell r="C405">
            <v>1</v>
          </cell>
          <cell r="D405">
            <v>0</v>
          </cell>
        </row>
        <row r="406">
          <cell r="C406">
            <v>1</v>
          </cell>
          <cell r="D406">
            <v>0</v>
          </cell>
        </row>
        <row r="407">
          <cell r="C407">
            <v>1</v>
          </cell>
          <cell r="D407">
            <v>0</v>
          </cell>
        </row>
        <row r="408">
          <cell r="C408">
            <v>1</v>
          </cell>
          <cell r="D408">
            <v>0</v>
          </cell>
        </row>
        <row r="409">
          <cell r="C409">
            <v>1</v>
          </cell>
          <cell r="D409">
            <v>0</v>
          </cell>
        </row>
        <row r="410">
          <cell r="C410">
            <v>1</v>
          </cell>
          <cell r="D410">
            <v>0</v>
          </cell>
        </row>
        <row r="411">
          <cell r="C411">
            <v>1</v>
          </cell>
          <cell r="D411">
            <v>0</v>
          </cell>
        </row>
        <row r="412">
          <cell r="C412">
            <v>1</v>
          </cell>
          <cell r="D412">
            <v>0</v>
          </cell>
        </row>
        <row r="413">
          <cell r="C413">
            <v>1</v>
          </cell>
          <cell r="D413">
            <v>0</v>
          </cell>
        </row>
        <row r="414">
          <cell r="C414">
            <v>1</v>
          </cell>
          <cell r="D414">
            <v>0</v>
          </cell>
        </row>
        <row r="415">
          <cell r="C415">
            <v>1</v>
          </cell>
          <cell r="D415">
            <v>0</v>
          </cell>
        </row>
        <row r="416">
          <cell r="C416">
            <v>1</v>
          </cell>
          <cell r="D416">
            <v>0</v>
          </cell>
        </row>
        <row r="417">
          <cell r="C417">
            <v>1</v>
          </cell>
          <cell r="D417">
            <v>0</v>
          </cell>
        </row>
        <row r="418">
          <cell r="C418">
            <v>1</v>
          </cell>
          <cell r="D418">
            <v>0</v>
          </cell>
        </row>
        <row r="419">
          <cell r="C419">
            <v>1</v>
          </cell>
          <cell r="D419">
            <v>0</v>
          </cell>
        </row>
        <row r="420">
          <cell r="C420">
            <v>1</v>
          </cell>
          <cell r="D420">
            <v>0</v>
          </cell>
        </row>
        <row r="421">
          <cell r="C421">
            <v>1</v>
          </cell>
          <cell r="D421">
            <v>0</v>
          </cell>
        </row>
        <row r="422">
          <cell r="C422">
            <v>1</v>
          </cell>
          <cell r="D422">
            <v>0</v>
          </cell>
        </row>
        <row r="423">
          <cell r="C423">
            <v>1</v>
          </cell>
          <cell r="D423">
            <v>0</v>
          </cell>
        </row>
        <row r="424">
          <cell r="C424">
            <v>1</v>
          </cell>
          <cell r="D424">
            <v>0</v>
          </cell>
        </row>
        <row r="425">
          <cell r="C425">
            <v>1</v>
          </cell>
          <cell r="D425">
            <v>0</v>
          </cell>
        </row>
        <row r="426">
          <cell r="C426">
            <v>1</v>
          </cell>
          <cell r="D426">
            <v>0</v>
          </cell>
        </row>
        <row r="427">
          <cell r="C427">
            <v>1</v>
          </cell>
          <cell r="D427">
            <v>0</v>
          </cell>
        </row>
        <row r="428">
          <cell r="C428">
            <v>0</v>
          </cell>
          <cell r="D428">
            <v>0</v>
          </cell>
        </row>
        <row r="429">
          <cell r="C429">
            <v>1</v>
          </cell>
          <cell r="D429">
            <v>0</v>
          </cell>
        </row>
        <row r="430">
          <cell r="C430">
            <v>1</v>
          </cell>
          <cell r="D430">
            <v>0</v>
          </cell>
        </row>
        <row r="431">
          <cell r="C431">
            <v>1</v>
          </cell>
          <cell r="D431">
            <v>0</v>
          </cell>
        </row>
        <row r="432">
          <cell r="C432">
            <v>1</v>
          </cell>
          <cell r="D432">
            <v>0</v>
          </cell>
        </row>
        <row r="433">
          <cell r="C433">
            <v>1</v>
          </cell>
          <cell r="D433">
            <v>0</v>
          </cell>
        </row>
        <row r="434">
          <cell r="C434">
            <v>1</v>
          </cell>
          <cell r="D434">
            <v>0</v>
          </cell>
        </row>
        <row r="435">
          <cell r="C435">
            <v>1</v>
          </cell>
          <cell r="D435">
            <v>0</v>
          </cell>
        </row>
        <row r="436">
          <cell r="C436">
            <v>1</v>
          </cell>
          <cell r="D436">
            <v>0</v>
          </cell>
        </row>
        <row r="437">
          <cell r="C437">
            <v>1</v>
          </cell>
          <cell r="D437">
            <v>0</v>
          </cell>
        </row>
        <row r="438">
          <cell r="C438">
            <v>1</v>
          </cell>
          <cell r="D438">
            <v>0</v>
          </cell>
        </row>
        <row r="439">
          <cell r="C439">
            <v>1</v>
          </cell>
          <cell r="D439">
            <v>0</v>
          </cell>
        </row>
        <row r="440">
          <cell r="C440">
            <v>1</v>
          </cell>
          <cell r="D440">
            <v>0</v>
          </cell>
        </row>
        <row r="441">
          <cell r="C441">
            <v>1</v>
          </cell>
          <cell r="D441">
            <v>0</v>
          </cell>
        </row>
        <row r="442">
          <cell r="C442">
            <v>1</v>
          </cell>
          <cell r="D442">
            <v>0</v>
          </cell>
        </row>
        <row r="443">
          <cell r="C443">
            <v>1</v>
          </cell>
          <cell r="D443">
            <v>0</v>
          </cell>
        </row>
        <row r="444">
          <cell r="C444">
            <v>1</v>
          </cell>
          <cell r="D444">
            <v>0</v>
          </cell>
        </row>
        <row r="445">
          <cell r="C445">
            <v>1</v>
          </cell>
          <cell r="D445">
            <v>0</v>
          </cell>
        </row>
        <row r="446">
          <cell r="C446">
            <v>1</v>
          </cell>
          <cell r="D446">
            <v>0</v>
          </cell>
        </row>
        <row r="447">
          <cell r="C447">
            <v>1</v>
          </cell>
          <cell r="D447">
            <v>0</v>
          </cell>
        </row>
        <row r="448">
          <cell r="C448">
            <v>1</v>
          </cell>
          <cell r="D448">
            <v>0</v>
          </cell>
        </row>
        <row r="449">
          <cell r="C449">
            <v>1</v>
          </cell>
          <cell r="D449">
            <v>0</v>
          </cell>
        </row>
        <row r="450">
          <cell r="C450">
            <v>1</v>
          </cell>
          <cell r="D450">
            <v>0</v>
          </cell>
        </row>
        <row r="451">
          <cell r="C451">
            <v>1</v>
          </cell>
          <cell r="D451">
            <v>0</v>
          </cell>
        </row>
        <row r="452">
          <cell r="C452">
            <v>1</v>
          </cell>
          <cell r="D452">
            <v>0</v>
          </cell>
        </row>
        <row r="453">
          <cell r="C453">
            <v>1</v>
          </cell>
          <cell r="D453">
            <v>0</v>
          </cell>
        </row>
        <row r="454">
          <cell r="C454">
            <v>1</v>
          </cell>
          <cell r="D454">
            <v>0</v>
          </cell>
        </row>
        <row r="455">
          <cell r="C455">
            <v>1</v>
          </cell>
          <cell r="D455">
            <v>0</v>
          </cell>
        </row>
        <row r="456">
          <cell r="C456">
            <v>1</v>
          </cell>
          <cell r="D456">
            <v>0</v>
          </cell>
        </row>
        <row r="457">
          <cell r="C457">
            <v>1</v>
          </cell>
          <cell r="D457">
            <v>0</v>
          </cell>
        </row>
        <row r="458">
          <cell r="C458">
            <v>1</v>
          </cell>
          <cell r="D458">
            <v>0</v>
          </cell>
        </row>
        <row r="459">
          <cell r="C459">
            <v>1</v>
          </cell>
          <cell r="D459">
            <v>0</v>
          </cell>
        </row>
        <row r="460">
          <cell r="C460">
            <v>0</v>
          </cell>
          <cell r="D460">
            <v>0</v>
          </cell>
        </row>
        <row r="461">
          <cell r="C461">
            <v>1</v>
          </cell>
          <cell r="D461">
            <v>0</v>
          </cell>
        </row>
        <row r="462">
          <cell r="C462">
            <v>1</v>
          </cell>
          <cell r="D462">
            <v>0</v>
          </cell>
        </row>
        <row r="463">
          <cell r="C463">
            <v>1</v>
          </cell>
          <cell r="D463">
            <v>0</v>
          </cell>
        </row>
        <row r="464">
          <cell r="C464">
            <v>0</v>
          </cell>
          <cell r="D464">
            <v>0</v>
          </cell>
        </row>
        <row r="465">
          <cell r="C465">
            <v>1</v>
          </cell>
          <cell r="D465">
            <v>0</v>
          </cell>
        </row>
        <row r="466">
          <cell r="C466">
            <v>1</v>
          </cell>
          <cell r="D466">
            <v>0</v>
          </cell>
        </row>
        <row r="467">
          <cell r="C467">
            <v>1</v>
          </cell>
          <cell r="D467">
            <v>0</v>
          </cell>
        </row>
        <row r="468">
          <cell r="C468">
            <v>1</v>
          </cell>
          <cell r="D468">
            <v>0</v>
          </cell>
        </row>
        <row r="469">
          <cell r="C469">
            <v>1</v>
          </cell>
          <cell r="D469">
            <v>0</v>
          </cell>
        </row>
        <row r="470">
          <cell r="C470">
            <v>1</v>
          </cell>
          <cell r="D470">
            <v>0</v>
          </cell>
        </row>
        <row r="471">
          <cell r="C471">
            <v>0</v>
          </cell>
          <cell r="D471">
            <v>0</v>
          </cell>
        </row>
        <row r="472">
          <cell r="C472">
            <v>0</v>
          </cell>
          <cell r="D472">
            <v>0</v>
          </cell>
        </row>
        <row r="473">
          <cell r="C473">
            <v>1</v>
          </cell>
          <cell r="D473">
            <v>0</v>
          </cell>
        </row>
        <row r="474">
          <cell r="C474">
            <v>1</v>
          </cell>
          <cell r="D474">
            <v>0</v>
          </cell>
        </row>
        <row r="475">
          <cell r="C475">
            <v>1</v>
          </cell>
          <cell r="D475">
            <v>0</v>
          </cell>
        </row>
        <row r="476">
          <cell r="C476">
            <v>1</v>
          </cell>
          <cell r="D476">
            <v>0</v>
          </cell>
        </row>
        <row r="477">
          <cell r="C477">
            <v>1</v>
          </cell>
          <cell r="D477">
            <v>0</v>
          </cell>
        </row>
        <row r="478">
          <cell r="C478">
            <v>0</v>
          </cell>
          <cell r="D478">
            <v>0</v>
          </cell>
        </row>
        <row r="479">
          <cell r="C479">
            <v>1</v>
          </cell>
          <cell r="D479">
            <v>0</v>
          </cell>
        </row>
        <row r="480">
          <cell r="C480">
            <v>1</v>
          </cell>
          <cell r="D480">
            <v>0</v>
          </cell>
        </row>
        <row r="481">
          <cell r="C481">
            <v>1</v>
          </cell>
          <cell r="D481">
            <v>0</v>
          </cell>
        </row>
        <row r="482">
          <cell r="C482">
            <v>1</v>
          </cell>
          <cell r="D482">
            <v>0</v>
          </cell>
        </row>
        <row r="483">
          <cell r="C483">
            <v>1</v>
          </cell>
          <cell r="D483">
            <v>0</v>
          </cell>
        </row>
        <row r="484">
          <cell r="C484">
            <v>1</v>
          </cell>
          <cell r="D484">
            <v>0</v>
          </cell>
        </row>
        <row r="485">
          <cell r="C485">
            <v>1</v>
          </cell>
          <cell r="D485">
            <v>0</v>
          </cell>
        </row>
        <row r="486">
          <cell r="C486">
            <v>1</v>
          </cell>
          <cell r="D486">
            <v>0</v>
          </cell>
        </row>
        <row r="487">
          <cell r="C487">
            <v>0</v>
          </cell>
          <cell r="D487">
            <v>0</v>
          </cell>
        </row>
        <row r="488">
          <cell r="C488">
            <v>1</v>
          </cell>
          <cell r="D488">
            <v>0</v>
          </cell>
        </row>
        <row r="489">
          <cell r="C489">
            <v>1</v>
          </cell>
          <cell r="D489">
            <v>0</v>
          </cell>
        </row>
        <row r="490">
          <cell r="C490">
            <v>1</v>
          </cell>
          <cell r="D490">
            <v>0</v>
          </cell>
        </row>
        <row r="491">
          <cell r="C491">
            <v>1</v>
          </cell>
          <cell r="D491">
            <v>0</v>
          </cell>
        </row>
        <row r="492">
          <cell r="C492">
            <v>1</v>
          </cell>
          <cell r="D492">
            <v>0</v>
          </cell>
        </row>
        <row r="493">
          <cell r="C493">
            <v>1</v>
          </cell>
          <cell r="D493">
            <v>0</v>
          </cell>
        </row>
        <row r="494">
          <cell r="C494">
            <v>1</v>
          </cell>
          <cell r="D494">
            <v>0</v>
          </cell>
        </row>
        <row r="495">
          <cell r="C495">
            <v>1</v>
          </cell>
          <cell r="D495">
            <v>0</v>
          </cell>
        </row>
        <row r="496">
          <cell r="C496">
            <v>1</v>
          </cell>
          <cell r="D496">
            <v>0</v>
          </cell>
        </row>
        <row r="497">
          <cell r="C497">
            <v>0</v>
          </cell>
          <cell r="D497">
            <v>0</v>
          </cell>
        </row>
        <row r="498">
          <cell r="C498">
            <v>1</v>
          </cell>
          <cell r="D498">
            <v>0</v>
          </cell>
        </row>
        <row r="499">
          <cell r="C499">
            <v>1</v>
          </cell>
          <cell r="D499">
            <v>0</v>
          </cell>
        </row>
        <row r="500">
          <cell r="C500">
            <v>1</v>
          </cell>
          <cell r="D500">
            <v>0</v>
          </cell>
        </row>
        <row r="501">
          <cell r="C501">
            <v>1</v>
          </cell>
          <cell r="D501">
            <v>0</v>
          </cell>
        </row>
        <row r="502">
          <cell r="C502">
            <v>1</v>
          </cell>
          <cell r="D502">
            <v>0</v>
          </cell>
        </row>
        <row r="503">
          <cell r="C503">
            <v>1</v>
          </cell>
          <cell r="D503">
            <v>0</v>
          </cell>
        </row>
        <row r="504">
          <cell r="C504">
            <v>1</v>
          </cell>
          <cell r="D504">
            <v>0</v>
          </cell>
        </row>
        <row r="505">
          <cell r="C505">
            <v>1</v>
          </cell>
          <cell r="D505">
            <v>0</v>
          </cell>
        </row>
        <row r="506">
          <cell r="C506">
            <v>1</v>
          </cell>
          <cell r="D506">
            <v>0</v>
          </cell>
        </row>
        <row r="507">
          <cell r="C507">
            <v>1</v>
          </cell>
          <cell r="D507">
            <v>0</v>
          </cell>
        </row>
        <row r="508">
          <cell r="C508">
            <v>1</v>
          </cell>
          <cell r="D508">
            <v>0</v>
          </cell>
        </row>
        <row r="509">
          <cell r="C509">
            <v>1</v>
          </cell>
          <cell r="D509">
            <v>0</v>
          </cell>
        </row>
        <row r="510">
          <cell r="C510">
            <v>1</v>
          </cell>
          <cell r="D510">
            <v>0</v>
          </cell>
        </row>
        <row r="511">
          <cell r="C511">
            <v>1</v>
          </cell>
          <cell r="D511">
            <v>0</v>
          </cell>
        </row>
        <row r="512">
          <cell r="C512">
            <v>1</v>
          </cell>
          <cell r="D512">
            <v>0</v>
          </cell>
        </row>
        <row r="513">
          <cell r="C513">
            <v>1</v>
          </cell>
          <cell r="D513">
            <v>0</v>
          </cell>
        </row>
        <row r="514">
          <cell r="C514">
            <v>0</v>
          </cell>
          <cell r="D514">
            <v>0</v>
          </cell>
        </row>
        <row r="515">
          <cell r="C515">
            <v>1</v>
          </cell>
          <cell r="D515">
            <v>0</v>
          </cell>
        </row>
        <row r="516">
          <cell r="C516">
            <v>1</v>
          </cell>
          <cell r="D516">
            <v>0</v>
          </cell>
        </row>
        <row r="517">
          <cell r="C517">
            <v>1</v>
          </cell>
          <cell r="D517">
            <v>0</v>
          </cell>
        </row>
        <row r="518">
          <cell r="C518">
            <v>1</v>
          </cell>
          <cell r="D518">
            <v>0</v>
          </cell>
        </row>
        <row r="519">
          <cell r="C519">
            <v>1</v>
          </cell>
          <cell r="D519">
            <v>0</v>
          </cell>
        </row>
        <row r="520">
          <cell r="C520">
            <v>1</v>
          </cell>
          <cell r="D520">
            <v>0</v>
          </cell>
        </row>
        <row r="521">
          <cell r="C521">
            <v>1</v>
          </cell>
          <cell r="D521">
            <v>0</v>
          </cell>
        </row>
        <row r="522">
          <cell r="C522">
            <v>1</v>
          </cell>
          <cell r="D522">
            <v>0</v>
          </cell>
        </row>
        <row r="523">
          <cell r="C523">
            <v>1</v>
          </cell>
          <cell r="D523">
            <v>0</v>
          </cell>
        </row>
        <row r="524">
          <cell r="C524">
            <v>1</v>
          </cell>
          <cell r="D524">
            <v>0</v>
          </cell>
        </row>
        <row r="525">
          <cell r="C525">
            <v>1</v>
          </cell>
          <cell r="D525">
            <v>0</v>
          </cell>
        </row>
        <row r="526">
          <cell r="C526">
            <v>1</v>
          </cell>
          <cell r="D526">
            <v>0</v>
          </cell>
        </row>
        <row r="527">
          <cell r="C527">
            <v>1</v>
          </cell>
          <cell r="D527">
            <v>0</v>
          </cell>
        </row>
        <row r="528">
          <cell r="C528">
            <v>1</v>
          </cell>
          <cell r="D528">
            <v>0</v>
          </cell>
        </row>
        <row r="529">
          <cell r="C529">
            <v>1</v>
          </cell>
          <cell r="D529">
            <v>0</v>
          </cell>
        </row>
        <row r="530">
          <cell r="C530">
            <v>1</v>
          </cell>
          <cell r="D530">
            <v>0</v>
          </cell>
        </row>
        <row r="531">
          <cell r="C531">
            <v>1</v>
          </cell>
          <cell r="D531">
            <v>0</v>
          </cell>
        </row>
        <row r="532">
          <cell r="C532">
            <v>1</v>
          </cell>
          <cell r="D532">
            <v>0</v>
          </cell>
        </row>
        <row r="533">
          <cell r="C533">
            <v>1</v>
          </cell>
          <cell r="D533">
            <v>0</v>
          </cell>
        </row>
        <row r="534">
          <cell r="C534">
            <v>1</v>
          </cell>
          <cell r="D534">
            <v>0</v>
          </cell>
        </row>
        <row r="535">
          <cell r="C535">
            <v>1</v>
          </cell>
          <cell r="D535">
            <v>0</v>
          </cell>
        </row>
        <row r="536">
          <cell r="C536">
            <v>1</v>
          </cell>
          <cell r="D536">
            <v>0</v>
          </cell>
        </row>
        <row r="537">
          <cell r="C537">
            <v>1</v>
          </cell>
          <cell r="D537">
            <v>0</v>
          </cell>
        </row>
        <row r="538">
          <cell r="C538">
            <v>1</v>
          </cell>
          <cell r="D538">
            <v>0</v>
          </cell>
        </row>
        <row r="539">
          <cell r="C539">
            <v>1</v>
          </cell>
          <cell r="D539">
            <v>0</v>
          </cell>
        </row>
        <row r="540">
          <cell r="C540">
            <v>1</v>
          </cell>
          <cell r="D540">
            <v>0</v>
          </cell>
        </row>
        <row r="541">
          <cell r="C541">
            <v>1</v>
          </cell>
          <cell r="D541">
            <v>0</v>
          </cell>
        </row>
        <row r="542">
          <cell r="C542">
            <v>1</v>
          </cell>
          <cell r="D542">
            <v>0</v>
          </cell>
        </row>
        <row r="543">
          <cell r="C543">
            <v>1</v>
          </cell>
          <cell r="D543">
            <v>0</v>
          </cell>
        </row>
        <row r="544">
          <cell r="C544">
            <v>1</v>
          </cell>
          <cell r="D544">
            <v>0</v>
          </cell>
        </row>
        <row r="545">
          <cell r="C545">
            <v>1</v>
          </cell>
          <cell r="D545">
            <v>0</v>
          </cell>
        </row>
        <row r="546">
          <cell r="C546">
            <v>1</v>
          </cell>
          <cell r="D546">
            <v>0</v>
          </cell>
        </row>
        <row r="547">
          <cell r="C547">
            <v>1</v>
          </cell>
          <cell r="D547">
            <v>0</v>
          </cell>
        </row>
        <row r="548">
          <cell r="C548">
            <v>1</v>
          </cell>
          <cell r="D548">
            <v>0</v>
          </cell>
        </row>
        <row r="549">
          <cell r="C549">
            <v>0</v>
          </cell>
          <cell r="D549">
            <v>0</v>
          </cell>
        </row>
        <row r="550">
          <cell r="C550">
            <v>1</v>
          </cell>
          <cell r="D550">
            <v>0</v>
          </cell>
        </row>
        <row r="551">
          <cell r="C551">
            <v>1</v>
          </cell>
          <cell r="D551">
            <v>0</v>
          </cell>
        </row>
        <row r="552">
          <cell r="C552">
            <v>1</v>
          </cell>
          <cell r="D552">
            <v>0</v>
          </cell>
        </row>
        <row r="553">
          <cell r="C553">
            <v>1</v>
          </cell>
          <cell r="D553">
            <v>0</v>
          </cell>
        </row>
        <row r="554">
          <cell r="C554">
            <v>1</v>
          </cell>
          <cell r="D554">
            <v>0</v>
          </cell>
        </row>
        <row r="555">
          <cell r="C555">
            <v>1</v>
          </cell>
          <cell r="D555">
            <v>0</v>
          </cell>
        </row>
        <row r="556">
          <cell r="C556">
            <v>1</v>
          </cell>
          <cell r="D556">
            <v>0</v>
          </cell>
        </row>
        <row r="557">
          <cell r="C557">
            <v>1</v>
          </cell>
          <cell r="D557">
            <v>0</v>
          </cell>
        </row>
        <row r="558">
          <cell r="C558">
            <v>1</v>
          </cell>
          <cell r="D558">
            <v>0</v>
          </cell>
        </row>
        <row r="559">
          <cell r="C559">
            <v>1</v>
          </cell>
          <cell r="D559">
            <v>0</v>
          </cell>
        </row>
        <row r="560">
          <cell r="C560">
            <v>1</v>
          </cell>
          <cell r="D560">
            <v>0</v>
          </cell>
        </row>
        <row r="561">
          <cell r="C561">
            <v>1</v>
          </cell>
          <cell r="D561">
            <v>0</v>
          </cell>
        </row>
        <row r="562">
          <cell r="C562">
            <v>1</v>
          </cell>
          <cell r="D562">
            <v>0</v>
          </cell>
        </row>
        <row r="563">
          <cell r="C563">
            <v>1</v>
          </cell>
          <cell r="D563">
            <v>0</v>
          </cell>
        </row>
        <row r="564">
          <cell r="C564">
            <v>1</v>
          </cell>
          <cell r="D564">
            <v>0</v>
          </cell>
        </row>
        <row r="565">
          <cell r="C565">
            <v>1</v>
          </cell>
          <cell r="D565">
            <v>0</v>
          </cell>
        </row>
        <row r="566">
          <cell r="C566">
            <v>1</v>
          </cell>
          <cell r="D566">
            <v>0</v>
          </cell>
        </row>
        <row r="567">
          <cell r="C567">
            <v>1</v>
          </cell>
          <cell r="D567">
            <v>0</v>
          </cell>
        </row>
        <row r="568">
          <cell r="C568">
            <v>1</v>
          </cell>
          <cell r="D568">
            <v>0</v>
          </cell>
        </row>
        <row r="569">
          <cell r="C569">
            <v>1</v>
          </cell>
          <cell r="D569">
            <v>0</v>
          </cell>
        </row>
        <row r="570">
          <cell r="C570">
            <v>1</v>
          </cell>
          <cell r="D570">
            <v>0</v>
          </cell>
        </row>
        <row r="571">
          <cell r="C571">
            <v>1</v>
          </cell>
          <cell r="D571">
            <v>0</v>
          </cell>
        </row>
        <row r="572">
          <cell r="C572">
            <v>1</v>
          </cell>
          <cell r="D572">
            <v>0</v>
          </cell>
        </row>
        <row r="573">
          <cell r="C573">
            <v>1</v>
          </cell>
          <cell r="D573">
            <v>0</v>
          </cell>
        </row>
        <row r="574">
          <cell r="C574">
            <v>1</v>
          </cell>
          <cell r="D574">
            <v>0</v>
          </cell>
        </row>
        <row r="575">
          <cell r="C575">
            <v>1</v>
          </cell>
          <cell r="D575">
            <v>0</v>
          </cell>
        </row>
        <row r="576">
          <cell r="C576">
            <v>0</v>
          </cell>
          <cell r="D576">
            <v>0</v>
          </cell>
        </row>
        <row r="577">
          <cell r="C577">
            <v>1</v>
          </cell>
          <cell r="D577">
            <v>0</v>
          </cell>
        </row>
        <row r="578">
          <cell r="C578">
            <v>1</v>
          </cell>
          <cell r="D578">
            <v>0</v>
          </cell>
        </row>
        <row r="579">
          <cell r="C579">
            <v>1</v>
          </cell>
          <cell r="D579">
            <v>0</v>
          </cell>
        </row>
        <row r="580">
          <cell r="C580">
            <v>1</v>
          </cell>
          <cell r="D580">
            <v>0</v>
          </cell>
        </row>
        <row r="581">
          <cell r="C581">
            <v>1</v>
          </cell>
          <cell r="D581">
            <v>0</v>
          </cell>
        </row>
        <row r="582">
          <cell r="C582">
            <v>1</v>
          </cell>
          <cell r="D582">
            <v>0</v>
          </cell>
        </row>
        <row r="583">
          <cell r="C583">
            <v>1</v>
          </cell>
          <cell r="D583">
            <v>0</v>
          </cell>
        </row>
        <row r="584">
          <cell r="C584">
            <v>1</v>
          </cell>
          <cell r="D584">
            <v>0</v>
          </cell>
        </row>
        <row r="585">
          <cell r="C585">
            <v>1</v>
          </cell>
          <cell r="D585">
            <v>0</v>
          </cell>
        </row>
        <row r="586">
          <cell r="C586">
            <v>0</v>
          </cell>
          <cell r="D586">
            <v>0</v>
          </cell>
        </row>
        <row r="587">
          <cell r="C587">
            <v>1</v>
          </cell>
          <cell r="D587">
            <v>0</v>
          </cell>
        </row>
        <row r="588">
          <cell r="C588">
            <v>1</v>
          </cell>
          <cell r="D588">
            <v>0</v>
          </cell>
        </row>
        <row r="589">
          <cell r="C589">
            <v>1</v>
          </cell>
          <cell r="D589">
            <v>0</v>
          </cell>
        </row>
        <row r="590">
          <cell r="C590">
            <v>1</v>
          </cell>
          <cell r="D590">
            <v>0</v>
          </cell>
        </row>
        <row r="591">
          <cell r="C591">
            <v>1</v>
          </cell>
          <cell r="D591">
            <v>0</v>
          </cell>
        </row>
        <row r="592">
          <cell r="C592">
            <v>1</v>
          </cell>
          <cell r="D592">
            <v>0</v>
          </cell>
        </row>
        <row r="593">
          <cell r="C593">
            <v>1</v>
          </cell>
          <cell r="D593">
            <v>0</v>
          </cell>
        </row>
        <row r="594">
          <cell r="C594">
            <v>1</v>
          </cell>
          <cell r="D594">
            <v>0</v>
          </cell>
        </row>
        <row r="595">
          <cell r="C595">
            <v>1</v>
          </cell>
          <cell r="D595">
            <v>0</v>
          </cell>
        </row>
        <row r="596">
          <cell r="C596">
            <v>1</v>
          </cell>
          <cell r="D596">
            <v>0</v>
          </cell>
        </row>
        <row r="597">
          <cell r="C597">
            <v>1</v>
          </cell>
          <cell r="D597">
            <v>0</v>
          </cell>
        </row>
        <row r="598">
          <cell r="C598">
            <v>1</v>
          </cell>
          <cell r="D598">
            <v>0</v>
          </cell>
        </row>
        <row r="599">
          <cell r="C599">
            <v>1</v>
          </cell>
          <cell r="D599">
            <v>0</v>
          </cell>
        </row>
        <row r="600">
          <cell r="C600">
            <v>1</v>
          </cell>
          <cell r="D600">
            <v>0</v>
          </cell>
        </row>
        <row r="601">
          <cell r="C601">
            <v>1</v>
          </cell>
          <cell r="D601">
            <v>0</v>
          </cell>
        </row>
        <row r="602">
          <cell r="C602">
            <v>1</v>
          </cell>
          <cell r="D602">
            <v>0</v>
          </cell>
        </row>
        <row r="603">
          <cell r="C603">
            <v>1</v>
          </cell>
          <cell r="D603">
            <v>0</v>
          </cell>
        </row>
        <row r="604">
          <cell r="C604">
            <v>1</v>
          </cell>
          <cell r="D604">
            <v>0</v>
          </cell>
        </row>
        <row r="605">
          <cell r="C605">
            <v>1</v>
          </cell>
          <cell r="D605">
            <v>0</v>
          </cell>
        </row>
        <row r="606">
          <cell r="C606">
            <v>1</v>
          </cell>
          <cell r="D606">
            <v>1</v>
          </cell>
        </row>
        <row r="607">
          <cell r="C607">
            <v>0</v>
          </cell>
          <cell r="D607">
            <v>0</v>
          </cell>
        </row>
        <row r="608">
          <cell r="C608">
            <v>1</v>
          </cell>
          <cell r="D608">
            <v>0</v>
          </cell>
        </row>
        <row r="609">
          <cell r="C609">
            <v>1</v>
          </cell>
          <cell r="D609">
            <v>1</v>
          </cell>
        </row>
        <row r="610">
          <cell r="C610">
            <v>1</v>
          </cell>
          <cell r="D610">
            <v>0</v>
          </cell>
        </row>
        <row r="611">
          <cell r="C611">
            <v>1</v>
          </cell>
          <cell r="D611">
            <v>0</v>
          </cell>
        </row>
        <row r="612">
          <cell r="C612">
            <v>1</v>
          </cell>
          <cell r="D612">
            <v>0</v>
          </cell>
        </row>
        <row r="613">
          <cell r="C613">
            <v>1</v>
          </cell>
          <cell r="D613">
            <v>0</v>
          </cell>
        </row>
        <row r="614">
          <cell r="C614">
            <v>1</v>
          </cell>
          <cell r="D614">
            <v>0</v>
          </cell>
        </row>
        <row r="615">
          <cell r="C615">
            <v>1</v>
          </cell>
          <cell r="D615">
            <v>1</v>
          </cell>
        </row>
        <row r="616">
          <cell r="C616">
            <v>0</v>
          </cell>
          <cell r="D616">
            <v>0</v>
          </cell>
        </row>
        <row r="617">
          <cell r="C617">
            <v>1</v>
          </cell>
          <cell r="D617">
            <v>0</v>
          </cell>
        </row>
        <row r="618">
          <cell r="C618">
            <v>1</v>
          </cell>
          <cell r="D618">
            <v>0</v>
          </cell>
        </row>
        <row r="619">
          <cell r="C619">
            <v>1</v>
          </cell>
          <cell r="D619">
            <v>0</v>
          </cell>
        </row>
        <row r="620">
          <cell r="C620">
            <v>1</v>
          </cell>
          <cell r="D620">
            <v>0</v>
          </cell>
        </row>
        <row r="621">
          <cell r="C621">
            <v>1</v>
          </cell>
          <cell r="D621">
            <v>0</v>
          </cell>
        </row>
        <row r="622">
          <cell r="C622">
            <v>1</v>
          </cell>
          <cell r="D622">
            <v>0</v>
          </cell>
        </row>
        <row r="623">
          <cell r="C623">
            <v>1</v>
          </cell>
          <cell r="D623">
            <v>0</v>
          </cell>
        </row>
        <row r="624">
          <cell r="C624">
            <v>1</v>
          </cell>
          <cell r="D624">
            <v>0</v>
          </cell>
        </row>
        <row r="625">
          <cell r="C625">
            <v>1</v>
          </cell>
          <cell r="D625">
            <v>0</v>
          </cell>
        </row>
        <row r="626">
          <cell r="C626">
            <v>1</v>
          </cell>
          <cell r="D626">
            <v>0</v>
          </cell>
        </row>
        <row r="627">
          <cell r="C627">
            <v>1</v>
          </cell>
          <cell r="D627">
            <v>0</v>
          </cell>
        </row>
        <row r="628">
          <cell r="C628">
            <v>0</v>
          </cell>
          <cell r="D628">
            <v>0</v>
          </cell>
        </row>
        <row r="629">
          <cell r="C629">
            <v>1</v>
          </cell>
          <cell r="D629">
            <v>0</v>
          </cell>
        </row>
        <row r="630">
          <cell r="C630">
            <v>1</v>
          </cell>
          <cell r="D630">
            <v>0</v>
          </cell>
        </row>
        <row r="631">
          <cell r="C631">
            <v>1</v>
          </cell>
          <cell r="D631">
            <v>0</v>
          </cell>
        </row>
        <row r="632">
          <cell r="C632">
            <v>1</v>
          </cell>
          <cell r="D632">
            <v>0</v>
          </cell>
        </row>
        <row r="633">
          <cell r="C633">
            <v>1</v>
          </cell>
          <cell r="D633">
            <v>0</v>
          </cell>
        </row>
        <row r="634">
          <cell r="C634">
            <v>1</v>
          </cell>
          <cell r="D634">
            <v>0</v>
          </cell>
        </row>
        <row r="635">
          <cell r="C635">
            <v>1</v>
          </cell>
          <cell r="D635">
            <v>0</v>
          </cell>
        </row>
        <row r="636">
          <cell r="C636">
            <v>0</v>
          </cell>
          <cell r="D636">
            <v>0</v>
          </cell>
        </row>
        <row r="637">
          <cell r="C637">
            <v>1</v>
          </cell>
          <cell r="D637">
            <v>0</v>
          </cell>
        </row>
        <row r="638">
          <cell r="C638">
            <v>1</v>
          </cell>
          <cell r="D638">
            <v>0</v>
          </cell>
        </row>
        <row r="639">
          <cell r="C639">
            <v>1</v>
          </cell>
          <cell r="D639">
            <v>0</v>
          </cell>
        </row>
        <row r="640">
          <cell r="C640">
            <v>1</v>
          </cell>
          <cell r="D640">
            <v>0</v>
          </cell>
        </row>
        <row r="641">
          <cell r="C641">
            <v>1</v>
          </cell>
          <cell r="D641">
            <v>0</v>
          </cell>
        </row>
        <row r="642">
          <cell r="C642">
            <v>1</v>
          </cell>
          <cell r="D642">
            <v>0</v>
          </cell>
        </row>
        <row r="643">
          <cell r="C643">
            <v>1</v>
          </cell>
          <cell r="D643">
            <v>0</v>
          </cell>
        </row>
        <row r="644">
          <cell r="C644">
            <v>1</v>
          </cell>
          <cell r="D644">
            <v>0</v>
          </cell>
        </row>
        <row r="645">
          <cell r="C645">
            <v>1</v>
          </cell>
          <cell r="D645">
            <v>0</v>
          </cell>
        </row>
        <row r="646">
          <cell r="C646">
            <v>1</v>
          </cell>
          <cell r="D646">
            <v>0</v>
          </cell>
        </row>
        <row r="647">
          <cell r="C647">
            <v>1</v>
          </cell>
          <cell r="D647">
            <v>0</v>
          </cell>
        </row>
        <row r="648">
          <cell r="C648">
            <v>1</v>
          </cell>
          <cell r="D648">
            <v>0</v>
          </cell>
        </row>
        <row r="649">
          <cell r="C649">
            <v>1</v>
          </cell>
          <cell r="D649">
            <v>0</v>
          </cell>
        </row>
        <row r="650">
          <cell r="C650">
            <v>1</v>
          </cell>
          <cell r="D650">
            <v>0</v>
          </cell>
        </row>
        <row r="651">
          <cell r="C651">
            <v>1</v>
          </cell>
          <cell r="D651">
            <v>0</v>
          </cell>
        </row>
        <row r="652">
          <cell r="C652">
            <v>1</v>
          </cell>
          <cell r="D652">
            <v>0</v>
          </cell>
        </row>
        <row r="653">
          <cell r="C653">
            <v>1</v>
          </cell>
          <cell r="D653">
            <v>0</v>
          </cell>
        </row>
        <row r="654">
          <cell r="C654">
            <v>1</v>
          </cell>
          <cell r="D654">
            <v>0</v>
          </cell>
        </row>
        <row r="655">
          <cell r="C655">
            <v>1</v>
          </cell>
          <cell r="D655">
            <v>0</v>
          </cell>
        </row>
        <row r="656">
          <cell r="C656">
            <v>1</v>
          </cell>
          <cell r="D656">
            <v>0</v>
          </cell>
        </row>
        <row r="657">
          <cell r="C657">
            <v>1</v>
          </cell>
          <cell r="D657">
            <v>1</v>
          </cell>
        </row>
        <row r="658">
          <cell r="C658">
            <v>0</v>
          </cell>
          <cell r="D658">
            <v>0</v>
          </cell>
        </row>
        <row r="659">
          <cell r="C659">
            <v>1</v>
          </cell>
          <cell r="D659">
            <v>0</v>
          </cell>
        </row>
        <row r="660">
          <cell r="C660">
            <v>0</v>
          </cell>
          <cell r="D660">
            <v>0</v>
          </cell>
        </row>
        <row r="661">
          <cell r="C661">
            <v>1</v>
          </cell>
          <cell r="D661">
            <v>0</v>
          </cell>
        </row>
        <row r="662">
          <cell r="C662">
            <v>1</v>
          </cell>
          <cell r="D662">
            <v>0</v>
          </cell>
        </row>
        <row r="663">
          <cell r="C663">
            <v>1</v>
          </cell>
          <cell r="D663">
            <v>0</v>
          </cell>
        </row>
        <row r="664">
          <cell r="C664">
            <v>1</v>
          </cell>
          <cell r="D664">
            <v>0</v>
          </cell>
        </row>
        <row r="665">
          <cell r="C665">
            <v>1</v>
          </cell>
          <cell r="D665">
            <v>0</v>
          </cell>
        </row>
        <row r="666">
          <cell r="C666">
            <v>1</v>
          </cell>
          <cell r="D666">
            <v>0</v>
          </cell>
        </row>
        <row r="667">
          <cell r="C667">
            <v>1</v>
          </cell>
          <cell r="D667">
            <v>0</v>
          </cell>
        </row>
        <row r="668">
          <cell r="C668">
            <v>1</v>
          </cell>
          <cell r="D668">
            <v>0</v>
          </cell>
        </row>
        <row r="669">
          <cell r="C669">
            <v>1</v>
          </cell>
          <cell r="D669">
            <v>0</v>
          </cell>
        </row>
        <row r="670">
          <cell r="C670">
            <v>1</v>
          </cell>
          <cell r="D670">
            <v>0</v>
          </cell>
        </row>
        <row r="671">
          <cell r="C671">
            <v>1</v>
          </cell>
          <cell r="D671">
            <v>0</v>
          </cell>
        </row>
        <row r="672">
          <cell r="C672">
            <v>1</v>
          </cell>
          <cell r="D672">
            <v>0</v>
          </cell>
        </row>
        <row r="673">
          <cell r="C673">
            <v>1</v>
          </cell>
          <cell r="D673">
            <v>0</v>
          </cell>
        </row>
        <row r="674">
          <cell r="C674">
            <v>1</v>
          </cell>
          <cell r="D674">
            <v>0</v>
          </cell>
        </row>
        <row r="675">
          <cell r="C675">
            <v>1</v>
          </cell>
          <cell r="D675">
            <v>0</v>
          </cell>
        </row>
        <row r="676">
          <cell r="C676">
            <v>1</v>
          </cell>
          <cell r="D676">
            <v>0</v>
          </cell>
        </row>
        <row r="677">
          <cell r="C677">
            <v>1</v>
          </cell>
          <cell r="D677">
            <v>0</v>
          </cell>
        </row>
        <row r="678">
          <cell r="C678">
            <v>1</v>
          </cell>
          <cell r="D678">
            <v>0</v>
          </cell>
        </row>
        <row r="679">
          <cell r="C679">
            <v>1</v>
          </cell>
          <cell r="D679">
            <v>0</v>
          </cell>
        </row>
        <row r="680">
          <cell r="C680">
            <v>1</v>
          </cell>
          <cell r="D680">
            <v>0</v>
          </cell>
        </row>
        <row r="681">
          <cell r="C681">
            <v>1</v>
          </cell>
          <cell r="D681">
            <v>0</v>
          </cell>
        </row>
        <row r="682">
          <cell r="C682">
            <v>1</v>
          </cell>
          <cell r="D682">
            <v>0</v>
          </cell>
        </row>
        <row r="683">
          <cell r="C683">
            <v>1</v>
          </cell>
          <cell r="D683">
            <v>0</v>
          </cell>
        </row>
        <row r="684">
          <cell r="C684">
            <v>1</v>
          </cell>
          <cell r="D684">
            <v>0</v>
          </cell>
        </row>
        <row r="685">
          <cell r="C685">
            <v>1</v>
          </cell>
          <cell r="D685">
            <v>0</v>
          </cell>
        </row>
        <row r="686">
          <cell r="C686">
            <v>1</v>
          </cell>
          <cell r="D686">
            <v>1</v>
          </cell>
        </row>
        <row r="687">
          <cell r="C687">
            <v>1</v>
          </cell>
          <cell r="D687">
            <v>0</v>
          </cell>
        </row>
        <row r="688">
          <cell r="C688">
            <v>1</v>
          </cell>
          <cell r="D688">
            <v>0</v>
          </cell>
        </row>
        <row r="689">
          <cell r="C689">
            <v>1</v>
          </cell>
          <cell r="D689">
            <v>0</v>
          </cell>
        </row>
        <row r="690">
          <cell r="C690">
            <v>1</v>
          </cell>
          <cell r="D690">
            <v>0</v>
          </cell>
        </row>
        <row r="691">
          <cell r="D691">
            <v>0</v>
          </cell>
        </row>
      </sheetData>
      <sheetData sheetId="3">
        <row r="2">
          <cell r="B2">
            <v>1</v>
          </cell>
          <cell r="C2">
            <v>204</v>
          </cell>
          <cell r="D2">
            <v>205</v>
          </cell>
          <cell r="E2">
            <v>237</v>
          </cell>
          <cell r="F2">
            <v>229</v>
          </cell>
          <cell r="G2">
            <v>261</v>
          </cell>
          <cell r="H2">
            <v>266</v>
          </cell>
          <cell r="I2">
            <v>295</v>
          </cell>
          <cell r="J2">
            <v>361</v>
          </cell>
          <cell r="K2">
            <v>388</v>
          </cell>
          <cell r="L2">
            <v>331</v>
          </cell>
          <cell r="M2">
            <v>356</v>
          </cell>
          <cell r="N2">
            <v>358</v>
          </cell>
          <cell r="O2">
            <v>288</v>
          </cell>
          <cell r="P2">
            <v>525</v>
          </cell>
          <cell r="Q2">
            <v>512</v>
          </cell>
          <cell r="R2">
            <v>438</v>
          </cell>
          <cell r="S2">
            <v>856</v>
          </cell>
          <cell r="T2">
            <v>407</v>
          </cell>
          <cell r="U2">
            <v>454</v>
          </cell>
          <cell r="V2">
            <v>423</v>
          </cell>
          <cell r="W2">
            <v>433</v>
          </cell>
          <cell r="X2">
            <v>407</v>
          </cell>
          <cell r="Y2">
            <v>314</v>
          </cell>
          <cell r="Z2">
            <v>290</v>
          </cell>
          <cell r="AA2">
            <v>268</v>
          </cell>
          <cell r="AB2">
            <v>336</v>
          </cell>
          <cell r="AC2">
            <v>407</v>
          </cell>
          <cell r="AD2">
            <v>428</v>
          </cell>
          <cell r="AE2">
            <v>589</v>
          </cell>
          <cell r="AF2">
            <v>428</v>
          </cell>
          <cell r="AG2">
            <v>300</v>
          </cell>
          <cell r="AH2">
            <v>275</v>
          </cell>
          <cell r="AI2">
            <v>312</v>
          </cell>
          <cell r="AJ2">
            <v>419</v>
          </cell>
          <cell r="AK2">
            <v>471</v>
          </cell>
          <cell r="AL2">
            <v>360</v>
          </cell>
          <cell r="AM2">
            <v>334</v>
          </cell>
          <cell r="AN2">
            <v>349</v>
          </cell>
          <cell r="AO2">
            <v>347</v>
          </cell>
          <cell r="AP2">
            <v>343</v>
          </cell>
          <cell r="AQ2">
            <v>570</v>
          </cell>
          <cell r="AR2">
            <v>426</v>
          </cell>
          <cell r="AS2">
            <v>393</v>
          </cell>
          <cell r="AT2">
            <v>357</v>
          </cell>
          <cell r="AU2">
            <v>444</v>
          </cell>
          <cell r="AV2">
            <v>485</v>
          </cell>
          <cell r="AW2">
            <v>427</v>
          </cell>
          <cell r="AX2">
            <v>438</v>
          </cell>
          <cell r="AY2">
            <v>328</v>
          </cell>
          <cell r="AZ2">
            <v>421</v>
          </cell>
          <cell r="BA2">
            <v>463</v>
          </cell>
          <cell r="BB2">
            <v>549</v>
          </cell>
          <cell r="BC2">
            <v>644</v>
          </cell>
          <cell r="BD2">
            <v>535</v>
          </cell>
        </row>
        <row r="3">
          <cell r="B3">
            <v>2</v>
          </cell>
          <cell r="C3">
            <v>42</v>
          </cell>
          <cell r="D3">
            <v>61</v>
          </cell>
          <cell r="E3">
            <v>32</v>
          </cell>
          <cell r="F3">
            <v>31</v>
          </cell>
          <cell r="G3">
            <v>65</v>
          </cell>
          <cell r="H3">
            <v>41</v>
          </cell>
          <cell r="I3">
            <v>50</v>
          </cell>
          <cell r="J3">
            <v>66</v>
          </cell>
          <cell r="K3">
            <v>63</v>
          </cell>
          <cell r="L3">
            <v>50</v>
          </cell>
          <cell r="M3">
            <v>46</v>
          </cell>
          <cell r="N3">
            <v>51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B4">
            <v>3</v>
          </cell>
          <cell r="C4">
            <v>385</v>
          </cell>
          <cell r="D4">
            <v>499</v>
          </cell>
          <cell r="E4">
            <v>373</v>
          </cell>
          <cell r="F4">
            <v>384</v>
          </cell>
          <cell r="G4">
            <v>502</v>
          </cell>
          <cell r="H4">
            <v>368</v>
          </cell>
          <cell r="I4">
            <v>315</v>
          </cell>
          <cell r="J4">
            <v>513</v>
          </cell>
          <cell r="K4">
            <v>274</v>
          </cell>
          <cell r="L4">
            <v>389</v>
          </cell>
          <cell r="M4">
            <v>601</v>
          </cell>
          <cell r="N4">
            <v>419</v>
          </cell>
          <cell r="O4">
            <v>694</v>
          </cell>
          <cell r="P4">
            <v>1676</v>
          </cell>
          <cell r="Q4">
            <v>692</v>
          </cell>
          <cell r="R4">
            <v>504</v>
          </cell>
          <cell r="S4">
            <v>793</v>
          </cell>
          <cell r="T4">
            <v>465</v>
          </cell>
          <cell r="U4">
            <v>389</v>
          </cell>
          <cell r="V4">
            <v>690</v>
          </cell>
          <cell r="W4">
            <v>473</v>
          </cell>
          <cell r="X4">
            <v>588</v>
          </cell>
          <cell r="Y4">
            <v>967</v>
          </cell>
          <cell r="Z4">
            <v>669</v>
          </cell>
          <cell r="AA4">
            <v>463</v>
          </cell>
          <cell r="AB4">
            <v>1130</v>
          </cell>
          <cell r="AC4">
            <v>649</v>
          </cell>
          <cell r="AD4">
            <v>797</v>
          </cell>
          <cell r="AE4">
            <v>866</v>
          </cell>
          <cell r="AF4">
            <v>733</v>
          </cell>
          <cell r="AG4">
            <v>674</v>
          </cell>
          <cell r="AH4">
            <v>792</v>
          </cell>
          <cell r="AI4">
            <v>767</v>
          </cell>
          <cell r="AJ4">
            <v>913</v>
          </cell>
          <cell r="AK4">
            <v>884</v>
          </cell>
          <cell r="AL4">
            <v>773</v>
          </cell>
          <cell r="AM4">
            <v>823</v>
          </cell>
          <cell r="AN4">
            <v>1243</v>
          </cell>
          <cell r="AO4">
            <v>1153</v>
          </cell>
          <cell r="AP4">
            <v>782</v>
          </cell>
          <cell r="AQ4">
            <v>1097</v>
          </cell>
          <cell r="AR4">
            <v>725</v>
          </cell>
          <cell r="AS4">
            <v>744</v>
          </cell>
          <cell r="AT4">
            <v>1135</v>
          </cell>
          <cell r="AU4">
            <v>735</v>
          </cell>
          <cell r="AV4">
            <v>834</v>
          </cell>
          <cell r="AW4">
            <v>1216</v>
          </cell>
          <cell r="AX4">
            <v>796</v>
          </cell>
          <cell r="AY4">
            <v>915</v>
          </cell>
          <cell r="AZ4">
            <v>1816</v>
          </cell>
          <cell r="BA4">
            <v>1056</v>
          </cell>
          <cell r="BB4">
            <v>859</v>
          </cell>
          <cell r="BC4">
            <v>1056</v>
          </cell>
          <cell r="BD4">
            <v>620</v>
          </cell>
        </row>
        <row r="5">
          <cell r="B5">
            <v>4</v>
          </cell>
          <cell r="C5">
            <v>179</v>
          </cell>
          <cell r="D5">
            <v>174</v>
          </cell>
          <cell r="E5">
            <v>179</v>
          </cell>
          <cell r="F5">
            <v>185</v>
          </cell>
          <cell r="G5">
            <v>192</v>
          </cell>
          <cell r="H5">
            <v>197</v>
          </cell>
          <cell r="I5">
            <v>254</v>
          </cell>
          <cell r="J5">
            <v>179</v>
          </cell>
          <cell r="K5">
            <v>185</v>
          </cell>
          <cell r="L5">
            <v>198</v>
          </cell>
          <cell r="M5">
            <v>210</v>
          </cell>
          <cell r="N5">
            <v>208</v>
          </cell>
          <cell r="O5">
            <v>171</v>
          </cell>
          <cell r="P5">
            <v>166</v>
          </cell>
          <cell r="Q5">
            <v>176</v>
          </cell>
          <cell r="R5">
            <v>180</v>
          </cell>
          <cell r="S5">
            <v>208</v>
          </cell>
          <cell r="T5">
            <v>266</v>
          </cell>
          <cell r="U5">
            <v>520</v>
          </cell>
          <cell r="V5">
            <v>287</v>
          </cell>
          <cell r="W5">
            <v>364</v>
          </cell>
          <cell r="X5">
            <v>230</v>
          </cell>
          <cell r="Y5">
            <v>231</v>
          </cell>
          <cell r="Z5">
            <v>191</v>
          </cell>
          <cell r="AA5">
            <v>171</v>
          </cell>
          <cell r="AB5">
            <v>216</v>
          </cell>
          <cell r="AC5">
            <v>188</v>
          </cell>
          <cell r="AD5">
            <v>222</v>
          </cell>
          <cell r="AE5">
            <v>203</v>
          </cell>
          <cell r="AF5">
            <v>221</v>
          </cell>
          <cell r="AG5">
            <v>210</v>
          </cell>
          <cell r="AH5">
            <v>194</v>
          </cell>
          <cell r="AI5">
            <v>184</v>
          </cell>
          <cell r="AJ5">
            <v>224</v>
          </cell>
          <cell r="AK5">
            <v>204</v>
          </cell>
          <cell r="AL5">
            <v>220</v>
          </cell>
          <cell r="AM5">
            <v>184</v>
          </cell>
          <cell r="AN5">
            <v>197</v>
          </cell>
          <cell r="AO5">
            <v>202</v>
          </cell>
          <cell r="AP5">
            <v>203</v>
          </cell>
          <cell r="AQ5">
            <v>210</v>
          </cell>
          <cell r="AR5">
            <v>223</v>
          </cell>
          <cell r="AS5">
            <v>208</v>
          </cell>
          <cell r="AT5">
            <v>185</v>
          </cell>
          <cell r="AU5">
            <v>216</v>
          </cell>
          <cell r="AV5">
            <v>273</v>
          </cell>
          <cell r="AW5">
            <v>375</v>
          </cell>
          <cell r="AX5">
            <v>274</v>
          </cell>
          <cell r="AY5">
            <v>186</v>
          </cell>
          <cell r="AZ5">
            <v>197</v>
          </cell>
          <cell r="BA5">
            <v>192</v>
          </cell>
          <cell r="BB5">
            <v>195</v>
          </cell>
          <cell r="BC5">
            <v>190</v>
          </cell>
          <cell r="BD5">
            <v>207</v>
          </cell>
        </row>
        <row r="6">
          <cell r="B6">
            <v>5</v>
          </cell>
          <cell r="C6">
            <v>114368</v>
          </cell>
          <cell r="D6">
            <v>112051</v>
          </cell>
          <cell r="E6">
            <v>113677</v>
          </cell>
          <cell r="F6">
            <v>114062</v>
          </cell>
          <cell r="G6">
            <v>109226</v>
          </cell>
          <cell r="H6">
            <v>107562</v>
          </cell>
          <cell r="I6">
            <v>106148</v>
          </cell>
          <cell r="J6">
            <v>111021</v>
          </cell>
          <cell r="K6">
            <v>112271</v>
          </cell>
          <cell r="L6">
            <v>114215</v>
          </cell>
          <cell r="M6">
            <v>111743</v>
          </cell>
          <cell r="N6">
            <v>111252</v>
          </cell>
          <cell r="O6">
            <v>107614</v>
          </cell>
          <cell r="P6">
            <v>113861</v>
          </cell>
          <cell r="Q6">
            <v>116344</v>
          </cell>
          <cell r="R6">
            <v>115857</v>
          </cell>
          <cell r="S6">
            <v>113433</v>
          </cell>
          <cell r="T6">
            <v>116539</v>
          </cell>
          <cell r="U6">
            <v>112113</v>
          </cell>
          <cell r="V6">
            <v>115482</v>
          </cell>
          <cell r="W6">
            <v>118911</v>
          </cell>
          <cell r="X6">
            <v>125478</v>
          </cell>
          <cell r="Y6">
            <v>126541</v>
          </cell>
          <cell r="Z6">
            <v>124487</v>
          </cell>
          <cell r="AA6">
            <v>130341</v>
          </cell>
          <cell r="AB6">
            <v>137163</v>
          </cell>
          <cell r="AC6">
            <v>135762</v>
          </cell>
          <cell r="AD6">
            <v>143739</v>
          </cell>
          <cell r="AE6">
            <v>145897</v>
          </cell>
          <cell r="AF6">
            <v>137445</v>
          </cell>
          <cell r="AG6">
            <v>130343</v>
          </cell>
          <cell r="AH6">
            <v>133822</v>
          </cell>
          <cell r="AI6">
            <v>132462</v>
          </cell>
          <cell r="AJ6">
            <v>131585</v>
          </cell>
          <cell r="AK6">
            <v>136458</v>
          </cell>
          <cell r="AL6">
            <v>134612</v>
          </cell>
          <cell r="AM6">
            <v>105075</v>
          </cell>
          <cell r="AN6">
            <v>139187</v>
          </cell>
          <cell r="AO6">
            <v>105976</v>
          </cell>
          <cell r="AP6">
            <v>101263</v>
          </cell>
          <cell r="AQ6">
            <v>118651</v>
          </cell>
          <cell r="AR6">
            <v>98415</v>
          </cell>
          <cell r="AS6">
            <v>113321</v>
          </cell>
          <cell r="AT6">
            <v>116605</v>
          </cell>
          <cell r="AU6">
            <v>102714</v>
          </cell>
          <cell r="AV6">
            <v>103145</v>
          </cell>
          <cell r="AW6">
            <v>108671</v>
          </cell>
          <cell r="AX6">
            <v>105649</v>
          </cell>
          <cell r="AY6">
            <v>104425</v>
          </cell>
          <cell r="AZ6">
            <v>139536</v>
          </cell>
          <cell r="BA6">
            <v>113571</v>
          </cell>
          <cell r="BB6">
            <v>89986</v>
          </cell>
          <cell r="BC6">
            <v>96496</v>
          </cell>
          <cell r="BD6">
            <v>93663</v>
          </cell>
        </row>
        <row r="7">
          <cell r="B7">
            <v>6</v>
          </cell>
          <cell r="C7">
            <v>1217</v>
          </cell>
          <cell r="D7">
            <v>1159</v>
          </cell>
          <cell r="E7">
            <v>1019</v>
          </cell>
          <cell r="F7">
            <v>1006</v>
          </cell>
          <cell r="G7">
            <v>1112</v>
          </cell>
          <cell r="H7">
            <v>1198</v>
          </cell>
          <cell r="I7">
            <v>1525</v>
          </cell>
          <cell r="J7">
            <v>1750</v>
          </cell>
          <cell r="K7">
            <v>1114</v>
          </cell>
          <cell r="L7">
            <v>1217</v>
          </cell>
          <cell r="M7">
            <v>1275</v>
          </cell>
          <cell r="N7">
            <v>1194</v>
          </cell>
          <cell r="O7">
            <v>1103</v>
          </cell>
          <cell r="P7">
            <v>1280</v>
          </cell>
          <cell r="Q7">
            <v>1086</v>
          </cell>
          <cell r="R7">
            <v>1131</v>
          </cell>
          <cell r="S7">
            <v>1165</v>
          </cell>
          <cell r="T7">
            <v>1319</v>
          </cell>
          <cell r="U7">
            <v>1302</v>
          </cell>
          <cell r="V7">
            <v>1465</v>
          </cell>
          <cell r="W7">
            <v>1504</v>
          </cell>
          <cell r="X7">
            <v>1396</v>
          </cell>
          <cell r="Y7">
            <v>1394</v>
          </cell>
          <cell r="Z7">
            <v>1262</v>
          </cell>
          <cell r="AA7">
            <v>1076</v>
          </cell>
          <cell r="AB7">
            <v>1313</v>
          </cell>
          <cell r="AC7">
            <v>1207</v>
          </cell>
          <cell r="AD7">
            <v>1253</v>
          </cell>
          <cell r="AE7">
            <v>1244</v>
          </cell>
          <cell r="AF7">
            <v>1353</v>
          </cell>
          <cell r="AG7">
            <v>1709</v>
          </cell>
          <cell r="AH7">
            <v>2062</v>
          </cell>
          <cell r="AI7">
            <v>1477</v>
          </cell>
          <cell r="AJ7">
            <v>1451</v>
          </cell>
          <cell r="AK7">
            <v>1501</v>
          </cell>
          <cell r="AL7">
            <v>1302</v>
          </cell>
          <cell r="AM7">
            <v>1062</v>
          </cell>
          <cell r="AN7">
            <v>1314</v>
          </cell>
          <cell r="AO7">
            <v>1115</v>
          </cell>
          <cell r="AP7">
            <v>994</v>
          </cell>
          <cell r="AQ7">
            <v>1312</v>
          </cell>
          <cell r="AR7">
            <v>1433</v>
          </cell>
          <cell r="AS7">
            <v>1415</v>
          </cell>
          <cell r="AT7">
            <v>1568</v>
          </cell>
          <cell r="AU7">
            <v>1314</v>
          </cell>
          <cell r="AV7">
            <v>1317</v>
          </cell>
          <cell r="AW7">
            <v>1439</v>
          </cell>
          <cell r="AX7">
            <v>1323</v>
          </cell>
          <cell r="AY7">
            <v>1271</v>
          </cell>
          <cell r="AZ7">
            <v>1507</v>
          </cell>
          <cell r="BA7">
            <v>1188</v>
          </cell>
          <cell r="BB7">
            <v>1281</v>
          </cell>
          <cell r="BC7">
            <v>1304</v>
          </cell>
          <cell r="BD7">
            <v>1499</v>
          </cell>
        </row>
        <row r="8">
          <cell r="B8">
            <v>7</v>
          </cell>
          <cell r="C8">
            <v>2812</v>
          </cell>
          <cell r="D8">
            <v>2793</v>
          </cell>
          <cell r="E8">
            <v>2992</v>
          </cell>
          <cell r="F8">
            <v>2992</v>
          </cell>
          <cell r="G8">
            <v>2932</v>
          </cell>
          <cell r="H8">
            <v>2708</v>
          </cell>
          <cell r="I8">
            <v>2792</v>
          </cell>
          <cell r="J8">
            <v>3031</v>
          </cell>
          <cell r="K8">
            <v>2736</v>
          </cell>
          <cell r="L8">
            <v>2941</v>
          </cell>
          <cell r="M8">
            <v>3251</v>
          </cell>
          <cell r="N8">
            <v>2995</v>
          </cell>
          <cell r="O8">
            <v>3026</v>
          </cell>
          <cell r="P8">
            <v>3059</v>
          </cell>
          <cell r="Q8">
            <v>2970</v>
          </cell>
          <cell r="R8">
            <v>3063</v>
          </cell>
          <cell r="S8">
            <v>3173</v>
          </cell>
          <cell r="T8">
            <v>2972</v>
          </cell>
          <cell r="U8">
            <v>2935</v>
          </cell>
          <cell r="V8">
            <v>3098</v>
          </cell>
          <cell r="W8">
            <v>2964</v>
          </cell>
          <cell r="X8">
            <v>3031</v>
          </cell>
          <cell r="Y8">
            <v>3355</v>
          </cell>
          <cell r="Z8">
            <v>3073</v>
          </cell>
          <cell r="AA8">
            <v>2945</v>
          </cell>
          <cell r="AB8">
            <v>3233</v>
          </cell>
          <cell r="AC8">
            <v>2978</v>
          </cell>
          <cell r="AD8">
            <v>2926</v>
          </cell>
          <cell r="AE8">
            <v>2975</v>
          </cell>
          <cell r="AF8">
            <v>2826</v>
          </cell>
          <cell r="AG8">
            <v>2933</v>
          </cell>
          <cell r="AH8">
            <v>3059</v>
          </cell>
          <cell r="AI8">
            <v>2942</v>
          </cell>
          <cell r="AJ8">
            <v>3119</v>
          </cell>
          <cell r="AK8">
            <v>3154</v>
          </cell>
          <cell r="AL8">
            <v>3108</v>
          </cell>
          <cell r="AM8">
            <v>3186</v>
          </cell>
          <cell r="AN8">
            <v>3459</v>
          </cell>
          <cell r="AO8">
            <v>3247</v>
          </cell>
          <cell r="AP8">
            <v>3385</v>
          </cell>
          <cell r="AQ8">
            <v>3393</v>
          </cell>
          <cell r="AR8">
            <v>3194</v>
          </cell>
          <cell r="AS8">
            <v>3029</v>
          </cell>
          <cell r="AT8">
            <v>3261</v>
          </cell>
          <cell r="AU8">
            <v>3208</v>
          </cell>
          <cell r="AV8">
            <v>3188</v>
          </cell>
          <cell r="AW8">
            <v>3631</v>
          </cell>
          <cell r="AX8">
            <v>3294</v>
          </cell>
          <cell r="AY8">
            <v>3319</v>
          </cell>
          <cell r="AZ8">
            <v>3725</v>
          </cell>
          <cell r="BA8">
            <v>3485</v>
          </cell>
          <cell r="BB8">
            <v>3519</v>
          </cell>
          <cell r="BC8">
            <v>3500</v>
          </cell>
          <cell r="BD8">
            <v>3450</v>
          </cell>
        </row>
        <row r="9">
          <cell r="B9">
            <v>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41</v>
          </cell>
          <cell r="AZ9">
            <v>53</v>
          </cell>
          <cell r="BA9">
            <v>53</v>
          </cell>
          <cell r="BB9">
            <v>36</v>
          </cell>
          <cell r="BC9">
            <v>40</v>
          </cell>
          <cell r="BD9">
            <v>35</v>
          </cell>
        </row>
        <row r="10">
          <cell r="B10">
            <v>9</v>
          </cell>
          <cell r="C10">
            <v>549</v>
          </cell>
          <cell r="D10">
            <v>677</v>
          </cell>
          <cell r="E10">
            <v>579</v>
          </cell>
          <cell r="F10">
            <v>615</v>
          </cell>
          <cell r="G10">
            <v>529</v>
          </cell>
          <cell r="H10">
            <v>566</v>
          </cell>
          <cell r="I10">
            <v>593</v>
          </cell>
          <cell r="J10">
            <v>577</v>
          </cell>
          <cell r="K10">
            <v>630</v>
          </cell>
          <cell r="L10">
            <v>601</v>
          </cell>
          <cell r="M10">
            <v>633</v>
          </cell>
          <cell r="N10">
            <v>644</v>
          </cell>
          <cell r="O10">
            <v>590</v>
          </cell>
          <cell r="P10">
            <v>585</v>
          </cell>
          <cell r="Q10">
            <v>653</v>
          </cell>
          <cell r="R10">
            <v>623</v>
          </cell>
          <cell r="S10">
            <v>711</v>
          </cell>
          <cell r="T10">
            <v>655</v>
          </cell>
          <cell r="U10">
            <v>680</v>
          </cell>
          <cell r="V10">
            <v>679</v>
          </cell>
          <cell r="W10">
            <v>651</v>
          </cell>
          <cell r="X10">
            <v>687</v>
          </cell>
          <cell r="Y10">
            <v>712</v>
          </cell>
          <cell r="Z10">
            <v>657</v>
          </cell>
          <cell r="AA10">
            <v>578</v>
          </cell>
          <cell r="AB10">
            <v>691</v>
          </cell>
          <cell r="AC10">
            <v>560</v>
          </cell>
          <cell r="AD10">
            <v>591</v>
          </cell>
          <cell r="AE10">
            <v>566</v>
          </cell>
          <cell r="AF10">
            <v>544</v>
          </cell>
          <cell r="AG10">
            <v>643</v>
          </cell>
          <cell r="AH10">
            <v>660</v>
          </cell>
          <cell r="AI10">
            <v>579</v>
          </cell>
          <cell r="AJ10">
            <v>557</v>
          </cell>
          <cell r="AK10">
            <v>625</v>
          </cell>
          <cell r="AL10">
            <v>538</v>
          </cell>
          <cell r="AM10">
            <v>575</v>
          </cell>
          <cell r="AN10">
            <v>593</v>
          </cell>
          <cell r="AO10">
            <v>508</v>
          </cell>
          <cell r="AP10">
            <v>514</v>
          </cell>
          <cell r="AQ10">
            <v>574</v>
          </cell>
          <cell r="AR10">
            <v>524</v>
          </cell>
          <cell r="AS10">
            <v>551</v>
          </cell>
          <cell r="AT10">
            <v>578</v>
          </cell>
          <cell r="AU10">
            <v>566</v>
          </cell>
          <cell r="AV10">
            <v>595</v>
          </cell>
          <cell r="AW10">
            <v>626</v>
          </cell>
          <cell r="AX10">
            <v>626</v>
          </cell>
          <cell r="AY10">
            <v>475</v>
          </cell>
          <cell r="AZ10">
            <v>592</v>
          </cell>
          <cell r="BA10">
            <v>590</v>
          </cell>
          <cell r="BB10">
            <v>580</v>
          </cell>
          <cell r="BC10">
            <v>609</v>
          </cell>
          <cell r="BD10">
            <v>818</v>
          </cell>
        </row>
        <row r="11">
          <cell r="B11">
            <v>10</v>
          </cell>
          <cell r="C11">
            <v>5097</v>
          </cell>
          <cell r="D11">
            <v>5384</v>
          </cell>
          <cell r="E11">
            <v>4986</v>
          </cell>
          <cell r="F11">
            <v>5007</v>
          </cell>
          <cell r="G11">
            <v>4913</v>
          </cell>
          <cell r="H11">
            <v>5205</v>
          </cell>
          <cell r="I11">
            <v>4928</v>
          </cell>
          <cell r="J11">
            <v>4623</v>
          </cell>
          <cell r="K11">
            <v>4682</v>
          </cell>
          <cell r="L11">
            <v>5003</v>
          </cell>
          <cell r="M11">
            <v>5401</v>
          </cell>
          <cell r="N11">
            <v>5273</v>
          </cell>
          <cell r="O11">
            <v>5053</v>
          </cell>
          <cell r="P11">
            <v>5030</v>
          </cell>
          <cell r="Q11">
            <v>5339</v>
          </cell>
          <cell r="R11">
            <v>5199</v>
          </cell>
          <cell r="S11">
            <v>5434</v>
          </cell>
          <cell r="T11">
            <v>5251</v>
          </cell>
          <cell r="U11">
            <v>4796</v>
          </cell>
          <cell r="V11">
            <v>4803</v>
          </cell>
          <cell r="W11">
            <v>5017</v>
          </cell>
          <cell r="X11">
            <v>5131</v>
          </cell>
          <cell r="Y11">
            <v>5063</v>
          </cell>
          <cell r="Z11">
            <v>5097</v>
          </cell>
          <cell r="AA11">
            <v>5717</v>
          </cell>
          <cell r="AB11">
            <v>6637</v>
          </cell>
          <cell r="AC11">
            <v>6081</v>
          </cell>
          <cell r="AD11">
            <v>6228</v>
          </cell>
          <cell r="AE11">
            <v>6248</v>
          </cell>
          <cell r="AF11">
            <v>6227</v>
          </cell>
          <cell r="AG11">
            <v>6107</v>
          </cell>
          <cell r="AH11">
            <v>6284</v>
          </cell>
          <cell r="AI11">
            <v>5716</v>
          </cell>
          <cell r="AJ11">
            <v>5711</v>
          </cell>
          <cell r="AK11">
            <v>6369</v>
          </cell>
          <cell r="AL11">
            <v>5773</v>
          </cell>
          <cell r="AM11">
            <v>6116</v>
          </cell>
          <cell r="AN11">
            <v>7927</v>
          </cell>
          <cell r="AO11">
            <v>6934</v>
          </cell>
          <cell r="AP11">
            <v>6537</v>
          </cell>
          <cell r="AQ11">
            <v>7602</v>
          </cell>
          <cell r="AR11">
            <v>6897</v>
          </cell>
          <cell r="AS11">
            <v>5730</v>
          </cell>
          <cell r="AT11">
            <v>6859</v>
          </cell>
          <cell r="AU11">
            <v>5634</v>
          </cell>
          <cell r="AV11">
            <v>6038</v>
          </cell>
          <cell r="AW11">
            <v>7190</v>
          </cell>
          <cell r="AX11">
            <v>6876</v>
          </cell>
          <cell r="AY11">
            <v>5920</v>
          </cell>
          <cell r="AZ11">
            <v>7868</v>
          </cell>
          <cell r="BA11">
            <v>6974</v>
          </cell>
          <cell r="BB11">
            <v>5965</v>
          </cell>
          <cell r="BC11">
            <v>6297</v>
          </cell>
          <cell r="BD11">
            <v>6037</v>
          </cell>
        </row>
        <row r="12">
          <cell r="B12">
            <v>11</v>
          </cell>
          <cell r="C12">
            <v>3835</v>
          </cell>
          <cell r="D12">
            <v>4270</v>
          </cell>
          <cell r="E12">
            <v>4701</v>
          </cell>
          <cell r="F12">
            <v>4355</v>
          </cell>
          <cell r="G12">
            <v>4442</v>
          </cell>
          <cell r="H12">
            <v>4598</v>
          </cell>
          <cell r="I12">
            <v>3780</v>
          </cell>
          <cell r="J12">
            <v>3150</v>
          </cell>
          <cell r="K12">
            <v>3056</v>
          </cell>
          <cell r="L12">
            <v>4892</v>
          </cell>
          <cell r="M12">
            <v>5032</v>
          </cell>
          <cell r="N12">
            <v>4394</v>
          </cell>
          <cell r="O12">
            <v>5962</v>
          </cell>
          <cell r="P12">
            <v>6050</v>
          </cell>
          <cell r="Q12">
            <v>6124</v>
          </cell>
          <cell r="R12">
            <v>7389</v>
          </cell>
          <cell r="S12">
            <v>8687</v>
          </cell>
          <cell r="T12">
            <v>8118</v>
          </cell>
          <cell r="U12">
            <v>9858</v>
          </cell>
          <cell r="V12">
            <v>7887</v>
          </cell>
          <cell r="W12">
            <v>6223</v>
          </cell>
          <cell r="X12">
            <v>11062</v>
          </cell>
          <cell r="Y12">
            <v>11579</v>
          </cell>
          <cell r="Z12">
            <v>11618</v>
          </cell>
          <cell r="AA12">
            <v>9466</v>
          </cell>
          <cell r="AB12">
            <v>10882</v>
          </cell>
          <cell r="AC12">
            <v>8805</v>
          </cell>
          <cell r="AD12">
            <v>12716</v>
          </cell>
          <cell r="AE12">
            <v>11110</v>
          </cell>
          <cell r="AF12">
            <v>10386</v>
          </cell>
          <cell r="AG12">
            <v>9967</v>
          </cell>
          <cell r="AH12">
            <v>9737</v>
          </cell>
          <cell r="AI12">
            <v>11130</v>
          </cell>
          <cell r="AJ12">
            <v>12578</v>
          </cell>
          <cell r="AK12">
            <v>13120</v>
          </cell>
          <cell r="AL12">
            <v>11133</v>
          </cell>
          <cell r="AM12">
            <v>12000</v>
          </cell>
          <cell r="AN12">
            <v>13517</v>
          </cell>
          <cell r="AO12">
            <v>13125</v>
          </cell>
          <cell r="AP12">
            <v>14013</v>
          </cell>
          <cell r="AQ12">
            <v>14624</v>
          </cell>
          <cell r="AR12">
            <v>14213</v>
          </cell>
          <cell r="AS12">
            <v>13570</v>
          </cell>
          <cell r="AT12">
            <v>16407</v>
          </cell>
          <cell r="AU12">
            <v>14845</v>
          </cell>
          <cell r="AV12">
            <v>20769</v>
          </cell>
          <cell r="AW12">
            <v>20166</v>
          </cell>
          <cell r="AX12">
            <v>16842</v>
          </cell>
          <cell r="AY12">
            <v>13782</v>
          </cell>
          <cell r="AZ12">
            <v>14295</v>
          </cell>
          <cell r="BA12">
            <v>15052</v>
          </cell>
          <cell r="BB12">
            <v>12883</v>
          </cell>
          <cell r="BC12">
            <v>12577</v>
          </cell>
          <cell r="BD12">
            <v>12448</v>
          </cell>
        </row>
        <row r="13">
          <cell r="B13">
            <v>12</v>
          </cell>
          <cell r="C13">
            <v>635</v>
          </cell>
          <cell r="D13">
            <v>792</v>
          </cell>
          <cell r="E13">
            <v>803</v>
          </cell>
          <cell r="F13">
            <v>628</v>
          </cell>
          <cell r="G13">
            <v>1116</v>
          </cell>
          <cell r="H13">
            <v>358</v>
          </cell>
          <cell r="I13">
            <v>450</v>
          </cell>
          <cell r="J13">
            <v>965</v>
          </cell>
          <cell r="K13">
            <v>1045</v>
          </cell>
          <cell r="L13">
            <v>838</v>
          </cell>
          <cell r="M13">
            <v>968</v>
          </cell>
          <cell r="N13">
            <v>1014</v>
          </cell>
          <cell r="O13">
            <v>818</v>
          </cell>
          <cell r="P13">
            <v>914</v>
          </cell>
          <cell r="Q13">
            <v>922</v>
          </cell>
          <cell r="R13">
            <v>768</v>
          </cell>
          <cell r="S13">
            <v>631</v>
          </cell>
          <cell r="T13">
            <v>528</v>
          </cell>
          <cell r="U13">
            <v>908</v>
          </cell>
          <cell r="V13">
            <v>895</v>
          </cell>
          <cell r="W13">
            <v>818</v>
          </cell>
          <cell r="X13">
            <v>938</v>
          </cell>
          <cell r="Y13">
            <v>1922</v>
          </cell>
          <cell r="Z13">
            <v>1937</v>
          </cell>
          <cell r="AA13">
            <v>632</v>
          </cell>
          <cell r="AB13">
            <v>1023</v>
          </cell>
          <cell r="AC13">
            <v>819</v>
          </cell>
          <cell r="AD13">
            <v>882</v>
          </cell>
          <cell r="AE13">
            <v>1379</v>
          </cell>
          <cell r="AF13">
            <v>806</v>
          </cell>
          <cell r="AG13">
            <v>1050</v>
          </cell>
          <cell r="AH13">
            <v>1926</v>
          </cell>
          <cell r="AI13">
            <v>1465</v>
          </cell>
          <cell r="AJ13">
            <v>1026</v>
          </cell>
          <cell r="AK13">
            <v>1990</v>
          </cell>
          <cell r="AL13">
            <v>1040</v>
          </cell>
          <cell r="AM13">
            <v>1202</v>
          </cell>
          <cell r="AN13">
            <v>1494</v>
          </cell>
          <cell r="AO13">
            <v>1594</v>
          </cell>
          <cell r="AP13">
            <v>1589</v>
          </cell>
          <cell r="AQ13">
            <v>2246</v>
          </cell>
          <cell r="AR13">
            <v>1348</v>
          </cell>
          <cell r="AS13">
            <v>1447</v>
          </cell>
          <cell r="AT13">
            <v>2475</v>
          </cell>
          <cell r="AU13">
            <v>1744</v>
          </cell>
          <cell r="AV13">
            <v>893</v>
          </cell>
          <cell r="AW13">
            <v>934</v>
          </cell>
          <cell r="AX13">
            <v>1115</v>
          </cell>
          <cell r="AY13">
            <v>989</v>
          </cell>
          <cell r="AZ13">
            <v>1453</v>
          </cell>
          <cell r="BA13">
            <v>1655</v>
          </cell>
          <cell r="BB13">
            <v>2034</v>
          </cell>
          <cell r="BC13">
            <v>2267</v>
          </cell>
          <cell r="BD13">
            <v>2350</v>
          </cell>
        </row>
        <row r="14">
          <cell r="B14">
            <v>13</v>
          </cell>
          <cell r="C14">
            <v>32</v>
          </cell>
          <cell r="D14">
            <v>40</v>
          </cell>
          <cell r="E14">
            <v>39</v>
          </cell>
          <cell r="F14">
            <v>40</v>
          </cell>
          <cell r="G14">
            <v>39</v>
          </cell>
          <cell r="H14">
            <v>45</v>
          </cell>
          <cell r="I14">
            <v>42</v>
          </cell>
          <cell r="J14">
            <v>104</v>
          </cell>
          <cell r="K14">
            <v>47</v>
          </cell>
          <cell r="L14">
            <v>46</v>
          </cell>
          <cell r="M14">
            <v>57</v>
          </cell>
          <cell r="N14">
            <v>64</v>
          </cell>
          <cell r="O14">
            <v>40</v>
          </cell>
          <cell r="P14">
            <v>47</v>
          </cell>
          <cell r="Q14">
            <v>46</v>
          </cell>
          <cell r="R14">
            <v>44</v>
          </cell>
          <cell r="S14">
            <v>58</v>
          </cell>
          <cell r="T14">
            <v>42</v>
          </cell>
          <cell r="U14">
            <v>63</v>
          </cell>
          <cell r="V14">
            <v>67</v>
          </cell>
          <cell r="W14">
            <v>42</v>
          </cell>
          <cell r="X14">
            <v>47</v>
          </cell>
          <cell r="Y14">
            <v>64</v>
          </cell>
          <cell r="Z14">
            <v>42</v>
          </cell>
          <cell r="AA14">
            <v>52</v>
          </cell>
          <cell r="AB14">
            <v>88</v>
          </cell>
          <cell r="AC14">
            <v>49</v>
          </cell>
          <cell r="AD14">
            <v>0</v>
          </cell>
          <cell r="AE14">
            <v>0</v>
          </cell>
          <cell r="AF14">
            <v>0</v>
          </cell>
          <cell r="AG14">
            <v>55</v>
          </cell>
          <cell r="AH14">
            <v>47</v>
          </cell>
          <cell r="AI14">
            <v>57</v>
          </cell>
          <cell r="AJ14">
            <v>0</v>
          </cell>
          <cell r="AK14">
            <v>0</v>
          </cell>
          <cell r="AL14">
            <v>0</v>
          </cell>
          <cell r="AM14">
            <v>60</v>
          </cell>
          <cell r="AN14">
            <v>61</v>
          </cell>
          <cell r="AO14">
            <v>56</v>
          </cell>
          <cell r="AP14">
            <v>66</v>
          </cell>
          <cell r="AQ14">
            <v>90</v>
          </cell>
          <cell r="AR14">
            <v>111</v>
          </cell>
          <cell r="AS14">
            <v>61</v>
          </cell>
          <cell r="AT14">
            <v>59</v>
          </cell>
          <cell r="AU14">
            <v>112</v>
          </cell>
          <cell r="AV14">
            <v>127</v>
          </cell>
          <cell r="AW14">
            <v>114</v>
          </cell>
          <cell r="AX14">
            <v>77</v>
          </cell>
          <cell r="AY14">
            <v>75</v>
          </cell>
          <cell r="AZ14">
            <v>65</v>
          </cell>
          <cell r="BA14">
            <v>70</v>
          </cell>
          <cell r="BB14">
            <v>67</v>
          </cell>
          <cell r="BC14">
            <v>65</v>
          </cell>
          <cell r="BD14">
            <v>66</v>
          </cell>
        </row>
        <row r="15">
          <cell r="B15">
            <v>14</v>
          </cell>
          <cell r="C15">
            <v>1998</v>
          </cell>
          <cell r="D15">
            <v>1960</v>
          </cell>
          <cell r="E15">
            <v>1957</v>
          </cell>
          <cell r="F15">
            <v>1983</v>
          </cell>
          <cell r="G15">
            <v>2005</v>
          </cell>
          <cell r="H15">
            <v>2005</v>
          </cell>
          <cell r="I15">
            <v>2068</v>
          </cell>
          <cell r="J15">
            <v>2093</v>
          </cell>
          <cell r="K15">
            <v>2110</v>
          </cell>
          <cell r="L15">
            <v>2143</v>
          </cell>
          <cell r="M15">
            <v>2126</v>
          </cell>
          <cell r="N15">
            <v>2135</v>
          </cell>
          <cell r="O15">
            <v>2034</v>
          </cell>
          <cell r="P15">
            <v>2355</v>
          </cell>
          <cell r="Q15">
            <v>2054</v>
          </cell>
          <cell r="R15">
            <v>2117</v>
          </cell>
          <cell r="S15">
            <v>2675</v>
          </cell>
          <cell r="T15">
            <v>2168</v>
          </cell>
          <cell r="U15">
            <v>2148</v>
          </cell>
          <cell r="V15">
            <v>2231</v>
          </cell>
          <cell r="W15">
            <v>2144</v>
          </cell>
          <cell r="X15">
            <v>2223</v>
          </cell>
          <cell r="Y15">
            <v>2198</v>
          </cell>
          <cell r="Z15">
            <v>2236</v>
          </cell>
          <cell r="AA15">
            <v>2073</v>
          </cell>
          <cell r="AB15">
            <v>2033</v>
          </cell>
          <cell r="AC15">
            <v>2032</v>
          </cell>
          <cell r="AD15">
            <v>2091</v>
          </cell>
          <cell r="AE15">
            <v>2081</v>
          </cell>
          <cell r="AF15">
            <v>1908</v>
          </cell>
          <cell r="AG15">
            <v>1944</v>
          </cell>
          <cell r="AH15">
            <v>3296</v>
          </cell>
          <cell r="AI15">
            <v>2939</v>
          </cell>
          <cell r="AJ15">
            <v>5445</v>
          </cell>
          <cell r="AK15">
            <v>6043</v>
          </cell>
          <cell r="AL15">
            <v>5122</v>
          </cell>
          <cell r="AM15">
            <v>2801</v>
          </cell>
          <cell r="AN15">
            <v>2901</v>
          </cell>
          <cell r="AO15">
            <v>2763</v>
          </cell>
          <cell r="AP15">
            <v>2722</v>
          </cell>
          <cell r="AQ15">
            <v>2952</v>
          </cell>
          <cell r="AR15">
            <v>2544</v>
          </cell>
          <cell r="AS15">
            <v>2315</v>
          </cell>
          <cell r="AT15">
            <v>2933</v>
          </cell>
          <cell r="AU15">
            <v>2686</v>
          </cell>
          <cell r="AV15">
            <v>2612</v>
          </cell>
          <cell r="AW15">
            <v>2366</v>
          </cell>
          <cell r="AX15">
            <v>2292</v>
          </cell>
          <cell r="AY15">
            <v>3347</v>
          </cell>
          <cell r="AZ15">
            <v>3235</v>
          </cell>
          <cell r="BA15">
            <v>3797</v>
          </cell>
          <cell r="BB15">
            <v>3124</v>
          </cell>
          <cell r="BC15">
            <v>2505</v>
          </cell>
          <cell r="BD15">
            <v>2455</v>
          </cell>
        </row>
        <row r="16">
          <cell r="B16">
            <v>15</v>
          </cell>
          <cell r="C16">
            <v>430</v>
          </cell>
          <cell r="D16">
            <v>388</v>
          </cell>
          <cell r="E16">
            <v>412</v>
          </cell>
          <cell r="F16">
            <v>344</v>
          </cell>
          <cell r="G16">
            <v>373</v>
          </cell>
          <cell r="H16">
            <v>379</v>
          </cell>
          <cell r="I16">
            <v>389</v>
          </cell>
          <cell r="J16">
            <v>364</v>
          </cell>
          <cell r="K16">
            <v>382</v>
          </cell>
          <cell r="L16">
            <v>420</v>
          </cell>
          <cell r="M16">
            <v>475</v>
          </cell>
          <cell r="N16">
            <v>474</v>
          </cell>
          <cell r="O16">
            <v>422</v>
          </cell>
          <cell r="P16">
            <v>463</v>
          </cell>
          <cell r="Q16">
            <v>506</v>
          </cell>
          <cell r="R16">
            <v>493</v>
          </cell>
          <cell r="S16">
            <v>423</v>
          </cell>
          <cell r="T16">
            <v>372</v>
          </cell>
          <cell r="U16">
            <v>383</v>
          </cell>
          <cell r="V16">
            <v>380</v>
          </cell>
          <cell r="W16">
            <v>416</v>
          </cell>
          <cell r="X16">
            <v>464</v>
          </cell>
          <cell r="Y16">
            <v>475</v>
          </cell>
          <cell r="Z16">
            <v>457</v>
          </cell>
          <cell r="AA16">
            <v>431</v>
          </cell>
          <cell r="AB16">
            <v>453</v>
          </cell>
          <cell r="AC16">
            <v>541</v>
          </cell>
          <cell r="AD16">
            <v>470</v>
          </cell>
          <cell r="AE16">
            <v>452</v>
          </cell>
          <cell r="AF16">
            <v>493</v>
          </cell>
          <cell r="AG16">
            <v>459</v>
          </cell>
          <cell r="AH16">
            <v>461</v>
          </cell>
          <cell r="AI16">
            <v>481</v>
          </cell>
          <cell r="AJ16">
            <v>544</v>
          </cell>
          <cell r="AK16">
            <v>468</v>
          </cell>
          <cell r="AL16">
            <v>443</v>
          </cell>
          <cell r="AM16">
            <v>491</v>
          </cell>
          <cell r="AN16">
            <v>563</v>
          </cell>
          <cell r="AO16">
            <v>599</v>
          </cell>
          <cell r="AP16">
            <v>440</v>
          </cell>
          <cell r="AQ16">
            <v>428</v>
          </cell>
          <cell r="AR16">
            <v>428</v>
          </cell>
          <cell r="AS16">
            <v>446</v>
          </cell>
          <cell r="AT16">
            <v>455</v>
          </cell>
          <cell r="AU16">
            <v>441</v>
          </cell>
          <cell r="AV16">
            <v>440</v>
          </cell>
          <cell r="AW16">
            <v>523</v>
          </cell>
          <cell r="AX16">
            <v>576</v>
          </cell>
          <cell r="AY16">
            <v>426</v>
          </cell>
          <cell r="AZ16">
            <v>409</v>
          </cell>
          <cell r="BA16">
            <v>460</v>
          </cell>
          <cell r="BB16">
            <v>454</v>
          </cell>
          <cell r="BC16">
            <v>511</v>
          </cell>
          <cell r="BD16">
            <v>411</v>
          </cell>
        </row>
        <row r="17">
          <cell r="B17">
            <v>16</v>
          </cell>
          <cell r="C17">
            <v>168</v>
          </cell>
          <cell r="D17">
            <v>170</v>
          </cell>
          <cell r="E17">
            <v>174</v>
          </cell>
          <cell r="F17">
            <v>177</v>
          </cell>
          <cell r="G17">
            <v>178</v>
          </cell>
          <cell r="H17">
            <v>187</v>
          </cell>
          <cell r="I17">
            <v>196</v>
          </cell>
          <cell r="J17">
            <v>201</v>
          </cell>
          <cell r="K17">
            <v>205</v>
          </cell>
          <cell r="L17">
            <v>174</v>
          </cell>
          <cell r="M17">
            <v>177</v>
          </cell>
          <cell r="N17">
            <v>181</v>
          </cell>
          <cell r="O17">
            <v>209</v>
          </cell>
          <cell r="P17">
            <v>215</v>
          </cell>
          <cell r="Q17">
            <v>219</v>
          </cell>
          <cell r="R17">
            <v>225</v>
          </cell>
          <cell r="S17">
            <v>222</v>
          </cell>
          <cell r="T17">
            <v>220</v>
          </cell>
          <cell r="U17">
            <v>185</v>
          </cell>
          <cell r="V17">
            <v>210</v>
          </cell>
          <cell r="W17">
            <v>183</v>
          </cell>
          <cell r="X17">
            <v>183</v>
          </cell>
          <cell r="Y17">
            <v>186</v>
          </cell>
          <cell r="Z17">
            <v>200</v>
          </cell>
          <cell r="AA17">
            <v>224</v>
          </cell>
          <cell r="AB17">
            <v>228</v>
          </cell>
          <cell r="AC17">
            <v>208</v>
          </cell>
          <cell r="AD17">
            <v>202</v>
          </cell>
          <cell r="AE17">
            <v>204</v>
          </cell>
          <cell r="AF17">
            <v>210</v>
          </cell>
          <cell r="AG17">
            <v>196</v>
          </cell>
          <cell r="AH17">
            <v>187</v>
          </cell>
          <cell r="AI17">
            <v>190</v>
          </cell>
          <cell r="AJ17">
            <v>211</v>
          </cell>
          <cell r="AK17">
            <v>207</v>
          </cell>
          <cell r="AL17">
            <v>204</v>
          </cell>
          <cell r="AM17">
            <v>221</v>
          </cell>
          <cell r="AN17">
            <v>215</v>
          </cell>
          <cell r="AO17">
            <v>220</v>
          </cell>
          <cell r="AP17">
            <v>207</v>
          </cell>
          <cell r="AQ17">
            <v>215</v>
          </cell>
          <cell r="AR17">
            <v>226</v>
          </cell>
          <cell r="AS17">
            <v>224</v>
          </cell>
          <cell r="AT17">
            <v>239</v>
          </cell>
          <cell r="AU17">
            <v>238</v>
          </cell>
          <cell r="AV17">
            <v>224</v>
          </cell>
          <cell r="AW17">
            <v>239</v>
          </cell>
          <cell r="AX17">
            <v>226</v>
          </cell>
          <cell r="AY17">
            <v>185</v>
          </cell>
          <cell r="AZ17">
            <v>194</v>
          </cell>
          <cell r="BA17">
            <v>181</v>
          </cell>
          <cell r="BB17">
            <v>221</v>
          </cell>
          <cell r="BC17">
            <v>209</v>
          </cell>
          <cell r="BD17">
            <v>222</v>
          </cell>
        </row>
        <row r="18">
          <cell r="B18">
            <v>17</v>
          </cell>
          <cell r="C18">
            <v>127</v>
          </cell>
          <cell r="D18">
            <v>127</v>
          </cell>
          <cell r="E18">
            <v>125</v>
          </cell>
          <cell r="F18">
            <v>127</v>
          </cell>
          <cell r="G18">
            <v>127</v>
          </cell>
          <cell r="H18">
            <v>128</v>
          </cell>
          <cell r="I18">
            <v>120</v>
          </cell>
          <cell r="J18">
            <v>116</v>
          </cell>
          <cell r="K18">
            <v>122</v>
          </cell>
          <cell r="L18">
            <v>141</v>
          </cell>
          <cell r="M18">
            <v>140</v>
          </cell>
          <cell r="N18">
            <v>135</v>
          </cell>
          <cell r="O18">
            <v>131</v>
          </cell>
          <cell r="P18">
            <v>130</v>
          </cell>
          <cell r="Q18">
            <v>133</v>
          </cell>
          <cell r="R18">
            <v>135</v>
          </cell>
          <cell r="S18">
            <v>122</v>
          </cell>
          <cell r="T18">
            <v>115</v>
          </cell>
          <cell r="U18">
            <v>138</v>
          </cell>
          <cell r="V18">
            <v>136</v>
          </cell>
          <cell r="W18">
            <v>129</v>
          </cell>
          <cell r="X18">
            <v>144</v>
          </cell>
          <cell r="Y18">
            <v>140</v>
          </cell>
          <cell r="Z18">
            <v>136</v>
          </cell>
          <cell r="AA18">
            <v>129</v>
          </cell>
          <cell r="AB18">
            <v>165</v>
          </cell>
          <cell r="AC18">
            <v>134</v>
          </cell>
          <cell r="AD18">
            <v>162</v>
          </cell>
          <cell r="AE18">
            <v>158</v>
          </cell>
          <cell r="AF18">
            <v>138</v>
          </cell>
          <cell r="AG18">
            <v>151</v>
          </cell>
          <cell r="AH18">
            <v>156</v>
          </cell>
          <cell r="AI18">
            <v>136</v>
          </cell>
          <cell r="AJ18">
            <v>143</v>
          </cell>
          <cell r="AK18">
            <v>153</v>
          </cell>
          <cell r="AL18">
            <v>148</v>
          </cell>
          <cell r="AM18">
            <v>133</v>
          </cell>
          <cell r="AN18">
            <v>155</v>
          </cell>
          <cell r="AO18">
            <v>127</v>
          </cell>
          <cell r="AP18">
            <v>125</v>
          </cell>
          <cell r="AQ18">
            <v>144</v>
          </cell>
          <cell r="AR18">
            <v>115</v>
          </cell>
          <cell r="AS18">
            <v>115</v>
          </cell>
          <cell r="AT18">
            <v>129</v>
          </cell>
          <cell r="AU18">
            <v>116</v>
          </cell>
          <cell r="AV18">
            <v>128</v>
          </cell>
          <cell r="AW18">
            <v>163</v>
          </cell>
          <cell r="AX18">
            <v>134</v>
          </cell>
          <cell r="AY18">
            <v>125</v>
          </cell>
          <cell r="AZ18">
            <v>165</v>
          </cell>
          <cell r="BA18">
            <v>122</v>
          </cell>
          <cell r="BB18">
            <v>128</v>
          </cell>
          <cell r="BC18">
            <v>137</v>
          </cell>
          <cell r="BD18">
            <v>114</v>
          </cell>
        </row>
        <row r="19">
          <cell r="B19">
            <v>18</v>
          </cell>
          <cell r="C19">
            <v>289</v>
          </cell>
          <cell r="D19">
            <v>301</v>
          </cell>
          <cell r="E19">
            <v>329</v>
          </cell>
          <cell r="F19">
            <v>308</v>
          </cell>
          <cell r="G19">
            <v>306</v>
          </cell>
          <cell r="H19">
            <v>312</v>
          </cell>
          <cell r="I19">
            <v>297</v>
          </cell>
          <cell r="J19">
            <v>319</v>
          </cell>
          <cell r="K19">
            <v>305</v>
          </cell>
          <cell r="L19">
            <v>309</v>
          </cell>
          <cell r="M19">
            <v>362</v>
          </cell>
          <cell r="N19">
            <v>324</v>
          </cell>
          <cell r="O19">
            <v>303</v>
          </cell>
          <cell r="P19">
            <v>300</v>
          </cell>
          <cell r="Q19">
            <v>307</v>
          </cell>
          <cell r="R19">
            <v>307</v>
          </cell>
          <cell r="S19">
            <v>332</v>
          </cell>
          <cell r="T19">
            <v>321</v>
          </cell>
          <cell r="U19">
            <v>340</v>
          </cell>
          <cell r="V19">
            <v>419</v>
          </cell>
          <cell r="W19">
            <v>319</v>
          </cell>
          <cell r="X19">
            <v>314</v>
          </cell>
          <cell r="Y19">
            <v>349</v>
          </cell>
          <cell r="Z19">
            <v>307</v>
          </cell>
          <cell r="AA19">
            <v>354</v>
          </cell>
          <cell r="AB19">
            <v>465</v>
          </cell>
          <cell r="AC19">
            <v>374</v>
          </cell>
          <cell r="AD19">
            <v>370</v>
          </cell>
          <cell r="AE19">
            <v>453</v>
          </cell>
          <cell r="AF19">
            <v>407</v>
          </cell>
          <cell r="AG19">
            <v>465</v>
          </cell>
          <cell r="AH19">
            <v>569</v>
          </cell>
          <cell r="AI19">
            <v>524</v>
          </cell>
          <cell r="AJ19">
            <v>482</v>
          </cell>
          <cell r="AK19">
            <v>481</v>
          </cell>
          <cell r="AL19">
            <v>394</v>
          </cell>
          <cell r="AM19">
            <v>357</v>
          </cell>
          <cell r="AN19">
            <v>348</v>
          </cell>
          <cell r="AO19">
            <v>363</v>
          </cell>
          <cell r="AP19">
            <v>339</v>
          </cell>
          <cell r="AQ19">
            <v>506</v>
          </cell>
          <cell r="AR19">
            <v>450</v>
          </cell>
          <cell r="AS19">
            <v>501</v>
          </cell>
          <cell r="AT19">
            <v>432</v>
          </cell>
          <cell r="AU19">
            <v>433</v>
          </cell>
          <cell r="AV19">
            <v>574</v>
          </cell>
          <cell r="AW19">
            <v>458</v>
          </cell>
          <cell r="AX19">
            <v>427</v>
          </cell>
          <cell r="AY19">
            <v>521</v>
          </cell>
          <cell r="AZ19">
            <v>755</v>
          </cell>
          <cell r="BA19">
            <v>668</v>
          </cell>
          <cell r="BB19">
            <v>716</v>
          </cell>
          <cell r="BC19">
            <v>700</v>
          </cell>
          <cell r="BD19">
            <v>854</v>
          </cell>
        </row>
        <row r="20">
          <cell r="B20">
            <v>19</v>
          </cell>
          <cell r="C20">
            <v>2808</v>
          </cell>
          <cell r="D20">
            <v>3941</v>
          </cell>
          <cell r="E20">
            <v>5210</v>
          </cell>
          <cell r="F20">
            <v>5574</v>
          </cell>
          <cell r="G20">
            <v>7096</v>
          </cell>
          <cell r="H20">
            <v>6300</v>
          </cell>
          <cell r="I20">
            <v>5408</v>
          </cell>
          <cell r="J20">
            <v>4267</v>
          </cell>
          <cell r="K20">
            <v>3582</v>
          </cell>
          <cell r="L20">
            <v>4313</v>
          </cell>
          <cell r="M20">
            <v>5563</v>
          </cell>
          <cell r="N20">
            <v>5279</v>
          </cell>
          <cell r="O20">
            <v>4825</v>
          </cell>
          <cell r="P20">
            <v>6053</v>
          </cell>
          <cell r="Q20">
            <v>5067</v>
          </cell>
          <cell r="R20">
            <v>7052</v>
          </cell>
          <cell r="S20">
            <v>8416</v>
          </cell>
          <cell r="T20">
            <v>7137</v>
          </cell>
          <cell r="U20">
            <v>6743</v>
          </cell>
          <cell r="V20">
            <v>5690</v>
          </cell>
          <cell r="W20">
            <v>4565</v>
          </cell>
          <cell r="X20">
            <v>4604</v>
          </cell>
          <cell r="Y20">
            <v>5400</v>
          </cell>
          <cell r="Z20">
            <v>5819</v>
          </cell>
          <cell r="AA20">
            <v>4831</v>
          </cell>
          <cell r="AB20">
            <v>4553</v>
          </cell>
          <cell r="AC20">
            <v>4401</v>
          </cell>
          <cell r="AD20">
            <v>4274</v>
          </cell>
          <cell r="AE20">
            <v>3491</v>
          </cell>
          <cell r="AF20">
            <v>3411</v>
          </cell>
          <cell r="AG20">
            <v>3783</v>
          </cell>
          <cell r="AH20">
            <v>3459</v>
          </cell>
          <cell r="AI20">
            <v>2695</v>
          </cell>
          <cell r="AJ20">
            <v>2910</v>
          </cell>
          <cell r="AK20">
            <v>4036</v>
          </cell>
          <cell r="AL20">
            <v>2939</v>
          </cell>
          <cell r="AM20">
            <v>2295</v>
          </cell>
          <cell r="AN20">
            <v>3955</v>
          </cell>
          <cell r="AO20">
            <v>3549</v>
          </cell>
          <cell r="AP20">
            <v>4135</v>
          </cell>
          <cell r="AQ20">
            <v>4152</v>
          </cell>
          <cell r="AR20">
            <v>2812</v>
          </cell>
          <cell r="AS20">
            <v>2175</v>
          </cell>
          <cell r="AT20">
            <v>2506</v>
          </cell>
          <cell r="AU20">
            <v>2844</v>
          </cell>
          <cell r="AV20">
            <v>3084</v>
          </cell>
          <cell r="AW20">
            <v>3171</v>
          </cell>
          <cell r="AX20">
            <v>2740</v>
          </cell>
          <cell r="AY20">
            <v>2635</v>
          </cell>
          <cell r="AZ20">
            <v>3215</v>
          </cell>
          <cell r="BA20">
            <v>4236</v>
          </cell>
          <cell r="BB20">
            <v>4074</v>
          </cell>
          <cell r="BC20">
            <v>4307</v>
          </cell>
          <cell r="BD20">
            <v>3452</v>
          </cell>
        </row>
        <row r="21">
          <cell r="B21">
            <v>20</v>
          </cell>
          <cell r="C21">
            <v>91</v>
          </cell>
          <cell r="D21">
            <v>135</v>
          </cell>
          <cell r="E21">
            <v>95</v>
          </cell>
          <cell r="F21">
            <v>121</v>
          </cell>
          <cell r="G21">
            <v>137</v>
          </cell>
          <cell r="H21">
            <v>142</v>
          </cell>
          <cell r="I21">
            <v>106</v>
          </cell>
          <cell r="J21">
            <v>121</v>
          </cell>
          <cell r="K21">
            <v>157</v>
          </cell>
          <cell r="L21">
            <v>160</v>
          </cell>
          <cell r="M21">
            <v>145</v>
          </cell>
          <cell r="N21">
            <v>119</v>
          </cell>
          <cell r="O21">
            <v>122</v>
          </cell>
          <cell r="P21">
            <v>134</v>
          </cell>
          <cell r="Q21">
            <v>118</v>
          </cell>
          <cell r="R21">
            <v>121</v>
          </cell>
          <cell r="S21">
            <v>131</v>
          </cell>
          <cell r="T21">
            <v>160</v>
          </cell>
          <cell r="U21">
            <v>120</v>
          </cell>
          <cell r="V21">
            <v>142</v>
          </cell>
          <cell r="W21">
            <v>133</v>
          </cell>
          <cell r="X21">
            <v>160</v>
          </cell>
          <cell r="Y21">
            <v>214</v>
          </cell>
          <cell r="Z21">
            <v>174</v>
          </cell>
          <cell r="AA21">
            <v>144</v>
          </cell>
          <cell r="AB21">
            <v>146</v>
          </cell>
          <cell r="AC21">
            <v>136</v>
          </cell>
          <cell r="AD21">
            <v>159</v>
          </cell>
          <cell r="AE21">
            <v>159</v>
          </cell>
          <cell r="AF21">
            <v>152</v>
          </cell>
          <cell r="AG21">
            <v>144</v>
          </cell>
          <cell r="AH21">
            <v>149</v>
          </cell>
          <cell r="AI21">
            <v>167</v>
          </cell>
          <cell r="AJ21">
            <v>175</v>
          </cell>
          <cell r="AK21">
            <v>181</v>
          </cell>
          <cell r="AL21">
            <v>200</v>
          </cell>
          <cell r="AM21">
            <v>0</v>
          </cell>
          <cell r="AN21">
            <v>0</v>
          </cell>
          <cell r="AO21">
            <v>0</v>
          </cell>
          <cell r="AP21">
            <v>139</v>
          </cell>
          <cell r="AQ21">
            <v>166</v>
          </cell>
          <cell r="AR21">
            <v>143</v>
          </cell>
          <cell r="AS21">
            <v>160</v>
          </cell>
          <cell r="AT21">
            <v>180</v>
          </cell>
          <cell r="AU21">
            <v>164</v>
          </cell>
          <cell r="AV21">
            <v>0</v>
          </cell>
          <cell r="AW21">
            <v>0</v>
          </cell>
          <cell r="AX21">
            <v>0</v>
          </cell>
          <cell r="AY21">
            <v>130</v>
          </cell>
          <cell r="AZ21">
            <v>145</v>
          </cell>
          <cell r="BA21">
            <v>149</v>
          </cell>
          <cell r="BB21">
            <v>180</v>
          </cell>
          <cell r="BC21">
            <v>130</v>
          </cell>
          <cell r="BD21">
            <v>144</v>
          </cell>
        </row>
        <row r="22">
          <cell r="B22">
            <v>21</v>
          </cell>
          <cell r="C22">
            <v>1050</v>
          </cell>
          <cell r="D22">
            <v>1078</v>
          </cell>
          <cell r="E22">
            <v>1081</v>
          </cell>
          <cell r="F22">
            <v>1030</v>
          </cell>
          <cell r="G22">
            <v>1052</v>
          </cell>
          <cell r="H22">
            <v>1045</v>
          </cell>
          <cell r="I22">
            <v>1067</v>
          </cell>
          <cell r="J22">
            <v>1253</v>
          </cell>
          <cell r="K22">
            <v>1047</v>
          </cell>
          <cell r="L22">
            <v>975</v>
          </cell>
          <cell r="M22">
            <v>1075</v>
          </cell>
          <cell r="N22">
            <v>1049</v>
          </cell>
          <cell r="O22">
            <v>1033</v>
          </cell>
          <cell r="P22">
            <v>1086</v>
          </cell>
          <cell r="Q22">
            <v>1110</v>
          </cell>
          <cell r="R22">
            <v>1148</v>
          </cell>
          <cell r="S22">
            <v>1291</v>
          </cell>
          <cell r="T22">
            <v>1169</v>
          </cell>
          <cell r="U22">
            <v>1267</v>
          </cell>
          <cell r="V22">
            <v>1449</v>
          </cell>
          <cell r="W22">
            <v>1249</v>
          </cell>
          <cell r="X22">
            <v>1300</v>
          </cell>
          <cell r="Y22">
            <v>1444</v>
          </cell>
          <cell r="Z22">
            <v>1259</v>
          </cell>
          <cell r="AA22">
            <v>1179</v>
          </cell>
          <cell r="AB22">
            <v>1535</v>
          </cell>
          <cell r="AC22">
            <v>1271</v>
          </cell>
          <cell r="AD22">
            <v>1446</v>
          </cell>
          <cell r="AE22">
            <v>1433</v>
          </cell>
          <cell r="AF22">
            <v>1450</v>
          </cell>
          <cell r="AG22">
            <v>1325</v>
          </cell>
          <cell r="AH22">
            <v>1305</v>
          </cell>
          <cell r="AI22">
            <v>1219</v>
          </cell>
          <cell r="AJ22">
            <v>1280</v>
          </cell>
          <cell r="AK22">
            <v>1314</v>
          </cell>
          <cell r="AL22">
            <v>1314</v>
          </cell>
          <cell r="AM22">
            <v>1286</v>
          </cell>
          <cell r="AN22">
            <v>1503</v>
          </cell>
          <cell r="AO22">
            <v>1424</v>
          </cell>
          <cell r="AP22">
            <v>1440</v>
          </cell>
          <cell r="AQ22">
            <v>1450</v>
          </cell>
          <cell r="AR22">
            <v>1470</v>
          </cell>
          <cell r="AS22">
            <v>1398</v>
          </cell>
          <cell r="AT22">
            <v>1428</v>
          </cell>
          <cell r="AU22">
            <v>1348</v>
          </cell>
          <cell r="AV22">
            <v>1530</v>
          </cell>
          <cell r="AW22">
            <v>1562</v>
          </cell>
          <cell r="AX22">
            <v>1418</v>
          </cell>
          <cell r="AY22">
            <v>1080</v>
          </cell>
          <cell r="AZ22">
            <v>1193</v>
          </cell>
          <cell r="BA22">
            <v>1068</v>
          </cell>
          <cell r="BB22">
            <v>1315</v>
          </cell>
          <cell r="BC22">
            <v>1252</v>
          </cell>
          <cell r="BD22">
            <v>1370</v>
          </cell>
        </row>
        <row r="23">
          <cell r="B23">
            <v>22</v>
          </cell>
          <cell r="C23">
            <v>1636</v>
          </cell>
          <cell r="D23">
            <v>1786</v>
          </cell>
          <cell r="E23">
            <v>1725</v>
          </cell>
          <cell r="F23">
            <v>2269</v>
          </cell>
          <cell r="G23">
            <v>2786</v>
          </cell>
          <cell r="H23">
            <v>2655</v>
          </cell>
          <cell r="I23">
            <v>2655</v>
          </cell>
          <cell r="J23">
            <v>2312</v>
          </cell>
          <cell r="K23">
            <v>2367</v>
          </cell>
          <cell r="L23">
            <v>2371</v>
          </cell>
          <cell r="M23">
            <v>2318</v>
          </cell>
          <cell r="N23">
            <v>2230</v>
          </cell>
          <cell r="O23">
            <v>1906</v>
          </cell>
          <cell r="P23">
            <v>1768</v>
          </cell>
          <cell r="Q23">
            <v>1831</v>
          </cell>
          <cell r="R23">
            <v>1959</v>
          </cell>
          <cell r="S23">
            <v>2028</v>
          </cell>
          <cell r="T23">
            <v>2059</v>
          </cell>
          <cell r="U23">
            <v>2124</v>
          </cell>
          <cell r="V23">
            <v>1959</v>
          </cell>
          <cell r="W23">
            <v>1992</v>
          </cell>
          <cell r="X23">
            <v>2303</v>
          </cell>
          <cell r="Y23">
            <v>2298</v>
          </cell>
          <cell r="Z23">
            <v>2230</v>
          </cell>
          <cell r="AA23">
            <v>2159</v>
          </cell>
          <cell r="AB23">
            <v>2543</v>
          </cell>
          <cell r="AC23">
            <v>2050</v>
          </cell>
          <cell r="AD23">
            <v>2598</v>
          </cell>
          <cell r="AE23">
            <v>2713</v>
          </cell>
          <cell r="AF23">
            <v>2077</v>
          </cell>
          <cell r="AG23">
            <v>2125</v>
          </cell>
          <cell r="AH23">
            <v>2760</v>
          </cell>
          <cell r="AI23">
            <v>2875</v>
          </cell>
          <cell r="AJ23">
            <v>2890</v>
          </cell>
          <cell r="AK23">
            <v>2658</v>
          </cell>
          <cell r="AL23">
            <v>2171</v>
          </cell>
          <cell r="AM23">
            <v>2203</v>
          </cell>
          <cell r="AN23">
            <v>3070</v>
          </cell>
          <cell r="AO23">
            <v>2707</v>
          </cell>
          <cell r="AP23">
            <v>3034</v>
          </cell>
          <cell r="AQ23">
            <v>4234</v>
          </cell>
          <cell r="AR23">
            <v>2644</v>
          </cell>
          <cell r="AS23">
            <v>2757</v>
          </cell>
          <cell r="AT23">
            <v>3736</v>
          </cell>
          <cell r="AU23">
            <v>3300</v>
          </cell>
          <cell r="AV23">
            <v>3006</v>
          </cell>
          <cell r="AW23">
            <v>3138</v>
          </cell>
          <cell r="AX23">
            <v>3274</v>
          </cell>
          <cell r="AY23">
            <v>2580</v>
          </cell>
          <cell r="AZ23">
            <v>2708</v>
          </cell>
          <cell r="BA23">
            <v>2006</v>
          </cell>
          <cell r="BB23">
            <v>2361</v>
          </cell>
          <cell r="BC23">
            <v>2026</v>
          </cell>
          <cell r="BD23">
            <v>1969</v>
          </cell>
        </row>
        <row r="24">
          <cell r="B24">
            <v>23</v>
          </cell>
          <cell r="C24">
            <v>1645</v>
          </cell>
          <cell r="D24">
            <v>1452</v>
          </cell>
          <cell r="E24">
            <v>1541</v>
          </cell>
          <cell r="F24">
            <v>1729</v>
          </cell>
          <cell r="G24">
            <v>1595</v>
          </cell>
          <cell r="H24">
            <v>2103</v>
          </cell>
          <cell r="I24">
            <v>3012</v>
          </cell>
          <cell r="J24">
            <v>2651</v>
          </cell>
          <cell r="K24">
            <v>1887</v>
          </cell>
          <cell r="L24">
            <v>2373</v>
          </cell>
          <cell r="M24">
            <v>2253</v>
          </cell>
          <cell r="N24">
            <v>1564</v>
          </cell>
          <cell r="O24">
            <v>1747</v>
          </cell>
          <cell r="P24">
            <v>1589</v>
          </cell>
          <cell r="Q24">
            <v>1689</v>
          </cell>
          <cell r="R24">
            <v>1488</v>
          </cell>
          <cell r="S24">
            <v>1701</v>
          </cell>
          <cell r="T24">
            <v>1734</v>
          </cell>
          <cell r="U24">
            <v>2602</v>
          </cell>
          <cell r="V24">
            <v>1709</v>
          </cell>
          <cell r="W24">
            <v>1833</v>
          </cell>
          <cell r="X24">
            <v>1645</v>
          </cell>
          <cell r="Y24">
            <v>1598</v>
          </cell>
          <cell r="Z24">
            <v>1553</v>
          </cell>
          <cell r="AA24">
            <v>1565</v>
          </cell>
          <cell r="AB24">
            <v>1438</v>
          </cell>
          <cell r="AC24">
            <v>1601</v>
          </cell>
          <cell r="AD24">
            <v>1720</v>
          </cell>
          <cell r="AE24">
            <v>2004</v>
          </cell>
          <cell r="AF24">
            <v>2044</v>
          </cell>
          <cell r="AG24">
            <v>2639</v>
          </cell>
          <cell r="AH24">
            <v>2098</v>
          </cell>
          <cell r="AI24">
            <v>2276</v>
          </cell>
          <cell r="AJ24">
            <v>1618</v>
          </cell>
          <cell r="AK24">
            <v>1646</v>
          </cell>
          <cell r="AL24">
            <v>1560</v>
          </cell>
          <cell r="AM24">
            <v>1582</v>
          </cell>
          <cell r="AN24">
            <v>1494</v>
          </cell>
          <cell r="AO24">
            <v>1515</v>
          </cell>
          <cell r="AP24">
            <v>1449</v>
          </cell>
          <cell r="AQ24">
            <v>1517</v>
          </cell>
          <cell r="AR24">
            <v>1773</v>
          </cell>
          <cell r="AS24">
            <v>2125</v>
          </cell>
          <cell r="AT24">
            <v>1963</v>
          </cell>
          <cell r="AU24">
            <v>2340</v>
          </cell>
          <cell r="AV24">
            <v>2115</v>
          </cell>
          <cell r="AW24">
            <v>2033</v>
          </cell>
          <cell r="AX24">
            <v>2100</v>
          </cell>
          <cell r="AY24">
            <v>1599</v>
          </cell>
          <cell r="AZ24">
            <v>1343</v>
          </cell>
          <cell r="BA24">
            <v>1435</v>
          </cell>
          <cell r="BB24">
            <v>1301</v>
          </cell>
          <cell r="BC24">
            <v>1418</v>
          </cell>
          <cell r="BD24">
            <v>1751</v>
          </cell>
        </row>
        <row r="25">
          <cell r="B25">
            <v>24</v>
          </cell>
          <cell r="C25">
            <v>841</v>
          </cell>
          <cell r="D25">
            <v>766</v>
          </cell>
          <cell r="E25">
            <v>714</v>
          </cell>
          <cell r="F25">
            <v>740</v>
          </cell>
          <cell r="G25">
            <v>737</v>
          </cell>
          <cell r="H25">
            <v>717</v>
          </cell>
          <cell r="I25">
            <v>832</v>
          </cell>
          <cell r="J25">
            <v>833</v>
          </cell>
          <cell r="K25">
            <v>835</v>
          </cell>
          <cell r="L25">
            <v>907</v>
          </cell>
          <cell r="M25">
            <v>864</v>
          </cell>
          <cell r="N25">
            <v>1005</v>
          </cell>
          <cell r="O25">
            <v>693</v>
          </cell>
          <cell r="P25">
            <v>729</v>
          </cell>
          <cell r="Q25">
            <v>702</v>
          </cell>
          <cell r="R25">
            <v>711</v>
          </cell>
          <cell r="S25">
            <v>691</v>
          </cell>
          <cell r="T25">
            <v>676</v>
          </cell>
          <cell r="U25">
            <v>752</v>
          </cell>
          <cell r="V25">
            <v>804</v>
          </cell>
          <cell r="W25">
            <v>763</v>
          </cell>
          <cell r="X25">
            <v>808</v>
          </cell>
          <cell r="Y25">
            <v>967</v>
          </cell>
          <cell r="Z25">
            <v>833</v>
          </cell>
          <cell r="AA25">
            <v>1093</v>
          </cell>
          <cell r="AB25">
            <v>1065</v>
          </cell>
          <cell r="AC25">
            <v>1113</v>
          </cell>
          <cell r="AD25">
            <v>1049</v>
          </cell>
          <cell r="AE25">
            <v>974</v>
          </cell>
          <cell r="AF25">
            <v>899</v>
          </cell>
          <cell r="AG25">
            <v>855</v>
          </cell>
          <cell r="AH25">
            <v>785</v>
          </cell>
          <cell r="AI25">
            <v>1245</v>
          </cell>
          <cell r="AJ25">
            <v>1079</v>
          </cell>
          <cell r="AK25">
            <v>950</v>
          </cell>
          <cell r="AL25">
            <v>987</v>
          </cell>
          <cell r="AM25">
            <v>996</v>
          </cell>
          <cell r="AN25">
            <v>1003</v>
          </cell>
          <cell r="AO25">
            <v>1038</v>
          </cell>
          <cell r="AP25">
            <v>924</v>
          </cell>
          <cell r="AQ25">
            <v>692</v>
          </cell>
          <cell r="AR25">
            <v>680</v>
          </cell>
          <cell r="AS25">
            <v>716</v>
          </cell>
          <cell r="AT25">
            <v>1173</v>
          </cell>
          <cell r="AU25">
            <v>956</v>
          </cell>
          <cell r="AV25">
            <v>918</v>
          </cell>
          <cell r="AW25">
            <v>1056</v>
          </cell>
          <cell r="AX25">
            <v>1052</v>
          </cell>
          <cell r="AY25">
            <v>1031</v>
          </cell>
          <cell r="AZ25">
            <v>1304</v>
          </cell>
          <cell r="BA25">
            <v>1016</v>
          </cell>
          <cell r="BB25">
            <v>747</v>
          </cell>
          <cell r="BC25">
            <v>701</v>
          </cell>
          <cell r="BD25">
            <v>755</v>
          </cell>
        </row>
        <row r="26">
          <cell r="B26">
            <v>25</v>
          </cell>
          <cell r="C26">
            <v>210</v>
          </cell>
          <cell r="D26">
            <v>156</v>
          </cell>
          <cell r="E26">
            <v>298</v>
          </cell>
          <cell r="F26">
            <v>87</v>
          </cell>
          <cell r="G26">
            <v>69</v>
          </cell>
          <cell r="H26">
            <v>109</v>
          </cell>
          <cell r="I26">
            <v>172</v>
          </cell>
          <cell r="J26">
            <v>340</v>
          </cell>
          <cell r="K26">
            <v>211</v>
          </cell>
          <cell r="L26">
            <v>521</v>
          </cell>
          <cell r="M26">
            <v>421</v>
          </cell>
          <cell r="N26">
            <v>360</v>
          </cell>
          <cell r="O26">
            <v>91</v>
          </cell>
          <cell r="P26">
            <v>164</v>
          </cell>
          <cell r="Q26">
            <v>126</v>
          </cell>
          <cell r="R26">
            <v>111</v>
          </cell>
          <cell r="S26">
            <v>243</v>
          </cell>
          <cell r="T26">
            <v>328</v>
          </cell>
          <cell r="U26">
            <v>186</v>
          </cell>
          <cell r="V26">
            <v>191</v>
          </cell>
          <cell r="W26">
            <v>191</v>
          </cell>
          <cell r="X26">
            <v>157</v>
          </cell>
          <cell r="Y26">
            <v>180</v>
          </cell>
          <cell r="Z26">
            <v>316</v>
          </cell>
          <cell r="AA26">
            <v>90</v>
          </cell>
          <cell r="AB26">
            <v>121</v>
          </cell>
          <cell r="AC26">
            <v>63</v>
          </cell>
          <cell r="AD26">
            <v>65</v>
          </cell>
          <cell r="AE26">
            <v>123</v>
          </cell>
          <cell r="AF26">
            <v>164</v>
          </cell>
          <cell r="AG26">
            <v>135</v>
          </cell>
          <cell r="AH26">
            <v>198</v>
          </cell>
          <cell r="AI26">
            <v>157</v>
          </cell>
          <cell r="AJ26">
            <v>240</v>
          </cell>
          <cell r="AK26">
            <v>241</v>
          </cell>
          <cell r="AL26">
            <v>209</v>
          </cell>
          <cell r="AM26">
            <v>77</v>
          </cell>
          <cell r="AN26">
            <v>209</v>
          </cell>
          <cell r="AO26">
            <v>109</v>
          </cell>
          <cell r="AP26">
            <v>140</v>
          </cell>
          <cell r="AQ26">
            <v>154</v>
          </cell>
          <cell r="AR26">
            <v>81</v>
          </cell>
          <cell r="AS26">
            <v>143</v>
          </cell>
          <cell r="AT26">
            <v>151</v>
          </cell>
          <cell r="AU26">
            <v>117</v>
          </cell>
          <cell r="AV26">
            <v>150</v>
          </cell>
          <cell r="AW26">
            <v>166</v>
          </cell>
          <cell r="AX26">
            <v>91</v>
          </cell>
          <cell r="AY26">
            <v>122</v>
          </cell>
          <cell r="AZ26">
            <v>172</v>
          </cell>
          <cell r="BA26">
            <v>176</v>
          </cell>
          <cell r="BB26">
            <v>185</v>
          </cell>
          <cell r="BC26">
            <v>135</v>
          </cell>
          <cell r="BD26">
            <v>181</v>
          </cell>
        </row>
        <row r="27">
          <cell r="B27">
            <v>26</v>
          </cell>
          <cell r="C27">
            <v>478</v>
          </cell>
          <cell r="D27">
            <v>475</v>
          </cell>
          <cell r="E27">
            <v>514</v>
          </cell>
          <cell r="F27">
            <v>558</v>
          </cell>
          <cell r="G27">
            <v>506</v>
          </cell>
          <cell r="H27">
            <v>500</v>
          </cell>
          <cell r="I27">
            <v>502</v>
          </cell>
          <cell r="J27">
            <v>534</v>
          </cell>
          <cell r="K27">
            <v>554</v>
          </cell>
          <cell r="L27">
            <v>497</v>
          </cell>
          <cell r="M27">
            <v>522</v>
          </cell>
          <cell r="N27">
            <v>511</v>
          </cell>
          <cell r="O27">
            <v>486</v>
          </cell>
          <cell r="P27">
            <v>504</v>
          </cell>
          <cell r="Q27">
            <v>482</v>
          </cell>
          <cell r="R27">
            <v>561</v>
          </cell>
          <cell r="S27">
            <v>550</v>
          </cell>
          <cell r="T27">
            <v>536</v>
          </cell>
          <cell r="U27">
            <v>564</v>
          </cell>
          <cell r="V27">
            <v>542</v>
          </cell>
          <cell r="W27">
            <v>513</v>
          </cell>
          <cell r="X27">
            <v>596</v>
          </cell>
          <cell r="Y27">
            <v>563</v>
          </cell>
          <cell r="Z27">
            <v>556</v>
          </cell>
          <cell r="AA27">
            <v>640</v>
          </cell>
          <cell r="AB27">
            <v>690</v>
          </cell>
          <cell r="AC27">
            <v>601</v>
          </cell>
          <cell r="AD27">
            <v>689</v>
          </cell>
          <cell r="AE27">
            <v>713</v>
          </cell>
          <cell r="AF27">
            <v>694</v>
          </cell>
          <cell r="AG27">
            <v>673</v>
          </cell>
          <cell r="AH27">
            <v>692</v>
          </cell>
          <cell r="AI27">
            <v>697</v>
          </cell>
          <cell r="AJ27">
            <v>744</v>
          </cell>
          <cell r="AK27">
            <v>718</v>
          </cell>
          <cell r="AL27">
            <v>670</v>
          </cell>
          <cell r="AM27">
            <v>619</v>
          </cell>
          <cell r="AN27">
            <v>673</v>
          </cell>
          <cell r="AO27">
            <v>644</v>
          </cell>
          <cell r="AP27">
            <v>730</v>
          </cell>
          <cell r="AQ27">
            <v>816</v>
          </cell>
          <cell r="AR27">
            <v>757</v>
          </cell>
          <cell r="AS27">
            <v>616</v>
          </cell>
          <cell r="AT27">
            <v>667</v>
          </cell>
          <cell r="AU27">
            <v>629</v>
          </cell>
          <cell r="AV27">
            <v>680</v>
          </cell>
          <cell r="AW27">
            <v>697</v>
          </cell>
          <cell r="AX27">
            <v>652</v>
          </cell>
          <cell r="AY27">
            <v>732</v>
          </cell>
          <cell r="AZ27">
            <v>802</v>
          </cell>
          <cell r="BA27">
            <v>816</v>
          </cell>
          <cell r="BB27">
            <v>758</v>
          </cell>
          <cell r="BC27">
            <v>862</v>
          </cell>
          <cell r="BD27">
            <v>802</v>
          </cell>
        </row>
        <row r="28">
          <cell r="B28">
            <v>27</v>
          </cell>
          <cell r="C28">
            <v>216</v>
          </cell>
          <cell r="D28">
            <v>288</v>
          </cell>
          <cell r="E28">
            <v>247</v>
          </cell>
          <cell r="F28">
            <v>216</v>
          </cell>
          <cell r="G28">
            <v>215</v>
          </cell>
          <cell r="H28">
            <v>207</v>
          </cell>
          <cell r="I28">
            <v>209</v>
          </cell>
          <cell r="J28">
            <v>241</v>
          </cell>
          <cell r="K28">
            <v>209</v>
          </cell>
          <cell r="L28">
            <v>216</v>
          </cell>
          <cell r="M28">
            <v>263</v>
          </cell>
          <cell r="N28">
            <v>235</v>
          </cell>
          <cell r="O28">
            <v>209</v>
          </cell>
          <cell r="P28">
            <v>310</v>
          </cell>
          <cell r="Q28">
            <v>235</v>
          </cell>
          <cell r="R28">
            <v>221</v>
          </cell>
          <cell r="S28">
            <v>262</v>
          </cell>
          <cell r="T28">
            <v>265</v>
          </cell>
          <cell r="U28">
            <v>223</v>
          </cell>
          <cell r="V28">
            <v>286</v>
          </cell>
          <cell r="W28">
            <v>241</v>
          </cell>
          <cell r="X28">
            <v>251</v>
          </cell>
          <cell r="Y28">
            <v>329</v>
          </cell>
          <cell r="Z28">
            <v>293</v>
          </cell>
          <cell r="AA28">
            <v>259</v>
          </cell>
          <cell r="AB28">
            <v>311</v>
          </cell>
          <cell r="AC28">
            <v>252</v>
          </cell>
          <cell r="AD28">
            <v>261</v>
          </cell>
          <cell r="AE28">
            <v>286</v>
          </cell>
          <cell r="AF28">
            <v>263</v>
          </cell>
          <cell r="AG28">
            <v>283</v>
          </cell>
          <cell r="AH28">
            <v>300</v>
          </cell>
          <cell r="AI28">
            <v>258</v>
          </cell>
          <cell r="AJ28">
            <v>301</v>
          </cell>
          <cell r="AK28">
            <v>344</v>
          </cell>
          <cell r="AL28">
            <v>276</v>
          </cell>
          <cell r="AM28">
            <v>278</v>
          </cell>
          <cell r="AN28">
            <v>299</v>
          </cell>
          <cell r="AO28">
            <v>284</v>
          </cell>
          <cell r="AP28">
            <v>258</v>
          </cell>
          <cell r="AQ28">
            <v>300</v>
          </cell>
          <cell r="AR28">
            <v>246</v>
          </cell>
          <cell r="AS28">
            <v>427</v>
          </cell>
          <cell r="AT28">
            <v>530</v>
          </cell>
          <cell r="AU28">
            <v>506</v>
          </cell>
          <cell r="AV28">
            <v>493</v>
          </cell>
          <cell r="AW28">
            <v>568</v>
          </cell>
          <cell r="AX28">
            <v>501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B29">
            <v>28</v>
          </cell>
          <cell r="C29">
            <v>86</v>
          </cell>
          <cell r="D29">
            <v>98</v>
          </cell>
          <cell r="E29">
            <v>91</v>
          </cell>
          <cell r="F29">
            <v>98</v>
          </cell>
          <cell r="G29">
            <v>105</v>
          </cell>
          <cell r="H29">
            <v>104</v>
          </cell>
          <cell r="I29">
            <v>108</v>
          </cell>
          <cell r="J29">
            <v>120</v>
          </cell>
          <cell r="K29">
            <v>109</v>
          </cell>
          <cell r="L29">
            <v>97</v>
          </cell>
          <cell r="M29">
            <v>103</v>
          </cell>
          <cell r="N29">
            <v>99</v>
          </cell>
          <cell r="O29">
            <v>81</v>
          </cell>
          <cell r="P29">
            <v>83</v>
          </cell>
          <cell r="Q29">
            <v>74</v>
          </cell>
          <cell r="R29">
            <v>65</v>
          </cell>
          <cell r="S29">
            <v>68</v>
          </cell>
          <cell r="T29">
            <v>57</v>
          </cell>
          <cell r="U29">
            <v>72</v>
          </cell>
          <cell r="V29">
            <v>74</v>
          </cell>
          <cell r="W29">
            <v>106</v>
          </cell>
          <cell r="X29">
            <v>124</v>
          </cell>
          <cell r="Y29">
            <v>121</v>
          </cell>
          <cell r="Z29">
            <v>77</v>
          </cell>
          <cell r="AA29">
            <v>64</v>
          </cell>
          <cell r="AB29">
            <v>81</v>
          </cell>
          <cell r="AC29">
            <v>62</v>
          </cell>
          <cell r="AD29">
            <v>59</v>
          </cell>
          <cell r="AE29">
            <v>74</v>
          </cell>
          <cell r="AF29">
            <v>62</v>
          </cell>
          <cell r="AG29">
            <v>73</v>
          </cell>
          <cell r="AH29">
            <v>74</v>
          </cell>
          <cell r="AI29">
            <v>93</v>
          </cell>
          <cell r="AJ29">
            <v>97</v>
          </cell>
          <cell r="AK29">
            <v>87</v>
          </cell>
          <cell r="AL29">
            <v>68</v>
          </cell>
          <cell r="AM29">
            <v>65</v>
          </cell>
          <cell r="AN29">
            <v>67</v>
          </cell>
          <cell r="AO29">
            <v>63</v>
          </cell>
          <cell r="AP29">
            <v>85</v>
          </cell>
          <cell r="AQ29">
            <v>79</v>
          </cell>
          <cell r="AR29">
            <v>75</v>
          </cell>
          <cell r="AS29">
            <v>197</v>
          </cell>
          <cell r="AT29">
            <v>209</v>
          </cell>
          <cell r="AU29">
            <v>193</v>
          </cell>
          <cell r="AV29">
            <v>160</v>
          </cell>
          <cell r="AW29">
            <v>193</v>
          </cell>
          <cell r="AX29">
            <v>165</v>
          </cell>
          <cell r="AY29">
            <v>72</v>
          </cell>
          <cell r="AZ29">
            <v>109</v>
          </cell>
          <cell r="BA29">
            <v>76</v>
          </cell>
          <cell r="BB29">
            <v>90</v>
          </cell>
          <cell r="BC29">
            <v>84</v>
          </cell>
          <cell r="BD29">
            <v>79</v>
          </cell>
        </row>
        <row r="30">
          <cell r="B30">
            <v>29</v>
          </cell>
          <cell r="C30">
            <v>799</v>
          </cell>
          <cell r="D30">
            <v>1131</v>
          </cell>
          <cell r="E30">
            <v>859</v>
          </cell>
          <cell r="F30">
            <v>1736</v>
          </cell>
          <cell r="G30">
            <v>2739</v>
          </cell>
          <cell r="H30">
            <v>3161</v>
          </cell>
          <cell r="I30">
            <v>1437</v>
          </cell>
          <cell r="J30">
            <v>1312</v>
          </cell>
          <cell r="K30">
            <v>1434</v>
          </cell>
          <cell r="L30">
            <v>1260</v>
          </cell>
          <cell r="M30">
            <v>1975</v>
          </cell>
          <cell r="N30">
            <v>1471</v>
          </cell>
          <cell r="O30">
            <v>989</v>
          </cell>
          <cell r="P30">
            <v>1510</v>
          </cell>
          <cell r="Q30">
            <v>1271</v>
          </cell>
          <cell r="R30">
            <v>1283</v>
          </cell>
          <cell r="S30">
            <v>1532</v>
          </cell>
          <cell r="T30">
            <v>1682</v>
          </cell>
          <cell r="U30">
            <v>1306</v>
          </cell>
          <cell r="V30">
            <v>1526</v>
          </cell>
          <cell r="W30">
            <v>1261</v>
          </cell>
          <cell r="X30">
            <v>1549</v>
          </cell>
          <cell r="Y30">
            <v>2141</v>
          </cell>
          <cell r="Z30">
            <v>1480</v>
          </cell>
          <cell r="AA30">
            <v>3539</v>
          </cell>
          <cell r="AB30">
            <v>3683</v>
          </cell>
          <cell r="AC30">
            <v>2669</v>
          </cell>
          <cell r="AD30">
            <v>2239</v>
          </cell>
          <cell r="AE30">
            <v>1939</v>
          </cell>
          <cell r="AF30">
            <v>2062</v>
          </cell>
          <cell r="AG30">
            <v>1886</v>
          </cell>
          <cell r="AH30">
            <v>1303</v>
          </cell>
          <cell r="AI30">
            <v>1475</v>
          </cell>
          <cell r="AJ30">
            <v>1449</v>
          </cell>
          <cell r="AK30">
            <v>1276</v>
          </cell>
          <cell r="AL30">
            <v>1157</v>
          </cell>
          <cell r="AM30">
            <v>1388</v>
          </cell>
          <cell r="AN30">
            <v>1224</v>
          </cell>
          <cell r="AO30">
            <v>1283</v>
          </cell>
          <cell r="AP30">
            <v>1997</v>
          </cell>
          <cell r="AQ30">
            <v>2108</v>
          </cell>
          <cell r="AR30">
            <v>2629</v>
          </cell>
          <cell r="AS30">
            <v>1339</v>
          </cell>
          <cell r="AT30">
            <v>1590</v>
          </cell>
          <cell r="AU30">
            <v>1419</v>
          </cell>
          <cell r="AV30">
            <v>1442</v>
          </cell>
          <cell r="AW30">
            <v>1826</v>
          </cell>
          <cell r="AX30">
            <v>1508</v>
          </cell>
          <cell r="AY30">
            <v>835</v>
          </cell>
          <cell r="AZ30">
            <v>1680</v>
          </cell>
          <cell r="BA30">
            <v>1232</v>
          </cell>
          <cell r="BB30">
            <v>1887</v>
          </cell>
          <cell r="BC30">
            <v>2576</v>
          </cell>
          <cell r="BD30">
            <v>2093</v>
          </cell>
        </row>
        <row r="31">
          <cell r="B31">
            <v>30</v>
          </cell>
          <cell r="C31">
            <v>191</v>
          </cell>
          <cell r="D31">
            <v>193</v>
          </cell>
          <cell r="E31">
            <v>195</v>
          </cell>
          <cell r="F31">
            <v>189</v>
          </cell>
          <cell r="G31">
            <v>184</v>
          </cell>
          <cell r="H31">
            <v>186</v>
          </cell>
          <cell r="I31">
            <v>195</v>
          </cell>
          <cell r="J31">
            <v>191</v>
          </cell>
          <cell r="K31">
            <v>198</v>
          </cell>
          <cell r="L31">
            <v>205</v>
          </cell>
          <cell r="M31">
            <v>200</v>
          </cell>
          <cell r="N31">
            <v>208</v>
          </cell>
          <cell r="O31">
            <v>202</v>
          </cell>
          <cell r="P31">
            <v>214</v>
          </cell>
          <cell r="Q31">
            <v>212</v>
          </cell>
          <cell r="R31">
            <v>205</v>
          </cell>
          <cell r="S31">
            <v>212</v>
          </cell>
          <cell r="T31">
            <v>213</v>
          </cell>
          <cell r="U31">
            <v>223</v>
          </cell>
          <cell r="V31">
            <v>219</v>
          </cell>
          <cell r="W31">
            <v>210</v>
          </cell>
          <cell r="X31">
            <v>212</v>
          </cell>
          <cell r="Y31">
            <v>214</v>
          </cell>
          <cell r="Z31">
            <v>213</v>
          </cell>
          <cell r="AA31">
            <v>211</v>
          </cell>
          <cell r="AB31">
            <v>215</v>
          </cell>
          <cell r="AC31">
            <v>215</v>
          </cell>
          <cell r="AD31">
            <v>208</v>
          </cell>
          <cell r="AE31">
            <v>212</v>
          </cell>
          <cell r="AF31">
            <v>219</v>
          </cell>
          <cell r="AG31">
            <v>225</v>
          </cell>
          <cell r="AH31">
            <v>216</v>
          </cell>
          <cell r="AI31">
            <v>214</v>
          </cell>
          <cell r="AJ31">
            <v>236</v>
          </cell>
          <cell r="AK31">
            <v>225</v>
          </cell>
          <cell r="AL31">
            <v>225</v>
          </cell>
          <cell r="AM31">
            <v>224</v>
          </cell>
          <cell r="AN31">
            <v>229</v>
          </cell>
          <cell r="AO31">
            <v>235</v>
          </cell>
          <cell r="AP31">
            <v>222</v>
          </cell>
          <cell r="AQ31">
            <v>244</v>
          </cell>
          <cell r="AR31">
            <v>246</v>
          </cell>
          <cell r="AS31">
            <v>222</v>
          </cell>
          <cell r="AT31">
            <v>221</v>
          </cell>
          <cell r="AU31">
            <v>230</v>
          </cell>
          <cell r="AV31">
            <v>247</v>
          </cell>
          <cell r="AW31">
            <v>253</v>
          </cell>
          <cell r="AX31">
            <v>256</v>
          </cell>
          <cell r="AY31">
            <v>232</v>
          </cell>
          <cell r="AZ31">
            <v>233</v>
          </cell>
          <cell r="BA31">
            <v>236</v>
          </cell>
          <cell r="BB31">
            <v>0</v>
          </cell>
          <cell r="BC31">
            <v>0</v>
          </cell>
          <cell r="BD31">
            <v>0</v>
          </cell>
        </row>
        <row r="32">
          <cell r="B32">
            <v>31</v>
          </cell>
          <cell r="C32">
            <v>2404</v>
          </cell>
          <cell r="D32">
            <v>2503</v>
          </cell>
          <cell r="E32">
            <v>2509</v>
          </cell>
          <cell r="F32">
            <v>2548</v>
          </cell>
          <cell r="G32">
            <v>2578</v>
          </cell>
          <cell r="H32">
            <v>2498</v>
          </cell>
          <cell r="I32">
            <v>2657</v>
          </cell>
          <cell r="J32">
            <v>2614</v>
          </cell>
          <cell r="K32">
            <v>2845</v>
          </cell>
          <cell r="L32">
            <v>2930</v>
          </cell>
          <cell r="M32">
            <v>2465</v>
          </cell>
          <cell r="N32">
            <v>2655</v>
          </cell>
          <cell r="O32">
            <v>2302</v>
          </cell>
          <cell r="P32">
            <v>2481</v>
          </cell>
          <cell r="Q32">
            <v>2326</v>
          </cell>
          <cell r="R32">
            <v>2362</v>
          </cell>
          <cell r="S32">
            <v>2899</v>
          </cell>
          <cell r="T32">
            <v>3173</v>
          </cell>
          <cell r="U32">
            <v>2701</v>
          </cell>
          <cell r="V32">
            <v>2709</v>
          </cell>
          <cell r="W32">
            <v>2949</v>
          </cell>
          <cell r="X32">
            <v>2820</v>
          </cell>
          <cell r="Y32">
            <v>2905</v>
          </cell>
          <cell r="Z32">
            <v>2690</v>
          </cell>
          <cell r="AA32">
            <v>2322</v>
          </cell>
          <cell r="AB32">
            <v>2586</v>
          </cell>
          <cell r="AC32">
            <v>2288</v>
          </cell>
          <cell r="AD32">
            <v>2389</v>
          </cell>
          <cell r="AE32">
            <v>2875</v>
          </cell>
          <cell r="AF32">
            <v>2651</v>
          </cell>
          <cell r="AG32">
            <v>2770</v>
          </cell>
          <cell r="AH32">
            <v>2759</v>
          </cell>
          <cell r="AI32">
            <v>2633</v>
          </cell>
          <cell r="AJ32">
            <v>2583</v>
          </cell>
          <cell r="AK32">
            <v>2815</v>
          </cell>
          <cell r="AL32">
            <v>2854</v>
          </cell>
          <cell r="AM32">
            <v>2447</v>
          </cell>
          <cell r="AN32">
            <v>2961</v>
          </cell>
          <cell r="AO32">
            <v>2363</v>
          </cell>
          <cell r="AP32">
            <v>2508</v>
          </cell>
          <cell r="AQ32">
            <v>2783</v>
          </cell>
          <cell r="AR32">
            <v>2660</v>
          </cell>
          <cell r="AS32">
            <v>2249</v>
          </cell>
          <cell r="AT32">
            <v>2768</v>
          </cell>
          <cell r="AU32">
            <v>2497</v>
          </cell>
          <cell r="AV32">
            <v>3075</v>
          </cell>
          <cell r="AW32">
            <v>2860</v>
          </cell>
          <cell r="AX32">
            <v>2718</v>
          </cell>
          <cell r="AY32">
            <v>2156</v>
          </cell>
          <cell r="AZ32">
            <v>3231</v>
          </cell>
          <cell r="BA32">
            <v>2268</v>
          </cell>
          <cell r="BB32">
            <v>2497</v>
          </cell>
          <cell r="BC32">
            <v>2667</v>
          </cell>
          <cell r="BD32">
            <v>2835</v>
          </cell>
        </row>
        <row r="33">
          <cell r="B33">
            <v>32</v>
          </cell>
          <cell r="C33">
            <v>605</v>
          </cell>
          <cell r="D33">
            <v>1086</v>
          </cell>
          <cell r="E33">
            <v>1241</v>
          </cell>
          <cell r="F33">
            <v>1283</v>
          </cell>
          <cell r="G33">
            <v>1758</v>
          </cell>
          <cell r="H33">
            <v>1704</v>
          </cell>
          <cell r="I33">
            <v>1411</v>
          </cell>
          <cell r="J33">
            <v>1887</v>
          </cell>
          <cell r="K33">
            <v>1220</v>
          </cell>
          <cell r="L33">
            <v>1733</v>
          </cell>
          <cell r="M33">
            <v>2414</v>
          </cell>
          <cell r="N33">
            <v>2196</v>
          </cell>
          <cell r="O33">
            <v>1008</v>
          </cell>
          <cell r="P33">
            <v>1407</v>
          </cell>
          <cell r="Q33">
            <v>1830</v>
          </cell>
          <cell r="R33">
            <v>2187</v>
          </cell>
          <cell r="S33">
            <v>2631</v>
          </cell>
          <cell r="T33">
            <v>2015</v>
          </cell>
          <cell r="U33">
            <v>1848</v>
          </cell>
          <cell r="V33">
            <v>2698</v>
          </cell>
          <cell r="W33">
            <v>1753</v>
          </cell>
          <cell r="X33">
            <v>1532</v>
          </cell>
          <cell r="Y33">
            <v>1669</v>
          </cell>
          <cell r="Z33">
            <v>820</v>
          </cell>
          <cell r="AA33">
            <v>624</v>
          </cell>
          <cell r="AB33">
            <v>1837</v>
          </cell>
          <cell r="AC33">
            <v>1406</v>
          </cell>
          <cell r="AD33">
            <v>2418</v>
          </cell>
          <cell r="AE33">
            <v>2053</v>
          </cell>
          <cell r="AF33">
            <v>1856</v>
          </cell>
          <cell r="AG33">
            <v>2520</v>
          </cell>
          <cell r="AH33">
            <v>2559</v>
          </cell>
          <cell r="AI33">
            <v>2741</v>
          </cell>
          <cell r="AJ33">
            <v>2820</v>
          </cell>
          <cell r="AK33">
            <v>3123</v>
          </cell>
          <cell r="AL33">
            <v>3021</v>
          </cell>
          <cell r="AM33">
            <v>2546</v>
          </cell>
          <cell r="AN33">
            <v>1588</v>
          </cell>
          <cell r="AO33">
            <v>1919</v>
          </cell>
          <cell r="AP33">
            <v>2671</v>
          </cell>
          <cell r="AQ33">
            <v>1861</v>
          </cell>
          <cell r="AR33">
            <v>2334</v>
          </cell>
          <cell r="AS33">
            <v>1901</v>
          </cell>
          <cell r="AT33">
            <v>1759</v>
          </cell>
          <cell r="AU33">
            <v>1705</v>
          </cell>
          <cell r="AV33">
            <v>1999</v>
          </cell>
          <cell r="AW33">
            <v>1481</v>
          </cell>
          <cell r="AX33">
            <v>1224</v>
          </cell>
          <cell r="AY33">
            <v>1117</v>
          </cell>
          <cell r="AZ33">
            <v>1665</v>
          </cell>
          <cell r="BA33">
            <v>1699</v>
          </cell>
          <cell r="BB33">
            <v>1460</v>
          </cell>
          <cell r="BC33">
            <v>1612</v>
          </cell>
          <cell r="BD33">
            <v>2071</v>
          </cell>
        </row>
        <row r="34">
          <cell r="B34">
            <v>33</v>
          </cell>
          <cell r="C34">
            <v>44335</v>
          </cell>
          <cell r="D34">
            <v>45856</v>
          </cell>
          <cell r="E34">
            <v>46431</v>
          </cell>
          <cell r="F34">
            <v>44459</v>
          </cell>
          <cell r="G34">
            <v>43809</v>
          </cell>
          <cell r="H34">
            <v>45234</v>
          </cell>
          <cell r="I34">
            <v>44346</v>
          </cell>
          <cell r="J34">
            <v>45660</v>
          </cell>
          <cell r="K34">
            <v>45212</v>
          </cell>
          <cell r="L34">
            <v>47236</v>
          </cell>
          <cell r="M34">
            <v>46599</v>
          </cell>
          <cell r="N34">
            <v>47323</v>
          </cell>
          <cell r="O34">
            <v>42432</v>
          </cell>
          <cell r="P34">
            <v>44535</v>
          </cell>
          <cell r="Q34">
            <v>44286</v>
          </cell>
          <cell r="R34">
            <v>42462</v>
          </cell>
          <cell r="S34">
            <v>42734</v>
          </cell>
          <cell r="T34">
            <v>44076</v>
          </cell>
          <cell r="U34">
            <v>44468</v>
          </cell>
          <cell r="V34">
            <v>44495</v>
          </cell>
          <cell r="W34">
            <v>45626</v>
          </cell>
          <cell r="X34">
            <v>46641</v>
          </cell>
          <cell r="Y34">
            <v>48248</v>
          </cell>
          <cell r="Z34">
            <v>47926</v>
          </cell>
          <cell r="AA34">
            <v>40531</v>
          </cell>
          <cell r="AB34">
            <v>40935</v>
          </cell>
          <cell r="AC34">
            <v>42671</v>
          </cell>
          <cell r="AD34">
            <v>42923</v>
          </cell>
          <cell r="AE34">
            <v>42587</v>
          </cell>
          <cell r="AF34">
            <v>42973</v>
          </cell>
          <cell r="AG34">
            <v>46499</v>
          </cell>
          <cell r="AH34">
            <v>47334</v>
          </cell>
          <cell r="AI34">
            <v>47138</v>
          </cell>
          <cell r="AJ34">
            <v>48682</v>
          </cell>
          <cell r="AK34">
            <v>49327</v>
          </cell>
          <cell r="AL34">
            <v>49339</v>
          </cell>
          <cell r="AM34">
            <v>41678</v>
          </cell>
          <cell r="AN34">
            <v>43489</v>
          </cell>
          <cell r="AO34">
            <v>43838</v>
          </cell>
          <cell r="AP34">
            <v>43741</v>
          </cell>
          <cell r="AQ34">
            <v>44684</v>
          </cell>
          <cell r="AR34">
            <v>44955</v>
          </cell>
          <cell r="AS34">
            <v>47560</v>
          </cell>
          <cell r="AT34">
            <v>50038</v>
          </cell>
          <cell r="AU34">
            <v>50278</v>
          </cell>
          <cell r="AV34">
            <v>50933</v>
          </cell>
          <cell r="AW34">
            <v>51813</v>
          </cell>
          <cell r="AX34">
            <v>51324</v>
          </cell>
          <cell r="AY34">
            <v>39805</v>
          </cell>
          <cell r="AZ34">
            <v>44598</v>
          </cell>
          <cell r="BA34">
            <v>45773</v>
          </cell>
          <cell r="BB34">
            <v>43455</v>
          </cell>
          <cell r="BC34">
            <v>44632</v>
          </cell>
          <cell r="BD34">
            <v>46415</v>
          </cell>
        </row>
        <row r="35">
          <cell r="B35">
            <v>34</v>
          </cell>
          <cell r="C35">
            <v>869</v>
          </cell>
          <cell r="D35">
            <v>967</v>
          </cell>
          <cell r="E35">
            <v>982</v>
          </cell>
          <cell r="F35">
            <v>854</v>
          </cell>
          <cell r="G35">
            <v>809</v>
          </cell>
          <cell r="H35">
            <v>859</v>
          </cell>
          <cell r="I35">
            <v>791</v>
          </cell>
          <cell r="J35">
            <v>843</v>
          </cell>
          <cell r="K35">
            <v>859</v>
          </cell>
          <cell r="L35">
            <v>928</v>
          </cell>
          <cell r="M35">
            <v>956</v>
          </cell>
          <cell r="N35">
            <v>869</v>
          </cell>
          <cell r="O35">
            <v>1164</v>
          </cell>
          <cell r="P35">
            <v>1159</v>
          </cell>
          <cell r="Q35">
            <v>991</v>
          </cell>
          <cell r="R35">
            <v>1023</v>
          </cell>
          <cell r="S35">
            <v>1178</v>
          </cell>
          <cell r="T35">
            <v>1137</v>
          </cell>
          <cell r="U35">
            <v>1126</v>
          </cell>
          <cell r="V35">
            <v>1118</v>
          </cell>
          <cell r="W35">
            <v>1148</v>
          </cell>
          <cell r="X35">
            <v>1235</v>
          </cell>
          <cell r="Y35">
            <v>1206</v>
          </cell>
          <cell r="Z35">
            <v>1114</v>
          </cell>
          <cell r="AA35">
            <v>1183</v>
          </cell>
          <cell r="AB35">
            <v>2003</v>
          </cell>
          <cell r="AC35">
            <v>1305</v>
          </cell>
          <cell r="AD35">
            <v>2003</v>
          </cell>
          <cell r="AE35">
            <v>2194</v>
          </cell>
          <cell r="AF35">
            <v>1604</v>
          </cell>
          <cell r="AG35">
            <v>1789</v>
          </cell>
          <cell r="AH35">
            <v>1388</v>
          </cell>
          <cell r="AI35">
            <v>1325</v>
          </cell>
          <cell r="AJ35">
            <v>1632</v>
          </cell>
          <cell r="AK35">
            <v>1588</v>
          </cell>
          <cell r="AL35">
            <v>1429</v>
          </cell>
          <cell r="AM35">
            <v>1266</v>
          </cell>
          <cell r="AN35">
            <v>1461</v>
          </cell>
          <cell r="AO35">
            <v>1224</v>
          </cell>
          <cell r="AP35">
            <v>1989</v>
          </cell>
          <cell r="AQ35">
            <v>1558</v>
          </cell>
          <cell r="AR35">
            <v>1384</v>
          </cell>
          <cell r="AS35">
            <v>1370</v>
          </cell>
          <cell r="AT35">
            <v>1837</v>
          </cell>
          <cell r="AU35">
            <v>1307</v>
          </cell>
          <cell r="AV35">
            <v>1222</v>
          </cell>
          <cell r="AW35">
            <v>1628</v>
          </cell>
          <cell r="AX35">
            <v>1129</v>
          </cell>
          <cell r="AY35">
            <v>1405</v>
          </cell>
          <cell r="AZ35">
            <v>1663</v>
          </cell>
          <cell r="BA35">
            <v>1335</v>
          </cell>
          <cell r="BB35">
            <v>1306</v>
          </cell>
          <cell r="BC35">
            <v>2432</v>
          </cell>
          <cell r="BD35">
            <v>1457</v>
          </cell>
        </row>
        <row r="36">
          <cell r="B36">
            <v>35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77</v>
          </cell>
          <cell r="AT36">
            <v>76</v>
          </cell>
          <cell r="AU36">
            <v>73</v>
          </cell>
          <cell r="AV36">
            <v>72</v>
          </cell>
          <cell r="AW36">
            <v>71</v>
          </cell>
          <cell r="AX36">
            <v>69</v>
          </cell>
          <cell r="AY36">
            <v>71</v>
          </cell>
          <cell r="AZ36">
            <v>78</v>
          </cell>
          <cell r="BA36">
            <v>68</v>
          </cell>
          <cell r="BB36">
            <v>64</v>
          </cell>
          <cell r="BC36">
            <v>75</v>
          </cell>
          <cell r="BD36">
            <v>69</v>
          </cell>
        </row>
        <row r="37">
          <cell r="B37">
            <v>36</v>
          </cell>
          <cell r="C37">
            <v>1079</v>
          </cell>
          <cell r="D37">
            <v>1090</v>
          </cell>
          <cell r="E37">
            <v>1098</v>
          </cell>
          <cell r="F37">
            <v>1392</v>
          </cell>
          <cell r="G37">
            <v>1403</v>
          </cell>
          <cell r="H37">
            <v>1163</v>
          </cell>
          <cell r="I37">
            <v>1266</v>
          </cell>
          <cell r="J37">
            <v>1563</v>
          </cell>
          <cell r="K37">
            <v>1397</v>
          </cell>
          <cell r="L37">
            <v>1220</v>
          </cell>
          <cell r="M37">
            <v>1314</v>
          </cell>
          <cell r="N37">
            <v>1459</v>
          </cell>
          <cell r="O37">
            <v>1051</v>
          </cell>
          <cell r="P37">
            <v>1317</v>
          </cell>
          <cell r="Q37">
            <v>1223</v>
          </cell>
          <cell r="R37">
            <v>1796</v>
          </cell>
          <cell r="S37">
            <v>1320</v>
          </cell>
          <cell r="T37">
            <v>1473</v>
          </cell>
          <cell r="U37">
            <v>1182</v>
          </cell>
          <cell r="V37">
            <v>1297</v>
          </cell>
          <cell r="W37">
            <v>1302</v>
          </cell>
          <cell r="X37">
            <v>1446</v>
          </cell>
          <cell r="Y37">
            <v>1619</v>
          </cell>
          <cell r="Z37">
            <v>1607</v>
          </cell>
          <cell r="AA37">
            <v>1182</v>
          </cell>
          <cell r="AB37">
            <v>1420</v>
          </cell>
          <cell r="AC37">
            <v>1202</v>
          </cell>
          <cell r="AD37">
            <v>1136</v>
          </cell>
          <cell r="AE37">
            <v>1195</v>
          </cell>
          <cell r="AF37">
            <v>1233</v>
          </cell>
          <cell r="AG37">
            <v>1149</v>
          </cell>
          <cell r="AH37">
            <v>1325</v>
          </cell>
          <cell r="AI37">
            <v>1593</v>
          </cell>
          <cell r="AJ37">
            <v>1310</v>
          </cell>
          <cell r="AK37">
            <v>1473</v>
          </cell>
          <cell r="AL37">
            <v>1194</v>
          </cell>
          <cell r="AM37">
            <v>1127</v>
          </cell>
          <cell r="AN37">
            <v>1661</v>
          </cell>
          <cell r="AO37">
            <v>1104</v>
          </cell>
          <cell r="AP37">
            <v>1788</v>
          </cell>
          <cell r="AQ37">
            <v>1700</v>
          </cell>
          <cell r="AR37">
            <v>1533</v>
          </cell>
          <cell r="AS37">
            <v>1555</v>
          </cell>
          <cell r="AT37">
            <v>1885</v>
          </cell>
          <cell r="AU37">
            <v>2004</v>
          </cell>
          <cell r="AV37">
            <v>1410</v>
          </cell>
          <cell r="AW37">
            <v>1592</v>
          </cell>
          <cell r="AX37">
            <v>1412</v>
          </cell>
          <cell r="AY37">
            <v>1201</v>
          </cell>
          <cell r="AZ37">
            <v>1573</v>
          </cell>
          <cell r="BA37">
            <v>1207</v>
          </cell>
          <cell r="BB37">
            <v>1379</v>
          </cell>
          <cell r="BC37">
            <v>1352</v>
          </cell>
          <cell r="BD37">
            <v>1751</v>
          </cell>
        </row>
        <row r="38">
          <cell r="B38">
            <v>37</v>
          </cell>
          <cell r="C38">
            <v>147</v>
          </cell>
          <cell r="D38">
            <v>144</v>
          </cell>
          <cell r="E38">
            <v>147</v>
          </cell>
          <cell r="F38">
            <v>147</v>
          </cell>
          <cell r="G38">
            <v>154</v>
          </cell>
          <cell r="H38">
            <v>157</v>
          </cell>
          <cell r="I38">
            <v>160</v>
          </cell>
          <cell r="J38">
            <v>161</v>
          </cell>
          <cell r="K38">
            <v>164</v>
          </cell>
          <cell r="L38">
            <v>169</v>
          </cell>
          <cell r="M38">
            <v>192</v>
          </cell>
          <cell r="N38">
            <v>170</v>
          </cell>
          <cell r="O38">
            <v>169</v>
          </cell>
          <cell r="P38">
            <v>175</v>
          </cell>
          <cell r="Q38">
            <v>194</v>
          </cell>
          <cell r="R38">
            <v>190</v>
          </cell>
          <cell r="S38">
            <v>195</v>
          </cell>
          <cell r="T38">
            <v>191</v>
          </cell>
          <cell r="U38">
            <v>172</v>
          </cell>
          <cell r="V38">
            <v>162</v>
          </cell>
          <cell r="W38">
            <v>167</v>
          </cell>
          <cell r="X38">
            <v>182</v>
          </cell>
          <cell r="Y38">
            <v>188</v>
          </cell>
          <cell r="Z38">
            <v>184</v>
          </cell>
          <cell r="AA38">
            <v>173</v>
          </cell>
          <cell r="AB38">
            <v>177</v>
          </cell>
          <cell r="AC38">
            <v>222</v>
          </cell>
          <cell r="AD38">
            <v>217</v>
          </cell>
          <cell r="AE38">
            <v>196</v>
          </cell>
          <cell r="AF38">
            <v>271</v>
          </cell>
          <cell r="AG38">
            <v>212</v>
          </cell>
          <cell r="AH38">
            <v>190</v>
          </cell>
          <cell r="AI38">
            <v>195</v>
          </cell>
          <cell r="AJ38">
            <v>277</v>
          </cell>
          <cell r="AK38">
            <v>335</v>
          </cell>
          <cell r="AL38">
            <v>415</v>
          </cell>
          <cell r="AM38">
            <v>342</v>
          </cell>
          <cell r="AN38">
            <v>362</v>
          </cell>
          <cell r="AO38">
            <v>286</v>
          </cell>
          <cell r="AP38">
            <v>253</v>
          </cell>
          <cell r="AQ38">
            <v>312</v>
          </cell>
          <cell r="AR38">
            <v>273</v>
          </cell>
          <cell r="AS38">
            <v>233</v>
          </cell>
          <cell r="AT38">
            <v>260</v>
          </cell>
          <cell r="AU38">
            <v>244</v>
          </cell>
          <cell r="AV38">
            <v>212</v>
          </cell>
          <cell r="AW38">
            <v>233</v>
          </cell>
          <cell r="AX38">
            <v>270</v>
          </cell>
          <cell r="AY38">
            <v>229</v>
          </cell>
          <cell r="AZ38">
            <v>256</v>
          </cell>
          <cell r="BA38">
            <v>271</v>
          </cell>
          <cell r="BB38">
            <v>303</v>
          </cell>
          <cell r="BC38">
            <v>275</v>
          </cell>
          <cell r="BD38">
            <v>335</v>
          </cell>
        </row>
        <row r="39">
          <cell r="B39">
            <v>38</v>
          </cell>
          <cell r="C39">
            <v>2188</v>
          </cell>
          <cell r="D39">
            <v>2236</v>
          </cell>
          <cell r="E39">
            <v>2410</v>
          </cell>
          <cell r="F39">
            <v>2442</v>
          </cell>
          <cell r="G39">
            <v>2083</v>
          </cell>
          <cell r="H39">
            <v>2109</v>
          </cell>
          <cell r="I39">
            <v>2363</v>
          </cell>
          <cell r="J39">
            <v>2560</v>
          </cell>
          <cell r="K39">
            <v>2799</v>
          </cell>
          <cell r="L39">
            <v>2992</v>
          </cell>
          <cell r="M39">
            <v>2895</v>
          </cell>
          <cell r="N39">
            <v>2705</v>
          </cell>
          <cell r="O39">
            <v>2169</v>
          </cell>
          <cell r="P39">
            <v>2451</v>
          </cell>
          <cell r="Q39">
            <v>2458</v>
          </cell>
          <cell r="R39">
            <v>2741</v>
          </cell>
          <cell r="S39">
            <v>2384</v>
          </cell>
          <cell r="T39">
            <v>2473</v>
          </cell>
          <cell r="U39">
            <v>3069</v>
          </cell>
          <cell r="V39">
            <v>3385</v>
          </cell>
          <cell r="W39">
            <v>3170</v>
          </cell>
          <cell r="X39">
            <v>2860</v>
          </cell>
          <cell r="Y39">
            <v>3021</v>
          </cell>
          <cell r="Z39">
            <v>2995</v>
          </cell>
          <cell r="AA39">
            <v>2407</v>
          </cell>
          <cell r="AB39">
            <v>2817</v>
          </cell>
          <cell r="AC39">
            <v>3071</v>
          </cell>
          <cell r="AD39">
            <v>2793</v>
          </cell>
          <cell r="AE39">
            <v>2950</v>
          </cell>
          <cell r="AF39">
            <v>2747</v>
          </cell>
          <cell r="AG39">
            <v>2349</v>
          </cell>
          <cell r="AH39">
            <v>2686</v>
          </cell>
          <cell r="AI39">
            <v>3801</v>
          </cell>
          <cell r="AJ39">
            <v>3114</v>
          </cell>
          <cell r="AK39">
            <v>2966</v>
          </cell>
          <cell r="AL39">
            <v>2619</v>
          </cell>
          <cell r="AM39">
            <v>2505</v>
          </cell>
          <cell r="AN39">
            <v>2987</v>
          </cell>
          <cell r="AO39">
            <v>2526</v>
          </cell>
          <cell r="AP39">
            <v>3431</v>
          </cell>
          <cell r="AQ39">
            <v>2814</v>
          </cell>
          <cell r="AR39">
            <v>2698</v>
          </cell>
          <cell r="AS39">
            <v>2612</v>
          </cell>
          <cell r="AT39">
            <v>2978</v>
          </cell>
          <cell r="AU39">
            <v>3460</v>
          </cell>
          <cell r="AV39">
            <v>2849</v>
          </cell>
          <cell r="AW39">
            <v>2895</v>
          </cell>
          <cell r="AX39">
            <v>2435</v>
          </cell>
          <cell r="AY39">
            <v>2427</v>
          </cell>
          <cell r="AZ39">
            <v>2971</v>
          </cell>
          <cell r="BA39">
            <v>3583</v>
          </cell>
          <cell r="BB39">
            <v>3088</v>
          </cell>
          <cell r="BC39">
            <v>2775</v>
          </cell>
          <cell r="BD39">
            <v>2626</v>
          </cell>
        </row>
        <row r="40">
          <cell r="B40">
            <v>39</v>
          </cell>
          <cell r="C40">
            <v>2381</v>
          </cell>
          <cell r="D40">
            <v>2726</v>
          </cell>
          <cell r="E40">
            <v>2796</v>
          </cell>
          <cell r="F40">
            <v>3487</v>
          </cell>
          <cell r="G40">
            <v>2745</v>
          </cell>
          <cell r="H40">
            <v>2826</v>
          </cell>
          <cell r="I40">
            <v>2986</v>
          </cell>
          <cell r="J40">
            <v>2925</v>
          </cell>
          <cell r="K40">
            <v>3131</v>
          </cell>
          <cell r="L40">
            <v>3272</v>
          </cell>
          <cell r="M40">
            <v>3104</v>
          </cell>
          <cell r="N40">
            <v>3290</v>
          </cell>
          <cell r="O40">
            <v>2590</v>
          </cell>
          <cell r="P40">
            <v>3018</v>
          </cell>
          <cell r="Q40">
            <v>2986</v>
          </cell>
          <cell r="R40">
            <v>2890</v>
          </cell>
          <cell r="S40">
            <v>3091</v>
          </cell>
          <cell r="T40">
            <v>3138</v>
          </cell>
          <cell r="U40">
            <v>3256</v>
          </cell>
          <cell r="V40">
            <v>3718</v>
          </cell>
          <cell r="W40">
            <v>3525</v>
          </cell>
          <cell r="X40">
            <v>3343</v>
          </cell>
          <cell r="Y40">
            <v>2878</v>
          </cell>
          <cell r="Z40">
            <v>2917</v>
          </cell>
          <cell r="AA40">
            <v>2166</v>
          </cell>
          <cell r="AB40">
            <v>2549</v>
          </cell>
          <cell r="AC40">
            <v>2517</v>
          </cell>
          <cell r="AD40">
            <v>2894</v>
          </cell>
          <cell r="AE40">
            <v>3243</v>
          </cell>
          <cell r="AF40">
            <v>3385</v>
          </cell>
          <cell r="AG40">
            <v>3570</v>
          </cell>
          <cell r="AH40">
            <v>3775</v>
          </cell>
          <cell r="AI40">
            <v>3601</v>
          </cell>
          <cell r="AJ40">
            <v>4081</v>
          </cell>
          <cell r="AK40">
            <v>3620</v>
          </cell>
          <cell r="AL40">
            <v>3207</v>
          </cell>
          <cell r="AM40">
            <v>2497</v>
          </cell>
          <cell r="AN40">
            <v>3439</v>
          </cell>
          <cell r="AO40">
            <v>2738</v>
          </cell>
          <cell r="AP40">
            <v>3025</v>
          </cell>
          <cell r="AQ40">
            <v>3308</v>
          </cell>
          <cell r="AR40">
            <v>3741</v>
          </cell>
          <cell r="AS40">
            <v>2716</v>
          </cell>
          <cell r="AT40">
            <v>3343</v>
          </cell>
          <cell r="AU40">
            <v>2738</v>
          </cell>
          <cell r="AV40">
            <v>3017</v>
          </cell>
          <cell r="AW40">
            <v>3050</v>
          </cell>
          <cell r="AX40">
            <v>2794</v>
          </cell>
          <cell r="AY40">
            <v>2183</v>
          </cell>
          <cell r="AZ40">
            <v>3239</v>
          </cell>
          <cell r="BA40">
            <v>2986</v>
          </cell>
          <cell r="BB40">
            <v>4030</v>
          </cell>
          <cell r="BC40">
            <v>3496</v>
          </cell>
          <cell r="BD40">
            <v>3311</v>
          </cell>
        </row>
        <row r="41">
          <cell r="B41">
            <v>40</v>
          </cell>
          <cell r="C41">
            <v>204</v>
          </cell>
          <cell r="D41">
            <v>147</v>
          </cell>
          <cell r="E41">
            <v>176</v>
          </cell>
          <cell r="F41">
            <v>157</v>
          </cell>
          <cell r="G41">
            <v>155</v>
          </cell>
          <cell r="H41">
            <v>156</v>
          </cell>
          <cell r="I41">
            <v>252</v>
          </cell>
          <cell r="J41">
            <v>272</v>
          </cell>
          <cell r="K41">
            <v>356</v>
          </cell>
          <cell r="L41">
            <v>246</v>
          </cell>
          <cell r="M41">
            <v>381</v>
          </cell>
          <cell r="N41">
            <v>452</v>
          </cell>
          <cell r="O41">
            <v>179</v>
          </cell>
          <cell r="P41">
            <v>203</v>
          </cell>
          <cell r="Q41">
            <v>275</v>
          </cell>
          <cell r="R41">
            <v>297</v>
          </cell>
          <cell r="S41">
            <v>226</v>
          </cell>
          <cell r="T41">
            <v>227</v>
          </cell>
          <cell r="U41">
            <v>202</v>
          </cell>
          <cell r="V41">
            <v>260</v>
          </cell>
          <cell r="W41">
            <v>403</v>
          </cell>
          <cell r="X41">
            <v>651</v>
          </cell>
          <cell r="Y41">
            <v>282</v>
          </cell>
          <cell r="Z41">
            <v>223</v>
          </cell>
          <cell r="AA41">
            <v>142</v>
          </cell>
          <cell r="AB41">
            <v>310</v>
          </cell>
          <cell r="AC41">
            <v>203</v>
          </cell>
          <cell r="AD41">
            <v>229</v>
          </cell>
          <cell r="AE41">
            <v>262</v>
          </cell>
          <cell r="AF41">
            <v>205</v>
          </cell>
          <cell r="AG41">
            <v>236</v>
          </cell>
          <cell r="AH41">
            <v>251</v>
          </cell>
          <cell r="AI41">
            <v>254</v>
          </cell>
          <cell r="AJ41">
            <v>216</v>
          </cell>
          <cell r="AK41">
            <v>218</v>
          </cell>
          <cell r="AL41">
            <v>184</v>
          </cell>
          <cell r="AM41">
            <v>152</v>
          </cell>
          <cell r="AN41">
            <v>243</v>
          </cell>
          <cell r="AO41">
            <v>185</v>
          </cell>
          <cell r="AP41">
            <v>274</v>
          </cell>
          <cell r="AQ41">
            <v>302</v>
          </cell>
          <cell r="AR41">
            <v>247</v>
          </cell>
          <cell r="AS41">
            <v>167</v>
          </cell>
          <cell r="AT41">
            <v>222</v>
          </cell>
          <cell r="AU41">
            <v>241</v>
          </cell>
          <cell r="AV41">
            <v>232</v>
          </cell>
          <cell r="AW41">
            <v>232</v>
          </cell>
          <cell r="AX41">
            <v>199</v>
          </cell>
          <cell r="AY41">
            <v>226</v>
          </cell>
          <cell r="AZ41">
            <v>263</v>
          </cell>
          <cell r="BA41">
            <v>277</v>
          </cell>
          <cell r="BB41">
            <v>241</v>
          </cell>
          <cell r="BC41">
            <v>189</v>
          </cell>
          <cell r="BD41">
            <v>150</v>
          </cell>
        </row>
        <row r="42">
          <cell r="B42">
            <v>41</v>
          </cell>
          <cell r="C42">
            <v>195</v>
          </cell>
          <cell r="D42">
            <v>220</v>
          </cell>
          <cell r="E42">
            <v>217</v>
          </cell>
          <cell r="F42">
            <v>407</v>
          </cell>
          <cell r="G42">
            <v>227</v>
          </cell>
          <cell r="H42">
            <v>241</v>
          </cell>
          <cell r="I42">
            <v>214</v>
          </cell>
          <cell r="J42">
            <v>235</v>
          </cell>
          <cell r="K42">
            <v>255</v>
          </cell>
          <cell r="L42">
            <v>355</v>
          </cell>
          <cell r="M42">
            <v>784</v>
          </cell>
          <cell r="N42">
            <v>463</v>
          </cell>
          <cell r="O42">
            <v>412</v>
          </cell>
          <cell r="P42">
            <v>302</v>
          </cell>
          <cell r="Q42">
            <v>321</v>
          </cell>
          <cell r="R42">
            <v>420</v>
          </cell>
          <cell r="S42">
            <v>498</v>
          </cell>
          <cell r="T42">
            <v>427</v>
          </cell>
          <cell r="U42">
            <v>494</v>
          </cell>
          <cell r="V42">
            <v>468</v>
          </cell>
          <cell r="W42">
            <v>514</v>
          </cell>
          <cell r="X42">
            <v>481</v>
          </cell>
          <cell r="Y42">
            <v>1106</v>
          </cell>
          <cell r="Z42">
            <v>568</v>
          </cell>
          <cell r="AA42">
            <v>418</v>
          </cell>
          <cell r="AB42">
            <v>458</v>
          </cell>
          <cell r="AC42">
            <v>576</v>
          </cell>
          <cell r="AD42">
            <v>1171</v>
          </cell>
          <cell r="AE42">
            <v>672</v>
          </cell>
          <cell r="AF42">
            <v>665</v>
          </cell>
          <cell r="AG42">
            <v>466</v>
          </cell>
          <cell r="AH42">
            <v>421</v>
          </cell>
          <cell r="AI42">
            <v>398</v>
          </cell>
          <cell r="AJ42">
            <v>557</v>
          </cell>
          <cell r="AK42">
            <v>657</v>
          </cell>
          <cell r="AL42">
            <v>914</v>
          </cell>
          <cell r="AM42">
            <v>659</v>
          </cell>
          <cell r="AN42">
            <v>795</v>
          </cell>
          <cell r="AO42">
            <v>774</v>
          </cell>
          <cell r="AP42">
            <v>871</v>
          </cell>
          <cell r="AQ42">
            <v>969</v>
          </cell>
          <cell r="AR42">
            <v>943</v>
          </cell>
          <cell r="AS42">
            <v>492</v>
          </cell>
          <cell r="AT42">
            <v>493</v>
          </cell>
          <cell r="AU42">
            <v>668</v>
          </cell>
          <cell r="AV42">
            <v>533</v>
          </cell>
          <cell r="AW42">
            <v>585</v>
          </cell>
          <cell r="AX42">
            <v>766</v>
          </cell>
          <cell r="AY42">
            <v>601</v>
          </cell>
          <cell r="AZ42">
            <v>899</v>
          </cell>
          <cell r="BA42">
            <v>892</v>
          </cell>
          <cell r="BB42">
            <v>870</v>
          </cell>
          <cell r="BC42">
            <v>924</v>
          </cell>
          <cell r="BD42">
            <v>1143</v>
          </cell>
        </row>
        <row r="43">
          <cell r="B43">
            <v>42</v>
          </cell>
          <cell r="C43">
            <v>97</v>
          </cell>
          <cell r="D43">
            <v>106</v>
          </cell>
          <cell r="E43">
            <v>100</v>
          </cell>
          <cell r="F43">
            <v>103</v>
          </cell>
          <cell r="G43">
            <v>150</v>
          </cell>
          <cell r="H43">
            <v>132</v>
          </cell>
          <cell r="I43">
            <v>144</v>
          </cell>
          <cell r="J43">
            <v>195</v>
          </cell>
          <cell r="K43">
            <v>144</v>
          </cell>
          <cell r="L43">
            <v>146</v>
          </cell>
          <cell r="M43">
            <v>191</v>
          </cell>
          <cell r="N43">
            <v>133</v>
          </cell>
          <cell r="O43">
            <v>96</v>
          </cell>
          <cell r="P43">
            <v>121</v>
          </cell>
          <cell r="Q43">
            <v>104</v>
          </cell>
          <cell r="R43">
            <v>117</v>
          </cell>
          <cell r="S43">
            <v>150</v>
          </cell>
          <cell r="T43">
            <v>132</v>
          </cell>
          <cell r="U43">
            <v>136</v>
          </cell>
          <cell r="V43">
            <v>189</v>
          </cell>
          <cell r="W43">
            <v>137</v>
          </cell>
          <cell r="X43">
            <v>116</v>
          </cell>
          <cell r="Y43">
            <v>169</v>
          </cell>
          <cell r="Z43">
            <v>114</v>
          </cell>
          <cell r="AA43">
            <v>104</v>
          </cell>
          <cell r="AB43">
            <v>161</v>
          </cell>
          <cell r="AC43">
            <v>105</v>
          </cell>
          <cell r="AD43">
            <v>139</v>
          </cell>
          <cell r="AE43">
            <v>113</v>
          </cell>
          <cell r="AF43">
            <v>137</v>
          </cell>
          <cell r="AG43">
            <v>120</v>
          </cell>
          <cell r="AH43">
            <v>123</v>
          </cell>
          <cell r="AI43">
            <v>115</v>
          </cell>
          <cell r="AJ43">
            <v>110</v>
          </cell>
          <cell r="AK43">
            <v>131</v>
          </cell>
          <cell r="AL43">
            <v>109</v>
          </cell>
          <cell r="AM43">
            <v>119</v>
          </cell>
          <cell r="AN43">
            <v>123</v>
          </cell>
          <cell r="AO43">
            <v>107</v>
          </cell>
          <cell r="AP43">
            <v>110</v>
          </cell>
          <cell r="AQ43">
            <v>149</v>
          </cell>
          <cell r="AR43">
            <v>129</v>
          </cell>
          <cell r="AS43">
            <v>118</v>
          </cell>
          <cell r="AT43">
            <v>141</v>
          </cell>
          <cell r="AU43">
            <v>115</v>
          </cell>
          <cell r="AV43">
            <v>115</v>
          </cell>
          <cell r="AW43">
            <v>164</v>
          </cell>
          <cell r="AX43">
            <v>121</v>
          </cell>
          <cell r="AY43">
            <v>116</v>
          </cell>
          <cell r="AZ43">
            <v>178</v>
          </cell>
          <cell r="BA43">
            <v>120</v>
          </cell>
          <cell r="BB43">
            <v>102</v>
          </cell>
          <cell r="BC43">
            <v>120</v>
          </cell>
          <cell r="BD43">
            <v>129</v>
          </cell>
        </row>
        <row r="44">
          <cell r="B44">
            <v>43</v>
          </cell>
          <cell r="C44">
            <v>1348</v>
          </cell>
          <cell r="D44">
            <v>1361</v>
          </cell>
          <cell r="E44">
            <v>1321</v>
          </cell>
          <cell r="F44">
            <v>1503</v>
          </cell>
          <cell r="G44">
            <v>1562</v>
          </cell>
          <cell r="H44">
            <v>1511</v>
          </cell>
          <cell r="I44">
            <v>1582</v>
          </cell>
          <cell r="J44">
            <v>1603</v>
          </cell>
          <cell r="K44">
            <v>1521</v>
          </cell>
          <cell r="L44">
            <v>1599</v>
          </cell>
          <cell r="M44">
            <v>1669</v>
          </cell>
          <cell r="N44">
            <v>1460</v>
          </cell>
          <cell r="O44">
            <v>1398</v>
          </cell>
          <cell r="P44">
            <v>1547</v>
          </cell>
          <cell r="Q44">
            <v>1500</v>
          </cell>
          <cell r="R44">
            <v>1650</v>
          </cell>
          <cell r="S44">
            <v>1803</v>
          </cell>
          <cell r="T44">
            <v>1980</v>
          </cell>
          <cell r="U44">
            <v>1808</v>
          </cell>
          <cell r="V44">
            <v>1999</v>
          </cell>
          <cell r="W44">
            <v>1793</v>
          </cell>
          <cell r="X44">
            <v>1882</v>
          </cell>
          <cell r="Y44">
            <v>2191</v>
          </cell>
          <cell r="Z44">
            <v>1964</v>
          </cell>
          <cell r="AA44">
            <v>3507</v>
          </cell>
          <cell r="AB44">
            <v>3635</v>
          </cell>
          <cell r="AC44">
            <v>2951</v>
          </cell>
          <cell r="AD44">
            <v>3427</v>
          </cell>
          <cell r="AE44">
            <v>3200</v>
          </cell>
          <cell r="AF44">
            <v>4545</v>
          </cell>
          <cell r="AG44">
            <v>2703</v>
          </cell>
          <cell r="AH44">
            <v>2782</v>
          </cell>
          <cell r="AI44">
            <v>3555</v>
          </cell>
          <cell r="AJ44">
            <v>3509</v>
          </cell>
          <cell r="AK44">
            <v>4119</v>
          </cell>
          <cell r="AL44">
            <v>3000</v>
          </cell>
          <cell r="AM44">
            <v>3074</v>
          </cell>
          <cell r="AN44">
            <v>3896</v>
          </cell>
          <cell r="AO44">
            <v>3190</v>
          </cell>
          <cell r="AP44">
            <v>3326</v>
          </cell>
          <cell r="AQ44">
            <v>3574</v>
          </cell>
          <cell r="AR44">
            <v>5038</v>
          </cell>
          <cell r="AS44">
            <v>3340</v>
          </cell>
          <cell r="AT44">
            <v>3378</v>
          </cell>
          <cell r="AU44">
            <v>3310</v>
          </cell>
          <cell r="AV44">
            <v>4329</v>
          </cell>
          <cell r="AW44">
            <v>5379</v>
          </cell>
          <cell r="AX44">
            <v>3455</v>
          </cell>
          <cell r="AY44">
            <v>3294</v>
          </cell>
          <cell r="AZ44">
            <v>3609</v>
          </cell>
          <cell r="BA44">
            <v>3415</v>
          </cell>
          <cell r="BB44">
            <v>3818</v>
          </cell>
          <cell r="BC44">
            <v>3470</v>
          </cell>
          <cell r="BD44">
            <v>5383</v>
          </cell>
        </row>
        <row r="45">
          <cell r="B45">
            <v>44</v>
          </cell>
          <cell r="C45">
            <v>4102</v>
          </cell>
          <cell r="D45">
            <v>4311</v>
          </cell>
          <cell r="E45">
            <v>4438</v>
          </cell>
          <cell r="F45">
            <v>4665</v>
          </cell>
          <cell r="G45">
            <v>3951</v>
          </cell>
          <cell r="H45">
            <v>4545</v>
          </cell>
          <cell r="I45">
            <v>3975</v>
          </cell>
          <cell r="J45">
            <v>3706</v>
          </cell>
          <cell r="K45">
            <v>3759</v>
          </cell>
          <cell r="L45">
            <v>3847</v>
          </cell>
          <cell r="M45">
            <v>4040</v>
          </cell>
          <cell r="N45">
            <v>4252</v>
          </cell>
          <cell r="O45">
            <v>4220</v>
          </cell>
          <cell r="P45">
            <v>4133</v>
          </cell>
          <cell r="Q45">
            <v>4582</v>
          </cell>
          <cell r="R45">
            <v>5648</v>
          </cell>
          <cell r="S45">
            <v>5550</v>
          </cell>
          <cell r="T45">
            <v>5515</v>
          </cell>
          <cell r="U45">
            <v>4791</v>
          </cell>
          <cell r="V45">
            <v>5052</v>
          </cell>
          <cell r="W45">
            <v>5068</v>
          </cell>
          <cell r="X45">
            <v>5092</v>
          </cell>
          <cell r="Y45">
            <v>5224</v>
          </cell>
          <cell r="Z45">
            <v>5030</v>
          </cell>
          <cell r="AA45">
            <v>4806</v>
          </cell>
          <cell r="AB45">
            <v>5117</v>
          </cell>
          <cell r="AC45">
            <v>4802</v>
          </cell>
          <cell r="AD45">
            <v>5537</v>
          </cell>
          <cell r="AE45">
            <v>5418</v>
          </cell>
          <cell r="AF45">
            <v>5470</v>
          </cell>
          <cell r="AG45">
            <v>5436</v>
          </cell>
          <cell r="AH45">
            <v>5549</v>
          </cell>
          <cell r="AI45">
            <v>5740</v>
          </cell>
          <cell r="AJ45">
            <v>5367</v>
          </cell>
          <cell r="AK45">
            <v>5129</v>
          </cell>
          <cell r="AL45">
            <v>5176</v>
          </cell>
          <cell r="AM45">
            <v>5298</v>
          </cell>
          <cell r="AN45">
            <v>5318</v>
          </cell>
          <cell r="AO45">
            <v>6211</v>
          </cell>
          <cell r="AP45">
            <v>5920</v>
          </cell>
          <cell r="AQ45">
            <v>5517</v>
          </cell>
          <cell r="AR45">
            <v>5226</v>
          </cell>
          <cell r="AS45">
            <v>4795</v>
          </cell>
          <cell r="AT45">
            <v>4829</v>
          </cell>
          <cell r="AU45">
            <v>4938</v>
          </cell>
          <cell r="AV45">
            <v>6379</v>
          </cell>
          <cell r="AW45">
            <v>6210</v>
          </cell>
          <cell r="AX45">
            <v>6125</v>
          </cell>
          <cell r="AY45">
            <v>6090</v>
          </cell>
          <cell r="AZ45">
            <v>5946</v>
          </cell>
          <cell r="BA45">
            <v>5818</v>
          </cell>
          <cell r="BB45">
            <v>5923</v>
          </cell>
          <cell r="BC45">
            <v>6179</v>
          </cell>
          <cell r="BD45">
            <v>5505</v>
          </cell>
        </row>
        <row r="46">
          <cell r="B46">
            <v>45</v>
          </cell>
          <cell r="C46">
            <v>1201</v>
          </cell>
          <cell r="D46">
            <v>1290</v>
          </cell>
          <cell r="E46">
            <v>1409</v>
          </cell>
          <cell r="F46">
            <v>1288</v>
          </cell>
          <cell r="G46">
            <v>1375</v>
          </cell>
          <cell r="H46">
            <v>1351</v>
          </cell>
          <cell r="I46">
            <v>1293</v>
          </cell>
          <cell r="J46">
            <v>1786</v>
          </cell>
          <cell r="K46">
            <v>1694</v>
          </cell>
          <cell r="L46">
            <v>1500</v>
          </cell>
          <cell r="M46">
            <v>1460</v>
          </cell>
          <cell r="N46">
            <v>1310</v>
          </cell>
          <cell r="O46">
            <v>1026</v>
          </cell>
          <cell r="P46">
            <v>1240</v>
          </cell>
          <cell r="Q46">
            <v>1283</v>
          </cell>
          <cell r="R46">
            <v>1301</v>
          </cell>
          <cell r="S46">
            <v>1354</v>
          </cell>
          <cell r="T46">
            <v>1130</v>
          </cell>
          <cell r="U46">
            <v>1240</v>
          </cell>
          <cell r="V46">
            <v>1439</v>
          </cell>
          <cell r="W46">
            <v>1546</v>
          </cell>
          <cell r="X46">
            <v>1808</v>
          </cell>
          <cell r="Y46">
            <v>2110</v>
          </cell>
          <cell r="Z46">
            <v>1537</v>
          </cell>
          <cell r="AA46">
            <v>1399</v>
          </cell>
          <cell r="AB46">
            <v>2237</v>
          </cell>
          <cell r="AC46">
            <v>1707</v>
          </cell>
          <cell r="AD46">
            <v>1603</v>
          </cell>
          <cell r="AE46">
            <v>1463</v>
          </cell>
          <cell r="AF46">
            <v>1311</v>
          </cell>
          <cell r="AG46">
            <v>1815</v>
          </cell>
          <cell r="AH46">
            <v>2375</v>
          </cell>
          <cell r="AI46">
            <v>1847</v>
          </cell>
          <cell r="AJ46">
            <v>1656</v>
          </cell>
          <cell r="AK46">
            <v>1736</v>
          </cell>
          <cell r="AL46">
            <v>1401</v>
          </cell>
          <cell r="AM46">
            <v>1443</v>
          </cell>
          <cell r="AN46">
            <v>2425</v>
          </cell>
          <cell r="AO46">
            <v>1749</v>
          </cell>
          <cell r="AP46">
            <v>1717</v>
          </cell>
          <cell r="AQ46">
            <v>1714</v>
          </cell>
          <cell r="AR46">
            <v>2054</v>
          </cell>
          <cell r="AS46">
            <v>2324</v>
          </cell>
          <cell r="AT46">
            <v>2872</v>
          </cell>
          <cell r="AU46">
            <v>2443</v>
          </cell>
          <cell r="AV46">
            <v>2730</v>
          </cell>
          <cell r="AW46">
            <v>2562</v>
          </cell>
          <cell r="AX46">
            <v>2426</v>
          </cell>
          <cell r="AY46">
            <v>1671</v>
          </cell>
          <cell r="AZ46">
            <v>2373</v>
          </cell>
          <cell r="BA46">
            <v>1586</v>
          </cell>
          <cell r="BB46">
            <v>1781</v>
          </cell>
          <cell r="BC46">
            <v>2130</v>
          </cell>
          <cell r="BD46">
            <v>1944</v>
          </cell>
        </row>
        <row r="47">
          <cell r="B47">
            <v>46</v>
          </cell>
          <cell r="C47">
            <v>81</v>
          </cell>
          <cell r="D47">
            <v>87</v>
          </cell>
          <cell r="E47">
            <v>82</v>
          </cell>
          <cell r="F47">
            <v>76</v>
          </cell>
          <cell r="G47">
            <v>91</v>
          </cell>
          <cell r="H47">
            <v>84</v>
          </cell>
          <cell r="I47">
            <v>80</v>
          </cell>
          <cell r="J47">
            <v>99</v>
          </cell>
          <cell r="K47">
            <v>91</v>
          </cell>
          <cell r="L47">
            <v>92</v>
          </cell>
          <cell r="M47">
            <v>101</v>
          </cell>
          <cell r="N47">
            <v>88</v>
          </cell>
          <cell r="O47">
            <v>95</v>
          </cell>
          <cell r="P47">
            <v>117</v>
          </cell>
          <cell r="Q47">
            <v>96</v>
          </cell>
          <cell r="R47">
            <v>86</v>
          </cell>
          <cell r="S47">
            <v>116</v>
          </cell>
          <cell r="T47">
            <v>85</v>
          </cell>
          <cell r="U47">
            <v>100</v>
          </cell>
          <cell r="V47">
            <v>108</v>
          </cell>
          <cell r="W47">
            <v>90</v>
          </cell>
          <cell r="X47">
            <v>97</v>
          </cell>
          <cell r="Y47">
            <v>134</v>
          </cell>
          <cell r="Z47">
            <v>104</v>
          </cell>
          <cell r="AA47">
            <v>96</v>
          </cell>
          <cell r="AB47">
            <v>116</v>
          </cell>
          <cell r="AC47">
            <v>92</v>
          </cell>
          <cell r="AD47">
            <v>104</v>
          </cell>
          <cell r="AE47">
            <v>105</v>
          </cell>
          <cell r="AF47">
            <v>95</v>
          </cell>
          <cell r="AG47">
            <v>80</v>
          </cell>
          <cell r="AH47">
            <v>103</v>
          </cell>
          <cell r="AI47">
            <v>135</v>
          </cell>
          <cell r="AJ47">
            <v>76</v>
          </cell>
          <cell r="AK47">
            <v>91</v>
          </cell>
          <cell r="AL47">
            <v>78</v>
          </cell>
          <cell r="AM47">
            <v>76</v>
          </cell>
          <cell r="AN47">
            <v>112</v>
          </cell>
          <cell r="AO47">
            <v>94</v>
          </cell>
          <cell r="AP47">
            <v>80</v>
          </cell>
          <cell r="AQ47">
            <v>100</v>
          </cell>
          <cell r="AR47">
            <v>133</v>
          </cell>
          <cell r="AS47">
            <v>91</v>
          </cell>
          <cell r="AT47">
            <v>89</v>
          </cell>
          <cell r="AU47">
            <v>70</v>
          </cell>
          <cell r="AV47">
            <v>74</v>
          </cell>
          <cell r="AW47">
            <v>107</v>
          </cell>
          <cell r="AX47">
            <v>83</v>
          </cell>
          <cell r="AY47">
            <v>79</v>
          </cell>
          <cell r="AZ47">
            <v>110</v>
          </cell>
          <cell r="BA47">
            <v>88</v>
          </cell>
          <cell r="BB47">
            <v>88</v>
          </cell>
          <cell r="BC47">
            <v>99</v>
          </cell>
          <cell r="BD47">
            <v>140</v>
          </cell>
        </row>
        <row r="48">
          <cell r="B48">
            <v>47</v>
          </cell>
          <cell r="C48">
            <v>1450</v>
          </cell>
          <cell r="D48">
            <v>1499</v>
          </cell>
          <cell r="E48">
            <v>1441</v>
          </cell>
          <cell r="F48">
            <v>1325</v>
          </cell>
          <cell r="G48">
            <v>1146</v>
          </cell>
          <cell r="H48">
            <v>1157</v>
          </cell>
          <cell r="I48">
            <v>1385</v>
          </cell>
          <cell r="J48">
            <v>1546</v>
          </cell>
          <cell r="K48">
            <v>1390</v>
          </cell>
          <cell r="L48">
            <v>1392</v>
          </cell>
          <cell r="M48">
            <v>1512</v>
          </cell>
          <cell r="N48">
            <v>1290</v>
          </cell>
          <cell r="O48">
            <v>1257</v>
          </cell>
          <cell r="P48">
            <v>1277</v>
          </cell>
          <cell r="Q48">
            <v>1129</v>
          </cell>
          <cell r="R48">
            <v>1193</v>
          </cell>
          <cell r="S48">
            <v>1609</v>
          </cell>
          <cell r="T48">
            <v>1399</v>
          </cell>
          <cell r="U48">
            <v>1308</v>
          </cell>
          <cell r="V48">
            <v>1510</v>
          </cell>
          <cell r="W48">
            <v>1471</v>
          </cell>
          <cell r="X48">
            <v>1512</v>
          </cell>
          <cell r="Y48">
            <v>1671</v>
          </cell>
          <cell r="Z48">
            <v>1304</v>
          </cell>
          <cell r="AA48">
            <v>1435</v>
          </cell>
          <cell r="AB48">
            <v>1924</v>
          </cell>
          <cell r="AC48">
            <v>1418</v>
          </cell>
          <cell r="AD48">
            <v>1945</v>
          </cell>
          <cell r="AE48">
            <v>2030</v>
          </cell>
          <cell r="AF48">
            <v>1740</v>
          </cell>
          <cell r="AG48">
            <v>1584</v>
          </cell>
          <cell r="AH48">
            <v>1735</v>
          </cell>
          <cell r="AI48">
            <v>1830</v>
          </cell>
          <cell r="AJ48">
            <v>1420</v>
          </cell>
          <cell r="AK48">
            <v>1370</v>
          </cell>
          <cell r="AL48">
            <v>1349</v>
          </cell>
          <cell r="AM48">
            <v>1633</v>
          </cell>
          <cell r="AN48">
            <v>1956</v>
          </cell>
          <cell r="AO48">
            <v>2002</v>
          </cell>
          <cell r="AP48">
            <v>2060</v>
          </cell>
          <cell r="AQ48">
            <v>2033</v>
          </cell>
          <cell r="AR48">
            <v>1629</v>
          </cell>
          <cell r="AS48">
            <v>1506</v>
          </cell>
          <cell r="AT48">
            <v>1667</v>
          </cell>
          <cell r="AU48">
            <v>1836</v>
          </cell>
          <cell r="AV48">
            <v>1822</v>
          </cell>
          <cell r="AW48">
            <v>2415</v>
          </cell>
          <cell r="AX48">
            <v>1829</v>
          </cell>
          <cell r="AY48">
            <v>1437</v>
          </cell>
          <cell r="AZ48">
            <v>1930</v>
          </cell>
          <cell r="BA48">
            <v>1574</v>
          </cell>
          <cell r="BB48">
            <v>1980</v>
          </cell>
          <cell r="BC48">
            <v>2117</v>
          </cell>
          <cell r="BD48">
            <v>2028</v>
          </cell>
        </row>
        <row r="49">
          <cell r="B49">
            <v>48</v>
          </cell>
          <cell r="C49">
            <v>1516</v>
          </cell>
          <cell r="D49">
            <v>1657</v>
          </cell>
          <cell r="E49">
            <v>1469</v>
          </cell>
          <cell r="F49">
            <v>1518</v>
          </cell>
          <cell r="G49">
            <v>1627</v>
          </cell>
          <cell r="H49">
            <v>1629</v>
          </cell>
          <cell r="I49">
            <v>2141</v>
          </cell>
          <cell r="J49">
            <v>2477</v>
          </cell>
          <cell r="K49">
            <v>2175</v>
          </cell>
          <cell r="L49">
            <v>1854</v>
          </cell>
          <cell r="M49">
            <v>1864</v>
          </cell>
          <cell r="N49">
            <v>1643</v>
          </cell>
          <cell r="O49">
            <v>1432</v>
          </cell>
          <cell r="P49">
            <v>1765</v>
          </cell>
          <cell r="Q49">
            <v>1620</v>
          </cell>
          <cell r="R49">
            <v>2002</v>
          </cell>
          <cell r="S49">
            <v>2174</v>
          </cell>
          <cell r="T49">
            <v>1960</v>
          </cell>
          <cell r="U49">
            <v>2065</v>
          </cell>
          <cell r="V49">
            <v>2822</v>
          </cell>
          <cell r="W49">
            <v>2288</v>
          </cell>
          <cell r="X49">
            <v>2015</v>
          </cell>
          <cell r="Y49">
            <v>2331</v>
          </cell>
          <cell r="Z49">
            <v>1846</v>
          </cell>
          <cell r="AA49">
            <v>1253</v>
          </cell>
          <cell r="AB49">
            <v>1874</v>
          </cell>
          <cell r="AC49">
            <v>1506</v>
          </cell>
          <cell r="AD49">
            <v>1809</v>
          </cell>
          <cell r="AE49">
            <v>1982</v>
          </cell>
          <cell r="AF49">
            <v>1889</v>
          </cell>
          <cell r="AG49">
            <v>1780</v>
          </cell>
          <cell r="AH49">
            <v>2053</v>
          </cell>
          <cell r="AI49">
            <v>2035</v>
          </cell>
          <cell r="AJ49">
            <v>1877</v>
          </cell>
          <cell r="AK49">
            <v>1762</v>
          </cell>
          <cell r="AL49">
            <v>1485</v>
          </cell>
          <cell r="AM49">
            <v>1508</v>
          </cell>
          <cell r="AN49">
            <v>1726</v>
          </cell>
          <cell r="AO49">
            <v>1601</v>
          </cell>
          <cell r="AP49">
            <v>1593</v>
          </cell>
          <cell r="AQ49">
            <v>1894</v>
          </cell>
          <cell r="AR49">
            <v>1680</v>
          </cell>
          <cell r="AS49">
            <v>1751</v>
          </cell>
          <cell r="AT49">
            <v>2243</v>
          </cell>
          <cell r="AU49">
            <v>2069</v>
          </cell>
          <cell r="AV49">
            <v>2000</v>
          </cell>
          <cell r="AW49">
            <v>1830</v>
          </cell>
          <cell r="AX49">
            <v>1698</v>
          </cell>
          <cell r="AY49">
            <v>1501</v>
          </cell>
          <cell r="AZ49">
            <v>1791</v>
          </cell>
          <cell r="BA49">
            <v>1513</v>
          </cell>
          <cell r="BB49">
            <v>1687</v>
          </cell>
          <cell r="BC49">
            <v>1762</v>
          </cell>
          <cell r="BD49">
            <v>1845</v>
          </cell>
        </row>
        <row r="50">
          <cell r="B50">
            <v>49</v>
          </cell>
          <cell r="C50">
            <v>32</v>
          </cell>
          <cell r="D50">
            <v>30</v>
          </cell>
          <cell r="E50">
            <v>32</v>
          </cell>
          <cell r="F50">
            <v>44</v>
          </cell>
          <cell r="G50">
            <v>42</v>
          </cell>
          <cell r="H50">
            <v>32</v>
          </cell>
          <cell r="I50">
            <v>35</v>
          </cell>
          <cell r="J50">
            <v>35</v>
          </cell>
          <cell r="K50">
            <v>40</v>
          </cell>
          <cell r="L50">
            <v>40</v>
          </cell>
          <cell r="M50">
            <v>37</v>
          </cell>
          <cell r="N50">
            <v>40</v>
          </cell>
          <cell r="O50">
            <v>32</v>
          </cell>
          <cell r="P50">
            <v>25</v>
          </cell>
          <cell r="Q50">
            <v>39</v>
          </cell>
          <cell r="R50">
            <v>29</v>
          </cell>
          <cell r="S50">
            <v>64</v>
          </cell>
          <cell r="T50">
            <v>27</v>
          </cell>
          <cell r="U50">
            <v>25</v>
          </cell>
          <cell r="V50">
            <v>34</v>
          </cell>
          <cell r="W50">
            <v>53</v>
          </cell>
          <cell r="X50">
            <v>38</v>
          </cell>
          <cell r="Y50">
            <v>41</v>
          </cell>
          <cell r="Z50">
            <v>47</v>
          </cell>
          <cell r="AA50">
            <v>49</v>
          </cell>
          <cell r="AB50">
            <v>52</v>
          </cell>
          <cell r="AC50">
            <v>52</v>
          </cell>
          <cell r="AD50">
            <v>59</v>
          </cell>
          <cell r="AE50">
            <v>45</v>
          </cell>
          <cell r="AF50">
            <v>53</v>
          </cell>
          <cell r="AG50">
            <v>52</v>
          </cell>
          <cell r="AH50">
            <v>66</v>
          </cell>
          <cell r="AI50">
            <v>75</v>
          </cell>
          <cell r="AJ50">
            <v>66</v>
          </cell>
          <cell r="AK50">
            <v>63</v>
          </cell>
          <cell r="AL50">
            <v>59</v>
          </cell>
          <cell r="AM50">
            <v>68</v>
          </cell>
          <cell r="AN50">
            <v>93</v>
          </cell>
          <cell r="AO50">
            <v>74</v>
          </cell>
          <cell r="AP50">
            <v>68</v>
          </cell>
          <cell r="AQ50">
            <v>69</v>
          </cell>
          <cell r="AR50">
            <v>81</v>
          </cell>
          <cell r="AS50">
            <v>83</v>
          </cell>
          <cell r="AT50">
            <v>64</v>
          </cell>
          <cell r="AU50">
            <v>90</v>
          </cell>
          <cell r="AV50">
            <v>110</v>
          </cell>
          <cell r="AW50">
            <v>120</v>
          </cell>
          <cell r="AX50">
            <v>113</v>
          </cell>
          <cell r="AY50">
            <v>98</v>
          </cell>
          <cell r="AZ50">
            <v>94</v>
          </cell>
          <cell r="BA50">
            <v>74</v>
          </cell>
          <cell r="BB50">
            <v>74</v>
          </cell>
          <cell r="BC50">
            <v>71</v>
          </cell>
          <cell r="BD50">
            <v>72</v>
          </cell>
        </row>
        <row r="51">
          <cell r="B51">
            <v>50</v>
          </cell>
          <cell r="C51">
            <v>568</v>
          </cell>
          <cell r="D51">
            <v>613</v>
          </cell>
          <cell r="E51">
            <v>611</v>
          </cell>
          <cell r="F51">
            <v>523</v>
          </cell>
          <cell r="G51">
            <v>596</v>
          </cell>
          <cell r="H51">
            <v>557</v>
          </cell>
          <cell r="I51">
            <v>543</v>
          </cell>
          <cell r="J51">
            <v>696</v>
          </cell>
          <cell r="K51">
            <v>654</v>
          </cell>
          <cell r="L51">
            <v>713</v>
          </cell>
          <cell r="M51">
            <v>605</v>
          </cell>
          <cell r="N51">
            <v>715</v>
          </cell>
          <cell r="O51">
            <v>564</v>
          </cell>
          <cell r="P51">
            <v>693</v>
          </cell>
          <cell r="Q51">
            <v>546</v>
          </cell>
          <cell r="R51">
            <v>550</v>
          </cell>
          <cell r="S51">
            <v>654</v>
          </cell>
          <cell r="T51">
            <v>598</v>
          </cell>
          <cell r="U51">
            <v>595</v>
          </cell>
          <cell r="V51">
            <v>775</v>
          </cell>
          <cell r="W51">
            <v>852</v>
          </cell>
          <cell r="X51">
            <v>778</v>
          </cell>
          <cell r="Y51">
            <v>658</v>
          </cell>
          <cell r="Z51">
            <v>659</v>
          </cell>
          <cell r="AA51">
            <v>514</v>
          </cell>
          <cell r="AB51">
            <v>579</v>
          </cell>
          <cell r="AC51">
            <v>627</v>
          </cell>
          <cell r="AD51">
            <v>545</v>
          </cell>
          <cell r="AE51">
            <v>572</v>
          </cell>
          <cell r="AF51">
            <v>522</v>
          </cell>
          <cell r="AG51">
            <v>620</v>
          </cell>
          <cell r="AH51">
            <v>910</v>
          </cell>
          <cell r="AI51">
            <v>683</v>
          </cell>
          <cell r="AJ51">
            <v>588</v>
          </cell>
          <cell r="AK51">
            <v>710</v>
          </cell>
          <cell r="AL51">
            <v>559</v>
          </cell>
          <cell r="AM51">
            <v>517</v>
          </cell>
          <cell r="AN51">
            <v>567</v>
          </cell>
          <cell r="AO51">
            <v>508</v>
          </cell>
          <cell r="AP51">
            <v>557</v>
          </cell>
          <cell r="AQ51">
            <v>569</v>
          </cell>
          <cell r="AR51">
            <v>550</v>
          </cell>
          <cell r="AS51">
            <v>676</v>
          </cell>
          <cell r="AT51">
            <v>811</v>
          </cell>
          <cell r="AU51">
            <v>659</v>
          </cell>
          <cell r="AV51">
            <v>675</v>
          </cell>
          <cell r="AW51">
            <v>841</v>
          </cell>
          <cell r="AX51">
            <v>767</v>
          </cell>
          <cell r="AY51">
            <v>629</v>
          </cell>
          <cell r="AZ51">
            <v>656</v>
          </cell>
          <cell r="BA51">
            <v>621</v>
          </cell>
          <cell r="BB51">
            <v>546</v>
          </cell>
          <cell r="BC51">
            <v>627</v>
          </cell>
          <cell r="BD51">
            <v>572</v>
          </cell>
        </row>
        <row r="52">
          <cell r="B52">
            <v>51</v>
          </cell>
          <cell r="C52">
            <v>0</v>
          </cell>
          <cell r="D52">
            <v>0</v>
          </cell>
          <cell r="E52">
            <v>0</v>
          </cell>
          <cell r="F52">
            <v>67</v>
          </cell>
          <cell r="G52">
            <v>67</v>
          </cell>
          <cell r="H52">
            <v>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65</v>
          </cell>
          <cell r="AE52">
            <v>61</v>
          </cell>
          <cell r="AF52">
            <v>68</v>
          </cell>
          <cell r="AG52">
            <v>64</v>
          </cell>
          <cell r="AH52">
            <v>61</v>
          </cell>
          <cell r="AI52">
            <v>65</v>
          </cell>
          <cell r="AJ52">
            <v>76</v>
          </cell>
          <cell r="AK52">
            <v>64</v>
          </cell>
          <cell r="AL52">
            <v>63</v>
          </cell>
          <cell r="AM52">
            <v>77</v>
          </cell>
          <cell r="AN52">
            <v>71</v>
          </cell>
          <cell r="AO52">
            <v>68</v>
          </cell>
          <cell r="AP52">
            <v>70</v>
          </cell>
          <cell r="AQ52">
            <v>62</v>
          </cell>
          <cell r="AR52">
            <v>65</v>
          </cell>
          <cell r="AS52">
            <v>70</v>
          </cell>
          <cell r="AT52">
            <v>70</v>
          </cell>
          <cell r="AU52">
            <v>67</v>
          </cell>
          <cell r="AV52">
            <v>69</v>
          </cell>
          <cell r="AW52">
            <v>66</v>
          </cell>
          <cell r="AX52">
            <v>68</v>
          </cell>
          <cell r="AY52">
            <v>75</v>
          </cell>
          <cell r="AZ52">
            <v>75</v>
          </cell>
          <cell r="BA52">
            <v>74</v>
          </cell>
          <cell r="BB52">
            <v>68</v>
          </cell>
          <cell r="BC52">
            <v>65</v>
          </cell>
          <cell r="BD52">
            <v>81</v>
          </cell>
        </row>
        <row r="53">
          <cell r="B53">
            <v>52</v>
          </cell>
          <cell r="C53">
            <v>0</v>
          </cell>
          <cell r="D53">
            <v>0</v>
          </cell>
          <cell r="E53">
            <v>0</v>
          </cell>
          <cell r="F53">
            <v>804</v>
          </cell>
          <cell r="G53">
            <v>871</v>
          </cell>
          <cell r="H53">
            <v>753</v>
          </cell>
          <cell r="I53">
            <v>547</v>
          </cell>
          <cell r="J53">
            <v>1038</v>
          </cell>
          <cell r="K53">
            <v>1121</v>
          </cell>
          <cell r="L53">
            <v>0</v>
          </cell>
          <cell r="M53">
            <v>0</v>
          </cell>
          <cell r="N53">
            <v>0</v>
          </cell>
          <cell r="O53">
            <v>529</v>
          </cell>
          <cell r="P53">
            <v>691</v>
          </cell>
          <cell r="Q53">
            <v>626</v>
          </cell>
          <cell r="R53">
            <v>2550</v>
          </cell>
          <cell r="S53">
            <v>376</v>
          </cell>
          <cell r="T53">
            <v>908</v>
          </cell>
          <cell r="U53">
            <v>1122</v>
          </cell>
          <cell r="V53">
            <v>1058</v>
          </cell>
          <cell r="W53">
            <v>1906</v>
          </cell>
          <cell r="X53">
            <v>1352</v>
          </cell>
          <cell r="Y53">
            <v>419</v>
          </cell>
          <cell r="Z53">
            <v>694</v>
          </cell>
          <cell r="AA53">
            <v>1585</v>
          </cell>
          <cell r="AB53">
            <v>1698</v>
          </cell>
          <cell r="AC53">
            <v>1594</v>
          </cell>
          <cell r="AD53">
            <v>958</v>
          </cell>
          <cell r="AE53">
            <v>942</v>
          </cell>
          <cell r="AF53">
            <v>938</v>
          </cell>
          <cell r="AG53">
            <v>826</v>
          </cell>
          <cell r="AH53">
            <v>808</v>
          </cell>
          <cell r="AI53">
            <v>806</v>
          </cell>
          <cell r="AJ53">
            <v>575</v>
          </cell>
          <cell r="AK53">
            <v>561</v>
          </cell>
          <cell r="AL53">
            <v>559</v>
          </cell>
          <cell r="AM53">
            <v>1327</v>
          </cell>
          <cell r="AN53">
            <v>1384</v>
          </cell>
          <cell r="AO53">
            <v>1328</v>
          </cell>
          <cell r="AP53">
            <v>1789</v>
          </cell>
          <cell r="AQ53">
            <v>1853</v>
          </cell>
          <cell r="AR53">
            <v>1779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1751</v>
          </cell>
          <cell r="BC53">
            <v>1756</v>
          </cell>
          <cell r="BD53">
            <v>1738</v>
          </cell>
        </row>
        <row r="54">
          <cell r="B54">
            <v>53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</row>
        <row r="55">
          <cell r="B55">
            <v>54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</row>
      </sheetData>
      <sheetData sheetId="4">
        <row r="2">
          <cell r="B2">
            <v>1</v>
          </cell>
          <cell r="C2">
            <v>2213467</v>
          </cell>
          <cell r="D2">
            <v>2513446</v>
          </cell>
          <cell r="E2">
            <v>3466994</v>
          </cell>
          <cell r="F2">
            <v>5899678</v>
          </cell>
          <cell r="G2">
            <v>5032540</v>
          </cell>
          <cell r="H2">
            <v>4510328</v>
          </cell>
          <cell r="I2">
            <v>5340968</v>
          </cell>
          <cell r="J2">
            <v>4269901</v>
          </cell>
          <cell r="K2">
            <v>3365058</v>
          </cell>
          <cell r="L2">
            <v>4415130</v>
          </cell>
          <cell r="M2">
            <v>3717985</v>
          </cell>
          <cell r="N2">
            <v>6069341</v>
          </cell>
          <cell r="O2">
            <v>3461867</v>
          </cell>
          <cell r="P2">
            <v>3987735</v>
          </cell>
          <cell r="Q2">
            <v>4408538</v>
          </cell>
          <cell r="R2">
            <v>7277167</v>
          </cell>
          <cell r="S2">
            <v>4505122</v>
          </cell>
          <cell r="T2">
            <v>6388009</v>
          </cell>
          <cell r="U2">
            <v>15593913404</v>
          </cell>
          <cell r="V2">
            <v>15409414787</v>
          </cell>
          <cell r="W2">
            <v>15540189208</v>
          </cell>
          <cell r="X2">
            <v>17177721773</v>
          </cell>
          <cell r="Y2">
            <v>16271344434</v>
          </cell>
          <cell r="Z2">
            <v>15957653968</v>
          </cell>
          <cell r="AA2">
            <v>16109157141</v>
          </cell>
          <cell r="AB2">
            <v>18126585465</v>
          </cell>
          <cell r="AC2">
            <v>16484347189</v>
          </cell>
          <cell r="AD2">
            <v>16616466238</v>
          </cell>
          <cell r="AE2">
            <v>17178090768</v>
          </cell>
          <cell r="AF2">
            <v>18019040654</v>
          </cell>
          <cell r="AG2">
            <v>17749227707</v>
          </cell>
          <cell r="AH2">
            <v>17184801417</v>
          </cell>
          <cell r="AI2">
            <v>17159878915</v>
          </cell>
          <cell r="AJ2">
            <v>18881441053</v>
          </cell>
          <cell r="AK2">
            <v>18617985630</v>
          </cell>
          <cell r="AL2">
            <v>17943015006</v>
          </cell>
        </row>
        <row r="3">
          <cell r="B3">
            <v>2</v>
          </cell>
          <cell r="C3">
            <v>257389</v>
          </cell>
          <cell r="D3">
            <v>247980</v>
          </cell>
          <cell r="E3">
            <v>317707</v>
          </cell>
          <cell r="F3">
            <v>439565</v>
          </cell>
          <cell r="H3">
            <v>0</v>
          </cell>
          <cell r="I3">
            <v>0</v>
          </cell>
          <cell r="J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3155972462</v>
          </cell>
          <cell r="V3">
            <v>3243007777</v>
          </cell>
          <cell r="W3">
            <v>3577072167</v>
          </cell>
          <cell r="X3">
            <v>3362304412</v>
          </cell>
          <cell r="Y3">
            <v>3278758000</v>
          </cell>
          <cell r="Z3">
            <v>3372585368</v>
          </cell>
          <cell r="AA3">
            <v>3687030785</v>
          </cell>
          <cell r="AB3">
            <v>3452980456</v>
          </cell>
          <cell r="AC3">
            <v>3129000748</v>
          </cell>
          <cell r="AD3">
            <v>3207748703</v>
          </cell>
          <cell r="AE3">
            <v>3621208548</v>
          </cell>
          <cell r="AF3">
            <v>3138919114</v>
          </cell>
          <cell r="AG3">
            <v>3142312593</v>
          </cell>
          <cell r="AH3">
            <v>3130675816</v>
          </cell>
          <cell r="AI3">
            <v>3492261892</v>
          </cell>
          <cell r="AJ3">
            <v>3149024477</v>
          </cell>
          <cell r="AK3">
            <v>3206719810</v>
          </cell>
          <cell r="AL3">
            <v>3228439120</v>
          </cell>
        </row>
        <row r="4">
          <cell r="B4">
            <v>3</v>
          </cell>
          <cell r="C4">
            <v>3718954</v>
          </cell>
          <cell r="D4">
            <v>3749626</v>
          </cell>
          <cell r="E4">
            <v>3629431</v>
          </cell>
          <cell r="F4">
            <v>4735494</v>
          </cell>
          <cell r="G4">
            <v>6227543</v>
          </cell>
          <cell r="H4">
            <v>4857699</v>
          </cell>
          <cell r="I4">
            <v>4485640</v>
          </cell>
          <cell r="J4">
            <v>6230121</v>
          </cell>
          <cell r="K4">
            <v>6568922</v>
          </cell>
          <cell r="L4">
            <v>7248146</v>
          </cell>
          <cell r="M4">
            <v>7148731</v>
          </cell>
          <cell r="N4">
            <v>8250261</v>
          </cell>
          <cell r="O4">
            <v>7545943</v>
          </cell>
          <cell r="P4">
            <v>6496122</v>
          </cell>
          <cell r="Q4">
            <v>6291291</v>
          </cell>
          <cell r="R4">
            <v>7977638</v>
          </cell>
          <cell r="S4">
            <v>9195169</v>
          </cell>
          <cell r="T4">
            <v>6480205</v>
          </cell>
          <cell r="U4">
            <v>25607621796</v>
          </cell>
          <cell r="V4">
            <v>24139076100</v>
          </cell>
          <cell r="W4">
            <v>23985235014</v>
          </cell>
          <cell r="X4">
            <v>26478051537</v>
          </cell>
          <cell r="Y4">
            <v>26556571327</v>
          </cell>
          <cell r="Z4">
            <v>25343376320</v>
          </cell>
          <cell r="AA4">
            <v>25177484126</v>
          </cell>
          <cell r="AB4">
            <v>28569606433</v>
          </cell>
          <cell r="AC4">
            <v>27066664258</v>
          </cell>
          <cell r="AD4">
            <v>26776703827</v>
          </cell>
          <cell r="AE4">
            <v>27744665418</v>
          </cell>
          <cell r="AF4">
            <v>28745851783</v>
          </cell>
          <cell r="AG4">
            <v>30093726184</v>
          </cell>
          <cell r="AH4">
            <v>28259850773</v>
          </cell>
          <cell r="AI4">
            <v>28387923859</v>
          </cell>
          <cell r="AJ4">
            <v>30681185580</v>
          </cell>
          <cell r="AK4">
            <v>32219141988</v>
          </cell>
          <cell r="AL4">
            <v>30091512688</v>
          </cell>
        </row>
        <row r="5">
          <cell r="B5">
            <v>4</v>
          </cell>
          <cell r="C5">
            <v>2215901</v>
          </cell>
          <cell r="D5">
            <v>2320212</v>
          </cell>
          <cell r="E5">
            <v>2461429</v>
          </cell>
          <cell r="F5">
            <v>2820546</v>
          </cell>
          <cell r="G5">
            <v>2099775</v>
          </cell>
          <cell r="H5">
            <v>2523392</v>
          </cell>
          <cell r="I5">
            <v>2875147</v>
          </cell>
          <cell r="J5">
            <v>2491193</v>
          </cell>
          <cell r="K5">
            <v>2345665</v>
          </cell>
          <cell r="L5">
            <v>2438551</v>
          </cell>
          <cell r="M5">
            <v>2581603</v>
          </cell>
          <cell r="N5">
            <v>2801608</v>
          </cell>
          <cell r="O5">
            <v>2444986</v>
          </cell>
          <cell r="P5">
            <v>2460738</v>
          </cell>
          <cell r="Q5">
            <v>2600925</v>
          </cell>
          <cell r="R5">
            <v>4045019</v>
          </cell>
          <cell r="S5">
            <v>2484166</v>
          </cell>
          <cell r="T5">
            <v>2350251</v>
          </cell>
          <cell r="U5">
            <v>9654162397</v>
          </cell>
          <cell r="V5">
            <v>8972002351</v>
          </cell>
          <cell r="W5">
            <v>9170320750</v>
          </cell>
          <cell r="X5">
            <v>10228793953</v>
          </cell>
          <cell r="Y5">
            <v>9871712663</v>
          </cell>
          <cell r="Z5">
            <v>9380140406</v>
          </cell>
          <cell r="AA5">
            <v>9622447170</v>
          </cell>
          <cell r="AB5">
            <v>10882563371</v>
          </cell>
          <cell r="AC5">
            <v>10115454223</v>
          </cell>
          <cell r="AD5">
            <v>9855100019</v>
          </cell>
          <cell r="AE5">
            <v>10219110014</v>
          </cell>
          <cell r="AF5">
            <v>10832672661</v>
          </cell>
          <cell r="AG5">
            <v>11147465169</v>
          </cell>
          <cell r="AH5">
            <v>10338650862</v>
          </cell>
          <cell r="AI5">
            <v>10200676164</v>
          </cell>
          <cell r="AJ5">
            <v>11194982956</v>
          </cell>
          <cell r="AK5">
            <v>11500107141</v>
          </cell>
          <cell r="AL5">
            <v>10628283200</v>
          </cell>
        </row>
        <row r="6">
          <cell r="B6">
            <v>5</v>
          </cell>
          <cell r="C6">
            <v>2948674632</v>
          </cell>
          <cell r="D6">
            <v>2677662977</v>
          </cell>
          <cell r="E6">
            <v>2646607067</v>
          </cell>
          <cell r="F6">
            <v>3824672015</v>
          </cell>
          <cell r="G6">
            <v>3089427250</v>
          </cell>
          <cell r="H6">
            <v>2934784644</v>
          </cell>
          <cell r="I6">
            <v>2861042669</v>
          </cell>
          <cell r="J6">
            <v>4081891207</v>
          </cell>
          <cell r="K6">
            <v>3341091442</v>
          </cell>
          <cell r="L6">
            <v>2891215074</v>
          </cell>
          <cell r="M6">
            <v>3241003204</v>
          </cell>
          <cell r="N6">
            <v>4179100111</v>
          </cell>
          <cell r="O6">
            <v>3354034142</v>
          </cell>
          <cell r="P6">
            <v>2898469551</v>
          </cell>
          <cell r="Q6">
            <v>2988478047</v>
          </cell>
          <cell r="R6">
            <v>4300380655</v>
          </cell>
          <cell r="S6">
            <v>3355090885</v>
          </cell>
          <cell r="T6">
            <v>2875823683</v>
          </cell>
          <cell r="U6">
            <v>197794469743</v>
          </cell>
          <cell r="V6">
            <v>184839785779</v>
          </cell>
          <cell r="W6">
            <v>191121259570</v>
          </cell>
          <cell r="X6">
            <v>216188885659</v>
          </cell>
          <cell r="Y6">
            <v>211645647117</v>
          </cell>
          <cell r="Z6">
            <v>201436352232</v>
          </cell>
          <cell r="AA6">
            <v>203882930032</v>
          </cell>
          <cell r="AB6">
            <v>235852119833</v>
          </cell>
          <cell r="AC6">
            <v>217151007620</v>
          </cell>
          <cell r="AD6">
            <v>212107959501</v>
          </cell>
          <cell r="AE6">
            <v>223419299642</v>
          </cell>
          <cell r="AF6">
            <v>240116432427</v>
          </cell>
          <cell r="AG6">
            <v>238492404012</v>
          </cell>
          <cell r="AH6">
            <v>226131690818</v>
          </cell>
          <cell r="AI6">
            <v>229152576063</v>
          </cell>
          <cell r="AJ6">
            <v>260466182085</v>
          </cell>
          <cell r="AK6">
            <v>255547447420</v>
          </cell>
          <cell r="AL6">
            <v>242352930427</v>
          </cell>
        </row>
        <row r="7">
          <cell r="B7">
            <v>6</v>
          </cell>
          <cell r="C7">
            <v>12971647</v>
          </cell>
          <cell r="D7">
            <v>13284685</v>
          </cell>
          <cell r="E7">
            <v>15353346</v>
          </cell>
          <cell r="F7">
            <v>17247885</v>
          </cell>
          <cell r="G7">
            <v>13489280</v>
          </cell>
          <cell r="H7">
            <v>13473538</v>
          </cell>
          <cell r="I7">
            <v>15937071</v>
          </cell>
          <cell r="J7">
            <v>19642826</v>
          </cell>
          <cell r="K7">
            <v>15603219</v>
          </cell>
          <cell r="L7">
            <v>15489925</v>
          </cell>
          <cell r="M7">
            <v>17963371</v>
          </cell>
          <cell r="N7">
            <v>20597577</v>
          </cell>
          <cell r="O7">
            <v>13283023</v>
          </cell>
          <cell r="P7">
            <v>16261909</v>
          </cell>
          <cell r="Q7">
            <v>17560625</v>
          </cell>
          <cell r="R7">
            <v>20172040</v>
          </cell>
          <cell r="S7">
            <v>16563439</v>
          </cell>
          <cell r="T7">
            <v>17667523</v>
          </cell>
          <cell r="U7">
            <v>27199891204</v>
          </cell>
          <cell r="V7">
            <v>25415656259</v>
          </cell>
          <cell r="W7">
            <v>26009397883</v>
          </cell>
          <cell r="X7">
            <v>29062140169</v>
          </cell>
          <cell r="Y7">
            <v>28959614149</v>
          </cell>
          <cell r="Z7">
            <v>27147367451</v>
          </cell>
          <cell r="AA7">
            <v>27467633361</v>
          </cell>
          <cell r="AB7">
            <v>30782888312</v>
          </cell>
          <cell r="AC7">
            <v>29179272699</v>
          </cell>
          <cell r="AD7">
            <v>27991966245</v>
          </cell>
          <cell r="AE7">
            <v>29791389453</v>
          </cell>
          <cell r="AF7">
            <v>30838474939</v>
          </cell>
          <cell r="AG7">
            <v>32237809622</v>
          </cell>
          <cell r="AH7">
            <v>29952174067</v>
          </cell>
          <cell r="AI7">
            <v>30603695431</v>
          </cell>
          <cell r="AJ7">
            <v>33121348643</v>
          </cell>
          <cell r="AK7">
            <v>34298166819</v>
          </cell>
          <cell r="AL7">
            <v>31682831388</v>
          </cell>
        </row>
        <row r="8">
          <cell r="B8">
            <v>7</v>
          </cell>
          <cell r="C8">
            <v>88024603</v>
          </cell>
          <cell r="D8">
            <v>78361736</v>
          </cell>
          <cell r="E8">
            <v>77084673</v>
          </cell>
          <cell r="F8">
            <v>85868352</v>
          </cell>
          <cell r="G8">
            <v>112274434</v>
          </cell>
          <cell r="H8">
            <v>87519311</v>
          </cell>
          <cell r="I8">
            <v>85946230</v>
          </cell>
          <cell r="J8">
            <v>111322452</v>
          </cell>
          <cell r="K8">
            <v>118373739</v>
          </cell>
          <cell r="L8">
            <v>85554736</v>
          </cell>
          <cell r="M8">
            <v>96731614</v>
          </cell>
          <cell r="N8">
            <v>93128440</v>
          </cell>
          <cell r="O8">
            <v>123917583</v>
          </cell>
          <cell r="P8">
            <v>83946019</v>
          </cell>
          <cell r="Q8">
            <v>108503842</v>
          </cell>
          <cell r="R8">
            <v>88209499</v>
          </cell>
          <cell r="S8">
            <v>127380615</v>
          </cell>
          <cell r="T8">
            <v>88970683</v>
          </cell>
          <cell r="U8">
            <v>25309104268</v>
          </cell>
          <cell r="V8">
            <v>21259767054</v>
          </cell>
          <cell r="W8">
            <v>21075744536</v>
          </cell>
          <cell r="X8">
            <v>24243883551</v>
          </cell>
          <cell r="Y8">
            <v>25927851549</v>
          </cell>
          <cell r="Z8">
            <v>21814832496</v>
          </cell>
          <cell r="AA8">
            <v>21576605971</v>
          </cell>
          <cell r="AB8">
            <v>25367509830</v>
          </cell>
          <cell r="AC8">
            <v>25681536129</v>
          </cell>
          <cell r="AD8">
            <v>22558244076</v>
          </cell>
          <cell r="AE8">
            <v>22749424880</v>
          </cell>
          <cell r="AF8">
            <v>24587308669</v>
          </cell>
          <cell r="AG8">
            <v>26598101898</v>
          </cell>
          <cell r="AH8">
            <v>22831963043</v>
          </cell>
          <cell r="AI8">
            <v>22335982639</v>
          </cell>
          <cell r="AJ8">
            <v>25261465188</v>
          </cell>
          <cell r="AK8">
            <v>27446630743</v>
          </cell>
          <cell r="AL8">
            <v>22884636718</v>
          </cell>
        </row>
        <row r="9">
          <cell r="B9">
            <v>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432592</v>
          </cell>
          <cell r="T9">
            <v>392855</v>
          </cell>
          <cell r="U9">
            <v>5150663772</v>
          </cell>
          <cell r="V9">
            <v>4543241548</v>
          </cell>
          <cell r="W9">
            <v>4564622086</v>
          </cell>
          <cell r="X9">
            <v>5036876965</v>
          </cell>
          <cell r="Y9">
            <v>5260041519</v>
          </cell>
          <cell r="Z9">
            <v>4763376773</v>
          </cell>
          <cell r="AA9">
            <v>4723522661</v>
          </cell>
          <cell r="AB9">
            <v>5330826785</v>
          </cell>
          <cell r="AC9">
            <v>5163636023</v>
          </cell>
          <cell r="AD9">
            <v>4785916407</v>
          </cell>
          <cell r="AE9">
            <v>4984840589</v>
          </cell>
          <cell r="AF9">
            <v>5229956568</v>
          </cell>
          <cell r="AG9">
            <v>5757523040</v>
          </cell>
          <cell r="AH9">
            <v>4975467979</v>
          </cell>
          <cell r="AI9">
            <v>5007890829</v>
          </cell>
          <cell r="AJ9">
            <v>5412126987</v>
          </cell>
          <cell r="AK9">
            <v>5892695282</v>
          </cell>
          <cell r="AL9">
            <v>5136464953</v>
          </cell>
        </row>
        <row r="10">
          <cell r="B10">
            <v>9</v>
          </cell>
          <cell r="C10">
            <v>11811203</v>
          </cell>
          <cell r="D10">
            <v>17333843</v>
          </cell>
          <cell r="E10">
            <v>13670198</v>
          </cell>
          <cell r="F10">
            <v>16470297</v>
          </cell>
          <cell r="G10">
            <v>13539534</v>
          </cell>
          <cell r="H10">
            <v>16787653</v>
          </cell>
          <cell r="I10">
            <v>15309340</v>
          </cell>
          <cell r="J10">
            <v>17998370</v>
          </cell>
          <cell r="K10">
            <v>13320287</v>
          </cell>
          <cell r="L10">
            <v>14211888</v>
          </cell>
          <cell r="M10">
            <v>14182448</v>
          </cell>
          <cell r="N10">
            <v>14793699</v>
          </cell>
          <cell r="O10">
            <v>12171618</v>
          </cell>
          <cell r="P10">
            <v>12116017</v>
          </cell>
          <cell r="Q10">
            <v>11339638</v>
          </cell>
          <cell r="R10">
            <v>12789599</v>
          </cell>
          <cell r="S10">
            <v>10527585</v>
          </cell>
          <cell r="T10">
            <v>13100156</v>
          </cell>
          <cell r="U10">
            <v>10026553739</v>
          </cell>
          <cell r="V10">
            <v>9252991383</v>
          </cell>
          <cell r="W10">
            <v>9285323439</v>
          </cell>
          <cell r="X10">
            <v>10614523591</v>
          </cell>
          <cell r="Y10">
            <v>10449995357</v>
          </cell>
          <cell r="Z10">
            <v>9783902561</v>
          </cell>
          <cell r="AA10">
            <v>9752523980</v>
          </cell>
          <cell r="AB10">
            <v>11265747645</v>
          </cell>
          <cell r="AC10">
            <v>10718788110</v>
          </cell>
          <cell r="AD10">
            <v>10124598474</v>
          </cell>
          <cell r="AE10">
            <v>10477816054</v>
          </cell>
          <cell r="AF10">
            <v>11329056512</v>
          </cell>
          <cell r="AG10">
            <v>11745697676</v>
          </cell>
          <cell r="AH10">
            <v>10525746967</v>
          </cell>
          <cell r="AI10">
            <v>10731805400</v>
          </cell>
          <cell r="AJ10">
            <v>11890249570</v>
          </cell>
          <cell r="AK10">
            <v>12266335711</v>
          </cell>
          <cell r="AL10">
            <v>11006501445</v>
          </cell>
        </row>
        <row r="11">
          <cell r="B11">
            <v>10</v>
          </cell>
          <cell r="C11">
            <v>83775853</v>
          </cell>
          <cell r="D11">
            <v>85123234</v>
          </cell>
          <cell r="E11">
            <v>70823617</v>
          </cell>
          <cell r="F11">
            <v>89390212</v>
          </cell>
          <cell r="G11">
            <v>90685271</v>
          </cell>
          <cell r="H11">
            <v>93783904</v>
          </cell>
          <cell r="I11">
            <v>80485424</v>
          </cell>
          <cell r="J11">
            <v>97382412</v>
          </cell>
          <cell r="K11">
            <v>112225533</v>
          </cell>
          <cell r="L11">
            <v>104153009</v>
          </cell>
          <cell r="M11">
            <v>96855321</v>
          </cell>
          <cell r="N11">
            <v>114077761</v>
          </cell>
          <cell r="O11">
            <v>121929256</v>
          </cell>
          <cell r="P11">
            <v>114487570</v>
          </cell>
          <cell r="Q11">
            <v>99109183</v>
          </cell>
          <cell r="R11">
            <v>118694552</v>
          </cell>
          <cell r="S11">
            <v>119085976</v>
          </cell>
          <cell r="T11">
            <v>107477609</v>
          </cell>
          <cell r="U11">
            <v>74067177579</v>
          </cell>
          <cell r="V11">
            <v>70871568088</v>
          </cell>
          <cell r="W11">
            <v>70883412192</v>
          </cell>
          <cell r="X11">
            <v>80733275409</v>
          </cell>
          <cell r="Y11">
            <v>78660933533</v>
          </cell>
          <cell r="Z11">
            <v>75842551797</v>
          </cell>
          <cell r="AA11">
            <v>76095005218</v>
          </cell>
          <cell r="AB11">
            <v>88607756711</v>
          </cell>
          <cell r="AC11">
            <v>81967625100</v>
          </cell>
          <cell r="AD11">
            <v>80740467758</v>
          </cell>
          <cell r="AE11">
            <v>83906347923</v>
          </cell>
          <cell r="AF11">
            <v>89964272623</v>
          </cell>
          <cell r="AG11">
            <v>90611957483</v>
          </cell>
          <cell r="AH11">
            <v>85508948881</v>
          </cell>
          <cell r="AI11">
            <v>84065961452</v>
          </cell>
          <cell r="AJ11">
            <v>95160305987</v>
          </cell>
          <cell r="AK11">
            <v>96536599439</v>
          </cell>
          <cell r="AL11">
            <v>90152472721</v>
          </cell>
        </row>
        <row r="12">
          <cell r="B12">
            <v>11</v>
          </cell>
          <cell r="C12">
            <v>39879605</v>
          </cell>
          <cell r="D12">
            <v>46899538</v>
          </cell>
          <cell r="E12">
            <v>34888180</v>
          </cell>
          <cell r="F12">
            <v>53364408</v>
          </cell>
          <cell r="G12">
            <v>71579514</v>
          </cell>
          <cell r="H12">
            <v>111694238</v>
          </cell>
          <cell r="I12">
            <v>94216253</v>
          </cell>
          <cell r="J12">
            <v>109328077</v>
          </cell>
          <cell r="K12">
            <v>151250349</v>
          </cell>
          <cell r="L12">
            <v>178891152</v>
          </cell>
          <cell r="M12">
            <v>183789379</v>
          </cell>
          <cell r="N12">
            <v>199659502</v>
          </cell>
          <cell r="O12">
            <v>195291583</v>
          </cell>
          <cell r="P12">
            <v>238711048</v>
          </cell>
          <cell r="Q12">
            <v>247741313</v>
          </cell>
          <cell r="R12">
            <v>315626889</v>
          </cell>
          <cell r="S12">
            <v>191811638</v>
          </cell>
          <cell r="T12">
            <v>186009593</v>
          </cell>
          <cell r="U12">
            <v>42879423932</v>
          </cell>
          <cell r="V12">
            <v>39270356607</v>
          </cell>
          <cell r="W12">
            <v>39744448611</v>
          </cell>
          <cell r="X12">
            <v>44004170493</v>
          </cell>
          <cell r="Y12">
            <v>45204749653</v>
          </cell>
          <cell r="Z12">
            <v>41648395597</v>
          </cell>
          <cell r="AA12">
            <v>42086831937</v>
          </cell>
          <cell r="AB12">
            <v>47552199036</v>
          </cell>
          <cell r="AC12">
            <v>47538652919</v>
          </cell>
          <cell r="AD12">
            <v>44147429962</v>
          </cell>
          <cell r="AE12">
            <v>46142269478</v>
          </cell>
          <cell r="AF12">
            <v>48208874816</v>
          </cell>
          <cell r="AG12">
            <v>51887921650</v>
          </cell>
          <cell r="AH12">
            <v>46315728091</v>
          </cell>
          <cell r="AI12">
            <v>46423700500</v>
          </cell>
          <cell r="AJ12">
            <v>51014434499</v>
          </cell>
          <cell r="AK12">
            <v>54208765933</v>
          </cell>
          <cell r="AL12">
            <v>48284785436</v>
          </cell>
        </row>
        <row r="13">
          <cell r="B13">
            <v>12</v>
          </cell>
          <cell r="C13">
            <v>10934194</v>
          </cell>
          <cell r="D13">
            <v>8436632</v>
          </cell>
          <cell r="E13">
            <v>11603430</v>
          </cell>
          <cell r="F13">
            <v>12955327</v>
          </cell>
          <cell r="G13">
            <v>11934293</v>
          </cell>
          <cell r="H13">
            <v>10449993</v>
          </cell>
          <cell r="I13">
            <v>16543728</v>
          </cell>
          <cell r="J13">
            <v>20054624</v>
          </cell>
          <cell r="K13">
            <v>11424183</v>
          </cell>
          <cell r="L13">
            <v>10719642</v>
          </cell>
          <cell r="M13">
            <v>19374199</v>
          </cell>
          <cell r="N13">
            <v>16516156</v>
          </cell>
          <cell r="O13">
            <v>17152376</v>
          </cell>
          <cell r="P13">
            <v>27069087</v>
          </cell>
          <cell r="Q13">
            <v>20263205</v>
          </cell>
          <cell r="R13">
            <v>14058705</v>
          </cell>
          <cell r="S13">
            <v>19261270</v>
          </cell>
          <cell r="T13">
            <v>58954230</v>
          </cell>
          <cell r="U13">
            <v>5228607446</v>
          </cell>
          <cell r="V13">
            <v>5212944166</v>
          </cell>
          <cell r="W13">
            <v>5252583622</v>
          </cell>
          <cell r="X13">
            <v>5784332485</v>
          </cell>
          <cell r="Y13">
            <v>5472845202</v>
          </cell>
          <cell r="Z13">
            <v>5520552039</v>
          </cell>
          <cell r="AA13">
            <v>5566997492</v>
          </cell>
          <cell r="AB13">
            <v>6294561595</v>
          </cell>
          <cell r="AC13">
            <v>5696038035</v>
          </cell>
          <cell r="AD13">
            <v>5842690881</v>
          </cell>
          <cell r="AE13">
            <v>6115754653</v>
          </cell>
          <cell r="AF13">
            <v>6262956088</v>
          </cell>
          <cell r="AG13">
            <v>6237595044</v>
          </cell>
          <cell r="AH13">
            <v>6076002311</v>
          </cell>
          <cell r="AI13">
            <v>6150579842</v>
          </cell>
          <cell r="AJ13">
            <v>6552923140</v>
          </cell>
          <cell r="AK13">
            <v>6461948697</v>
          </cell>
          <cell r="AL13">
            <v>6303703222</v>
          </cell>
        </row>
        <row r="14">
          <cell r="B14">
            <v>13</v>
          </cell>
          <cell r="C14">
            <v>500689</v>
          </cell>
          <cell r="D14">
            <v>589166</v>
          </cell>
          <cell r="E14">
            <v>718552</v>
          </cell>
          <cell r="F14">
            <v>730669</v>
          </cell>
          <cell r="G14">
            <v>390805</v>
          </cell>
          <cell r="H14">
            <v>444910</v>
          </cell>
          <cell r="I14">
            <v>480090</v>
          </cell>
          <cell r="J14">
            <v>598935</v>
          </cell>
          <cell r="K14">
            <v>483024</v>
          </cell>
          <cell r="L14">
            <v>0</v>
          </cell>
          <cell r="M14">
            <v>643641</v>
          </cell>
          <cell r="N14">
            <v>0</v>
          </cell>
          <cell r="O14">
            <v>779020</v>
          </cell>
          <cell r="P14">
            <v>883955</v>
          </cell>
          <cell r="Q14">
            <v>821368</v>
          </cell>
          <cell r="R14">
            <v>1336650</v>
          </cell>
          <cell r="S14">
            <v>889031</v>
          </cell>
          <cell r="T14">
            <v>741011</v>
          </cell>
          <cell r="U14">
            <v>4794971790</v>
          </cell>
          <cell r="V14">
            <v>4847473485</v>
          </cell>
          <cell r="W14">
            <v>5032811552</v>
          </cell>
          <cell r="X14">
            <v>5592010371</v>
          </cell>
          <cell r="Y14">
            <v>5035297762</v>
          </cell>
          <cell r="Z14">
            <v>5106468175</v>
          </cell>
          <cell r="AA14">
            <v>5306077398</v>
          </cell>
          <cell r="AB14">
            <v>5890332434</v>
          </cell>
          <cell r="AC14">
            <v>5155329432</v>
          </cell>
          <cell r="AD14">
            <v>5528374356</v>
          </cell>
          <cell r="AE14">
            <v>5904634365</v>
          </cell>
          <cell r="AF14">
            <v>6043061530</v>
          </cell>
          <cell r="AG14">
            <v>5716677586</v>
          </cell>
          <cell r="AH14">
            <v>5835176599</v>
          </cell>
          <cell r="AI14">
            <v>6079660815</v>
          </cell>
          <cell r="AJ14">
            <v>6718907806</v>
          </cell>
          <cell r="AK14">
            <v>6232317047</v>
          </cell>
          <cell r="AL14">
            <v>6283212138</v>
          </cell>
        </row>
        <row r="15">
          <cell r="B15">
            <v>14</v>
          </cell>
          <cell r="C15">
            <v>44000524</v>
          </cell>
          <cell r="D15">
            <v>42555640</v>
          </cell>
          <cell r="E15">
            <v>40680006</v>
          </cell>
          <cell r="F15">
            <v>46137981</v>
          </cell>
          <cell r="G15">
            <v>40884262</v>
          </cell>
          <cell r="H15">
            <v>41427218</v>
          </cell>
          <cell r="I15">
            <v>40766324</v>
          </cell>
          <cell r="J15">
            <v>51915434</v>
          </cell>
          <cell r="K15">
            <v>35628054</v>
          </cell>
          <cell r="L15">
            <v>38166735</v>
          </cell>
          <cell r="M15">
            <v>37014809</v>
          </cell>
          <cell r="N15">
            <v>43724429</v>
          </cell>
          <cell r="O15">
            <v>40934171</v>
          </cell>
          <cell r="P15">
            <v>39721575</v>
          </cell>
          <cell r="Q15">
            <v>35576852</v>
          </cell>
          <cell r="R15">
            <v>42359673</v>
          </cell>
          <cell r="S15">
            <v>52341482</v>
          </cell>
          <cell r="T15">
            <v>40270954</v>
          </cell>
          <cell r="U15">
            <v>70151750897</v>
          </cell>
          <cell r="V15">
            <v>63590631838</v>
          </cell>
          <cell r="W15">
            <v>64190819467</v>
          </cell>
          <cell r="X15">
            <v>72134346338</v>
          </cell>
          <cell r="Y15">
            <v>73317406117</v>
          </cell>
          <cell r="Z15">
            <v>66454806291</v>
          </cell>
          <cell r="AA15">
            <v>67910961063</v>
          </cell>
          <cell r="AB15">
            <v>77280499178</v>
          </cell>
          <cell r="AC15">
            <v>74209849961</v>
          </cell>
          <cell r="AD15">
            <v>68728824079</v>
          </cell>
          <cell r="AE15">
            <v>71433934013</v>
          </cell>
          <cell r="AF15">
            <v>76143294034</v>
          </cell>
          <cell r="AG15">
            <v>79493353512</v>
          </cell>
          <cell r="AH15">
            <v>70941600355</v>
          </cell>
          <cell r="AI15">
            <v>71640534988</v>
          </cell>
          <cell r="AJ15">
            <v>78934434892</v>
          </cell>
          <cell r="AK15">
            <v>83673423980</v>
          </cell>
          <cell r="AL15">
            <v>74099405972</v>
          </cell>
        </row>
        <row r="16">
          <cell r="B16">
            <v>15</v>
          </cell>
          <cell r="C16">
            <v>4541670</v>
          </cell>
          <cell r="D16">
            <v>4500227</v>
          </cell>
          <cell r="E16">
            <v>4792088</v>
          </cell>
          <cell r="F16">
            <v>6433898</v>
          </cell>
          <cell r="G16">
            <v>5440377</v>
          </cell>
          <cell r="H16">
            <v>4865180</v>
          </cell>
          <cell r="I16">
            <v>4726584</v>
          </cell>
          <cell r="J16">
            <v>5897830</v>
          </cell>
          <cell r="K16">
            <v>4910837</v>
          </cell>
          <cell r="L16">
            <v>4794324</v>
          </cell>
          <cell r="M16">
            <v>5076563</v>
          </cell>
          <cell r="N16">
            <v>6188708</v>
          </cell>
          <cell r="O16">
            <v>5750451</v>
          </cell>
          <cell r="P16">
            <v>5151623</v>
          </cell>
          <cell r="Q16">
            <v>5089530</v>
          </cell>
          <cell r="R16">
            <v>7139476</v>
          </cell>
          <cell r="S16">
            <v>5705267</v>
          </cell>
          <cell r="T16">
            <v>5143805</v>
          </cell>
          <cell r="U16">
            <v>26742005011</v>
          </cell>
          <cell r="V16">
            <v>25587342952</v>
          </cell>
          <cell r="W16">
            <v>26161284623</v>
          </cell>
          <cell r="X16">
            <v>28302007214</v>
          </cell>
          <cell r="Y16">
            <v>27794666376</v>
          </cell>
          <cell r="Z16">
            <v>27048944647</v>
          </cell>
          <cell r="AA16">
            <v>27315936365</v>
          </cell>
          <cell r="AB16">
            <v>30393190774</v>
          </cell>
          <cell r="AC16">
            <v>28226486016</v>
          </cell>
          <cell r="AD16">
            <v>27999216871</v>
          </cell>
          <cell r="AE16">
            <v>29503321981</v>
          </cell>
          <cell r="AF16">
            <v>30422721198</v>
          </cell>
          <cell r="AG16">
            <v>30911593631</v>
          </cell>
          <cell r="AH16">
            <v>29488785197</v>
          </cell>
          <cell r="AI16">
            <v>29686733887</v>
          </cell>
          <cell r="AJ16">
            <v>31886611553</v>
          </cell>
          <cell r="AK16">
            <v>32636558792</v>
          </cell>
          <cell r="AL16">
            <v>30663284132</v>
          </cell>
        </row>
        <row r="17">
          <cell r="B17">
            <v>16</v>
          </cell>
          <cell r="C17">
            <v>2267756</v>
          </cell>
          <cell r="D17">
            <v>2340329</v>
          </cell>
          <cell r="E17">
            <v>2460296</v>
          </cell>
          <cell r="F17">
            <v>3080751</v>
          </cell>
          <cell r="G17">
            <v>2526987</v>
          </cell>
          <cell r="H17">
            <v>2404878</v>
          </cell>
          <cell r="I17">
            <v>2379697</v>
          </cell>
          <cell r="J17">
            <v>2770939</v>
          </cell>
          <cell r="K17">
            <v>2533986</v>
          </cell>
          <cell r="L17">
            <v>2615498</v>
          </cell>
          <cell r="M17">
            <v>2393904</v>
          </cell>
          <cell r="N17">
            <v>3024131</v>
          </cell>
          <cell r="O17">
            <v>2617326</v>
          </cell>
          <cell r="P17">
            <v>2579867</v>
          </cell>
          <cell r="Q17">
            <v>2931875</v>
          </cell>
          <cell r="R17">
            <v>3257427</v>
          </cell>
          <cell r="S17">
            <v>2274498</v>
          </cell>
          <cell r="T17">
            <v>2417959</v>
          </cell>
          <cell r="U17">
            <v>13189752415</v>
          </cell>
          <cell r="V17">
            <v>12780453491</v>
          </cell>
          <cell r="W17">
            <v>13208579328</v>
          </cell>
          <cell r="X17">
            <v>14552462476</v>
          </cell>
          <cell r="Y17">
            <v>13788683729</v>
          </cell>
          <cell r="Z17">
            <v>13303849713</v>
          </cell>
          <cell r="AA17">
            <v>13721888736</v>
          </cell>
          <cell r="AB17">
            <v>15551029888</v>
          </cell>
          <cell r="AC17">
            <v>13825054071</v>
          </cell>
          <cell r="AD17">
            <v>13784019999</v>
          </cell>
          <cell r="AE17">
            <v>14705654274</v>
          </cell>
          <cell r="AF17">
            <v>15427834352</v>
          </cell>
          <cell r="AG17">
            <v>14751988126</v>
          </cell>
          <cell r="AH17">
            <v>14256986970</v>
          </cell>
          <cell r="AI17">
            <v>14284204472</v>
          </cell>
          <cell r="AJ17">
            <v>15946887380</v>
          </cell>
          <cell r="AK17">
            <v>15223729767</v>
          </cell>
          <cell r="AL17">
            <v>14871287930</v>
          </cell>
        </row>
        <row r="18">
          <cell r="B18">
            <v>17</v>
          </cell>
          <cell r="C18">
            <v>1319694</v>
          </cell>
          <cell r="D18">
            <v>1230886</v>
          </cell>
          <cell r="E18">
            <v>1298975</v>
          </cell>
          <cell r="F18">
            <v>1409983</v>
          </cell>
          <cell r="G18">
            <v>1193189</v>
          </cell>
          <cell r="H18">
            <v>1324115</v>
          </cell>
          <cell r="I18">
            <v>1388456</v>
          </cell>
          <cell r="J18">
            <v>1598397</v>
          </cell>
          <cell r="K18">
            <v>1236150</v>
          </cell>
          <cell r="L18">
            <v>1428832</v>
          </cell>
          <cell r="M18">
            <v>1438878</v>
          </cell>
          <cell r="N18">
            <v>1635095</v>
          </cell>
          <cell r="O18">
            <v>1331036</v>
          </cell>
          <cell r="P18">
            <v>1464764</v>
          </cell>
          <cell r="Q18">
            <v>1259665</v>
          </cell>
          <cell r="R18">
            <v>1567745</v>
          </cell>
          <cell r="S18">
            <v>1272454</v>
          </cell>
          <cell r="T18">
            <v>1304117</v>
          </cell>
          <cell r="U18">
            <v>12161201509</v>
          </cell>
          <cell r="V18">
            <v>11699260108</v>
          </cell>
          <cell r="W18">
            <v>11737297707</v>
          </cell>
          <cell r="X18">
            <v>12885229764</v>
          </cell>
          <cell r="Y18">
            <v>12501913942</v>
          </cell>
          <cell r="Z18">
            <v>12139322156</v>
          </cell>
          <cell r="AA18">
            <v>12047610199</v>
          </cell>
          <cell r="AB18">
            <v>13602004466</v>
          </cell>
          <cell r="AC18">
            <v>12280879798</v>
          </cell>
          <cell r="AD18">
            <v>12262250218</v>
          </cell>
          <cell r="AE18">
            <v>12798879479</v>
          </cell>
          <cell r="AF18">
            <v>13212358836</v>
          </cell>
          <cell r="AG18">
            <v>13238579002</v>
          </cell>
          <cell r="AH18">
            <v>12490644129</v>
          </cell>
          <cell r="AI18">
            <v>12569163827</v>
          </cell>
          <cell r="AJ18">
            <v>13506775660</v>
          </cell>
          <cell r="AK18">
            <v>13648603917</v>
          </cell>
          <cell r="AL18">
            <v>13085616899</v>
          </cell>
        </row>
        <row r="19">
          <cell r="B19">
            <v>18</v>
          </cell>
          <cell r="C19">
            <v>2723756</v>
          </cell>
          <cell r="D19">
            <v>2525929</v>
          </cell>
          <cell r="E19">
            <v>2629597</v>
          </cell>
          <cell r="F19">
            <v>4080164</v>
          </cell>
          <cell r="G19">
            <v>2706146</v>
          </cell>
          <cell r="H19">
            <v>3014383</v>
          </cell>
          <cell r="I19">
            <v>3557827</v>
          </cell>
          <cell r="J19">
            <v>4996004</v>
          </cell>
          <cell r="K19">
            <v>3205267</v>
          </cell>
          <cell r="L19">
            <v>3746643</v>
          </cell>
          <cell r="M19">
            <v>5068602</v>
          </cell>
          <cell r="N19">
            <v>6133543</v>
          </cell>
          <cell r="O19">
            <v>3805602</v>
          </cell>
          <cell r="P19">
            <v>5098733</v>
          </cell>
          <cell r="Q19">
            <v>4746088</v>
          </cell>
          <cell r="R19">
            <v>6591899</v>
          </cell>
          <cell r="S19">
            <v>7017462</v>
          </cell>
          <cell r="T19">
            <v>9018646</v>
          </cell>
          <cell r="U19">
            <v>15503001533</v>
          </cell>
          <cell r="V19">
            <v>15309387137</v>
          </cell>
          <cell r="W19">
            <v>15368858793</v>
          </cell>
          <cell r="X19">
            <v>16828250726</v>
          </cell>
          <cell r="Y19">
            <v>16057084903</v>
          </cell>
          <cell r="Z19">
            <v>16098941240</v>
          </cell>
          <cell r="AA19">
            <v>16150796403</v>
          </cell>
          <cell r="AB19">
            <v>18218496086</v>
          </cell>
          <cell r="AC19">
            <v>16401334941</v>
          </cell>
          <cell r="AD19">
            <v>16738860662</v>
          </cell>
          <cell r="AE19">
            <v>17588408129</v>
          </cell>
          <cell r="AF19">
            <v>18117183556</v>
          </cell>
          <cell r="AG19">
            <v>17875769283</v>
          </cell>
          <cell r="AH19">
            <v>17347895309</v>
          </cell>
          <cell r="AI19">
            <v>17209219162</v>
          </cell>
          <cell r="AJ19">
            <v>18739911649</v>
          </cell>
          <cell r="AK19">
            <v>18423328398</v>
          </cell>
          <cell r="AL19">
            <v>17901872567</v>
          </cell>
        </row>
        <row r="20">
          <cell r="B20">
            <v>19</v>
          </cell>
          <cell r="C20">
            <v>38563371</v>
          </cell>
          <cell r="D20">
            <v>80265988</v>
          </cell>
          <cell r="E20">
            <v>55878890</v>
          </cell>
          <cell r="F20">
            <v>65518457</v>
          </cell>
          <cell r="G20">
            <v>58488155</v>
          </cell>
          <cell r="H20">
            <v>98780676</v>
          </cell>
          <cell r="I20">
            <v>75857594</v>
          </cell>
          <cell r="J20">
            <v>49920403</v>
          </cell>
          <cell r="K20">
            <v>43573193</v>
          </cell>
          <cell r="L20">
            <v>44158756</v>
          </cell>
          <cell r="M20">
            <v>35458687</v>
          </cell>
          <cell r="N20">
            <v>38316035</v>
          </cell>
          <cell r="O20">
            <v>38044374</v>
          </cell>
          <cell r="P20">
            <v>47485537</v>
          </cell>
          <cell r="Q20">
            <v>27959034</v>
          </cell>
          <cell r="R20">
            <v>35150579</v>
          </cell>
          <cell r="S20">
            <v>57290487</v>
          </cell>
          <cell r="T20">
            <v>63889983</v>
          </cell>
          <cell r="U20">
            <v>18041494298</v>
          </cell>
          <cell r="V20">
            <v>17677015171</v>
          </cell>
          <cell r="W20">
            <v>18062626941</v>
          </cell>
          <cell r="X20">
            <v>20000213101</v>
          </cell>
          <cell r="Y20">
            <v>18707742204</v>
          </cell>
          <cell r="Z20">
            <v>17969253993</v>
          </cell>
          <cell r="AA20">
            <v>18146354998</v>
          </cell>
          <cell r="AB20">
            <v>20209260029</v>
          </cell>
          <cell r="AC20">
            <v>17937688495</v>
          </cell>
          <cell r="AD20">
            <v>17774575161</v>
          </cell>
          <cell r="AE20">
            <v>18372626927</v>
          </cell>
          <cell r="AF20">
            <v>19299679878</v>
          </cell>
          <cell r="AG20">
            <v>18837248834</v>
          </cell>
          <cell r="AH20">
            <v>18159176407</v>
          </cell>
          <cell r="AI20">
            <v>18047653047</v>
          </cell>
          <cell r="AJ20">
            <v>19774987233</v>
          </cell>
          <cell r="AK20">
            <v>19455130435</v>
          </cell>
          <cell r="AL20">
            <v>18941169829</v>
          </cell>
        </row>
        <row r="21">
          <cell r="B21">
            <v>20</v>
          </cell>
          <cell r="C21">
            <v>960360</v>
          </cell>
          <cell r="D21">
            <v>1183980</v>
          </cell>
          <cell r="E21">
            <v>1248599</v>
          </cell>
          <cell r="F21">
            <v>1385836</v>
          </cell>
          <cell r="G21">
            <v>1100143</v>
          </cell>
          <cell r="H21">
            <v>1542453</v>
          </cell>
          <cell r="I21">
            <v>1422438</v>
          </cell>
          <cell r="J21">
            <v>1913680</v>
          </cell>
          <cell r="K21">
            <v>1585267</v>
          </cell>
          <cell r="L21">
            <v>1913781</v>
          </cell>
          <cell r="M21">
            <v>1851474</v>
          </cell>
          <cell r="N21">
            <v>2203652</v>
          </cell>
          <cell r="O21">
            <v>0</v>
          </cell>
          <cell r="P21">
            <v>1837838</v>
          </cell>
          <cell r="Q21">
            <v>1788124</v>
          </cell>
          <cell r="R21">
            <v>0</v>
          </cell>
          <cell r="S21">
            <v>1501218</v>
          </cell>
          <cell r="T21">
            <v>1604569</v>
          </cell>
          <cell r="U21">
            <v>4764475822</v>
          </cell>
          <cell r="V21">
            <v>4716711858</v>
          </cell>
          <cell r="W21">
            <v>4948511738</v>
          </cell>
          <cell r="X21">
            <v>5348990391</v>
          </cell>
          <cell r="Y21">
            <v>4856380362</v>
          </cell>
          <cell r="Z21">
            <v>4925525139</v>
          </cell>
          <cell r="AA21">
            <v>5177839523</v>
          </cell>
          <cell r="AB21">
            <v>5724146552</v>
          </cell>
          <cell r="AC21">
            <v>5017777591</v>
          </cell>
          <cell r="AD21">
            <v>5178018013</v>
          </cell>
          <cell r="AE21">
            <v>5570694690</v>
          </cell>
          <cell r="AF21">
            <v>5630832158</v>
          </cell>
          <cell r="AG21">
            <v>5452130633</v>
          </cell>
          <cell r="AH21">
            <v>5341144953</v>
          </cell>
          <cell r="AI21">
            <v>5621528294</v>
          </cell>
          <cell r="AJ21">
            <v>5897175139</v>
          </cell>
          <cell r="AK21">
            <v>5732678868</v>
          </cell>
          <cell r="AL21">
            <v>5604599755</v>
          </cell>
        </row>
        <row r="22">
          <cell r="B22">
            <v>21</v>
          </cell>
          <cell r="C22">
            <v>19517351</v>
          </cell>
          <cell r="D22">
            <v>17831919</v>
          </cell>
          <cell r="E22">
            <v>17268615</v>
          </cell>
          <cell r="F22">
            <v>18982995</v>
          </cell>
          <cell r="G22">
            <v>18097371</v>
          </cell>
          <cell r="H22">
            <v>18614759</v>
          </cell>
          <cell r="I22">
            <v>18954455</v>
          </cell>
          <cell r="J22">
            <v>22757347</v>
          </cell>
          <cell r="K22">
            <v>18729931</v>
          </cell>
          <cell r="L22">
            <v>21219687</v>
          </cell>
          <cell r="M22">
            <v>20946759</v>
          </cell>
          <cell r="N22">
            <v>22594255</v>
          </cell>
          <cell r="O22">
            <v>19981068</v>
          </cell>
          <cell r="P22">
            <v>20113653</v>
          </cell>
          <cell r="Q22">
            <v>20649513</v>
          </cell>
          <cell r="R22">
            <v>22859917</v>
          </cell>
          <cell r="S22">
            <v>20420291</v>
          </cell>
          <cell r="T22">
            <v>20654089</v>
          </cell>
          <cell r="U22">
            <v>27512129030</v>
          </cell>
          <cell r="V22">
            <v>26180098421</v>
          </cell>
          <cell r="W22">
            <v>26759884081</v>
          </cell>
          <cell r="X22">
            <v>29362471252</v>
          </cell>
          <cell r="Y22">
            <v>28521225566</v>
          </cell>
          <cell r="Z22">
            <v>27373646262</v>
          </cell>
          <cell r="AA22">
            <v>27862052094</v>
          </cell>
          <cell r="AB22">
            <v>31597913083</v>
          </cell>
          <cell r="AC22">
            <v>28970403323</v>
          </cell>
          <cell r="AD22">
            <v>28604918298</v>
          </cell>
          <cell r="AE22">
            <v>30056699340</v>
          </cell>
          <cell r="AF22">
            <v>31766316158</v>
          </cell>
          <cell r="AG22">
            <v>31230817279</v>
          </cell>
          <cell r="AH22">
            <v>29731532230</v>
          </cell>
          <cell r="AI22">
            <v>29860646413</v>
          </cell>
          <cell r="AJ22">
            <v>33143514216</v>
          </cell>
          <cell r="AK22">
            <v>32653468132</v>
          </cell>
          <cell r="AL22">
            <v>30904586083</v>
          </cell>
        </row>
        <row r="23">
          <cell r="B23">
            <v>22</v>
          </cell>
          <cell r="C23">
            <v>18828353</v>
          </cell>
          <cell r="D23">
            <v>27386837</v>
          </cell>
          <cell r="E23">
            <v>32523178</v>
          </cell>
          <cell r="F23">
            <v>34494375</v>
          </cell>
          <cell r="G23">
            <v>20575667</v>
          </cell>
          <cell r="H23">
            <v>23738554</v>
          </cell>
          <cell r="I23">
            <v>24459704</v>
          </cell>
          <cell r="J23">
            <v>30861372</v>
          </cell>
          <cell r="K23">
            <v>23969179</v>
          </cell>
          <cell r="L23">
            <v>34324128</v>
          </cell>
          <cell r="M23">
            <v>29755126</v>
          </cell>
          <cell r="N23">
            <v>32317483</v>
          </cell>
          <cell r="O23">
            <v>29035727</v>
          </cell>
          <cell r="P23">
            <v>44165942</v>
          </cell>
          <cell r="Q23">
            <v>52098574</v>
          </cell>
          <cell r="R23">
            <v>54204329</v>
          </cell>
          <cell r="S23">
            <v>40835663</v>
          </cell>
          <cell r="T23">
            <v>32006894</v>
          </cell>
          <cell r="U23">
            <v>48748194773</v>
          </cell>
          <cell r="V23">
            <v>44226332064</v>
          </cell>
          <cell r="W23">
            <v>44962506644</v>
          </cell>
          <cell r="X23">
            <v>51938365584</v>
          </cell>
          <cell r="Y23">
            <v>51463358461</v>
          </cell>
          <cell r="Z23">
            <v>47470416522</v>
          </cell>
          <cell r="AA23">
            <v>47467825286</v>
          </cell>
          <cell r="AB23">
            <v>55598646894</v>
          </cell>
          <cell r="AC23">
            <v>52371120759</v>
          </cell>
          <cell r="AD23">
            <v>49089458629</v>
          </cell>
          <cell r="AE23">
            <v>52210411652</v>
          </cell>
          <cell r="AF23">
            <v>55059746364</v>
          </cell>
          <cell r="AG23">
            <v>57619174353</v>
          </cell>
          <cell r="AH23">
            <v>51659481306</v>
          </cell>
          <cell r="AI23">
            <v>52454973393</v>
          </cell>
          <cell r="AJ23">
            <v>58386772729</v>
          </cell>
          <cell r="AK23">
            <v>61883043862</v>
          </cell>
          <cell r="AL23">
            <v>54086916216</v>
          </cell>
        </row>
        <row r="24">
          <cell r="B24">
            <v>23</v>
          </cell>
          <cell r="C24">
            <v>25611761</v>
          </cell>
          <cell r="D24">
            <v>23999382</v>
          </cell>
          <cell r="E24">
            <v>24891512</v>
          </cell>
          <cell r="F24">
            <v>26751843</v>
          </cell>
          <cell r="G24">
            <v>25192154</v>
          </cell>
          <cell r="H24">
            <v>25172576</v>
          </cell>
          <cell r="I24">
            <v>25461889</v>
          </cell>
          <cell r="J24">
            <v>27176579</v>
          </cell>
          <cell r="K24">
            <v>22446904</v>
          </cell>
          <cell r="L24">
            <v>28982219</v>
          </cell>
          <cell r="M24">
            <v>32822686</v>
          </cell>
          <cell r="N24">
            <v>26154250</v>
          </cell>
          <cell r="O24">
            <v>23191516</v>
          </cell>
          <cell r="P24">
            <v>23178891</v>
          </cell>
          <cell r="Q24">
            <v>25948966</v>
          </cell>
          <cell r="R24">
            <v>24844530</v>
          </cell>
          <cell r="S24">
            <v>22599649</v>
          </cell>
          <cell r="T24">
            <v>22440418</v>
          </cell>
          <cell r="U24">
            <v>42260371204</v>
          </cell>
          <cell r="V24">
            <v>40836435304</v>
          </cell>
          <cell r="W24">
            <v>41112958529</v>
          </cell>
          <cell r="X24">
            <v>45945549590</v>
          </cell>
          <cell r="Y24">
            <v>44101503999</v>
          </cell>
          <cell r="Z24">
            <v>42749361034</v>
          </cell>
          <cell r="AA24">
            <v>43204299252</v>
          </cell>
          <cell r="AB24">
            <v>49667417387</v>
          </cell>
          <cell r="AC24">
            <v>45495861098</v>
          </cell>
          <cell r="AD24">
            <v>44864409413</v>
          </cell>
          <cell r="AE24">
            <v>46896253140</v>
          </cell>
          <cell r="AF24">
            <v>49667794089</v>
          </cell>
          <cell r="AG24">
            <v>49696913969</v>
          </cell>
          <cell r="AH24">
            <v>46858909646</v>
          </cell>
          <cell r="AI24">
            <v>46851179409</v>
          </cell>
          <cell r="AJ24">
            <v>52013544717</v>
          </cell>
          <cell r="AK24">
            <v>52036291015</v>
          </cell>
          <cell r="AL24">
            <v>48586576735</v>
          </cell>
        </row>
        <row r="25">
          <cell r="B25">
            <v>24</v>
          </cell>
          <cell r="C25">
            <v>10721798</v>
          </cell>
          <cell r="D25">
            <v>8525937</v>
          </cell>
          <cell r="E25">
            <v>10006665</v>
          </cell>
          <cell r="F25">
            <v>11601224</v>
          </cell>
          <cell r="G25">
            <v>8830434</v>
          </cell>
          <cell r="H25">
            <v>8298590</v>
          </cell>
          <cell r="I25">
            <v>9239484</v>
          </cell>
          <cell r="J25">
            <v>10552892</v>
          </cell>
          <cell r="K25">
            <v>10928621</v>
          </cell>
          <cell r="L25">
            <v>9270637</v>
          </cell>
          <cell r="M25">
            <v>9405052</v>
          </cell>
          <cell r="N25">
            <v>10806142</v>
          </cell>
          <cell r="O25">
            <v>9754183</v>
          </cell>
          <cell r="P25">
            <v>8729717</v>
          </cell>
          <cell r="Q25">
            <v>8426701</v>
          </cell>
          <cell r="R25">
            <v>10972552</v>
          </cell>
          <cell r="S25">
            <v>10929901</v>
          </cell>
          <cell r="T25">
            <v>8593816</v>
          </cell>
          <cell r="U25">
            <v>31291786346</v>
          </cell>
          <cell r="V25">
            <v>28856826369</v>
          </cell>
          <cell r="W25">
            <v>30343310387</v>
          </cell>
          <cell r="X25">
            <v>32039865254</v>
          </cell>
          <cell r="Y25">
            <v>33231517164</v>
          </cell>
          <cell r="Z25">
            <v>30441385619</v>
          </cell>
          <cell r="AA25">
            <v>31706301256</v>
          </cell>
          <cell r="AB25">
            <v>34228307252</v>
          </cell>
          <cell r="AC25">
            <v>33277849216</v>
          </cell>
          <cell r="AD25">
            <v>31440778139</v>
          </cell>
          <cell r="AE25">
            <v>34093361590</v>
          </cell>
          <cell r="AF25">
            <v>34438051782</v>
          </cell>
          <cell r="AG25">
            <v>36719356802</v>
          </cell>
          <cell r="AH25">
            <v>33451988561</v>
          </cell>
          <cell r="AI25">
            <v>33837161168</v>
          </cell>
          <cell r="AJ25">
            <v>36166907062</v>
          </cell>
          <cell r="AK25">
            <v>37843279706</v>
          </cell>
          <cell r="AL25">
            <v>34789142725</v>
          </cell>
        </row>
        <row r="26">
          <cell r="B26">
            <v>25</v>
          </cell>
          <cell r="C26">
            <v>1098447</v>
          </cell>
          <cell r="D26">
            <v>1107307</v>
          </cell>
          <cell r="E26">
            <v>2408196</v>
          </cell>
          <cell r="F26">
            <v>7691003</v>
          </cell>
          <cell r="G26">
            <v>1647809</v>
          </cell>
          <cell r="H26">
            <v>2955502</v>
          </cell>
          <cell r="I26">
            <v>1394228</v>
          </cell>
          <cell r="J26">
            <v>2319681</v>
          </cell>
          <cell r="K26">
            <v>1083501</v>
          </cell>
          <cell r="L26">
            <v>1682759</v>
          </cell>
          <cell r="M26">
            <v>1473995</v>
          </cell>
          <cell r="N26">
            <v>4551928</v>
          </cell>
          <cell r="O26">
            <v>1395813</v>
          </cell>
          <cell r="P26">
            <v>1520341</v>
          </cell>
          <cell r="Q26">
            <v>1373588</v>
          </cell>
          <cell r="R26">
            <v>2063599</v>
          </cell>
          <cell r="S26">
            <v>2008680</v>
          </cell>
          <cell r="T26">
            <v>2014123</v>
          </cell>
          <cell r="U26">
            <v>7718848037</v>
          </cell>
          <cell r="V26">
            <v>7750554431</v>
          </cell>
          <cell r="W26">
            <v>7708627156</v>
          </cell>
          <cell r="X26">
            <v>8430367833</v>
          </cell>
          <cell r="Y26">
            <v>7806708231</v>
          </cell>
          <cell r="Z26">
            <v>7876143214</v>
          </cell>
          <cell r="AA26">
            <v>7901044837</v>
          </cell>
          <cell r="AB26">
            <v>8830088678</v>
          </cell>
          <cell r="AC26">
            <v>7965519614</v>
          </cell>
          <cell r="AD26">
            <v>8131322494</v>
          </cell>
          <cell r="AE26">
            <v>8377848936</v>
          </cell>
          <cell r="AF26">
            <v>8667367050</v>
          </cell>
          <cell r="AG26">
            <v>8428528634</v>
          </cell>
          <cell r="AH26">
            <v>8246271868</v>
          </cell>
          <cell r="AI26">
            <v>8292527859</v>
          </cell>
          <cell r="AJ26">
            <v>8950137743</v>
          </cell>
          <cell r="AK26">
            <v>8667205988</v>
          </cell>
          <cell r="AL26">
            <v>8559592688</v>
          </cell>
        </row>
        <row r="27">
          <cell r="B27">
            <v>26</v>
          </cell>
          <cell r="C27">
            <v>5713105</v>
          </cell>
          <cell r="D27">
            <v>5807641</v>
          </cell>
          <cell r="E27">
            <v>5668100</v>
          </cell>
          <cell r="F27">
            <v>6599090</v>
          </cell>
          <cell r="G27">
            <v>5429425</v>
          </cell>
          <cell r="H27">
            <v>5896458</v>
          </cell>
          <cell r="I27">
            <v>5866683</v>
          </cell>
          <cell r="J27">
            <v>6921218</v>
          </cell>
          <cell r="K27">
            <v>6520968</v>
          </cell>
          <cell r="L27">
            <v>7369104</v>
          </cell>
          <cell r="M27">
            <v>6907331</v>
          </cell>
          <cell r="N27">
            <v>8088113</v>
          </cell>
          <cell r="O27">
            <v>7387183</v>
          </cell>
          <cell r="P27">
            <v>8044622</v>
          </cell>
          <cell r="Q27">
            <v>7219642</v>
          </cell>
          <cell r="R27">
            <v>8072355</v>
          </cell>
          <cell r="S27">
            <v>6915373</v>
          </cell>
          <cell r="T27">
            <v>6749723</v>
          </cell>
          <cell r="U27">
            <v>25082103147</v>
          </cell>
          <cell r="V27">
            <v>23938745718</v>
          </cell>
          <cell r="W27">
            <v>24598061438</v>
          </cell>
          <cell r="X27">
            <v>26993615688</v>
          </cell>
          <cell r="Y27">
            <v>26081690460</v>
          </cell>
          <cell r="Z27">
            <v>25168318588</v>
          </cell>
          <cell r="AA27">
            <v>25697327643</v>
          </cell>
          <cell r="AB27">
            <v>28889262493</v>
          </cell>
          <cell r="AC27">
            <v>26525821653</v>
          </cell>
          <cell r="AD27">
            <v>26272165251</v>
          </cell>
          <cell r="AE27">
            <v>27502594433</v>
          </cell>
          <cell r="AF27">
            <v>28662645656</v>
          </cell>
          <cell r="AG27">
            <v>28620099912</v>
          </cell>
          <cell r="AH27">
            <v>27303749429</v>
          </cell>
          <cell r="AI27">
            <v>27424958240</v>
          </cell>
          <cell r="AJ27">
            <v>29809190718</v>
          </cell>
          <cell r="AK27">
            <v>29784439753</v>
          </cell>
          <cell r="AL27">
            <v>28658902072</v>
          </cell>
        </row>
        <row r="28">
          <cell r="B28">
            <v>27</v>
          </cell>
          <cell r="C28">
            <v>2390373</v>
          </cell>
          <cell r="D28">
            <v>2240252</v>
          </cell>
          <cell r="E28">
            <v>2545043</v>
          </cell>
          <cell r="F28">
            <v>2640008</v>
          </cell>
          <cell r="G28">
            <v>2918203</v>
          </cell>
          <cell r="H28">
            <v>2885933</v>
          </cell>
          <cell r="I28">
            <v>3000792</v>
          </cell>
          <cell r="J28">
            <v>3796917</v>
          </cell>
          <cell r="K28">
            <v>3005241</v>
          </cell>
          <cell r="L28">
            <v>3325394</v>
          </cell>
          <cell r="M28">
            <v>3698046</v>
          </cell>
          <cell r="N28">
            <v>4820817</v>
          </cell>
          <cell r="O28">
            <v>3384792</v>
          </cell>
          <cell r="P28">
            <v>3344398</v>
          </cell>
          <cell r="Q28">
            <v>5082001</v>
          </cell>
          <cell r="R28">
            <v>7746485</v>
          </cell>
          <cell r="S28">
            <v>0</v>
          </cell>
          <cell r="T28">
            <v>0</v>
          </cell>
          <cell r="U28">
            <v>3208874990</v>
          </cell>
          <cell r="V28">
            <v>3248610602</v>
          </cell>
          <cell r="W28">
            <v>3431965650</v>
          </cell>
          <cell r="X28">
            <v>3662193274</v>
          </cell>
          <cell r="Y28">
            <v>3364961960</v>
          </cell>
          <cell r="Z28">
            <v>3399360499</v>
          </cell>
          <cell r="AA28">
            <v>3603090424</v>
          </cell>
          <cell r="AB28">
            <v>3903395569</v>
          </cell>
          <cell r="AC28">
            <v>3390429442</v>
          </cell>
          <cell r="AD28">
            <v>3545200500</v>
          </cell>
          <cell r="AE28">
            <v>3816929362</v>
          </cell>
          <cell r="AF28">
            <v>3913203418</v>
          </cell>
          <cell r="AG28">
            <v>3667799942</v>
          </cell>
          <cell r="AH28">
            <v>3750003989</v>
          </cell>
          <cell r="AI28">
            <v>3852265999</v>
          </cell>
          <cell r="AJ28">
            <v>4084726674</v>
          </cell>
          <cell r="AK28">
            <v>3817798061</v>
          </cell>
          <cell r="AL28">
            <v>3894480340</v>
          </cell>
        </row>
        <row r="29">
          <cell r="B29">
            <v>28</v>
          </cell>
          <cell r="C29">
            <v>885403</v>
          </cell>
          <cell r="D29">
            <v>912666</v>
          </cell>
          <cell r="E29">
            <v>1038462</v>
          </cell>
          <cell r="F29">
            <v>1334900</v>
          </cell>
          <cell r="G29">
            <v>755321</v>
          </cell>
          <cell r="H29">
            <v>797956</v>
          </cell>
          <cell r="I29">
            <v>898152</v>
          </cell>
          <cell r="J29">
            <v>1236684</v>
          </cell>
          <cell r="K29">
            <v>692819</v>
          </cell>
          <cell r="L29">
            <v>666517</v>
          </cell>
          <cell r="M29">
            <v>726042</v>
          </cell>
          <cell r="N29">
            <v>794565</v>
          </cell>
          <cell r="O29">
            <v>710328</v>
          </cell>
          <cell r="P29">
            <v>817813</v>
          </cell>
          <cell r="Q29">
            <v>2224325</v>
          </cell>
          <cell r="R29">
            <v>1483329</v>
          </cell>
          <cell r="S29">
            <v>889661</v>
          </cell>
          <cell r="T29">
            <v>913471</v>
          </cell>
          <cell r="U29">
            <v>7889725462</v>
          </cell>
          <cell r="V29">
            <v>7605981031</v>
          </cell>
          <cell r="W29">
            <v>7865589668</v>
          </cell>
          <cell r="X29">
            <v>8615930739</v>
          </cell>
          <cell r="Y29">
            <v>8201925332</v>
          </cell>
          <cell r="Z29">
            <v>8044293468</v>
          </cell>
          <cell r="AA29">
            <v>8348281797</v>
          </cell>
          <cell r="AB29">
            <v>9260990298</v>
          </cell>
          <cell r="AC29">
            <v>8270665328</v>
          </cell>
          <cell r="AD29">
            <v>8378074586</v>
          </cell>
          <cell r="AE29">
            <v>8950007135</v>
          </cell>
          <cell r="AF29">
            <v>9200895399</v>
          </cell>
          <cell r="AG29">
            <v>8897773546</v>
          </cell>
          <cell r="AH29">
            <v>8690222652</v>
          </cell>
          <cell r="AI29">
            <v>8879110705</v>
          </cell>
          <cell r="AJ29">
            <v>9559135452</v>
          </cell>
          <cell r="AK29">
            <v>9275755045</v>
          </cell>
          <cell r="AL29">
            <v>9051237070</v>
          </cell>
        </row>
        <row r="30">
          <cell r="B30">
            <v>29</v>
          </cell>
          <cell r="C30">
            <v>7470354</v>
          </cell>
          <cell r="D30">
            <v>18741544</v>
          </cell>
          <cell r="E30">
            <v>9167984</v>
          </cell>
          <cell r="F30">
            <v>13085319</v>
          </cell>
          <cell r="G30">
            <v>10426239</v>
          </cell>
          <cell r="H30">
            <v>11396823</v>
          </cell>
          <cell r="I30">
            <v>11644873</v>
          </cell>
          <cell r="J30">
            <v>13359422</v>
          </cell>
          <cell r="K30">
            <v>17591010</v>
          </cell>
          <cell r="L30">
            <v>17930992</v>
          </cell>
          <cell r="M30">
            <v>11670539</v>
          </cell>
          <cell r="N30">
            <v>12432589</v>
          </cell>
          <cell r="O30">
            <v>12300594</v>
          </cell>
          <cell r="P30">
            <v>15807050</v>
          </cell>
          <cell r="Q30">
            <v>11931610</v>
          </cell>
          <cell r="R30">
            <v>13650368</v>
          </cell>
          <cell r="S30">
            <v>10499542</v>
          </cell>
          <cell r="T30">
            <v>16556269</v>
          </cell>
          <cell r="U30">
            <v>11330659352</v>
          </cell>
          <cell r="V30">
            <v>11042886031</v>
          </cell>
          <cell r="W30">
            <v>11231032096</v>
          </cell>
          <cell r="X30">
            <v>12350418759</v>
          </cell>
          <cell r="Y30">
            <v>11757900214</v>
          </cell>
          <cell r="Z30">
            <v>11802018358</v>
          </cell>
          <cell r="AA30">
            <v>11918616510</v>
          </cell>
          <cell r="AB30">
            <v>13317200608</v>
          </cell>
          <cell r="AC30">
            <v>12246498070</v>
          </cell>
          <cell r="AD30">
            <v>12536626790</v>
          </cell>
          <cell r="AE30">
            <v>13714477491</v>
          </cell>
          <cell r="AF30">
            <v>13564386729</v>
          </cell>
          <cell r="AG30">
            <v>13575596250</v>
          </cell>
          <cell r="AH30">
            <v>13321648762</v>
          </cell>
          <cell r="AI30">
            <v>13525688918</v>
          </cell>
          <cell r="AJ30">
            <v>14584885399</v>
          </cell>
          <cell r="AK30">
            <v>14798926508</v>
          </cell>
          <cell r="AL30">
            <v>14298363154</v>
          </cell>
        </row>
        <row r="31">
          <cell r="B31">
            <v>30</v>
          </cell>
          <cell r="C31">
            <v>3802052</v>
          </cell>
          <cell r="D31">
            <v>3832769</v>
          </cell>
          <cell r="E31">
            <v>4072534</v>
          </cell>
          <cell r="F31">
            <v>4314335</v>
          </cell>
          <cell r="G31">
            <v>4418985</v>
          </cell>
          <cell r="H31">
            <v>4537637</v>
          </cell>
          <cell r="I31">
            <v>4653090</v>
          </cell>
          <cell r="J31">
            <v>4624137</v>
          </cell>
          <cell r="K31">
            <v>4435733</v>
          </cell>
          <cell r="L31">
            <v>4601341</v>
          </cell>
          <cell r="M31">
            <v>4680631</v>
          </cell>
          <cell r="N31">
            <v>4733869</v>
          </cell>
          <cell r="O31">
            <v>4812097</v>
          </cell>
          <cell r="P31">
            <v>4930535</v>
          </cell>
          <cell r="Q31">
            <v>4818876</v>
          </cell>
          <cell r="R31">
            <v>4892371</v>
          </cell>
          <cell r="S31">
            <v>5302104</v>
          </cell>
          <cell r="T31">
            <v>0</v>
          </cell>
          <cell r="U31">
            <v>6756854550</v>
          </cell>
          <cell r="V31">
            <v>6723579391</v>
          </cell>
          <cell r="W31">
            <v>6702341148</v>
          </cell>
          <cell r="X31">
            <v>7868992115</v>
          </cell>
          <cell r="Y31">
            <v>6940661783</v>
          </cell>
          <cell r="Z31">
            <v>6901012591</v>
          </cell>
          <cell r="AA31">
            <v>7036842028</v>
          </cell>
          <cell r="AB31">
            <v>8469058988</v>
          </cell>
          <cell r="AC31">
            <v>7222497415</v>
          </cell>
          <cell r="AD31">
            <v>7339223053</v>
          </cell>
          <cell r="AE31">
            <v>7726863044</v>
          </cell>
          <cell r="AF31">
            <v>8225581862</v>
          </cell>
          <cell r="AG31">
            <v>7878728287</v>
          </cell>
          <cell r="AH31">
            <v>7501799304</v>
          </cell>
          <cell r="AI31">
            <v>7797204069</v>
          </cell>
          <cell r="AJ31">
            <v>8600527088</v>
          </cell>
          <cell r="AK31">
            <v>8355432624</v>
          </cell>
          <cell r="AL31">
            <v>7816928412</v>
          </cell>
        </row>
        <row r="32">
          <cell r="B32">
            <v>31</v>
          </cell>
          <cell r="C32">
            <v>33117428</v>
          </cell>
          <cell r="D32">
            <v>37996161</v>
          </cell>
          <cell r="E32">
            <v>35864074</v>
          </cell>
          <cell r="F32">
            <v>45750765</v>
          </cell>
          <cell r="G32">
            <v>33989774</v>
          </cell>
          <cell r="H32">
            <v>41439841</v>
          </cell>
          <cell r="I32">
            <v>38676021</v>
          </cell>
          <cell r="J32">
            <v>46933815</v>
          </cell>
          <cell r="K32">
            <v>36446100</v>
          </cell>
          <cell r="L32">
            <v>37062657</v>
          </cell>
          <cell r="M32">
            <v>38715708</v>
          </cell>
          <cell r="N32">
            <v>47243734</v>
          </cell>
          <cell r="O32">
            <v>37504632</v>
          </cell>
          <cell r="P32">
            <v>36888825</v>
          </cell>
          <cell r="Q32">
            <v>37163693</v>
          </cell>
          <cell r="R32">
            <v>44718293</v>
          </cell>
          <cell r="S32">
            <v>39049406</v>
          </cell>
          <cell r="T32">
            <v>37942405</v>
          </cell>
          <cell r="U32">
            <v>52015694383</v>
          </cell>
          <cell r="V32">
            <v>46061749783</v>
          </cell>
          <cell r="W32">
            <v>46084230803</v>
          </cell>
          <cell r="X32">
            <v>52204043441</v>
          </cell>
          <cell r="Y32">
            <v>53849714648</v>
          </cell>
          <cell r="Z32">
            <v>48206178670</v>
          </cell>
          <cell r="AA32">
            <v>48250783808</v>
          </cell>
          <cell r="AB32">
            <v>55333228553</v>
          </cell>
          <cell r="AC32">
            <v>54389294534</v>
          </cell>
          <cell r="AD32">
            <v>49987050123</v>
          </cell>
          <cell r="AE32">
            <v>51890032272</v>
          </cell>
          <cell r="AF32">
            <v>54876049749</v>
          </cell>
          <cell r="AG32">
            <v>58403285864</v>
          </cell>
          <cell r="AH32">
            <v>51676584012</v>
          </cell>
          <cell r="AI32">
            <v>52021701605</v>
          </cell>
          <cell r="AJ32">
            <v>56734624724</v>
          </cell>
          <cell r="AK32">
            <v>61139566581</v>
          </cell>
          <cell r="AL32">
            <v>53445249732</v>
          </cell>
        </row>
        <row r="33">
          <cell r="B33">
            <v>32</v>
          </cell>
          <cell r="C33">
            <v>12798973</v>
          </cell>
          <cell r="D33">
            <v>27830833</v>
          </cell>
          <cell r="E33">
            <v>26547717</v>
          </cell>
          <cell r="F33">
            <v>37623865</v>
          </cell>
          <cell r="G33">
            <v>26035282</v>
          </cell>
          <cell r="H33">
            <v>51798533</v>
          </cell>
          <cell r="I33">
            <v>46200128</v>
          </cell>
          <cell r="J33">
            <v>18245740</v>
          </cell>
          <cell r="K33">
            <v>19892836</v>
          </cell>
          <cell r="L33">
            <v>38533828</v>
          </cell>
          <cell r="M33">
            <v>50497703</v>
          </cell>
          <cell r="N33">
            <v>55402156</v>
          </cell>
          <cell r="O33">
            <v>35849505</v>
          </cell>
          <cell r="P33">
            <v>41825702</v>
          </cell>
          <cell r="Q33">
            <v>29438903</v>
          </cell>
          <cell r="R33">
            <v>21179210</v>
          </cell>
          <cell r="S33">
            <v>19111666</v>
          </cell>
          <cell r="T33">
            <v>28622688</v>
          </cell>
          <cell r="U33">
            <v>6099342757</v>
          </cell>
          <cell r="V33">
            <v>6062260765</v>
          </cell>
          <cell r="W33">
            <v>6188389247</v>
          </cell>
          <cell r="X33">
            <v>6852504612</v>
          </cell>
          <cell r="Y33">
            <v>6278104888</v>
          </cell>
          <cell r="Z33">
            <v>6254741636</v>
          </cell>
          <cell r="AA33">
            <v>6326777691</v>
          </cell>
          <cell r="AB33">
            <v>6973237001</v>
          </cell>
          <cell r="AC33">
            <v>6159348350</v>
          </cell>
          <cell r="AD33">
            <v>6293575693</v>
          </cell>
          <cell r="AE33">
            <v>6538085818</v>
          </cell>
          <cell r="AF33">
            <v>6774577155</v>
          </cell>
          <cell r="AG33">
            <v>6550787242</v>
          </cell>
          <cell r="AH33">
            <v>6473766438</v>
          </cell>
          <cell r="AI33">
            <v>6560762150</v>
          </cell>
          <cell r="AJ33">
            <v>7040326292</v>
          </cell>
          <cell r="AK33">
            <v>6909761511</v>
          </cell>
          <cell r="AL33">
            <v>6855934930</v>
          </cell>
        </row>
        <row r="34">
          <cell r="B34">
            <v>33</v>
          </cell>
          <cell r="C34">
            <v>1109960204</v>
          </cell>
          <cell r="D34">
            <v>1118232851</v>
          </cell>
          <cell r="E34">
            <v>1113082116</v>
          </cell>
          <cell r="F34">
            <v>1674022550</v>
          </cell>
          <cell r="G34">
            <v>1064691440</v>
          </cell>
          <cell r="H34">
            <v>1032460296</v>
          </cell>
          <cell r="I34">
            <v>1081554622</v>
          </cell>
          <cell r="J34">
            <v>1514736037</v>
          </cell>
          <cell r="K34">
            <v>1085609424</v>
          </cell>
          <cell r="L34">
            <v>978474086</v>
          </cell>
          <cell r="M34">
            <v>1191335794</v>
          </cell>
          <cell r="N34">
            <v>1541190733</v>
          </cell>
          <cell r="O34">
            <v>1083548918</v>
          </cell>
          <cell r="P34">
            <v>928890090</v>
          </cell>
          <cell r="Q34">
            <v>1068775134</v>
          </cell>
          <cell r="R34">
            <v>1385647298</v>
          </cell>
          <cell r="S34">
            <v>1160831071</v>
          </cell>
          <cell r="T34">
            <v>994071387</v>
          </cell>
          <cell r="U34">
            <v>144150532520</v>
          </cell>
          <cell r="V34">
            <v>111002236831</v>
          </cell>
          <cell r="W34">
            <v>113039621155</v>
          </cell>
          <cell r="X34">
            <v>134612920029</v>
          </cell>
          <cell r="Y34">
            <v>147107434205</v>
          </cell>
          <cell r="Z34">
            <v>117158132892</v>
          </cell>
          <cell r="AA34">
            <v>119403883345</v>
          </cell>
          <cell r="AB34">
            <v>142553536837</v>
          </cell>
          <cell r="AC34">
            <v>149321645217</v>
          </cell>
          <cell r="AD34">
            <v>122069745103</v>
          </cell>
          <cell r="AE34">
            <v>125692748307</v>
          </cell>
          <cell r="AF34">
            <v>140717353459</v>
          </cell>
          <cell r="AG34">
            <v>161145407747</v>
          </cell>
          <cell r="AH34">
            <v>126487134153</v>
          </cell>
          <cell r="AI34">
            <v>127118346747</v>
          </cell>
          <cell r="AJ34">
            <v>152963907886</v>
          </cell>
          <cell r="AK34">
            <v>168190281556</v>
          </cell>
          <cell r="AL34">
            <v>133037585692</v>
          </cell>
        </row>
        <row r="35">
          <cell r="B35">
            <v>34</v>
          </cell>
          <cell r="C35">
            <v>12378475</v>
          </cell>
          <cell r="D35">
            <v>12374734</v>
          </cell>
          <cell r="E35">
            <v>14313907</v>
          </cell>
          <cell r="F35">
            <v>20470019</v>
          </cell>
          <cell r="G35">
            <v>20673179</v>
          </cell>
          <cell r="H35">
            <v>20136928</v>
          </cell>
          <cell r="I35">
            <v>16788757</v>
          </cell>
          <cell r="J35">
            <v>24271967</v>
          </cell>
          <cell r="K35">
            <v>19867205</v>
          </cell>
          <cell r="L35">
            <v>26011422</v>
          </cell>
          <cell r="M35">
            <v>20678581</v>
          </cell>
          <cell r="N35">
            <v>22735503</v>
          </cell>
          <cell r="O35">
            <v>18169483</v>
          </cell>
          <cell r="P35">
            <v>18232757</v>
          </cell>
          <cell r="Q35">
            <v>18003044</v>
          </cell>
          <cell r="R35">
            <v>22500725</v>
          </cell>
          <cell r="S35">
            <v>17815175</v>
          </cell>
          <cell r="T35">
            <v>19391338</v>
          </cell>
          <cell r="U35">
            <v>39406329276</v>
          </cell>
          <cell r="V35">
            <v>35867023248</v>
          </cell>
          <cell r="W35">
            <v>36743420749</v>
          </cell>
          <cell r="X35">
            <v>39981538821</v>
          </cell>
          <cell r="Y35">
            <v>41279266795</v>
          </cell>
          <cell r="Z35">
            <v>38229265078</v>
          </cell>
          <cell r="AA35">
            <v>39009948531</v>
          </cell>
          <cell r="AB35">
            <v>43124641027</v>
          </cell>
          <cell r="AC35">
            <v>42443359118</v>
          </cell>
          <cell r="AD35">
            <v>40201195805</v>
          </cell>
          <cell r="AE35">
            <v>42183757524</v>
          </cell>
          <cell r="AF35">
            <v>43717053081</v>
          </cell>
          <cell r="AG35">
            <v>46517034878</v>
          </cell>
          <cell r="AH35">
            <v>42545198615</v>
          </cell>
          <cell r="AI35">
            <v>42779168818</v>
          </cell>
          <cell r="AJ35">
            <v>46147668243</v>
          </cell>
          <cell r="AK35">
            <v>48877298901</v>
          </cell>
          <cell r="AL35">
            <v>45041017713</v>
          </cell>
        </row>
        <row r="36">
          <cell r="B36">
            <v>35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841302</v>
          </cell>
          <cell r="R36">
            <v>890175</v>
          </cell>
          <cell r="S36">
            <v>804207</v>
          </cell>
          <cell r="T36">
            <v>842871</v>
          </cell>
          <cell r="U36">
            <v>4479723020</v>
          </cell>
          <cell r="V36">
            <v>4627586321</v>
          </cell>
          <cell r="W36">
            <v>5017869973</v>
          </cell>
          <cell r="X36">
            <v>5459122224</v>
          </cell>
          <cell r="Y36">
            <v>4799800492</v>
          </cell>
          <cell r="Z36">
            <v>4560523749</v>
          </cell>
          <cell r="AA36">
            <v>4665317951</v>
          </cell>
          <cell r="AB36">
            <v>4910864420</v>
          </cell>
          <cell r="AC36">
            <v>4019631751</v>
          </cell>
          <cell r="AD36">
            <v>4085104956</v>
          </cell>
          <cell r="AE36">
            <v>4467605085</v>
          </cell>
          <cell r="AF36">
            <v>4473479972</v>
          </cell>
          <cell r="AG36">
            <v>4148058467</v>
          </cell>
          <cell r="AH36">
            <v>4281009595</v>
          </cell>
          <cell r="AI36">
            <v>4372797746</v>
          </cell>
          <cell r="AJ36">
            <v>4637596823</v>
          </cell>
          <cell r="AK36">
            <v>4373018495</v>
          </cell>
          <cell r="AL36">
            <v>4464808706</v>
          </cell>
        </row>
        <row r="37">
          <cell r="B37">
            <v>36</v>
          </cell>
          <cell r="C37">
            <v>12221213</v>
          </cell>
          <cell r="D37">
            <v>15718863</v>
          </cell>
          <cell r="E37">
            <v>16562369</v>
          </cell>
          <cell r="F37">
            <v>17278551</v>
          </cell>
          <cell r="G37">
            <v>14295108</v>
          </cell>
          <cell r="H37">
            <v>16386486</v>
          </cell>
          <cell r="I37">
            <v>15432946</v>
          </cell>
          <cell r="J37">
            <v>20052559</v>
          </cell>
          <cell r="K37">
            <v>13042721</v>
          </cell>
          <cell r="L37">
            <v>13958402</v>
          </cell>
          <cell r="M37">
            <v>15796068</v>
          </cell>
          <cell r="N37">
            <v>16865549</v>
          </cell>
          <cell r="O37">
            <v>14760428</v>
          </cell>
          <cell r="P37">
            <v>16681335</v>
          </cell>
          <cell r="Q37">
            <v>14986508</v>
          </cell>
          <cell r="R37">
            <v>17219976</v>
          </cell>
          <cell r="S37">
            <v>13327279</v>
          </cell>
          <cell r="T37">
            <v>17899729</v>
          </cell>
          <cell r="U37">
            <v>50973624171</v>
          </cell>
          <cell r="V37">
            <v>48583425244</v>
          </cell>
          <cell r="W37">
            <v>49827122546</v>
          </cell>
          <cell r="X37">
            <v>54286849734</v>
          </cell>
          <cell r="Y37">
            <v>52438512451</v>
          </cell>
          <cell r="Z37">
            <v>50657206273</v>
          </cell>
          <cell r="AA37">
            <v>51373980185</v>
          </cell>
          <cell r="AB37">
            <v>57584588185</v>
          </cell>
          <cell r="AC37">
            <v>53191361751</v>
          </cell>
          <cell r="AD37">
            <v>52426140186</v>
          </cell>
          <cell r="AE37">
            <v>54989960151</v>
          </cell>
          <cell r="AF37">
            <v>56438364856</v>
          </cell>
          <cell r="AG37">
            <v>57386662897</v>
          </cell>
          <cell r="AH37">
            <v>54460314310</v>
          </cell>
          <cell r="AI37">
            <v>54983250260</v>
          </cell>
          <cell r="AJ37">
            <v>58895179816</v>
          </cell>
          <cell r="AK37">
            <v>59606982604</v>
          </cell>
          <cell r="AL37">
            <v>56199649609</v>
          </cell>
        </row>
        <row r="38">
          <cell r="B38">
            <v>37</v>
          </cell>
          <cell r="C38">
            <v>1754205</v>
          </cell>
          <cell r="D38">
            <v>1972417</v>
          </cell>
          <cell r="E38">
            <v>2171449</v>
          </cell>
          <cell r="F38">
            <v>2631667</v>
          </cell>
          <cell r="G38">
            <v>2060452</v>
          </cell>
          <cell r="H38">
            <v>2314845</v>
          </cell>
          <cell r="I38">
            <v>2494209</v>
          </cell>
          <cell r="J38">
            <v>3236895</v>
          </cell>
          <cell r="K38">
            <v>2597830</v>
          </cell>
          <cell r="L38">
            <v>3301693</v>
          </cell>
          <cell r="M38">
            <v>3117113</v>
          </cell>
          <cell r="N38">
            <v>7125555</v>
          </cell>
          <cell r="O38">
            <v>4476311</v>
          </cell>
          <cell r="P38">
            <v>3553899</v>
          </cell>
          <cell r="Q38">
            <v>3247781</v>
          </cell>
          <cell r="R38">
            <v>3384399</v>
          </cell>
          <cell r="S38">
            <v>2822830</v>
          </cell>
          <cell r="T38">
            <v>3808939</v>
          </cell>
          <cell r="U38">
            <v>13966038043</v>
          </cell>
          <cell r="V38">
            <v>13187473688</v>
          </cell>
          <cell r="W38">
            <v>13668044356</v>
          </cell>
          <cell r="X38">
            <v>14834714603</v>
          </cell>
          <cell r="Y38">
            <v>14523112779</v>
          </cell>
          <cell r="Z38">
            <v>13331854889</v>
          </cell>
          <cell r="AA38">
            <v>13648530035</v>
          </cell>
          <cell r="AB38">
            <v>15020261520</v>
          </cell>
          <cell r="AC38">
            <v>13637217363</v>
          </cell>
          <cell r="AD38">
            <v>13200587859</v>
          </cell>
          <cell r="AE38">
            <v>13833276383</v>
          </cell>
          <cell r="AF38">
            <v>14205877274</v>
          </cell>
          <cell r="AG38">
            <v>14373573637</v>
          </cell>
          <cell r="AH38">
            <v>13697083132</v>
          </cell>
          <cell r="AI38">
            <v>13889171802</v>
          </cell>
          <cell r="AJ38">
            <v>14964407028</v>
          </cell>
          <cell r="AK38">
            <v>15280860341</v>
          </cell>
          <cell r="AL38">
            <v>14390929575</v>
          </cell>
        </row>
        <row r="39">
          <cell r="B39">
            <v>38</v>
          </cell>
          <cell r="C39">
            <v>25295161</v>
          </cell>
          <cell r="D39">
            <v>24255176</v>
          </cell>
          <cell r="E39">
            <v>25268308</v>
          </cell>
          <cell r="F39">
            <v>33451895</v>
          </cell>
          <cell r="G39">
            <v>25481311</v>
          </cell>
          <cell r="H39">
            <v>28233319</v>
          </cell>
          <cell r="I39">
            <v>36415773</v>
          </cell>
          <cell r="J39">
            <v>40137598</v>
          </cell>
          <cell r="K39">
            <v>30114359</v>
          </cell>
          <cell r="L39">
            <v>32326600</v>
          </cell>
          <cell r="M39">
            <v>37136185</v>
          </cell>
          <cell r="N39">
            <v>40140797</v>
          </cell>
          <cell r="O39">
            <v>31284334</v>
          </cell>
          <cell r="P39">
            <v>34459636</v>
          </cell>
          <cell r="Q39">
            <v>39796484</v>
          </cell>
          <cell r="R39">
            <v>38177289</v>
          </cell>
          <cell r="S39">
            <v>34291100</v>
          </cell>
          <cell r="T39">
            <v>30412183</v>
          </cell>
          <cell r="U39">
            <v>16125657751</v>
          </cell>
          <cell r="V39">
            <v>16071923569</v>
          </cell>
          <cell r="W39">
            <v>16799977740</v>
          </cell>
          <cell r="X39">
            <v>17746052669</v>
          </cell>
          <cell r="Y39">
            <v>17260014750</v>
          </cell>
          <cell r="Z39">
            <v>17160953396</v>
          </cell>
          <cell r="AA39">
            <v>18243148414</v>
          </cell>
          <cell r="AB39">
            <v>19444087284</v>
          </cell>
          <cell r="AC39">
            <v>18172595032</v>
          </cell>
          <cell r="AD39">
            <v>18502658214</v>
          </cell>
          <cell r="AE39">
            <v>19719096761</v>
          </cell>
          <cell r="AF39">
            <v>19668074638</v>
          </cell>
          <cell r="AG39">
            <v>19682011155</v>
          </cell>
          <cell r="AH39">
            <v>19612506228</v>
          </cell>
          <cell r="AI39">
            <v>20198455796</v>
          </cell>
          <cell r="AJ39">
            <v>21123954854</v>
          </cell>
          <cell r="AK39">
            <v>21220379324</v>
          </cell>
          <cell r="AL39">
            <v>20768147935</v>
          </cell>
        </row>
        <row r="40">
          <cell r="B40">
            <v>39</v>
          </cell>
          <cell r="C40">
            <v>39164962</v>
          </cell>
          <cell r="D40">
            <v>40453373</v>
          </cell>
          <cell r="E40">
            <v>47854230</v>
          </cell>
          <cell r="F40">
            <v>57408192</v>
          </cell>
          <cell r="G40">
            <v>46263432</v>
          </cell>
          <cell r="H40">
            <v>48735859</v>
          </cell>
          <cell r="I40">
            <v>52477641</v>
          </cell>
          <cell r="J40">
            <v>44191688</v>
          </cell>
          <cell r="K40">
            <v>35863327</v>
          </cell>
          <cell r="L40">
            <v>48676322</v>
          </cell>
          <cell r="M40">
            <v>50196144</v>
          </cell>
          <cell r="N40">
            <v>54950602</v>
          </cell>
          <cell r="O40">
            <v>40686347</v>
          </cell>
          <cell r="P40">
            <v>44309291</v>
          </cell>
          <cell r="Q40">
            <v>47103416</v>
          </cell>
          <cell r="R40">
            <v>50042103</v>
          </cell>
          <cell r="S40">
            <v>41101310</v>
          </cell>
          <cell r="T40">
            <v>60979351</v>
          </cell>
          <cell r="U40">
            <v>63347177113</v>
          </cell>
          <cell r="V40">
            <v>59744931249</v>
          </cell>
          <cell r="W40">
            <v>60260287576</v>
          </cell>
          <cell r="X40">
            <v>66238324135</v>
          </cell>
          <cell r="Y40">
            <v>65716222453</v>
          </cell>
          <cell r="Z40">
            <v>61996707207</v>
          </cell>
          <cell r="AA40">
            <v>62392950405</v>
          </cell>
          <cell r="AB40">
            <v>69982796779</v>
          </cell>
          <cell r="AC40">
            <v>65260239710</v>
          </cell>
          <cell r="AD40">
            <v>63348094238</v>
          </cell>
          <cell r="AE40">
            <v>66338677647</v>
          </cell>
          <cell r="AF40">
            <v>68843488919</v>
          </cell>
          <cell r="AG40">
            <v>70340783067</v>
          </cell>
          <cell r="AH40">
            <v>65931905167</v>
          </cell>
          <cell r="AI40">
            <v>66509893624</v>
          </cell>
          <cell r="AJ40">
            <v>72263368046</v>
          </cell>
          <cell r="AK40">
            <v>73878864812</v>
          </cell>
          <cell r="AL40">
            <v>68961582684</v>
          </cell>
        </row>
        <row r="41">
          <cell r="B41">
            <v>40</v>
          </cell>
          <cell r="C41">
            <v>2159225</v>
          </cell>
          <cell r="D41">
            <v>1740877</v>
          </cell>
          <cell r="E41">
            <v>6238041</v>
          </cell>
          <cell r="F41">
            <v>5110551</v>
          </cell>
          <cell r="G41">
            <v>2460672</v>
          </cell>
          <cell r="H41">
            <v>3604414</v>
          </cell>
          <cell r="I41">
            <v>4253029</v>
          </cell>
          <cell r="J41">
            <v>6743599</v>
          </cell>
          <cell r="K41">
            <v>2334105</v>
          </cell>
          <cell r="L41">
            <v>3520904</v>
          </cell>
          <cell r="M41">
            <v>3364355</v>
          </cell>
          <cell r="N41">
            <v>3875623</v>
          </cell>
          <cell r="O41">
            <v>2444722</v>
          </cell>
          <cell r="P41">
            <v>3755711</v>
          </cell>
          <cell r="Q41">
            <v>2529019</v>
          </cell>
          <cell r="R41">
            <v>4121725</v>
          </cell>
          <cell r="S41">
            <v>2863912</v>
          </cell>
          <cell r="T41">
            <v>2518597</v>
          </cell>
          <cell r="U41">
            <v>4872456812</v>
          </cell>
          <cell r="V41">
            <v>4525850479</v>
          </cell>
          <cell r="W41">
            <v>4569619505</v>
          </cell>
          <cell r="X41">
            <v>5220432399</v>
          </cell>
          <cell r="Y41">
            <v>4999889521</v>
          </cell>
          <cell r="Z41">
            <v>4761474806</v>
          </cell>
          <cell r="AA41">
            <v>4774877354</v>
          </cell>
          <cell r="AB41">
            <v>5498662857</v>
          </cell>
          <cell r="AC41">
            <v>4991033987</v>
          </cell>
          <cell r="AD41">
            <v>4947776189</v>
          </cell>
          <cell r="AE41">
            <v>5241686950</v>
          </cell>
          <cell r="AF41">
            <v>5361890661</v>
          </cell>
          <cell r="AG41">
            <v>5396656361</v>
          </cell>
          <cell r="AH41">
            <v>5083746441</v>
          </cell>
          <cell r="AI41">
            <v>5213920450</v>
          </cell>
          <cell r="AJ41">
            <v>5593023555</v>
          </cell>
          <cell r="AK41">
            <v>5620261218</v>
          </cell>
          <cell r="AL41">
            <v>5215885281</v>
          </cell>
        </row>
        <row r="42">
          <cell r="B42">
            <v>41</v>
          </cell>
          <cell r="C42">
            <v>2155592</v>
          </cell>
          <cell r="D42">
            <v>2428491</v>
          </cell>
          <cell r="E42">
            <v>2558758</v>
          </cell>
          <cell r="F42">
            <v>5878762</v>
          </cell>
          <cell r="G42">
            <v>4306413</v>
          </cell>
          <cell r="H42">
            <v>7630707</v>
          </cell>
          <cell r="I42">
            <v>10706685</v>
          </cell>
          <cell r="J42">
            <v>9991799</v>
          </cell>
          <cell r="K42">
            <v>5574582</v>
          </cell>
          <cell r="L42">
            <v>6943986</v>
          </cell>
          <cell r="M42">
            <v>3655012</v>
          </cell>
          <cell r="N42">
            <v>5452780</v>
          </cell>
          <cell r="O42">
            <v>11768874</v>
          </cell>
          <cell r="P42">
            <v>11464400</v>
          </cell>
          <cell r="Q42">
            <v>5167867</v>
          </cell>
          <cell r="R42">
            <v>7307399</v>
          </cell>
          <cell r="S42">
            <v>9287870</v>
          </cell>
          <cell r="T42">
            <v>10088551</v>
          </cell>
          <cell r="U42">
            <v>15268554080</v>
          </cell>
          <cell r="V42">
            <v>15305440495</v>
          </cell>
          <cell r="W42">
            <v>15311888521</v>
          </cell>
          <cell r="X42">
            <v>16657705290</v>
          </cell>
          <cell r="Y42">
            <v>16028744555</v>
          </cell>
          <cell r="Z42">
            <v>16052119314</v>
          </cell>
          <cell r="AA42">
            <v>16266284776</v>
          </cell>
          <cell r="AB42">
            <v>18085991391</v>
          </cell>
          <cell r="AC42">
            <v>16632637444</v>
          </cell>
          <cell r="AD42">
            <v>17055154019</v>
          </cell>
          <cell r="AE42">
            <v>17693081274</v>
          </cell>
          <cell r="AF42">
            <v>18356338145</v>
          </cell>
          <cell r="AG42">
            <v>18432869186</v>
          </cell>
          <cell r="AH42">
            <v>18030614616</v>
          </cell>
          <cell r="AI42">
            <v>17860179204</v>
          </cell>
          <cell r="AJ42">
            <v>19216586674</v>
          </cell>
          <cell r="AK42">
            <v>19251373981</v>
          </cell>
          <cell r="AL42">
            <v>18656858990</v>
          </cell>
        </row>
        <row r="43">
          <cell r="B43">
            <v>42</v>
          </cell>
          <cell r="C43">
            <v>1050903</v>
          </cell>
          <cell r="D43">
            <v>1276846</v>
          </cell>
          <cell r="E43">
            <v>1430856</v>
          </cell>
          <cell r="F43">
            <v>1566700</v>
          </cell>
          <cell r="G43">
            <v>953476</v>
          </cell>
          <cell r="H43">
            <v>1381505</v>
          </cell>
          <cell r="I43">
            <v>1116080</v>
          </cell>
          <cell r="J43">
            <v>1246472</v>
          </cell>
          <cell r="K43">
            <v>886761</v>
          </cell>
          <cell r="L43">
            <v>1095455</v>
          </cell>
          <cell r="M43">
            <v>1072075</v>
          </cell>
          <cell r="N43">
            <v>1412894</v>
          </cell>
          <cell r="O43">
            <v>1458797</v>
          </cell>
          <cell r="P43">
            <v>1159470</v>
          </cell>
          <cell r="Q43">
            <v>1094601</v>
          </cell>
          <cell r="R43">
            <v>1193169</v>
          </cell>
          <cell r="S43">
            <v>1674126</v>
          </cell>
          <cell r="T43">
            <v>1189843</v>
          </cell>
          <cell r="U43">
            <v>3152111840</v>
          </cell>
          <cell r="V43">
            <v>3141582042</v>
          </cell>
          <cell r="W43">
            <v>3267459796</v>
          </cell>
          <cell r="X43">
            <v>3538369433</v>
          </cell>
          <cell r="Y43">
            <v>3291742028</v>
          </cell>
          <cell r="Z43">
            <v>3326122044</v>
          </cell>
          <cell r="AA43">
            <v>3413873736</v>
          </cell>
          <cell r="AB43">
            <v>3785408802</v>
          </cell>
          <cell r="AC43">
            <v>3363717654</v>
          </cell>
          <cell r="AD43">
            <v>3452904287</v>
          </cell>
          <cell r="AE43">
            <v>3716023312</v>
          </cell>
          <cell r="AF43">
            <v>3760474694</v>
          </cell>
          <cell r="AG43">
            <v>3604971480</v>
          </cell>
          <cell r="AH43">
            <v>3564873036</v>
          </cell>
          <cell r="AI43">
            <v>3683792481</v>
          </cell>
          <cell r="AJ43">
            <v>3924612938</v>
          </cell>
          <cell r="AK43">
            <v>3758589989</v>
          </cell>
          <cell r="AL43">
            <v>3702313738</v>
          </cell>
        </row>
        <row r="44">
          <cell r="B44">
            <v>43</v>
          </cell>
          <cell r="C44">
            <v>19948254</v>
          </cell>
          <cell r="D44">
            <v>22094637</v>
          </cell>
          <cell r="E44">
            <v>25316987</v>
          </cell>
          <cell r="F44">
            <v>31956844</v>
          </cell>
          <cell r="G44">
            <v>24168504</v>
          </cell>
          <cell r="H44">
            <v>24287858</v>
          </cell>
          <cell r="I44">
            <v>24148404</v>
          </cell>
          <cell r="J44">
            <v>28557484</v>
          </cell>
          <cell r="K44">
            <v>33797202</v>
          </cell>
          <cell r="L44">
            <v>32659931</v>
          </cell>
          <cell r="M44">
            <v>32853028</v>
          </cell>
          <cell r="N44">
            <v>42987678</v>
          </cell>
          <cell r="O44">
            <v>36823970</v>
          </cell>
          <cell r="P44">
            <v>37863175</v>
          </cell>
          <cell r="Q44">
            <v>28407789</v>
          </cell>
          <cell r="R44">
            <v>40025664</v>
          </cell>
          <cell r="S44">
            <v>33435555</v>
          </cell>
          <cell r="T44">
            <v>34225893</v>
          </cell>
          <cell r="U44">
            <v>26114300319</v>
          </cell>
          <cell r="V44">
            <v>25320203544</v>
          </cell>
          <cell r="W44">
            <v>25573053614</v>
          </cell>
          <cell r="X44">
            <v>29171896234</v>
          </cell>
          <cell r="Y44">
            <v>27178291481</v>
          </cell>
          <cell r="Z44">
            <v>27016909144</v>
          </cell>
          <cell r="AA44">
            <v>27351670635</v>
          </cell>
          <cell r="AB44">
            <v>31845578675</v>
          </cell>
          <cell r="AC44">
            <v>28146360377</v>
          </cell>
          <cell r="AD44">
            <v>28114318783</v>
          </cell>
          <cell r="AE44">
            <v>29787601388</v>
          </cell>
          <cell r="AF44">
            <v>32020962932</v>
          </cell>
          <cell r="AG44">
            <v>30737051631</v>
          </cell>
          <cell r="AH44">
            <v>29502620095</v>
          </cell>
          <cell r="AI44">
            <v>29784698781</v>
          </cell>
          <cell r="AJ44">
            <v>33482318337</v>
          </cell>
          <cell r="AK44">
            <v>32266270339</v>
          </cell>
          <cell r="AL44">
            <v>30869763743</v>
          </cell>
        </row>
        <row r="45">
          <cell r="B45">
            <v>44</v>
          </cell>
          <cell r="C45">
            <v>55944012</v>
          </cell>
          <cell r="D45">
            <v>68503981</v>
          </cell>
          <cell r="E45">
            <v>54152366</v>
          </cell>
          <cell r="F45">
            <v>63466592</v>
          </cell>
          <cell r="G45">
            <v>57004676</v>
          </cell>
          <cell r="H45">
            <v>81761217</v>
          </cell>
          <cell r="I45">
            <v>64651016</v>
          </cell>
          <cell r="J45">
            <v>68978023</v>
          </cell>
          <cell r="K45">
            <v>54701119</v>
          </cell>
          <cell r="L45">
            <v>74802680</v>
          </cell>
          <cell r="M45">
            <v>67696016</v>
          </cell>
          <cell r="N45">
            <v>81420900</v>
          </cell>
          <cell r="O45">
            <v>67961255</v>
          </cell>
          <cell r="P45">
            <v>74791653</v>
          </cell>
          <cell r="Q45">
            <v>58381012</v>
          </cell>
          <cell r="R45">
            <v>85377058</v>
          </cell>
          <cell r="S45">
            <v>77594067</v>
          </cell>
          <cell r="T45">
            <v>87394773</v>
          </cell>
          <cell r="U45">
            <v>132893335454</v>
          </cell>
          <cell r="V45">
            <v>122819154295</v>
          </cell>
          <cell r="W45">
            <v>124896804002</v>
          </cell>
          <cell r="X45">
            <v>139723886998</v>
          </cell>
          <cell r="Y45">
            <v>141152919765</v>
          </cell>
          <cell r="Z45">
            <v>127963573885</v>
          </cell>
          <cell r="AA45">
            <v>129047397894</v>
          </cell>
          <cell r="AB45">
            <v>145231145896</v>
          </cell>
          <cell r="AC45">
            <v>139333467853</v>
          </cell>
          <cell r="AD45">
            <v>130659150997</v>
          </cell>
          <cell r="AE45">
            <v>136164976737</v>
          </cell>
          <cell r="AF45">
            <v>142501638113</v>
          </cell>
          <cell r="AG45">
            <v>149907556470</v>
          </cell>
          <cell r="AH45">
            <v>136592266037</v>
          </cell>
          <cell r="AI45">
            <v>137043710654</v>
          </cell>
          <cell r="AJ45">
            <v>150852562750</v>
          </cell>
          <cell r="AK45">
            <v>159651316904</v>
          </cell>
          <cell r="AL45">
            <v>145052618747</v>
          </cell>
        </row>
        <row r="46">
          <cell r="B46">
            <v>45</v>
          </cell>
          <cell r="C46">
            <v>13675363</v>
          </cell>
          <cell r="D46">
            <v>15197090</v>
          </cell>
          <cell r="E46">
            <v>15696484</v>
          </cell>
          <cell r="F46">
            <v>18152597</v>
          </cell>
          <cell r="G46">
            <v>13176708</v>
          </cell>
          <cell r="H46">
            <v>14528164</v>
          </cell>
          <cell r="I46">
            <v>17087464</v>
          </cell>
          <cell r="J46">
            <v>22400926</v>
          </cell>
          <cell r="K46">
            <v>18444217</v>
          </cell>
          <cell r="L46">
            <v>16745286</v>
          </cell>
          <cell r="M46">
            <v>19757198</v>
          </cell>
          <cell r="N46">
            <v>20441737</v>
          </cell>
          <cell r="O46">
            <v>16771227</v>
          </cell>
          <cell r="P46">
            <v>21502932</v>
          </cell>
          <cell r="Q46">
            <v>28279887</v>
          </cell>
          <cell r="R46">
            <v>32954320</v>
          </cell>
          <cell r="S46">
            <v>18922602</v>
          </cell>
          <cell r="T46">
            <v>26769571</v>
          </cell>
          <cell r="U46">
            <v>11374960025</v>
          </cell>
          <cell r="V46">
            <v>11048329688</v>
          </cell>
          <cell r="W46">
            <v>11221290973</v>
          </cell>
          <cell r="X46">
            <v>12621788948</v>
          </cell>
          <cell r="Y46">
            <v>12011548874</v>
          </cell>
          <cell r="Z46">
            <v>11916650583</v>
          </cell>
          <cell r="AA46">
            <v>12090262087</v>
          </cell>
          <cell r="AB46">
            <v>13777111819</v>
          </cell>
          <cell r="AC46">
            <v>12579289658</v>
          </cell>
          <cell r="AD46">
            <v>12690007037</v>
          </cell>
          <cell r="AE46">
            <v>13416829603</v>
          </cell>
          <cell r="AF46">
            <v>14093834528</v>
          </cell>
          <cell r="AG46">
            <v>13921683445</v>
          </cell>
          <cell r="AH46">
            <v>13349043434</v>
          </cell>
          <cell r="AI46">
            <v>13800683020</v>
          </cell>
          <cell r="AJ46">
            <v>15008729002</v>
          </cell>
          <cell r="AK46">
            <v>15218528702</v>
          </cell>
          <cell r="AL46">
            <v>14419523892</v>
          </cell>
        </row>
        <row r="47">
          <cell r="B47">
            <v>46</v>
          </cell>
          <cell r="C47">
            <v>647680</v>
          </cell>
          <cell r="D47">
            <v>699524</v>
          </cell>
          <cell r="E47">
            <v>791777</v>
          </cell>
          <cell r="F47">
            <v>908400</v>
          </cell>
          <cell r="G47">
            <v>759824</v>
          </cell>
          <cell r="H47">
            <v>897631</v>
          </cell>
          <cell r="I47">
            <v>909713</v>
          </cell>
          <cell r="J47">
            <v>1441226</v>
          </cell>
          <cell r="K47">
            <v>1123514</v>
          </cell>
          <cell r="L47">
            <v>958119</v>
          </cell>
          <cell r="M47">
            <v>1020951</v>
          </cell>
          <cell r="N47">
            <v>951875</v>
          </cell>
          <cell r="O47">
            <v>779977</v>
          </cell>
          <cell r="P47">
            <v>851061</v>
          </cell>
          <cell r="Q47">
            <v>699968</v>
          </cell>
          <cell r="R47">
            <v>876672</v>
          </cell>
          <cell r="S47">
            <v>886922</v>
          </cell>
          <cell r="T47">
            <v>957930</v>
          </cell>
          <cell r="U47">
            <v>2551041210</v>
          </cell>
          <cell r="V47">
            <v>2528895762</v>
          </cell>
          <cell r="W47">
            <v>2627088313</v>
          </cell>
          <cell r="X47">
            <v>2895976645</v>
          </cell>
          <cell r="Y47">
            <v>2633244090</v>
          </cell>
          <cell r="Z47">
            <v>2618988443</v>
          </cell>
          <cell r="AA47">
            <v>2731834166</v>
          </cell>
          <cell r="AB47">
            <v>3030869801</v>
          </cell>
          <cell r="AC47">
            <v>2652619957</v>
          </cell>
          <cell r="AD47">
            <v>2723062781</v>
          </cell>
          <cell r="AE47">
            <v>2905243362</v>
          </cell>
          <cell r="AF47">
            <v>2971706986</v>
          </cell>
          <cell r="AG47">
            <v>2847786355</v>
          </cell>
          <cell r="AH47">
            <v>2791422910</v>
          </cell>
          <cell r="AI47">
            <v>2873139810</v>
          </cell>
          <cell r="AJ47">
            <v>3080712302</v>
          </cell>
          <cell r="AK47">
            <v>2953333133</v>
          </cell>
          <cell r="AL47">
            <v>2898923396</v>
          </cell>
        </row>
        <row r="48">
          <cell r="B48">
            <v>47</v>
          </cell>
          <cell r="C48">
            <v>19309805</v>
          </cell>
          <cell r="D48">
            <v>18501303</v>
          </cell>
          <cell r="E48">
            <v>19740265</v>
          </cell>
          <cell r="F48">
            <v>21725742</v>
          </cell>
          <cell r="G48">
            <v>18686412</v>
          </cell>
          <cell r="H48">
            <v>18256238</v>
          </cell>
          <cell r="I48">
            <v>19846665</v>
          </cell>
          <cell r="J48">
            <v>22524075</v>
          </cell>
          <cell r="K48">
            <v>18865259</v>
          </cell>
          <cell r="L48">
            <v>25753998</v>
          </cell>
          <cell r="M48">
            <v>21655017</v>
          </cell>
          <cell r="N48">
            <v>25528348</v>
          </cell>
          <cell r="O48">
            <v>24801191</v>
          </cell>
          <cell r="P48">
            <v>24292736</v>
          </cell>
          <cell r="Q48">
            <v>18612880</v>
          </cell>
          <cell r="R48">
            <v>23230008</v>
          </cell>
          <cell r="S48">
            <v>19625978</v>
          </cell>
          <cell r="T48">
            <v>28733959</v>
          </cell>
          <cell r="U48">
            <v>39589860720</v>
          </cell>
          <cell r="V48">
            <v>37447821217</v>
          </cell>
          <cell r="W48">
            <v>37744789093</v>
          </cell>
          <cell r="X48">
            <v>41293195488</v>
          </cell>
          <cell r="Y48">
            <v>40863840409</v>
          </cell>
          <cell r="Z48">
            <v>39197849973</v>
          </cell>
          <cell r="AA48">
            <v>39721131082</v>
          </cell>
          <cell r="AB48">
            <v>44106020118</v>
          </cell>
          <cell r="AC48">
            <v>41351381076</v>
          </cell>
          <cell r="AD48">
            <v>40393961327</v>
          </cell>
          <cell r="AE48">
            <v>42232785957</v>
          </cell>
          <cell r="AF48">
            <v>44050875934</v>
          </cell>
          <cell r="AG48">
            <v>45152212423</v>
          </cell>
          <cell r="AH48">
            <v>42247438083</v>
          </cell>
          <cell r="AI48">
            <v>42411486528</v>
          </cell>
          <cell r="AJ48">
            <v>46029428172</v>
          </cell>
          <cell r="AK48">
            <v>47441497771</v>
          </cell>
          <cell r="AL48">
            <v>44176824054</v>
          </cell>
        </row>
        <row r="49">
          <cell r="B49">
            <v>48</v>
          </cell>
          <cell r="C49">
            <v>15412154</v>
          </cell>
          <cell r="D49">
            <v>15265185</v>
          </cell>
          <cell r="E49">
            <v>17623815</v>
          </cell>
          <cell r="F49">
            <v>16096437</v>
          </cell>
          <cell r="G49">
            <v>14133763</v>
          </cell>
          <cell r="H49">
            <v>19420156</v>
          </cell>
          <cell r="I49">
            <v>18985837</v>
          </cell>
          <cell r="J49">
            <v>19743873</v>
          </cell>
          <cell r="K49">
            <v>14553590</v>
          </cell>
          <cell r="L49">
            <v>17424476</v>
          </cell>
          <cell r="M49">
            <v>21878027</v>
          </cell>
          <cell r="N49">
            <v>17568150</v>
          </cell>
          <cell r="O49">
            <v>15511455</v>
          </cell>
          <cell r="P49">
            <v>15950750</v>
          </cell>
          <cell r="Q49">
            <v>20187495</v>
          </cell>
          <cell r="R49">
            <v>18186708</v>
          </cell>
          <cell r="S49">
            <v>18537319</v>
          </cell>
          <cell r="T49">
            <v>21270102</v>
          </cell>
          <cell r="U49">
            <v>33794677225</v>
          </cell>
          <cell r="V49">
            <v>32101622963</v>
          </cell>
          <cell r="W49">
            <v>36550363926</v>
          </cell>
          <cell r="X49">
            <v>35863782338</v>
          </cell>
          <cell r="Y49">
            <v>35407335559</v>
          </cell>
          <cell r="Z49">
            <v>34332159360</v>
          </cell>
          <cell r="AA49">
            <v>38261715324</v>
          </cell>
          <cell r="AB49">
            <v>38378104798</v>
          </cell>
          <cell r="AC49">
            <v>37664537487</v>
          </cell>
          <cell r="AD49">
            <v>37454860622</v>
          </cell>
          <cell r="AE49">
            <v>42340286492</v>
          </cell>
          <cell r="AF49">
            <v>40179326360</v>
          </cell>
          <cell r="AG49">
            <v>42075694914</v>
          </cell>
          <cell r="AH49">
            <v>40451383551</v>
          </cell>
          <cell r="AI49">
            <v>43966746613</v>
          </cell>
          <cell r="AJ49">
            <v>43670734036</v>
          </cell>
          <cell r="AK49">
            <v>47089724690</v>
          </cell>
          <cell r="AL49">
            <v>44629839988</v>
          </cell>
        </row>
        <row r="50">
          <cell r="B50">
            <v>49</v>
          </cell>
          <cell r="C50">
            <v>359110</v>
          </cell>
          <cell r="D50">
            <v>326602</v>
          </cell>
          <cell r="E50">
            <v>276975</v>
          </cell>
          <cell r="F50">
            <v>357246</v>
          </cell>
          <cell r="G50">
            <v>281755</v>
          </cell>
          <cell r="H50">
            <v>300067</v>
          </cell>
          <cell r="I50">
            <v>259280</v>
          </cell>
          <cell r="J50">
            <v>2000512</v>
          </cell>
          <cell r="K50">
            <v>335599</v>
          </cell>
          <cell r="L50">
            <v>522315</v>
          </cell>
          <cell r="M50">
            <v>711907</v>
          </cell>
          <cell r="N50">
            <v>663450</v>
          </cell>
          <cell r="O50">
            <v>467728</v>
          </cell>
          <cell r="P50">
            <v>442328</v>
          </cell>
          <cell r="Q50">
            <v>460129</v>
          </cell>
          <cell r="R50">
            <v>672169</v>
          </cell>
          <cell r="S50">
            <v>527235</v>
          </cell>
          <cell r="T50">
            <v>616509</v>
          </cell>
          <cell r="U50">
            <v>5486290042</v>
          </cell>
          <cell r="V50">
            <v>5626752142</v>
          </cell>
          <cell r="W50">
            <v>5638277085</v>
          </cell>
          <cell r="X50">
            <v>6060014496</v>
          </cell>
          <cell r="Y50">
            <v>5563727366</v>
          </cell>
          <cell r="Z50">
            <v>5654765321</v>
          </cell>
          <cell r="AA50">
            <v>5623954518</v>
          </cell>
          <cell r="AB50">
            <v>6045330330</v>
          </cell>
          <cell r="AC50">
            <v>5332616968</v>
          </cell>
          <cell r="AD50">
            <v>5488305742</v>
          </cell>
          <cell r="AE50">
            <v>5748349033</v>
          </cell>
          <cell r="AF50">
            <v>5716357391</v>
          </cell>
          <cell r="AG50">
            <v>5782815321</v>
          </cell>
          <cell r="AH50">
            <v>5686639378</v>
          </cell>
          <cell r="AI50">
            <v>5856159495</v>
          </cell>
          <cell r="AJ50">
            <v>6114371230</v>
          </cell>
          <cell r="AK50">
            <v>6070426627</v>
          </cell>
          <cell r="AL50">
            <v>6168956108</v>
          </cell>
        </row>
        <row r="51">
          <cell r="B51">
            <v>50</v>
          </cell>
          <cell r="C51">
            <v>6287528</v>
          </cell>
          <cell r="D51">
            <v>6434879</v>
          </cell>
          <cell r="E51">
            <v>6404402</v>
          </cell>
          <cell r="F51">
            <v>7580235</v>
          </cell>
          <cell r="G51">
            <v>6601538</v>
          </cell>
          <cell r="H51">
            <v>6603746</v>
          </cell>
          <cell r="I51">
            <v>7009179</v>
          </cell>
          <cell r="J51">
            <v>8156786</v>
          </cell>
          <cell r="K51">
            <v>6226180</v>
          </cell>
          <cell r="L51">
            <v>6089946</v>
          </cell>
          <cell r="M51">
            <v>7007330</v>
          </cell>
          <cell r="N51">
            <v>7480466</v>
          </cell>
          <cell r="O51">
            <v>6548876</v>
          </cell>
          <cell r="P51">
            <v>6261768</v>
          </cell>
          <cell r="Q51">
            <v>7022775</v>
          </cell>
          <cell r="R51">
            <v>8230786</v>
          </cell>
          <cell r="S51">
            <v>6904066</v>
          </cell>
          <cell r="T51">
            <v>6890412</v>
          </cell>
          <cell r="U51">
            <v>25585440337</v>
          </cell>
          <cell r="V51">
            <v>24748680597</v>
          </cell>
          <cell r="W51">
            <v>25480402419</v>
          </cell>
          <cell r="X51">
            <v>28023924799</v>
          </cell>
          <cell r="Y51">
            <v>26730508491</v>
          </cell>
          <cell r="Z51">
            <v>25806986297</v>
          </cell>
          <cell r="AA51">
            <v>26736520126</v>
          </cell>
          <cell r="AB51">
            <v>30032415725</v>
          </cell>
          <cell r="AC51">
            <v>27056366980</v>
          </cell>
          <cell r="AD51">
            <v>26959706001</v>
          </cell>
          <cell r="AE51">
            <v>28617716971</v>
          </cell>
          <cell r="AF51">
            <v>29850877706</v>
          </cell>
          <cell r="AG51">
            <v>29125397316</v>
          </cell>
          <cell r="AH51">
            <v>28013232133</v>
          </cell>
          <cell r="AI51">
            <v>28522822195</v>
          </cell>
          <cell r="AJ51">
            <v>31096848898</v>
          </cell>
          <cell r="AK51">
            <v>30702070380</v>
          </cell>
          <cell r="AL51">
            <v>29240520791</v>
          </cell>
        </row>
        <row r="52">
          <cell r="B52">
            <v>51</v>
          </cell>
          <cell r="C52">
            <v>0</v>
          </cell>
          <cell r="D52">
            <v>1174427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1246094</v>
          </cell>
          <cell r="M52">
            <v>1247643</v>
          </cell>
          <cell r="N52">
            <v>745849</v>
          </cell>
          <cell r="O52">
            <v>777746</v>
          </cell>
          <cell r="P52">
            <v>841248</v>
          </cell>
          <cell r="Q52">
            <v>719156</v>
          </cell>
          <cell r="R52">
            <v>720696</v>
          </cell>
          <cell r="S52">
            <v>843561</v>
          </cell>
          <cell r="T52">
            <v>744193</v>
          </cell>
          <cell r="U52">
            <v>2367558497</v>
          </cell>
          <cell r="V52">
            <v>2430034717</v>
          </cell>
          <cell r="W52">
            <v>2576070310</v>
          </cell>
          <cell r="X52">
            <v>2749781761</v>
          </cell>
          <cell r="Y52">
            <v>2445623807</v>
          </cell>
          <cell r="Z52">
            <v>2393077877</v>
          </cell>
          <cell r="AA52">
            <v>2467284656</v>
          </cell>
          <cell r="AB52">
            <v>2584236054</v>
          </cell>
          <cell r="AC52">
            <v>2179214409</v>
          </cell>
          <cell r="AD52">
            <v>2187371587</v>
          </cell>
          <cell r="AE52">
            <v>2311793049</v>
          </cell>
          <cell r="AF52">
            <v>2305174130</v>
          </cell>
          <cell r="AG52">
            <v>2190245504</v>
          </cell>
          <cell r="AH52">
            <v>2238961507</v>
          </cell>
          <cell r="AI52">
            <v>2340851946</v>
          </cell>
          <cell r="AJ52">
            <v>2461847782</v>
          </cell>
          <cell r="AK52">
            <v>2333358144</v>
          </cell>
          <cell r="AL52">
            <v>2356307046</v>
          </cell>
        </row>
        <row r="53">
          <cell r="B53">
            <v>52</v>
          </cell>
          <cell r="C53">
            <v>0</v>
          </cell>
          <cell r="D53">
            <v>3159402</v>
          </cell>
          <cell r="E53">
            <v>5617791</v>
          </cell>
          <cell r="F53">
            <v>0</v>
          </cell>
          <cell r="G53">
            <v>3530500</v>
          </cell>
          <cell r="H53">
            <v>4616520</v>
          </cell>
          <cell r="I53">
            <v>10266323</v>
          </cell>
          <cell r="J53">
            <v>4112035</v>
          </cell>
          <cell r="K53">
            <v>6807482</v>
          </cell>
          <cell r="L53">
            <v>3416596</v>
          </cell>
          <cell r="M53">
            <v>4922522</v>
          </cell>
          <cell r="N53">
            <v>1924609</v>
          </cell>
          <cell r="O53">
            <v>3618769</v>
          </cell>
          <cell r="P53">
            <v>6874654</v>
          </cell>
          <cell r="R53">
            <v>0</v>
          </cell>
          <cell r="T53">
            <v>7062022</v>
          </cell>
          <cell r="U53">
            <v>4340097950</v>
          </cell>
          <cell r="V53">
            <v>4166261504</v>
          </cell>
          <cell r="W53">
            <v>4087773286</v>
          </cell>
          <cell r="X53">
            <v>4743982581</v>
          </cell>
          <cell r="Y53">
            <v>4344677430</v>
          </cell>
          <cell r="Z53">
            <v>4257770803</v>
          </cell>
          <cell r="AA53">
            <v>4144902198</v>
          </cell>
          <cell r="AB53">
            <v>4809254748</v>
          </cell>
          <cell r="AC53">
            <v>4316152166</v>
          </cell>
          <cell r="AD53">
            <v>4214092905</v>
          </cell>
          <cell r="AE53">
            <v>4257389813</v>
          </cell>
          <cell r="AF53">
            <v>4680868193</v>
          </cell>
          <cell r="AG53">
            <v>4400383476</v>
          </cell>
          <cell r="AH53">
            <v>4236799129</v>
          </cell>
          <cell r="AI53">
            <v>4039015808</v>
          </cell>
          <cell r="AJ53">
            <v>4558818566</v>
          </cell>
          <cell r="AK53">
            <v>4583078426</v>
          </cell>
          <cell r="AL53">
            <v>4413398090</v>
          </cell>
        </row>
        <row r="54">
          <cell r="B54">
            <v>53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</row>
        <row r="55">
          <cell r="B55">
            <v>54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</sheetData>
      <sheetData sheetId="5"/>
      <sheetData sheetId="6">
        <row r="2">
          <cell r="B2">
            <v>1</v>
          </cell>
          <cell r="C2">
            <v>1469138</v>
          </cell>
          <cell r="D2">
            <v>1473857</v>
          </cell>
          <cell r="E2">
            <v>1488046</v>
          </cell>
          <cell r="F2">
            <v>1500554</v>
          </cell>
          <cell r="G2">
            <v>1506458</v>
          </cell>
          <cell r="H2">
            <v>1511927</v>
          </cell>
          <cell r="I2">
            <v>1507214</v>
          </cell>
          <cell r="J2">
            <v>1514929</v>
          </cell>
          <cell r="K2">
            <v>1513014</v>
          </cell>
          <cell r="L2">
            <v>1515750</v>
          </cell>
          <cell r="M2">
            <v>1522263</v>
          </cell>
          <cell r="N2">
            <v>1528689</v>
          </cell>
          <cell r="O2">
            <v>1495237</v>
          </cell>
          <cell r="P2">
            <v>1503999</v>
          </cell>
          <cell r="Q2">
            <v>1512973</v>
          </cell>
          <cell r="R2">
            <v>1526229</v>
          </cell>
          <cell r="S2">
            <v>1534835</v>
          </cell>
          <cell r="T2">
            <v>1538811</v>
          </cell>
          <cell r="U2">
            <v>1537970</v>
          </cell>
          <cell r="V2">
            <v>1540802</v>
          </cell>
          <cell r="W2">
            <v>1539132</v>
          </cell>
          <cell r="X2">
            <v>1545174</v>
          </cell>
          <cell r="Y2">
            <v>1552651</v>
          </cell>
          <cell r="Z2">
            <v>1558192</v>
          </cell>
          <cell r="AA2">
            <v>1525260</v>
          </cell>
          <cell r="AB2">
            <v>1533211</v>
          </cell>
          <cell r="AC2">
            <v>1542682</v>
          </cell>
          <cell r="AD2">
            <v>1559054</v>
          </cell>
          <cell r="AE2">
            <v>1559897</v>
          </cell>
          <cell r="AF2">
            <v>1561222</v>
          </cell>
          <cell r="AG2">
            <v>1559416</v>
          </cell>
          <cell r="AH2">
            <v>1562100</v>
          </cell>
          <cell r="AI2">
            <v>1563900</v>
          </cell>
          <cell r="AJ2">
            <v>1562147</v>
          </cell>
          <cell r="AK2">
            <v>1568093</v>
          </cell>
          <cell r="AL2">
            <v>1569524</v>
          </cell>
          <cell r="AM2">
            <v>1543231</v>
          </cell>
          <cell r="AN2">
            <v>1554719</v>
          </cell>
          <cell r="AO2">
            <v>1564899</v>
          </cell>
          <cell r="AP2">
            <v>1570536</v>
          </cell>
          <cell r="AQ2">
            <v>1575685</v>
          </cell>
          <cell r="AR2">
            <v>1581932</v>
          </cell>
          <cell r="AS2">
            <v>1576639</v>
          </cell>
          <cell r="AT2">
            <v>1582118</v>
          </cell>
          <cell r="AU2">
            <v>1580167</v>
          </cell>
          <cell r="AV2">
            <v>1584434</v>
          </cell>
          <cell r="AW2">
            <v>1592212</v>
          </cell>
          <cell r="AX2">
            <v>1590696</v>
          </cell>
          <cell r="AY2">
            <v>1560991</v>
          </cell>
          <cell r="AZ2">
            <v>1573898</v>
          </cell>
          <cell r="BA2">
            <v>1583885</v>
          </cell>
          <cell r="BB2">
            <v>1593222</v>
          </cell>
          <cell r="BC2">
            <v>1596090</v>
          </cell>
          <cell r="BD2">
            <v>1605087</v>
          </cell>
        </row>
        <row r="3">
          <cell r="B3">
            <v>2</v>
          </cell>
          <cell r="C3">
            <v>234219</v>
          </cell>
          <cell r="D3">
            <v>237367</v>
          </cell>
          <cell r="E3">
            <v>239801</v>
          </cell>
          <cell r="F3">
            <v>244780</v>
          </cell>
          <cell r="G3">
            <v>257575</v>
          </cell>
          <cell r="H3">
            <v>271816</v>
          </cell>
          <cell r="I3">
            <v>282526</v>
          </cell>
          <cell r="J3">
            <v>279549</v>
          </cell>
          <cell r="K3">
            <v>265534</v>
          </cell>
          <cell r="L3">
            <v>249783</v>
          </cell>
          <cell r="M3">
            <v>240326</v>
          </cell>
          <cell r="N3">
            <v>238265</v>
          </cell>
          <cell r="O3">
            <v>237695</v>
          </cell>
          <cell r="P3">
            <v>240792</v>
          </cell>
          <cell r="Q3">
            <v>243014</v>
          </cell>
          <cell r="R3">
            <v>247294</v>
          </cell>
          <cell r="S3">
            <v>259754</v>
          </cell>
          <cell r="T3">
            <v>274101</v>
          </cell>
          <cell r="U3">
            <v>285617</v>
          </cell>
          <cell r="V3">
            <v>280782</v>
          </cell>
          <cell r="W3">
            <v>267319</v>
          </cell>
          <cell r="X3">
            <v>250084</v>
          </cell>
          <cell r="Y3">
            <v>239692</v>
          </cell>
          <cell r="Z3">
            <v>237144</v>
          </cell>
          <cell r="AA3">
            <v>234954</v>
          </cell>
          <cell r="AB3">
            <v>238226</v>
          </cell>
          <cell r="AC3">
            <v>239658</v>
          </cell>
          <cell r="AD3">
            <v>244256</v>
          </cell>
          <cell r="AE3">
            <v>255148</v>
          </cell>
          <cell r="AF3">
            <v>267940</v>
          </cell>
          <cell r="AG3">
            <v>279379</v>
          </cell>
          <cell r="AH3">
            <v>274878</v>
          </cell>
          <cell r="AI3">
            <v>259451</v>
          </cell>
          <cell r="AJ3">
            <v>243506</v>
          </cell>
          <cell r="AK3">
            <v>233593</v>
          </cell>
          <cell r="AL3">
            <v>232069</v>
          </cell>
          <cell r="AM3">
            <v>227914</v>
          </cell>
          <cell r="AN3">
            <v>233339</v>
          </cell>
          <cell r="AO3">
            <v>234403</v>
          </cell>
          <cell r="AP3">
            <v>237820</v>
          </cell>
          <cell r="AQ3">
            <v>250387</v>
          </cell>
          <cell r="AR3">
            <v>266852</v>
          </cell>
          <cell r="AS3">
            <v>276922</v>
          </cell>
          <cell r="AT3">
            <v>273215</v>
          </cell>
          <cell r="AU3">
            <v>257798</v>
          </cell>
          <cell r="AV3">
            <v>242514</v>
          </cell>
          <cell r="AW3">
            <v>231573</v>
          </cell>
          <cell r="AX3">
            <v>229488</v>
          </cell>
          <cell r="AY3">
            <v>226702</v>
          </cell>
          <cell r="AZ3">
            <v>231967</v>
          </cell>
          <cell r="BA3">
            <v>233489</v>
          </cell>
          <cell r="BB3">
            <v>236235</v>
          </cell>
          <cell r="BC3">
            <v>249080</v>
          </cell>
          <cell r="BD3">
            <v>265211</v>
          </cell>
        </row>
        <row r="4">
          <cell r="B4">
            <v>3</v>
          </cell>
          <cell r="C4">
            <v>2123793</v>
          </cell>
          <cell r="D4">
            <v>2134504</v>
          </cell>
          <cell r="E4">
            <v>2144099</v>
          </cell>
          <cell r="F4">
            <v>2142151</v>
          </cell>
          <cell r="G4">
            <v>2140301</v>
          </cell>
          <cell r="H4">
            <v>2132052</v>
          </cell>
          <cell r="I4">
            <v>2116708</v>
          </cell>
          <cell r="J4">
            <v>2136693</v>
          </cell>
          <cell r="K4">
            <v>2142683</v>
          </cell>
          <cell r="L4">
            <v>2177789</v>
          </cell>
          <cell r="M4">
            <v>2215440</v>
          </cell>
          <cell r="N4">
            <v>2231838</v>
          </cell>
          <cell r="O4">
            <v>2188369</v>
          </cell>
          <cell r="P4">
            <v>2201143</v>
          </cell>
          <cell r="Q4">
            <v>2207494</v>
          </cell>
          <cell r="R4">
            <v>2209619</v>
          </cell>
          <cell r="S4">
            <v>2208327</v>
          </cell>
          <cell r="T4">
            <v>2199500</v>
          </cell>
          <cell r="U4">
            <v>2195611</v>
          </cell>
          <cell r="V4">
            <v>2211490</v>
          </cell>
          <cell r="W4">
            <v>2219018</v>
          </cell>
          <cell r="X4">
            <v>2258946</v>
          </cell>
          <cell r="Y4">
            <v>2291003</v>
          </cell>
          <cell r="Z4">
            <v>2303907</v>
          </cell>
          <cell r="AA4">
            <v>2258128</v>
          </cell>
          <cell r="AB4">
            <v>2272703</v>
          </cell>
          <cell r="AC4">
            <v>2280683</v>
          </cell>
          <cell r="AD4">
            <v>2287060</v>
          </cell>
          <cell r="AE4">
            <v>2279433</v>
          </cell>
          <cell r="AF4">
            <v>2266271</v>
          </cell>
          <cell r="AG4">
            <v>2266317</v>
          </cell>
          <cell r="AH4">
            <v>2282747</v>
          </cell>
          <cell r="AI4">
            <v>2297850</v>
          </cell>
          <cell r="AJ4">
            <v>2327001</v>
          </cell>
          <cell r="AK4">
            <v>2351956</v>
          </cell>
          <cell r="AL4">
            <v>2362086</v>
          </cell>
          <cell r="AM4">
            <v>2323719</v>
          </cell>
          <cell r="AN4">
            <v>2336045</v>
          </cell>
          <cell r="AO4">
            <v>2345836</v>
          </cell>
          <cell r="AP4">
            <v>2349010</v>
          </cell>
          <cell r="AQ4">
            <v>2343132</v>
          </cell>
          <cell r="AR4">
            <v>2338847</v>
          </cell>
          <cell r="AS4">
            <v>2326298</v>
          </cell>
          <cell r="AT4">
            <v>2344457</v>
          </cell>
          <cell r="AU4">
            <v>2360107</v>
          </cell>
          <cell r="AV4">
            <v>2392414</v>
          </cell>
          <cell r="AW4">
            <v>2425631</v>
          </cell>
          <cell r="AX4">
            <v>2437041</v>
          </cell>
          <cell r="AY4">
            <v>2397627</v>
          </cell>
          <cell r="AZ4">
            <v>2415629</v>
          </cell>
          <cell r="BA4">
            <v>2425577</v>
          </cell>
          <cell r="BB4">
            <v>2420305</v>
          </cell>
          <cell r="BC4">
            <v>2414706</v>
          </cell>
          <cell r="BD4">
            <v>2406919</v>
          </cell>
        </row>
        <row r="5">
          <cell r="B5">
            <v>4</v>
          </cell>
          <cell r="C5">
            <v>931081</v>
          </cell>
          <cell r="D5">
            <v>936276</v>
          </cell>
          <cell r="E5">
            <v>944822</v>
          </cell>
          <cell r="F5">
            <v>953398</v>
          </cell>
          <cell r="G5">
            <v>960658</v>
          </cell>
          <cell r="H5">
            <v>961602</v>
          </cell>
          <cell r="I5">
            <v>957837</v>
          </cell>
          <cell r="J5">
            <v>963248</v>
          </cell>
          <cell r="K5">
            <v>965797</v>
          </cell>
          <cell r="L5">
            <v>967997</v>
          </cell>
          <cell r="M5">
            <v>971021</v>
          </cell>
          <cell r="N5">
            <v>974288</v>
          </cell>
          <cell r="O5">
            <v>952294</v>
          </cell>
          <cell r="P5">
            <v>959871</v>
          </cell>
          <cell r="Q5">
            <v>961052</v>
          </cell>
          <cell r="R5">
            <v>973128</v>
          </cell>
          <cell r="S5">
            <v>981136</v>
          </cell>
          <cell r="T5">
            <v>982889</v>
          </cell>
          <cell r="U5">
            <v>980687</v>
          </cell>
          <cell r="V5">
            <v>986663</v>
          </cell>
          <cell r="W5">
            <v>990090</v>
          </cell>
          <cell r="X5">
            <v>989459</v>
          </cell>
          <cell r="Y5">
            <v>992534</v>
          </cell>
          <cell r="Z5">
            <v>994976</v>
          </cell>
          <cell r="AA5">
            <v>970861</v>
          </cell>
          <cell r="AB5">
            <v>978325</v>
          </cell>
          <cell r="AC5">
            <v>985324</v>
          </cell>
          <cell r="AD5">
            <v>993194</v>
          </cell>
          <cell r="AE5">
            <v>995874</v>
          </cell>
          <cell r="AF5">
            <v>996642</v>
          </cell>
          <cell r="AG5">
            <v>995418</v>
          </cell>
          <cell r="AH5">
            <v>998709</v>
          </cell>
          <cell r="AI5">
            <v>1003564</v>
          </cell>
          <cell r="AJ5">
            <v>1003512</v>
          </cell>
          <cell r="AK5">
            <v>1003696</v>
          </cell>
          <cell r="AL5">
            <v>1002748</v>
          </cell>
          <cell r="AM5">
            <v>982617</v>
          </cell>
          <cell r="AN5">
            <v>990807</v>
          </cell>
          <cell r="AO5">
            <v>997715</v>
          </cell>
          <cell r="AP5">
            <v>1003312</v>
          </cell>
          <cell r="AQ5">
            <v>1007189</v>
          </cell>
          <cell r="AR5">
            <v>1008365</v>
          </cell>
          <cell r="AS5">
            <v>1003026</v>
          </cell>
          <cell r="AT5">
            <v>1007358</v>
          </cell>
          <cell r="AU5">
            <v>1009974</v>
          </cell>
          <cell r="AV5">
            <v>1011097</v>
          </cell>
          <cell r="AW5">
            <v>1013985</v>
          </cell>
          <cell r="AX5">
            <v>1013458</v>
          </cell>
          <cell r="AY5">
            <v>993105</v>
          </cell>
          <cell r="AZ5">
            <v>1000534</v>
          </cell>
          <cell r="BA5">
            <v>1007271</v>
          </cell>
          <cell r="BB5">
            <v>1012197</v>
          </cell>
          <cell r="BC5">
            <v>1017936</v>
          </cell>
          <cell r="BD5">
            <v>1015289</v>
          </cell>
        </row>
        <row r="6">
          <cell r="B6">
            <v>5</v>
          </cell>
          <cell r="C6">
            <v>13089550</v>
          </cell>
          <cell r="D6">
            <v>13163023</v>
          </cell>
          <cell r="E6">
            <v>13225832</v>
          </cell>
          <cell r="F6">
            <v>13363334</v>
          </cell>
          <cell r="G6">
            <v>13496554</v>
          </cell>
          <cell r="H6">
            <v>13545086</v>
          </cell>
          <cell r="I6">
            <v>13568945</v>
          </cell>
          <cell r="J6">
            <v>13678811</v>
          </cell>
          <cell r="K6">
            <v>13669619</v>
          </cell>
          <cell r="L6">
            <v>13715249</v>
          </cell>
          <cell r="M6">
            <v>13753209</v>
          </cell>
          <cell r="N6">
            <v>13751314</v>
          </cell>
          <cell r="O6">
            <v>13468411</v>
          </cell>
          <cell r="P6">
            <v>13548857</v>
          </cell>
          <cell r="Q6">
            <v>13621962</v>
          </cell>
          <cell r="R6">
            <v>13752802</v>
          </cell>
          <cell r="S6">
            <v>13875181</v>
          </cell>
          <cell r="T6">
            <v>13924517</v>
          </cell>
          <cell r="U6">
            <v>14054045</v>
          </cell>
          <cell r="V6">
            <v>14112896</v>
          </cell>
          <cell r="W6">
            <v>14091508</v>
          </cell>
          <cell r="X6">
            <v>14174971</v>
          </cell>
          <cell r="Y6">
            <v>14188956</v>
          </cell>
          <cell r="Z6">
            <v>14183917</v>
          </cell>
          <cell r="AA6">
            <v>13914002</v>
          </cell>
          <cell r="AB6">
            <v>14007676</v>
          </cell>
          <cell r="AC6">
            <v>13992792</v>
          </cell>
          <cell r="AD6">
            <v>14223412</v>
          </cell>
          <cell r="AE6">
            <v>14299040</v>
          </cell>
          <cell r="AF6">
            <v>14300544</v>
          </cell>
          <cell r="AG6">
            <v>14406028</v>
          </cell>
          <cell r="AH6">
            <v>14445762</v>
          </cell>
          <cell r="AI6">
            <v>14436973</v>
          </cell>
          <cell r="AJ6">
            <v>14479494</v>
          </cell>
          <cell r="AK6">
            <v>14494664</v>
          </cell>
          <cell r="AL6">
            <v>14459910</v>
          </cell>
          <cell r="AM6">
            <v>14116611</v>
          </cell>
          <cell r="AN6">
            <v>14234231</v>
          </cell>
          <cell r="AO6">
            <v>14291285</v>
          </cell>
          <cell r="AP6">
            <v>14421576</v>
          </cell>
          <cell r="AQ6">
            <v>14572842</v>
          </cell>
          <cell r="AR6">
            <v>14632884</v>
          </cell>
          <cell r="AS6">
            <v>14680512</v>
          </cell>
          <cell r="AT6">
            <v>14734256</v>
          </cell>
          <cell r="AU6">
            <v>14701205</v>
          </cell>
          <cell r="AV6">
            <v>14748783</v>
          </cell>
          <cell r="AW6">
            <v>14794134</v>
          </cell>
          <cell r="AX6">
            <v>14775504</v>
          </cell>
          <cell r="AY6">
            <v>14487547</v>
          </cell>
          <cell r="AZ6">
            <v>14637987</v>
          </cell>
          <cell r="BA6">
            <v>14623095</v>
          </cell>
          <cell r="BB6">
            <v>14742104</v>
          </cell>
          <cell r="BC6">
            <v>14861093</v>
          </cell>
          <cell r="BD6">
            <v>14930026</v>
          </cell>
        </row>
        <row r="7">
          <cell r="B7">
            <v>6</v>
          </cell>
          <cell r="C7">
            <v>1963365</v>
          </cell>
          <cell r="D7">
            <v>1968408</v>
          </cell>
          <cell r="E7">
            <v>1982991</v>
          </cell>
          <cell r="F7">
            <v>1999150</v>
          </cell>
          <cell r="G7">
            <v>2008941</v>
          </cell>
          <cell r="H7">
            <v>2046219</v>
          </cell>
          <cell r="I7">
            <v>2061129</v>
          </cell>
          <cell r="J7">
            <v>2072829</v>
          </cell>
          <cell r="K7">
            <v>2052992</v>
          </cell>
          <cell r="L7">
            <v>2055029</v>
          </cell>
          <cell r="M7">
            <v>2056190</v>
          </cell>
          <cell r="N7">
            <v>2082774</v>
          </cell>
          <cell r="O7">
            <v>2046651</v>
          </cell>
          <cell r="P7">
            <v>2053431</v>
          </cell>
          <cell r="Q7">
            <v>2061730</v>
          </cell>
          <cell r="R7">
            <v>2073694</v>
          </cell>
          <cell r="S7">
            <v>2077771</v>
          </cell>
          <cell r="T7">
            <v>2115240</v>
          </cell>
          <cell r="U7">
            <v>2131929</v>
          </cell>
          <cell r="V7">
            <v>2133104</v>
          </cell>
          <cell r="W7">
            <v>2112624</v>
          </cell>
          <cell r="X7">
            <v>2112667</v>
          </cell>
          <cell r="Y7">
            <v>2116229</v>
          </cell>
          <cell r="Z7">
            <v>2136256</v>
          </cell>
          <cell r="AA7">
            <v>2096935</v>
          </cell>
          <cell r="AB7">
            <v>2101763</v>
          </cell>
          <cell r="AC7">
            <v>2110964</v>
          </cell>
          <cell r="AD7">
            <v>2124854</v>
          </cell>
          <cell r="AE7">
            <v>2123828</v>
          </cell>
          <cell r="AF7">
            <v>2163885</v>
          </cell>
          <cell r="AG7">
            <v>2185053</v>
          </cell>
          <cell r="AH7">
            <v>2185886</v>
          </cell>
          <cell r="AI7">
            <v>2165810</v>
          </cell>
          <cell r="AJ7">
            <v>2161810</v>
          </cell>
          <cell r="AK7">
            <v>2162403</v>
          </cell>
          <cell r="AL7">
            <v>2178300</v>
          </cell>
          <cell r="AM7">
            <v>2140615</v>
          </cell>
          <cell r="AN7">
            <v>2148644</v>
          </cell>
          <cell r="AO7">
            <v>2162140</v>
          </cell>
          <cell r="AP7">
            <v>2173095</v>
          </cell>
          <cell r="AQ7">
            <v>2175461</v>
          </cell>
          <cell r="AR7">
            <v>2222481</v>
          </cell>
          <cell r="AS7">
            <v>2231764</v>
          </cell>
          <cell r="AT7">
            <v>2231913</v>
          </cell>
          <cell r="AU7">
            <v>2212507</v>
          </cell>
          <cell r="AV7">
            <v>2213719</v>
          </cell>
          <cell r="AW7">
            <v>2221758</v>
          </cell>
          <cell r="AX7">
            <v>2238809</v>
          </cell>
          <cell r="AY7">
            <v>2202162</v>
          </cell>
          <cell r="AZ7">
            <v>2208489</v>
          </cell>
          <cell r="BA7">
            <v>2221136</v>
          </cell>
          <cell r="BB7">
            <v>2233683</v>
          </cell>
          <cell r="BC7">
            <v>2234767</v>
          </cell>
          <cell r="BD7">
            <v>2279899</v>
          </cell>
        </row>
        <row r="8">
          <cell r="B8">
            <v>7</v>
          </cell>
          <cell r="C8">
            <v>1383441</v>
          </cell>
          <cell r="D8">
            <v>1376509</v>
          </cell>
          <cell r="E8">
            <v>1386118</v>
          </cell>
          <cell r="F8">
            <v>1410115</v>
          </cell>
          <cell r="G8">
            <v>1426129</v>
          </cell>
          <cell r="H8">
            <v>1439374</v>
          </cell>
          <cell r="I8">
            <v>1434190</v>
          </cell>
          <cell r="J8">
            <v>1428854</v>
          </cell>
          <cell r="K8">
            <v>1425562</v>
          </cell>
          <cell r="L8">
            <v>1428936</v>
          </cell>
          <cell r="M8">
            <v>1435068</v>
          </cell>
          <cell r="N8">
            <v>1438744</v>
          </cell>
          <cell r="O8">
            <v>1399570</v>
          </cell>
          <cell r="P8">
            <v>1392061</v>
          </cell>
          <cell r="Q8">
            <v>1400153</v>
          </cell>
          <cell r="R8">
            <v>1417979</v>
          </cell>
          <cell r="S8">
            <v>1438961</v>
          </cell>
          <cell r="T8">
            <v>1454619</v>
          </cell>
          <cell r="U8">
            <v>1441076</v>
          </cell>
          <cell r="V8">
            <v>1435427</v>
          </cell>
          <cell r="W8">
            <v>1431690</v>
          </cell>
          <cell r="X8">
            <v>1439553</v>
          </cell>
          <cell r="Y8">
            <v>1443859</v>
          </cell>
          <cell r="Z8">
            <v>1445790</v>
          </cell>
          <cell r="AA8">
            <v>1405815</v>
          </cell>
          <cell r="AB8">
            <v>1401657</v>
          </cell>
          <cell r="AC8">
            <v>1411853</v>
          </cell>
          <cell r="AD8">
            <v>1425520</v>
          </cell>
          <cell r="AE8">
            <v>1440815</v>
          </cell>
          <cell r="AF8">
            <v>1457450</v>
          </cell>
          <cell r="AG8">
            <v>1452351</v>
          </cell>
          <cell r="AH8">
            <v>1446270</v>
          </cell>
          <cell r="AI8">
            <v>1441859</v>
          </cell>
          <cell r="AJ8">
            <v>1444189</v>
          </cell>
          <cell r="AK8">
            <v>1448791</v>
          </cell>
          <cell r="AL8">
            <v>1449677</v>
          </cell>
          <cell r="AM8">
            <v>1415287</v>
          </cell>
          <cell r="AN8">
            <v>1408209</v>
          </cell>
          <cell r="AO8">
            <v>1415641</v>
          </cell>
          <cell r="AP8">
            <v>1431234</v>
          </cell>
          <cell r="AQ8">
            <v>1448704</v>
          </cell>
          <cell r="AR8">
            <v>1468679</v>
          </cell>
          <cell r="AS8">
            <v>1456400</v>
          </cell>
          <cell r="AT8">
            <v>1451257</v>
          </cell>
          <cell r="AU8">
            <v>1447555</v>
          </cell>
          <cell r="AV8">
            <v>1449498</v>
          </cell>
          <cell r="AW8">
            <v>1457978</v>
          </cell>
          <cell r="AX8">
            <v>1458215</v>
          </cell>
          <cell r="AY8">
            <v>1417402</v>
          </cell>
          <cell r="AZ8">
            <v>1415065</v>
          </cell>
          <cell r="BA8">
            <v>1419455</v>
          </cell>
          <cell r="BB8">
            <v>1433190</v>
          </cell>
          <cell r="BC8">
            <v>1453739</v>
          </cell>
          <cell r="BD8">
            <v>1474277</v>
          </cell>
        </row>
        <row r="9">
          <cell r="B9">
            <v>8</v>
          </cell>
          <cell r="C9">
            <v>348393</v>
          </cell>
          <cell r="D9">
            <v>346641</v>
          </cell>
          <cell r="E9">
            <v>350338</v>
          </cell>
          <cell r="F9">
            <v>356640</v>
          </cell>
          <cell r="G9">
            <v>363333</v>
          </cell>
          <cell r="H9">
            <v>368690</v>
          </cell>
          <cell r="I9">
            <v>369511</v>
          </cell>
          <cell r="J9">
            <v>369813</v>
          </cell>
          <cell r="K9">
            <v>365504</v>
          </cell>
          <cell r="L9">
            <v>366352</v>
          </cell>
          <cell r="M9">
            <v>370824</v>
          </cell>
          <cell r="N9">
            <v>371426</v>
          </cell>
          <cell r="O9">
            <v>358253</v>
          </cell>
          <cell r="P9">
            <v>357660</v>
          </cell>
          <cell r="Q9">
            <v>359565</v>
          </cell>
          <cell r="R9">
            <v>365494</v>
          </cell>
          <cell r="S9">
            <v>373023</v>
          </cell>
          <cell r="T9">
            <v>378107</v>
          </cell>
          <cell r="U9">
            <v>380984</v>
          </cell>
          <cell r="V9">
            <v>379290</v>
          </cell>
          <cell r="W9">
            <v>375262</v>
          </cell>
          <cell r="X9">
            <v>375031</v>
          </cell>
          <cell r="Y9">
            <v>379298</v>
          </cell>
          <cell r="Z9">
            <v>379003</v>
          </cell>
          <cell r="AA9">
            <v>364560</v>
          </cell>
          <cell r="AB9">
            <v>364031</v>
          </cell>
          <cell r="AC9">
            <v>367287</v>
          </cell>
          <cell r="AD9">
            <v>372822</v>
          </cell>
          <cell r="AE9">
            <v>376271</v>
          </cell>
          <cell r="AF9">
            <v>382678</v>
          </cell>
          <cell r="AG9">
            <v>385008</v>
          </cell>
          <cell r="AH9">
            <v>383587</v>
          </cell>
          <cell r="AI9">
            <v>378831</v>
          </cell>
          <cell r="AJ9">
            <v>378147</v>
          </cell>
          <cell r="AK9">
            <v>380082</v>
          </cell>
          <cell r="AL9">
            <v>379036</v>
          </cell>
          <cell r="AM9">
            <v>369047</v>
          </cell>
          <cell r="AN9">
            <v>368870</v>
          </cell>
          <cell r="AO9">
            <v>369897</v>
          </cell>
          <cell r="AP9">
            <v>375181</v>
          </cell>
          <cell r="AQ9">
            <v>378330</v>
          </cell>
          <cell r="AR9">
            <v>386147</v>
          </cell>
          <cell r="AS9">
            <v>386942</v>
          </cell>
          <cell r="AT9">
            <v>386525</v>
          </cell>
          <cell r="AU9">
            <v>382112</v>
          </cell>
          <cell r="AV9">
            <v>380264</v>
          </cell>
          <cell r="AW9">
            <v>383697</v>
          </cell>
          <cell r="AX9">
            <v>383662</v>
          </cell>
          <cell r="AY9">
            <v>372424</v>
          </cell>
          <cell r="AZ9">
            <v>373397</v>
          </cell>
          <cell r="BA9">
            <v>375271</v>
          </cell>
          <cell r="BB9">
            <v>381711</v>
          </cell>
          <cell r="BC9">
            <v>387286</v>
          </cell>
          <cell r="BD9">
            <v>392535</v>
          </cell>
        </row>
        <row r="10">
          <cell r="B10">
            <v>9</v>
          </cell>
          <cell r="C10">
            <v>481926</v>
          </cell>
          <cell r="D10">
            <v>486161</v>
          </cell>
          <cell r="E10">
            <v>489429</v>
          </cell>
          <cell r="F10">
            <v>495827</v>
          </cell>
          <cell r="G10">
            <v>497210</v>
          </cell>
          <cell r="H10">
            <v>498135</v>
          </cell>
          <cell r="I10">
            <v>495570</v>
          </cell>
          <cell r="J10">
            <v>493665</v>
          </cell>
          <cell r="K10">
            <v>498069</v>
          </cell>
          <cell r="L10">
            <v>500717</v>
          </cell>
          <cell r="M10">
            <v>502503</v>
          </cell>
          <cell r="N10">
            <v>501668</v>
          </cell>
          <cell r="O10">
            <v>493591</v>
          </cell>
          <cell r="P10">
            <v>496949</v>
          </cell>
          <cell r="Q10">
            <v>499054</v>
          </cell>
          <cell r="R10">
            <v>503409</v>
          </cell>
          <cell r="S10">
            <v>505199</v>
          </cell>
          <cell r="T10">
            <v>506410</v>
          </cell>
          <cell r="U10">
            <v>508461</v>
          </cell>
          <cell r="V10">
            <v>506590</v>
          </cell>
          <cell r="W10">
            <v>508887</v>
          </cell>
          <cell r="X10">
            <v>516663</v>
          </cell>
          <cell r="Y10">
            <v>517669</v>
          </cell>
          <cell r="Z10">
            <v>518406</v>
          </cell>
          <cell r="AA10">
            <v>505963</v>
          </cell>
          <cell r="AB10">
            <v>511088</v>
          </cell>
          <cell r="AC10">
            <v>513463</v>
          </cell>
          <cell r="AD10">
            <v>521039</v>
          </cell>
          <cell r="AE10">
            <v>519038</v>
          </cell>
          <cell r="AF10">
            <v>518509</v>
          </cell>
          <cell r="AG10">
            <v>517490</v>
          </cell>
          <cell r="AH10">
            <v>515743</v>
          </cell>
          <cell r="AI10">
            <v>518864</v>
          </cell>
          <cell r="AJ10">
            <v>521619</v>
          </cell>
          <cell r="AK10">
            <v>522469</v>
          </cell>
          <cell r="AL10">
            <v>520559</v>
          </cell>
          <cell r="AM10">
            <v>510236</v>
          </cell>
          <cell r="AN10">
            <v>515681</v>
          </cell>
          <cell r="AO10">
            <v>520016</v>
          </cell>
          <cell r="AP10">
            <v>524964</v>
          </cell>
          <cell r="AQ10">
            <v>525861</v>
          </cell>
          <cell r="AR10">
            <v>527202</v>
          </cell>
          <cell r="AS10">
            <v>525113</v>
          </cell>
          <cell r="AT10">
            <v>523594</v>
          </cell>
          <cell r="AU10">
            <v>526441</v>
          </cell>
          <cell r="AV10">
            <v>532191</v>
          </cell>
          <cell r="AW10">
            <v>532931</v>
          </cell>
          <cell r="AX10">
            <v>533047</v>
          </cell>
          <cell r="AY10">
            <v>522526</v>
          </cell>
          <cell r="AZ10">
            <v>529274</v>
          </cell>
          <cell r="BA10">
            <v>532884</v>
          </cell>
          <cell r="BB10">
            <v>534995</v>
          </cell>
          <cell r="BC10">
            <v>535314</v>
          </cell>
          <cell r="BD10">
            <v>538454</v>
          </cell>
        </row>
        <row r="11">
          <cell r="B11">
            <v>10</v>
          </cell>
          <cell r="C11">
            <v>6574713</v>
          </cell>
          <cell r="D11">
            <v>6632736</v>
          </cell>
          <cell r="E11">
            <v>6685137</v>
          </cell>
          <cell r="F11">
            <v>6720183</v>
          </cell>
          <cell r="G11">
            <v>6728288</v>
          </cell>
          <cell r="H11">
            <v>6701692</v>
          </cell>
          <cell r="I11">
            <v>6662399</v>
          </cell>
          <cell r="J11">
            <v>6699932</v>
          </cell>
          <cell r="K11">
            <v>6712099</v>
          </cell>
          <cell r="L11">
            <v>6796930</v>
          </cell>
          <cell r="M11">
            <v>6902815</v>
          </cell>
          <cell r="N11">
            <v>6957117</v>
          </cell>
          <cell r="O11">
            <v>6851924</v>
          </cell>
          <cell r="P11">
            <v>6911555</v>
          </cell>
          <cell r="Q11">
            <v>6960452</v>
          </cell>
          <cell r="R11">
            <v>6984717</v>
          </cell>
          <cell r="S11">
            <v>6990833</v>
          </cell>
          <cell r="T11">
            <v>6971698</v>
          </cell>
          <cell r="U11">
            <v>6938013</v>
          </cell>
          <cell r="V11">
            <v>6965340</v>
          </cell>
          <cell r="W11">
            <v>6973963</v>
          </cell>
          <cell r="X11">
            <v>7084388</v>
          </cell>
          <cell r="Y11">
            <v>7192991</v>
          </cell>
          <cell r="Z11">
            <v>7244967</v>
          </cell>
          <cell r="AA11">
            <v>7124721</v>
          </cell>
          <cell r="AB11">
            <v>7184763</v>
          </cell>
          <cell r="AC11">
            <v>7226846</v>
          </cell>
          <cell r="AD11">
            <v>7265034</v>
          </cell>
          <cell r="AE11">
            <v>7254299</v>
          </cell>
          <cell r="AF11">
            <v>7213161</v>
          </cell>
          <cell r="AG11">
            <v>7206074</v>
          </cell>
          <cell r="AH11">
            <v>7227929</v>
          </cell>
          <cell r="AI11">
            <v>7250797</v>
          </cell>
          <cell r="AJ11">
            <v>7312659</v>
          </cell>
          <cell r="AK11">
            <v>7420212</v>
          </cell>
          <cell r="AL11">
            <v>7459518</v>
          </cell>
          <cell r="AM11">
            <v>7357847</v>
          </cell>
          <cell r="AN11">
            <v>7405877</v>
          </cell>
          <cell r="AO11">
            <v>7444380</v>
          </cell>
          <cell r="AP11">
            <v>7451974</v>
          </cell>
          <cell r="AQ11">
            <v>7452530</v>
          </cell>
          <cell r="AR11">
            <v>7426496</v>
          </cell>
          <cell r="AS11">
            <v>7383164</v>
          </cell>
          <cell r="AT11">
            <v>7405485</v>
          </cell>
          <cell r="AU11">
            <v>7232742</v>
          </cell>
          <cell r="AV11">
            <v>7473680</v>
          </cell>
          <cell r="AW11">
            <v>7586662</v>
          </cell>
          <cell r="AX11">
            <v>7627813</v>
          </cell>
          <cell r="AY11">
            <v>7510996</v>
          </cell>
          <cell r="AZ11">
            <v>7580667</v>
          </cell>
          <cell r="BA11">
            <v>7619665</v>
          </cell>
          <cell r="BB11">
            <v>7623957</v>
          </cell>
          <cell r="BC11">
            <v>7619684</v>
          </cell>
          <cell r="BD11">
            <v>7598045</v>
          </cell>
        </row>
        <row r="12">
          <cell r="B12">
            <v>11</v>
          </cell>
          <cell r="C12">
            <v>3290726</v>
          </cell>
          <cell r="D12">
            <v>3294098</v>
          </cell>
          <cell r="E12">
            <v>3331058</v>
          </cell>
          <cell r="F12">
            <v>3373327</v>
          </cell>
          <cell r="G12">
            <v>3400043</v>
          </cell>
          <cell r="H12">
            <v>3401475</v>
          </cell>
          <cell r="I12">
            <v>3409998</v>
          </cell>
          <cell r="J12">
            <v>3430670</v>
          </cell>
          <cell r="K12">
            <v>3420386</v>
          </cell>
          <cell r="L12">
            <v>3446071</v>
          </cell>
          <cell r="M12">
            <v>3474669</v>
          </cell>
          <cell r="N12">
            <v>3487681</v>
          </cell>
          <cell r="O12">
            <v>3410816</v>
          </cell>
          <cell r="P12">
            <v>3431967</v>
          </cell>
          <cell r="Q12">
            <v>3452834</v>
          </cell>
          <cell r="R12">
            <v>3483321</v>
          </cell>
          <cell r="S12">
            <v>3513771</v>
          </cell>
          <cell r="T12">
            <v>3526272</v>
          </cell>
          <cell r="U12">
            <v>3521728</v>
          </cell>
          <cell r="V12">
            <v>3534577</v>
          </cell>
          <cell r="W12">
            <v>3531520</v>
          </cell>
          <cell r="X12">
            <v>3566342</v>
          </cell>
          <cell r="Y12">
            <v>3586478</v>
          </cell>
          <cell r="Z12">
            <v>3601136</v>
          </cell>
          <cell r="AA12">
            <v>3522801</v>
          </cell>
          <cell r="AB12">
            <v>3543404</v>
          </cell>
          <cell r="AC12">
            <v>3560977</v>
          </cell>
          <cell r="AD12">
            <v>3605781</v>
          </cell>
          <cell r="AE12">
            <v>3621992</v>
          </cell>
          <cell r="AF12">
            <v>3626775</v>
          </cell>
          <cell r="AG12">
            <v>3631674</v>
          </cell>
          <cell r="AH12">
            <v>3639987</v>
          </cell>
          <cell r="AI12">
            <v>3642507</v>
          </cell>
          <cell r="AJ12">
            <v>3659172</v>
          </cell>
          <cell r="AK12">
            <v>3687696</v>
          </cell>
          <cell r="AL12">
            <v>3696020</v>
          </cell>
          <cell r="AM12">
            <v>3616361</v>
          </cell>
          <cell r="AN12">
            <v>3636091</v>
          </cell>
          <cell r="AO12">
            <v>3660272</v>
          </cell>
          <cell r="AP12">
            <v>3678027</v>
          </cell>
          <cell r="AQ12">
            <v>3695033</v>
          </cell>
          <cell r="AR12">
            <v>3710319</v>
          </cell>
          <cell r="AS12">
            <v>3702842</v>
          </cell>
          <cell r="AT12">
            <v>3718547</v>
          </cell>
          <cell r="AU12">
            <v>3697890</v>
          </cell>
          <cell r="AV12">
            <v>3740675</v>
          </cell>
          <cell r="AW12">
            <v>3768519</v>
          </cell>
          <cell r="AX12">
            <v>3768941</v>
          </cell>
          <cell r="AY12">
            <v>3686274</v>
          </cell>
          <cell r="AZ12">
            <v>3714484</v>
          </cell>
          <cell r="BA12">
            <v>3741113</v>
          </cell>
          <cell r="BB12">
            <v>3754525</v>
          </cell>
          <cell r="BC12">
            <v>3771542</v>
          </cell>
          <cell r="BD12">
            <v>3786033</v>
          </cell>
        </row>
        <row r="13">
          <cell r="B13">
            <v>12</v>
          </cell>
          <cell r="C13">
            <v>497275</v>
          </cell>
          <cell r="D13">
            <v>498193</v>
          </cell>
          <cell r="E13">
            <v>501242</v>
          </cell>
          <cell r="F13">
            <v>501278</v>
          </cell>
          <cell r="G13">
            <v>502936</v>
          </cell>
          <cell r="H13">
            <v>502848</v>
          </cell>
          <cell r="I13">
            <v>503347</v>
          </cell>
          <cell r="J13">
            <v>504754</v>
          </cell>
          <cell r="K13">
            <v>506264</v>
          </cell>
          <cell r="L13">
            <v>507369</v>
          </cell>
          <cell r="M13">
            <v>511261</v>
          </cell>
          <cell r="N13">
            <v>515917</v>
          </cell>
          <cell r="O13">
            <v>506725</v>
          </cell>
          <cell r="P13">
            <v>508444</v>
          </cell>
          <cell r="Q13">
            <v>511363</v>
          </cell>
          <cell r="R13">
            <v>509985</v>
          </cell>
          <cell r="S13">
            <v>511656</v>
          </cell>
          <cell r="T13">
            <v>513175</v>
          </cell>
          <cell r="U13">
            <v>515306</v>
          </cell>
          <cell r="V13">
            <v>515584</v>
          </cell>
          <cell r="W13">
            <v>515384</v>
          </cell>
          <cell r="X13">
            <v>518398</v>
          </cell>
          <cell r="Y13">
            <v>523591</v>
          </cell>
          <cell r="Z13">
            <v>528316</v>
          </cell>
          <cell r="AA13">
            <v>518737</v>
          </cell>
          <cell r="AB13">
            <v>521119</v>
          </cell>
          <cell r="AC13">
            <v>522704</v>
          </cell>
          <cell r="AD13">
            <v>522872</v>
          </cell>
          <cell r="AE13">
            <v>522756</v>
          </cell>
          <cell r="AF13">
            <v>522419</v>
          </cell>
          <cell r="AG13">
            <v>525497</v>
          </cell>
          <cell r="AH13">
            <v>527544</v>
          </cell>
          <cell r="AI13">
            <v>527831</v>
          </cell>
          <cell r="AJ13">
            <v>525996</v>
          </cell>
          <cell r="AK13">
            <v>530352</v>
          </cell>
          <cell r="AL13">
            <v>533662</v>
          </cell>
          <cell r="AM13">
            <v>525871</v>
          </cell>
          <cell r="AN13">
            <v>527487</v>
          </cell>
          <cell r="AO13">
            <v>530895</v>
          </cell>
          <cell r="AP13">
            <v>528452</v>
          </cell>
          <cell r="AQ13">
            <v>529936</v>
          </cell>
          <cell r="AR13">
            <v>531245</v>
          </cell>
          <cell r="AS13">
            <v>531844</v>
          </cell>
          <cell r="AT13">
            <v>533585</v>
          </cell>
          <cell r="AU13">
            <v>533239</v>
          </cell>
          <cell r="AV13">
            <v>532589</v>
          </cell>
          <cell r="AW13">
            <v>536281</v>
          </cell>
          <cell r="AX13">
            <v>540927</v>
          </cell>
          <cell r="AY13">
            <v>531190</v>
          </cell>
          <cell r="AZ13">
            <v>532781</v>
          </cell>
          <cell r="BA13">
            <v>536143</v>
          </cell>
          <cell r="BB13">
            <v>534548</v>
          </cell>
          <cell r="BC13">
            <v>534504</v>
          </cell>
          <cell r="BD13">
            <v>536657</v>
          </cell>
        </row>
        <row r="14">
          <cell r="B14">
            <v>13</v>
          </cell>
          <cell r="C14">
            <v>509055</v>
          </cell>
          <cell r="D14">
            <v>511573</v>
          </cell>
          <cell r="E14">
            <v>517728</v>
          </cell>
          <cell r="F14">
            <v>526747</v>
          </cell>
          <cell r="G14">
            <v>534871</v>
          </cell>
          <cell r="H14">
            <v>543434</v>
          </cell>
          <cell r="I14">
            <v>547538</v>
          </cell>
          <cell r="J14">
            <v>549896</v>
          </cell>
          <cell r="K14">
            <v>545963</v>
          </cell>
          <cell r="L14">
            <v>545816</v>
          </cell>
          <cell r="M14">
            <v>537597</v>
          </cell>
          <cell r="N14">
            <v>536313</v>
          </cell>
          <cell r="O14">
            <v>523014</v>
          </cell>
          <cell r="P14">
            <v>525897</v>
          </cell>
          <cell r="Q14">
            <v>534380</v>
          </cell>
          <cell r="R14">
            <v>542390</v>
          </cell>
          <cell r="S14">
            <v>550190</v>
          </cell>
          <cell r="T14">
            <v>559900</v>
          </cell>
          <cell r="U14">
            <v>566608</v>
          </cell>
          <cell r="V14">
            <v>567912</v>
          </cell>
          <cell r="W14">
            <v>565829</v>
          </cell>
          <cell r="X14">
            <v>564329</v>
          </cell>
          <cell r="Y14">
            <v>558350</v>
          </cell>
          <cell r="Z14">
            <v>556056</v>
          </cell>
          <cell r="AA14">
            <v>542515</v>
          </cell>
          <cell r="AB14">
            <v>547483</v>
          </cell>
          <cell r="AC14">
            <v>554756</v>
          </cell>
          <cell r="AD14">
            <v>565015</v>
          </cell>
          <cell r="AE14">
            <v>570783</v>
          </cell>
          <cell r="AF14">
            <v>580158</v>
          </cell>
          <cell r="AG14">
            <v>588589</v>
          </cell>
          <cell r="AH14">
            <v>590998</v>
          </cell>
          <cell r="AI14">
            <v>587057</v>
          </cell>
          <cell r="AJ14">
            <v>584614</v>
          </cell>
          <cell r="AK14">
            <v>580311</v>
          </cell>
          <cell r="AL14">
            <v>575574</v>
          </cell>
          <cell r="AM14">
            <v>559528</v>
          </cell>
          <cell r="AN14">
            <v>563488</v>
          </cell>
          <cell r="AO14">
            <v>571551</v>
          </cell>
          <cell r="AP14">
            <v>581174</v>
          </cell>
          <cell r="AQ14">
            <v>589486</v>
          </cell>
          <cell r="AR14">
            <v>600989</v>
          </cell>
          <cell r="AS14">
            <v>604845</v>
          </cell>
          <cell r="AT14">
            <v>607681</v>
          </cell>
          <cell r="AU14">
            <v>603056</v>
          </cell>
          <cell r="AV14">
            <v>601228</v>
          </cell>
          <cell r="AW14">
            <v>595809</v>
          </cell>
          <cell r="AX14">
            <v>592848</v>
          </cell>
          <cell r="AY14">
            <v>582920</v>
          </cell>
          <cell r="AZ14">
            <v>588244</v>
          </cell>
          <cell r="BA14">
            <v>593788</v>
          </cell>
          <cell r="BB14">
            <v>602166</v>
          </cell>
          <cell r="BC14">
            <v>610817</v>
          </cell>
          <cell r="BD14">
            <v>622504</v>
          </cell>
        </row>
        <row r="15">
          <cell r="B15">
            <v>14</v>
          </cell>
          <cell r="C15">
            <v>4819880</v>
          </cell>
          <cell r="D15">
            <v>4822274</v>
          </cell>
          <cell r="E15">
            <v>4863130</v>
          </cell>
          <cell r="F15">
            <v>4933034</v>
          </cell>
          <cell r="G15">
            <v>4993375</v>
          </cell>
          <cell r="H15">
            <v>5034589</v>
          </cell>
          <cell r="I15">
            <v>5029408</v>
          </cell>
          <cell r="J15">
            <v>5043124</v>
          </cell>
          <cell r="K15">
            <v>5018849</v>
          </cell>
          <cell r="L15">
            <v>5041699</v>
          </cell>
          <cell r="M15">
            <v>5050095</v>
          </cell>
          <cell r="N15">
            <v>5049296</v>
          </cell>
          <cell r="O15">
            <v>4899968</v>
          </cell>
          <cell r="P15">
            <v>4905638</v>
          </cell>
          <cell r="Q15">
            <v>4939142</v>
          </cell>
          <cell r="R15">
            <v>5020993</v>
          </cell>
          <cell r="S15">
            <v>5087041</v>
          </cell>
          <cell r="T15">
            <v>5125948</v>
          </cell>
          <cell r="U15">
            <v>5124157</v>
          </cell>
          <cell r="V15">
            <v>5127204</v>
          </cell>
          <cell r="W15">
            <v>5105749</v>
          </cell>
          <cell r="X15">
            <v>5132467</v>
          </cell>
          <cell r="Y15">
            <v>5133647</v>
          </cell>
          <cell r="Z15">
            <v>5127625</v>
          </cell>
          <cell r="AA15">
            <v>4985265</v>
          </cell>
          <cell r="AB15">
            <v>4988886</v>
          </cell>
          <cell r="AC15">
            <v>5017034</v>
          </cell>
          <cell r="AD15">
            <v>5090181</v>
          </cell>
          <cell r="AE15">
            <v>5123028</v>
          </cell>
          <cell r="AF15">
            <v>5154720</v>
          </cell>
          <cell r="AG15">
            <v>5165087</v>
          </cell>
          <cell r="AH15">
            <v>5167899</v>
          </cell>
          <cell r="AI15">
            <v>5146222</v>
          </cell>
          <cell r="AJ15">
            <v>5171951</v>
          </cell>
          <cell r="AK15">
            <v>5180319</v>
          </cell>
          <cell r="AL15">
            <v>5155515</v>
          </cell>
          <cell r="AM15">
            <v>5013319</v>
          </cell>
          <cell r="AN15">
            <v>5018056</v>
          </cell>
          <cell r="AO15">
            <v>5059486</v>
          </cell>
          <cell r="AP15">
            <v>5110761</v>
          </cell>
          <cell r="AQ15">
            <v>5164327</v>
          </cell>
          <cell r="AR15">
            <v>5213205</v>
          </cell>
          <cell r="AS15">
            <v>5206209</v>
          </cell>
          <cell r="AT15">
            <v>5218823</v>
          </cell>
          <cell r="AU15">
            <v>5190005</v>
          </cell>
          <cell r="AV15">
            <v>5208269</v>
          </cell>
          <cell r="AW15">
            <v>5223402</v>
          </cell>
          <cell r="AX15">
            <v>5214399</v>
          </cell>
          <cell r="AY15">
            <v>5065754</v>
          </cell>
          <cell r="AZ15">
            <v>5077414</v>
          </cell>
          <cell r="BA15">
            <v>5126747</v>
          </cell>
          <cell r="BB15">
            <v>5160112</v>
          </cell>
          <cell r="BC15">
            <v>5216230</v>
          </cell>
          <cell r="BD15">
            <v>5265647</v>
          </cell>
        </row>
        <row r="16">
          <cell r="B16">
            <v>15</v>
          </cell>
          <cell r="C16">
            <v>2410340</v>
          </cell>
          <cell r="D16">
            <v>2417751</v>
          </cell>
          <cell r="E16">
            <v>2444940</v>
          </cell>
          <cell r="F16">
            <v>2481568</v>
          </cell>
          <cell r="G16">
            <v>2514781</v>
          </cell>
          <cell r="H16">
            <v>2530865</v>
          </cell>
          <cell r="I16">
            <v>2519207</v>
          </cell>
          <cell r="J16">
            <v>2531329</v>
          </cell>
          <cell r="K16">
            <v>2524404</v>
          </cell>
          <cell r="L16">
            <v>2531156</v>
          </cell>
          <cell r="M16">
            <v>2545158</v>
          </cell>
          <cell r="N16">
            <v>2547235</v>
          </cell>
          <cell r="O16">
            <v>2470620</v>
          </cell>
          <cell r="P16">
            <v>2474026</v>
          </cell>
          <cell r="Q16">
            <v>2497108</v>
          </cell>
          <cell r="R16">
            <v>2531614</v>
          </cell>
          <cell r="S16">
            <v>2562268</v>
          </cell>
          <cell r="T16">
            <v>2578904</v>
          </cell>
          <cell r="U16">
            <v>2572500</v>
          </cell>
          <cell r="V16">
            <v>2581140</v>
          </cell>
          <cell r="W16">
            <v>2571712</v>
          </cell>
          <cell r="X16">
            <v>2582660</v>
          </cell>
          <cell r="Y16">
            <v>2593732</v>
          </cell>
          <cell r="Z16">
            <v>2595837</v>
          </cell>
          <cell r="AA16">
            <v>2522509</v>
          </cell>
          <cell r="AB16">
            <v>2530487</v>
          </cell>
          <cell r="AC16">
            <v>2549665</v>
          </cell>
          <cell r="AD16">
            <v>2585241</v>
          </cell>
          <cell r="AE16">
            <v>2604096</v>
          </cell>
          <cell r="AF16">
            <v>2617305</v>
          </cell>
          <cell r="AG16">
            <v>2621933</v>
          </cell>
          <cell r="AH16">
            <v>2624148</v>
          </cell>
          <cell r="AI16">
            <v>2621703</v>
          </cell>
          <cell r="AJ16">
            <v>2619470</v>
          </cell>
          <cell r="AK16">
            <v>2628576</v>
          </cell>
          <cell r="AL16">
            <v>2621677</v>
          </cell>
          <cell r="AM16">
            <v>2559401</v>
          </cell>
          <cell r="AN16">
            <v>2567546</v>
          </cell>
          <cell r="AO16">
            <v>2586652</v>
          </cell>
          <cell r="AP16">
            <v>2614892</v>
          </cell>
          <cell r="AQ16">
            <v>2638017</v>
          </cell>
          <cell r="AR16">
            <v>2658521</v>
          </cell>
          <cell r="AS16">
            <v>2645780</v>
          </cell>
          <cell r="AT16">
            <v>2648715</v>
          </cell>
          <cell r="AU16">
            <v>2644142</v>
          </cell>
          <cell r="AV16">
            <v>2648597</v>
          </cell>
          <cell r="AW16">
            <v>2658397</v>
          </cell>
          <cell r="AX16">
            <v>2658030</v>
          </cell>
          <cell r="AY16">
            <v>2592390</v>
          </cell>
          <cell r="AZ16">
            <v>2602856</v>
          </cell>
          <cell r="BA16">
            <v>2624511</v>
          </cell>
          <cell r="BB16">
            <v>2642317</v>
          </cell>
          <cell r="BC16">
            <v>2667926</v>
          </cell>
          <cell r="BD16">
            <v>2689379</v>
          </cell>
        </row>
        <row r="17">
          <cell r="B17">
            <v>16</v>
          </cell>
          <cell r="C17">
            <v>1238108</v>
          </cell>
          <cell r="D17">
            <v>1239847</v>
          </cell>
          <cell r="E17">
            <v>1248014</v>
          </cell>
          <cell r="F17">
            <v>1273482</v>
          </cell>
          <cell r="G17">
            <v>1290053</v>
          </cell>
          <cell r="H17">
            <v>1302405</v>
          </cell>
          <cell r="I17">
            <v>1302827</v>
          </cell>
          <cell r="J17">
            <v>1303359</v>
          </cell>
          <cell r="K17">
            <v>1291550</v>
          </cell>
          <cell r="L17">
            <v>1291058</v>
          </cell>
          <cell r="M17">
            <v>1292926</v>
          </cell>
          <cell r="N17">
            <v>1288366</v>
          </cell>
          <cell r="O17">
            <v>1257572</v>
          </cell>
          <cell r="P17">
            <v>1258303</v>
          </cell>
          <cell r="Q17">
            <v>1267337</v>
          </cell>
          <cell r="R17">
            <v>1290432</v>
          </cell>
          <cell r="S17">
            <v>1303934</v>
          </cell>
          <cell r="T17">
            <v>1317000</v>
          </cell>
          <cell r="U17">
            <v>1319488</v>
          </cell>
          <cell r="V17">
            <v>1314988</v>
          </cell>
          <cell r="W17">
            <v>1301324</v>
          </cell>
          <cell r="X17">
            <v>1303804</v>
          </cell>
          <cell r="Y17">
            <v>1304229</v>
          </cell>
          <cell r="Z17">
            <v>1299095</v>
          </cell>
          <cell r="AA17">
            <v>1266840</v>
          </cell>
          <cell r="AB17">
            <v>1267923</v>
          </cell>
          <cell r="AC17">
            <v>1279125</v>
          </cell>
          <cell r="AD17">
            <v>1301947</v>
          </cell>
          <cell r="AE17">
            <v>1308810</v>
          </cell>
          <cell r="AF17">
            <v>1317919</v>
          </cell>
          <cell r="AG17">
            <v>1329567</v>
          </cell>
          <cell r="AH17">
            <v>1323689</v>
          </cell>
          <cell r="AI17">
            <v>1312008</v>
          </cell>
          <cell r="AJ17">
            <v>1310382</v>
          </cell>
          <cell r="AK17">
            <v>1308506</v>
          </cell>
          <cell r="AL17">
            <v>1300212</v>
          </cell>
          <cell r="AM17">
            <v>1264904</v>
          </cell>
          <cell r="AN17">
            <v>1268685</v>
          </cell>
          <cell r="AO17">
            <v>1276730</v>
          </cell>
          <cell r="AP17">
            <v>1299034</v>
          </cell>
          <cell r="AQ17">
            <v>1308437</v>
          </cell>
          <cell r="AR17">
            <v>1322281</v>
          </cell>
          <cell r="AS17">
            <v>1322451</v>
          </cell>
          <cell r="AT17">
            <v>1318312</v>
          </cell>
          <cell r="AU17">
            <v>1307110</v>
          </cell>
          <cell r="AV17">
            <v>1308658</v>
          </cell>
          <cell r="AW17">
            <v>1310897</v>
          </cell>
          <cell r="AX17">
            <v>1306808</v>
          </cell>
          <cell r="AY17">
            <v>1273222</v>
          </cell>
          <cell r="AZ17">
            <v>1276644</v>
          </cell>
          <cell r="BA17">
            <v>1283348</v>
          </cell>
          <cell r="BB17">
            <v>1301688</v>
          </cell>
          <cell r="BC17">
            <v>1319801</v>
          </cell>
          <cell r="BD17">
            <v>1332165</v>
          </cell>
        </row>
        <row r="18">
          <cell r="B18">
            <v>17</v>
          </cell>
          <cell r="C18">
            <v>1082304</v>
          </cell>
          <cell r="D18">
            <v>1086076</v>
          </cell>
          <cell r="E18">
            <v>1095994</v>
          </cell>
          <cell r="F18">
            <v>1110746</v>
          </cell>
          <cell r="G18">
            <v>1119685</v>
          </cell>
          <cell r="H18">
            <v>1124309</v>
          </cell>
          <cell r="I18">
            <v>1122394</v>
          </cell>
          <cell r="J18">
            <v>1124409</v>
          </cell>
          <cell r="K18">
            <v>1117826</v>
          </cell>
          <cell r="L18">
            <v>1124684</v>
          </cell>
          <cell r="M18">
            <v>1128110</v>
          </cell>
          <cell r="N18">
            <v>1128975</v>
          </cell>
          <cell r="O18">
            <v>1099372</v>
          </cell>
          <cell r="P18">
            <v>1104588</v>
          </cell>
          <cell r="Q18">
            <v>1109107</v>
          </cell>
          <cell r="R18">
            <v>1119307</v>
          </cell>
          <cell r="S18">
            <v>1127101</v>
          </cell>
          <cell r="T18">
            <v>1133428</v>
          </cell>
          <cell r="U18">
            <v>1133464</v>
          </cell>
          <cell r="V18">
            <v>1133153</v>
          </cell>
          <cell r="W18">
            <v>1126633</v>
          </cell>
          <cell r="X18">
            <v>1134413</v>
          </cell>
          <cell r="Y18">
            <v>1135933</v>
          </cell>
          <cell r="Z18">
            <v>1135722</v>
          </cell>
          <cell r="AA18">
            <v>1108586</v>
          </cell>
          <cell r="AB18">
            <v>1110919</v>
          </cell>
          <cell r="AC18">
            <v>1114993</v>
          </cell>
          <cell r="AD18">
            <v>1129854</v>
          </cell>
          <cell r="AE18">
            <v>1131888</v>
          </cell>
          <cell r="AF18">
            <v>1132892</v>
          </cell>
          <cell r="AG18">
            <v>1137448</v>
          </cell>
          <cell r="AH18">
            <v>1136084</v>
          </cell>
          <cell r="AI18">
            <v>1132781</v>
          </cell>
          <cell r="AJ18">
            <v>1138152</v>
          </cell>
          <cell r="AK18">
            <v>1140077</v>
          </cell>
          <cell r="AL18">
            <v>1136397</v>
          </cell>
          <cell r="AM18">
            <v>1108644</v>
          </cell>
          <cell r="AN18">
            <v>1115419</v>
          </cell>
          <cell r="AO18">
            <v>1120715</v>
          </cell>
          <cell r="AP18">
            <v>1122350</v>
          </cell>
          <cell r="AQ18">
            <v>1127111</v>
          </cell>
          <cell r="AR18">
            <v>1132748</v>
          </cell>
          <cell r="AS18">
            <v>1136276</v>
          </cell>
          <cell r="AT18">
            <v>1136172</v>
          </cell>
          <cell r="AU18">
            <v>1133441</v>
          </cell>
          <cell r="AV18">
            <v>1138550</v>
          </cell>
          <cell r="AW18">
            <v>1144171</v>
          </cell>
          <cell r="AX18">
            <v>1143517</v>
          </cell>
          <cell r="AY18">
            <v>1115104</v>
          </cell>
          <cell r="AZ18">
            <v>1121079</v>
          </cell>
          <cell r="BA18">
            <v>1123328</v>
          </cell>
          <cell r="BB18">
            <v>1134330</v>
          </cell>
          <cell r="BC18">
            <v>1140097</v>
          </cell>
          <cell r="BD18">
            <v>1146255</v>
          </cell>
        </row>
        <row r="19">
          <cell r="B19">
            <v>18</v>
          </cell>
          <cell r="C19">
            <v>1463019</v>
          </cell>
          <cell r="D19">
            <v>1460086</v>
          </cell>
          <cell r="E19">
            <v>1476851</v>
          </cell>
          <cell r="F19">
            <v>1499587</v>
          </cell>
          <cell r="G19">
            <v>1511961</v>
          </cell>
          <cell r="H19">
            <v>1515340</v>
          </cell>
          <cell r="I19">
            <v>1513600</v>
          </cell>
          <cell r="J19">
            <v>1523017</v>
          </cell>
          <cell r="K19">
            <v>1520283</v>
          </cell>
          <cell r="L19">
            <v>1526276</v>
          </cell>
          <cell r="M19">
            <v>1540844</v>
          </cell>
          <cell r="N19">
            <v>1545440</v>
          </cell>
          <cell r="O19">
            <v>1500883</v>
          </cell>
          <cell r="P19">
            <v>1495717</v>
          </cell>
          <cell r="Q19">
            <v>1505630</v>
          </cell>
          <cell r="R19">
            <v>1524293</v>
          </cell>
          <cell r="S19">
            <v>1543645</v>
          </cell>
          <cell r="T19">
            <v>1549542</v>
          </cell>
          <cell r="U19">
            <v>1548667</v>
          </cell>
          <cell r="V19">
            <v>1552926</v>
          </cell>
          <cell r="W19">
            <v>1551090</v>
          </cell>
          <cell r="X19">
            <v>1556779</v>
          </cell>
          <cell r="Y19">
            <v>1573599</v>
          </cell>
          <cell r="Z19">
            <v>1576067</v>
          </cell>
          <cell r="AA19">
            <v>1530140</v>
          </cell>
          <cell r="AB19">
            <v>1530519</v>
          </cell>
          <cell r="AC19">
            <v>1539950</v>
          </cell>
          <cell r="AD19">
            <v>1561127</v>
          </cell>
          <cell r="AE19">
            <v>1572078</v>
          </cell>
          <cell r="AF19">
            <v>1574608</v>
          </cell>
          <cell r="AG19">
            <v>1576929</v>
          </cell>
          <cell r="AH19">
            <v>1578908</v>
          </cell>
          <cell r="AI19">
            <v>1577643</v>
          </cell>
          <cell r="AJ19">
            <v>1579278</v>
          </cell>
          <cell r="AK19">
            <v>1589182</v>
          </cell>
          <cell r="AL19">
            <v>1591392</v>
          </cell>
          <cell r="AM19">
            <v>1546117</v>
          </cell>
          <cell r="AN19">
            <v>1549493</v>
          </cell>
          <cell r="AO19">
            <v>1560227</v>
          </cell>
          <cell r="AP19">
            <v>1573129</v>
          </cell>
          <cell r="AQ19">
            <v>1581877</v>
          </cell>
          <cell r="AR19">
            <v>1591701</v>
          </cell>
          <cell r="AS19">
            <v>1582604</v>
          </cell>
          <cell r="AT19">
            <v>1585273</v>
          </cell>
          <cell r="AU19">
            <v>1586194</v>
          </cell>
          <cell r="AV19">
            <v>1592131</v>
          </cell>
          <cell r="AW19">
            <v>1607189</v>
          </cell>
          <cell r="AX19">
            <v>1604311</v>
          </cell>
          <cell r="AY19">
            <v>1554204</v>
          </cell>
          <cell r="AZ19">
            <v>1560101</v>
          </cell>
          <cell r="BA19">
            <v>1569661</v>
          </cell>
          <cell r="BB19">
            <v>1587078</v>
          </cell>
          <cell r="BC19">
            <v>1596673</v>
          </cell>
          <cell r="BD19">
            <v>1606509</v>
          </cell>
        </row>
        <row r="20">
          <cell r="B20">
            <v>19</v>
          </cell>
          <cell r="C20">
            <v>1572486</v>
          </cell>
          <cell r="D20">
            <v>1578553</v>
          </cell>
          <cell r="E20">
            <v>1591867</v>
          </cell>
          <cell r="F20">
            <v>1601535</v>
          </cell>
          <cell r="G20">
            <v>1611454</v>
          </cell>
          <cell r="H20">
            <v>1611791</v>
          </cell>
          <cell r="I20">
            <v>1612129</v>
          </cell>
          <cell r="J20">
            <v>1621769</v>
          </cell>
          <cell r="K20">
            <v>1616851</v>
          </cell>
          <cell r="L20">
            <v>1634089</v>
          </cell>
          <cell r="M20">
            <v>1639399</v>
          </cell>
          <cell r="N20">
            <v>1643009</v>
          </cell>
          <cell r="O20">
            <v>1609098</v>
          </cell>
          <cell r="P20">
            <v>1609714</v>
          </cell>
          <cell r="Q20">
            <v>1612357</v>
          </cell>
          <cell r="R20">
            <v>1619389</v>
          </cell>
          <cell r="S20">
            <v>1624726</v>
          </cell>
          <cell r="T20">
            <v>1622661</v>
          </cell>
          <cell r="U20">
            <v>1622562</v>
          </cell>
          <cell r="V20">
            <v>1623127</v>
          </cell>
          <cell r="W20">
            <v>1613941</v>
          </cell>
          <cell r="X20">
            <v>1632473</v>
          </cell>
          <cell r="Y20">
            <v>1629843</v>
          </cell>
          <cell r="Z20">
            <v>1628171</v>
          </cell>
          <cell r="AA20">
            <v>1593283</v>
          </cell>
          <cell r="AB20">
            <v>1592741</v>
          </cell>
          <cell r="AC20">
            <v>1598308</v>
          </cell>
          <cell r="AD20">
            <v>1605658</v>
          </cell>
          <cell r="AE20">
            <v>1605889</v>
          </cell>
          <cell r="AF20">
            <v>1600538</v>
          </cell>
          <cell r="AG20">
            <v>1601023</v>
          </cell>
          <cell r="AH20">
            <v>1593178</v>
          </cell>
          <cell r="AI20">
            <v>1597285</v>
          </cell>
          <cell r="AJ20">
            <v>1602248</v>
          </cell>
          <cell r="AK20">
            <v>1603942</v>
          </cell>
          <cell r="AL20">
            <v>1598265</v>
          </cell>
          <cell r="AM20">
            <v>1575703</v>
          </cell>
          <cell r="AN20">
            <v>1588373</v>
          </cell>
          <cell r="AO20">
            <v>1592343</v>
          </cell>
          <cell r="AP20">
            <v>1596150</v>
          </cell>
          <cell r="AQ20">
            <v>1604408</v>
          </cell>
          <cell r="AR20">
            <v>1603353</v>
          </cell>
          <cell r="AS20">
            <v>1595890</v>
          </cell>
          <cell r="AT20">
            <v>1600562</v>
          </cell>
          <cell r="AU20">
            <v>1595713</v>
          </cell>
          <cell r="AV20">
            <v>1605902</v>
          </cell>
          <cell r="AW20">
            <v>1612410</v>
          </cell>
          <cell r="AX20">
            <v>1609077</v>
          </cell>
          <cell r="AY20">
            <v>1582210</v>
          </cell>
          <cell r="AZ20">
            <v>1589969</v>
          </cell>
          <cell r="BA20">
            <v>1607417</v>
          </cell>
          <cell r="BB20">
            <v>1609946</v>
          </cell>
          <cell r="BC20">
            <v>1615967</v>
          </cell>
          <cell r="BD20">
            <v>1617452</v>
          </cell>
        </row>
        <row r="21">
          <cell r="B21">
            <v>20</v>
          </cell>
          <cell r="C21">
            <v>468983</v>
          </cell>
          <cell r="D21">
            <v>468053</v>
          </cell>
          <cell r="E21">
            <v>469187</v>
          </cell>
          <cell r="F21">
            <v>477429</v>
          </cell>
          <cell r="G21">
            <v>494866</v>
          </cell>
          <cell r="H21">
            <v>511641</v>
          </cell>
          <cell r="I21">
            <v>522292</v>
          </cell>
          <cell r="J21">
            <v>523592</v>
          </cell>
          <cell r="K21">
            <v>509243</v>
          </cell>
          <cell r="L21">
            <v>504030</v>
          </cell>
          <cell r="M21">
            <v>494783</v>
          </cell>
          <cell r="N21">
            <v>494480</v>
          </cell>
          <cell r="O21">
            <v>475172</v>
          </cell>
          <cell r="P21">
            <v>472197</v>
          </cell>
          <cell r="Q21">
            <v>474071</v>
          </cell>
          <cell r="R21">
            <v>484607</v>
          </cell>
          <cell r="S21">
            <v>502018</v>
          </cell>
          <cell r="T21">
            <v>518334</v>
          </cell>
          <cell r="U21">
            <v>528570</v>
          </cell>
          <cell r="V21">
            <v>529487</v>
          </cell>
          <cell r="W21">
            <v>514845</v>
          </cell>
          <cell r="X21">
            <v>509602</v>
          </cell>
          <cell r="Y21">
            <v>501232</v>
          </cell>
          <cell r="Z21">
            <v>500741</v>
          </cell>
          <cell r="AA21">
            <v>483901</v>
          </cell>
          <cell r="AB21">
            <v>482448</v>
          </cell>
          <cell r="AC21">
            <v>483866</v>
          </cell>
          <cell r="AD21">
            <v>493409</v>
          </cell>
          <cell r="AE21">
            <v>507613</v>
          </cell>
          <cell r="AF21">
            <v>525183</v>
          </cell>
          <cell r="AG21">
            <v>536761</v>
          </cell>
          <cell r="AH21">
            <v>536291</v>
          </cell>
          <cell r="AI21">
            <v>520854</v>
          </cell>
          <cell r="AJ21">
            <v>515591</v>
          </cell>
          <cell r="AK21">
            <v>505815</v>
          </cell>
          <cell r="AL21">
            <v>505520</v>
          </cell>
          <cell r="AM21">
            <v>490258</v>
          </cell>
          <cell r="AN21">
            <v>487147</v>
          </cell>
          <cell r="AO21">
            <v>489945</v>
          </cell>
          <cell r="AP21">
            <v>497282</v>
          </cell>
          <cell r="AQ21">
            <v>511876</v>
          </cell>
          <cell r="AR21">
            <v>531697</v>
          </cell>
          <cell r="AS21">
            <v>540792</v>
          </cell>
          <cell r="AT21">
            <v>540559</v>
          </cell>
          <cell r="AU21">
            <v>525803</v>
          </cell>
          <cell r="AV21">
            <v>519894</v>
          </cell>
          <cell r="AW21">
            <v>512194</v>
          </cell>
          <cell r="AX21">
            <v>512903</v>
          </cell>
          <cell r="AY21">
            <v>495108</v>
          </cell>
          <cell r="AZ21">
            <v>494448</v>
          </cell>
          <cell r="BA21">
            <v>495542</v>
          </cell>
          <cell r="BB21">
            <v>503743</v>
          </cell>
          <cell r="BC21">
            <v>518355</v>
          </cell>
          <cell r="BD21">
            <v>537601</v>
          </cell>
        </row>
        <row r="22">
          <cell r="B22">
            <v>21</v>
          </cell>
          <cell r="C22">
            <v>2001957</v>
          </cell>
          <cell r="D22">
            <v>1996625</v>
          </cell>
          <cell r="E22">
            <v>2016703</v>
          </cell>
          <cell r="F22">
            <v>2048977</v>
          </cell>
          <cell r="G22">
            <v>2077662</v>
          </cell>
          <cell r="H22">
            <v>2098891</v>
          </cell>
          <cell r="I22">
            <v>2098194</v>
          </cell>
          <cell r="J22">
            <v>2100835</v>
          </cell>
          <cell r="K22">
            <v>2083390</v>
          </cell>
          <cell r="L22">
            <v>2086019</v>
          </cell>
          <cell r="M22">
            <v>2092450</v>
          </cell>
          <cell r="N22">
            <v>2096861</v>
          </cell>
          <cell r="O22">
            <v>2035263</v>
          </cell>
          <cell r="P22">
            <v>2034622</v>
          </cell>
          <cell r="Q22">
            <v>2046923</v>
          </cell>
          <cell r="R22">
            <v>2085966</v>
          </cell>
          <cell r="S22">
            <v>2115743</v>
          </cell>
          <cell r="T22">
            <v>2136346</v>
          </cell>
          <cell r="U22">
            <v>2143181</v>
          </cell>
          <cell r="V22">
            <v>2140756</v>
          </cell>
          <cell r="W22">
            <v>2120215</v>
          </cell>
          <cell r="X22">
            <v>2133027</v>
          </cell>
          <cell r="Y22">
            <v>2137876</v>
          </cell>
          <cell r="Z22">
            <v>2141040</v>
          </cell>
          <cell r="AA22">
            <v>2080452</v>
          </cell>
          <cell r="AB22">
            <v>2077078</v>
          </cell>
          <cell r="AC22">
            <v>2097063</v>
          </cell>
          <cell r="AD22">
            <v>2130808</v>
          </cell>
          <cell r="AE22">
            <v>2145757</v>
          </cell>
          <cell r="AF22">
            <v>2165819</v>
          </cell>
          <cell r="AG22">
            <v>2174944</v>
          </cell>
          <cell r="AH22">
            <v>2172811</v>
          </cell>
          <cell r="AI22">
            <v>2158889</v>
          </cell>
          <cell r="AJ22">
            <v>2158246</v>
          </cell>
          <cell r="AK22">
            <v>2169176</v>
          </cell>
          <cell r="AL22">
            <v>2170617</v>
          </cell>
          <cell r="AM22">
            <v>2111179</v>
          </cell>
          <cell r="AN22">
            <v>2113512</v>
          </cell>
          <cell r="AO22">
            <v>2126980</v>
          </cell>
          <cell r="AP22">
            <v>2150300</v>
          </cell>
          <cell r="AQ22">
            <v>2172033</v>
          </cell>
          <cell r="AR22">
            <v>2198305</v>
          </cell>
          <cell r="AS22">
            <v>2200513</v>
          </cell>
          <cell r="AT22">
            <v>2198207</v>
          </cell>
          <cell r="AU22">
            <v>2179261</v>
          </cell>
          <cell r="AV22">
            <v>2179925</v>
          </cell>
          <cell r="AW22">
            <v>2189242</v>
          </cell>
          <cell r="AX22">
            <v>2185409</v>
          </cell>
          <cell r="AY22">
            <v>2130296</v>
          </cell>
          <cell r="AZ22">
            <v>2134546</v>
          </cell>
          <cell r="BA22">
            <v>2149956</v>
          </cell>
          <cell r="BB22">
            <v>2172160</v>
          </cell>
          <cell r="BC22">
            <v>2194347</v>
          </cell>
          <cell r="BD22">
            <v>2218153</v>
          </cell>
        </row>
        <row r="23">
          <cell r="B23">
            <v>22</v>
          </cell>
          <cell r="C23">
            <v>2831915</v>
          </cell>
          <cell r="D23">
            <v>2825559</v>
          </cell>
          <cell r="E23">
            <v>2846255</v>
          </cell>
          <cell r="F23">
            <v>2894309</v>
          </cell>
          <cell r="G23">
            <v>2936029</v>
          </cell>
          <cell r="H23">
            <v>2982751</v>
          </cell>
          <cell r="I23">
            <v>2996131</v>
          </cell>
          <cell r="J23">
            <v>2983894</v>
          </cell>
          <cell r="K23">
            <v>2964500</v>
          </cell>
          <cell r="L23">
            <v>2979029</v>
          </cell>
          <cell r="M23">
            <v>2976734</v>
          </cell>
          <cell r="N23">
            <v>2981861</v>
          </cell>
          <cell r="O23">
            <v>2903105</v>
          </cell>
          <cell r="P23">
            <v>2879501</v>
          </cell>
          <cell r="Q23">
            <v>2906233</v>
          </cell>
          <cell r="R23">
            <v>2958813</v>
          </cell>
          <cell r="S23">
            <v>3013160</v>
          </cell>
          <cell r="T23">
            <v>3056593</v>
          </cell>
          <cell r="U23">
            <v>3074982</v>
          </cell>
          <cell r="V23">
            <v>3068195</v>
          </cell>
          <cell r="W23">
            <v>3026441</v>
          </cell>
          <cell r="X23">
            <v>3044120</v>
          </cell>
          <cell r="Y23">
            <v>3042729</v>
          </cell>
          <cell r="Z23">
            <v>3042430</v>
          </cell>
          <cell r="AA23">
            <v>2970201</v>
          </cell>
          <cell r="AB23">
            <v>2963695</v>
          </cell>
          <cell r="AC23">
            <v>2983748</v>
          </cell>
          <cell r="AD23">
            <v>3034813</v>
          </cell>
          <cell r="AE23">
            <v>3066225</v>
          </cell>
          <cell r="AF23">
            <v>3111786</v>
          </cell>
          <cell r="AG23">
            <v>3143214</v>
          </cell>
          <cell r="AH23">
            <v>3135631</v>
          </cell>
          <cell r="AI23">
            <v>3097783</v>
          </cell>
          <cell r="AJ23">
            <v>3095763</v>
          </cell>
          <cell r="AK23">
            <v>3092870</v>
          </cell>
          <cell r="AL23">
            <v>3094861</v>
          </cell>
          <cell r="AM23">
            <v>3022699</v>
          </cell>
          <cell r="AN23">
            <v>3012725</v>
          </cell>
          <cell r="AO23">
            <v>3033795</v>
          </cell>
          <cell r="AP23">
            <v>3080146</v>
          </cell>
          <cell r="AQ23">
            <v>3116527</v>
          </cell>
          <cell r="AR23">
            <v>3175920</v>
          </cell>
          <cell r="AS23">
            <v>3187618</v>
          </cell>
          <cell r="AT23">
            <v>3181614</v>
          </cell>
          <cell r="AU23">
            <v>3142106</v>
          </cell>
          <cell r="AV23">
            <v>3144516</v>
          </cell>
          <cell r="AW23">
            <v>3143500</v>
          </cell>
          <cell r="AX23">
            <v>3142894</v>
          </cell>
          <cell r="AY23">
            <v>3063040</v>
          </cell>
          <cell r="AZ23">
            <v>3064086</v>
          </cell>
          <cell r="BA23">
            <v>3078289</v>
          </cell>
          <cell r="BB23">
            <v>3116323</v>
          </cell>
          <cell r="BC23">
            <v>3154154</v>
          </cell>
          <cell r="BD23">
            <v>3211127</v>
          </cell>
        </row>
        <row r="24">
          <cell r="B24">
            <v>23</v>
          </cell>
          <cell r="C24">
            <v>3409613</v>
          </cell>
          <cell r="D24">
            <v>3428627</v>
          </cell>
          <cell r="E24">
            <v>3446643</v>
          </cell>
          <cell r="F24">
            <v>3469801</v>
          </cell>
          <cell r="G24">
            <v>3561316</v>
          </cell>
          <cell r="H24">
            <v>3608984</v>
          </cell>
          <cell r="I24">
            <v>3578334</v>
          </cell>
          <cell r="J24">
            <v>3599288</v>
          </cell>
          <cell r="K24">
            <v>3584491</v>
          </cell>
          <cell r="L24">
            <v>3590948</v>
          </cell>
          <cell r="M24">
            <v>3588528</v>
          </cell>
          <cell r="N24">
            <v>3592318</v>
          </cell>
          <cell r="O24">
            <v>3495715</v>
          </cell>
          <cell r="P24">
            <v>3499268</v>
          </cell>
          <cell r="Q24">
            <v>3516814</v>
          </cell>
          <cell r="R24">
            <v>3554963</v>
          </cell>
          <cell r="S24">
            <v>3637299</v>
          </cell>
          <cell r="T24">
            <v>3673378</v>
          </cell>
          <cell r="U24">
            <v>3651069</v>
          </cell>
          <cell r="V24">
            <v>3665092</v>
          </cell>
          <cell r="W24">
            <v>3650927</v>
          </cell>
          <cell r="X24">
            <v>3667338</v>
          </cell>
          <cell r="Y24">
            <v>3659534</v>
          </cell>
          <cell r="Z24">
            <v>3656235</v>
          </cell>
          <cell r="AA24">
            <v>3573190</v>
          </cell>
          <cell r="AB24">
            <v>3578203</v>
          </cell>
          <cell r="AC24">
            <v>3593653</v>
          </cell>
          <cell r="AD24">
            <v>3646699</v>
          </cell>
          <cell r="AE24">
            <v>3707440</v>
          </cell>
          <cell r="AF24">
            <v>3743068</v>
          </cell>
          <cell r="AG24">
            <v>3739016</v>
          </cell>
          <cell r="AH24">
            <v>3746424</v>
          </cell>
          <cell r="AI24">
            <v>3731791</v>
          </cell>
          <cell r="AJ24">
            <v>3729589</v>
          </cell>
          <cell r="AK24">
            <v>3731503</v>
          </cell>
          <cell r="AL24">
            <v>3712937</v>
          </cell>
          <cell r="AM24">
            <v>3638253</v>
          </cell>
          <cell r="AN24">
            <v>3640717</v>
          </cell>
          <cell r="AO24">
            <v>3660211</v>
          </cell>
          <cell r="AP24">
            <v>3696588</v>
          </cell>
          <cell r="AQ24">
            <v>3764992</v>
          </cell>
          <cell r="AR24">
            <v>3805982</v>
          </cell>
          <cell r="AS24">
            <v>3772234</v>
          </cell>
          <cell r="AT24">
            <v>3790874</v>
          </cell>
          <cell r="AU24">
            <v>3764716</v>
          </cell>
          <cell r="AV24">
            <v>3764953</v>
          </cell>
          <cell r="AW24">
            <v>3764634</v>
          </cell>
          <cell r="AX24">
            <v>3749029</v>
          </cell>
          <cell r="AY24">
            <v>3674906</v>
          </cell>
          <cell r="AZ24">
            <v>3683981</v>
          </cell>
          <cell r="BA24">
            <v>3709610</v>
          </cell>
          <cell r="BB24">
            <v>3731379</v>
          </cell>
          <cell r="BC24">
            <v>3805240</v>
          </cell>
          <cell r="BD24">
            <v>3854318</v>
          </cell>
        </row>
        <row r="25">
          <cell r="B25">
            <v>24</v>
          </cell>
          <cell r="C25">
            <v>2278926</v>
          </cell>
          <cell r="D25">
            <v>2275594</v>
          </cell>
          <cell r="E25">
            <v>2281039</v>
          </cell>
          <cell r="F25">
            <v>2319309</v>
          </cell>
          <cell r="G25">
            <v>2369706</v>
          </cell>
          <cell r="H25">
            <v>2406375</v>
          </cell>
          <cell r="I25">
            <v>2407066</v>
          </cell>
          <cell r="J25">
            <v>2420855</v>
          </cell>
          <cell r="K25">
            <v>2390498</v>
          </cell>
          <cell r="L25">
            <v>2390765</v>
          </cell>
          <cell r="M25">
            <v>2382453</v>
          </cell>
          <cell r="N25">
            <v>2376640</v>
          </cell>
          <cell r="O25">
            <v>2316580</v>
          </cell>
          <cell r="P25">
            <v>2317146</v>
          </cell>
          <cell r="Q25">
            <v>2327759</v>
          </cell>
          <cell r="R25">
            <v>2375302</v>
          </cell>
          <cell r="S25">
            <v>2417189</v>
          </cell>
          <cell r="T25">
            <v>2448917</v>
          </cell>
          <cell r="U25">
            <v>2453672</v>
          </cell>
          <cell r="V25">
            <v>2461662</v>
          </cell>
          <cell r="W25">
            <v>2430008</v>
          </cell>
          <cell r="X25">
            <v>2437071</v>
          </cell>
          <cell r="Y25">
            <v>2427847</v>
          </cell>
          <cell r="Z25">
            <v>2416879</v>
          </cell>
          <cell r="AA25">
            <v>2358189</v>
          </cell>
          <cell r="AB25">
            <v>2358758</v>
          </cell>
          <cell r="AC25">
            <v>2363888</v>
          </cell>
          <cell r="AD25">
            <v>2416644</v>
          </cell>
          <cell r="AE25">
            <v>2448154</v>
          </cell>
          <cell r="AF25">
            <v>2471482</v>
          </cell>
          <cell r="AG25">
            <v>2490666</v>
          </cell>
          <cell r="AH25">
            <v>2500531</v>
          </cell>
          <cell r="AI25">
            <v>2472746</v>
          </cell>
          <cell r="AJ25">
            <v>2471708</v>
          </cell>
          <cell r="AK25">
            <v>2461095</v>
          </cell>
          <cell r="AL25">
            <v>2449667</v>
          </cell>
          <cell r="AM25">
            <v>2404477</v>
          </cell>
          <cell r="AN25">
            <v>2403985</v>
          </cell>
          <cell r="AO25">
            <v>2414576</v>
          </cell>
          <cell r="AP25">
            <v>2448769</v>
          </cell>
          <cell r="AQ25">
            <v>2484436</v>
          </cell>
          <cell r="AR25">
            <v>2520883</v>
          </cell>
          <cell r="AS25">
            <v>2521544</v>
          </cell>
          <cell r="AT25">
            <v>2526145</v>
          </cell>
          <cell r="AU25">
            <v>2495838</v>
          </cell>
          <cell r="AV25">
            <v>2496458</v>
          </cell>
          <cell r="AW25">
            <v>2487456</v>
          </cell>
          <cell r="AX25">
            <v>2478681</v>
          </cell>
          <cell r="AY25">
            <v>2434038</v>
          </cell>
          <cell r="AZ25">
            <v>2431708</v>
          </cell>
          <cell r="BA25">
            <v>2430912</v>
          </cell>
          <cell r="BB25">
            <v>2455463</v>
          </cell>
          <cell r="BC25">
            <v>2508736</v>
          </cell>
          <cell r="BD25">
            <v>2540400</v>
          </cell>
        </row>
        <row r="26">
          <cell r="B26">
            <v>25</v>
          </cell>
          <cell r="C26">
            <v>852727</v>
          </cell>
          <cell r="D26">
            <v>852831</v>
          </cell>
          <cell r="E26">
            <v>858744</v>
          </cell>
          <cell r="F26">
            <v>865495</v>
          </cell>
          <cell r="G26">
            <v>867247</v>
          </cell>
          <cell r="H26">
            <v>866064</v>
          </cell>
          <cell r="I26">
            <v>860457</v>
          </cell>
          <cell r="J26">
            <v>868438</v>
          </cell>
          <cell r="K26">
            <v>868837</v>
          </cell>
          <cell r="L26">
            <v>871357</v>
          </cell>
          <cell r="M26">
            <v>878122</v>
          </cell>
          <cell r="N26">
            <v>881251</v>
          </cell>
          <cell r="O26">
            <v>858981</v>
          </cell>
          <cell r="P26">
            <v>864746</v>
          </cell>
          <cell r="Q26">
            <v>865730</v>
          </cell>
          <cell r="R26">
            <v>876987</v>
          </cell>
          <cell r="S26">
            <v>881706</v>
          </cell>
          <cell r="T26">
            <v>878363</v>
          </cell>
          <cell r="U26">
            <v>875470</v>
          </cell>
          <cell r="V26">
            <v>880525</v>
          </cell>
          <cell r="W26">
            <v>882799</v>
          </cell>
          <cell r="X26">
            <v>887415</v>
          </cell>
          <cell r="Y26">
            <v>891243</v>
          </cell>
          <cell r="Z26">
            <v>896701</v>
          </cell>
          <cell r="AA26">
            <v>876403</v>
          </cell>
          <cell r="AB26">
            <v>881966</v>
          </cell>
          <cell r="AC26">
            <v>884715</v>
          </cell>
          <cell r="AD26">
            <v>889229</v>
          </cell>
          <cell r="AE26">
            <v>889695</v>
          </cell>
          <cell r="AF26">
            <v>884581</v>
          </cell>
          <cell r="AG26">
            <v>886908</v>
          </cell>
          <cell r="AH26">
            <v>891410</v>
          </cell>
          <cell r="AI26">
            <v>893400</v>
          </cell>
          <cell r="AJ26">
            <v>893652</v>
          </cell>
          <cell r="AK26">
            <v>898148</v>
          </cell>
          <cell r="AL26">
            <v>897725</v>
          </cell>
          <cell r="AM26">
            <v>880136</v>
          </cell>
          <cell r="AN26">
            <v>885697</v>
          </cell>
          <cell r="AO26">
            <v>888519</v>
          </cell>
          <cell r="AP26">
            <v>894556</v>
          </cell>
          <cell r="AQ26">
            <v>895987</v>
          </cell>
          <cell r="AR26">
            <v>894735</v>
          </cell>
          <cell r="AS26">
            <v>889509</v>
          </cell>
          <cell r="AT26">
            <v>895474</v>
          </cell>
          <cell r="AU26">
            <v>896085</v>
          </cell>
          <cell r="AV26">
            <v>898061</v>
          </cell>
          <cell r="AW26">
            <v>905503</v>
          </cell>
          <cell r="AX26">
            <v>905437</v>
          </cell>
          <cell r="AY26">
            <v>881668</v>
          </cell>
          <cell r="AZ26">
            <v>885782</v>
          </cell>
          <cell r="BA26">
            <v>891412</v>
          </cell>
          <cell r="BB26">
            <v>898425</v>
          </cell>
          <cell r="BC26">
            <v>900567</v>
          </cell>
          <cell r="BD26">
            <v>897797</v>
          </cell>
        </row>
        <row r="27">
          <cell r="B27">
            <v>26</v>
          </cell>
          <cell r="C27">
            <v>2174330</v>
          </cell>
          <cell r="D27">
            <v>2183358</v>
          </cell>
          <cell r="E27">
            <v>2205240</v>
          </cell>
          <cell r="F27">
            <v>2249607</v>
          </cell>
          <cell r="G27">
            <v>2267245</v>
          </cell>
          <cell r="H27">
            <v>2273822</v>
          </cell>
          <cell r="I27">
            <v>2273260</v>
          </cell>
          <cell r="J27">
            <v>2281253</v>
          </cell>
          <cell r="K27">
            <v>2262606</v>
          </cell>
          <cell r="L27">
            <v>2278724</v>
          </cell>
          <cell r="M27">
            <v>2280217</v>
          </cell>
          <cell r="N27">
            <v>2280687</v>
          </cell>
          <cell r="O27">
            <v>2227604</v>
          </cell>
          <cell r="P27">
            <v>2234063</v>
          </cell>
          <cell r="Q27">
            <v>2249971</v>
          </cell>
          <cell r="R27">
            <v>2293042</v>
          </cell>
          <cell r="S27">
            <v>2313686</v>
          </cell>
          <cell r="T27">
            <v>2322325</v>
          </cell>
          <cell r="U27">
            <v>2328612</v>
          </cell>
          <cell r="V27">
            <v>2327884</v>
          </cell>
          <cell r="W27">
            <v>2314474</v>
          </cell>
          <cell r="X27">
            <v>2330670</v>
          </cell>
          <cell r="Y27">
            <v>2333448</v>
          </cell>
          <cell r="Z27">
            <v>2331933</v>
          </cell>
          <cell r="AA27">
            <v>2270834</v>
          </cell>
          <cell r="AB27">
            <v>2280380</v>
          </cell>
          <cell r="AC27">
            <v>2300940</v>
          </cell>
          <cell r="AD27">
            <v>2345921</v>
          </cell>
          <cell r="AE27">
            <v>2351805</v>
          </cell>
          <cell r="AF27">
            <v>2363100</v>
          </cell>
          <cell r="AG27">
            <v>2363534</v>
          </cell>
          <cell r="AH27">
            <v>2367679</v>
          </cell>
          <cell r="AI27">
            <v>2356937</v>
          </cell>
          <cell r="AJ27">
            <v>2364306</v>
          </cell>
          <cell r="AK27">
            <v>2362387</v>
          </cell>
          <cell r="AL27">
            <v>2354288</v>
          </cell>
          <cell r="AM27">
            <v>2302416</v>
          </cell>
          <cell r="AN27">
            <v>2319149</v>
          </cell>
          <cell r="AO27">
            <v>2335539</v>
          </cell>
          <cell r="AP27">
            <v>2367139</v>
          </cell>
          <cell r="AQ27">
            <v>2376857</v>
          </cell>
          <cell r="AR27">
            <v>2392567</v>
          </cell>
          <cell r="AS27">
            <v>2386925</v>
          </cell>
          <cell r="AT27">
            <v>2390784</v>
          </cell>
          <cell r="AU27">
            <v>2377080</v>
          </cell>
          <cell r="AV27">
            <v>2382075</v>
          </cell>
          <cell r="AW27">
            <v>2384214</v>
          </cell>
          <cell r="AX27">
            <v>2380910</v>
          </cell>
          <cell r="AY27">
            <v>2318531</v>
          </cell>
          <cell r="AZ27">
            <v>2329635</v>
          </cell>
          <cell r="BA27">
            <v>2348170</v>
          </cell>
          <cell r="BB27">
            <v>2379074</v>
          </cell>
          <cell r="BC27">
            <v>2393077</v>
          </cell>
          <cell r="BD27">
            <v>2405941</v>
          </cell>
        </row>
        <row r="28">
          <cell r="B28">
            <v>27</v>
          </cell>
          <cell r="C28">
            <v>343472</v>
          </cell>
          <cell r="D28">
            <v>343738</v>
          </cell>
          <cell r="E28">
            <v>345172</v>
          </cell>
          <cell r="F28">
            <v>352550</v>
          </cell>
          <cell r="G28">
            <v>359281</v>
          </cell>
          <cell r="H28">
            <v>367347</v>
          </cell>
          <cell r="I28">
            <v>371362</v>
          </cell>
          <cell r="J28">
            <v>372414</v>
          </cell>
          <cell r="K28">
            <v>364930</v>
          </cell>
          <cell r="L28">
            <v>360877</v>
          </cell>
          <cell r="M28">
            <v>355488</v>
          </cell>
          <cell r="N28">
            <v>357942</v>
          </cell>
          <cell r="O28">
            <v>350696</v>
          </cell>
          <cell r="P28">
            <v>352148</v>
          </cell>
          <cell r="Q28">
            <v>355268</v>
          </cell>
          <cell r="R28">
            <v>358862</v>
          </cell>
          <cell r="S28">
            <v>364436</v>
          </cell>
          <cell r="T28">
            <v>372476</v>
          </cell>
          <cell r="U28">
            <v>379079</v>
          </cell>
          <cell r="V28">
            <v>379212</v>
          </cell>
          <cell r="W28">
            <v>372516</v>
          </cell>
          <cell r="X28">
            <v>370019</v>
          </cell>
          <cell r="Y28">
            <v>366594</v>
          </cell>
          <cell r="Z28">
            <v>368121</v>
          </cell>
          <cell r="AA28">
            <v>356517</v>
          </cell>
          <cell r="AB28">
            <v>357176</v>
          </cell>
          <cell r="AC28">
            <v>359961</v>
          </cell>
          <cell r="AD28">
            <v>367099</v>
          </cell>
          <cell r="AE28">
            <v>372051</v>
          </cell>
          <cell r="AF28">
            <v>379701</v>
          </cell>
          <cell r="AG28">
            <v>383823</v>
          </cell>
          <cell r="AH28">
            <v>383709</v>
          </cell>
          <cell r="AI28">
            <v>377794</v>
          </cell>
          <cell r="AJ28">
            <v>373293</v>
          </cell>
          <cell r="AK28">
            <v>370381</v>
          </cell>
          <cell r="AL28">
            <v>370418</v>
          </cell>
          <cell r="AM28">
            <v>360395</v>
          </cell>
          <cell r="AN28">
            <v>361597</v>
          </cell>
          <cell r="AO28">
            <v>365104</v>
          </cell>
          <cell r="AP28">
            <v>371291</v>
          </cell>
          <cell r="AQ28">
            <v>378018</v>
          </cell>
          <cell r="AR28">
            <v>385925</v>
          </cell>
          <cell r="AS28">
            <v>387875</v>
          </cell>
          <cell r="AT28">
            <v>388134</v>
          </cell>
          <cell r="AU28">
            <v>380851</v>
          </cell>
          <cell r="AV28">
            <v>377184</v>
          </cell>
          <cell r="AW28">
            <v>373818</v>
          </cell>
          <cell r="AX28">
            <v>375881</v>
          </cell>
          <cell r="AY28">
            <v>366649</v>
          </cell>
          <cell r="AZ28">
            <v>367579</v>
          </cell>
          <cell r="BA28">
            <v>370236</v>
          </cell>
          <cell r="BB28">
            <v>375562</v>
          </cell>
          <cell r="BC28">
            <v>383549</v>
          </cell>
          <cell r="BD28">
            <v>392240</v>
          </cell>
        </row>
        <row r="29">
          <cell r="B29">
            <v>28</v>
          </cell>
          <cell r="C29">
            <v>764437</v>
          </cell>
          <cell r="D29">
            <v>765738</v>
          </cell>
          <cell r="E29">
            <v>770968</v>
          </cell>
          <cell r="F29">
            <v>782246</v>
          </cell>
          <cell r="G29">
            <v>790609</v>
          </cell>
          <cell r="H29">
            <v>794509</v>
          </cell>
          <cell r="I29">
            <v>801137</v>
          </cell>
          <cell r="J29">
            <v>797221</v>
          </cell>
          <cell r="K29">
            <v>790672</v>
          </cell>
          <cell r="L29">
            <v>793636</v>
          </cell>
          <cell r="M29">
            <v>793395</v>
          </cell>
          <cell r="N29">
            <v>797111</v>
          </cell>
          <cell r="O29">
            <v>775105</v>
          </cell>
          <cell r="P29">
            <v>777024</v>
          </cell>
          <cell r="Q29">
            <v>783385</v>
          </cell>
          <cell r="R29">
            <v>793955</v>
          </cell>
          <cell r="S29">
            <v>801596</v>
          </cell>
          <cell r="T29">
            <v>807258</v>
          </cell>
          <cell r="U29">
            <v>811446</v>
          </cell>
          <cell r="V29">
            <v>811038</v>
          </cell>
          <cell r="W29">
            <v>805349</v>
          </cell>
          <cell r="X29">
            <v>808066</v>
          </cell>
          <cell r="Y29">
            <v>808334</v>
          </cell>
          <cell r="Z29">
            <v>810096</v>
          </cell>
          <cell r="AA29">
            <v>786179</v>
          </cell>
          <cell r="AB29">
            <v>786959</v>
          </cell>
          <cell r="AC29">
            <v>795425</v>
          </cell>
          <cell r="AD29">
            <v>804793</v>
          </cell>
          <cell r="AE29">
            <v>811411</v>
          </cell>
          <cell r="AF29">
            <v>814853</v>
          </cell>
          <cell r="AG29">
            <v>823000</v>
          </cell>
          <cell r="AH29">
            <v>819371</v>
          </cell>
          <cell r="AI29">
            <v>813558</v>
          </cell>
          <cell r="AJ29">
            <v>813407</v>
          </cell>
          <cell r="AK29">
            <v>811831</v>
          </cell>
          <cell r="AL29">
            <v>809514</v>
          </cell>
          <cell r="AM29">
            <v>790787</v>
          </cell>
          <cell r="AN29">
            <v>794254</v>
          </cell>
          <cell r="AO29">
            <v>800413</v>
          </cell>
          <cell r="AP29">
            <v>808225</v>
          </cell>
          <cell r="AQ29">
            <v>814314</v>
          </cell>
          <cell r="AR29">
            <v>818811</v>
          </cell>
          <cell r="AS29">
            <v>824467</v>
          </cell>
          <cell r="AT29">
            <v>820015</v>
          </cell>
          <cell r="AU29">
            <v>813184</v>
          </cell>
          <cell r="AV29">
            <v>816483</v>
          </cell>
          <cell r="AW29">
            <v>818123</v>
          </cell>
          <cell r="AX29">
            <v>818875</v>
          </cell>
          <cell r="AY29">
            <v>795456</v>
          </cell>
          <cell r="AZ29">
            <v>798088</v>
          </cell>
          <cell r="BA29">
            <v>803538</v>
          </cell>
          <cell r="BB29">
            <v>811628</v>
          </cell>
          <cell r="BC29">
            <v>821319</v>
          </cell>
          <cell r="BD29">
            <v>826042</v>
          </cell>
        </row>
        <row r="30">
          <cell r="B30">
            <v>29</v>
          </cell>
          <cell r="C30">
            <v>1020557</v>
          </cell>
          <cell r="D30">
            <v>1024101</v>
          </cell>
          <cell r="E30">
            <v>1034327</v>
          </cell>
          <cell r="F30">
            <v>1045004</v>
          </cell>
          <cell r="G30">
            <v>1055021</v>
          </cell>
          <cell r="H30">
            <v>1059233</v>
          </cell>
          <cell r="I30">
            <v>1056797</v>
          </cell>
          <cell r="J30">
            <v>1067167</v>
          </cell>
          <cell r="K30">
            <v>1068335</v>
          </cell>
          <cell r="L30">
            <v>1076812</v>
          </cell>
          <cell r="M30">
            <v>1079738</v>
          </cell>
          <cell r="N30">
            <v>1079574</v>
          </cell>
          <cell r="O30">
            <v>1067409</v>
          </cell>
          <cell r="P30">
            <v>1069376</v>
          </cell>
          <cell r="Q30">
            <v>1076927</v>
          </cell>
          <cell r="R30">
            <v>1087967</v>
          </cell>
          <cell r="S30">
            <v>1094255</v>
          </cell>
          <cell r="T30">
            <v>1096009</v>
          </cell>
          <cell r="U30">
            <v>1094934</v>
          </cell>
          <cell r="V30">
            <v>1103127</v>
          </cell>
          <cell r="W30">
            <v>1103360</v>
          </cell>
          <cell r="X30">
            <v>1115886</v>
          </cell>
          <cell r="Y30">
            <v>1119969</v>
          </cell>
          <cell r="Z30">
            <v>1119775</v>
          </cell>
          <cell r="AA30">
            <v>1100320</v>
          </cell>
          <cell r="AB30">
            <v>1104384</v>
          </cell>
          <cell r="AC30">
            <v>1110765</v>
          </cell>
          <cell r="AD30">
            <v>1124405</v>
          </cell>
          <cell r="AE30">
            <v>1127309</v>
          </cell>
          <cell r="AF30">
            <v>1134305</v>
          </cell>
          <cell r="AG30">
            <v>1138797</v>
          </cell>
          <cell r="AH30">
            <v>1142021</v>
          </cell>
          <cell r="AI30">
            <v>1147438</v>
          </cell>
          <cell r="AJ30">
            <v>1150551</v>
          </cell>
          <cell r="AK30">
            <v>1154354</v>
          </cell>
          <cell r="AL30">
            <v>1150776</v>
          </cell>
          <cell r="AM30">
            <v>1138979</v>
          </cell>
          <cell r="AN30">
            <v>1141453</v>
          </cell>
          <cell r="AO30">
            <v>1155594</v>
          </cell>
          <cell r="AP30">
            <v>1158340</v>
          </cell>
          <cell r="AQ30">
            <v>1169231</v>
          </cell>
          <cell r="AR30">
            <v>1174006</v>
          </cell>
          <cell r="AS30">
            <v>1173770</v>
          </cell>
          <cell r="AT30">
            <v>1176846</v>
          </cell>
          <cell r="AU30">
            <v>1180699</v>
          </cell>
          <cell r="AV30">
            <v>1190481</v>
          </cell>
          <cell r="AW30">
            <v>1194995</v>
          </cell>
          <cell r="AX30">
            <v>1194830</v>
          </cell>
          <cell r="AY30">
            <v>1178409</v>
          </cell>
          <cell r="AZ30">
            <v>1185992</v>
          </cell>
          <cell r="BA30">
            <v>1194687</v>
          </cell>
          <cell r="BB30">
            <v>1203648</v>
          </cell>
          <cell r="BC30">
            <v>1213218</v>
          </cell>
          <cell r="BD30">
            <v>1216749</v>
          </cell>
        </row>
        <row r="31">
          <cell r="B31">
            <v>30</v>
          </cell>
          <cell r="C31">
            <v>526776</v>
          </cell>
          <cell r="D31">
            <v>525681</v>
          </cell>
          <cell r="E31">
            <v>525697</v>
          </cell>
          <cell r="F31">
            <v>531351</v>
          </cell>
          <cell r="G31">
            <v>541426</v>
          </cell>
          <cell r="H31">
            <v>552847</v>
          </cell>
          <cell r="I31">
            <v>557364</v>
          </cell>
          <cell r="J31">
            <v>551466</v>
          </cell>
          <cell r="K31">
            <v>546268</v>
          </cell>
          <cell r="L31">
            <v>546459</v>
          </cell>
          <cell r="M31">
            <v>544052</v>
          </cell>
          <cell r="N31">
            <v>547895</v>
          </cell>
          <cell r="O31">
            <v>535850</v>
          </cell>
          <cell r="P31">
            <v>533085</v>
          </cell>
          <cell r="Q31">
            <v>534832</v>
          </cell>
          <cell r="R31">
            <v>539949</v>
          </cell>
          <cell r="S31">
            <v>551919</v>
          </cell>
          <cell r="T31">
            <v>563387</v>
          </cell>
          <cell r="U31">
            <v>568554</v>
          </cell>
          <cell r="V31">
            <v>568600</v>
          </cell>
          <cell r="W31">
            <v>556898</v>
          </cell>
          <cell r="X31">
            <v>557980</v>
          </cell>
          <cell r="Y31">
            <v>556651</v>
          </cell>
          <cell r="Z31">
            <v>559711</v>
          </cell>
          <cell r="AA31">
            <v>548314</v>
          </cell>
          <cell r="AB31">
            <v>546893</v>
          </cell>
          <cell r="AC31">
            <v>546547</v>
          </cell>
          <cell r="AD31">
            <v>553086</v>
          </cell>
          <cell r="AE31">
            <v>561118</v>
          </cell>
          <cell r="AF31">
            <v>572764</v>
          </cell>
          <cell r="AG31">
            <v>579465</v>
          </cell>
          <cell r="AH31">
            <v>578718</v>
          </cell>
          <cell r="AI31">
            <v>568435</v>
          </cell>
          <cell r="AJ31">
            <v>566256</v>
          </cell>
          <cell r="AK31">
            <v>564533</v>
          </cell>
          <cell r="AL31">
            <v>567576</v>
          </cell>
          <cell r="AM31">
            <v>557113</v>
          </cell>
          <cell r="AN31">
            <v>553449</v>
          </cell>
          <cell r="AO31">
            <v>554708</v>
          </cell>
          <cell r="AP31">
            <v>559045</v>
          </cell>
          <cell r="AQ31">
            <v>567411</v>
          </cell>
          <cell r="AR31">
            <v>582240</v>
          </cell>
          <cell r="AS31">
            <v>586140</v>
          </cell>
          <cell r="AT31">
            <v>584648</v>
          </cell>
          <cell r="AU31">
            <v>572044</v>
          </cell>
          <cell r="AV31">
            <v>570011</v>
          </cell>
          <cell r="AW31">
            <v>568758</v>
          </cell>
          <cell r="AX31">
            <v>572598</v>
          </cell>
          <cell r="AY31">
            <v>560877</v>
          </cell>
          <cell r="AZ31">
            <v>560444</v>
          </cell>
          <cell r="BA31">
            <v>560097</v>
          </cell>
          <cell r="BB31">
            <v>563158</v>
          </cell>
          <cell r="BC31">
            <v>572697</v>
          </cell>
          <cell r="BD31">
            <v>587530</v>
          </cell>
        </row>
        <row r="32">
          <cell r="B32">
            <v>31</v>
          </cell>
          <cell r="C32">
            <v>3158490</v>
          </cell>
          <cell r="D32">
            <v>3145055</v>
          </cell>
          <cell r="E32">
            <v>3175787</v>
          </cell>
          <cell r="F32">
            <v>3224489</v>
          </cell>
          <cell r="G32">
            <v>3280786</v>
          </cell>
          <cell r="H32">
            <v>3333174</v>
          </cell>
          <cell r="I32">
            <v>3321529</v>
          </cell>
          <cell r="J32">
            <v>3312692</v>
          </cell>
          <cell r="K32">
            <v>3297595</v>
          </cell>
          <cell r="L32">
            <v>3291055</v>
          </cell>
          <cell r="M32">
            <v>3304001</v>
          </cell>
          <cell r="N32">
            <v>3316785</v>
          </cell>
          <cell r="O32">
            <v>3195577</v>
          </cell>
          <cell r="P32">
            <v>3187428</v>
          </cell>
          <cell r="Q32">
            <v>3218322</v>
          </cell>
          <cell r="R32">
            <v>3268084</v>
          </cell>
          <cell r="S32">
            <v>3327296</v>
          </cell>
          <cell r="T32">
            <v>3383888</v>
          </cell>
          <cell r="U32">
            <v>3377816</v>
          </cell>
          <cell r="V32">
            <v>3367622</v>
          </cell>
          <cell r="W32">
            <v>3354345</v>
          </cell>
          <cell r="X32">
            <v>3361974</v>
          </cell>
          <cell r="Y32">
            <v>3376918</v>
          </cell>
          <cell r="Z32">
            <v>3387351</v>
          </cell>
          <cell r="AA32">
            <v>3264979</v>
          </cell>
          <cell r="AB32">
            <v>3262526</v>
          </cell>
          <cell r="AC32">
            <v>3295878</v>
          </cell>
          <cell r="AD32">
            <v>3343504</v>
          </cell>
          <cell r="AE32">
            <v>3382351</v>
          </cell>
          <cell r="AF32">
            <v>3448643</v>
          </cell>
          <cell r="AG32">
            <v>3444288</v>
          </cell>
          <cell r="AH32">
            <v>3432865</v>
          </cell>
          <cell r="AI32">
            <v>3420782</v>
          </cell>
          <cell r="AJ32">
            <v>3415135</v>
          </cell>
          <cell r="AK32">
            <v>3431326</v>
          </cell>
          <cell r="AL32">
            <v>3443856</v>
          </cell>
          <cell r="AM32">
            <v>3325356</v>
          </cell>
          <cell r="AN32">
            <v>3325689</v>
          </cell>
          <cell r="AO32">
            <v>3347060</v>
          </cell>
          <cell r="AP32">
            <v>3386294</v>
          </cell>
          <cell r="AQ32">
            <v>3445497</v>
          </cell>
          <cell r="AR32">
            <v>3518246</v>
          </cell>
          <cell r="AS32">
            <v>3487375</v>
          </cell>
          <cell r="AT32">
            <v>3478012</v>
          </cell>
          <cell r="AU32">
            <v>3464893</v>
          </cell>
          <cell r="AV32">
            <v>3466120</v>
          </cell>
          <cell r="AW32">
            <v>3483993</v>
          </cell>
          <cell r="AX32">
            <v>3493132</v>
          </cell>
          <cell r="AY32">
            <v>3366567</v>
          </cell>
          <cell r="AZ32">
            <v>3374010</v>
          </cell>
          <cell r="BA32">
            <v>3391310</v>
          </cell>
          <cell r="BB32">
            <v>3430200</v>
          </cell>
          <cell r="BC32">
            <v>3482520</v>
          </cell>
          <cell r="BD32">
            <v>3551035</v>
          </cell>
        </row>
        <row r="33">
          <cell r="B33">
            <v>32</v>
          </cell>
          <cell r="C33">
            <v>604185</v>
          </cell>
          <cell r="D33">
            <v>602659</v>
          </cell>
          <cell r="E33">
            <v>604265</v>
          </cell>
          <cell r="F33">
            <v>612032</v>
          </cell>
          <cell r="G33">
            <v>618655</v>
          </cell>
          <cell r="H33">
            <v>621210</v>
          </cell>
          <cell r="I33">
            <v>625970</v>
          </cell>
          <cell r="J33">
            <v>629254</v>
          </cell>
          <cell r="K33">
            <v>621535</v>
          </cell>
          <cell r="L33">
            <v>629152</v>
          </cell>
          <cell r="M33">
            <v>626319</v>
          </cell>
          <cell r="N33">
            <v>626686</v>
          </cell>
          <cell r="O33">
            <v>615944</v>
          </cell>
          <cell r="P33">
            <v>615852</v>
          </cell>
          <cell r="Q33">
            <v>616884</v>
          </cell>
          <cell r="R33">
            <v>624868</v>
          </cell>
          <cell r="S33">
            <v>628633</v>
          </cell>
          <cell r="T33">
            <v>630165</v>
          </cell>
          <cell r="U33">
            <v>634130</v>
          </cell>
          <cell r="V33">
            <v>635351</v>
          </cell>
          <cell r="W33">
            <v>627526</v>
          </cell>
          <cell r="X33">
            <v>632610</v>
          </cell>
          <cell r="Y33">
            <v>629573</v>
          </cell>
          <cell r="Z33">
            <v>627947</v>
          </cell>
          <cell r="AA33">
            <v>617862</v>
          </cell>
          <cell r="AB33">
            <v>619909</v>
          </cell>
          <cell r="AC33">
            <v>618250</v>
          </cell>
          <cell r="AD33">
            <v>625671</v>
          </cell>
          <cell r="AE33">
            <v>628572</v>
          </cell>
          <cell r="AF33">
            <v>629459</v>
          </cell>
          <cell r="AG33">
            <v>634998</v>
          </cell>
          <cell r="AH33">
            <v>635400</v>
          </cell>
          <cell r="AI33">
            <v>631254</v>
          </cell>
          <cell r="AJ33">
            <v>630426</v>
          </cell>
          <cell r="AK33">
            <v>627869</v>
          </cell>
          <cell r="AL33">
            <v>629993</v>
          </cell>
          <cell r="AM33">
            <v>620552</v>
          </cell>
          <cell r="AN33">
            <v>620679</v>
          </cell>
          <cell r="AO33">
            <v>623409</v>
          </cell>
          <cell r="AP33">
            <v>629923</v>
          </cell>
          <cell r="AQ33">
            <v>633174</v>
          </cell>
          <cell r="AR33">
            <v>639167</v>
          </cell>
          <cell r="AS33">
            <v>639791</v>
          </cell>
          <cell r="AT33">
            <v>640550</v>
          </cell>
          <cell r="AU33">
            <v>636548</v>
          </cell>
          <cell r="AV33">
            <v>637895</v>
          </cell>
          <cell r="AW33">
            <v>636951</v>
          </cell>
          <cell r="AX33">
            <v>637778</v>
          </cell>
          <cell r="AY33">
            <v>630516</v>
          </cell>
          <cell r="AZ33">
            <v>633245</v>
          </cell>
          <cell r="BA33">
            <v>634733</v>
          </cell>
          <cell r="BB33">
            <v>641004</v>
          </cell>
          <cell r="BC33">
            <v>645648</v>
          </cell>
          <cell r="BD33">
            <v>650470</v>
          </cell>
        </row>
        <row r="34">
          <cell r="B34">
            <v>33</v>
          </cell>
          <cell r="C34">
            <v>7233019</v>
          </cell>
          <cell r="D34">
            <v>7254460</v>
          </cell>
          <cell r="E34">
            <v>7303000</v>
          </cell>
          <cell r="F34">
            <v>7395920</v>
          </cell>
          <cell r="G34">
            <v>7494959</v>
          </cell>
          <cell r="H34">
            <v>7563591</v>
          </cell>
          <cell r="I34">
            <v>7553158</v>
          </cell>
          <cell r="J34">
            <v>7551078</v>
          </cell>
          <cell r="K34">
            <v>7541768</v>
          </cell>
          <cell r="L34">
            <v>7613636</v>
          </cell>
          <cell r="M34">
            <v>7644338</v>
          </cell>
          <cell r="N34">
            <v>7661252</v>
          </cell>
          <cell r="O34">
            <v>7413428</v>
          </cell>
          <cell r="P34">
            <v>7422353</v>
          </cell>
          <cell r="Q34">
            <v>7465779</v>
          </cell>
          <cell r="R34">
            <v>7561235</v>
          </cell>
          <cell r="S34">
            <v>7664477</v>
          </cell>
          <cell r="T34">
            <v>7727558</v>
          </cell>
          <cell r="U34">
            <v>7728484</v>
          </cell>
          <cell r="V34">
            <v>7712064</v>
          </cell>
          <cell r="W34">
            <v>7696489</v>
          </cell>
          <cell r="X34">
            <v>7778137</v>
          </cell>
          <cell r="Y34">
            <v>7806058</v>
          </cell>
          <cell r="Z34">
            <v>7810089</v>
          </cell>
          <cell r="AA34">
            <v>7556574</v>
          </cell>
          <cell r="AB34">
            <v>7576377</v>
          </cell>
          <cell r="AC34">
            <v>7630616</v>
          </cell>
          <cell r="AD34">
            <v>7737460</v>
          </cell>
          <cell r="AE34">
            <v>7780197</v>
          </cell>
          <cell r="AF34">
            <v>7857463</v>
          </cell>
          <cell r="AG34">
            <v>7861365</v>
          </cell>
          <cell r="AH34">
            <v>7843421</v>
          </cell>
          <cell r="AI34">
            <v>7835367</v>
          </cell>
          <cell r="AJ34">
            <v>7882963</v>
          </cell>
          <cell r="AK34">
            <v>7911882</v>
          </cell>
          <cell r="AL34">
            <v>7915198</v>
          </cell>
          <cell r="AM34">
            <v>7672852</v>
          </cell>
          <cell r="AN34">
            <v>7703751</v>
          </cell>
          <cell r="AO34">
            <v>7737797</v>
          </cell>
          <cell r="AP34">
            <v>7808206</v>
          </cell>
          <cell r="AQ34">
            <v>7908520</v>
          </cell>
          <cell r="AR34">
            <v>7997103</v>
          </cell>
          <cell r="AS34">
            <v>7968575</v>
          </cell>
          <cell r="AT34">
            <v>7959445</v>
          </cell>
          <cell r="AU34">
            <v>7949768</v>
          </cell>
          <cell r="AV34">
            <v>8005814</v>
          </cell>
          <cell r="AW34">
            <v>8039681</v>
          </cell>
          <cell r="AX34">
            <v>8046062</v>
          </cell>
          <cell r="AY34">
            <v>7778376</v>
          </cell>
          <cell r="AZ34">
            <v>7827195</v>
          </cell>
          <cell r="BA34">
            <v>7871655</v>
          </cell>
          <cell r="BB34">
            <v>7938525</v>
          </cell>
          <cell r="BC34">
            <v>8026298</v>
          </cell>
          <cell r="BD34">
            <v>8118731</v>
          </cell>
        </row>
        <row r="35">
          <cell r="B35">
            <v>34</v>
          </cell>
          <cell r="C35">
            <v>3262922</v>
          </cell>
          <cell r="D35">
            <v>3258483</v>
          </cell>
          <cell r="E35">
            <v>3303588</v>
          </cell>
          <cell r="F35">
            <v>3343903</v>
          </cell>
          <cell r="G35">
            <v>3379989</v>
          </cell>
          <cell r="H35">
            <v>3405680</v>
          </cell>
          <cell r="I35">
            <v>3411684</v>
          </cell>
          <cell r="J35">
            <v>3422798</v>
          </cell>
          <cell r="K35">
            <v>3408899</v>
          </cell>
          <cell r="L35">
            <v>3428018</v>
          </cell>
          <cell r="M35">
            <v>3436904</v>
          </cell>
          <cell r="N35">
            <v>3445049</v>
          </cell>
          <cell r="O35">
            <v>3362051</v>
          </cell>
          <cell r="P35">
            <v>3379546</v>
          </cell>
          <cell r="Q35">
            <v>3397175</v>
          </cell>
          <cell r="R35">
            <v>3435702</v>
          </cell>
          <cell r="S35">
            <v>3476118</v>
          </cell>
          <cell r="T35">
            <v>3502912</v>
          </cell>
          <cell r="U35">
            <v>3511109</v>
          </cell>
          <cell r="V35">
            <v>3516339</v>
          </cell>
          <cell r="W35">
            <v>3506288</v>
          </cell>
          <cell r="X35">
            <v>3527847</v>
          </cell>
          <cell r="Y35">
            <v>3538509</v>
          </cell>
          <cell r="Z35">
            <v>3543404</v>
          </cell>
          <cell r="AA35">
            <v>3463903</v>
          </cell>
          <cell r="AB35">
            <v>3478896</v>
          </cell>
          <cell r="AC35">
            <v>3504446</v>
          </cell>
          <cell r="AD35">
            <v>3549770</v>
          </cell>
          <cell r="AE35">
            <v>3574403</v>
          </cell>
          <cell r="AF35">
            <v>3593726</v>
          </cell>
          <cell r="AG35">
            <v>3602607</v>
          </cell>
          <cell r="AH35">
            <v>3606820</v>
          </cell>
          <cell r="AI35">
            <v>3593656</v>
          </cell>
          <cell r="AJ35">
            <v>3595499</v>
          </cell>
          <cell r="AK35">
            <v>3614574</v>
          </cell>
          <cell r="AL35">
            <v>3612851</v>
          </cell>
          <cell r="AM35">
            <v>3535813</v>
          </cell>
          <cell r="AN35">
            <v>3563241</v>
          </cell>
          <cell r="AO35">
            <v>3582571</v>
          </cell>
          <cell r="AP35">
            <v>3600995</v>
          </cell>
          <cell r="AQ35">
            <v>3634429</v>
          </cell>
          <cell r="AR35">
            <v>3665921</v>
          </cell>
          <cell r="AS35">
            <v>3669814</v>
          </cell>
          <cell r="AT35">
            <v>3674660</v>
          </cell>
          <cell r="AU35">
            <v>3647478</v>
          </cell>
          <cell r="AV35">
            <v>3669221</v>
          </cell>
          <cell r="AW35">
            <v>3680852</v>
          </cell>
          <cell r="AX35">
            <v>3676223</v>
          </cell>
          <cell r="AY35">
            <v>3607170</v>
          </cell>
          <cell r="AZ35">
            <v>3636132</v>
          </cell>
          <cell r="BA35">
            <v>3658683</v>
          </cell>
          <cell r="BB35">
            <v>3682046</v>
          </cell>
          <cell r="BC35">
            <v>3716232</v>
          </cell>
          <cell r="BD35">
            <v>3743789</v>
          </cell>
        </row>
        <row r="36">
          <cell r="B36">
            <v>35</v>
          </cell>
          <cell r="C36">
            <v>355051</v>
          </cell>
          <cell r="D36">
            <v>357232</v>
          </cell>
          <cell r="E36">
            <v>359555</v>
          </cell>
          <cell r="F36">
            <v>366712</v>
          </cell>
          <cell r="G36">
            <v>375935</v>
          </cell>
          <cell r="H36">
            <v>382214</v>
          </cell>
          <cell r="I36">
            <v>383934</v>
          </cell>
          <cell r="J36">
            <v>385424</v>
          </cell>
          <cell r="K36">
            <v>385673</v>
          </cell>
          <cell r="L36">
            <v>389747</v>
          </cell>
          <cell r="M36">
            <v>387281</v>
          </cell>
          <cell r="N36">
            <v>383828</v>
          </cell>
          <cell r="O36">
            <v>370413</v>
          </cell>
          <cell r="P36">
            <v>367744</v>
          </cell>
          <cell r="Q36">
            <v>365454</v>
          </cell>
          <cell r="R36">
            <v>367281</v>
          </cell>
          <cell r="S36">
            <v>370977</v>
          </cell>
          <cell r="T36">
            <v>372749</v>
          </cell>
          <cell r="U36">
            <v>371179</v>
          </cell>
          <cell r="V36">
            <v>369705</v>
          </cell>
          <cell r="W36">
            <v>367353</v>
          </cell>
          <cell r="X36">
            <v>366419</v>
          </cell>
          <cell r="Y36">
            <v>360750</v>
          </cell>
          <cell r="Z36">
            <v>355637</v>
          </cell>
          <cell r="AA36">
            <v>339677</v>
          </cell>
          <cell r="AB36">
            <v>337632</v>
          </cell>
          <cell r="AC36">
            <v>336848</v>
          </cell>
          <cell r="AD36">
            <v>342761</v>
          </cell>
          <cell r="AE36">
            <v>346780</v>
          </cell>
          <cell r="AF36">
            <v>349298</v>
          </cell>
          <cell r="AG36">
            <v>352199</v>
          </cell>
          <cell r="AH36">
            <v>352293</v>
          </cell>
          <cell r="AI36">
            <v>351562</v>
          </cell>
          <cell r="AJ36">
            <v>351254</v>
          </cell>
          <cell r="AK36">
            <v>347188</v>
          </cell>
          <cell r="AL36">
            <v>340763</v>
          </cell>
          <cell r="AM36">
            <v>331235</v>
          </cell>
          <cell r="AN36">
            <v>331592</v>
          </cell>
          <cell r="AO36">
            <v>332986</v>
          </cell>
          <cell r="AP36">
            <v>340229</v>
          </cell>
          <cell r="AQ36">
            <v>345702</v>
          </cell>
          <cell r="AR36">
            <v>349320</v>
          </cell>
          <cell r="AS36">
            <v>349976</v>
          </cell>
          <cell r="AT36">
            <v>349467</v>
          </cell>
          <cell r="AU36">
            <v>348661</v>
          </cell>
          <cell r="AV36">
            <v>349683</v>
          </cell>
          <cell r="AW36">
            <v>346296</v>
          </cell>
          <cell r="AX36">
            <v>343131</v>
          </cell>
          <cell r="AY36">
            <v>334238</v>
          </cell>
          <cell r="AZ36">
            <v>334406</v>
          </cell>
          <cell r="BA36">
            <v>335981</v>
          </cell>
          <cell r="BB36">
            <v>339398</v>
          </cell>
          <cell r="BC36">
            <v>348396</v>
          </cell>
          <cell r="BD36">
            <v>353270</v>
          </cell>
        </row>
        <row r="37">
          <cell r="B37">
            <v>36</v>
          </cell>
          <cell r="C37">
            <v>4327508</v>
          </cell>
          <cell r="D37">
            <v>4329339</v>
          </cell>
          <cell r="E37">
            <v>4364457</v>
          </cell>
          <cell r="F37">
            <v>4439037</v>
          </cell>
          <cell r="G37">
            <v>4507111</v>
          </cell>
          <cell r="H37">
            <v>4535405</v>
          </cell>
          <cell r="I37">
            <v>4529038</v>
          </cell>
          <cell r="J37">
            <v>4551671</v>
          </cell>
          <cell r="K37">
            <v>4512539</v>
          </cell>
          <cell r="L37">
            <v>4537355</v>
          </cell>
          <cell r="M37">
            <v>4551510</v>
          </cell>
          <cell r="N37">
            <v>4551594</v>
          </cell>
          <cell r="O37">
            <v>4413807</v>
          </cell>
          <cell r="P37">
            <v>4411864</v>
          </cell>
          <cell r="Q37">
            <v>4439065</v>
          </cell>
          <cell r="R37">
            <v>4515838</v>
          </cell>
          <cell r="S37">
            <v>4587211</v>
          </cell>
          <cell r="T37">
            <v>4610325</v>
          </cell>
          <cell r="U37">
            <v>4611953</v>
          </cell>
          <cell r="V37">
            <v>4620379</v>
          </cell>
          <cell r="W37">
            <v>4582968</v>
          </cell>
          <cell r="X37">
            <v>4606455</v>
          </cell>
          <cell r="Y37">
            <v>4614596</v>
          </cell>
          <cell r="Z37">
            <v>4612918</v>
          </cell>
          <cell r="AA37">
            <v>4487943</v>
          </cell>
          <cell r="AB37">
            <v>4488411</v>
          </cell>
          <cell r="AC37">
            <v>4522351</v>
          </cell>
          <cell r="AD37">
            <v>4587337</v>
          </cell>
          <cell r="AE37">
            <v>4635707</v>
          </cell>
          <cell r="AF37">
            <v>4653586</v>
          </cell>
          <cell r="AG37">
            <v>4662388</v>
          </cell>
          <cell r="AH37">
            <v>4663615</v>
          </cell>
          <cell r="AI37">
            <v>4634467</v>
          </cell>
          <cell r="AJ37">
            <v>4644508</v>
          </cell>
          <cell r="AK37">
            <v>4656983</v>
          </cell>
          <cell r="AL37">
            <v>4642928</v>
          </cell>
          <cell r="AM37">
            <v>4522736</v>
          </cell>
          <cell r="AN37">
            <v>4528939</v>
          </cell>
          <cell r="AO37">
            <v>4557402</v>
          </cell>
          <cell r="AP37">
            <v>4619413</v>
          </cell>
          <cell r="AQ37">
            <v>4674405</v>
          </cell>
          <cell r="AR37">
            <v>4711831</v>
          </cell>
          <cell r="AS37">
            <v>4697363</v>
          </cell>
          <cell r="AT37">
            <v>4706825</v>
          </cell>
          <cell r="AU37">
            <v>4667560</v>
          </cell>
          <cell r="AV37">
            <v>4688738</v>
          </cell>
          <cell r="AW37">
            <v>4698302</v>
          </cell>
          <cell r="AX37">
            <v>4687767</v>
          </cell>
          <cell r="AY37">
            <v>4562019</v>
          </cell>
          <cell r="AZ37">
            <v>4576787</v>
          </cell>
          <cell r="BA37">
            <v>4603225</v>
          </cell>
          <cell r="BB37">
            <v>4652401</v>
          </cell>
          <cell r="BC37">
            <v>4712493</v>
          </cell>
          <cell r="BD37">
            <v>4752233</v>
          </cell>
        </row>
        <row r="38">
          <cell r="B38">
            <v>37</v>
          </cell>
          <cell r="C38">
            <v>1232552</v>
          </cell>
          <cell r="D38">
            <v>1235449</v>
          </cell>
          <cell r="E38">
            <v>1244902</v>
          </cell>
          <cell r="F38">
            <v>1254042</v>
          </cell>
          <cell r="G38">
            <v>1261521</v>
          </cell>
          <cell r="H38">
            <v>1267338</v>
          </cell>
          <cell r="I38">
            <v>1268142</v>
          </cell>
          <cell r="J38">
            <v>1273505</v>
          </cell>
          <cell r="K38">
            <v>1270340</v>
          </cell>
          <cell r="L38">
            <v>1273792</v>
          </cell>
          <cell r="M38">
            <v>1280734</v>
          </cell>
          <cell r="N38">
            <v>1286139</v>
          </cell>
          <cell r="O38">
            <v>1261746</v>
          </cell>
          <cell r="P38">
            <v>1261743</v>
          </cell>
          <cell r="Q38">
            <v>1263030</v>
          </cell>
          <cell r="R38">
            <v>1268598</v>
          </cell>
          <cell r="S38">
            <v>1271074</v>
          </cell>
          <cell r="T38">
            <v>1275985</v>
          </cell>
          <cell r="U38">
            <v>1276868</v>
          </cell>
          <cell r="V38">
            <v>1275750</v>
          </cell>
          <cell r="W38">
            <v>1270607</v>
          </cell>
          <cell r="X38">
            <v>1270426</v>
          </cell>
          <cell r="Y38">
            <v>1272912</v>
          </cell>
          <cell r="Z38">
            <v>1272339</v>
          </cell>
          <cell r="AA38">
            <v>1243973</v>
          </cell>
          <cell r="AB38">
            <v>1246549</v>
          </cell>
          <cell r="AC38">
            <v>1246971</v>
          </cell>
          <cell r="AD38">
            <v>1253395</v>
          </cell>
          <cell r="AE38">
            <v>1252288</v>
          </cell>
          <cell r="AF38">
            <v>1253102</v>
          </cell>
          <cell r="AG38">
            <v>1253784</v>
          </cell>
          <cell r="AH38">
            <v>1256483</v>
          </cell>
          <cell r="AI38">
            <v>1254895</v>
          </cell>
          <cell r="AJ38">
            <v>1254035</v>
          </cell>
          <cell r="AK38">
            <v>1258363</v>
          </cell>
          <cell r="AL38">
            <v>1257907</v>
          </cell>
          <cell r="AM38">
            <v>1226392</v>
          </cell>
          <cell r="AN38">
            <v>1232844</v>
          </cell>
          <cell r="AO38">
            <v>1242470</v>
          </cell>
          <cell r="AP38">
            <v>1253449</v>
          </cell>
          <cell r="AQ38">
            <v>1258225</v>
          </cell>
          <cell r="AR38">
            <v>1269849</v>
          </cell>
          <cell r="AS38">
            <v>1266594</v>
          </cell>
          <cell r="AT38">
            <v>1270347</v>
          </cell>
          <cell r="AU38">
            <v>1272455</v>
          </cell>
          <cell r="AV38">
            <v>1272114</v>
          </cell>
          <cell r="AW38">
            <v>1277347</v>
          </cell>
          <cell r="AX38">
            <v>1280375</v>
          </cell>
          <cell r="AY38">
            <v>1255113</v>
          </cell>
          <cell r="AZ38">
            <v>1260579</v>
          </cell>
          <cell r="BA38">
            <v>1272373</v>
          </cell>
          <cell r="BB38">
            <v>1275992</v>
          </cell>
          <cell r="BC38">
            <v>1284293</v>
          </cell>
          <cell r="BD38">
            <v>1294106</v>
          </cell>
        </row>
        <row r="39">
          <cell r="B39">
            <v>38</v>
          </cell>
          <cell r="C39">
            <v>1393212</v>
          </cell>
          <cell r="D39">
            <v>1396577</v>
          </cell>
          <cell r="E39">
            <v>1411096</v>
          </cell>
          <cell r="F39">
            <v>1429186</v>
          </cell>
          <cell r="G39">
            <v>1443268</v>
          </cell>
          <cell r="H39">
            <v>1466893</v>
          </cell>
          <cell r="I39">
            <v>1494961</v>
          </cell>
          <cell r="J39">
            <v>1495858</v>
          </cell>
          <cell r="K39">
            <v>1488777</v>
          </cell>
          <cell r="L39">
            <v>1479043</v>
          </cell>
          <cell r="M39">
            <v>1473439</v>
          </cell>
          <cell r="N39">
            <v>1473305</v>
          </cell>
          <cell r="O39">
            <v>1444984</v>
          </cell>
          <cell r="P39">
            <v>1455348</v>
          </cell>
          <cell r="Q39">
            <v>1466042</v>
          </cell>
          <cell r="R39">
            <v>1484521</v>
          </cell>
          <cell r="S39">
            <v>1500037</v>
          </cell>
          <cell r="T39">
            <v>1526729</v>
          </cell>
          <cell r="U39">
            <v>1548043</v>
          </cell>
          <cell r="V39">
            <v>1549337</v>
          </cell>
          <cell r="W39">
            <v>1542937</v>
          </cell>
          <cell r="X39">
            <v>1533843</v>
          </cell>
          <cell r="Y39">
            <v>1528592</v>
          </cell>
          <cell r="Z39">
            <v>1527735</v>
          </cell>
          <cell r="AA39">
            <v>1494054</v>
          </cell>
          <cell r="AB39">
            <v>1508623</v>
          </cell>
          <cell r="AC39">
            <v>1518134</v>
          </cell>
          <cell r="AD39">
            <v>1540141</v>
          </cell>
          <cell r="AE39">
            <v>1550829</v>
          </cell>
          <cell r="AF39">
            <v>1574196</v>
          </cell>
          <cell r="AG39">
            <v>1590308</v>
          </cell>
          <cell r="AH39">
            <v>1593911</v>
          </cell>
          <cell r="AI39">
            <v>1587108</v>
          </cell>
          <cell r="AJ39">
            <v>1575807</v>
          </cell>
          <cell r="AK39">
            <v>1575317</v>
          </cell>
          <cell r="AL39">
            <v>1568007</v>
          </cell>
          <cell r="AM39">
            <v>1527810</v>
          </cell>
          <cell r="AN39">
            <v>1547747</v>
          </cell>
          <cell r="AO39">
            <v>1559866</v>
          </cell>
          <cell r="AP39">
            <v>1578570</v>
          </cell>
          <cell r="AQ39">
            <v>1591849</v>
          </cell>
          <cell r="AR39">
            <v>1617408</v>
          </cell>
          <cell r="AS39">
            <v>1638365</v>
          </cell>
          <cell r="AT39">
            <v>1637509</v>
          </cell>
          <cell r="AU39">
            <v>1625856</v>
          </cell>
          <cell r="AV39">
            <v>1616423</v>
          </cell>
          <cell r="AW39">
            <v>1612582</v>
          </cell>
          <cell r="AX39">
            <v>1608248</v>
          </cell>
          <cell r="AY39">
            <v>1597686</v>
          </cell>
          <cell r="AZ39">
            <v>1606107</v>
          </cell>
          <cell r="BA39">
            <v>1617441</v>
          </cell>
          <cell r="BB39">
            <v>1626882</v>
          </cell>
          <cell r="BC39">
            <v>1641514</v>
          </cell>
          <cell r="BD39">
            <v>1663656</v>
          </cell>
        </row>
        <row r="40">
          <cell r="B40">
            <v>39</v>
          </cell>
          <cell r="C40">
            <v>4825601</v>
          </cell>
          <cell r="D40">
            <v>4812012</v>
          </cell>
          <cell r="E40">
            <v>4861625</v>
          </cell>
          <cell r="F40">
            <v>4928025</v>
          </cell>
          <cell r="G40">
            <v>4993576</v>
          </cell>
          <cell r="H40">
            <v>5025028</v>
          </cell>
          <cell r="I40">
            <v>5010719</v>
          </cell>
          <cell r="J40">
            <v>5018149</v>
          </cell>
          <cell r="K40">
            <v>4994041</v>
          </cell>
          <cell r="L40">
            <v>5015536</v>
          </cell>
          <cell r="M40">
            <v>5024818</v>
          </cell>
          <cell r="N40">
            <v>5027925</v>
          </cell>
          <cell r="O40">
            <v>4895655</v>
          </cell>
          <cell r="P40">
            <v>4884722</v>
          </cell>
          <cell r="Q40">
            <v>4911430</v>
          </cell>
          <cell r="R40">
            <v>4980322</v>
          </cell>
          <cell r="S40">
            <v>5048643</v>
          </cell>
          <cell r="T40">
            <v>5080246</v>
          </cell>
          <cell r="U40">
            <v>5066826</v>
          </cell>
          <cell r="V40">
            <v>5065433</v>
          </cell>
          <cell r="W40">
            <v>5043280</v>
          </cell>
          <cell r="X40">
            <v>5066813</v>
          </cell>
          <cell r="Y40">
            <v>5073445</v>
          </cell>
          <cell r="Z40">
            <v>5074159</v>
          </cell>
          <cell r="AA40">
            <v>4944750</v>
          </cell>
          <cell r="AB40">
            <v>4936419</v>
          </cell>
          <cell r="AC40">
            <v>4978817</v>
          </cell>
          <cell r="AD40">
            <v>5043860</v>
          </cell>
          <cell r="AE40">
            <v>5085142</v>
          </cell>
          <cell r="AF40">
            <v>5107190</v>
          </cell>
          <cell r="AG40">
            <v>5115649</v>
          </cell>
          <cell r="AH40">
            <v>5109286</v>
          </cell>
          <cell r="AI40">
            <v>5097349</v>
          </cell>
          <cell r="AJ40">
            <v>5108173</v>
          </cell>
          <cell r="AK40">
            <v>5115215</v>
          </cell>
          <cell r="AL40">
            <v>5110219</v>
          </cell>
          <cell r="AM40">
            <v>5002772</v>
          </cell>
          <cell r="AN40">
            <v>4999832</v>
          </cell>
          <cell r="AO40">
            <v>5022799</v>
          </cell>
          <cell r="AP40">
            <v>5092555</v>
          </cell>
          <cell r="AQ40">
            <v>5145704</v>
          </cell>
          <cell r="AR40">
            <v>5180604</v>
          </cell>
          <cell r="AS40">
            <v>5171656</v>
          </cell>
          <cell r="AT40">
            <v>5173295</v>
          </cell>
          <cell r="AU40">
            <v>5159207</v>
          </cell>
          <cell r="AV40">
            <v>5172883</v>
          </cell>
          <cell r="AW40">
            <v>5186937</v>
          </cell>
          <cell r="AX40">
            <v>5185223</v>
          </cell>
          <cell r="AY40">
            <v>5068599</v>
          </cell>
          <cell r="AZ40">
            <v>5073633</v>
          </cell>
          <cell r="BA40">
            <v>5102623</v>
          </cell>
          <cell r="BB40">
            <v>5165316</v>
          </cell>
          <cell r="BC40">
            <v>5216558</v>
          </cell>
          <cell r="BD40">
            <v>5251583</v>
          </cell>
        </row>
        <row r="41">
          <cell r="B41">
            <v>40</v>
          </cell>
          <cell r="C41">
            <v>387099</v>
          </cell>
          <cell r="D41">
            <v>388142</v>
          </cell>
          <cell r="E41">
            <v>389764</v>
          </cell>
          <cell r="F41">
            <v>399492</v>
          </cell>
          <cell r="G41">
            <v>407701</v>
          </cell>
          <cell r="H41">
            <v>412443</v>
          </cell>
          <cell r="I41">
            <v>411409</v>
          </cell>
          <cell r="J41">
            <v>412376</v>
          </cell>
          <cell r="K41">
            <v>411482</v>
          </cell>
          <cell r="L41">
            <v>411373</v>
          </cell>
          <cell r="M41">
            <v>410074</v>
          </cell>
          <cell r="N41">
            <v>410590</v>
          </cell>
          <cell r="O41">
            <v>395138</v>
          </cell>
          <cell r="P41">
            <v>392495</v>
          </cell>
          <cell r="Q41">
            <v>395963</v>
          </cell>
          <cell r="R41">
            <v>406358</v>
          </cell>
          <cell r="S41">
            <v>415245</v>
          </cell>
          <cell r="T41">
            <v>419449</v>
          </cell>
          <cell r="U41">
            <v>419587</v>
          </cell>
          <cell r="V41">
            <v>418456</v>
          </cell>
          <cell r="W41">
            <v>417865</v>
          </cell>
          <cell r="X41">
            <v>417813</v>
          </cell>
          <cell r="Y41">
            <v>416939</v>
          </cell>
          <cell r="Z41">
            <v>417386</v>
          </cell>
          <cell r="AA41">
            <v>400263</v>
          </cell>
          <cell r="AB41">
            <v>400693</v>
          </cell>
          <cell r="AC41">
            <v>403672</v>
          </cell>
          <cell r="AD41">
            <v>411519</v>
          </cell>
          <cell r="AE41">
            <v>416276</v>
          </cell>
          <cell r="AF41">
            <v>422922</v>
          </cell>
          <cell r="AG41">
            <v>422200</v>
          </cell>
          <cell r="AH41">
            <v>421304</v>
          </cell>
          <cell r="AI41">
            <v>420086</v>
          </cell>
          <cell r="AJ41">
            <v>419034</v>
          </cell>
          <cell r="AK41">
            <v>418063</v>
          </cell>
          <cell r="AL41">
            <v>416884</v>
          </cell>
          <cell r="AM41">
            <v>402160</v>
          </cell>
          <cell r="AN41">
            <v>403435</v>
          </cell>
          <cell r="AO41">
            <v>404287</v>
          </cell>
          <cell r="AP41">
            <v>413691</v>
          </cell>
          <cell r="AQ41">
            <v>420425</v>
          </cell>
          <cell r="AR41">
            <v>427526</v>
          </cell>
          <cell r="AS41">
            <v>425894</v>
          </cell>
          <cell r="AT41">
            <v>426904</v>
          </cell>
          <cell r="AU41">
            <v>424049</v>
          </cell>
          <cell r="AV41">
            <v>422953</v>
          </cell>
          <cell r="AW41">
            <v>422775</v>
          </cell>
          <cell r="AX41">
            <v>421870</v>
          </cell>
          <cell r="AY41">
            <v>404713</v>
          </cell>
          <cell r="AZ41">
            <v>408469</v>
          </cell>
          <cell r="BA41">
            <v>409417</v>
          </cell>
          <cell r="BB41">
            <v>417099</v>
          </cell>
          <cell r="BC41">
            <v>424317</v>
          </cell>
          <cell r="BD41">
            <v>430193</v>
          </cell>
        </row>
        <row r="42">
          <cell r="B42">
            <v>41</v>
          </cell>
          <cell r="C42">
            <v>1501260</v>
          </cell>
          <cell r="D42">
            <v>1503496</v>
          </cell>
          <cell r="E42">
            <v>1532392</v>
          </cell>
          <cell r="F42">
            <v>1552595</v>
          </cell>
          <cell r="G42">
            <v>1567630</v>
          </cell>
          <cell r="H42">
            <v>1576814</v>
          </cell>
          <cell r="I42">
            <v>1569436</v>
          </cell>
          <cell r="J42">
            <v>1572221</v>
          </cell>
          <cell r="K42">
            <v>1564644</v>
          </cell>
          <cell r="L42">
            <v>1572106</v>
          </cell>
          <cell r="M42">
            <v>1586116</v>
          </cell>
          <cell r="N42">
            <v>1587437</v>
          </cell>
          <cell r="O42">
            <v>1547915</v>
          </cell>
          <cell r="P42">
            <v>1557904</v>
          </cell>
          <cell r="Q42">
            <v>1576408</v>
          </cell>
          <cell r="R42">
            <v>1594968</v>
          </cell>
          <cell r="S42">
            <v>1613927</v>
          </cell>
          <cell r="T42">
            <v>1626079</v>
          </cell>
          <cell r="U42">
            <v>1625965</v>
          </cell>
          <cell r="V42">
            <v>1627580</v>
          </cell>
          <cell r="W42">
            <v>1615274</v>
          </cell>
          <cell r="X42">
            <v>1626028</v>
          </cell>
          <cell r="Y42">
            <v>1636049</v>
          </cell>
          <cell r="Z42">
            <v>1638342</v>
          </cell>
          <cell r="AA42">
            <v>1595547</v>
          </cell>
          <cell r="AB42">
            <v>1607669</v>
          </cell>
          <cell r="AC42">
            <v>1624334</v>
          </cell>
          <cell r="AD42">
            <v>1649029</v>
          </cell>
          <cell r="AE42">
            <v>1661088</v>
          </cell>
          <cell r="AF42">
            <v>1668566</v>
          </cell>
          <cell r="AG42">
            <v>1669596</v>
          </cell>
          <cell r="AH42">
            <v>1670544</v>
          </cell>
          <cell r="AI42">
            <v>1662935</v>
          </cell>
          <cell r="AJ42">
            <v>1655547</v>
          </cell>
          <cell r="AK42">
            <v>1675512</v>
          </cell>
          <cell r="AL42">
            <v>1675340</v>
          </cell>
          <cell r="AM42">
            <v>1642893</v>
          </cell>
          <cell r="AN42">
            <v>1657831</v>
          </cell>
          <cell r="AO42">
            <v>1671954</v>
          </cell>
          <cell r="AP42">
            <v>1683400</v>
          </cell>
          <cell r="AQ42">
            <v>1696905</v>
          </cell>
          <cell r="AR42">
            <v>1709697</v>
          </cell>
          <cell r="AS42">
            <v>1703905</v>
          </cell>
          <cell r="AT42">
            <v>1699888</v>
          </cell>
          <cell r="AU42">
            <v>1682260</v>
          </cell>
          <cell r="AV42">
            <v>1693232</v>
          </cell>
          <cell r="AW42">
            <v>1707875</v>
          </cell>
          <cell r="AX42">
            <v>1706954</v>
          </cell>
          <cell r="AY42">
            <v>1691912</v>
          </cell>
          <cell r="AZ42">
            <v>1706410</v>
          </cell>
          <cell r="BA42">
            <v>1717028</v>
          </cell>
          <cell r="BB42">
            <v>1747221</v>
          </cell>
          <cell r="BC42">
            <v>1759497</v>
          </cell>
          <cell r="BD42">
            <v>1773230</v>
          </cell>
        </row>
        <row r="43">
          <cell r="B43">
            <v>42</v>
          </cell>
          <cell r="C43">
            <v>325784</v>
          </cell>
          <cell r="D43">
            <v>326072</v>
          </cell>
          <cell r="E43">
            <v>328065</v>
          </cell>
          <cell r="F43">
            <v>333653</v>
          </cell>
          <cell r="G43">
            <v>342825</v>
          </cell>
          <cell r="H43">
            <v>348173</v>
          </cell>
          <cell r="I43">
            <v>348930</v>
          </cell>
          <cell r="J43">
            <v>350428</v>
          </cell>
          <cell r="K43">
            <v>343614</v>
          </cell>
          <cell r="L43">
            <v>342508</v>
          </cell>
          <cell r="M43">
            <v>339721</v>
          </cell>
          <cell r="N43">
            <v>339623</v>
          </cell>
          <cell r="O43">
            <v>330678</v>
          </cell>
          <cell r="P43">
            <v>331340</v>
          </cell>
          <cell r="Q43">
            <v>334354</v>
          </cell>
          <cell r="R43">
            <v>340247</v>
          </cell>
          <cell r="S43">
            <v>347425</v>
          </cell>
          <cell r="T43">
            <v>353145</v>
          </cell>
          <cell r="U43">
            <v>353350</v>
          </cell>
          <cell r="V43">
            <v>354752</v>
          </cell>
          <cell r="W43">
            <v>347411</v>
          </cell>
          <cell r="X43">
            <v>346791</v>
          </cell>
          <cell r="Y43">
            <v>345068</v>
          </cell>
          <cell r="Z43">
            <v>344400</v>
          </cell>
          <cell r="AA43">
            <v>334447</v>
          </cell>
          <cell r="AB43">
            <v>334852</v>
          </cell>
          <cell r="AC43">
            <v>337338</v>
          </cell>
          <cell r="AD43">
            <v>343600</v>
          </cell>
          <cell r="AE43">
            <v>350506</v>
          </cell>
          <cell r="AF43">
            <v>356302</v>
          </cell>
          <cell r="AG43">
            <v>358604</v>
          </cell>
          <cell r="AH43">
            <v>359228</v>
          </cell>
          <cell r="AI43">
            <v>351482</v>
          </cell>
          <cell r="AJ43">
            <v>349552</v>
          </cell>
          <cell r="AK43">
            <v>348305</v>
          </cell>
          <cell r="AL43">
            <v>345752</v>
          </cell>
          <cell r="AM43">
            <v>336606</v>
          </cell>
          <cell r="AN43">
            <v>336790</v>
          </cell>
          <cell r="AO43">
            <v>339594</v>
          </cell>
          <cell r="AP43">
            <v>345757</v>
          </cell>
          <cell r="AQ43">
            <v>352298</v>
          </cell>
          <cell r="AR43">
            <v>358025</v>
          </cell>
          <cell r="AS43">
            <v>357340</v>
          </cell>
          <cell r="AT43">
            <v>358937</v>
          </cell>
          <cell r="AU43">
            <v>351771</v>
          </cell>
          <cell r="AV43">
            <v>351327</v>
          </cell>
          <cell r="AW43">
            <v>349665</v>
          </cell>
          <cell r="AX43">
            <v>348991</v>
          </cell>
          <cell r="AY43">
            <v>340732</v>
          </cell>
          <cell r="AZ43">
            <v>341244</v>
          </cell>
          <cell r="BA43">
            <v>343320</v>
          </cell>
          <cell r="BB43">
            <v>345854</v>
          </cell>
          <cell r="BC43">
            <v>356187</v>
          </cell>
          <cell r="BD43">
            <v>361939</v>
          </cell>
        </row>
        <row r="44">
          <cell r="B44">
            <v>43</v>
          </cell>
          <cell r="C44">
            <v>2272358</v>
          </cell>
          <cell r="D44">
            <v>2275770</v>
          </cell>
          <cell r="E44">
            <v>2300375</v>
          </cell>
          <cell r="F44">
            <v>2324938</v>
          </cell>
          <cell r="G44">
            <v>2341808</v>
          </cell>
          <cell r="H44">
            <v>2351971</v>
          </cell>
          <cell r="I44">
            <v>2346507</v>
          </cell>
          <cell r="J44">
            <v>2366012</v>
          </cell>
          <cell r="K44">
            <v>2361741</v>
          </cell>
          <cell r="L44">
            <v>2370092</v>
          </cell>
          <cell r="M44">
            <v>2394018</v>
          </cell>
          <cell r="N44">
            <v>2402832</v>
          </cell>
          <cell r="O44">
            <v>2340436</v>
          </cell>
          <cell r="P44">
            <v>2343288</v>
          </cell>
          <cell r="Q44">
            <v>2356813</v>
          </cell>
          <cell r="R44">
            <v>2391097</v>
          </cell>
          <cell r="S44">
            <v>2412376</v>
          </cell>
          <cell r="T44">
            <v>2427114</v>
          </cell>
          <cell r="U44">
            <v>2427158</v>
          </cell>
          <cell r="V44">
            <v>2435971</v>
          </cell>
          <cell r="W44">
            <v>2435387</v>
          </cell>
          <cell r="X44">
            <v>2450298</v>
          </cell>
          <cell r="Y44">
            <v>2471063</v>
          </cell>
          <cell r="Z44">
            <v>2479835</v>
          </cell>
          <cell r="AA44">
            <v>2412428</v>
          </cell>
          <cell r="AB44">
            <v>2418369</v>
          </cell>
          <cell r="AC44">
            <v>2437361</v>
          </cell>
          <cell r="AD44">
            <v>2466916</v>
          </cell>
          <cell r="AE44">
            <v>2474880</v>
          </cell>
          <cell r="AF44">
            <v>2489103</v>
          </cell>
          <cell r="AG44">
            <v>2493136</v>
          </cell>
          <cell r="AH44">
            <v>2501632</v>
          </cell>
          <cell r="AI44">
            <v>2502569</v>
          </cell>
          <cell r="AJ44">
            <v>2502141</v>
          </cell>
          <cell r="AK44">
            <v>2519753</v>
          </cell>
          <cell r="AL44">
            <v>2526556</v>
          </cell>
          <cell r="AM44">
            <v>2459166</v>
          </cell>
          <cell r="AN44">
            <v>2472529</v>
          </cell>
          <cell r="AO44">
            <v>2485878</v>
          </cell>
          <cell r="AP44">
            <v>2506944</v>
          </cell>
          <cell r="AQ44">
            <v>2517133</v>
          </cell>
          <cell r="AR44">
            <v>2534981</v>
          </cell>
          <cell r="AS44">
            <v>2528244</v>
          </cell>
          <cell r="AT44">
            <v>2537063</v>
          </cell>
          <cell r="AU44">
            <v>2534703</v>
          </cell>
          <cell r="AV44">
            <v>2537112</v>
          </cell>
          <cell r="AW44">
            <v>2562039</v>
          </cell>
          <cell r="AX44">
            <v>2563430</v>
          </cell>
          <cell r="AY44">
            <v>2492523</v>
          </cell>
          <cell r="AZ44">
            <v>2508656</v>
          </cell>
          <cell r="BA44">
            <v>2525663</v>
          </cell>
          <cell r="BB44">
            <v>2542365</v>
          </cell>
          <cell r="BC44">
            <v>2558642</v>
          </cell>
          <cell r="BD44">
            <v>2576337</v>
          </cell>
        </row>
        <row r="45">
          <cell r="B45">
            <v>44</v>
          </cell>
          <cell r="C45">
            <v>9292424</v>
          </cell>
          <cell r="D45">
            <v>9355915</v>
          </cell>
          <cell r="E45">
            <v>9423785</v>
          </cell>
          <cell r="F45">
            <v>9503288</v>
          </cell>
          <cell r="G45">
            <v>9570060</v>
          </cell>
          <cell r="H45">
            <v>9631991</v>
          </cell>
          <cell r="I45">
            <v>9633943</v>
          </cell>
          <cell r="J45">
            <v>9692319</v>
          </cell>
          <cell r="K45">
            <v>9673335</v>
          </cell>
          <cell r="L45">
            <v>9737650</v>
          </cell>
          <cell r="M45">
            <v>9802588</v>
          </cell>
          <cell r="N45">
            <v>9850156</v>
          </cell>
          <cell r="O45">
            <v>9663676</v>
          </cell>
          <cell r="P45">
            <v>9711246</v>
          </cell>
          <cell r="Q45">
            <v>9729551</v>
          </cell>
          <cell r="R45">
            <v>9785841</v>
          </cell>
          <cell r="S45">
            <v>9828999</v>
          </cell>
          <cell r="T45">
            <v>9885076</v>
          </cell>
          <cell r="U45">
            <v>9892838</v>
          </cell>
          <cell r="V45">
            <v>9918505</v>
          </cell>
          <cell r="W45">
            <v>9881628</v>
          </cell>
          <cell r="X45">
            <v>9922157</v>
          </cell>
          <cell r="Y45">
            <v>9953837</v>
          </cell>
          <cell r="Z45">
            <v>9975874</v>
          </cell>
          <cell r="AA45">
            <v>9797768</v>
          </cell>
          <cell r="AB45">
            <v>9848216</v>
          </cell>
          <cell r="AC45">
            <v>9856149</v>
          </cell>
          <cell r="AD45">
            <v>9922096</v>
          </cell>
          <cell r="AE45">
            <v>9939228</v>
          </cell>
          <cell r="AF45">
            <v>9968511</v>
          </cell>
          <cell r="AG45">
            <v>9990770</v>
          </cell>
          <cell r="AH45">
            <v>10018970</v>
          </cell>
          <cell r="AI45">
            <v>9998217</v>
          </cell>
          <cell r="AJ45">
            <v>10021811</v>
          </cell>
          <cell r="AK45">
            <v>10075318</v>
          </cell>
          <cell r="AL45">
            <v>10085938</v>
          </cell>
          <cell r="AM45">
            <v>9934690</v>
          </cell>
          <cell r="AN45">
            <v>9992010</v>
          </cell>
          <cell r="AO45">
            <v>10040631</v>
          </cell>
          <cell r="AP45">
            <v>10076376</v>
          </cell>
          <cell r="AQ45">
            <v>10129472</v>
          </cell>
          <cell r="AR45">
            <v>10201579</v>
          </cell>
          <cell r="AS45">
            <v>10171916</v>
          </cell>
          <cell r="AT45">
            <v>10211053</v>
          </cell>
          <cell r="AU45">
            <v>10173432</v>
          </cell>
          <cell r="AV45">
            <v>10240482</v>
          </cell>
          <cell r="AW45">
            <v>10314041</v>
          </cell>
          <cell r="AX45">
            <v>10330830</v>
          </cell>
          <cell r="AY45">
            <v>10156843</v>
          </cell>
          <cell r="AZ45">
            <v>10238259</v>
          </cell>
          <cell r="BA45">
            <v>10285834</v>
          </cell>
          <cell r="BB45">
            <v>10331200</v>
          </cell>
          <cell r="BC45">
            <v>10390305</v>
          </cell>
          <cell r="BD45">
            <v>10468938</v>
          </cell>
        </row>
        <row r="46">
          <cell r="B46">
            <v>45</v>
          </cell>
          <cell r="C46">
            <v>1042762</v>
          </cell>
          <cell r="D46">
            <v>1047019</v>
          </cell>
          <cell r="E46">
            <v>1054963</v>
          </cell>
          <cell r="F46">
            <v>1063172</v>
          </cell>
          <cell r="G46">
            <v>1067999</v>
          </cell>
          <cell r="H46">
            <v>1076077</v>
          </cell>
          <cell r="I46">
            <v>1079374</v>
          </cell>
          <cell r="J46">
            <v>1091115</v>
          </cell>
          <cell r="K46">
            <v>1087684</v>
          </cell>
          <cell r="L46">
            <v>1094632</v>
          </cell>
          <cell r="M46">
            <v>1100737</v>
          </cell>
          <cell r="N46">
            <v>1107126</v>
          </cell>
          <cell r="O46">
            <v>1084356</v>
          </cell>
          <cell r="P46">
            <v>1090622</v>
          </cell>
          <cell r="Q46">
            <v>1100218</v>
          </cell>
          <cell r="R46">
            <v>1107769</v>
          </cell>
          <cell r="S46">
            <v>1113864</v>
          </cell>
          <cell r="T46">
            <v>1124310</v>
          </cell>
          <cell r="U46">
            <v>1130453</v>
          </cell>
          <cell r="V46">
            <v>1138642</v>
          </cell>
          <cell r="W46">
            <v>1134796</v>
          </cell>
          <cell r="X46">
            <v>1143072</v>
          </cell>
          <cell r="Y46">
            <v>1148489</v>
          </cell>
          <cell r="Z46">
            <v>1153944</v>
          </cell>
          <cell r="AA46">
            <v>1128835</v>
          </cell>
          <cell r="AB46">
            <v>1136820</v>
          </cell>
          <cell r="AC46">
            <v>1145996</v>
          </cell>
          <cell r="AD46">
            <v>1154824</v>
          </cell>
          <cell r="AE46">
            <v>1157803</v>
          </cell>
          <cell r="AF46">
            <v>1167417</v>
          </cell>
          <cell r="AG46">
            <v>1176555</v>
          </cell>
          <cell r="AH46">
            <v>1183630</v>
          </cell>
          <cell r="AI46">
            <v>1180084</v>
          </cell>
          <cell r="AJ46">
            <v>1182302</v>
          </cell>
          <cell r="AK46">
            <v>1184498</v>
          </cell>
          <cell r="AL46">
            <v>1186201</v>
          </cell>
          <cell r="AM46">
            <v>1165074</v>
          </cell>
          <cell r="AN46">
            <v>1171272</v>
          </cell>
          <cell r="AO46">
            <v>1182387</v>
          </cell>
          <cell r="AP46">
            <v>1187366</v>
          </cell>
          <cell r="AQ46">
            <v>1192546</v>
          </cell>
          <cell r="AR46">
            <v>1206142</v>
          </cell>
          <cell r="AS46">
            <v>1210647</v>
          </cell>
          <cell r="AT46">
            <v>1217835</v>
          </cell>
          <cell r="AU46">
            <v>1214454</v>
          </cell>
          <cell r="AV46">
            <v>1221320</v>
          </cell>
          <cell r="AW46">
            <v>1228316</v>
          </cell>
          <cell r="AX46">
            <v>1232345</v>
          </cell>
          <cell r="AY46">
            <v>1208782</v>
          </cell>
          <cell r="AZ46">
            <v>1219361</v>
          </cell>
          <cell r="BA46">
            <v>1226366</v>
          </cell>
          <cell r="BB46">
            <v>1230956</v>
          </cell>
          <cell r="BC46">
            <v>1238220</v>
          </cell>
          <cell r="BD46">
            <v>1249246</v>
          </cell>
        </row>
        <row r="47">
          <cell r="B47">
            <v>46</v>
          </cell>
          <cell r="C47">
            <v>247085</v>
          </cell>
          <cell r="D47">
            <v>247508</v>
          </cell>
          <cell r="E47">
            <v>246920</v>
          </cell>
          <cell r="F47">
            <v>243940</v>
          </cell>
          <cell r="G47">
            <v>248590</v>
          </cell>
          <cell r="H47">
            <v>254249</v>
          </cell>
          <cell r="I47">
            <v>256603</v>
          </cell>
          <cell r="J47">
            <v>257524</v>
          </cell>
          <cell r="K47">
            <v>252991</v>
          </cell>
          <cell r="L47">
            <v>253297</v>
          </cell>
          <cell r="M47">
            <v>252255</v>
          </cell>
          <cell r="N47">
            <v>256600</v>
          </cell>
          <cell r="O47">
            <v>251138</v>
          </cell>
          <cell r="P47">
            <v>250167</v>
          </cell>
          <cell r="Q47">
            <v>249856</v>
          </cell>
          <cell r="R47">
            <v>247749</v>
          </cell>
          <cell r="S47">
            <v>251890</v>
          </cell>
          <cell r="T47">
            <v>257226</v>
          </cell>
          <cell r="U47">
            <v>259846</v>
          </cell>
          <cell r="V47">
            <v>258832</v>
          </cell>
          <cell r="W47">
            <v>255243</v>
          </cell>
          <cell r="X47">
            <v>255344</v>
          </cell>
          <cell r="Y47">
            <v>254019</v>
          </cell>
          <cell r="Z47">
            <v>257875</v>
          </cell>
          <cell r="AA47">
            <v>251236</v>
          </cell>
          <cell r="AB47">
            <v>251733</v>
          </cell>
          <cell r="AC47">
            <v>250636</v>
          </cell>
          <cell r="AD47">
            <v>248432</v>
          </cell>
          <cell r="AE47">
            <v>252317</v>
          </cell>
          <cell r="AF47">
            <v>257739</v>
          </cell>
          <cell r="AG47">
            <v>261643</v>
          </cell>
          <cell r="AH47">
            <v>260306</v>
          </cell>
          <cell r="AI47">
            <v>256702</v>
          </cell>
          <cell r="AJ47">
            <v>256066</v>
          </cell>
          <cell r="AK47">
            <v>254408</v>
          </cell>
          <cell r="AL47">
            <v>258766</v>
          </cell>
          <cell r="AM47">
            <v>253295</v>
          </cell>
          <cell r="AN47">
            <v>251460</v>
          </cell>
          <cell r="AO47">
            <v>251837</v>
          </cell>
          <cell r="AP47">
            <v>250471</v>
          </cell>
          <cell r="AQ47">
            <v>253360</v>
          </cell>
          <cell r="AR47">
            <v>260903</v>
          </cell>
          <cell r="AS47">
            <v>261936</v>
          </cell>
          <cell r="AT47">
            <v>261545</v>
          </cell>
          <cell r="AU47">
            <v>257501</v>
          </cell>
          <cell r="AV47">
            <v>257382</v>
          </cell>
          <cell r="AW47">
            <v>256663</v>
          </cell>
          <cell r="AX47">
            <v>261000</v>
          </cell>
          <cell r="AY47">
            <v>253513</v>
          </cell>
          <cell r="AZ47">
            <v>254716</v>
          </cell>
          <cell r="BA47">
            <v>253951</v>
          </cell>
          <cell r="BB47">
            <v>250441</v>
          </cell>
          <cell r="BC47">
            <v>253114</v>
          </cell>
          <cell r="BD47">
            <v>259921</v>
          </cell>
        </row>
        <row r="48">
          <cell r="B48">
            <v>47</v>
          </cell>
          <cell r="C48">
            <v>2899889</v>
          </cell>
          <cell r="D48">
            <v>2892136</v>
          </cell>
          <cell r="E48">
            <v>2916899</v>
          </cell>
          <cell r="F48">
            <v>2953708</v>
          </cell>
          <cell r="G48">
            <v>2985555</v>
          </cell>
          <cell r="H48">
            <v>3005731</v>
          </cell>
          <cell r="I48">
            <v>3004795</v>
          </cell>
          <cell r="J48">
            <v>3008642</v>
          </cell>
          <cell r="K48">
            <v>2979753</v>
          </cell>
          <cell r="L48">
            <v>2986590</v>
          </cell>
          <cell r="M48">
            <v>2997646</v>
          </cell>
          <cell r="N48">
            <v>3000054</v>
          </cell>
          <cell r="O48">
            <v>2944801</v>
          </cell>
          <cell r="P48">
            <v>2941699</v>
          </cell>
          <cell r="Q48">
            <v>2957503</v>
          </cell>
          <cell r="R48">
            <v>3010342</v>
          </cell>
          <cell r="S48">
            <v>3044653</v>
          </cell>
          <cell r="T48">
            <v>3067457</v>
          </cell>
          <cell r="U48">
            <v>3095752</v>
          </cell>
          <cell r="V48">
            <v>3095620</v>
          </cell>
          <cell r="W48">
            <v>3071440</v>
          </cell>
          <cell r="X48">
            <v>3088470</v>
          </cell>
          <cell r="Y48">
            <v>3101977</v>
          </cell>
          <cell r="Z48">
            <v>3105666</v>
          </cell>
          <cell r="AA48">
            <v>3017648</v>
          </cell>
          <cell r="AB48">
            <v>3020292</v>
          </cell>
          <cell r="AC48">
            <v>3043342</v>
          </cell>
          <cell r="AD48">
            <v>3083548</v>
          </cell>
          <cell r="AE48">
            <v>3100699</v>
          </cell>
          <cell r="AF48">
            <v>3127474</v>
          </cell>
          <cell r="AG48">
            <v>3129634</v>
          </cell>
          <cell r="AH48">
            <v>3133708</v>
          </cell>
          <cell r="AI48">
            <v>3107787</v>
          </cell>
          <cell r="AJ48">
            <v>3117344</v>
          </cell>
          <cell r="AK48">
            <v>3132029</v>
          </cell>
          <cell r="AL48">
            <v>3128716</v>
          </cell>
          <cell r="AM48">
            <v>3058134</v>
          </cell>
          <cell r="AN48">
            <v>3073792</v>
          </cell>
          <cell r="AO48">
            <v>3091574</v>
          </cell>
          <cell r="AP48">
            <v>3121024</v>
          </cell>
          <cell r="AQ48">
            <v>3148405</v>
          </cell>
          <cell r="AR48">
            <v>3177762</v>
          </cell>
          <cell r="AS48">
            <v>3181047</v>
          </cell>
          <cell r="AT48">
            <v>3177368</v>
          </cell>
          <cell r="AU48">
            <v>3147221</v>
          </cell>
          <cell r="AV48">
            <v>3163575</v>
          </cell>
          <cell r="AW48">
            <v>3173141</v>
          </cell>
          <cell r="AX48">
            <v>3177959</v>
          </cell>
          <cell r="AY48">
            <v>3109261</v>
          </cell>
          <cell r="AZ48">
            <v>3124303</v>
          </cell>
          <cell r="BA48">
            <v>3142108</v>
          </cell>
          <cell r="BB48">
            <v>3171034</v>
          </cell>
          <cell r="BC48">
            <v>3196129</v>
          </cell>
          <cell r="BD48">
            <v>3227142</v>
          </cell>
        </row>
        <row r="49">
          <cell r="B49">
            <v>48</v>
          </cell>
          <cell r="C49">
            <v>2416099</v>
          </cell>
          <cell r="D49">
            <v>2419909</v>
          </cell>
          <cell r="E49">
            <v>2442351</v>
          </cell>
          <cell r="F49">
            <v>2466099</v>
          </cell>
          <cell r="G49">
            <v>2493084</v>
          </cell>
          <cell r="H49">
            <v>2560717</v>
          </cell>
          <cell r="I49">
            <v>2597829</v>
          </cell>
          <cell r="J49">
            <v>2592306</v>
          </cell>
          <cell r="K49">
            <v>2593725</v>
          </cell>
          <cell r="L49">
            <v>2566896</v>
          </cell>
          <cell r="M49">
            <v>2544845</v>
          </cell>
          <cell r="N49">
            <v>2539751</v>
          </cell>
          <cell r="O49">
            <v>2481983</v>
          </cell>
          <cell r="P49">
            <v>2493048</v>
          </cell>
          <cell r="Q49">
            <v>2519174</v>
          </cell>
          <cell r="R49">
            <v>2545182</v>
          </cell>
          <cell r="S49">
            <v>2574707</v>
          </cell>
          <cell r="T49">
            <v>2649966</v>
          </cell>
          <cell r="U49">
            <v>2663319</v>
          </cell>
          <cell r="V49">
            <v>2660599</v>
          </cell>
          <cell r="W49">
            <v>2655784</v>
          </cell>
          <cell r="X49">
            <v>2622840</v>
          </cell>
          <cell r="Y49">
            <v>2601843</v>
          </cell>
          <cell r="Z49">
            <v>2599793</v>
          </cell>
          <cell r="AA49">
            <v>2553951</v>
          </cell>
          <cell r="AB49">
            <v>2574066</v>
          </cell>
          <cell r="AC49">
            <v>2596783</v>
          </cell>
          <cell r="AD49">
            <v>2635635</v>
          </cell>
          <cell r="AE49">
            <v>2661756</v>
          </cell>
          <cell r="AF49">
            <v>2726611</v>
          </cell>
          <cell r="AG49">
            <v>2738965</v>
          </cell>
          <cell r="AH49">
            <v>2742924</v>
          </cell>
          <cell r="AI49">
            <v>2739087</v>
          </cell>
          <cell r="AJ49">
            <v>2701739</v>
          </cell>
          <cell r="AK49">
            <v>2684230</v>
          </cell>
          <cell r="AL49">
            <v>2675791</v>
          </cell>
          <cell r="AM49">
            <v>2617437</v>
          </cell>
          <cell r="AN49">
            <v>2638956</v>
          </cell>
          <cell r="AO49">
            <v>2670030</v>
          </cell>
          <cell r="AP49">
            <v>2695938</v>
          </cell>
          <cell r="AQ49">
            <v>2725044</v>
          </cell>
          <cell r="AR49">
            <v>2787588</v>
          </cell>
          <cell r="AS49">
            <v>2817634</v>
          </cell>
          <cell r="AT49">
            <v>2803193</v>
          </cell>
          <cell r="AU49">
            <v>2800175</v>
          </cell>
          <cell r="AV49">
            <v>2768179</v>
          </cell>
          <cell r="AW49">
            <v>2751309</v>
          </cell>
          <cell r="AX49">
            <v>2746218</v>
          </cell>
          <cell r="AY49">
            <v>2707343</v>
          </cell>
          <cell r="AZ49">
            <v>2725173</v>
          </cell>
          <cell r="BA49">
            <v>2753037</v>
          </cell>
          <cell r="BB49">
            <v>2774361</v>
          </cell>
          <cell r="BC49">
            <v>2805658</v>
          </cell>
          <cell r="BD49">
            <v>2872220</v>
          </cell>
        </row>
        <row r="50">
          <cell r="B50">
            <v>49</v>
          </cell>
          <cell r="C50">
            <v>548210</v>
          </cell>
          <cell r="D50">
            <v>546070</v>
          </cell>
          <cell r="E50">
            <v>552577</v>
          </cell>
          <cell r="F50">
            <v>560701</v>
          </cell>
          <cell r="G50">
            <v>566002</v>
          </cell>
          <cell r="H50">
            <v>569267</v>
          </cell>
          <cell r="I50">
            <v>567253</v>
          </cell>
          <cell r="J50">
            <v>569876</v>
          </cell>
          <cell r="K50">
            <v>568422</v>
          </cell>
          <cell r="L50">
            <v>570567</v>
          </cell>
          <cell r="M50">
            <v>571174</v>
          </cell>
          <cell r="N50">
            <v>569524</v>
          </cell>
          <cell r="O50">
            <v>551259</v>
          </cell>
          <cell r="P50">
            <v>547929</v>
          </cell>
          <cell r="Q50">
            <v>551342</v>
          </cell>
          <cell r="R50">
            <v>558052</v>
          </cell>
          <cell r="S50">
            <v>563580</v>
          </cell>
          <cell r="T50">
            <v>564795</v>
          </cell>
          <cell r="U50">
            <v>562952</v>
          </cell>
          <cell r="V50">
            <v>563509</v>
          </cell>
          <cell r="W50">
            <v>561164</v>
          </cell>
          <cell r="X50">
            <v>562194</v>
          </cell>
          <cell r="Y50">
            <v>562375</v>
          </cell>
          <cell r="Z50">
            <v>560918</v>
          </cell>
          <cell r="AA50">
            <v>537873</v>
          </cell>
          <cell r="AB50">
            <v>535037</v>
          </cell>
          <cell r="AC50">
            <v>541496</v>
          </cell>
          <cell r="AD50">
            <v>547028</v>
          </cell>
          <cell r="AE50">
            <v>547287</v>
          </cell>
          <cell r="AF50">
            <v>548827</v>
          </cell>
          <cell r="AG50">
            <v>549256</v>
          </cell>
          <cell r="AH50">
            <v>550483</v>
          </cell>
          <cell r="AI50">
            <v>550426</v>
          </cell>
          <cell r="AJ50">
            <v>550197</v>
          </cell>
          <cell r="AK50">
            <v>551933</v>
          </cell>
          <cell r="AL50">
            <v>549562</v>
          </cell>
          <cell r="AM50">
            <v>533275</v>
          </cell>
          <cell r="AN50">
            <v>533427</v>
          </cell>
          <cell r="AO50">
            <v>537857</v>
          </cell>
          <cell r="AP50">
            <v>542442</v>
          </cell>
          <cell r="AQ50">
            <v>547502</v>
          </cell>
          <cell r="AR50">
            <v>551761</v>
          </cell>
          <cell r="AS50">
            <v>551436</v>
          </cell>
          <cell r="AT50">
            <v>552944</v>
          </cell>
          <cell r="AU50">
            <v>554046</v>
          </cell>
          <cell r="AV50">
            <v>555761</v>
          </cell>
          <cell r="AW50">
            <v>556690</v>
          </cell>
          <cell r="AX50">
            <v>553445</v>
          </cell>
          <cell r="AY50">
            <v>539767</v>
          </cell>
          <cell r="AZ50">
            <v>539512</v>
          </cell>
          <cell r="BA50">
            <v>545693</v>
          </cell>
          <cell r="BB50">
            <v>551455</v>
          </cell>
          <cell r="BC50">
            <v>558325</v>
          </cell>
          <cell r="BD50">
            <v>564462</v>
          </cell>
        </row>
        <row r="51">
          <cell r="B51">
            <v>50</v>
          </cell>
          <cell r="C51">
            <v>2296879</v>
          </cell>
          <cell r="D51">
            <v>2295895</v>
          </cell>
          <cell r="E51">
            <v>2309277</v>
          </cell>
          <cell r="F51">
            <v>2340719</v>
          </cell>
          <cell r="G51">
            <v>2383996</v>
          </cell>
          <cell r="H51">
            <v>2424438</v>
          </cell>
          <cell r="I51">
            <v>2431839</v>
          </cell>
          <cell r="J51">
            <v>2440220</v>
          </cell>
          <cell r="K51">
            <v>2410318</v>
          </cell>
          <cell r="L51">
            <v>2407974</v>
          </cell>
          <cell r="M51">
            <v>2406626</v>
          </cell>
          <cell r="N51">
            <v>2401138</v>
          </cell>
          <cell r="O51">
            <v>2336629</v>
          </cell>
          <cell r="P51">
            <v>2334013</v>
          </cell>
          <cell r="Q51">
            <v>2349445</v>
          </cell>
          <cell r="R51">
            <v>2381832</v>
          </cell>
          <cell r="S51">
            <v>2420653</v>
          </cell>
          <cell r="T51">
            <v>2459397</v>
          </cell>
          <cell r="U51">
            <v>2471399</v>
          </cell>
          <cell r="V51">
            <v>2476433</v>
          </cell>
          <cell r="W51">
            <v>2444869</v>
          </cell>
          <cell r="X51">
            <v>2445394</v>
          </cell>
          <cell r="Y51">
            <v>2441064</v>
          </cell>
          <cell r="Z51">
            <v>2439215</v>
          </cell>
          <cell r="AA51">
            <v>2377533</v>
          </cell>
          <cell r="AB51">
            <v>2378240</v>
          </cell>
          <cell r="AC51">
            <v>2389313</v>
          </cell>
          <cell r="AD51">
            <v>2425585</v>
          </cell>
          <cell r="AE51">
            <v>2453737</v>
          </cell>
          <cell r="AF51">
            <v>2487739</v>
          </cell>
          <cell r="AG51">
            <v>2503778</v>
          </cell>
          <cell r="AH51">
            <v>2504600</v>
          </cell>
          <cell r="AI51">
            <v>2472158</v>
          </cell>
          <cell r="AJ51">
            <v>2467014</v>
          </cell>
          <cell r="AK51">
            <v>2462139</v>
          </cell>
          <cell r="AL51">
            <v>2452152</v>
          </cell>
          <cell r="AM51">
            <v>2401677</v>
          </cell>
          <cell r="AN51">
            <v>2401438</v>
          </cell>
          <cell r="AO51">
            <v>2418291</v>
          </cell>
          <cell r="AP51">
            <v>2443501</v>
          </cell>
          <cell r="AQ51">
            <v>2477915</v>
          </cell>
          <cell r="AR51">
            <v>2523193</v>
          </cell>
          <cell r="AS51">
            <v>2526879</v>
          </cell>
          <cell r="AT51">
            <v>2527803</v>
          </cell>
          <cell r="AU51">
            <v>2492701</v>
          </cell>
          <cell r="AV51">
            <v>2488909</v>
          </cell>
          <cell r="AW51">
            <v>2488144</v>
          </cell>
          <cell r="AX51">
            <v>2486550</v>
          </cell>
          <cell r="AY51">
            <v>2434471</v>
          </cell>
          <cell r="AZ51">
            <v>2435045</v>
          </cell>
          <cell r="BA51">
            <v>2449053</v>
          </cell>
          <cell r="BB51">
            <v>2462424</v>
          </cell>
          <cell r="BC51">
            <v>2501688</v>
          </cell>
          <cell r="BD51">
            <v>2548274</v>
          </cell>
        </row>
        <row r="52">
          <cell r="B52">
            <v>51</v>
          </cell>
          <cell r="C52">
            <v>206908</v>
          </cell>
          <cell r="D52">
            <v>206878</v>
          </cell>
          <cell r="E52">
            <v>207974</v>
          </cell>
          <cell r="F52">
            <v>210540</v>
          </cell>
          <cell r="G52">
            <v>217766</v>
          </cell>
          <cell r="H52">
            <v>227350</v>
          </cell>
          <cell r="I52">
            <v>230249</v>
          </cell>
          <cell r="J52">
            <v>230082</v>
          </cell>
          <cell r="K52">
            <v>224700</v>
          </cell>
          <cell r="L52">
            <v>222585</v>
          </cell>
          <cell r="M52">
            <v>215391</v>
          </cell>
          <cell r="N52">
            <v>217103</v>
          </cell>
          <cell r="O52">
            <v>211775</v>
          </cell>
          <cell r="P52">
            <v>211091</v>
          </cell>
          <cell r="Q52">
            <v>210999</v>
          </cell>
          <cell r="R52">
            <v>211714</v>
          </cell>
          <cell r="S52">
            <v>215937</v>
          </cell>
          <cell r="T52">
            <v>223288</v>
          </cell>
          <cell r="U52">
            <v>226994</v>
          </cell>
          <cell r="V52">
            <v>225766</v>
          </cell>
          <cell r="W52">
            <v>220048</v>
          </cell>
          <cell r="X52">
            <v>216736</v>
          </cell>
          <cell r="Y52">
            <v>208923</v>
          </cell>
          <cell r="Z52">
            <v>208710</v>
          </cell>
          <cell r="AA52">
            <v>202310</v>
          </cell>
          <cell r="AB52">
            <v>200248</v>
          </cell>
          <cell r="AC52">
            <v>200397</v>
          </cell>
          <cell r="AD52">
            <v>200969</v>
          </cell>
          <cell r="AE52">
            <v>205122</v>
          </cell>
          <cell r="AF52">
            <v>212278</v>
          </cell>
          <cell r="AG52">
            <v>215034</v>
          </cell>
          <cell r="AH52">
            <v>213933</v>
          </cell>
          <cell r="AI52">
            <v>208352</v>
          </cell>
          <cell r="AJ52">
            <v>204619</v>
          </cell>
          <cell r="AK52">
            <v>198285</v>
          </cell>
          <cell r="AL52">
            <v>198931</v>
          </cell>
          <cell r="AM52">
            <v>194449</v>
          </cell>
          <cell r="AN52">
            <v>194161</v>
          </cell>
          <cell r="AO52">
            <v>195530</v>
          </cell>
          <cell r="AP52">
            <v>196813</v>
          </cell>
          <cell r="AQ52">
            <v>203312</v>
          </cell>
          <cell r="AR52">
            <v>211951</v>
          </cell>
          <cell r="AS52">
            <v>215166</v>
          </cell>
          <cell r="AT52">
            <v>215287</v>
          </cell>
          <cell r="AU52">
            <v>210565</v>
          </cell>
          <cell r="AV52">
            <v>206105</v>
          </cell>
          <cell r="AW52">
            <v>200784</v>
          </cell>
          <cell r="AX52">
            <v>201663</v>
          </cell>
          <cell r="AY52">
            <v>197929</v>
          </cell>
          <cell r="AZ52">
            <v>197140</v>
          </cell>
          <cell r="BA52">
            <v>198458</v>
          </cell>
          <cell r="BB52">
            <v>199915</v>
          </cell>
          <cell r="BC52">
            <v>206539</v>
          </cell>
          <cell r="BD52">
            <v>215331</v>
          </cell>
        </row>
        <row r="53">
          <cell r="B53">
            <v>52</v>
          </cell>
          <cell r="C53">
            <v>677065</v>
          </cell>
          <cell r="D53">
            <v>676559</v>
          </cell>
          <cell r="E53">
            <v>681138</v>
          </cell>
          <cell r="F53">
            <v>676380</v>
          </cell>
          <cell r="G53">
            <v>678167</v>
          </cell>
          <cell r="H53">
            <v>672317</v>
          </cell>
          <cell r="I53">
            <v>659380</v>
          </cell>
          <cell r="J53">
            <v>662515</v>
          </cell>
          <cell r="K53">
            <v>668657</v>
          </cell>
          <cell r="L53">
            <v>677371</v>
          </cell>
          <cell r="M53">
            <v>686879</v>
          </cell>
          <cell r="N53">
            <v>713095</v>
          </cell>
          <cell r="O53">
            <v>668297</v>
          </cell>
          <cell r="P53">
            <v>668615</v>
          </cell>
          <cell r="Q53">
            <v>674623</v>
          </cell>
          <cell r="R53">
            <v>673812</v>
          </cell>
          <cell r="S53">
            <v>673056</v>
          </cell>
          <cell r="T53">
            <v>667460</v>
          </cell>
          <cell r="U53">
            <v>656465</v>
          </cell>
          <cell r="V53">
            <v>657140</v>
          </cell>
          <cell r="W53">
            <v>664628</v>
          </cell>
          <cell r="X53">
            <v>671399</v>
          </cell>
          <cell r="Y53">
            <v>678086</v>
          </cell>
          <cell r="Z53">
            <v>703197</v>
          </cell>
          <cell r="AA53">
            <v>666841</v>
          </cell>
          <cell r="AB53">
            <v>666618</v>
          </cell>
          <cell r="AC53">
            <v>670943</v>
          </cell>
          <cell r="AD53">
            <v>668132</v>
          </cell>
          <cell r="AE53">
            <v>668289</v>
          </cell>
          <cell r="AF53">
            <v>666168</v>
          </cell>
          <cell r="AG53">
            <v>653817</v>
          </cell>
          <cell r="AH53">
            <v>656666</v>
          </cell>
          <cell r="AI53">
            <v>665109</v>
          </cell>
          <cell r="AJ53">
            <v>672959</v>
          </cell>
          <cell r="AK53">
            <v>680164</v>
          </cell>
          <cell r="AL53">
            <v>702354</v>
          </cell>
          <cell r="AM53">
            <v>664927</v>
          </cell>
          <cell r="AN53">
            <v>664539</v>
          </cell>
          <cell r="AO53">
            <v>669618</v>
          </cell>
          <cell r="AP53">
            <v>663017</v>
          </cell>
          <cell r="AQ53">
            <v>664783</v>
          </cell>
          <cell r="AR53">
            <v>666071</v>
          </cell>
          <cell r="AS53">
            <v>649633</v>
          </cell>
          <cell r="AT53">
            <v>651558</v>
          </cell>
          <cell r="AU53">
            <v>650730</v>
          </cell>
          <cell r="AV53">
            <v>618086</v>
          </cell>
          <cell r="AW53">
            <v>640284</v>
          </cell>
          <cell r="AX53">
            <v>674446</v>
          </cell>
          <cell r="AY53">
            <v>635993</v>
          </cell>
          <cell r="AZ53">
            <v>642799</v>
          </cell>
          <cell r="BA53">
            <v>650351</v>
          </cell>
          <cell r="BB53">
            <v>647697</v>
          </cell>
          <cell r="BC53">
            <v>652090</v>
          </cell>
          <cell r="BD53">
            <v>656692</v>
          </cell>
        </row>
        <row r="54">
          <cell r="B54">
            <v>53</v>
          </cell>
        </row>
        <row r="55">
          <cell r="B55">
            <v>54</v>
          </cell>
        </row>
      </sheetData>
      <sheetData sheetId="7">
        <row r="2">
          <cell r="B2">
            <v>1</v>
          </cell>
          <cell r="C2">
            <v>4840037</v>
          </cell>
          <cell r="D2">
            <v>4850858</v>
          </cell>
          <cell r="E2">
            <v>4860545</v>
          </cell>
          <cell r="F2">
            <v>4874747</v>
          </cell>
          <cell r="G2">
            <v>4887871</v>
          </cell>
        </row>
        <row r="3">
          <cell r="B3">
            <v>2</v>
          </cell>
          <cell r="C3">
            <v>736759</v>
          </cell>
          <cell r="D3">
            <v>737979</v>
          </cell>
          <cell r="E3">
            <v>741522</v>
          </cell>
          <cell r="F3">
            <v>739795</v>
          </cell>
          <cell r="G3">
            <v>737438</v>
          </cell>
        </row>
        <row r="4">
          <cell r="B4">
            <v>3</v>
          </cell>
          <cell r="C4">
            <v>6706435</v>
          </cell>
          <cell r="D4">
            <v>6802262</v>
          </cell>
          <cell r="E4">
            <v>6908642</v>
          </cell>
          <cell r="F4">
            <v>7016270</v>
          </cell>
          <cell r="G4">
            <v>7171646</v>
          </cell>
        </row>
        <row r="5">
          <cell r="B5">
            <v>4</v>
          </cell>
          <cell r="C5">
            <v>2964800</v>
          </cell>
          <cell r="D5">
            <v>2975626</v>
          </cell>
          <cell r="E5">
            <v>2988231</v>
          </cell>
          <cell r="F5">
            <v>3004279</v>
          </cell>
          <cell r="G5">
            <v>3013825</v>
          </cell>
        </row>
        <row r="6">
          <cell r="B6">
            <v>5</v>
          </cell>
          <cell r="C6">
            <v>38701278</v>
          </cell>
          <cell r="D6">
            <v>39032444</v>
          </cell>
          <cell r="E6">
            <v>39296476</v>
          </cell>
          <cell r="F6">
            <v>39536653</v>
          </cell>
          <cell r="G6">
            <v>39557045</v>
          </cell>
        </row>
        <row r="7">
          <cell r="B7">
            <v>6</v>
          </cell>
          <cell r="C7">
            <v>5342311</v>
          </cell>
          <cell r="D7">
            <v>5440445</v>
          </cell>
          <cell r="E7">
            <v>5530105</v>
          </cell>
          <cell r="F7">
            <v>5607154</v>
          </cell>
          <cell r="G7">
            <v>5695564</v>
          </cell>
        </row>
        <row r="8">
          <cell r="B8">
            <v>7</v>
          </cell>
          <cell r="C8">
            <v>3600188</v>
          </cell>
          <cell r="D8">
            <v>3593862</v>
          </cell>
          <cell r="E8">
            <v>3587685</v>
          </cell>
          <cell r="F8">
            <v>3588184</v>
          </cell>
          <cell r="G8">
            <v>3572665</v>
          </cell>
        </row>
        <row r="9">
          <cell r="B9">
            <v>8</v>
          </cell>
          <cell r="C9">
            <v>934805</v>
          </cell>
          <cell r="D9">
            <v>944107</v>
          </cell>
          <cell r="E9">
            <v>952698</v>
          </cell>
          <cell r="F9">
            <v>961939</v>
          </cell>
          <cell r="G9">
            <v>967171</v>
          </cell>
        </row>
        <row r="10">
          <cell r="B10">
            <v>9</v>
          </cell>
          <cell r="C10">
            <v>660797</v>
          </cell>
          <cell r="D10">
            <v>672736</v>
          </cell>
          <cell r="E10">
            <v>684336</v>
          </cell>
          <cell r="F10">
            <v>693972</v>
          </cell>
          <cell r="G10">
            <v>702455</v>
          </cell>
        </row>
        <row r="11">
          <cell r="B11">
            <v>10</v>
          </cell>
          <cell r="C11">
            <v>19897747</v>
          </cell>
          <cell r="D11">
            <v>20268567</v>
          </cell>
          <cell r="E11">
            <v>20656589</v>
          </cell>
          <cell r="F11">
            <v>20984400</v>
          </cell>
          <cell r="G11">
            <v>21299325</v>
          </cell>
        </row>
        <row r="12">
          <cell r="B12">
            <v>11</v>
          </cell>
          <cell r="C12">
            <v>10083850</v>
          </cell>
          <cell r="D12">
            <v>10199533</v>
          </cell>
          <cell r="E12">
            <v>10313620</v>
          </cell>
          <cell r="F12">
            <v>10429379</v>
          </cell>
          <cell r="G12">
            <v>10519475</v>
          </cell>
        </row>
        <row r="13">
          <cell r="B13">
            <v>12</v>
          </cell>
          <cell r="C13">
            <v>1417710</v>
          </cell>
          <cell r="D13">
            <v>1426320</v>
          </cell>
          <cell r="E13">
            <v>1428683</v>
          </cell>
          <cell r="F13">
            <v>1427538</v>
          </cell>
          <cell r="G13">
            <v>1420491</v>
          </cell>
        </row>
        <row r="14">
          <cell r="B14">
            <v>13</v>
          </cell>
          <cell r="C14">
            <v>1630391</v>
          </cell>
          <cell r="D14">
            <v>1649324</v>
          </cell>
          <cell r="E14">
            <v>1680026</v>
          </cell>
          <cell r="F14">
            <v>1716943</v>
          </cell>
          <cell r="G14">
            <v>1754208</v>
          </cell>
        </row>
        <row r="15">
          <cell r="B15">
            <v>14</v>
          </cell>
          <cell r="C15">
            <v>12882438</v>
          </cell>
          <cell r="D15">
            <v>12862051</v>
          </cell>
          <cell r="E15">
            <v>12835726</v>
          </cell>
          <cell r="F15">
            <v>12802023</v>
          </cell>
          <cell r="G15">
            <v>12741080</v>
          </cell>
        </row>
        <row r="16">
          <cell r="B16">
            <v>15</v>
          </cell>
          <cell r="C16">
            <v>6593182</v>
          </cell>
          <cell r="D16">
            <v>6610596</v>
          </cell>
          <cell r="E16">
            <v>6634007</v>
          </cell>
          <cell r="F16">
            <v>6666818</v>
          </cell>
          <cell r="G16">
            <v>6691878</v>
          </cell>
        </row>
        <row r="17">
          <cell r="B17">
            <v>16</v>
          </cell>
          <cell r="C17">
            <v>3105563</v>
          </cell>
          <cell r="D17">
            <v>3118473</v>
          </cell>
          <cell r="E17">
            <v>3130869</v>
          </cell>
          <cell r="F17">
            <v>3145711</v>
          </cell>
          <cell r="G17">
            <v>3156145</v>
          </cell>
        </row>
        <row r="18">
          <cell r="B18">
            <v>17</v>
          </cell>
          <cell r="C18">
            <v>2899553</v>
          </cell>
          <cell r="D18">
            <v>2905789</v>
          </cell>
          <cell r="E18">
            <v>2907731</v>
          </cell>
          <cell r="F18">
            <v>2913123</v>
          </cell>
          <cell r="G18">
            <v>2911505</v>
          </cell>
        </row>
        <row r="19">
          <cell r="B19">
            <v>18</v>
          </cell>
          <cell r="C19">
            <v>4410415</v>
          </cell>
          <cell r="D19">
            <v>4422057</v>
          </cell>
          <cell r="E19">
            <v>4436113</v>
          </cell>
          <cell r="F19">
            <v>4454189</v>
          </cell>
          <cell r="G19">
            <v>4468402</v>
          </cell>
        </row>
        <row r="20">
          <cell r="B20">
            <v>19</v>
          </cell>
          <cell r="C20">
            <v>4648797</v>
          </cell>
          <cell r="D20">
            <v>4671211</v>
          </cell>
          <cell r="E20">
            <v>4686157</v>
          </cell>
          <cell r="F20">
            <v>4684333</v>
          </cell>
          <cell r="G20">
            <v>4659978</v>
          </cell>
        </row>
        <row r="21">
          <cell r="B21">
            <v>20</v>
          </cell>
          <cell r="C21">
            <v>1328903</v>
          </cell>
          <cell r="D21">
            <v>1327787</v>
          </cell>
          <cell r="E21">
            <v>1330232</v>
          </cell>
          <cell r="F21">
            <v>1335907</v>
          </cell>
          <cell r="G21">
            <v>1338404</v>
          </cell>
        </row>
        <row r="22">
          <cell r="B22">
            <v>21</v>
          </cell>
          <cell r="C22">
            <v>5970245</v>
          </cell>
          <cell r="D22">
            <v>6000561</v>
          </cell>
          <cell r="E22">
            <v>6024752</v>
          </cell>
          <cell r="F22">
            <v>6052177</v>
          </cell>
          <cell r="G22">
            <v>6042718</v>
          </cell>
        </row>
        <row r="23">
          <cell r="B23">
            <v>22</v>
          </cell>
          <cell r="C23">
            <v>6757925</v>
          </cell>
          <cell r="D23">
            <v>6794002</v>
          </cell>
          <cell r="E23">
            <v>6823721</v>
          </cell>
          <cell r="F23">
            <v>6859819</v>
          </cell>
          <cell r="G23">
            <v>6902149</v>
          </cell>
        </row>
        <row r="24">
          <cell r="B24">
            <v>23</v>
          </cell>
          <cell r="C24">
            <v>9914675</v>
          </cell>
          <cell r="D24">
            <v>9918170</v>
          </cell>
          <cell r="E24">
            <v>9933445</v>
          </cell>
          <cell r="F24">
            <v>9962311</v>
          </cell>
          <cell r="G24">
            <v>9995915</v>
          </cell>
        </row>
        <row r="25">
          <cell r="B25">
            <v>24</v>
          </cell>
          <cell r="C25">
            <v>5452649</v>
          </cell>
          <cell r="D25">
            <v>5483238</v>
          </cell>
          <cell r="E25">
            <v>5525050</v>
          </cell>
          <cell r="F25">
            <v>5576606</v>
          </cell>
          <cell r="G25">
            <v>5611179</v>
          </cell>
        </row>
        <row r="26">
          <cell r="B26">
            <v>25</v>
          </cell>
          <cell r="C26">
            <v>2988578</v>
          </cell>
          <cell r="D26">
            <v>2985297</v>
          </cell>
          <cell r="E26">
            <v>2985415</v>
          </cell>
          <cell r="F26">
            <v>2984100</v>
          </cell>
          <cell r="G26">
            <v>2986530</v>
          </cell>
        </row>
        <row r="27">
          <cell r="B27">
            <v>26</v>
          </cell>
          <cell r="C27">
            <v>6058014</v>
          </cell>
          <cell r="D27">
            <v>6072640</v>
          </cell>
          <cell r="E27">
            <v>6091176</v>
          </cell>
          <cell r="F27">
            <v>6113532</v>
          </cell>
          <cell r="G27">
            <v>6126452</v>
          </cell>
        </row>
        <row r="28">
          <cell r="B28">
            <v>27</v>
          </cell>
          <cell r="C28">
            <v>1019931</v>
          </cell>
          <cell r="D28">
            <v>1028317</v>
          </cell>
          <cell r="E28">
            <v>1038656</v>
          </cell>
          <cell r="F28">
            <v>1050493</v>
          </cell>
          <cell r="G28">
            <v>1062305</v>
          </cell>
        </row>
        <row r="29">
          <cell r="B29">
            <v>28</v>
          </cell>
          <cell r="C29">
            <v>1880920</v>
          </cell>
          <cell r="D29">
            <v>1893564</v>
          </cell>
          <cell r="E29">
            <v>1907603</v>
          </cell>
          <cell r="F29">
            <v>1920076</v>
          </cell>
          <cell r="G29">
            <v>1929268</v>
          </cell>
        </row>
        <row r="30">
          <cell r="B30">
            <v>29</v>
          </cell>
          <cell r="C30">
            <v>2831730</v>
          </cell>
          <cell r="D30">
            <v>2883057</v>
          </cell>
          <cell r="E30">
            <v>2939254</v>
          </cell>
          <cell r="F30">
            <v>2998039</v>
          </cell>
          <cell r="G30">
            <v>3034392</v>
          </cell>
        </row>
        <row r="31">
          <cell r="B31">
            <v>30</v>
          </cell>
          <cell r="C31">
            <v>1328684</v>
          </cell>
          <cell r="D31">
            <v>1330134</v>
          </cell>
          <cell r="E31">
            <v>1335015</v>
          </cell>
          <cell r="F31">
            <v>1342795</v>
          </cell>
          <cell r="G31">
            <v>1356458</v>
          </cell>
        </row>
        <row r="32">
          <cell r="B32">
            <v>31</v>
          </cell>
          <cell r="C32">
            <v>8943010</v>
          </cell>
          <cell r="D32">
            <v>8960001</v>
          </cell>
          <cell r="E32">
            <v>8978416</v>
          </cell>
          <cell r="F32">
            <v>9005644</v>
          </cell>
          <cell r="G32">
            <v>8908520</v>
          </cell>
        </row>
        <row r="33">
          <cell r="B33">
            <v>32</v>
          </cell>
          <cell r="C33">
            <v>2083207</v>
          </cell>
          <cell r="D33">
            <v>2082264</v>
          </cell>
          <cell r="E33">
            <v>2085432</v>
          </cell>
          <cell r="F33">
            <v>2088070</v>
          </cell>
          <cell r="G33">
            <v>2095428</v>
          </cell>
        </row>
        <row r="34">
          <cell r="B34">
            <v>33</v>
          </cell>
          <cell r="C34">
            <v>19773580</v>
          </cell>
          <cell r="D34">
            <v>19819347</v>
          </cell>
          <cell r="E34">
            <v>19836286</v>
          </cell>
          <cell r="F34">
            <v>19849399</v>
          </cell>
          <cell r="G34">
            <v>19542209</v>
          </cell>
        </row>
        <row r="35">
          <cell r="B35">
            <v>34</v>
          </cell>
          <cell r="C35">
            <v>9941160</v>
          </cell>
          <cell r="D35">
            <v>10041769</v>
          </cell>
          <cell r="E35">
            <v>10156689</v>
          </cell>
          <cell r="F35">
            <v>10273419</v>
          </cell>
          <cell r="G35">
            <v>10383620</v>
          </cell>
        </row>
        <row r="36">
          <cell r="B36">
            <v>35</v>
          </cell>
          <cell r="C36">
            <v>738658</v>
          </cell>
          <cell r="D36">
            <v>754859</v>
          </cell>
          <cell r="E36">
            <v>755548</v>
          </cell>
          <cell r="F36">
            <v>755393</v>
          </cell>
          <cell r="G36">
            <v>760077</v>
          </cell>
        </row>
        <row r="37">
          <cell r="B37">
            <v>36</v>
          </cell>
          <cell r="C37">
            <v>11593741</v>
          </cell>
          <cell r="D37">
            <v>11606027</v>
          </cell>
          <cell r="E37">
            <v>11622554</v>
          </cell>
          <cell r="F37">
            <v>11658609</v>
          </cell>
          <cell r="G37">
            <v>11689442</v>
          </cell>
        </row>
        <row r="38">
          <cell r="B38">
            <v>37</v>
          </cell>
          <cell r="C38">
            <v>3875008</v>
          </cell>
          <cell r="D38">
            <v>3904353</v>
          </cell>
          <cell r="E38">
            <v>3921207</v>
          </cell>
          <cell r="F38">
            <v>3930864</v>
          </cell>
          <cell r="G38">
            <v>3943079</v>
          </cell>
        </row>
        <row r="39">
          <cell r="B39">
            <v>38</v>
          </cell>
          <cell r="C39">
            <v>3960673</v>
          </cell>
          <cell r="D39">
            <v>4016537</v>
          </cell>
          <cell r="E39">
            <v>4085989</v>
          </cell>
          <cell r="F39">
            <v>4142776</v>
          </cell>
          <cell r="G39">
            <v>4190713</v>
          </cell>
        </row>
        <row r="40">
          <cell r="B40">
            <v>39</v>
          </cell>
          <cell r="C40">
            <v>12790341</v>
          </cell>
          <cell r="D40">
            <v>12791124</v>
          </cell>
          <cell r="E40">
            <v>12787085</v>
          </cell>
          <cell r="F40">
            <v>12805537</v>
          </cell>
          <cell r="G40">
            <v>12807060</v>
          </cell>
        </row>
        <row r="41">
          <cell r="B41">
            <v>40</v>
          </cell>
          <cell r="C41">
            <v>1054782</v>
          </cell>
          <cell r="D41">
            <v>1055916</v>
          </cell>
          <cell r="E41">
            <v>1057566</v>
          </cell>
          <cell r="F41">
            <v>1059639</v>
          </cell>
          <cell r="G41">
            <v>1057315</v>
          </cell>
        </row>
        <row r="42">
          <cell r="B42">
            <v>41</v>
          </cell>
          <cell r="C42">
            <v>4824758</v>
          </cell>
          <cell r="D42">
            <v>4892423</v>
          </cell>
          <cell r="E42">
            <v>4959822</v>
          </cell>
          <cell r="F42">
            <v>5024369</v>
          </cell>
          <cell r="G42">
            <v>5084127</v>
          </cell>
        </row>
        <row r="43">
          <cell r="B43">
            <v>42</v>
          </cell>
          <cell r="C43">
            <v>849455</v>
          </cell>
          <cell r="D43">
            <v>854036</v>
          </cell>
          <cell r="E43">
            <v>861542</v>
          </cell>
          <cell r="F43">
            <v>869666</v>
          </cell>
          <cell r="G43">
            <v>882235</v>
          </cell>
        </row>
        <row r="44">
          <cell r="B44">
            <v>43</v>
          </cell>
          <cell r="C44">
            <v>6540007</v>
          </cell>
          <cell r="D44">
            <v>6590726</v>
          </cell>
          <cell r="E44">
            <v>6649404</v>
          </cell>
          <cell r="F44">
            <v>6715984</v>
          </cell>
          <cell r="G44">
            <v>6770010</v>
          </cell>
        </row>
        <row r="45">
          <cell r="B45">
            <v>44</v>
          </cell>
          <cell r="C45">
            <v>26954436</v>
          </cell>
          <cell r="D45">
            <v>27454880</v>
          </cell>
          <cell r="E45">
            <v>27904862</v>
          </cell>
          <cell r="F45">
            <v>28304596</v>
          </cell>
          <cell r="G45">
            <v>28701845</v>
          </cell>
        </row>
        <row r="46">
          <cell r="B46">
            <v>45</v>
          </cell>
          <cell r="C46">
            <v>2938671</v>
          </cell>
          <cell r="D46">
            <v>2984917</v>
          </cell>
          <cell r="E46">
            <v>3044321</v>
          </cell>
          <cell r="F46">
            <v>3101833</v>
          </cell>
          <cell r="G46">
            <v>3161105</v>
          </cell>
        </row>
        <row r="47">
          <cell r="B47">
            <v>46</v>
          </cell>
          <cell r="C47">
            <v>625665</v>
          </cell>
          <cell r="D47">
            <v>624455</v>
          </cell>
          <cell r="E47">
            <v>623354</v>
          </cell>
          <cell r="F47">
            <v>623657</v>
          </cell>
          <cell r="G47">
            <v>626299</v>
          </cell>
        </row>
        <row r="48">
          <cell r="B48">
            <v>47</v>
          </cell>
          <cell r="C48">
            <v>8316902</v>
          </cell>
          <cell r="D48">
            <v>8366767</v>
          </cell>
          <cell r="E48">
            <v>8414380</v>
          </cell>
          <cell r="F48">
            <v>8470020</v>
          </cell>
          <cell r="G48">
            <v>8517685</v>
          </cell>
        </row>
        <row r="49">
          <cell r="B49">
            <v>48</v>
          </cell>
          <cell r="C49">
            <v>7046931</v>
          </cell>
          <cell r="D49">
            <v>7152818</v>
          </cell>
          <cell r="E49">
            <v>7280934</v>
          </cell>
          <cell r="F49">
            <v>7405743</v>
          </cell>
          <cell r="G49">
            <v>7535591</v>
          </cell>
        </row>
        <row r="50">
          <cell r="B50">
            <v>49</v>
          </cell>
          <cell r="C50">
            <v>1847624</v>
          </cell>
          <cell r="D50">
            <v>1839767</v>
          </cell>
          <cell r="E50">
            <v>1828637</v>
          </cell>
          <cell r="F50">
            <v>1815857</v>
          </cell>
          <cell r="G50">
            <v>1805832</v>
          </cell>
        </row>
        <row r="51">
          <cell r="B51">
            <v>50</v>
          </cell>
          <cell r="C51">
            <v>5751272</v>
          </cell>
          <cell r="D51">
            <v>5759744</v>
          </cell>
          <cell r="E51">
            <v>5772917</v>
          </cell>
          <cell r="F51">
            <v>5795483</v>
          </cell>
          <cell r="G51">
            <v>5813568</v>
          </cell>
        </row>
        <row r="52">
          <cell r="B52">
            <v>51</v>
          </cell>
          <cell r="C52">
            <v>583334</v>
          </cell>
          <cell r="D52">
            <v>586102</v>
          </cell>
          <cell r="E52">
            <v>584910</v>
          </cell>
          <cell r="F52">
            <v>579315</v>
          </cell>
          <cell r="G52">
            <v>577737</v>
          </cell>
        </row>
        <row r="53">
          <cell r="B53">
            <v>52</v>
          </cell>
          <cell r="C53">
            <v>3534874</v>
          </cell>
          <cell r="D53">
            <v>3473177</v>
          </cell>
          <cell r="E53">
            <v>3406520</v>
          </cell>
          <cell r="F53">
            <v>3337177</v>
          </cell>
          <cell r="G53">
            <v>3195153</v>
          </cell>
        </row>
        <row r="54">
          <cell r="B54">
            <v>53</v>
          </cell>
        </row>
        <row r="55">
          <cell r="B55">
            <v>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028-A212-4AE3-91CB-2140034A0BA0}">
  <dimension ref="A1:AF691"/>
  <sheetViews>
    <sheetView tabSelected="1" workbookViewId="0">
      <selection sqref="A1:AF691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2" t="s">
        <v>24</v>
      </c>
      <c r="Z1" s="2" t="s">
        <v>25</v>
      </c>
      <c r="AA1" s="4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1</v>
      </c>
      <c r="B2">
        <v>1</v>
      </c>
      <c r="E2" t="e">
        <f t="shared" ref="E2:E65" si="0">_xlfn.IFS(OR(D2=1,D2= 2,D2= 3), 1, OR(D2=4,D2=5,D2=6), 2, OR(D2=7,D2=8,D2=9), 3, OR(D2=10,D2= 11,D2= 12), 4)</f>
        <v>#N/A</v>
      </c>
      <c r="F2">
        <v>2016</v>
      </c>
      <c r="G2" t="s">
        <v>32</v>
      </c>
      <c r="H2" s="1">
        <f>VALUE(IF(G2="foreign",53,SUBSTITUTE(G2,G2,VLOOKUP(G2,[1]Key!$G$2:$H$55,2,))))</f>
        <v>53</v>
      </c>
      <c r="I2" t="s">
        <v>29</v>
      </c>
      <c r="J2">
        <f>VALUE(_xlfn.IFS(I2="foreign",53,I2="fictional",54, I2="unspecified", 55, NOT(OR(I2="foreign",I2="fictional")),SUBSTITUTE(I2,I2,VLOOKUP(I2,[1]Key!$G$2:$H$55,2,))))</f>
        <v>33</v>
      </c>
      <c r="K2">
        <f t="shared" ref="K2:K65" si="1">IF(H2=J2,1,0)</f>
        <v>0</v>
      </c>
      <c r="L2">
        <f>VLOOKUP(H2, [1]Key!$H$2:$K$54, 2)</f>
        <v>0</v>
      </c>
      <c r="M2">
        <f>VLOOKUP(J2, [1]Key!$H$2:$K$54, 2)</f>
        <v>3</v>
      </c>
      <c r="N2">
        <v>0</v>
      </c>
      <c r="O2">
        <v>0</v>
      </c>
      <c r="P2">
        <v>4381</v>
      </c>
      <c r="Q2" s="2">
        <v>75000000</v>
      </c>
      <c r="R2" t="s">
        <v>33</v>
      </c>
      <c r="S2">
        <f>VLOOKUP(R2, [1]Key!$U$2:$V$8, 2, FALSE)</f>
        <v>1</v>
      </c>
      <c r="T2">
        <f t="shared" ref="T2:T65" si="2">IF(S2 &lt; 7, 0, 1)</f>
        <v>0</v>
      </c>
      <c r="U2" t="e">
        <f>_xlfn.IFS(C2=2018, VLOOKUP(H2, '[1]State Pop'!$B$2:$G$55,6),C2=2017, VLOOKUP(H2, '[1]State Pop'!$B$2:$F$55,5),C2=2016, VLOOKUP(H2, '[1]State Pop'!$B$2:$F$55,4), C2=2015, VLOOKUP(H2, '[1]State Pop'!$B$2:$F$55,3), C2=2014, VLOOKUP(H2, '[1]State Pop'!$B$2:$F$55,2))</f>
        <v>#N/A</v>
      </c>
      <c r="V2" t="e">
        <f>_xlfn.IFS(C2=2014,_xlfn.IFS(D2=1,VLOOKUP(H2,[1]Film_Workers!$B$2:$BD$55,2,FALSE),D2=2,VLOOKUP(H2,[1]Film_Workers!$B$2:$BD$55,3,FALSE),D2=3,VLOOKUP(H2,[1]Film_Workers!$B$2:$BD$55,4,FALSE),D2=4,VLOOKUP(H2,[1]Film_Workers!$B$2:$BD$55,5,FALSE),D2=5,VLOOKUP(H2,[1]Film_Workers!$B$2:$BD$55,6,FALSE),D2=6,VLOOKUP(H2,[1]Film_Workers!$B$2:$BD$55,7,FALSE),D2=7,VLOOKUP(H2,[1]Film_Workers!$B$2:$BD$55,8,FALSE),D2=8,VLOOKUP(H2,[1]Film_Workers!$B$2:$BD$55,9,FALSE),D2=9,VLOOKUP(H2,[1]Film_Workers!$B$2:$BD$55,10,FALSE),D2=10,VLOOKUP(H2,[1]Film_Workers!$B$2:$BD$55,11,FALSE),D2=11,VLOOKUP(H2,[1]Film_Workers!$B$2:$BD$55,12,FALSE),D2=12,VLOOKUP(H2,[1]Film_Workers!$B$2:$BD$55,13,FALSE)),C2=2015,_xlfn.IFS(D2=1,VLOOKUP(H2,[1]Film_Workers!$B$2:$BD$55,14,FALSE),D2=2,VLOOKUP(H2,[1]Film_Workers!$B$2:$BD$55,15,FALSE),D2=3,VLOOKUP(H2,[1]Film_Workers!$B$2:$BD$55,16,FALSE),D2=4,VLOOKUP(H2,[1]Film_Workers!$B$2:$BD$55,17,FALSE),D2=5,VLOOKUP(H2,[1]Film_Workers!$B$2:$BD$55,18,FALSE),D2=6,VLOOKUP(H2,[1]Film_Workers!$B$2:$BD$55,19,FALSE),D2=7,VLOOKUP(H2,[1]Film_Workers!$B$2:$BD$55,20,FALSE),D2=8,VLOOKUP(H2,[1]Film_Workers!$B$2:$BD$55,21,FALSE),D2=9,VLOOKUP(H2,[1]Film_Workers!$B$2:$BD$55,22,FALSE),D2=10,VLOOKUP(H2,[1]Film_Workers!$B$2:$BD$55,23,FALSE),D2=11,VLOOKUP(H2,[1]Film_Workers!$B$2:$BD$55,24,FALSE),D2=12,VLOOKUP(H2,[1]Film_Workers!$B$2:$BD$55,25,FALSE)),C2=2016,_xlfn.IFS(D2=1,VLOOKUP(H2,[1]Film_Workers!$B$2:$BD$55,26,FALSE),D2=2,VLOOKUP(H2,[1]Film_Workers!$B$2:$BD$55,27,FALSE),D2=3,VLOOKUP(H2,[1]Film_Workers!$B$2:$BD$55,28,FALSE),D2=4,VLOOKUP(H2,[1]Film_Workers!$B$2:$BD$55,29,FALSE),D2=5,VLOOKUP(H2,[1]Film_Workers!$B$2:$BD$55,30,FALSE),D2=6,VLOOKUP(H2,[1]Film_Workers!$B$2:$BD$55,31,FALSE),D2=7,VLOOKUP(H2,[1]Film_Workers!$B$2:$BD$55,32,FALSE),D2=8,VLOOKUP(H2,[1]Film_Workers!$B$2:$BD$55,33,FALSE),D2=9,VLOOKUP(H2,[1]Film_Workers!$B$2:$BD$55,34,FALSE),D2=10,VLOOKUP(H2,[1]Film_Workers!$B$2:$BD$55,35,FALSE),D2=11,VLOOKUP(H2,[1]Film_Workers!$B$2:$BD$55,36,FALSE),D2=12,VLOOKUP(H2,[1]Film_Workers!$B$2:$BD$55,37,FALSE)),C2=2017,_xlfn.IFS(D2=1,VLOOKUP(H2,[1]Film_Workers!$B$2:$BD$55,38,FALSE),D2=2,VLOOKUP(H2,[1]Film_Workers!$B$2:$BD$55,39,FALSE),D2=3,VLOOKUP(H2,[1]Film_Workers!$B$2:$BD$55,40,FALSE),D2=4,VLOOKUP(H2,[1]Film_Workers!$B$2:$BD$55,41,FALSE),D2=5,VLOOKUP(H2,[1]Film_Workers!$B$2:$BD$55,42,FALSE),D2=6,VLOOKUP(H2,[1]Film_Workers!$B$2:$BD$55,43,FALSE),D2=7,VLOOKUP(H2,[1]Film_Workers!$B$2:$BD$55,43,FALSE),D2=8,VLOOKUP(H2,[1]Film_Workers!$B$2:$BD$55,44,FALSE),D2=9,VLOOKUP(H2,[1]Film_Workers!$B$2:$BD$55,45,FALSE),D2=10,VLOOKUP(H2,[1]Film_Workers!$B$2:$BD$55,46,FALSE),D2=11,VLOOKUP(H2,[1]Film_Workers!$B$2:$BD$55,47,FALSE),D2=12,VLOOKUP(H2,[1]Film_Workers!$B$2:$BD$55,48)),C2=2018,_xlfn.IFS(D2=1,VLOOKUP(H2,[1]Film_Workers!$B$2:$BD$55,49,FALSE),D2=2,VLOOKUP(H2,[1]Film_Workers!$B$2:$BD$55,50,FALSE),D2=3,VLOOKUP(H2,[1]Film_Workers!$B$2:$BD$55,51,FALSE),D2=4,VLOOKUP(H2,[1]Film_Workers!$B$2:$BD$55,52,FALSE),D2=5,VLOOKUP(H2,[1]Film_Workers!$B$2:$BD$55,53,FALSE),D2=6,VLOOKUP(H2,[1]Film_Workers!$B$2:$BD$55,54)))</f>
        <v>#N/A</v>
      </c>
      <c r="W2" t="e">
        <f>_xlfn.IFS(C2=2014,_xlfn.IFS(D2=1,VLOOKUP(H2,[1]Priv_Workers!$B$2:$BD$55,2,FALSE),D2=2,VLOOKUP(H2,[1]Priv_Workers!$B$2:$BD$55,3,FALSE),D2=3,VLOOKUP(H2,[1]Priv_Workers!$B$2:$BD$55,4,FALSE),D2=4,VLOOKUP(H2,[1]Priv_Workers!$B$2:$BD$55,5,FALSE),D2=5,VLOOKUP(H2,[1]Priv_Workers!$B$2:$BD$55,6,FALSE),D2=6,VLOOKUP(H2,[1]Priv_Workers!$B$2:$BD$55,7,FALSE),D2=7,VLOOKUP(H2,[1]Priv_Workers!$B$2:$BD$55,8,FALSE),D2=8,VLOOKUP(H2,[1]Priv_Workers!$B$2:$BD$55,9,FALSE),D2=9,VLOOKUP(H2,[1]Priv_Workers!$B$2:$BD$55,10,FALSE),D2=10,VLOOKUP(H2,[1]Priv_Workers!$B$2:$BD$55,11,FALSE),D2=11,VLOOKUP(H2,[1]Priv_Workers!$B$2:$BD$55,12,FALSE),D2=12,VLOOKUP(H2,[1]Priv_Workers!$B$2:$BD$55,13,FALSE)),C2=2015,_xlfn.IFS(D2=1,VLOOKUP(H2,[1]Priv_Workers!$B$2:$BD$55,14,FALSE),D2=2,VLOOKUP(H2,[1]Priv_Workers!$B$2:$BD$55,15,FALSE),D2=3,VLOOKUP(H2,[1]Priv_Workers!$B$2:$BD$55,16,FALSE),D2=4,VLOOKUP(H2,[1]Priv_Workers!$B$2:$BD$55,17,FALSE),D2=5,VLOOKUP(H2,[1]Priv_Workers!$B$2:$BD$55,18,FALSE),D2=6,VLOOKUP(H2,[1]Priv_Workers!$B$2:$BD$55,19,FALSE),D2=7,VLOOKUP(H2,[1]Priv_Workers!$B$2:$BD$55,20,FALSE),D2=8,VLOOKUP(H2,[1]Priv_Workers!$B$2:$BD$55,21,FALSE),D2=9,VLOOKUP(H2,[1]Priv_Workers!$B$2:$BD$55,22,FALSE),D2=10,VLOOKUP(H2,[1]Priv_Workers!$B$2:$BD$55,23,FALSE),D2=11,VLOOKUP(H2,[1]Priv_Workers!$B$2:$BD$55,24,FALSE),D2=12,VLOOKUP(H2,[1]Priv_Workers!$B$2:$BD$55,25,FALSE)),C2=2016,_xlfn.IFS(D2=1,VLOOKUP(H2,[1]Priv_Workers!$B$2:$BD$55,26,FALSE),D2=2,VLOOKUP(H2,[1]Priv_Workers!$B$2:$BD$55,27,FALSE),D2=3,VLOOKUP(H2,[1]Priv_Workers!$B$2:$BD$55,28,FALSE),D2=4,VLOOKUP(H2,[1]Priv_Workers!$B$2:$BD$55,29,FALSE),D2=5,VLOOKUP(H2,[1]Priv_Workers!$B$2:$BD$55,30,FALSE),D2=6,VLOOKUP(H2,[1]Priv_Workers!$B$2:$BD$55,31,FALSE),D2=7,VLOOKUP(H2,[1]Priv_Workers!$B$2:$BD$55,32,FALSE),D2=8,VLOOKUP(H2,[1]Priv_Workers!$B$2:$BD$55,33,FALSE),D2=9,VLOOKUP(H2,[1]Priv_Workers!$B$2:$BD$55,34,FALSE),D2=10,VLOOKUP(H2,[1]Priv_Workers!$B$2:$BD$55,35,FALSE),D2=11,VLOOKUP(H2,[1]Priv_Workers!$B$2:$BD$55,36,FALSE),D2=12,VLOOKUP(H2,[1]Priv_Workers!$B$2:$BD$55,37,FALSE)),C2=2017,_xlfn.IFS(D2=1,VLOOKUP(H2,[1]Priv_Workers!$B$2:$BD$55,38,FALSE),D2=2,VLOOKUP(H2,[1]Priv_Workers!$B$2:$BD$55,39,FALSE),D2=3,VLOOKUP(H2,[1]Priv_Workers!$B$2:$BD$55,40,FALSE),D2=4,VLOOKUP(H2,[1]Priv_Workers!$B$2:$BD$55,41,FALSE),D2=5,VLOOKUP(H2,[1]Priv_Workers!$B$2:$BD$55,42,FALSE),D2=6,VLOOKUP(H2,[1]Priv_Workers!$B$2:$BD$55,43,FALSE),D2=7,VLOOKUP(H2,[1]Priv_Workers!$B$2:$BD$55,43,FALSE),D2=8,VLOOKUP(H2,[1]Priv_Workers!$B$2:$BD$55,44,FALSE),D2=9,VLOOKUP(H2,[1]Priv_Workers!$B$2:$BD$55,45,FALSE),D2=10,VLOOKUP(H2,[1]Priv_Workers!$B$2:$BD$55,46,FALSE),D2=11,VLOOKUP(H2,[1]Priv_Workers!$B$2:$BD$55,47,FALSE),D2=12,VLOOKUP(H2,[1]Priv_Workers!$B$2:$BD$55,48)),C2=2018,_xlfn.IFS(D2=1,VLOOKUP(H2,[1]Priv_Workers!$B$2:$BD$55,49,FALSE),D2=2,VLOOKUP(H2,[1]Priv_Workers!$B$2:$BD$55,50,FALSE),D2=3,VLOOKUP(H2,[1]Priv_Workers!$B$2:$BD$55,51,FALSE),D2=4,VLOOKUP(H2,[1]Priv_Workers!$B$2:$BD$55,52,FALSE),D2=5,VLOOKUP(H2,[1]Priv_Workers!$B$2:$BD$55,53,FALSE),D2=6,VLOOKUP(H2,[1]Priv_Workers!$B$2:$BD$55,54)))</f>
        <v>#N/A</v>
      </c>
      <c r="X2" s="5" t="e">
        <f t="shared" ref="X2:X65" si="3">V2/W2</f>
        <v>#N/A</v>
      </c>
      <c r="Y2" s="2" t="e">
        <f>_xlfn.IFS(C2=2014, _xlfn.IFS(E2=1, VLOOKUP(H2, [1]Wage_Info!$B$2:$AH$55, 2, FALSE), E2=2, VLOOKUP(H2, [1]Wage_Info!$B$2:$AH$55, 3, FALSE), E2=3, VLOOKUP(H2, [1]Wage_Info!$B$2:$AH$55, 4, FALSE), E2=4, VLOOKUP(H2, [1]Wage_Info!$B$2:$AH$55, 5, FALSE)), C2=2015, _xlfn.IFS(E2=1, VLOOKUP(H2, [1]Wage_Info!$B$2:$AH$55, 6, FALSE), E2=2, VLOOKUP(H2, [1]Wage_Info!$B$2:$AH$55, 7, FALSE), E2=3, VLOOKUP(H2, [1]Wage_Info!$B$2:$AH$55, 8, FALSE), E2=4, VLOOKUP(H2, [1]Wage_Info!$B$2:$AH$55, 9, FALSE)), C2=2016, _xlfn.IFS(E2=1, VLOOKUP(H2, [1]Wage_Info!$B$2:$AH$55, 10, FALSE), E2=2, VLOOKUP(H2, [1]Wage_Info!$B$2:$AH$55, 11, FALSE), E2=3, VLOOKUP(H2, [1]Wage_Info!$B$2:$AH$55, 12, FALSE), E2=4, VLOOKUP(H2, [1]Wage_Info!$B$2:$AH$55, 13, FALSE)), C2=2017, _xlfn.IFS(E2=1, VLOOKUP(H2, [1]Wage_Info!$B$2:$AH$55, 14, FALSE), E2=2, VLOOKUP(H2, [1]Wage_Info!$B$2:$AH$55, 15, FALSE), E2=3, VLOOKUP(H2, [1]Wage_Info!$B$2:$AH$55, 16, FALSE), E2=4, VLOOKUP(H2, [1]Wage_Info!$B$2:$AH$55, 17, FALSE)), C2 = 2018, _xlfn.IFS(E2=1, VLOOKUP(H2, [1]Wage_Info!$B$2:$AH$55, 18, FALSE), E2=3, VLOOKUP(H2, [1]Wage_Info!$B$2:$AH$55, 19, FALSE)))</f>
        <v>#N/A</v>
      </c>
      <c r="Z2" s="2" t="e">
        <f>_xlfn.IFS(C2=2014, _xlfn.IFS(E2=1, VLOOKUP(H2, [1]Wage_Info!$B$2:$AL$55, 20, FALSE), E2=2, VLOOKUP(H2, [1]Wage_Info!$B$2:$AL$55, 21, FALSE), E2=3, VLOOKUP(H2, [1]Wage_Info!$B$2:$AL$55, 22, FALSE), E2=4, VLOOKUP(H2, [1]Wage_Info!$B$2:$AL$55, 23, FALSE)), C2=2015, _xlfn.IFS(E2=1, VLOOKUP(H2, [1]Wage_Info!$B$2:$AL$55, 24, FALSE), E2=2, VLOOKUP(H2, [1]Wage_Info!$B$2:$AL$55, 25, FALSE), E2=3, VLOOKUP(H2, [1]Wage_Info!$B$2:$AL$55, 26, FALSE), E2=4, VLOOKUP(H2, [1]Wage_Info!$B$2:$AL$55, 27, FALSE)), C2=2016, _xlfn.IFS(E2=1, VLOOKUP(H2, [1]Wage_Info!$B$2:$AL$55, 28, FALSE), E2=2, VLOOKUP(H2, [1]Wage_Info!$B$2:$AL$55, 29, FALSE), E2=3, VLOOKUP(H2, [1]Wage_Info!$B$2:$AL$55, 30, FALSE), E2=4, VLOOKUP(H2, [1]Wage_Info!$B$2:$AL$55, 31, FALSE)), C2=2017, _xlfn.IFS(E2=1, VLOOKUP(H2, [1]Wage_Info!$B$2:$AL$55, 32, FALSE), E2=2, VLOOKUP(H2, [1]Wage_Info!$B$2:$AL$55, 33, FALSE), E2=3, VLOOKUP(H2, [1]Wage_Info!$B$2:$AL$55, 34, FALSE), E2=4, VLOOKUP(H2, [1]Wage_Info!$B$2:$AL$55, 35, FALSE)), C2 = 2018, _xlfn.IFS(E2=1, VLOOKUP(H2, [1]Wage_Info!$B$2:$AL$55, 36, FALSE), E2=2, VLOOKUP(H2, [1]Wage_Info!$B$2:$AL$55, 37, FALSE)))</f>
        <v>#N/A</v>
      </c>
      <c r="AA2" s="4" t="e">
        <f t="shared" ref="AA2:AA65" si="4">Y2/Z2</f>
        <v>#N/A</v>
      </c>
      <c r="AB2">
        <f>[1]Key!C2</f>
        <v>0</v>
      </c>
      <c r="AC2">
        <f t="shared" ref="AC2:AC65" si="5">IF(G2="CA", 1, 0)</f>
        <v>0</v>
      </c>
      <c r="AD2">
        <f t="shared" ref="AD2:AD65" si="6">IF(G2="NY", 1, 0)</f>
        <v>0</v>
      </c>
      <c r="AE2">
        <f t="shared" ref="AE2:AE65" si="7">AC2+AD2</f>
        <v>0</v>
      </c>
      <c r="AF2">
        <f>[1]Key!D2</f>
        <v>0</v>
      </c>
    </row>
    <row r="3" spans="1:32" x14ac:dyDescent="0.3">
      <c r="A3">
        <v>2</v>
      </c>
      <c r="B3">
        <v>2</v>
      </c>
      <c r="E3" t="e">
        <f t="shared" si="0"/>
        <v>#N/A</v>
      </c>
      <c r="F3">
        <v>2016</v>
      </c>
      <c r="G3" t="s">
        <v>28</v>
      </c>
      <c r="H3" s="1">
        <f>VALUE(IF(G3="foreign",53,SUBSTITUTE(G3,G3,VLOOKUP(G3,[1]Key!$G$2:$H$55,2,))))</f>
        <v>5</v>
      </c>
      <c r="I3" t="s">
        <v>28</v>
      </c>
      <c r="J3">
        <f>VALUE(_xlfn.IFS(I3="foreign",53,I3="fictional",54, I3="unspecified", 55, NOT(OR(I3="foreign",I3="fictional")),SUBSTITUTE(I3,I3,VLOOKUP(I3,[1]Key!$G$2:$H$55,2,))))</f>
        <v>5</v>
      </c>
      <c r="K3">
        <f t="shared" si="1"/>
        <v>1</v>
      </c>
      <c r="L3">
        <f>VLOOKUP(H3, [1]Key!$H$2:$K$54, 2)</f>
        <v>3</v>
      </c>
      <c r="M3">
        <f>VLOOKUP(J3, [1]Key!$H$2:$K$54, 2)</f>
        <v>3</v>
      </c>
      <c r="N3">
        <f>VLOOKUP("*"&amp;G3&amp;"*",[1]Key!$N$2:$O$5,2,FALSE)</f>
        <v>4</v>
      </c>
      <c r="O3">
        <f>VLOOKUP("*"&amp;G3&amp;"*",[1]Key!$R$2:$S$10,2,FALSE)</f>
        <v>6</v>
      </c>
      <c r="P3">
        <v>4305</v>
      </c>
      <c r="Q3" s="2">
        <v>200000000</v>
      </c>
      <c r="R3" t="s">
        <v>34</v>
      </c>
      <c r="S3">
        <f>VLOOKUP(R3, [1]Key!$U$2:$V$8, 2, FALSE)</f>
        <v>2</v>
      </c>
      <c r="T3">
        <f t="shared" si="2"/>
        <v>0</v>
      </c>
      <c r="U3" t="e">
        <f>_xlfn.IFS(C3=2018, VLOOKUP(H3, '[1]State Pop'!$B$2:$G$55,6),C3=2017, VLOOKUP(H3, '[1]State Pop'!$B$2:$F$55,5),C3=2016, VLOOKUP(H3, '[1]State Pop'!$B$2:$F$55,4), C3=2015, VLOOKUP(H3, '[1]State Pop'!$B$2:$F$55,3), C3=2014, VLOOKUP(H3, '[1]State Pop'!$B$2:$F$55,2))</f>
        <v>#N/A</v>
      </c>
      <c r="V3" t="e">
        <f>_xlfn.IFS(C3=2014,_xlfn.IFS(D3=1,VLOOKUP(H3,[1]Film_Workers!$B$2:$BD$55,2,FALSE),D3=2,VLOOKUP(H3,[1]Film_Workers!$B$2:$BD$55,3,FALSE),D3=3,VLOOKUP(H3,[1]Film_Workers!$B$2:$BD$55,4,FALSE),D3=4,VLOOKUP(H3,[1]Film_Workers!$B$2:$BD$55,5,FALSE),D3=5,VLOOKUP(H3,[1]Film_Workers!$B$2:$BD$55,6,FALSE),D3=6,VLOOKUP(H3,[1]Film_Workers!$B$2:$BD$55,7,FALSE),D3=7,VLOOKUP(H3,[1]Film_Workers!$B$2:$BD$55,8,FALSE),D3=8,VLOOKUP(H3,[1]Film_Workers!$B$2:$BD$55,9,FALSE),D3=9,VLOOKUP(H3,[1]Film_Workers!$B$2:$BD$55,10,FALSE),D3=10,VLOOKUP(H3,[1]Film_Workers!$B$2:$BD$55,11,FALSE),D3=11,VLOOKUP(H3,[1]Film_Workers!$B$2:$BD$55,12,FALSE),D3=12,VLOOKUP(H3,[1]Film_Workers!$B$2:$BD$55,13,FALSE)),C3=2015,_xlfn.IFS(D3=1,VLOOKUP(H3,[1]Film_Workers!$B$2:$BD$55,14,FALSE),D3=2,VLOOKUP(H3,[1]Film_Workers!$B$2:$BD$55,15,FALSE),D3=3,VLOOKUP(H3,[1]Film_Workers!$B$2:$BD$55,16,FALSE),D3=4,VLOOKUP(H3,[1]Film_Workers!$B$2:$BD$55,17,FALSE),D3=5,VLOOKUP(H3,[1]Film_Workers!$B$2:$BD$55,18,FALSE),D3=6,VLOOKUP(H3,[1]Film_Workers!$B$2:$BD$55,19,FALSE),D3=7,VLOOKUP(H3,[1]Film_Workers!$B$2:$BD$55,20,FALSE),D3=8,VLOOKUP(H3,[1]Film_Workers!$B$2:$BD$55,21,FALSE),D3=9,VLOOKUP(H3,[1]Film_Workers!$B$2:$BD$55,22,FALSE),D3=10,VLOOKUP(H3,[1]Film_Workers!$B$2:$BD$55,23,FALSE),D3=11,VLOOKUP(H3,[1]Film_Workers!$B$2:$BD$55,24,FALSE),D3=12,VLOOKUP(H3,[1]Film_Workers!$B$2:$BD$55,25,FALSE)),C3=2016,_xlfn.IFS(D3=1,VLOOKUP(H3,[1]Film_Workers!$B$2:$BD$55,26,FALSE),D3=2,VLOOKUP(H3,[1]Film_Workers!$B$2:$BD$55,27,FALSE),D3=3,VLOOKUP(H3,[1]Film_Workers!$B$2:$BD$55,28,FALSE),D3=4,VLOOKUP(H3,[1]Film_Workers!$B$2:$BD$55,29,FALSE),D3=5,VLOOKUP(H3,[1]Film_Workers!$B$2:$BD$55,30,FALSE),D3=6,VLOOKUP(H3,[1]Film_Workers!$B$2:$BD$55,31,FALSE),D3=7,VLOOKUP(H3,[1]Film_Workers!$B$2:$BD$55,32,FALSE),D3=8,VLOOKUP(H3,[1]Film_Workers!$B$2:$BD$55,33,FALSE),D3=9,VLOOKUP(H3,[1]Film_Workers!$B$2:$BD$55,34,FALSE),D3=10,VLOOKUP(H3,[1]Film_Workers!$B$2:$BD$55,35,FALSE),D3=11,VLOOKUP(H3,[1]Film_Workers!$B$2:$BD$55,36,FALSE),D3=12,VLOOKUP(H3,[1]Film_Workers!$B$2:$BD$55,37,FALSE)),C3=2017,_xlfn.IFS(D3=1,VLOOKUP(H3,[1]Film_Workers!$B$2:$BD$55,38,FALSE),D3=2,VLOOKUP(H3,[1]Film_Workers!$B$2:$BD$55,39,FALSE),D3=3,VLOOKUP(H3,[1]Film_Workers!$B$2:$BD$55,40,FALSE),D3=4,VLOOKUP(H3,[1]Film_Workers!$B$2:$BD$55,41,FALSE),D3=5,VLOOKUP(H3,[1]Film_Workers!$B$2:$BD$55,42,FALSE),D3=6,VLOOKUP(H3,[1]Film_Workers!$B$2:$BD$55,43,FALSE),D3=7,VLOOKUP(H3,[1]Film_Workers!$B$2:$BD$55,43,FALSE),D3=8,VLOOKUP(H3,[1]Film_Workers!$B$2:$BD$55,44,FALSE),D3=9,VLOOKUP(H3,[1]Film_Workers!$B$2:$BD$55,45,FALSE),D3=10,VLOOKUP(H3,[1]Film_Workers!$B$2:$BD$55,46,FALSE),D3=11,VLOOKUP(H3,[1]Film_Workers!$B$2:$BD$55,47,FALSE),D3=12,VLOOKUP(H3,[1]Film_Workers!$B$2:$BD$55,48)),C3=2018,_xlfn.IFS(D3=1,VLOOKUP(H3,[1]Film_Workers!$B$2:$BD$55,49,FALSE),D3=2,VLOOKUP(H3,[1]Film_Workers!$B$2:$BD$55,50,FALSE),D3=3,VLOOKUP(H3,[1]Film_Workers!$B$2:$BD$55,51,FALSE),D3=4,VLOOKUP(H3,[1]Film_Workers!$B$2:$BD$55,52,FALSE),D3=5,VLOOKUP(H3,[1]Film_Workers!$B$2:$BD$55,53,FALSE),D3=6,VLOOKUP(H3,[1]Film_Workers!$B$2:$BD$55,54)))</f>
        <v>#N/A</v>
      </c>
      <c r="W3" t="e">
        <f>_xlfn.IFS(C3=2014,_xlfn.IFS(D3=1,VLOOKUP(H3,[1]Priv_Workers!$B$2:$BD$55,2,FALSE),D3=2,VLOOKUP(H3,[1]Priv_Workers!$B$2:$BD$55,3,FALSE),D3=3,VLOOKUP(H3,[1]Priv_Workers!$B$2:$BD$55,4,FALSE),D3=4,VLOOKUP(H3,[1]Priv_Workers!$B$2:$BD$55,5,FALSE),D3=5,VLOOKUP(H3,[1]Priv_Workers!$B$2:$BD$55,6,FALSE),D3=6,VLOOKUP(H3,[1]Priv_Workers!$B$2:$BD$55,7,FALSE),D3=7,VLOOKUP(H3,[1]Priv_Workers!$B$2:$BD$55,8,FALSE),D3=8,VLOOKUP(H3,[1]Priv_Workers!$B$2:$BD$55,9,FALSE),D3=9,VLOOKUP(H3,[1]Priv_Workers!$B$2:$BD$55,10,FALSE),D3=10,VLOOKUP(H3,[1]Priv_Workers!$B$2:$BD$55,11,FALSE),D3=11,VLOOKUP(H3,[1]Priv_Workers!$B$2:$BD$55,12,FALSE),D3=12,VLOOKUP(H3,[1]Priv_Workers!$B$2:$BD$55,13,FALSE)),C3=2015,_xlfn.IFS(D3=1,VLOOKUP(H3,[1]Priv_Workers!$B$2:$BD$55,14,FALSE),D3=2,VLOOKUP(H3,[1]Priv_Workers!$B$2:$BD$55,15,FALSE),D3=3,VLOOKUP(H3,[1]Priv_Workers!$B$2:$BD$55,16,FALSE),D3=4,VLOOKUP(H3,[1]Priv_Workers!$B$2:$BD$55,17,FALSE),D3=5,VLOOKUP(H3,[1]Priv_Workers!$B$2:$BD$55,18,FALSE),D3=6,VLOOKUP(H3,[1]Priv_Workers!$B$2:$BD$55,19,FALSE),D3=7,VLOOKUP(H3,[1]Priv_Workers!$B$2:$BD$55,20,FALSE),D3=8,VLOOKUP(H3,[1]Priv_Workers!$B$2:$BD$55,21,FALSE),D3=9,VLOOKUP(H3,[1]Priv_Workers!$B$2:$BD$55,22,FALSE),D3=10,VLOOKUP(H3,[1]Priv_Workers!$B$2:$BD$55,23,FALSE),D3=11,VLOOKUP(H3,[1]Priv_Workers!$B$2:$BD$55,24,FALSE),D3=12,VLOOKUP(H3,[1]Priv_Workers!$B$2:$BD$55,25,FALSE)),C3=2016,_xlfn.IFS(D3=1,VLOOKUP(H3,[1]Priv_Workers!$B$2:$BD$55,26,FALSE),D3=2,VLOOKUP(H3,[1]Priv_Workers!$B$2:$BD$55,27,FALSE),D3=3,VLOOKUP(H3,[1]Priv_Workers!$B$2:$BD$55,28,FALSE),D3=4,VLOOKUP(H3,[1]Priv_Workers!$B$2:$BD$55,29,FALSE),D3=5,VLOOKUP(H3,[1]Priv_Workers!$B$2:$BD$55,30,FALSE),D3=6,VLOOKUP(H3,[1]Priv_Workers!$B$2:$BD$55,31,FALSE),D3=7,VLOOKUP(H3,[1]Priv_Workers!$B$2:$BD$55,32,FALSE),D3=8,VLOOKUP(H3,[1]Priv_Workers!$B$2:$BD$55,33,FALSE),D3=9,VLOOKUP(H3,[1]Priv_Workers!$B$2:$BD$55,34,FALSE),D3=10,VLOOKUP(H3,[1]Priv_Workers!$B$2:$BD$55,35,FALSE),D3=11,VLOOKUP(H3,[1]Priv_Workers!$B$2:$BD$55,36,FALSE),D3=12,VLOOKUP(H3,[1]Priv_Workers!$B$2:$BD$55,37,FALSE)),C3=2017,_xlfn.IFS(D3=1,VLOOKUP(H3,[1]Priv_Workers!$B$2:$BD$55,38,FALSE),D3=2,VLOOKUP(H3,[1]Priv_Workers!$B$2:$BD$55,39,FALSE),D3=3,VLOOKUP(H3,[1]Priv_Workers!$B$2:$BD$55,40,FALSE),D3=4,VLOOKUP(H3,[1]Priv_Workers!$B$2:$BD$55,41,FALSE),D3=5,VLOOKUP(H3,[1]Priv_Workers!$B$2:$BD$55,42,FALSE),D3=6,VLOOKUP(H3,[1]Priv_Workers!$B$2:$BD$55,43,FALSE),D3=7,VLOOKUP(H3,[1]Priv_Workers!$B$2:$BD$55,43,FALSE),D3=8,VLOOKUP(H3,[1]Priv_Workers!$B$2:$BD$55,44,FALSE),D3=9,VLOOKUP(H3,[1]Priv_Workers!$B$2:$BD$55,45,FALSE),D3=10,VLOOKUP(H3,[1]Priv_Workers!$B$2:$BD$55,46,FALSE),D3=11,VLOOKUP(H3,[1]Priv_Workers!$B$2:$BD$55,47,FALSE),D3=12,VLOOKUP(H3,[1]Priv_Workers!$B$2:$BD$55,48)),C3=2018,_xlfn.IFS(D3=1,VLOOKUP(H3,[1]Priv_Workers!$B$2:$BD$55,49,FALSE),D3=2,VLOOKUP(H3,[1]Priv_Workers!$B$2:$BD$55,50,FALSE),D3=3,VLOOKUP(H3,[1]Priv_Workers!$B$2:$BD$55,51,FALSE),D3=4,VLOOKUP(H3,[1]Priv_Workers!$B$2:$BD$55,52,FALSE),D3=5,VLOOKUP(H3,[1]Priv_Workers!$B$2:$BD$55,53,FALSE),D3=6,VLOOKUP(H3,[1]Priv_Workers!$B$2:$BD$55,54)))</f>
        <v>#N/A</v>
      </c>
      <c r="X3" s="3" t="e">
        <f t="shared" si="3"/>
        <v>#N/A</v>
      </c>
      <c r="Y3" s="2" t="e">
        <f>_xlfn.IFS(C3=2014, _xlfn.IFS(E3=1, VLOOKUP(H3, [1]Wage_Info!$B$2:$AH$55, 2, FALSE), E3=2, VLOOKUP(H3, [1]Wage_Info!$B$2:$AH$55, 3, FALSE), E3=3, VLOOKUP(H3, [1]Wage_Info!$B$2:$AH$55, 4, FALSE), E3=4, VLOOKUP(H3, [1]Wage_Info!$B$2:$AH$55, 5, FALSE)), C3=2015, _xlfn.IFS(E3=1, VLOOKUP(H3, [1]Wage_Info!$B$2:$AH$55, 6, FALSE), E3=2, VLOOKUP(H3, [1]Wage_Info!$B$2:$AH$55, 7, FALSE), E3=3, VLOOKUP(H3, [1]Wage_Info!$B$2:$AH$55, 8, FALSE), E3=4, VLOOKUP(H3, [1]Wage_Info!$B$2:$AH$55, 9, FALSE)), C3=2016, _xlfn.IFS(E3=1, VLOOKUP(H3, [1]Wage_Info!$B$2:$AH$55, 10, FALSE), E3=2, VLOOKUP(H3, [1]Wage_Info!$B$2:$AH$55, 11, FALSE), E3=3, VLOOKUP(H3, [1]Wage_Info!$B$2:$AH$55, 12, FALSE), E3=4, VLOOKUP(H3, [1]Wage_Info!$B$2:$AH$55, 13, FALSE)), C3=2017, _xlfn.IFS(E3=1, VLOOKUP(H3, [1]Wage_Info!$B$2:$AH$55, 14, FALSE), E3=2, VLOOKUP(H3, [1]Wage_Info!$B$2:$AH$55, 15, FALSE), E3=3, VLOOKUP(H3, [1]Wage_Info!$B$2:$AH$55, 16, FALSE), E3=4, VLOOKUP(H3, [1]Wage_Info!$B$2:$AH$55, 17, FALSE)), C3 = 2018, _xlfn.IFS(E3=1, VLOOKUP(H3, [1]Wage_Info!$B$2:$AH$55, 18, FALSE), E3=3, VLOOKUP(H3, [1]Wage_Info!$B$2:$AH$55, 19, FALSE)))</f>
        <v>#N/A</v>
      </c>
      <c r="Z3" s="2" t="e">
        <f>_xlfn.IFS(C3=2014, _xlfn.IFS(E3=1, VLOOKUP(H3, [1]Wage_Info!$B$2:$AL$55, 20, FALSE), E3=2, VLOOKUP(H3, [1]Wage_Info!$B$2:$AL$55, 21, FALSE), E3=3, VLOOKUP(H3, [1]Wage_Info!$B$2:$AL$55, 22, FALSE), E3=4, VLOOKUP(H3, [1]Wage_Info!$B$2:$AL$55, 23, FALSE)), C3=2015, _xlfn.IFS(E3=1, VLOOKUP(H3, [1]Wage_Info!$B$2:$AL$55, 24, FALSE), E3=2, VLOOKUP(H3, [1]Wage_Info!$B$2:$AL$55, 25, FALSE), E3=3, VLOOKUP(H3, [1]Wage_Info!$B$2:$AL$55, 26, FALSE), E3=4, VLOOKUP(H3, [1]Wage_Info!$B$2:$AL$55, 27, FALSE)), C3=2016, _xlfn.IFS(E3=1, VLOOKUP(H3, [1]Wage_Info!$B$2:$AL$55, 28, FALSE), E3=2, VLOOKUP(H3, [1]Wage_Info!$B$2:$AL$55, 29, FALSE), E3=3, VLOOKUP(H3, [1]Wage_Info!$B$2:$AL$55, 30, FALSE), E3=4, VLOOKUP(H3, [1]Wage_Info!$B$2:$AL$55, 31, FALSE)), C3=2017, _xlfn.IFS(E3=1, VLOOKUP(H3, [1]Wage_Info!$B$2:$AL$55, 32, FALSE), E3=2, VLOOKUP(H3, [1]Wage_Info!$B$2:$AL$55, 33, FALSE), E3=3, VLOOKUP(H3, [1]Wage_Info!$B$2:$AL$55, 34, FALSE), E3=4, VLOOKUP(H3, [1]Wage_Info!$B$2:$AL$55, 35, FALSE)), C3 = 2018, _xlfn.IFS(E3=1, VLOOKUP(H3, [1]Wage_Info!$B$2:$AL$55, 36, FALSE), E3=2, VLOOKUP(H3, [1]Wage_Info!$B$2:$AL$55, 37, FALSE)))</f>
        <v>#N/A</v>
      </c>
      <c r="AA3" s="4" t="e">
        <f t="shared" si="4"/>
        <v>#N/A</v>
      </c>
      <c r="AB3">
        <f>[1]Key!C3</f>
        <v>0</v>
      </c>
      <c r="AC3">
        <f t="shared" si="5"/>
        <v>1</v>
      </c>
      <c r="AD3">
        <f t="shared" si="6"/>
        <v>0</v>
      </c>
      <c r="AE3">
        <f t="shared" si="7"/>
        <v>1</v>
      </c>
      <c r="AF3">
        <f>[1]Key!D3</f>
        <v>0</v>
      </c>
    </row>
    <row r="4" spans="1:32" x14ac:dyDescent="0.3">
      <c r="A4">
        <v>3</v>
      </c>
      <c r="B4">
        <v>3</v>
      </c>
      <c r="C4">
        <v>2014</v>
      </c>
      <c r="D4">
        <v>5</v>
      </c>
      <c r="E4">
        <f t="shared" si="0"/>
        <v>2</v>
      </c>
      <c r="F4">
        <v>2016</v>
      </c>
      <c r="G4" t="s">
        <v>35</v>
      </c>
      <c r="H4" s="1">
        <f>VALUE(IF(G4="foreign",53,SUBSTITUTE(G4,G4,VLOOKUP(G4,[1]Key!$G$2:$H$55,2,))))</f>
        <v>23</v>
      </c>
      <c r="I4" t="s">
        <v>36</v>
      </c>
      <c r="J4">
        <f>VALUE(_xlfn.IFS(I4="foreign",53,I4="fictional",54, I4="unspecified", 55, NOT(OR(I4="foreign",I4="fictional")),SUBSTITUTE(I4,I4,VLOOKUP(I4,[1]Key!$G$2:$H$55,2,))))</f>
        <v>54</v>
      </c>
      <c r="K4">
        <f t="shared" si="1"/>
        <v>0</v>
      </c>
      <c r="L4">
        <f>VLOOKUP(H4, [1]Key!$H$2:$K$54, 2)</f>
        <v>0</v>
      </c>
      <c r="M4">
        <f>VLOOKUP(J4, [1]Key!$H$2:$K$54, 2)</f>
        <v>0</v>
      </c>
      <c r="N4">
        <f>VLOOKUP("*"&amp;G4&amp;"*",[1]Key!$N$2:$O$5,2,FALSE)</f>
        <v>1</v>
      </c>
      <c r="O4">
        <f>VLOOKUP("*"&amp;G4&amp;"*",[1]Key!$R$2:$S$10,2,FALSE)</f>
        <v>1</v>
      </c>
      <c r="P4">
        <v>4256</v>
      </c>
      <c r="Q4" s="2">
        <v>250000000</v>
      </c>
      <c r="R4" t="s">
        <v>37</v>
      </c>
      <c r="S4">
        <f>VLOOKUP(R4, [1]Key!$U$2:$V$8, 2, FALSE)</f>
        <v>3</v>
      </c>
      <c r="T4">
        <f t="shared" si="2"/>
        <v>0</v>
      </c>
      <c r="U4">
        <f>_xlfn.IFS(C4=2018, VLOOKUP(H4, '[1]State Pop'!$B$2:$G$55,6),C4=2017, VLOOKUP(H4, '[1]State Pop'!$B$2:$F$55,5),C4=2016, VLOOKUP(H4, '[1]State Pop'!$B$2:$F$55,4), C4=2015, VLOOKUP(H4, '[1]State Pop'!$B$2:$F$55,3), C4=2014, VLOOKUP(H4, '[1]State Pop'!$B$2:$F$55,2))</f>
        <v>9914675</v>
      </c>
      <c r="V4">
        <f>_xlfn.IFS(C4=2014,_xlfn.IFS(D4=1,VLOOKUP(H4,[1]Film_Workers!$B$2:$BD$55,2,FALSE),D4=2,VLOOKUP(H4,[1]Film_Workers!$B$2:$BD$55,3,FALSE),D4=3,VLOOKUP(H4,[1]Film_Workers!$B$2:$BD$55,4,FALSE),D4=4,VLOOKUP(H4,[1]Film_Workers!$B$2:$BD$55,5,FALSE),D4=5,VLOOKUP(H4,[1]Film_Workers!$B$2:$BD$55,6,FALSE),D4=6,VLOOKUP(H4,[1]Film_Workers!$B$2:$BD$55,7,FALSE),D4=7,VLOOKUP(H4,[1]Film_Workers!$B$2:$BD$55,8,FALSE),D4=8,VLOOKUP(H4,[1]Film_Workers!$B$2:$BD$55,9,FALSE),D4=9,VLOOKUP(H4,[1]Film_Workers!$B$2:$BD$55,10,FALSE),D4=10,VLOOKUP(H4,[1]Film_Workers!$B$2:$BD$55,11,FALSE),D4=11,VLOOKUP(H4,[1]Film_Workers!$B$2:$BD$55,12,FALSE),D4=12,VLOOKUP(H4,[1]Film_Workers!$B$2:$BD$55,13,FALSE)),C4=2015,_xlfn.IFS(D4=1,VLOOKUP(H4,[1]Film_Workers!$B$2:$BD$55,14,FALSE),D4=2,VLOOKUP(H4,[1]Film_Workers!$B$2:$BD$55,15,FALSE),D4=3,VLOOKUP(H4,[1]Film_Workers!$B$2:$BD$55,16,FALSE),D4=4,VLOOKUP(H4,[1]Film_Workers!$B$2:$BD$55,17,FALSE),D4=5,VLOOKUP(H4,[1]Film_Workers!$B$2:$BD$55,18,FALSE),D4=6,VLOOKUP(H4,[1]Film_Workers!$B$2:$BD$55,19,FALSE),D4=7,VLOOKUP(H4,[1]Film_Workers!$B$2:$BD$55,20,FALSE),D4=8,VLOOKUP(H4,[1]Film_Workers!$B$2:$BD$55,21,FALSE),D4=9,VLOOKUP(H4,[1]Film_Workers!$B$2:$BD$55,22,FALSE),D4=10,VLOOKUP(H4,[1]Film_Workers!$B$2:$BD$55,23,FALSE),D4=11,VLOOKUP(H4,[1]Film_Workers!$B$2:$BD$55,24,FALSE),D4=12,VLOOKUP(H4,[1]Film_Workers!$B$2:$BD$55,25,FALSE)),C4=2016,_xlfn.IFS(D4=1,VLOOKUP(H4,[1]Film_Workers!$B$2:$BD$55,26,FALSE),D4=2,VLOOKUP(H4,[1]Film_Workers!$B$2:$BD$55,27,FALSE),D4=3,VLOOKUP(H4,[1]Film_Workers!$B$2:$BD$55,28,FALSE),D4=4,VLOOKUP(H4,[1]Film_Workers!$B$2:$BD$55,29,FALSE),D4=5,VLOOKUP(H4,[1]Film_Workers!$B$2:$BD$55,30,FALSE),D4=6,VLOOKUP(H4,[1]Film_Workers!$B$2:$BD$55,31,FALSE),D4=7,VLOOKUP(H4,[1]Film_Workers!$B$2:$BD$55,32,FALSE),D4=8,VLOOKUP(H4,[1]Film_Workers!$B$2:$BD$55,33,FALSE),D4=9,VLOOKUP(H4,[1]Film_Workers!$B$2:$BD$55,34,FALSE),D4=10,VLOOKUP(H4,[1]Film_Workers!$B$2:$BD$55,35,FALSE),D4=11,VLOOKUP(H4,[1]Film_Workers!$B$2:$BD$55,36,FALSE),D4=12,VLOOKUP(H4,[1]Film_Workers!$B$2:$BD$55,37,FALSE)),C4=2017,_xlfn.IFS(D4=1,VLOOKUP(H4,[1]Film_Workers!$B$2:$BD$55,38,FALSE),D4=2,VLOOKUP(H4,[1]Film_Workers!$B$2:$BD$55,39,FALSE),D4=3,VLOOKUP(H4,[1]Film_Workers!$B$2:$BD$55,40,FALSE),D4=4,VLOOKUP(H4,[1]Film_Workers!$B$2:$BD$55,41,FALSE),D4=5,VLOOKUP(H4,[1]Film_Workers!$B$2:$BD$55,42,FALSE),D4=6,VLOOKUP(H4,[1]Film_Workers!$B$2:$BD$55,43,FALSE),D4=7,VLOOKUP(H4,[1]Film_Workers!$B$2:$BD$55,43,FALSE),D4=8,VLOOKUP(H4,[1]Film_Workers!$B$2:$BD$55,44,FALSE),D4=9,VLOOKUP(H4,[1]Film_Workers!$B$2:$BD$55,45,FALSE),D4=10,VLOOKUP(H4,[1]Film_Workers!$B$2:$BD$55,46,FALSE),D4=11,VLOOKUP(H4,[1]Film_Workers!$B$2:$BD$55,47,FALSE),D4=12,VLOOKUP(H4,[1]Film_Workers!$B$2:$BD$55,48)),C4=2018,_xlfn.IFS(D4=1,VLOOKUP(H4,[1]Film_Workers!$B$2:$BD$55,49,FALSE),D4=2,VLOOKUP(H4,[1]Film_Workers!$B$2:$BD$55,50,FALSE),D4=3,VLOOKUP(H4,[1]Film_Workers!$B$2:$BD$55,51,FALSE),D4=4,VLOOKUP(H4,[1]Film_Workers!$B$2:$BD$55,52,FALSE),D4=5,VLOOKUP(H4,[1]Film_Workers!$B$2:$BD$55,53,FALSE),D4=6,VLOOKUP(H4,[1]Film_Workers!$B$2:$BD$55,54)))</f>
        <v>1595</v>
      </c>
      <c r="W4">
        <f>_xlfn.IFS(C4=2014,_xlfn.IFS(D4=1,VLOOKUP(H4,[1]Priv_Workers!$B$2:$BD$55,2,FALSE),D4=2,VLOOKUP(H4,[1]Priv_Workers!$B$2:$BD$55,3,FALSE),D4=3,VLOOKUP(H4,[1]Priv_Workers!$B$2:$BD$55,4,FALSE),D4=4,VLOOKUP(H4,[1]Priv_Workers!$B$2:$BD$55,5,FALSE),D4=5,VLOOKUP(H4,[1]Priv_Workers!$B$2:$BD$55,6,FALSE),D4=6,VLOOKUP(H4,[1]Priv_Workers!$B$2:$BD$55,7,FALSE),D4=7,VLOOKUP(H4,[1]Priv_Workers!$B$2:$BD$55,8,FALSE),D4=8,VLOOKUP(H4,[1]Priv_Workers!$B$2:$BD$55,9,FALSE),D4=9,VLOOKUP(H4,[1]Priv_Workers!$B$2:$BD$55,10,FALSE),D4=10,VLOOKUP(H4,[1]Priv_Workers!$B$2:$BD$55,11,FALSE),D4=11,VLOOKUP(H4,[1]Priv_Workers!$B$2:$BD$55,12,FALSE),D4=12,VLOOKUP(H4,[1]Priv_Workers!$B$2:$BD$55,13,FALSE)),C4=2015,_xlfn.IFS(D4=1,VLOOKUP(H4,[1]Priv_Workers!$B$2:$BD$55,14,FALSE),D4=2,VLOOKUP(H4,[1]Priv_Workers!$B$2:$BD$55,15,FALSE),D4=3,VLOOKUP(H4,[1]Priv_Workers!$B$2:$BD$55,16,FALSE),D4=4,VLOOKUP(H4,[1]Priv_Workers!$B$2:$BD$55,17,FALSE),D4=5,VLOOKUP(H4,[1]Priv_Workers!$B$2:$BD$55,18,FALSE),D4=6,VLOOKUP(H4,[1]Priv_Workers!$B$2:$BD$55,19,FALSE),D4=7,VLOOKUP(H4,[1]Priv_Workers!$B$2:$BD$55,20,FALSE),D4=8,VLOOKUP(H4,[1]Priv_Workers!$B$2:$BD$55,21,FALSE),D4=9,VLOOKUP(H4,[1]Priv_Workers!$B$2:$BD$55,22,FALSE),D4=10,VLOOKUP(H4,[1]Priv_Workers!$B$2:$BD$55,23,FALSE),D4=11,VLOOKUP(H4,[1]Priv_Workers!$B$2:$BD$55,24,FALSE),D4=12,VLOOKUP(H4,[1]Priv_Workers!$B$2:$BD$55,25,FALSE)),C4=2016,_xlfn.IFS(D4=1,VLOOKUP(H4,[1]Priv_Workers!$B$2:$BD$55,26,FALSE),D4=2,VLOOKUP(H4,[1]Priv_Workers!$B$2:$BD$55,27,FALSE),D4=3,VLOOKUP(H4,[1]Priv_Workers!$B$2:$BD$55,28,FALSE),D4=4,VLOOKUP(H4,[1]Priv_Workers!$B$2:$BD$55,29,FALSE),D4=5,VLOOKUP(H4,[1]Priv_Workers!$B$2:$BD$55,30,FALSE),D4=6,VLOOKUP(H4,[1]Priv_Workers!$B$2:$BD$55,31,FALSE),D4=7,VLOOKUP(H4,[1]Priv_Workers!$B$2:$BD$55,32,FALSE),D4=8,VLOOKUP(H4,[1]Priv_Workers!$B$2:$BD$55,33,FALSE),D4=9,VLOOKUP(H4,[1]Priv_Workers!$B$2:$BD$55,34,FALSE),D4=10,VLOOKUP(H4,[1]Priv_Workers!$B$2:$BD$55,35,FALSE),D4=11,VLOOKUP(H4,[1]Priv_Workers!$B$2:$BD$55,36,FALSE),D4=12,VLOOKUP(H4,[1]Priv_Workers!$B$2:$BD$55,37,FALSE)),C4=2017,_xlfn.IFS(D4=1,VLOOKUP(H4,[1]Priv_Workers!$B$2:$BD$55,38,FALSE),D4=2,VLOOKUP(H4,[1]Priv_Workers!$B$2:$BD$55,39,FALSE),D4=3,VLOOKUP(H4,[1]Priv_Workers!$B$2:$BD$55,40,FALSE),D4=4,VLOOKUP(H4,[1]Priv_Workers!$B$2:$BD$55,41,FALSE),D4=5,VLOOKUP(H4,[1]Priv_Workers!$B$2:$BD$55,42,FALSE),D4=6,VLOOKUP(H4,[1]Priv_Workers!$B$2:$BD$55,43,FALSE),D4=7,VLOOKUP(H4,[1]Priv_Workers!$B$2:$BD$55,43,FALSE),D4=8,VLOOKUP(H4,[1]Priv_Workers!$B$2:$BD$55,44,FALSE),D4=9,VLOOKUP(H4,[1]Priv_Workers!$B$2:$BD$55,45,FALSE),D4=10,VLOOKUP(H4,[1]Priv_Workers!$B$2:$BD$55,46,FALSE),D4=11,VLOOKUP(H4,[1]Priv_Workers!$B$2:$BD$55,47,FALSE),D4=12,VLOOKUP(H4,[1]Priv_Workers!$B$2:$BD$55,48)),C4=2018,_xlfn.IFS(D4=1,VLOOKUP(H4,[1]Priv_Workers!$B$2:$BD$55,49,FALSE),D4=2,VLOOKUP(H4,[1]Priv_Workers!$B$2:$BD$55,50,FALSE),D4=3,VLOOKUP(H4,[1]Priv_Workers!$B$2:$BD$55,51,FALSE),D4=4,VLOOKUP(H4,[1]Priv_Workers!$B$2:$BD$55,52,FALSE),D4=5,VLOOKUP(H4,[1]Priv_Workers!$B$2:$BD$55,53,FALSE),D4=6,VLOOKUP(H4,[1]Priv_Workers!$B$2:$BD$55,54)))</f>
        <v>3561316</v>
      </c>
      <c r="X4" s="3">
        <f t="shared" si="3"/>
        <v>4.4786814761734145E-4</v>
      </c>
      <c r="Y4" s="2">
        <f>_xlfn.IFS(C4=2014, _xlfn.IFS(E4=1, VLOOKUP(H4, [1]Wage_Info!$B$2:$AH$55, 2, FALSE), E4=2, VLOOKUP(H4, [1]Wage_Info!$B$2:$AH$55, 3, FALSE), E4=3, VLOOKUP(H4, [1]Wage_Info!$B$2:$AH$55, 4, FALSE), E4=4, VLOOKUP(H4, [1]Wage_Info!$B$2:$AH$55, 5, FALSE)), C4=2015, _xlfn.IFS(E4=1, VLOOKUP(H4, [1]Wage_Info!$B$2:$AH$55, 6, FALSE), E4=2, VLOOKUP(H4, [1]Wage_Info!$B$2:$AH$55, 7, FALSE), E4=3, VLOOKUP(H4, [1]Wage_Info!$B$2:$AH$55, 8, FALSE), E4=4, VLOOKUP(H4, [1]Wage_Info!$B$2:$AH$55, 9, FALSE)), C4=2016, _xlfn.IFS(E4=1, VLOOKUP(H4, [1]Wage_Info!$B$2:$AH$55, 10, FALSE), E4=2, VLOOKUP(H4, [1]Wage_Info!$B$2:$AH$55, 11, FALSE), E4=3, VLOOKUP(H4, [1]Wage_Info!$B$2:$AH$55, 12, FALSE), E4=4, VLOOKUP(H4, [1]Wage_Info!$B$2:$AH$55, 13, FALSE)), C4=2017, _xlfn.IFS(E4=1, VLOOKUP(H4, [1]Wage_Info!$B$2:$AH$55, 14, FALSE), E4=2, VLOOKUP(H4, [1]Wage_Info!$B$2:$AH$55, 15, FALSE), E4=3, VLOOKUP(H4, [1]Wage_Info!$B$2:$AH$55, 16, FALSE), E4=4, VLOOKUP(H4, [1]Wage_Info!$B$2:$AH$55, 17, FALSE)), C4 = 2018, _xlfn.IFS(E4=1, VLOOKUP(H4, [1]Wage_Info!$B$2:$AH$55, 18, FALSE), E4=3, VLOOKUP(H4, [1]Wage_Info!$B$2:$AH$55, 19, FALSE)))</f>
        <v>23999382</v>
      </c>
      <c r="Z4" s="2">
        <f>_xlfn.IFS(C4=2014, _xlfn.IFS(E4=1, VLOOKUP(H4, [1]Wage_Info!$B$2:$AL$55, 20, FALSE), E4=2, VLOOKUP(H4, [1]Wage_Info!$B$2:$AL$55, 21, FALSE), E4=3, VLOOKUP(H4, [1]Wage_Info!$B$2:$AL$55, 22, FALSE), E4=4, VLOOKUP(H4, [1]Wage_Info!$B$2:$AL$55, 23, FALSE)), C4=2015, _xlfn.IFS(E4=1, VLOOKUP(H4, [1]Wage_Info!$B$2:$AL$55, 24, FALSE), E4=2, VLOOKUP(H4, [1]Wage_Info!$B$2:$AL$55, 25, FALSE), E4=3, VLOOKUP(H4, [1]Wage_Info!$B$2:$AL$55, 26, FALSE), E4=4, VLOOKUP(H4, [1]Wage_Info!$B$2:$AL$55, 27, FALSE)), C4=2016, _xlfn.IFS(E4=1, VLOOKUP(H4, [1]Wage_Info!$B$2:$AL$55, 28, FALSE), E4=2, VLOOKUP(H4, [1]Wage_Info!$B$2:$AL$55, 29, FALSE), E4=3, VLOOKUP(H4, [1]Wage_Info!$B$2:$AL$55, 30, FALSE), E4=4, VLOOKUP(H4, [1]Wage_Info!$B$2:$AL$55, 31, FALSE)), C4=2017, _xlfn.IFS(E4=1, VLOOKUP(H4, [1]Wage_Info!$B$2:$AL$55, 32, FALSE), E4=2, VLOOKUP(H4, [1]Wage_Info!$B$2:$AL$55, 33, FALSE), E4=3, VLOOKUP(H4, [1]Wage_Info!$B$2:$AL$55, 34, FALSE), E4=4, VLOOKUP(H4, [1]Wage_Info!$B$2:$AL$55, 35, FALSE)), C4 = 2018, _xlfn.IFS(E4=1, VLOOKUP(H4, [1]Wage_Info!$B$2:$AL$55, 36, FALSE), E4=2, VLOOKUP(H4, [1]Wage_Info!$B$2:$AL$55, 37, FALSE)))</f>
        <v>40836435304</v>
      </c>
      <c r="AA4" s="4">
        <f t="shared" si="4"/>
        <v>5.8769532211469056E-4</v>
      </c>
      <c r="AB4">
        <f>[1]Key!C4</f>
        <v>1</v>
      </c>
      <c r="AC4">
        <f t="shared" si="5"/>
        <v>0</v>
      </c>
      <c r="AD4">
        <f t="shared" si="6"/>
        <v>0</v>
      </c>
      <c r="AE4">
        <f t="shared" si="7"/>
        <v>0</v>
      </c>
      <c r="AF4">
        <f>[1]Key!D4</f>
        <v>0</v>
      </c>
    </row>
    <row r="5" spans="1:32" x14ac:dyDescent="0.3">
      <c r="A5">
        <v>4</v>
      </c>
      <c r="B5">
        <v>4</v>
      </c>
      <c r="C5">
        <v>2015</v>
      </c>
      <c r="D5">
        <v>4</v>
      </c>
      <c r="E5">
        <f t="shared" si="0"/>
        <v>2</v>
      </c>
      <c r="F5">
        <v>2016</v>
      </c>
      <c r="G5" t="s">
        <v>32</v>
      </c>
      <c r="H5" s="1">
        <f>VALUE(IF(G5="foreign",53,SUBSTITUTE(G5,G5,VLOOKUP(G5,[1]Key!$G$2:$H$55,2,))))</f>
        <v>53</v>
      </c>
      <c r="I5" t="s">
        <v>36</v>
      </c>
      <c r="J5">
        <f>VALUE(_xlfn.IFS(I5="foreign",53,I5="fictional",54, I5="unspecified", 55, NOT(OR(I5="foreign",I5="fictional")),SUBSTITUTE(I5,I5,VLOOKUP(I5,[1]Key!$G$2:$H$55,2,))))</f>
        <v>54</v>
      </c>
      <c r="K5">
        <f t="shared" si="1"/>
        <v>0</v>
      </c>
      <c r="L5">
        <f>VLOOKUP(H5, [1]Key!$H$2:$K$54, 2)</f>
        <v>0</v>
      </c>
      <c r="M5">
        <f>VLOOKUP(J5, [1]Key!$H$2:$K$54, 2)</f>
        <v>0</v>
      </c>
      <c r="N5">
        <f>VLOOKUP("*"&amp;G5&amp;"*",[1]Key!$N$2:$O$6,2,FALSE)</f>
        <v>0</v>
      </c>
      <c r="O5">
        <f>VLOOKUP("*"&amp;G5&amp;"*",[1]Key!$R$2:$S$11,2,FALSE)</f>
        <v>0</v>
      </c>
      <c r="P5">
        <v>4255</v>
      </c>
      <c r="Q5" s="2">
        <v>1750000000</v>
      </c>
      <c r="R5" t="s">
        <v>37</v>
      </c>
      <c r="S5">
        <f>VLOOKUP(R5, [1]Key!$U$2:$V$8, 2, FALSE)</f>
        <v>3</v>
      </c>
      <c r="T5">
        <f t="shared" si="2"/>
        <v>0</v>
      </c>
      <c r="U5">
        <f>_xlfn.IFS(C5=2018, VLOOKUP(H5, '[1]State Pop'!$B$2:$G$55,6),C5=2017, VLOOKUP(H5, '[1]State Pop'!$B$2:$F$55,5),C5=2016, VLOOKUP(H5, '[1]State Pop'!$B$2:$F$55,4), C5=2015, VLOOKUP(H5, '[1]State Pop'!$B$2:$F$55,3), C5=2014, VLOOKUP(H5, '[1]State Pop'!$B$2:$F$55,2))</f>
        <v>0</v>
      </c>
      <c r="V5">
        <f>_xlfn.IFS(C5=2014,_xlfn.IFS(D5=1,VLOOKUP(H5,[1]Film_Workers!$B$2:$BD$55,2,FALSE),D5=2,VLOOKUP(H5,[1]Film_Workers!$B$2:$BD$55,3,FALSE),D5=3,VLOOKUP(H5,[1]Film_Workers!$B$2:$BD$55,4,FALSE),D5=4,VLOOKUP(H5,[1]Film_Workers!$B$2:$BD$55,5,FALSE),D5=5,VLOOKUP(H5,[1]Film_Workers!$B$2:$BD$55,6,FALSE),D5=6,VLOOKUP(H5,[1]Film_Workers!$B$2:$BD$55,7,FALSE),D5=7,VLOOKUP(H5,[1]Film_Workers!$B$2:$BD$55,8,FALSE),D5=8,VLOOKUP(H5,[1]Film_Workers!$B$2:$BD$55,9,FALSE),D5=9,VLOOKUP(H5,[1]Film_Workers!$B$2:$BD$55,10,FALSE),D5=10,VLOOKUP(H5,[1]Film_Workers!$B$2:$BD$55,11,FALSE),D5=11,VLOOKUP(H5,[1]Film_Workers!$B$2:$BD$55,12,FALSE),D5=12,VLOOKUP(H5,[1]Film_Workers!$B$2:$BD$55,13,FALSE)),C5=2015,_xlfn.IFS(D5=1,VLOOKUP(H5,[1]Film_Workers!$B$2:$BD$55,14,FALSE),D5=2,VLOOKUP(H5,[1]Film_Workers!$B$2:$BD$55,15,FALSE),D5=3,VLOOKUP(H5,[1]Film_Workers!$B$2:$BD$55,16,FALSE),D5=4,VLOOKUP(H5,[1]Film_Workers!$B$2:$BD$55,17,FALSE),D5=5,VLOOKUP(H5,[1]Film_Workers!$B$2:$BD$55,18,FALSE),D5=6,VLOOKUP(H5,[1]Film_Workers!$B$2:$BD$55,19,FALSE),D5=7,VLOOKUP(H5,[1]Film_Workers!$B$2:$BD$55,20,FALSE),D5=8,VLOOKUP(H5,[1]Film_Workers!$B$2:$BD$55,21,FALSE),D5=9,VLOOKUP(H5,[1]Film_Workers!$B$2:$BD$55,22,FALSE),D5=10,VLOOKUP(H5,[1]Film_Workers!$B$2:$BD$55,23,FALSE),D5=11,VLOOKUP(H5,[1]Film_Workers!$B$2:$BD$55,24,FALSE),D5=12,VLOOKUP(H5,[1]Film_Workers!$B$2:$BD$55,25,FALSE)),C5=2016,_xlfn.IFS(D5=1,VLOOKUP(H5,[1]Film_Workers!$B$2:$BD$55,26,FALSE),D5=2,VLOOKUP(H5,[1]Film_Workers!$B$2:$BD$55,27,FALSE),D5=3,VLOOKUP(H5,[1]Film_Workers!$B$2:$BD$55,28,FALSE),D5=4,VLOOKUP(H5,[1]Film_Workers!$B$2:$BD$55,29,FALSE),D5=5,VLOOKUP(H5,[1]Film_Workers!$B$2:$BD$55,30,FALSE),D5=6,VLOOKUP(H5,[1]Film_Workers!$B$2:$BD$55,31,FALSE),D5=7,VLOOKUP(H5,[1]Film_Workers!$B$2:$BD$55,32,FALSE),D5=8,VLOOKUP(H5,[1]Film_Workers!$B$2:$BD$55,33,FALSE),D5=9,VLOOKUP(H5,[1]Film_Workers!$B$2:$BD$55,34,FALSE),D5=10,VLOOKUP(H5,[1]Film_Workers!$B$2:$BD$55,35,FALSE),D5=11,VLOOKUP(H5,[1]Film_Workers!$B$2:$BD$55,36,FALSE),D5=12,VLOOKUP(H5,[1]Film_Workers!$B$2:$BD$55,37,FALSE)),C5=2017,_xlfn.IFS(D5=1,VLOOKUP(H5,[1]Film_Workers!$B$2:$BD$55,38,FALSE),D5=2,VLOOKUP(H5,[1]Film_Workers!$B$2:$BD$55,39,FALSE),D5=3,VLOOKUP(H5,[1]Film_Workers!$B$2:$BD$55,40,FALSE),D5=4,VLOOKUP(H5,[1]Film_Workers!$B$2:$BD$55,41,FALSE),D5=5,VLOOKUP(H5,[1]Film_Workers!$B$2:$BD$55,42,FALSE),D5=6,VLOOKUP(H5,[1]Film_Workers!$B$2:$BD$55,43,FALSE),D5=7,VLOOKUP(H5,[1]Film_Workers!$B$2:$BD$55,43,FALSE),D5=8,VLOOKUP(H5,[1]Film_Workers!$B$2:$BD$55,44,FALSE),D5=9,VLOOKUP(H5,[1]Film_Workers!$B$2:$BD$55,45,FALSE),D5=10,VLOOKUP(H5,[1]Film_Workers!$B$2:$BD$55,46,FALSE),D5=11,VLOOKUP(H5,[1]Film_Workers!$B$2:$BD$55,47,FALSE),D5=12,VLOOKUP(H5,[1]Film_Workers!$B$2:$BD$55,48)),C5=2018,_xlfn.IFS(D5=1,VLOOKUP(H5,[1]Film_Workers!$B$2:$BD$55,49,FALSE),D5=2,VLOOKUP(H5,[1]Film_Workers!$B$2:$BD$55,50,FALSE),D5=3,VLOOKUP(H5,[1]Film_Workers!$B$2:$BD$55,51,FALSE),D5=4,VLOOKUP(H5,[1]Film_Workers!$B$2:$BD$55,52,FALSE),D5=5,VLOOKUP(H5,[1]Film_Workers!$B$2:$BD$55,53,FALSE),D5=6,VLOOKUP(H5,[1]Film_Workers!$B$2:$BD$55,54)))</f>
        <v>0</v>
      </c>
      <c r="W5">
        <f>_xlfn.IFS(C5=2014,_xlfn.IFS(D5=1,VLOOKUP(H5,[1]Priv_Workers!$B$2:$BD$55,2,FALSE),D5=2,VLOOKUP(H5,[1]Priv_Workers!$B$2:$BD$55,3,FALSE),D5=3,VLOOKUP(H5,[1]Priv_Workers!$B$2:$BD$55,4,FALSE),D5=4,VLOOKUP(H5,[1]Priv_Workers!$B$2:$BD$55,5,FALSE),D5=5,VLOOKUP(H5,[1]Priv_Workers!$B$2:$BD$55,6,FALSE),D5=6,VLOOKUP(H5,[1]Priv_Workers!$B$2:$BD$55,7,FALSE),D5=7,VLOOKUP(H5,[1]Priv_Workers!$B$2:$BD$55,8,FALSE),D5=8,VLOOKUP(H5,[1]Priv_Workers!$B$2:$BD$55,9,FALSE),D5=9,VLOOKUP(H5,[1]Priv_Workers!$B$2:$BD$55,10,FALSE),D5=10,VLOOKUP(H5,[1]Priv_Workers!$B$2:$BD$55,11,FALSE),D5=11,VLOOKUP(H5,[1]Priv_Workers!$B$2:$BD$55,12,FALSE),D5=12,VLOOKUP(H5,[1]Priv_Workers!$B$2:$BD$55,13,FALSE)),C5=2015,_xlfn.IFS(D5=1,VLOOKUP(H5,[1]Priv_Workers!$B$2:$BD$55,14,FALSE),D5=2,VLOOKUP(H5,[1]Priv_Workers!$B$2:$BD$55,15,FALSE),D5=3,VLOOKUP(H5,[1]Priv_Workers!$B$2:$BD$55,16,FALSE),D5=4,VLOOKUP(H5,[1]Priv_Workers!$B$2:$BD$55,17,FALSE),D5=5,VLOOKUP(H5,[1]Priv_Workers!$B$2:$BD$55,18,FALSE),D5=6,VLOOKUP(H5,[1]Priv_Workers!$B$2:$BD$55,19,FALSE),D5=7,VLOOKUP(H5,[1]Priv_Workers!$B$2:$BD$55,20,FALSE),D5=8,VLOOKUP(H5,[1]Priv_Workers!$B$2:$BD$55,21,FALSE),D5=9,VLOOKUP(H5,[1]Priv_Workers!$B$2:$BD$55,22,FALSE),D5=10,VLOOKUP(H5,[1]Priv_Workers!$B$2:$BD$55,23,FALSE),D5=11,VLOOKUP(H5,[1]Priv_Workers!$B$2:$BD$55,24,FALSE),D5=12,VLOOKUP(H5,[1]Priv_Workers!$B$2:$BD$55,25,FALSE)),C5=2016,_xlfn.IFS(D5=1,VLOOKUP(H5,[1]Priv_Workers!$B$2:$BD$55,26,FALSE),D5=2,VLOOKUP(H5,[1]Priv_Workers!$B$2:$BD$55,27,FALSE),D5=3,VLOOKUP(H5,[1]Priv_Workers!$B$2:$BD$55,28,FALSE),D5=4,VLOOKUP(H5,[1]Priv_Workers!$B$2:$BD$55,29,FALSE),D5=5,VLOOKUP(H5,[1]Priv_Workers!$B$2:$BD$55,30,FALSE),D5=6,VLOOKUP(H5,[1]Priv_Workers!$B$2:$BD$55,31,FALSE),D5=7,VLOOKUP(H5,[1]Priv_Workers!$B$2:$BD$55,32,FALSE),D5=8,VLOOKUP(H5,[1]Priv_Workers!$B$2:$BD$55,33,FALSE),D5=9,VLOOKUP(H5,[1]Priv_Workers!$B$2:$BD$55,34,FALSE),D5=10,VLOOKUP(H5,[1]Priv_Workers!$B$2:$BD$55,35,FALSE),D5=11,VLOOKUP(H5,[1]Priv_Workers!$B$2:$BD$55,36,FALSE),D5=12,VLOOKUP(H5,[1]Priv_Workers!$B$2:$BD$55,37,FALSE)),C5=2017,_xlfn.IFS(D5=1,VLOOKUP(H5,[1]Priv_Workers!$B$2:$BD$55,38,FALSE),D5=2,VLOOKUP(H5,[1]Priv_Workers!$B$2:$BD$55,39,FALSE),D5=3,VLOOKUP(H5,[1]Priv_Workers!$B$2:$BD$55,40,FALSE),D5=4,VLOOKUP(H5,[1]Priv_Workers!$B$2:$BD$55,41,FALSE),D5=5,VLOOKUP(H5,[1]Priv_Workers!$B$2:$BD$55,42,FALSE),D5=6,VLOOKUP(H5,[1]Priv_Workers!$B$2:$BD$55,43,FALSE),D5=7,VLOOKUP(H5,[1]Priv_Workers!$B$2:$BD$55,43,FALSE),D5=8,VLOOKUP(H5,[1]Priv_Workers!$B$2:$BD$55,44,FALSE),D5=9,VLOOKUP(H5,[1]Priv_Workers!$B$2:$BD$55,45,FALSE),D5=10,VLOOKUP(H5,[1]Priv_Workers!$B$2:$BD$55,46,FALSE),D5=11,VLOOKUP(H5,[1]Priv_Workers!$B$2:$BD$55,47,FALSE),D5=12,VLOOKUP(H5,[1]Priv_Workers!$B$2:$BD$55,48)),C5=2018,_xlfn.IFS(D5=1,VLOOKUP(H5,[1]Priv_Workers!$B$2:$BD$55,49,FALSE),D5=2,VLOOKUP(H5,[1]Priv_Workers!$B$2:$BD$55,50,FALSE),D5=3,VLOOKUP(H5,[1]Priv_Workers!$B$2:$BD$55,51,FALSE),D5=4,VLOOKUP(H5,[1]Priv_Workers!$B$2:$BD$55,52,FALSE),D5=5,VLOOKUP(H5,[1]Priv_Workers!$B$2:$BD$55,53,FALSE),D5=6,VLOOKUP(H5,[1]Priv_Workers!$B$2:$BD$55,54)))</f>
        <v>0</v>
      </c>
      <c r="X5" s="3" t="e">
        <f t="shared" si="3"/>
        <v>#DIV/0!</v>
      </c>
      <c r="Y5" s="2">
        <f>_xlfn.IFS(C5=2014, _xlfn.IFS(E5=1, VLOOKUP(H5, [1]Wage_Info!$B$2:$AH$55, 2, FALSE), E5=2, VLOOKUP(H5, [1]Wage_Info!$B$2:$AH$55, 3, FALSE), E5=3, VLOOKUP(H5, [1]Wage_Info!$B$2:$AH$55, 4, FALSE), E5=4, VLOOKUP(H5, [1]Wage_Info!$B$2:$AH$55, 5, FALSE)), C5=2015, _xlfn.IFS(E5=1, VLOOKUP(H5, [1]Wage_Info!$B$2:$AH$55, 6, FALSE), E5=2, VLOOKUP(H5, [1]Wage_Info!$B$2:$AH$55, 7, FALSE), E5=3, VLOOKUP(H5, [1]Wage_Info!$B$2:$AH$55, 8, FALSE), E5=4, VLOOKUP(H5, [1]Wage_Info!$B$2:$AH$55, 9, FALSE)), C5=2016, _xlfn.IFS(E5=1, VLOOKUP(H5, [1]Wage_Info!$B$2:$AH$55, 10, FALSE), E5=2, VLOOKUP(H5, [1]Wage_Info!$B$2:$AH$55, 11, FALSE), E5=3, VLOOKUP(H5, [1]Wage_Info!$B$2:$AH$55, 12, FALSE), E5=4, VLOOKUP(H5, [1]Wage_Info!$B$2:$AH$55, 13, FALSE)), C5=2017, _xlfn.IFS(E5=1, VLOOKUP(H5, [1]Wage_Info!$B$2:$AH$55, 14, FALSE), E5=2, VLOOKUP(H5, [1]Wage_Info!$B$2:$AH$55, 15, FALSE), E5=3, VLOOKUP(H5, [1]Wage_Info!$B$2:$AH$55, 16, FALSE), E5=4, VLOOKUP(H5, [1]Wage_Info!$B$2:$AH$55, 17, FALSE)), C5 = 2018, _xlfn.IFS(E5=1, VLOOKUP(H5, [1]Wage_Info!$B$2:$AH$55, 18, FALSE), E5=3, VLOOKUP(H5, [1]Wage_Info!$B$2:$AH$55, 19, FALSE)))</f>
        <v>0</v>
      </c>
      <c r="Z5" s="2">
        <f>_xlfn.IFS(C5=2014, _xlfn.IFS(E5=1, VLOOKUP(H5, [1]Wage_Info!$B$2:$AL$55, 20, FALSE), E5=2, VLOOKUP(H5, [1]Wage_Info!$B$2:$AL$55, 21, FALSE), E5=3, VLOOKUP(H5, [1]Wage_Info!$B$2:$AL$55, 22, FALSE), E5=4, VLOOKUP(H5, [1]Wage_Info!$B$2:$AL$55, 23, FALSE)), C5=2015, _xlfn.IFS(E5=1, VLOOKUP(H5, [1]Wage_Info!$B$2:$AL$55, 24, FALSE), E5=2, VLOOKUP(H5, [1]Wage_Info!$B$2:$AL$55, 25, FALSE), E5=3, VLOOKUP(H5, [1]Wage_Info!$B$2:$AL$55, 26, FALSE), E5=4, VLOOKUP(H5, [1]Wage_Info!$B$2:$AL$55, 27, FALSE)), C5=2016, _xlfn.IFS(E5=1, VLOOKUP(H5, [1]Wage_Info!$B$2:$AL$55, 28, FALSE), E5=2, VLOOKUP(H5, [1]Wage_Info!$B$2:$AL$55, 29, FALSE), E5=3, VLOOKUP(H5, [1]Wage_Info!$B$2:$AL$55, 30, FALSE), E5=4, VLOOKUP(H5, [1]Wage_Info!$B$2:$AL$55, 31, FALSE)), C5=2017, _xlfn.IFS(E5=1, VLOOKUP(H5, [1]Wage_Info!$B$2:$AL$55, 32, FALSE), E5=2, VLOOKUP(H5, [1]Wage_Info!$B$2:$AL$55, 33, FALSE), E5=3, VLOOKUP(H5, [1]Wage_Info!$B$2:$AL$55, 34, FALSE), E5=4, VLOOKUP(H5, [1]Wage_Info!$B$2:$AL$55, 35, FALSE)), C5 = 2018, _xlfn.IFS(E5=1, VLOOKUP(H5, [1]Wage_Info!$B$2:$AL$55, 36, FALSE), E5=2, VLOOKUP(H5, [1]Wage_Info!$B$2:$AL$55, 37, FALSE)))</f>
        <v>0</v>
      </c>
      <c r="AA5" s="4" t="e">
        <f t="shared" si="4"/>
        <v>#DIV/0!</v>
      </c>
      <c r="AB5">
        <f>[1]Key!C5</f>
        <v>1</v>
      </c>
      <c r="AC5">
        <f t="shared" si="5"/>
        <v>0</v>
      </c>
      <c r="AD5">
        <f t="shared" si="6"/>
        <v>0</v>
      </c>
      <c r="AE5">
        <f t="shared" si="7"/>
        <v>0</v>
      </c>
      <c r="AF5">
        <f>[1]Key!D5</f>
        <v>0</v>
      </c>
    </row>
    <row r="6" spans="1:32" x14ac:dyDescent="0.3">
      <c r="A6">
        <v>5</v>
      </c>
      <c r="B6">
        <v>5</v>
      </c>
      <c r="C6">
        <v>2015</v>
      </c>
      <c r="D6">
        <v>4</v>
      </c>
      <c r="E6">
        <f t="shared" si="0"/>
        <v>2</v>
      </c>
      <c r="F6">
        <v>2016</v>
      </c>
      <c r="G6" t="s">
        <v>38</v>
      </c>
      <c r="H6" s="1">
        <f>VALUE(IF(G6="foreign",53,SUBSTITUTE(G6,G6,VLOOKUP(G6,[1]Key!$G$2:$H$55,2,))))</f>
        <v>11</v>
      </c>
      <c r="I6" t="s">
        <v>32</v>
      </c>
      <c r="J6">
        <f>VALUE(_xlfn.IFS(I6="foreign",53,I6="fictional",54, I6="unspecified", 55, NOT(OR(I6="foreign",I6="fictional")),SUBSTITUTE(I6,I6,VLOOKUP(I6,[1]Key!$G$2:$H$55,2,))))</f>
        <v>53</v>
      </c>
      <c r="K6">
        <f t="shared" si="1"/>
        <v>0</v>
      </c>
      <c r="L6">
        <f>VLOOKUP(H6, [1]Key!$H$2:$K$54, 2)</f>
        <v>5</v>
      </c>
      <c r="M6">
        <f>VLOOKUP(J6, [1]Key!$H$2:$K$54, 2)</f>
        <v>0</v>
      </c>
      <c r="N6">
        <f>VLOOKUP("*"&amp;G6&amp;"*",[1]Key!$N$2:$O$6,2,FALSE)</f>
        <v>3</v>
      </c>
      <c r="O6">
        <f>VLOOKUP("*"&amp;G6&amp;"*",[1]Key!$R$2:$S$11,2,FALSE)</f>
        <v>7</v>
      </c>
      <c r="P6">
        <v>4226</v>
      </c>
      <c r="Q6" s="2">
        <v>250000000</v>
      </c>
      <c r="R6" t="s">
        <v>34</v>
      </c>
      <c r="S6">
        <f>VLOOKUP(R6, [1]Key!$U$2:$V$8, 2, FALSE)</f>
        <v>2</v>
      </c>
      <c r="T6">
        <f t="shared" si="2"/>
        <v>0</v>
      </c>
      <c r="U6">
        <f>_xlfn.IFS(C6=2018, VLOOKUP(H6, '[1]State Pop'!$B$2:$G$55,6),C6=2017, VLOOKUP(H6, '[1]State Pop'!$B$2:$F$55,5),C6=2016, VLOOKUP(H6, '[1]State Pop'!$B$2:$F$55,4), C6=2015, VLOOKUP(H6, '[1]State Pop'!$B$2:$F$55,3), C6=2014, VLOOKUP(H6, '[1]State Pop'!$B$2:$F$55,2))</f>
        <v>10199533</v>
      </c>
      <c r="V6">
        <f>_xlfn.IFS(C6=2014,_xlfn.IFS(D6=1,VLOOKUP(H6,[1]Film_Workers!$B$2:$BD$55,2,FALSE),D6=2,VLOOKUP(H6,[1]Film_Workers!$B$2:$BD$55,3,FALSE),D6=3,VLOOKUP(H6,[1]Film_Workers!$B$2:$BD$55,4,FALSE),D6=4,VLOOKUP(H6,[1]Film_Workers!$B$2:$BD$55,5,FALSE),D6=5,VLOOKUP(H6,[1]Film_Workers!$B$2:$BD$55,6,FALSE),D6=6,VLOOKUP(H6,[1]Film_Workers!$B$2:$BD$55,7,FALSE),D6=7,VLOOKUP(H6,[1]Film_Workers!$B$2:$BD$55,8,FALSE),D6=8,VLOOKUP(H6,[1]Film_Workers!$B$2:$BD$55,9,FALSE),D6=9,VLOOKUP(H6,[1]Film_Workers!$B$2:$BD$55,10,FALSE),D6=10,VLOOKUP(H6,[1]Film_Workers!$B$2:$BD$55,11,FALSE),D6=11,VLOOKUP(H6,[1]Film_Workers!$B$2:$BD$55,12,FALSE),D6=12,VLOOKUP(H6,[1]Film_Workers!$B$2:$BD$55,13,FALSE)),C6=2015,_xlfn.IFS(D6=1,VLOOKUP(H6,[1]Film_Workers!$B$2:$BD$55,14,FALSE),D6=2,VLOOKUP(H6,[1]Film_Workers!$B$2:$BD$55,15,FALSE),D6=3,VLOOKUP(H6,[1]Film_Workers!$B$2:$BD$55,16,FALSE),D6=4,VLOOKUP(H6,[1]Film_Workers!$B$2:$BD$55,17,FALSE),D6=5,VLOOKUP(H6,[1]Film_Workers!$B$2:$BD$55,18,FALSE),D6=6,VLOOKUP(H6,[1]Film_Workers!$B$2:$BD$55,19,FALSE),D6=7,VLOOKUP(H6,[1]Film_Workers!$B$2:$BD$55,20,FALSE),D6=8,VLOOKUP(H6,[1]Film_Workers!$B$2:$BD$55,21,FALSE),D6=9,VLOOKUP(H6,[1]Film_Workers!$B$2:$BD$55,22,FALSE),D6=10,VLOOKUP(H6,[1]Film_Workers!$B$2:$BD$55,23,FALSE),D6=11,VLOOKUP(H6,[1]Film_Workers!$B$2:$BD$55,24,FALSE),D6=12,VLOOKUP(H6,[1]Film_Workers!$B$2:$BD$55,25,FALSE)),C6=2016,_xlfn.IFS(D6=1,VLOOKUP(H6,[1]Film_Workers!$B$2:$BD$55,26,FALSE),D6=2,VLOOKUP(H6,[1]Film_Workers!$B$2:$BD$55,27,FALSE),D6=3,VLOOKUP(H6,[1]Film_Workers!$B$2:$BD$55,28,FALSE),D6=4,VLOOKUP(H6,[1]Film_Workers!$B$2:$BD$55,29,FALSE),D6=5,VLOOKUP(H6,[1]Film_Workers!$B$2:$BD$55,30,FALSE),D6=6,VLOOKUP(H6,[1]Film_Workers!$B$2:$BD$55,31,FALSE),D6=7,VLOOKUP(H6,[1]Film_Workers!$B$2:$BD$55,32,FALSE),D6=8,VLOOKUP(H6,[1]Film_Workers!$B$2:$BD$55,33,FALSE),D6=9,VLOOKUP(H6,[1]Film_Workers!$B$2:$BD$55,34,FALSE),D6=10,VLOOKUP(H6,[1]Film_Workers!$B$2:$BD$55,35,FALSE),D6=11,VLOOKUP(H6,[1]Film_Workers!$B$2:$BD$55,36,FALSE),D6=12,VLOOKUP(H6,[1]Film_Workers!$B$2:$BD$55,37,FALSE)),C6=2017,_xlfn.IFS(D6=1,VLOOKUP(H6,[1]Film_Workers!$B$2:$BD$55,38,FALSE),D6=2,VLOOKUP(H6,[1]Film_Workers!$B$2:$BD$55,39,FALSE),D6=3,VLOOKUP(H6,[1]Film_Workers!$B$2:$BD$55,40,FALSE),D6=4,VLOOKUP(H6,[1]Film_Workers!$B$2:$BD$55,41,FALSE),D6=5,VLOOKUP(H6,[1]Film_Workers!$B$2:$BD$55,42,FALSE),D6=6,VLOOKUP(H6,[1]Film_Workers!$B$2:$BD$55,43,FALSE),D6=7,VLOOKUP(H6,[1]Film_Workers!$B$2:$BD$55,43,FALSE),D6=8,VLOOKUP(H6,[1]Film_Workers!$B$2:$BD$55,44,FALSE),D6=9,VLOOKUP(H6,[1]Film_Workers!$B$2:$BD$55,45,FALSE),D6=10,VLOOKUP(H6,[1]Film_Workers!$B$2:$BD$55,46,FALSE),D6=11,VLOOKUP(H6,[1]Film_Workers!$B$2:$BD$55,47,FALSE),D6=12,VLOOKUP(H6,[1]Film_Workers!$B$2:$BD$55,48)),C6=2018,_xlfn.IFS(D6=1,VLOOKUP(H6,[1]Film_Workers!$B$2:$BD$55,49,FALSE),D6=2,VLOOKUP(H6,[1]Film_Workers!$B$2:$BD$55,50,FALSE),D6=3,VLOOKUP(H6,[1]Film_Workers!$B$2:$BD$55,51,FALSE),D6=4,VLOOKUP(H6,[1]Film_Workers!$B$2:$BD$55,52,FALSE),D6=5,VLOOKUP(H6,[1]Film_Workers!$B$2:$BD$55,53,FALSE),D6=6,VLOOKUP(H6,[1]Film_Workers!$B$2:$BD$55,54)))</f>
        <v>7389</v>
      </c>
      <c r="W6">
        <f>_xlfn.IFS(C6=2014,_xlfn.IFS(D6=1,VLOOKUP(H6,[1]Priv_Workers!$B$2:$BD$55,2,FALSE),D6=2,VLOOKUP(H6,[1]Priv_Workers!$B$2:$BD$55,3,FALSE),D6=3,VLOOKUP(H6,[1]Priv_Workers!$B$2:$BD$55,4,FALSE),D6=4,VLOOKUP(H6,[1]Priv_Workers!$B$2:$BD$55,5,FALSE),D6=5,VLOOKUP(H6,[1]Priv_Workers!$B$2:$BD$55,6,FALSE),D6=6,VLOOKUP(H6,[1]Priv_Workers!$B$2:$BD$55,7,FALSE),D6=7,VLOOKUP(H6,[1]Priv_Workers!$B$2:$BD$55,8,FALSE),D6=8,VLOOKUP(H6,[1]Priv_Workers!$B$2:$BD$55,9,FALSE),D6=9,VLOOKUP(H6,[1]Priv_Workers!$B$2:$BD$55,10,FALSE),D6=10,VLOOKUP(H6,[1]Priv_Workers!$B$2:$BD$55,11,FALSE),D6=11,VLOOKUP(H6,[1]Priv_Workers!$B$2:$BD$55,12,FALSE),D6=12,VLOOKUP(H6,[1]Priv_Workers!$B$2:$BD$55,13,FALSE)),C6=2015,_xlfn.IFS(D6=1,VLOOKUP(H6,[1]Priv_Workers!$B$2:$BD$55,14,FALSE),D6=2,VLOOKUP(H6,[1]Priv_Workers!$B$2:$BD$55,15,FALSE),D6=3,VLOOKUP(H6,[1]Priv_Workers!$B$2:$BD$55,16,FALSE),D6=4,VLOOKUP(H6,[1]Priv_Workers!$B$2:$BD$55,17,FALSE),D6=5,VLOOKUP(H6,[1]Priv_Workers!$B$2:$BD$55,18,FALSE),D6=6,VLOOKUP(H6,[1]Priv_Workers!$B$2:$BD$55,19,FALSE),D6=7,VLOOKUP(H6,[1]Priv_Workers!$B$2:$BD$55,20,FALSE),D6=8,VLOOKUP(H6,[1]Priv_Workers!$B$2:$BD$55,21,FALSE),D6=9,VLOOKUP(H6,[1]Priv_Workers!$B$2:$BD$55,22,FALSE),D6=10,VLOOKUP(H6,[1]Priv_Workers!$B$2:$BD$55,23,FALSE),D6=11,VLOOKUP(H6,[1]Priv_Workers!$B$2:$BD$55,24,FALSE),D6=12,VLOOKUP(H6,[1]Priv_Workers!$B$2:$BD$55,25,FALSE)),C6=2016,_xlfn.IFS(D6=1,VLOOKUP(H6,[1]Priv_Workers!$B$2:$BD$55,26,FALSE),D6=2,VLOOKUP(H6,[1]Priv_Workers!$B$2:$BD$55,27,FALSE),D6=3,VLOOKUP(H6,[1]Priv_Workers!$B$2:$BD$55,28,FALSE),D6=4,VLOOKUP(H6,[1]Priv_Workers!$B$2:$BD$55,29,FALSE),D6=5,VLOOKUP(H6,[1]Priv_Workers!$B$2:$BD$55,30,FALSE),D6=6,VLOOKUP(H6,[1]Priv_Workers!$B$2:$BD$55,31,FALSE),D6=7,VLOOKUP(H6,[1]Priv_Workers!$B$2:$BD$55,32,FALSE),D6=8,VLOOKUP(H6,[1]Priv_Workers!$B$2:$BD$55,33,FALSE),D6=9,VLOOKUP(H6,[1]Priv_Workers!$B$2:$BD$55,34,FALSE),D6=10,VLOOKUP(H6,[1]Priv_Workers!$B$2:$BD$55,35,FALSE),D6=11,VLOOKUP(H6,[1]Priv_Workers!$B$2:$BD$55,36,FALSE),D6=12,VLOOKUP(H6,[1]Priv_Workers!$B$2:$BD$55,37,FALSE)),C6=2017,_xlfn.IFS(D6=1,VLOOKUP(H6,[1]Priv_Workers!$B$2:$BD$55,38,FALSE),D6=2,VLOOKUP(H6,[1]Priv_Workers!$B$2:$BD$55,39,FALSE),D6=3,VLOOKUP(H6,[1]Priv_Workers!$B$2:$BD$55,40,FALSE),D6=4,VLOOKUP(H6,[1]Priv_Workers!$B$2:$BD$55,41,FALSE),D6=5,VLOOKUP(H6,[1]Priv_Workers!$B$2:$BD$55,42,FALSE),D6=6,VLOOKUP(H6,[1]Priv_Workers!$B$2:$BD$55,43,FALSE),D6=7,VLOOKUP(H6,[1]Priv_Workers!$B$2:$BD$55,43,FALSE),D6=8,VLOOKUP(H6,[1]Priv_Workers!$B$2:$BD$55,44,FALSE),D6=9,VLOOKUP(H6,[1]Priv_Workers!$B$2:$BD$55,45,FALSE),D6=10,VLOOKUP(H6,[1]Priv_Workers!$B$2:$BD$55,46,FALSE),D6=11,VLOOKUP(H6,[1]Priv_Workers!$B$2:$BD$55,47,FALSE),D6=12,VLOOKUP(H6,[1]Priv_Workers!$B$2:$BD$55,48)),C6=2018,_xlfn.IFS(D6=1,VLOOKUP(H6,[1]Priv_Workers!$B$2:$BD$55,49,FALSE),D6=2,VLOOKUP(H6,[1]Priv_Workers!$B$2:$BD$55,50,FALSE),D6=3,VLOOKUP(H6,[1]Priv_Workers!$B$2:$BD$55,51,FALSE),D6=4,VLOOKUP(H6,[1]Priv_Workers!$B$2:$BD$55,52,FALSE),D6=5,VLOOKUP(H6,[1]Priv_Workers!$B$2:$BD$55,53,FALSE),D6=6,VLOOKUP(H6,[1]Priv_Workers!$B$2:$BD$55,54)))</f>
        <v>3483321</v>
      </c>
      <c r="X6" s="3">
        <f t="shared" si="3"/>
        <v>2.1212515297901057E-3</v>
      </c>
      <c r="Y6" s="2">
        <f>_xlfn.IFS(C6=2014, _xlfn.IFS(E6=1, VLOOKUP(H6, [1]Wage_Info!$B$2:$AH$55, 2, FALSE), E6=2, VLOOKUP(H6, [1]Wage_Info!$B$2:$AH$55, 3, FALSE), E6=3, VLOOKUP(H6, [1]Wage_Info!$B$2:$AH$55, 4, FALSE), E6=4, VLOOKUP(H6, [1]Wage_Info!$B$2:$AH$55, 5, FALSE)), C6=2015, _xlfn.IFS(E6=1, VLOOKUP(H6, [1]Wage_Info!$B$2:$AH$55, 6, FALSE), E6=2, VLOOKUP(H6, [1]Wage_Info!$B$2:$AH$55, 7, FALSE), E6=3, VLOOKUP(H6, [1]Wage_Info!$B$2:$AH$55, 8, FALSE), E6=4, VLOOKUP(H6, [1]Wage_Info!$B$2:$AH$55, 9, FALSE)), C6=2016, _xlfn.IFS(E6=1, VLOOKUP(H6, [1]Wage_Info!$B$2:$AH$55, 10, FALSE), E6=2, VLOOKUP(H6, [1]Wage_Info!$B$2:$AH$55, 11, FALSE), E6=3, VLOOKUP(H6, [1]Wage_Info!$B$2:$AH$55, 12, FALSE), E6=4, VLOOKUP(H6, [1]Wage_Info!$B$2:$AH$55, 13, FALSE)), C6=2017, _xlfn.IFS(E6=1, VLOOKUP(H6, [1]Wage_Info!$B$2:$AH$55, 14, FALSE), E6=2, VLOOKUP(H6, [1]Wage_Info!$B$2:$AH$55, 15, FALSE), E6=3, VLOOKUP(H6, [1]Wage_Info!$B$2:$AH$55, 16, FALSE), E6=4, VLOOKUP(H6, [1]Wage_Info!$B$2:$AH$55, 17, FALSE)), C6 = 2018, _xlfn.IFS(E6=1, VLOOKUP(H6, [1]Wage_Info!$B$2:$AH$55, 18, FALSE), E6=3, VLOOKUP(H6, [1]Wage_Info!$B$2:$AH$55, 19, FALSE)))</f>
        <v>111694238</v>
      </c>
      <c r="Z6" s="2">
        <f>_xlfn.IFS(C6=2014, _xlfn.IFS(E6=1, VLOOKUP(H6, [1]Wage_Info!$B$2:$AL$55, 20, FALSE), E6=2, VLOOKUP(H6, [1]Wage_Info!$B$2:$AL$55, 21, FALSE), E6=3, VLOOKUP(H6, [1]Wage_Info!$B$2:$AL$55, 22, FALSE), E6=4, VLOOKUP(H6, [1]Wage_Info!$B$2:$AL$55, 23, FALSE)), C6=2015, _xlfn.IFS(E6=1, VLOOKUP(H6, [1]Wage_Info!$B$2:$AL$55, 24, FALSE), E6=2, VLOOKUP(H6, [1]Wage_Info!$B$2:$AL$55, 25, FALSE), E6=3, VLOOKUP(H6, [1]Wage_Info!$B$2:$AL$55, 26, FALSE), E6=4, VLOOKUP(H6, [1]Wage_Info!$B$2:$AL$55, 27, FALSE)), C6=2016, _xlfn.IFS(E6=1, VLOOKUP(H6, [1]Wage_Info!$B$2:$AL$55, 28, FALSE), E6=2, VLOOKUP(H6, [1]Wage_Info!$B$2:$AL$55, 29, FALSE), E6=3, VLOOKUP(H6, [1]Wage_Info!$B$2:$AL$55, 30, FALSE), E6=4, VLOOKUP(H6, [1]Wage_Info!$B$2:$AL$55, 31, FALSE)), C6=2017, _xlfn.IFS(E6=1, VLOOKUP(H6, [1]Wage_Info!$B$2:$AL$55, 32, FALSE), E6=2, VLOOKUP(H6, [1]Wage_Info!$B$2:$AL$55, 33, FALSE), E6=3, VLOOKUP(H6, [1]Wage_Info!$B$2:$AL$55, 34, FALSE), E6=4, VLOOKUP(H6, [1]Wage_Info!$B$2:$AL$55, 35, FALSE)), C6 = 2018, _xlfn.IFS(E6=1, VLOOKUP(H6, [1]Wage_Info!$B$2:$AL$55, 36, FALSE), E6=2, VLOOKUP(H6, [1]Wage_Info!$B$2:$AL$55, 37, FALSE)))</f>
        <v>41648395597</v>
      </c>
      <c r="AA6" s="4">
        <f t="shared" si="4"/>
        <v>2.6818377130485554E-3</v>
      </c>
      <c r="AB6">
        <f>[1]Key!C6</f>
        <v>1</v>
      </c>
      <c r="AC6">
        <f t="shared" si="5"/>
        <v>0</v>
      </c>
      <c r="AD6">
        <f t="shared" si="6"/>
        <v>0</v>
      </c>
      <c r="AE6">
        <f t="shared" si="7"/>
        <v>0</v>
      </c>
      <c r="AF6">
        <f>[1]Key!D6</f>
        <v>0</v>
      </c>
    </row>
    <row r="7" spans="1:32" x14ac:dyDescent="0.3">
      <c r="A7">
        <v>6</v>
      </c>
      <c r="B7">
        <v>6</v>
      </c>
      <c r="C7">
        <v>2015</v>
      </c>
      <c r="D7">
        <v>8</v>
      </c>
      <c r="E7">
        <f t="shared" si="0"/>
        <v>3</v>
      </c>
      <c r="F7">
        <v>2016</v>
      </c>
      <c r="G7" t="s">
        <v>32</v>
      </c>
      <c r="H7" s="1">
        <f>VALUE(IF(G7="foreign",53,SUBSTITUTE(G7,G7,VLOOKUP(G7,[1]Key!$G$2:$H$55,2,))))</f>
        <v>53</v>
      </c>
      <c r="I7" t="s">
        <v>36</v>
      </c>
      <c r="J7">
        <f>VALUE(_xlfn.IFS(I7="foreign",53,I7="fictional",54, I7="unspecified", 55, NOT(OR(I7="foreign",I7="fictional")),SUBSTITUTE(I7,I7,VLOOKUP(I7,[1]Key!$G$2:$H$55,2,))))</f>
        <v>54</v>
      </c>
      <c r="K7">
        <f t="shared" si="1"/>
        <v>0</v>
      </c>
      <c r="L7">
        <f>VLOOKUP(H7, [1]Key!$H$2:$K$54, 2)</f>
        <v>0</v>
      </c>
      <c r="M7">
        <f>VLOOKUP(J7, [1]Key!$H$2:$K$54, 2)</f>
        <v>0</v>
      </c>
      <c r="N7">
        <f>VLOOKUP("*"&amp;G7&amp;"*",[1]Key!$N$2:$O$6,2,FALSE)</f>
        <v>0</v>
      </c>
      <c r="O7">
        <f>VLOOKUP("*"&amp;G7&amp;"*",[1]Key!$R$2:$S$11,2,FALSE)</f>
        <v>0</v>
      </c>
      <c r="P7">
        <v>4157</v>
      </c>
      <c r="Q7" s="2">
        <v>200000000</v>
      </c>
      <c r="R7" t="s">
        <v>34</v>
      </c>
      <c r="S7">
        <f>VLOOKUP(R7, [1]Key!$U$2:$V$8, 2, FALSE)</f>
        <v>2</v>
      </c>
      <c r="T7">
        <f t="shared" si="2"/>
        <v>0</v>
      </c>
      <c r="U7">
        <f>_xlfn.IFS(C7=2018, VLOOKUP(H7, '[1]State Pop'!$B$2:$G$55,6),C7=2017, VLOOKUP(H7, '[1]State Pop'!$B$2:$F$55,5),C7=2016, VLOOKUP(H7, '[1]State Pop'!$B$2:$F$55,4), C7=2015, VLOOKUP(H7, '[1]State Pop'!$B$2:$F$55,3), C7=2014, VLOOKUP(H7, '[1]State Pop'!$B$2:$F$55,2))</f>
        <v>0</v>
      </c>
      <c r="V7">
        <f>_xlfn.IFS(C7=2014,_xlfn.IFS(D7=1,VLOOKUP(H7,[1]Film_Workers!$B$2:$BD$55,2,FALSE),D7=2,VLOOKUP(H7,[1]Film_Workers!$B$2:$BD$55,3,FALSE),D7=3,VLOOKUP(H7,[1]Film_Workers!$B$2:$BD$55,4,FALSE),D7=4,VLOOKUP(H7,[1]Film_Workers!$B$2:$BD$55,5,FALSE),D7=5,VLOOKUP(H7,[1]Film_Workers!$B$2:$BD$55,6,FALSE),D7=6,VLOOKUP(H7,[1]Film_Workers!$B$2:$BD$55,7,FALSE),D7=7,VLOOKUP(H7,[1]Film_Workers!$B$2:$BD$55,8,FALSE),D7=8,VLOOKUP(H7,[1]Film_Workers!$B$2:$BD$55,9,FALSE),D7=9,VLOOKUP(H7,[1]Film_Workers!$B$2:$BD$55,10,FALSE),D7=10,VLOOKUP(H7,[1]Film_Workers!$B$2:$BD$55,11,FALSE),D7=11,VLOOKUP(H7,[1]Film_Workers!$B$2:$BD$55,12,FALSE),D7=12,VLOOKUP(H7,[1]Film_Workers!$B$2:$BD$55,13,FALSE)),C7=2015,_xlfn.IFS(D7=1,VLOOKUP(H7,[1]Film_Workers!$B$2:$BD$55,14,FALSE),D7=2,VLOOKUP(H7,[1]Film_Workers!$B$2:$BD$55,15,FALSE),D7=3,VLOOKUP(H7,[1]Film_Workers!$B$2:$BD$55,16,FALSE),D7=4,VLOOKUP(H7,[1]Film_Workers!$B$2:$BD$55,17,FALSE),D7=5,VLOOKUP(H7,[1]Film_Workers!$B$2:$BD$55,18,FALSE),D7=6,VLOOKUP(H7,[1]Film_Workers!$B$2:$BD$55,19,FALSE),D7=7,VLOOKUP(H7,[1]Film_Workers!$B$2:$BD$55,20,FALSE),D7=8,VLOOKUP(H7,[1]Film_Workers!$B$2:$BD$55,21,FALSE),D7=9,VLOOKUP(H7,[1]Film_Workers!$B$2:$BD$55,22,FALSE),D7=10,VLOOKUP(H7,[1]Film_Workers!$B$2:$BD$55,23,FALSE),D7=11,VLOOKUP(H7,[1]Film_Workers!$B$2:$BD$55,24,FALSE),D7=12,VLOOKUP(H7,[1]Film_Workers!$B$2:$BD$55,25,FALSE)),C7=2016,_xlfn.IFS(D7=1,VLOOKUP(H7,[1]Film_Workers!$B$2:$BD$55,26,FALSE),D7=2,VLOOKUP(H7,[1]Film_Workers!$B$2:$BD$55,27,FALSE),D7=3,VLOOKUP(H7,[1]Film_Workers!$B$2:$BD$55,28,FALSE),D7=4,VLOOKUP(H7,[1]Film_Workers!$B$2:$BD$55,29,FALSE),D7=5,VLOOKUP(H7,[1]Film_Workers!$B$2:$BD$55,30,FALSE),D7=6,VLOOKUP(H7,[1]Film_Workers!$B$2:$BD$55,31,FALSE),D7=7,VLOOKUP(H7,[1]Film_Workers!$B$2:$BD$55,32,FALSE),D7=8,VLOOKUP(H7,[1]Film_Workers!$B$2:$BD$55,33,FALSE),D7=9,VLOOKUP(H7,[1]Film_Workers!$B$2:$BD$55,34,FALSE),D7=10,VLOOKUP(H7,[1]Film_Workers!$B$2:$BD$55,35,FALSE),D7=11,VLOOKUP(H7,[1]Film_Workers!$B$2:$BD$55,36,FALSE),D7=12,VLOOKUP(H7,[1]Film_Workers!$B$2:$BD$55,37,FALSE)),C7=2017,_xlfn.IFS(D7=1,VLOOKUP(H7,[1]Film_Workers!$B$2:$BD$55,38,FALSE),D7=2,VLOOKUP(H7,[1]Film_Workers!$B$2:$BD$55,39,FALSE),D7=3,VLOOKUP(H7,[1]Film_Workers!$B$2:$BD$55,40,FALSE),D7=4,VLOOKUP(H7,[1]Film_Workers!$B$2:$BD$55,41,FALSE),D7=5,VLOOKUP(H7,[1]Film_Workers!$B$2:$BD$55,42,FALSE),D7=6,VLOOKUP(H7,[1]Film_Workers!$B$2:$BD$55,43,FALSE),D7=7,VLOOKUP(H7,[1]Film_Workers!$B$2:$BD$55,43,FALSE),D7=8,VLOOKUP(H7,[1]Film_Workers!$B$2:$BD$55,44,FALSE),D7=9,VLOOKUP(H7,[1]Film_Workers!$B$2:$BD$55,45,FALSE),D7=10,VLOOKUP(H7,[1]Film_Workers!$B$2:$BD$55,46,FALSE),D7=11,VLOOKUP(H7,[1]Film_Workers!$B$2:$BD$55,47,FALSE),D7=12,VLOOKUP(H7,[1]Film_Workers!$B$2:$BD$55,48)),C7=2018,_xlfn.IFS(D7=1,VLOOKUP(H7,[1]Film_Workers!$B$2:$BD$55,49,FALSE),D7=2,VLOOKUP(H7,[1]Film_Workers!$B$2:$BD$55,50,FALSE),D7=3,VLOOKUP(H7,[1]Film_Workers!$B$2:$BD$55,51,FALSE),D7=4,VLOOKUP(H7,[1]Film_Workers!$B$2:$BD$55,52,FALSE),D7=5,VLOOKUP(H7,[1]Film_Workers!$B$2:$BD$55,53,FALSE),D7=6,VLOOKUP(H7,[1]Film_Workers!$B$2:$BD$55,54)))</f>
        <v>0</v>
      </c>
      <c r="W7">
        <f>_xlfn.IFS(C7=2014,_xlfn.IFS(D7=1,VLOOKUP(H7,[1]Priv_Workers!$B$2:$BD$55,2,FALSE),D7=2,VLOOKUP(H7,[1]Priv_Workers!$B$2:$BD$55,3,FALSE),D7=3,VLOOKUP(H7,[1]Priv_Workers!$B$2:$BD$55,4,FALSE),D7=4,VLOOKUP(H7,[1]Priv_Workers!$B$2:$BD$55,5,FALSE),D7=5,VLOOKUP(H7,[1]Priv_Workers!$B$2:$BD$55,6,FALSE),D7=6,VLOOKUP(H7,[1]Priv_Workers!$B$2:$BD$55,7,FALSE),D7=7,VLOOKUP(H7,[1]Priv_Workers!$B$2:$BD$55,8,FALSE),D7=8,VLOOKUP(H7,[1]Priv_Workers!$B$2:$BD$55,9,FALSE),D7=9,VLOOKUP(H7,[1]Priv_Workers!$B$2:$BD$55,10,FALSE),D7=10,VLOOKUP(H7,[1]Priv_Workers!$B$2:$BD$55,11,FALSE),D7=11,VLOOKUP(H7,[1]Priv_Workers!$B$2:$BD$55,12,FALSE),D7=12,VLOOKUP(H7,[1]Priv_Workers!$B$2:$BD$55,13,FALSE)),C7=2015,_xlfn.IFS(D7=1,VLOOKUP(H7,[1]Priv_Workers!$B$2:$BD$55,14,FALSE),D7=2,VLOOKUP(H7,[1]Priv_Workers!$B$2:$BD$55,15,FALSE),D7=3,VLOOKUP(H7,[1]Priv_Workers!$B$2:$BD$55,16,FALSE),D7=4,VLOOKUP(H7,[1]Priv_Workers!$B$2:$BD$55,17,FALSE),D7=5,VLOOKUP(H7,[1]Priv_Workers!$B$2:$BD$55,18,FALSE),D7=6,VLOOKUP(H7,[1]Priv_Workers!$B$2:$BD$55,19,FALSE),D7=7,VLOOKUP(H7,[1]Priv_Workers!$B$2:$BD$55,20,FALSE),D7=8,VLOOKUP(H7,[1]Priv_Workers!$B$2:$BD$55,21,FALSE),D7=9,VLOOKUP(H7,[1]Priv_Workers!$B$2:$BD$55,22,FALSE),D7=10,VLOOKUP(H7,[1]Priv_Workers!$B$2:$BD$55,23,FALSE),D7=11,VLOOKUP(H7,[1]Priv_Workers!$B$2:$BD$55,24,FALSE),D7=12,VLOOKUP(H7,[1]Priv_Workers!$B$2:$BD$55,25,FALSE)),C7=2016,_xlfn.IFS(D7=1,VLOOKUP(H7,[1]Priv_Workers!$B$2:$BD$55,26,FALSE),D7=2,VLOOKUP(H7,[1]Priv_Workers!$B$2:$BD$55,27,FALSE),D7=3,VLOOKUP(H7,[1]Priv_Workers!$B$2:$BD$55,28,FALSE),D7=4,VLOOKUP(H7,[1]Priv_Workers!$B$2:$BD$55,29,FALSE),D7=5,VLOOKUP(H7,[1]Priv_Workers!$B$2:$BD$55,30,FALSE),D7=6,VLOOKUP(H7,[1]Priv_Workers!$B$2:$BD$55,31,FALSE),D7=7,VLOOKUP(H7,[1]Priv_Workers!$B$2:$BD$55,32,FALSE),D7=8,VLOOKUP(H7,[1]Priv_Workers!$B$2:$BD$55,33,FALSE),D7=9,VLOOKUP(H7,[1]Priv_Workers!$B$2:$BD$55,34,FALSE),D7=10,VLOOKUP(H7,[1]Priv_Workers!$B$2:$BD$55,35,FALSE),D7=11,VLOOKUP(H7,[1]Priv_Workers!$B$2:$BD$55,36,FALSE),D7=12,VLOOKUP(H7,[1]Priv_Workers!$B$2:$BD$55,37,FALSE)),C7=2017,_xlfn.IFS(D7=1,VLOOKUP(H7,[1]Priv_Workers!$B$2:$BD$55,38,FALSE),D7=2,VLOOKUP(H7,[1]Priv_Workers!$B$2:$BD$55,39,FALSE),D7=3,VLOOKUP(H7,[1]Priv_Workers!$B$2:$BD$55,40,FALSE),D7=4,VLOOKUP(H7,[1]Priv_Workers!$B$2:$BD$55,41,FALSE),D7=5,VLOOKUP(H7,[1]Priv_Workers!$B$2:$BD$55,42,FALSE),D7=6,VLOOKUP(H7,[1]Priv_Workers!$B$2:$BD$55,43,FALSE),D7=7,VLOOKUP(H7,[1]Priv_Workers!$B$2:$BD$55,43,FALSE),D7=8,VLOOKUP(H7,[1]Priv_Workers!$B$2:$BD$55,44,FALSE),D7=9,VLOOKUP(H7,[1]Priv_Workers!$B$2:$BD$55,45,FALSE),D7=10,VLOOKUP(H7,[1]Priv_Workers!$B$2:$BD$55,46,FALSE),D7=11,VLOOKUP(H7,[1]Priv_Workers!$B$2:$BD$55,47,FALSE),D7=12,VLOOKUP(H7,[1]Priv_Workers!$B$2:$BD$55,48)),C7=2018,_xlfn.IFS(D7=1,VLOOKUP(H7,[1]Priv_Workers!$B$2:$BD$55,49,FALSE),D7=2,VLOOKUP(H7,[1]Priv_Workers!$B$2:$BD$55,50,FALSE),D7=3,VLOOKUP(H7,[1]Priv_Workers!$B$2:$BD$55,51,FALSE),D7=4,VLOOKUP(H7,[1]Priv_Workers!$B$2:$BD$55,52,FALSE),D7=5,VLOOKUP(H7,[1]Priv_Workers!$B$2:$BD$55,53,FALSE),D7=6,VLOOKUP(H7,[1]Priv_Workers!$B$2:$BD$55,54)))</f>
        <v>0</v>
      </c>
      <c r="X7" s="3" t="e">
        <f t="shared" si="3"/>
        <v>#DIV/0!</v>
      </c>
      <c r="Y7" s="2">
        <f>_xlfn.IFS(C7=2014, _xlfn.IFS(E7=1, VLOOKUP(H7, [1]Wage_Info!$B$2:$AH$55, 2, FALSE), E7=2, VLOOKUP(H7, [1]Wage_Info!$B$2:$AH$55, 3, FALSE), E7=3, VLOOKUP(H7, [1]Wage_Info!$B$2:$AH$55, 4, FALSE), E7=4, VLOOKUP(H7, [1]Wage_Info!$B$2:$AH$55, 5, FALSE)), C7=2015, _xlfn.IFS(E7=1, VLOOKUP(H7, [1]Wage_Info!$B$2:$AH$55, 6, FALSE), E7=2, VLOOKUP(H7, [1]Wage_Info!$B$2:$AH$55, 7, FALSE), E7=3, VLOOKUP(H7, [1]Wage_Info!$B$2:$AH$55, 8, FALSE), E7=4, VLOOKUP(H7, [1]Wage_Info!$B$2:$AH$55, 9, FALSE)), C7=2016, _xlfn.IFS(E7=1, VLOOKUP(H7, [1]Wage_Info!$B$2:$AH$55, 10, FALSE), E7=2, VLOOKUP(H7, [1]Wage_Info!$B$2:$AH$55, 11, FALSE), E7=3, VLOOKUP(H7, [1]Wage_Info!$B$2:$AH$55, 12, FALSE), E7=4, VLOOKUP(H7, [1]Wage_Info!$B$2:$AH$55, 13, FALSE)), C7=2017, _xlfn.IFS(E7=1, VLOOKUP(H7, [1]Wage_Info!$B$2:$AH$55, 14, FALSE), E7=2, VLOOKUP(H7, [1]Wage_Info!$B$2:$AH$55, 15, FALSE), E7=3, VLOOKUP(H7, [1]Wage_Info!$B$2:$AH$55, 16, FALSE), E7=4, VLOOKUP(H7, [1]Wage_Info!$B$2:$AH$55, 17, FALSE)), C7 = 2018, _xlfn.IFS(E7=1, VLOOKUP(H7, [1]Wage_Info!$B$2:$AH$55, 18, FALSE), E7=3, VLOOKUP(H7, [1]Wage_Info!$B$2:$AH$55, 19, FALSE)))</f>
        <v>0</v>
      </c>
      <c r="Z7" s="2">
        <f>_xlfn.IFS(C7=2014, _xlfn.IFS(E7=1, VLOOKUP(H7, [1]Wage_Info!$B$2:$AL$55, 20, FALSE), E7=2, VLOOKUP(H7, [1]Wage_Info!$B$2:$AL$55, 21, FALSE), E7=3, VLOOKUP(H7, [1]Wage_Info!$B$2:$AL$55, 22, FALSE), E7=4, VLOOKUP(H7, [1]Wage_Info!$B$2:$AL$55, 23, FALSE)), C7=2015, _xlfn.IFS(E7=1, VLOOKUP(H7, [1]Wage_Info!$B$2:$AL$55, 24, FALSE), E7=2, VLOOKUP(H7, [1]Wage_Info!$B$2:$AL$55, 25, FALSE), E7=3, VLOOKUP(H7, [1]Wage_Info!$B$2:$AL$55, 26, FALSE), E7=4, VLOOKUP(H7, [1]Wage_Info!$B$2:$AL$55, 27, FALSE)), C7=2016, _xlfn.IFS(E7=1, VLOOKUP(H7, [1]Wage_Info!$B$2:$AL$55, 28, FALSE), E7=2, VLOOKUP(H7, [1]Wage_Info!$B$2:$AL$55, 29, FALSE), E7=3, VLOOKUP(H7, [1]Wage_Info!$B$2:$AL$55, 30, FALSE), E7=4, VLOOKUP(H7, [1]Wage_Info!$B$2:$AL$55, 31, FALSE)), C7=2017, _xlfn.IFS(E7=1, VLOOKUP(H7, [1]Wage_Info!$B$2:$AL$55, 32, FALSE), E7=2, VLOOKUP(H7, [1]Wage_Info!$B$2:$AL$55, 33, FALSE), E7=3, VLOOKUP(H7, [1]Wage_Info!$B$2:$AL$55, 34, FALSE), E7=4, VLOOKUP(H7, [1]Wage_Info!$B$2:$AL$55, 35, FALSE)), C7 = 2018, _xlfn.IFS(E7=1, VLOOKUP(H7, [1]Wage_Info!$B$2:$AL$55, 36, FALSE), E7=2, VLOOKUP(H7, [1]Wage_Info!$B$2:$AL$55, 37, FALSE)))</f>
        <v>0</v>
      </c>
      <c r="AA7" s="4" t="e">
        <f t="shared" si="4"/>
        <v>#DIV/0!</v>
      </c>
      <c r="AB7">
        <f>[1]Key!C7</f>
        <v>1</v>
      </c>
      <c r="AC7">
        <f t="shared" si="5"/>
        <v>0</v>
      </c>
      <c r="AD7">
        <f t="shared" si="6"/>
        <v>0</v>
      </c>
      <c r="AE7">
        <f t="shared" si="7"/>
        <v>0</v>
      </c>
      <c r="AF7">
        <f>[1]Key!D7</f>
        <v>0</v>
      </c>
    </row>
    <row r="8" spans="1:32" x14ac:dyDescent="0.3">
      <c r="A8">
        <v>7</v>
      </c>
      <c r="B8">
        <v>7</v>
      </c>
      <c r="C8">
        <v>2015</v>
      </c>
      <c r="D8">
        <v>4</v>
      </c>
      <c r="E8">
        <f t="shared" si="0"/>
        <v>2</v>
      </c>
      <c r="F8">
        <v>2016</v>
      </c>
      <c r="G8" t="s">
        <v>32</v>
      </c>
      <c r="H8" s="1">
        <f>VALUE(IF(G8="foreign",53,SUBSTITUTE(G8,G8,VLOOKUP(G8,[1]Key!$G$2:$H$55,2,))))</f>
        <v>53</v>
      </c>
      <c r="I8" t="s">
        <v>32</v>
      </c>
      <c r="J8">
        <f>VALUE(_xlfn.IFS(I8="foreign",53,I8="fictional",54, I8="unspecified", 55, NOT(OR(I8="foreign",I8="fictional")),SUBSTITUTE(I8,I8,VLOOKUP(I8,[1]Key!$G$2:$H$55,2,))))</f>
        <v>53</v>
      </c>
      <c r="K8">
        <f t="shared" si="1"/>
        <v>1</v>
      </c>
      <c r="L8">
        <f>VLOOKUP(H8, [1]Key!$H$2:$K$54, 2)</f>
        <v>0</v>
      </c>
      <c r="M8">
        <f>VLOOKUP(J8, [1]Key!$H$2:$K$54, 2)</f>
        <v>0</v>
      </c>
      <c r="N8">
        <f>VLOOKUP("*"&amp;G8&amp;"*",[1]Key!$N$2:$O$6,2,FALSE)</f>
        <v>0</v>
      </c>
      <c r="O8">
        <f>VLOOKUP("*"&amp;G8&amp;"*",[1]Key!$R$2:$S$11,2,FALSE)</f>
        <v>0</v>
      </c>
      <c r="P8">
        <v>4153</v>
      </c>
      <c r="Q8" s="2">
        <v>178000000</v>
      </c>
      <c r="R8" t="s">
        <v>39</v>
      </c>
      <c r="S8">
        <f>VLOOKUP(R8, [1]Key!$U$2:$V$8, 2, FALSE)</f>
        <v>4</v>
      </c>
      <c r="T8">
        <f t="shared" si="2"/>
        <v>0</v>
      </c>
      <c r="U8">
        <f>_xlfn.IFS(C8=2018, VLOOKUP(H8, '[1]State Pop'!$B$2:$G$55,6),C8=2017, VLOOKUP(H8, '[1]State Pop'!$B$2:$F$55,5),C8=2016, VLOOKUP(H8, '[1]State Pop'!$B$2:$F$55,4), C8=2015, VLOOKUP(H8, '[1]State Pop'!$B$2:$F$55,3), C8=2014, VLOOKUP(H8, '[1]State Pop'!$B$2:$F$55,2))</f>
        <v>0</v>
      </c>
      <c r="V8">
        <f>_xlfn.IFS(C8=2014,_xlfn.IFS(D8=1,VLOOKUP(H8,[1]Film_Workers!$B$2:$BD$55,2,FALSE),D8=2,VLOOKUP(H8,[1]Film_Workers!$B$2:$BD$55,3,FALSE),D8=3,VLOOKUP(H8,[1]Film_Workers!$B$2:$BD$55,4,FALSE),D8=4,VLOOKUP(H8,[1]Film_Workers!$B$2:$BD$55,5,FALSE),D8=5,VLOOKUP(H8,[1]Film_Workers!$B$2:$BD$55,6,FALSE),D8=6,VLOOKUP(H8,[1]Film_Workers!$B$2:$BD$55,7,FALSE),D8=7,VLOOKUP(H8,[1]Film_Workers!$B$2:$BD$55,8,FALSE),D8=8,VLOOKUP(H8,[1]Film_Workers!$B$2:$BD$55,9,FALSE),D8=9,VLOOKUP(H8,[1]Film_Workers!$B$2:$BD$55,10,FALSE),D8=10,VLOOKUP(H8,[1]Film_Workers!$B$2:$BD$55,11,FALSE),D8=11,VLOOKUP(H8,[1]Film_Workers!$B$2:$BD$55,12,FALSE),D8=12,VLOOKUP(H8,[1]Film_Workers!$B$2:$BD$55,13,FALSE)),C8=2015,_xlfn.IFS(D8=1,VLOOKUP(H8,[1]Film_Workers!$B$2:$BD$55,14,FALSE),D8=2,VLOOKUP(H8,[1]Film_Workers!$B$2:$BD$55,15,FALSE),D8=3,VLOOKUP(H8,[1]Film_Workers!$B$2:$BD$55,16,FALSE),D8=4,VLOOKUP(H8,[1]Film_Workers!$B$2:$BD$55,17,FALSE),D8=5,VLOOKUP(H8,[1]Film_Workers!$B$2:$BD$55,18,FALSE),D8=6,VLOOKUP(H8,[1]Film_Workers!$B$2:$BD$55,19,FALSE),D8=7,VLOOKUP(H8,[1]Film_Workers!$B$2:$BD$55,20,FALSE),D8=8,VLOOKUP(H8,[1]Film_Workers!$B$2:$BD$55,21,FALSE),D8=9,VLOOKUP(H8,[1]Film_Workers!$B$2:$BD$55,22,FALSE),D8=10,VLOOKUP(H8,[1]Film_Workers!$B$2:$BD$55,23,FALSE),D8=11,VLOOKUP(H8,[1]Film_Workers!$B$2:$BD$55,24,FALSE),D8=12,VLOOKUP(H8,[1]Film_Workers!$B$2:$BD$55,25,FALSE)),C8=2016,_xlfn.IFS(D8=1,VLOOKUP(H8,[1]Film_Workers!$B$2:$BD$55,26,FALSE),D8=2,VLOOKUP(H8,[1]Film_Workers!$B$2:$BD$55,27,FALSE),D8=3,VLOOKUP(H8,[1]Film_Workers!$B$2:$BD$55,28,FALSE),D8=4,VLOOKUP(H8,[1]Film_Workers!$B$2:$BD$55,29,FALSE),D8=5,VLOOKUP(H8,[1]Film_Workers!$B$2:$BD$55,30,FALSE),D8=6,VLOOKUP(H8,[1]Film_Workers!$B$2:$BD$55,31,FALSE),D8=7,VLOOKUP(H8,[1]Film_Workers!$B$2:$BD$55,32,FALSE),D8=8,VLOOKUP(H8,[1]Film_Workers!$B$2:$BD$55,33,FALSE),D8=9,VLOOKUP(H8,[1]Film_Workers!$B$2:$BD$55,34,FALSE),D8=10,VLOOKUP(H8,[1]Film_Workers!$B$2:$BD$55,35,FALSE),D8=11,VLOOKUP(H8,[1]Film_Workers!$B$2:$BD$55,36,FALSE),D8=12,VLOOKUP(H8,[1]Film_Workers!$B$2:$BD$55,37,FALSE)),C8=2017,_xlfn.IFS(D8=1,VLOOKUP(H8,[1]Film_Workers!$B$2:$BD$55,38,FALSE),D8=2,VLOOKUP(H8,[1]Film_Workers!$B$2:$BD$55,39,FALSE),D8=3,VLOOKUP(H8,[1]Film_Workers!$B$2:$BD$55,40,FALSE),D8=4,VLOOKUP(H8,[1]Film_Workers!$B$2:$BD$55,41,FALSE),D8=5,VLOOKUP(H8,[1]Film_Workers!$B$2:$BD$55,42,FALSE),D8=6,VLOOKUP(H8,[1]Film_Workers!$B$2:$BD$55,43,FALSE),D8=7,VLOOKUP(H8,[1]Film_Workers!$B$2:$BD$55,43,FALSE),D8=8,VLOOKUP(H8,[1]Film_Workers!$B$2:$BD$55,44,FALSE),D8=9,VLOOKUP(H8,[1]Film_Workers!$B$2:$BD$55,45,FALSE),D8=10,VLOOKUP(H8,[1]Film_Workers!$B$2:$BD$55,46,FALSE),D8=11,VLOOKUP(H8,[1]Film_Workers!$B$2:$BD$55,47,FALSE),D8=12,VLOOKUP(H8,[1]Film_Workers!$B$2:$BD$55,48)),C8=2018,_xlfn.IFS(D8=1,VLOOKUP(H8,[1]Film_Workers!$B$2:$BD$55,49,FALSE),D8=2,VLOOKUP(H8,[1]Film_Workers!$B$2:$BD$55,50,FALSE),D8=3,VLOOKUP(H8,[1]Film_Workers!$B$2:$BD$55,51,FALSE),D8=4,VLOOKUP(H8,[1]Film_Workers!$B$2:$BD$55,52,FALSE),D8=5,VLOOKUP(H8,[1]Film_Workers!$B$2:$BD$55,53,FALSE),D8=6,VLOOKUP(H8,[1]Film_Workers!$B$2:$BD$55,54)))</f>
        <v>0</v>
      </c>
      <c r="W8">
        <f>_xlfn.IFS(C8=2014,_xlfn.IFS(D8=1,VLOOKUP(H8,[1]Priv_Workers!$B$2:$BD$55,2,FALSE),D8=2,VLOOKUP(H8,[1]Priv_Workers!$B$2:$BD$55,3,FALSE),D8=3,VLOOKUP(H8,[1]Priv_Workers!$B$2:$BD$55,4,FALSE),D8=4,VLOOKUP(H8,[1]Priv_Workers!$B$2:$BD$55,5,FALSE),D8=5,VLOOKUP(H8,[1]Priv_Workers!$B$2:$BD$55,6,FALSE),D8=6,VLOOKUP(H8,[1]Priv_Workers!$B$2:$BD$55,7,FALSE),D8=7,VLOOKUP(H8,[1]Priv_Workers!$B$2:$BD$55,8,FALSE),D8=8,VLOOKUP(H8,[1]Priv_Workers!$B$2:$BD$55,9,FALSE),D8=9,VLOOKUP(H8,[1]Priv_Workers!$B$2:$BD$55,10,FALSE),D8=10,VLOOKUP(H8,[1]Priv_Workers!$B$2:$BD$55,11,FALSE),D8=11,VLOOKUP(H8,[1]Priv_Workers!$B$2:$BD$55,12,FALSE),D8=12,VLOOKUP(H8,[1]Priv_Workers!$B$2:$BD$55,13,FALSE)),C8=2015,_xlfn.IFS(D8=1,VLOOKUP(H8,[1]Priv_Workers!$B$2:$BD$55,14,FALSE),D8=2,VLOOKUP(H8,[1]Priv_Workers!$B$2:$BD$55,15,FALSE),D8=3,VLOOKUP(H8,[1]Priv_Workers!$B$2:$BD$55,16,FALSE),D8=4,VLOOKUP(H8,[1]Priv_Workers!$B$2:$BD$55,17,FALSE),D8=5,VLOOKUP(H8,[1]Priv_Workers!$B$2:$BD$55,18,FALSE),D8=6,VLOOKUP(H8,[1]Priv_Workers!$B$2:$BD$55,19,FALSE),D8=7,VLOOKUP(H8,[1]Priv_Workers!$B$2:$BD$55,20,FALSE),D8=8,VLOOKUP(H8,[1]Priv_Workers!$B$2:$BD$55,21,FALSE),D8=9,VLOOKUP(H8,[1]Priv_Workers!$B$2:$BD$55,22,FALSE),D8=10,VLOOKUP(H8,[1]Priv_Workers!$B$2:$BD$55,23,FALSE),D8=11,VLOOKUP(H8,[1]Priv_Workers!$B$2:$BD$55,24,FALSE),D8=12,VLOOKUP(H8,[1]Priv_Workers!$B$2:$BD$55,25,FALSE)),C8=2016,_xlfn.IFS(D8=1,VLOOKUP(H8,[1]Priv_Workers!$B$2:$BD$55,26,FALSE),D8=2,VLOOKUP(H8,[1]Priv_Workers!$B$2:$BD$55,27,FALSE),D8=3,VLOOKUP(H8,[1]Priv_Workers!$B$2:$BD$55,28,FALSE),D8=4,VLOOKUP(H8,[1]Priv_Workers!$B$2:$BD$55,29,FALSE),D8=5,VLOOKUP(H8,[1]Priv_Workers!$B$2:$BD$55,30,FALSE),D8=6,VLOOKUP(H8,[1]Priv_Workers!$B$2:$BD$55,31,FALSE),D8=7,VLOOKUP(H8,[1]Priv_Workers!$B$2:$BD$55,32,FALSE),D8=8,VLOOKUP(H8,[1]Priv_Workers!$B$2:$BD$55,33,FALSE),D8=9,VLOOKUP(H8,[1]Priv_Workers!$B$2:$BD$55,34,FALSE),D8=10,VLOOKUP(H8,[1]Priv_Workers!$B$2:$BD$55,35,FALSE),D8=11,VLOOKUP(H8,[1]Priv_Workers!$B$2:$BD$55,36,FALSE),D8=12,VLOOKUP(H8,[1]Priv_Workers!$B$2:$BD$55,37,FALSE)),C8=2017,_xlfn.IFS(D8=1,VLOOKUP(H8,[1]Priv_Workers!$B$2:$BD$55,38,FALSE),D8=2,VLOOKUP(H8,[1]Priv_Workers!$B$2:$BD$55,39,FALSE),D8=3,VLOOKUP(H8,[1]Priv_Workers!$B$2:$BD$55,40,FALSE),D8=4,VLOOKUP(H8,[1]Priv_Workers!$B$2:$BD$55,41,FALSE),D8=5,VLOOKUP(H8,[1]Priv_Workers!$B$2:$BD$55,42,FALSE),D8=6,VLOOKUP(H8,[1]Priv_Workers!$B$2:$BD$55,43,FALSE),D8=7,VLOOKUP(H8,[1]Priv_Workers!$B$2:$BD$55,43,FALSE),D8=8,VLOOKUP(H8,[1]Priv_Workers!$B$2:$BD$55,44,FALSE),D8=9,VLOOKUP(H8,[1]Priv_Workers!$B$2:$BD$55,45,FALSE),D8=10,VLOOKUP(H8,[1]Priv_Workers!$B$2:$BD$55,46,FALSE),D8=11,VLOOKUP(H8,[1]Priv_Workers!$B$2:$BD$55,47,FALSE),D8=12,VLOOKUP(H8,[1]Priv_Workers!$B$2:$BD$55,48)),C8=2018,_xlfn.IFS(D8=1,VLOOKUP(H8,[1]Priv_Workers!$B$2:$BD$55,49,FALSE),D8=2,VLOOKUP(H8,[1]Priv_Workers!$B$2:$BD$55,50,FALSE),D8=3,VLOOKUP(H8,[1]Priv_Workers!$B$2:$BD$55,51,FALSE),D8=4,VLOOKUP(H8,[1]Priv_Workers!$B$2:$BD$55,52,FALSE),D8=5,VLOOKUP(H8,[1]Priv_Workers!$B$2:$BD$55,53,FALSE),D8=6,VLOOKUP(H8,[1]Priv_Workers!$B$2:$BD$55,54)))</f>
        <v>0</v>
      </c>
      <c r="X8" s="3" t="e">
        <f t="shared" si="3"/>
        <v>#DIV/0!</v>
      </c>
      <c r="Y8" s="2">
        <f>_xlfn.IFS(C8=2014, _xlfn.IFS(E8=1, VLOOKUP(H8, [1]Wage_Info!$B$2:$AH$55, 2, FALSE), E8=2, VLOOKUP(H8, [1]Wage_Info!$B$2:$AH$55, 3, FALSE), E8=3, VLOOKUP(H8, [1]Wage_Info!$B$2:$AH$55, 4, FALSE), E8=4, VLOOKUP(H8, [1]Wage_Info!$B$2:$AH$55, 5, FALSE)), C8=2015, _xlfn.IFS(E8=1, VLOOKUP(H8, [1]Wage_Info!$B$2:$AH$55, 6, FALSE), E8=2, VLOOKUP(H8, [1]Wage_Info!$B$2:$AH$55, 7, FALSE), E8=3, VLOOKUP(H8, [1]Wage_Info!$B$2:$AH$55, 8, FALSE), E8=4, VLOOKUP(H8, [1]Wage_Info!$B$2:$AH$55, 9, FALSE)), C8=2016, _xlfn.IFS(E8=1, VLOOKUP(H8, [1]Wage_Info!$B$2:$AH$55, 10, FALSE), E8=2, VLOOKUP(H8, [1]Wage_Info!$B$2:$AH$55, 11, FALSE), E8=3, VLOOKUP(H8, [1]Wage_Info!$B$2:$AH$55, 12, FALSE), E8=4, VLOOKUP(H8, [1]Wage_Info!$B$2:$AH$55, 13, FALSE)), C8=2017, _xlfn.IFS(E8=1, VLOOKUP(H8, [1]Wage_Info!$B$2:$AH$55, 14, FALSE), E8=2, VLOOKUP(H8, [1]Wage_Info!$B$2:$AH$55, 15, FALSE), E8=3, VLOOKUP(H8, [1]Wage_Info!$B$2:$AH$55, 16, FALSE), E8=4, VLOOKUP(H8, [1]Wage_Info!$B$2:$AH$55, 17, FALSE)), C8 = 2018, _xlfn.IFS(E8=1, VLOOKUP(H8, [1]Wage_Info!$B$2:$AH$55, 18, FALSE), E8=3, VLOOKUP(H8, [1]Wage_Info!$B$2:$AH$55, 19, FALSE)))</f>
        <v>0</v>
      </c>
      <c r="Z8" s="2">
        <f>_xlfn.IFS(C8=2014, _xlfn.IFS(E8=1, VLOOKUP(H8, [1]Wage_Info!$B$2:$AL$55, 20, FALSE), E8=2, VLOOKUP(H8, [1]Wage_Info!$B$2:$AL$55, 21, FALSE), E8=3, VLOOKUP(H8, [1]Wage_Info!$B$2:$AL$55, 22, FALSE), E8=4, VLOOKUP(H8, [1]Wage_Info!$B$2:$AL$55, 23, FALSE)), C8=2015, _xlfn.IFS(E8=1, VLOOKUP(H8, [1]Wage_Info!$B$2:$AL$55, 24, FALSE), E8=2, VLOOKUP(H8, [1]Wage_Info!$B$2:$AL$55, 25, FALSE), E8=3, VLOOKUP(H8, [1]Wage_Info!$B$2:$AL$55, 26, FALSE), E8=4, VLOOKUP(H8, [1]Wage_Info!$B$2:$AL$55, 27, FALSE)), C8=2016, _xlfn.IFS(E8=1, VLOOKUP(H8, [1]Wage_Info!$B$2:$AL$55, 28, FALSE), E8=2, VLOOKUP(H8, [1]Wage_Info!$B$2:$AL$55, 29, FALSE), E8=3, VLOOKUP(H8, [1]Wage_Info!$B$2:$AL$55, 30, FALSE), E8=4, VLOOKUP(H8, [1]Wage_Info!$B$2:$AL$55, 31, FALSE)), C8=2017, _xlfn.IFS(E8=1, VLOOKUP(H8, [1]Wage_Info!$B$2:$AL$55, 32, FALSE), E8=2, VLOOKUP(H8, [1]Wage_Info!$B$2:$AL$55, 33, FALSE), E8=3, VLOOKUP(H8, [1]Wage_Info!$B$2:$AL$55, 34, FALSE), E8=4, VLOOKUP(H8, [1]Wage_Info!$B$2:$AL$55, 35, FALSE)), C8 = 2018, _xlfn.IFS(E8=1, VLOOKUP(H8, [1]Wage_Info!$B$2:$AL$55, 36, FALSE), E8=2, VLOOKUP(H8, [1]Wage_Info!$B$2:$AL$55, 37, FALSE)))</f>
        <v>0</v>
      </c>
      <c r="AA8" s="4" t="e">
        <f t="shared" si="4"/>
        <v>#DIV/0!</v>
      </c>
      <c r="AB8">
        <f>[1]Key!C8</f>
        <v>1</v>
      </c>
      <c r="AC8">
        <f t="shared" si="5"/>
        <v>0</v>
      </c>
      <c r="AD8">
        <f t="shared" si="6"/>
        <v>0</v>
      </c>
      <c r="AE8">
        <f t="shared" si="7"/>
        <v>0</v>
      </c>
      <c r="AF8">
        <f>[1]Key!D8</f>
        <v>0</v>
      </c>
    </row>
    <row r="9" spans="1:32" x14ac:dyDescent="0.3">
      <c r="A9">
        <v>8</v>
      </c>
      <c r="B9">
        <v>8</v>
      </c>
      <c r="E9" t="e">
        <f t="shared" si="0"/>
        <v>#N/A</v>
      </c>
      <c r="F9">
        <v>2016</v>
      </c>
      <c r="G9" t="s">
        <v>40</v>
      </c>
      <c r="H9" s="1">
        <f>VALUE(IF(G9="foreign",53,SUBSTITUTE(G9,G9,VLOOKUP(G9,[1]Key!$G$2:$H$55,2,))))</f>
        <v>5</v>
      </c>
      <c r="I9" t="s">
        <v>32</v>
      </c>
      <c r="J9">
        <f>VALUE(_xlfn.IFS(I9="foreign",53,I9="fictional",54, I9="unspecified", 55, NOT(OR(I9="foreign",I9="fictional")),SUBSTITUTE(I9,I9,VLOOKUP(I9,[1]Key!$G$2:$H$55,2,))))</f>
        <v>53</v>
      </c>
      <c r="K9">
        <f t="shared" si="1"/>
        <v>0</v>
      </c>
      <c r="L9">
        <f>VLOOKUP(H9, [1]Key!$H$2:$K$54, 2)</f>
        <v>3</v>
      </c>
      <c r="M9">
        <f>VLOOKUP(J9, [1]Key!$H$2:$K$54, 2)</f>
        <v>0</v>
      </c>
      <c r="N9">
        <f>VLOOKUP("*"&amp;G9&amp;"*",[1]Key!$N$2:$O$6,2,FALSE)</f>
        <v>4</v>
      </c>
      <c r="O9">
        <f>VLOOKUP("*"&amp;G9&amp;"*",[1]Key!$R$2:$S$11,2,FALSE)</f>
        <v>6</v>
      </c>
      <c r="P9">
        <v>4144</v>
      </c>
      <c r="Q9" s="2">
        <v>175000000</v>
      </c>
      <c r="R9" t="s">
        <v>34</v>
      </c>
      <c r="S9">
        <f>VLOOKUP(R9, [1]Key!$U$2:$V$8, 2, FALSE)</f>
        <v>2</v>
      </c>
      <c r="T9">
        <f t="shared" si="2"/>
        <v>0</v>
      </c>
      <c r="U9" t="e">
        <f>_xlfn.IFS(C9=2018, VLOOKUP(H9, '[1]State Pop'!$B$2:$G$55,6),C9=2017, VLOOKUP(H9, '[1]State Pop'!$B$2:$F$55,5),C9=2016, VLOOKUP(H9, '[1]State Pop'!$B$2:$F$55,4), C9=2015, VLOOKUP(H9, '[1]State Pop'!$B$2:$F$55,3), C9=2014, VLOOKUP(H9, '[1]State Pop'!$B$2:$F$55,2))</f>
        <v>#N/A</v>
      </c>
      <c r="V9" t="e">
        <f>_xlfn.IFS(C9=2014,_xlfn.IFS(D9=1,VLOOKUP(H9,[1]Film_Workers!$B$2:$BD$55,2,FALSE),D9=2,VLOOKUP(H9,[1]Film_Workers!$B$2:$BD$55,3,FALSE),D9=3,VLOOKUP(H9,[1]Film_Workers!$B$2:$BD$55,4,FALSE),D9=4,VLOOKUP(H9,[1]Film_Workers!$B$2:$BD$55,5,FALSE),D9=5,VLOOKUP(H9,[1]Film_Workers!$B$2:$BD$55,6,FALSE),D9=6,VLOOKUP(H9,[1]Film_Workers!$B$2:$BD$55,7,FALSE),D9=7,VLOOKUP(H9,[1]Film_Workers!$B$2:$BD$55,8,FALSE),D9=8,VLOOKUP(H9,[1]Film_Workers!$B$2:$BD$55,9,FALSE),D9=9,VLOOKUP(H9,[1]Film_Workers!$B$2:$BD$55,10,FALSE),D9=10,VLOOKUP(H9,[1]Film_Workers!$B$2:$BD$55,11,FALSE),D9=11,VLOOKUP(H9,[1]Film_Workers!$B$2:$BD$55,12,FALSE),D9=12,VLOOKUP(H9,[1]Film_Workers!$B$2:$BD$55,13,FALSE)),C9=2015,_xlfn.IFS(D9=1,VLOOKUP(H9,[1]Film_Workers!$B$2:$BD$55,14,FALSE),D9=2,VLOOKUP(H9,[1]Film_Workers!$B$2:$BD$55,15,FALSE),D9=3,VLOOKUP(H9,[1]Film_Workers!$B$2:$BD$55,16,FALSE),D9=4,VLOOKUP(H9,[1]Film_Workers!$B$2:$BD$55,17,FALSE),D9=5,VLOOKUP(H9,[1]Film_Workers!$B$2:$BD$55,18,FALSE),D9=6,VLOOKUP(H9,[1]Film_Workers!$B$2:$BD$55,19,FALSE),D9=7,VLOOKUP(H9,[1]Film_Workers!$B$2:$BD$55,20,FALSE),D9=8,VLOOKUP(H9,[1]Film_Workers!$B$2:$BD$55,21,FALSE),D9=9,VLOOKUP(H9,[1]Film_Workers!$B$2:$BD$55,22,FALSE),D9=10,VLOOKUP(H9,[1]Film_Workers!$B$2:$BD$55,23,FALSE),D9=11,VLOOKUP(H9,[1]Film_Workers!$B$2:$BD$55,24,FALSE),D9=12,VLOOKUP(H9,[1]Film_Workers!$B$2:$BD$55,25,FALSE)),C9=2016,_xlfn.IFS(D9=1,VLOOKUP(H9,[1]Film_Workers!$B$2:$BD$55,26,FALSE),D9=2,VLOOKUP(H9,[1]Film_Workers!$B$2:$BD$55,27,FALSE),D9=3,VLOOKUP(H9,[1]Film_Workers!$B$2:$BD$55,28,FALSE),D9=4,VLOOKUP(H9,[1]Film_Workers!$B$2:$BD$55,29,FALSE),D9=5,VLOOKUP(H9,[1]Film_Workers!$B$2:$BD$55,30,FALSE),D9=6,VLOOKUP(H9,[1]Film_Workers!$B$2:$BD$55,31,FALSE),D9=7,VLOOKUP(H9,[1]Film_Workers!$B$2:$BD$55,32,FALSE),D9=8,VLOOKUP(H9,[1]Film_Workers!$B$2:$BD$55,33,FALSE),D9=9,VLOOKUP(H9,[1]Film_Workers!$B$2:$BD$55,34,FALSE),D9=10,VLOOKUP(H9,[1]Film_Workers!$B$2:$BD$55,35,FALSE),D9=11,VLOOKUP(H9,[1]Film_Workers!$B$2:$BD$55,36,FALSE),D9=12,VLOOKUP(H9,[1]Film_Workers!$B$2:$BD$55,37,FALSE)),C9=2017,_xlfn.IFS(D9=1,VLOOKUP(H9,[1]Film_Workers!$B$2:$BD$55,38,FALSE),D9=2,VLOOKUP(H9,[1]Film_Workers!$B$2:$BD$55,39,FALSE),D9=3,VLOOKUP(H9,[1]Film_Workers!$B$2:$BD$55,40,FALSE),D9=4,VLOOKUP(H9,[1]Film_Workers!$B$2:$BD$55,41,FALSE),D9=5,VLOOKUP(H9,[1]Film_Workers!$B$2:$BD$55,42,FALSE),D9=6,VLOOKUP(H9,[1]Film_Workers!$B$2:$BD$55,43,FALSE),D9=7,VLOOKUP(H9,[1]Film_Workers!$B$2:$BD$55,43,FALSE),D9=8,VLOOKUP(H9,[1]Film_Workers!$B$2:$BD$55,44,FALSE),D9=9,VLOOKUP(H9,[1]Film_Workers!$B$2:$BD$55,45,FALSE),D9=10,VLOOKUP(H9,[1]Film_Workers!$B$2:$BD$55,46,FALSE),D9=11,VLOOKUP(H9,[1]Film_Workers!$B$2:$BD$55,47,FALSE),D9=12,VLOOKUP(H9,[1]Film_Workers!$B$2:$BD$55,48)),C9=2018,_xlfn.IFS(D9=1,VLOOKUP(H9,[1]Film_Workers!$B$2:$BD$55,49,FALSE),D9=2,VLOOKUP(H9,[1]Film_Workers!$B$2:$BD$55,50,FALSE),D9=3,VLOOKUP(H9,[1]Film_Workers!$B$2:$BD$55,51,FALSE),D9=4,VLOOKUP(H9,[1]Film_Workers!$B$2:$BD$55,52,FALSE),D9=5,VLOOKUP(H9,[1]Film_Workers!$B$2:$BD$55,53,FALSE),D9=6,VLOOKUP(H9,[1]Film_Workers!$B$2:$BD$55,54)))</f>
        <v>#N/A</v>
      </c>
      <c r="W9" t="e">
        <f>_xlfn.IFS(C9=2014,_xlfn.IFS(D9=1,VLOOKUP(H9,[1]Priv_Workers!$B$2:$BD$55,2,FALSE),D9=2,VLOOKUP(H9,[1]Priv_Workers!$B$2:$BD$55,3,FALSE),D9=3,VLOOKUP(H9,[1]Priv_Workers!$B$2:$BD$55,4,FALSE),D9=4,VLOOKUP(H9,[1]Priv_Workers!$B$2:$BD$55,5,FALSE),D9=5,VLOOKUP(H9,[1]Priv_Workers!$B$2:$BD$55,6,FALSE),D9=6,VLOOKUP(H9,[1]Priv_Workers!$B$2:$BD$55,7,FALSE),D9=7,VLOOKUP(H9,[1]Priv_Workers!$B$2:$BD$55,8,FALSE),D9=8,VLOOKUP(H9,[1]Priv_Workers!$B$2:$BD$55,9,FALSE),D9=9,VLOOKUP(H9,[1]Priv_Workers!$B$2:$BD$55,10,FALSE),D9=10,VLOOKUP(H9,[1]Priv_Workers!$B$2:$BD$55,11,FALSE),D9=11,VLOOKUP(H9,[1]Priv_Workers!$B$2:$BD$55,12,FALSE),D9=12,VLOOKUP(H9,[1]Priv_Workers!$B$2:$BD$55,13,FALSE)),C9=2015,_xlfn.IFS(D9=1,VLOOKUP(H9,[1]Priv_Workers!$B$2:$BD$55,14,FALSE),D9=2,VLOOKUP(H9,[1]Priv_Workers!$B$2:$BD$55,15,FALSE),D9=3,VLOOKUP(H9,[1]Priv_Workers!$B$2:$BD$55,16,FALSE),D9=4,VLOOKUP(H9,[1]Priv_Workers!$B$2:$BD$55,17,FALSE),D9=5,VLOOKUP(H9,[1]Priv_Workers!$B$2:$BD$55,18,FALSE),D9=6,VLOOKUP(H9,[1]Priv_Workers!$B$2:$BD$55,19,FALSE),D9=7,VLOOKUP(H9,[1]Priv_Workers!$B$2:$BD$55,20,FALSE),D9=8,VLOOKUP(H9,[1]Priv_Workers!$B$2:$BD$55,21,FALSE),D9=9,VLOOKUP(H9,[1]Priv_Workers!$B$2:$BD$55,22,FALSE),D9=10,VLOOKUP(H9,[1]Priv_Workers!$B$2:$BD$55,23,FALSE),D9=11,VLOOKUP(H9,[1]Priv_Workers!$B$2:$BD$55,24,FALSE),D9=12,VLOOKUP(H9,[1]Priv_Workers!$B$2:$BD$55,25,FALSE)),C9=2016,_xlfn.IFS(D9=1,VLOOKUP(H9,[1]Priv_Workers!$B$2:$BD$55,26,FALSE),D9=2,VLOOKUP(H9,[1]Priv_Workers!$B$2:$BD$55,27,FALSE),D9=3,VLOOKUP(H9,[1]Priv_Workers!$B$2:$BD$55,28,FALSE),D9=4,VLOOKUP(H9,[1]Priv_Workers!$B$2:$BD$55,29,FALSE),D9=5,VLOOKUP(H9,[1]Priv_Workers!$B$2:$BD$55,30,FALSE),D9=6,VLOOKUP(H9,[1]Priv_Workers!$B$2:$BD$55,31,FALSE),D9=7,VLOOKUP(H9,[1]Priv_Workers!$B$2:$BD$55,32,FALSE),D9=8,VLOOKUP(H9,[1]Priv_Workers!$B$2:$BD$55,33,FALSE),D9=9,VLOOKUP(H9,[1]Priv_Workers!$B$2:$BD$55,34,FALSE),D9=10,VLOOKUP(H9,[1]Priv_Workers!$B$2:$BD$55,35,FALSE),D9=11,VLOOKUP(H9,[1]Priv_Workers!$B$2:$BD$55,36,FALSE),D9=12,VLOOKUP(H9,[1]Priv_Workers!$B$2:$BD$55,37,FALSE)),C9=2017,_xlfn.IFS(D9=1,VLOOKUP(H9,[1]Priv_Workers!$B$2:$BD$55,38,FALSE),D9=2,VLOOKUP(H9,[1]Priv_Workers!$B$2:$BD$55,39,FALSE),D9=3,VLOOKUP(H9,[1]Priv_Workers!$B$2:$BD$55,40,FALSE),D9=4,VLOOKUP(H9,[1]Priv_Workers!$B$2:$BD$55,41,FALSE),D9=5,VLOOKUP(H9,[1]Priv_Workers!$B$2:$BD$55,42,FALSE),D9=6,VLOOKUP(H9,[1]Priv_Workers!$B$2:$BD$55,43,FALSE),D9=7,VLOOKUP(H9,[1]Priv_Workers!$B$2:$BD$55,43,FALSE),D9=8,VLOOKUP(H9,[1]Priv_Workers!$B$2:$BD$55,44,FALSE),D9=9,VLOOKUP(H9,[1]Priv_Workers!$B$2:$BD$55,45,FALSE),D9=10,VLOOKUP(H9,[1]Priv_Workers!$B$2:$BD$55,46,FALSE),D9=11,VLOOKUP(H9,[1]Priv_Workers!$B$2:$BD$55,47,FALSE),D9=12,VLOOKUP(H9,[1]Priv_Workers!$B$2:$BD$55,48)),C9=2018,_xlfn.IFS(D9=1,VLOOKUP(H9,[1]Priv_Workers!$B$2:$BD$55,49,FALSE),D9=2,VLOOKUP(H9,[1]Priv_Workers!$B$2:$BD$55,50,FALSE),D9=3,VLOOKUP(H9,[1]Priv_Workers!$B$2:$BD$55,51,FALSE),D9=4,VLOOKUP(H9,[1]Priv_Workers!$B$2:$BD$55,52,FALSE),D9=5,VLOOKUP(H9,[1]Priv_Workers!$B$2:$BD$55,53,FALSE),D9=6,VLOOKUP(H9,[1]Priv_Workers!$B$2:$BD$55,54)))</f>
        <v>#N/A</v>
      </c>
      <c r="X9" s="3" t="e">
        <f t="shared" si="3"/>
        <v>#N/A</v>
      </c>
      <c r="Y9" s="2" t="e">
        <f>_xlfn.IFS(C9=2014, _xlfn.IFS(E9=1, VLOOKUP(H9, [1]Wage_Info!$B$2:$AH$55, 2, FALSE), E9=2, VLOOKUP(H9, [1]Wage_Info!$B$2:$AH$55, 3, FALSE), E9=3, VLOOKUP(H9, [1]Wage_Info!$B$2:$AH$55, 4, FALSE), E9=4, VLOOKUP(H9, [1]Wage_Info!$B$2:$AH$55, 5, FALSE)), C9=2015, _xlfn.IFS(E9=1, VLOOKUP(H9, [1]Wage_Info!$B$2:$AH$55, 6, FALSE), E9=2, VLOOKUP(H9, [1]Wage_Info!$B$2:$AH$55, 7, FALSE), E9=3, VLOOKUP(H9, [1]Wage_Info!$B$2:$AH$55, 8, FALSE), E9=4, VLOOKUP(H9, [1]Wage_Info!$B$2:$AH$55, 9, FALSE)), C9=2016, _xlfn.IFS(E9=1, VLOOKUP(H9, [1]Wage_Info!$B$2:$AH$55, 10, FALSE), E9=2, VLOOKUP(H9, [1]Wage_Info!$B$2:$AH$55, 11, FALSE), E9=3, VLOOKUP(H9, [1]Wage_Info!$B$2:$AH$55, 12, FALSE), E9=4, VLOOKUP(H9, [1]Wage_Info!$B$2:$AH$55, 13, FALSE)), C9=2017, _xlfn.IFS(E9=1, VLOOKUP(H9, [1]Wage_Info!$B$2:$AH$55, 14, FALSE), E9=2, VLOOKUP(H9, [1]Wage_Info!$B$2:$AH$55, 15, FALSE), E9=3, VLOOKUP(H9, [1]Wage_Info!$B$2:$AH$55, 16, FALSE), E9=4, VLOOKUP(H9, [1]Wage_Info!$B$2:$AH$55, 17, FALSE)), C9 = 2018, _xlfn.IFS(E9=1, VLOOKUP(H9, [1]Wage_Info!$B$2:$AH$55, 18, FALSE), E9=3, VLOOKUP(H9, [1]Wage_Info!$B$2:$AH$55, 19, FALSE)))</f>
        <v>#N/A</v>
      </c>
      <c r="Z9" s="2" t="e">
        <f>_xlfn.IFS(C9=2014, _xlfn.IFS(E9=1, VLOOKUP(H9, [1]Wage_Info!$B$2:$AL$55, 20, FALSE), E9=2, VLOOKUP(H9, [1]Wage_Info!$B$2:$AL$55, 21, FALSE), E9=3, VLOOKUP(H9, [1]Wage_Info!$B$2:$AL$55, 22, FALSE), E9=4, VLOOKUP(H9, [1]Wage_Info!$B$2:$AL$55, 23, FALSE)), C9=2015, _xlfn.IFS(E9=1, VLOOKUP(H9, [1]Wage_Info!$B$2:$AL$55, 24, FALSE), E9=2, VLOOKUP(H9, [1]Wage_Info!$B$2:$AL$55, 25, FALSE), E9=3, VLOOKUP(H9, [1]Wage_Info!$B$2:$AL$55, 26, FALSE), E9=4, VLOOKUP(H9, [1]Wage_Info!$B$2:$AL$55, 27, FALSE)), C9=2016, _xlfn.IFS(E9=1, VLOOKUP(H9, [1]Wage_Info!$B$2:$AL$55, 28, FALSE), E9=2, VLOOKUP(H9, [1]Wage_Info!$B$2:$AL$55, 29, FALSE), E9=3, VLOOKUP(H9, [1]Wage_Info!$B$2:$AL$55, 30, FALSE), E9=4, VLOOKUP(H9, [1]Wage_Info!$B$2:$AL$55, 31, FALSE)), C9=2017, _xlfn.IFS(E9=1, VLOOKUP(H9, [1]Wage_Info!$B$2:$AL$55, 32, FALSE), E9=2, VLOOKUP(H9, [1]Wage_Info!$B$2:$AL$55, 33, FALSE), E9=3, VLOOKUP(H9, [1]Wage_Info!$B$2:$AL$55, 34, FALSE), E9=4, VLOOKUP(H9, [1]Wage_Info!$B$2:$AL$55, 35, FALSE)), C9 = 2018, _xlfn.IFS(E9=1, VLOOKUP(H9, [1]Wage_Info!$B$2:$AL$55, 36, FALSE), E9=2, VLOOKUP(H9, [1]Wage_Info!$B$2:$AL$55, 37, FALSE)))</f>
        <v>#N/A</v>
      </c>
      <c r="AA9" s="4" t="e">
        <f t="shared" si="4"/>
        <v>#N/A</v>
      </c>
      <c r="AB9">
        <f>[1]Key!C9</f>
        <v>0</v>
      </c>
      <c r="AC9">
        <f t="shared" si="5"/>
        <v>1</v>
      </c>
      <c r="AD9">
        <f t="shared" si="6"/>
        <v>0</v>
      </c>
      <c r="AE9">
        <f t="shared" si="7"/>
        <v>1</v>
      </c>
      <c r="AF9">
        <f>[1]Key!D9</f>
        <v>0</v>
      </c>
    </row>
    <row r="10" spans="1:32" x14ac:dyDescent="0.3">
      <c r="A10">
        <v>9</v>
      </c>
      <c r="B10">
        <v>9</v>
      </c>
      <c r="C10">
        <v>2015</v>
      </c>
      <c r="D10">
        <v>8</v>
      </c>
      <c r="E10">
        <f t="shared" si="0"/>
        <v>3</v>
      </c>
      <c r="F10">
        <v>2016</v>
      </c>
      <c r="G10" t="s">
        <v>32</v>
      </c>
      <c r="H10" s="1">
        <f>VALUE(IF(G10="foreign",53,SUBSTITUTE(G10,G10,VLOOKUP(G10,[1]Key!$G$2:$H$55,2,))))</f>
        <v>53</v>
      </c>
      <c r="I10" t="s">
        <v>32</v>
      </c>
      <c r="J10">
        <f>VALUE(_xlfn.IFS(I10="foreign",53,I10="fictional",54, I10="unspecified", 55, NOT(OR(I10="foreign",I10="fictional")),SUBSTITUTE(I10,I10,VLOOKUP(I10,[1]Key!$G$2:$H$55,2,))))</f>
        <v>53</v>
      </c>
      <c r="K10">
        <f t="shared" si="1"/>
        <v>1</v>
      </c>
      <c r="L10">
        <f>VLOOKUP(H10, [1]Key!$H$2:$K$54, 2)</f>
        <v>0</v>
      </c>
      <c r="M10">
        <f>VLOOKUP(J10, [1]Key!$H$2:$K$54, 2)</f>
        <v>0</v>
      </c>
      <c r="N10">
        <f>VLOOKUP("*"&amp;G10&amp;"*",[1]Key!$N$2:$O$6,2,FALSE)</f>
        <v>0</v>
      </c>
      <c r="O10">
        <f>VLOOKUP("*"&amp;G10&amp;"*",[1]Key!$R$2:$S$11,2,FALSE)</f>
        <v>0</v>
      </c>
      <c r="P10">
        <v>4144</v>
      </c>
      <c r="Q10" s="2">
        <v>180000000</v>
      </c>
      <c r="R10" t="s">
        <v>37</v>
      </c>
      <c r="S10">
        <f>VLOOKUP(R10, [1]Key!$U$2:$V$8, 2, FALSE)</f>
        <v>3</v>
      </c>
      <c r="T10">
        <f t="shared" si="2"/>
        <v>0</v>
      </c>
      <c r="U10">
        <f>_xlfn.IFS(C10=2018, VLOOKUP(H10, '[1]State Pop'!$B$2:$G$55,6),C10=2017, VLOOKUP(H10, '[1]State Pop'!$B$2:$F$55,5),C10=2016, VLOOKUP(H10, '[1]State Pop'!$B$2:$F$55,4), C10=2015, VLOOKUP(H10, '[1]State Pop'!$B$2:$F$55,3), C10=2014, VLOOKUP(H10, '[1]State Pop'!$B$2:$F$55,2))</f>
        <v>0</v>
      </c>
      <c r="V10">
        <f>_xlfn.IFS(C10=2014,_xlfn.IFS(D10=1,VLOOKUP(H10,[1]Film_Workers!$B$2:$BD$55,2,FALSE),D10=2,VLOOKUP(H10,[1]Film_Workers!$B$2:$BD$55,3,FALSE),D10=3,VLOOKUP(H10,[1]Film_Workers!$B$2:$BD$55,4,FALSE),D10=4,VLOOKUP(H10,[1]Film_Workers!$B$2:$BD$55,5,FALSE),D10=5,VLOOKUP(H10,[1]Film_Workers!$B$2:$BD$55,6,FALSE),D10=6,VLOOKUP(H10,[1]Film_Workers!$B$2:$BD$55,7,FALSE),D10=7,VLOOKUP(H10,[1]Film_Workers!$B$2:$BD$55,8,FALSE),D10=8,VLOOKUP(H10,[1]Film_Workers!$B$2:$BD$55,9,FALSE),D10=9,VLOOKUP(H10,[1]Film_Workers!$B$2:$BD$55,10,FALSE),D10=10,VLOOKUP(H10,[1]Film_Workers!$B$2:$BD$55,11,FALSE),D10=11,VLOOKUP(H10,[1]Film_Workers!$B$2:$BD$55,12,FALSE),D10=12,VLOOKUP(H10,[1]Film_Workers!$B$2:$BD$55,13,FALSE)),C10=2015,_xlfn.IFS(D10=1,VLOOKUP(H10,[1]Film_Workers!$B$2:$BD$55,14,FALSE),D10=2,VLOOKUP(H10,[1]Film_Workers!$B$2:$BD$55,15,FALSE),D10=3,VLOOKUP(H10,[1]Film_Workers!$B$2:$BD$55,16,FALSE),D10=4,VLOOKUP(H10,[1]Film_Workers!$B$2:$BD$55,17,FALSE),D10=5,VLOOKUP(H10,[1]Film_Workers!$B$2:$BD$55,18,FALSE),D10=6,VLOOKUP(H10,[1]Film_Workers!$B$2:$BD$55,19,FALSE),D10=7,VLOOKUP(H10,[1]Film_Workers!$B$2:$BD$55,20,FALSE),D10=8,VLOOKUP(H10,[1]Film_Workers!$B$2:$BD$55,21,FALSE),D10=9,VLOOKUP(H10,[1]Film_Workers!$B$2:$BD$55,22,FALSE),D10=10,VLOOKUP(H10,[1]Film_Workers!$B$2:$BD$55,23,FALSE),D10=11,VLOOKUP(H10,[1]Film_Workers!$B$2:$BD$55,24,FALSE),D10=12,VLOOKUP(H10,[1]Film_Workers!$B$2:$BD$55,25,FALSE)),C10=2016,_xlfn.IFS(D10=1,VLOOKUP(H10,[1]Film_Workers!$B$2:$BD$55,26,FALSE),D10=2,VLOOKUP(H10,[1]Film_Workers!$B$2:$BD$55,27,FALSE),D10=3,VLOOKUP(H10,[1]Film_Workers!$B$2:$BD$55,28,FALSE),D10=4,VLOOKUP(H10,[1]Film_Workers!$B$2:$BD$55,29,FALSE),D10=5,VLOOKUP(H10,[1]Film_Workers!$B$2:$BD$55,30,FALSE),D10=6,VLOOKUP(H10,[1]Film_Workers!$B$2:$BD$55,31,FALSE),D10=7,VLOOKUP(H10,[1]Film_Workers!$B$2:$BD$55,32,FALSE),D10=8,VLOOKUP(H10,[1]Film_Workers!$B$2:$BD$55,33,FALSE),D10=9,VLOOKUP(H10,[1]Film_Workers!$B$2:$BD$55,34,FALSE),D10=10,VLOOKUP(H10,[1]Film_Workers!$B$2:$BD$55,35,FALSE),D10=11,VLOOKUP(H10,[1]Film_Workers!$B$2:$BD$55,36,FALSE),D10=12,VLOOKUP(H10,[1]Film_Workers!$B$2:$BD$55,37,FALSE)),C10=2017,_xlfn.IFS(D10=1,VLOOKUP(H10,[1]Film_Workers!$B$2:$BD$55,38,FALSE),D10=2,VLOOKUP(H10,[1]Film_Workers!$B$2:$BD$55,39,FALSE),D10=3,VLOOKUP(H10,[1]Film_Workers!$B$2:$BD$55,40,FALSE),D10=4,VLOOKUP(H10,[1]Film_Workers!$B$2:$BD$55,41,FALSE),D10=5,VLOOKUP(H10,[1]Film_Workers!$B$2:$BD$55,42,FALSE),D10=6,VLOOKUP(H10,[1]Film_Workers!$B$2:$BD$55,43,FALSE),D10=7,VLOOKUP(H10,[1]Film_Workers!$B$2:$BD$55,43,FALSE),D10=8,VLOOKUP(H10,[1]Film_Workers!$B$2:$BD$55,44,FALSE),D10=9,VLOOKUP(H10,[1]Film_Workers!$B$2:$BD$55,45,FALSE),D10=10,VLOOKUP(H10,[1]Film_Workers!$B$2:$BD$55,46,FALSE),D10=11,VLOOKUP(H10,[1]Film_Workers!$B$2:$BD$55,47,FALSE),D10=12,VLOOKUP(H10,[1]Film_Workers!$B$2:$BD$55,48)),C10=2018,_xlfn.IFS(D10=1,VLOOKUP(H10,[1]Film_Workers!$B$2:$BD$55,49,FALSE),D10=2,VLOOKUP(H10,[1]Film_Workers!$B$2:$BD$55,50,FALSE),D10=3,VLOOKUP(H10,[1]Film_Workers!$B$2:$BD$55,51,FALSE),D10=4,VLOOKUP(H10,[1]Film_Workers!$B$2:$BD$55,52,FALSE),D10=5,VLOOKUP(H10,[1]Film_Workers!$B$2:$BD$55,53,FALSE),D10=6,VLOOKUP(H10,[1]Film_Workers!$B$2:$BD$55,54)))</f>
        <v>0</v>
      </c>
      <c r="W10">
        <f>_xlfn.IFS(C10=2014,_xlfn.IFS(D10=1,VLOOKUP(H10,[1]Priv_Workers!$B$2:$BD$55,2,FALSE),D10=2,VLOOKUP(H10,[1]Priv_Workers!$B$2:$BD$55,3,FALSE),D10=3,VLOOKUP(H10,[1]Priv_Workers!$B$2:$BD$55,4,FALSE),D10=4,VLOOKUP(H10,[1]Priv_Workers!$B$2:$BD$55,5,FALSE),D10=5,VLOOKUP(H10,[1]Priv_Workers!$B$2:$BD$55,6,FALSE),D10=6,VLOOKUP(H10,[1]Priv_Workers!$B$2:$BD$55,7,FALSE),D10=7,VLOOKUP(H10,[1]Priv_Workers!$B$2:$BD$55,8,FALSE),D10=8,VLOOKUP(H10,[1]Priv_Workers!$B$2:$BD$55,9,FALSE),D10=9,VLOOKUP(H10,[1]Priv_Workers!$B$2:$BD$55,10,FALSE),D10=10,VLOOKUP(H10,[1]Priv_Workers!$B$2:$BD$55,11,FALSE),D10=11,VLOOKUP(H10,[1]Priv_Workers!$B$2:$BD$55,12,FALSE),D10=12,VLOOKUP(H10,[1]Priv_Workers!$B$2:$BD$55,13,FALSE)),C10=2015,_xlfn.IFS(D10=1,VLOOKUP(H10,[1]Priv_Workers!$B$2:$BD$55,14,FALSE),D10=2,VLOOKUP(H10,[1]Priv_Workers!$B$2:$BD$55,15,FALSE),D10=3,VLOOKUP(H10,[1]Priv_Workers!$B$2:$BD$55,16,FALSE),D10=4,VLOOKUP(H10,[1]Priv_Workers!$B$2:$BD$55,17,FALSE),D10=5,VLOOKUP(H10,[1]Priv_Workers!$B$2:$BD$55,18,FALSE),D10=6,VLOOKUP(H10,[1]Priv_Workers!$B$2:$BD$55,19,FALSE),D10=7,VLOOKUP(H10,[1]Priv_Workers!$B$2:$BD$55,20,FALSE),D10=8,VLOOKUP(H10,[1]Priv_Workers!$B$2:$BD$55,21,FALSE),D10=9,VLOOKUP(H10,[1]Priv_Workers!$B$2:$BD$55,22,FALSE),D10=10,VLOOKUP(H10,[1]Priv_Workers!$B$2:$BD$55,23,FALSE),D10=11,VLOOKUP(H10,[1]Priv_Workers!$B$2:$BD$55,24,FALSE),D10=12,VLOOKUP(H10,[1]Priv_Workers!$B$2:$BD$55,25,FALSE)),C10=2016,_xlfn.IFS(D10=1,VLOOKUP(H10,[1]Priv_Workers!$B$2:$BD$55,26,FALSE),D10=2,VLOOKUP(H10,[1]Priv_Workers!$B$2:$BD$55,27,FALSE),D10=3,VLOOKUP(H10,[1]Priv_Workers!$B$2:$BD$55,28,FALSE),D10=4,VLOOKUP(H10,[1]Priv_Workers!$B$2:$BD$55,29,FALSE),D10=5,VLOOKUP(H10,[1]Priv_Workers!$B$2:$BD$55,30,FALSE),D10=6,VLOOKUP(H10,[1]Priv_Workers!$B$2:$BD$55,31,FALSE),D10=7,VLOOKUP(H10,[1]Priv_Workers!$B$2:$BD$55,32,FALSE),D10=8,VLOOKUP(H10,[1]Priv_Workers!$B$2:$BD$55,33,FALSE),D10=9,VLOOKUP(H10,[1]Priv_Workers!$B$2:$BD$55,34,FALSE),D10=10,VLOOKUP(H10,[1]Priv_Workers!$B$2:$BD$55,35,FALSE),D10=11,VLOOKUP(H10,[1]Priv_Workers!$B$2:$BD$55,36,FALSE),D10=12,VLOOKUP(H10,[1]Priv_Workers!$B$2:$BD$55,37,FALSE)),C10=2017,_xlfn.IFS(D10=1,VLOOKUP(H10,[1]Priv_Workers!$B$2:$BD$55,38,FALSE),D10=2,VLOOKUP(H10,[1]Priv_Workers!$B$2:$BD$55,39,FALSE),D10=3,VLOOKUP(H10,[1]Priv_Workers!$B$2:$BD$55,40,FALSE),D10=4,VLOOKUP(H10,[1]Priv_Workers!$B$2:$BD$55,41,FALSE),D10=5,VLOOKUP(H10,[1]Priv_Workers!$B$2:$BD$55,42,FALSE),D10=6,VLOOKUP(H10,[1]Priv_Workers!$B$2:$BD$55,43,FALSE),D10=7,VLOOKUP(H10,[1]Priv_Workers!$B$2:$BD$55,43,FALSE),D10=8,VLOOKUP(H10,[1]Priv_Workers!$B$2:$BD$55,44,FALSE),D10=9,VLOOKUP(H10,[1]Priv_Workers!$B$2:$BD$55,45,FALSE),D10=10,VLOOKUP(H10,[1]Priv_Workers!$B$2:$BD$55,46,FALSE),D10=11,VLOOKUP(H10,[1]Priv_Workers!$B$2:$BD$55,47,FALSE),D10=12,VLOOKUP(H10,[1]Priv_Workers!$B$2:$BD$55,48)),C10=2018,_xlfn.IFS(D10=1,VLOOKUP(H10,[1]Priv_Workers!$B$2:$BD$55,49,FALSE),D10=2,VLOOKUP(H10,[1]Priv_Workers!$B$2:$BD$55,50,FALSE),D10=3,VLOOKUP(H10,[1]Priv_Workers!$B$2:$BD$55,51,FALSE),D10=4,VLOOKUP(H10,[1]Priv_Workers!$B$2:$BD$55,52,FALSE),D10=5,VLOOKUP(H10,[1]Priv_Workers!$B$2:$BD$55,53,FALSE),D10=6,VLOOKUP(H10,[1]Priv_Workers!$B$2:$BD$55,54)))</f>
        <v>0</v>
      </c>
      <c r="X10" s="3" t="e">
        <f t="shared" si="3"/>
        <v>#DIV/0!</v>
      </c>
      <c r="Y10" s="2">
        <f>_xlfn.IFS(C10=2014, _xlfn.IFS(E10=1, VLOOKUP(H10, [1]Wage_Info!$B$2:$AH$55, 2, FALSE), E10=2, VLOOKUP(H10, [1]Wage_Info!$B$2:$AH$55, 3, FALSE), E10=3, VLOOKUP(H10, [1]Wage_Info!$B$2:$AH$55, 4, FALSE), E10=4, VLOOKUP(H10, [1]Wage_Info!$B$2:$AH$55, 5, FALSE)), C10=2015, _xlfn.IFS(E10=1, VLOOKUP(H10, [1]Wage_Info!$B$2:$AH$55, 6, FALSE), E10=2, VLOOKUP(H10, [1]Wage_Info!$B$2:$AH$55, 7, FALSE), E10=3, VLOOKUP(H10, [1]Wage_Info!$B$2:$AH$55, 8, FALSE), E10=4, VLOOKUP(H10, [1]Wage_Info!$B$2:$AH$55, 9, FALSE)), C10=2016, _xlfn.IFS(E10=1, VLOOKUP(H10, [1]Wage_Info!$B$2:$AH$55, 10, FALSE), E10=2, VLOOKUP(H10, [1]Wage_Info!$B$2:$AH$55, 11, FALSE), E10=3, VLOOKUP(H10, [1]Wage_Info!$B$2:$AH$55, 12, FALSE), E10=4, VLOOKUP(H10, [1]Wage_Info!$B$2:$AH$55, 13, FALSE)), C10=2017, _xlfn.IFS(E10=1, VLOOKUP(H10, [1]Wage_Info!$B$2:$AH$55, 14, FALSE), E10=2, VLOOKUP(H10, [1]Wage_Info!$B$2:$AH$55, 15, FALSE), E10=3, VLOOKUP(H10, [1]Wage_Info!$B$2:$AH$55, 16, FALSE), E10=4, VLOOKUP(H10, [1]Wage_Info!$B$2:$AH$55, 17, FALSE)), C10 = 2018, _xlfn.IFS(E10=1, VLOOKUP(H10, [1]Wage_Info!$B$2:$AH$55, 18, FALSE), E10=3, VLOOKUP(H10, [1]Wage_Info!$B$2:$AH$55, 19, FALSE)))</f>
        <v>0</v>
      </c>
      <c r="Z10" s="2">
        <f>_xlfn.IFS(C10=2014, _xlfn.IFS(E10=1, VLOOKUP(H10, [1]Wage_Info!$B$2:$AL$55, 20, FALSE), E10=2, VLOOKUP(H10, [1]Wage_Info!$B$2:$AL$55, 21, FALSE), E10=3, VLOOKUP(H10, [1]Wage_Info!$B$2:$AL$55, 22, FALSE), E10=4, VLOOKUP(H10, [1]Wage_Info!$B$2:$AL$55, 23, FALSE)), C10=2015, _xlfn.IFS(E10=1, VLOOKUP(H10, [1]Wage_Info!$B$2:$AL$55, 24, FALSE), E10=2, VLOOKUP(H10, [1]Wage_Info!$B$2:$AL$55, 25, FALSE), E10=3, VLOOKUP(H10, [1]Wage_Info!$B$2:$AL$55, 26, FALSE), E10=4, VLOOKUP(H10, [1]Wage_Info!$B$2:$AL$55, 27, FALSE)), C10=2016, _xlfn.IFS(E10=1, VLOOKUP(H10, [1]Wage_Info!$B$2:$AL$55, 28, FALSE), E10=2, VLOOKUP(H10, [1]Wage_Info!$B$2:$AL$55, 29, FALSE), E10=3, VLOOKUP(H10, [1]Wage_Info!$B$2:$AL$55, 30, FALSE), E10=4, VLOOKUP(H10, [1]Wage_Info!$B$2:$AL$55, 31, FALSE)), C10=2017, _xlfn.IFS(E10=1, VLOOKUP(H10, [1]Wage_Info!$B$2:$AL$55, 32, FALSE), E10=2, VLOOKUP(H10, [1]Wage_Info!$B$2:$AL$55, 33, FALSE), E10=3, VLOOKUP(H10, [1]Wage_Info!$B$2:$AL$55, 34, FALSE), E10=4, VLOOKUP(H10, [1]Wage_Info!$B$2:$AL$55, 35, FALSE)), C10 = 2018, _xlfn.IFS(E10=1, VLOOKUP(H10, [1]Wage_Info!$B$2:$AL$55, 36, FALSE), E10=2, VLOOKUP(H10, [1]Wage_Info!$B$2:$AL$55, 37, FALSE)))</f>
        <v>0</v>
      </c>
      <c r="AA10" s="4" t="e">
        <f t="shared" si="4"/>
        <v>#DIV/0!</v>
      </c>
      <c r="AB10">
        <f>[1]Key!C10</f>
        <v>1</v>
      </c>
      <c r="AC10">
        <f t="shared" si="5"/>
        <v>0</v>
      </c>
      <c r="AD10">
        <f t="shared" si="6"/>
        <v>0</v>
      </c>
      <c r="AE10">
        <f t="shared" si="7"/>
        <v>0</v>
      </c>
      <c r="AF10">
        <f>[1]Key!D10</f>
        <v>0</v>
      </c>
    </row>
    <row r="11" spans="1:32" x14ac:dyDescent="0.3">
      <c r="A11">
        <v>10</v>
      </c>
      <c r="B11">
        <v>10</v>
      </c>
      <c r="C11">
        <v>2015</v>
      </c>
      <c r="D11">
        <v>4</v>
      </c>
      <c r="E11">
        <f t="shared" si="0"/>
        <v>2</v>
      </c>
      <c r="F11">
        <v>2016</v>
      </c>
      <c r="G11" t="s">
        <v>41</v>
      </c>
      <c r="H11" s="1">
        <f>VALUE(IF(G11="foreign",53,SUBSTITUTE(G11,G11,VLOOKUP(G11,[1]Key!$G$2:$H$55,2,))))</f>
        <v>29</v>
      </c>
      <c r="I11" t="s">
        <v>41</v>
      </c>
      <c r="J11">
        <f>VALUE(_xlfn.IFS(I11="foreign",53,I11="fictional",54, I11="unspecified", 55, NOT(OR(I11="foreign",I11="fictional")),SUBSTITUTE(I11,I11,VLOOKUP(I11,[1]Key!$G$2:$H$55,2,))))</f>
        <v>29</v>
      </c>
      <c r="K11">
        <f t="shared" si="1"/>
        <v>1</v>
      </c>
      <c r="L11">
        <f>VLOOKUP(H11, [1]Key!$H$2:$K$54, 2)</f>
        <v>2</v>
      </c>
      <c r="M11">
        <f>VLOOKUP(J11, [1]Key!$H$2:$K$54, 2)</f>
        <v>2</v>
      </c>
      <c r="N11">
        <f>VLOOKUP("*"&amp;G11&amp;"*",[1]Key!$N$2:$O$6,2,FALSE)</f>
        <v>4</v>
      </c>
      <c r="O11">
        <f>VLOOKUP("*"&amp;G11&amp;"*",[1]Key!$R$2:$S$11,2,FALSE)</f>
        <v>4</v>
      </c>
      <c r="P11">
        <v>4130</v>
      </c>
      <c r="Q11" s="2">
        <v>165000000</v>
      </c>
      <c r="R11" t="s">
        <v>39</v>
      </c>
      <c r="S11">
        <f>VLOOKUP(R11, [1]Key!$U$2:$V$8, 2, FALSE)</f>
        <v>4</v>
      </c>
      <c r="T11">
        <f t="shared" si="2"/>
        <v>0</v>
      </c>
      <c r="U11">
        <f>_xlfn.IFS(C11=2018, VLOOKUP(H11, '[1]State Pop'!$B$2:$G$55,6),C11=2017, VLOOKUP(H11, '[1]State Pop'!$B$2:$F$55,5),C11=2016, VLOOKUP(H11, '[1]State Pop'!$B$2:$F$55,4), C11=2015, VLOOKUP(H11, '[1]State Pop'!$B$2:$F$55,3), C11=2014, VLOOKUP(H11, '[1]State Pop'!$B$2:$F$55,2))</f>
        <v>2883057</v>
      </c>
      <c r="V11">
        <f>_xlfn.IFS(C11=2014,_xlfn.IFS(D11=1,VLOOKUP(H11,[1]Film_Workers!$B$2:$BD$55,2,FALSE),D11=2,VLOOKUP(H11,[1]Film_Workers!$B$2:$BD$55,3,FALSE),D11=3,VLOOKUP(H11,[1]Film_Workers!$B$2:$BD$55,4,FALSE),D11=4,VLOOKUP(H11,[1]Film_Workers!$B$2:$BD$55,5,FALSE),D11=5,VLOOKUP(H11,[1]Film_Workers!$B$2:$BD$55,6,FALSE),D11=6,VLOOKUP(H11,[1]Film_Workers!$B$2:$BD$55,7,FALSE),D11=7,VLOOKUP(H11,[1]Film_Workers!$B$2:$BD$55,8,FALSE),D11=8,VLOOKUP(H11,[1]Film_Workers!$B$2:$BD$55,9,FALSE),D11=9,VLOOKUP(H11,[1]Film_Workers!$B$2:$BD$55,10,FALSE),D11=10,VLOOKUP(H11,[1]Film_Workers!$B$2:$BD$55,11,FALSE),D11=11,VLOOKUP(H11,[1]Film_Workers!$B$2:$BD$55,12,FALSE),D11=12,VLOOKUP(H11,[1]Film_Workers!$B$2:$BD$55,13,FALSE)),C11=2015,_xlfn.IFS(D11=1,VLOOKUP(H11,[1]Film_Workers!$B$2:$BD$55,14,FALSE),D11=2,VLOOKUP(H11,[1]Film_Workers!$B$2:$BD$55,15,FALSE),D11=3,VLOOKUP(H11,[1]Film_Workers!$B$2:$BD$55,16,FALSE),D11=4,VLOOKUP(H11,[1]Film_Workers!$B$2:$BD$55,17,FALSE),D11=5,VLOOKUP(H11,[1]Film_Workers!$B$2:$BD$55,18,FALSE),D11=6,VLOOKUP(H11,[1]Film_Workers!$B$2:$BD$55,19,FALSE),D11=7,VLOOKUP(H11,[1]Film_Workers!$B$2:$BD$55,20,FALSE),D11=8,VLOOKUP(H11,[1]Film_Workers!$B$2:$BD$55,21,FALSE),D11=9,VLOOKUP(H11,[1]Film_Workers!$B$2:$BD$55,22,FALSE),D11=10,VLOOKUP(H11,[1]Film_Workers!$B$2:$BD$55,23,FALSE),D11=11,VLOOKUP(H11,[1]Film_Workers!$B$2:$BD$55,24,FALSE),D11=12,VLOOKUP(H11,[1]Film_Workers!$B$2:$BD$55,25,FALSE)),C11=2016,_xlfn.IFS(D11=1,VLOOKUP(H11,[1]Film_Workers!$B$2:$BD$55,26,FALSE),D11=2,VLOOKUP(H11,[1]Film_Workers!$B$2:$BD$55,27,FALSE),D11=3,VLOOKUP(H11,[1]Film_Workers!$B$2:$BD$55,28,FALSE),D11=4,VLOOKUP(H11,[1]Film_Workers!$B$2:$BD$55,29,FALSE),D11=5,VLOOKUP(H11,[1]Film_Workers!$B$2:$BD$55,30,FALSE),D11=6,VLOOKUP(H11,[1]Film_Workers!$B$2:$BD$55,31,FALSE),D11=7,VLOOKUP(H11,[1]Film_Workers!$B$2:$BD$55,32,FALSE),D11=8,VLOOKUP(H11,[1]Film_Workers!$B$2:$BD$55,33,FALSE),D11=9,VLOOKUP(H11,[1]Film_Workers!$B$2:$BD$55,34,FALSE),D11=10,VLOOKUP(H11,[1]Film_Workers!$B$2:$BD$55,35,FALSE),D11=11,VLOOKUP(H11,[1]Film_Workers!$B$2:$BD$55,36,FALSE),D11=12,VLOOKUP(H11,[1]Film_Workers!$B$2:$BD$55,37,FALSE)),C11=2017,_xlfn.IFS(D11=1,VLOOKUP(H11,[1]Film_Workers!$B$2:$BD$55,38,FALSE),D11=2,VLOOKUP(H11,[1]Film_Workers!$B$2:$BD$55,39,FALSE),D11=3,VLOOKUP(H11,[1]Film_Workers!$B$2:$BD$55,40,FALSE),D11=4,VLOOKUP(H11,[1]Film_Workers!$B$2:$BD$55,41,FALSE),D11=5,VLOOKUP(H11,[1]Film_Workers!$B$2:$BD$55,42,FALSE),D11=6,VLOOKUP(H11,[1]Film_Workers!$B$2:$BD$55,43,FALSE),D11=7,VLOOKUP(H11,[1]Film_Workers!$B$2:$BD$55,43,FALSE),D11=8,VLOOKUP(H11,[1]Film_Workers!$B$2:$BD$55,44,FALSE),D11=9,VLOOKUP(H11,[1]Film_Workers!$B$2:$BD$55,45,FALSE),D11=10,VLOOKUP(H11,[1]Film_Workers!$B$2:$BD$55,46,FALSE),D11=11,VLOOKUP(H11,[1]Film_Workers!$B$2:$BD$55,47,FALSE),D11=12,VLOOKUP(H11,[1]Film_Workers!$B$2:$BD$55,48)),C11=2018,_xlfn.IFS(D11=1,VLOOKUP(H11,[1]Film_Workers!$B$2:$BD$55,49,FALSE),D11=2,VLOOKUP(H11,[1]Film_Workers!$B$2:$BD$55,50,FALSE),D11=3,VLOOKUP(H11,[1]Film_Workers!$B$2:$BD$55,51,FALSE),D11=4,VLOOKUP(H11,[1]Film_Workers!$B$2:$BD$55,52,FALSE),D11=5,VLOOKUP(H11,[1]Film_Workers!$B$2:$BD$55,53,FALSE),D11=6,VLOOKUP(H11,[1]Film_Workers!$B$2:$BD$55,54)))</f>
        <v>1283</v>
      </c>
      <c r="W11">
        <f>_xlfn.IFS(C11=2014,_xlfn.IFS(D11=1,VLOOKUP(H11,[1]Priv_Workers!$B$2:$BD$55,2,FALSE),D11=2,VLOOKUP(H11,[1]Priv_Workers!$B$2:$BD$55,3,FALSE),D11=3,VLOOKUP(H11,[1]Priv_Workers!$B$2:$BD$55,4,FALSE),D11=4,VLOOKUP(H11,[1]Priv_Workers!$B$2:$BD$55,5,FALSE),D11=5,VLOOKUP(H11,[1]Priv_Workers!$B$2:$BD$55,6,FALSE),D11=6,VLOOKUP(H11,[1]Priv_Workers!$B$2:$BD$55,7,FALSE),D11=7,VLOOKUP(H11,[1]Priv_Workers!$B$2:$BD$55,8,FALSE),D11=8,VLOOKUP(H11,[1]Priv_Workers!$B$2:$BD$55,9,FALSE),D11=9,VLOOKUP(H11,[1]Priv_Workers!$B$2:$BD$55,10,FALSE),D11=10,VLOOKUP(H11,[1]Priv_Workers!$B$2:$BD$55,11,FALSE),D11=11,VLOOKUP(H11,[1]Priv_Workers!$B$2:$BD$55,12,FALSE),D11=12,VLOOKUP(H11,[1]Priv_Workers!$B$2:$BD$55,13,FALSE)),C11=2015,_xlfn.IFS(D11=1,VLOOKUP(H11,[1]Priv_Workers!$B$2:$BD$55,14,FALSE),D11=2,VLOOKUP(H11,[1]Priv_Workers!$B$2:$BD$55,15,FALSE),D11=3,VLOOKUP(H11,[1]Priv_Workers!$B$2:$BD$55,16,FALSE),D11=4,VLOOKUP(H11,[1]Priv_Workers!$B$2:$BD$55,17,FALSE),D11=5,VLOOKUP(H11,[1]Priv_Workers!$B$2:$BD$55,18,FALSE),D11=6,VLOOKUP(H11,[1]Priv_Workers!$B$2:$BD$55,19,FALSE),D11=7,VLOOKUP(H11,[1]Priv_Workers!$B$2:$BD$55,20,FALSE),D11=8,VLOOKUP(H11,[1]Priv_Workers!$B$2:$BD$55,21,FALSE),D11=9,VLOOKUP(H11,[1]Priv_Workers!$B$2:$BD$55,22,FALSE),D11=10,VLOOKUP(H11,[1]Priv_Workers!$B$2:$BD$55,23,FALSE),D11=11,VLOOKUP(H11,[1]Priv_Workers!$B$2:$BD$55,24,FALSE),D11=12,VLOOKUP(H11,[1]Priv_Workers!$B$2:$BD$55,25,FALSE)),C11=2016,_xlfn.IFS(D11=1,VLOOKUP(H11,[1]Priv_Workers!$B$2:$BD$55,26,FALSE),D11=2,VLOOKUP(H11,[1]Priv_Workers!$B$2:$BD$55,27,FALSE),D11=3,VLOOKUP(H11,[1]Priv_Workers!$B$2:$BD$55,28,FALSE),D11=4,VLOOKUP(H11,[1]Priv_Workers!$B$2:$BD$55,29,FALSE),D11=5,VLOOKUP(H11,[1]Priv_Workers!$B$2:$BD$55,30,FALSE),D11=6,VLOOKUP(H11,[1]Priv_Workers!$B$2:$BD$55,31,FALSE),D11=7,VLOOKUP(H11,[1]Priv_Workers!$B$2:$BD$55,32,FALSE),D11=8,VLOOKUP(H11,[1]Priv_Workers!$B$2:$BD$55,33,FALSE),D11=9,VLOOKUP(H11,[1]Priv_Workers!$B$2:$BD$55,34,FALSE),D11=10,VLOOKUP(H11,[1]Priv_Workers!$B$2:$BD$55,35,FALSE),D11=11,VLOOKUP(H11,[1]Priv_Workers!$B$2:$BD$55,36,FALSE),D11=12,VLOOKUP(H11,[1]Priv_Workers!$B$2:$BD$55,37,FALSE)),C11=2017,_xlfn.IFS(D11=1,VLOOKUP(H11,[1]Priv_Workers!$B$2:$BD$55,38,FALSE),D11=2,VLOOKUP(H11,[1]Priv_Workers!$B$2:$BD$55,39,FALSE),D11=3,VLOOKUP(H11,[1]Priv_Workers!$B$2:$BD$55,40,FALSE),D11=4,VLOOKUP(H11,[1]Priv_Workers!$B$2:$BD$55,41,FALSE),D11=5,VLOOKUP(H11,[1]Priv_Workers!$B$2:$BD$55,42,FALSE),D11=6,VLOOKUP(H11,[1]Priv_Workers!$B$2:$BD$55,43,FALSE),D11=7,VLOOKUP(H11,[1]Priv_Workers!$B$2:$BD$55,43,FALSE),D11=8,VLOOKUP(H11,[1]Priv_Workers!$B$2:$BD$55,44,FALSE),D11=9,VLOOKUP(H11,[1]Priv_Workers!$B$2:$BD$55,45,FALSE),D11=10,VLOOKUP(H11,[1]Priv_Workers!$B$2:$BD$55,46,FALSE),D11=11,VLOOKUP(H11,[1]Priv_Workers!$B$2:$BD$55,47,FALSE),D11=12,VLOOKUP(H11,[1]Priv_Workers!$B$2:$BD$55,48)),C11=2018,_xlfn.IFS(D11=1,VLOOKUP(H11,[1]Priv_Workers!$B$2:$BD$55,49,FALSE),D11=2,VLOOKUP(H11,[1]Priv_Workers!$B$2:$BD$55,50,FALSE),D11=3,VLOOKUP(H11,[1]Priv_Workers!$B$2:$BD$55,51,FALSE),D11=4,VLOOKUP(H11,[1]Priv_Workers!$B$2:$BD$55,52,FALSE),D11=5,VLOOKUP(H11,[1]Priv_Workers!$B$2:$BD$55,53,FALSE),D11=6,VLOOKUP(H11,[1]Priv_Workers!$B$2:$BD$55,54)))</f>
        <v>1087967</v>
      </c>
      <c r="X11" s="3">
        <f t="shared" si="3"/>
        <v>1.1792637092853E-3</v>
      </c>
      <c r="Y11" s="2">
        <f>_xlfn.IFS(C11=2014, _xlfn.IFS(E11=1, VLOOKUP(H11, [1]Wage_Info!$B$2:$AH$55, 2, FALSE), E11=2, VLOOKUP(H11, [1]Wage_Info!$B$2:$AH$55, 3, FALSE), E11=3, VLOOKUP(H11, [1]Wage_Info!$B$2:$AH$55, 4, FALSE), E11=4, VLOOKUP(H11, [1]Wage_Info!$B$2:$AH$55, 5, FALSE)), C11=2015, _xlfn.IFS(E11=1, VLOOKUP(H11, [1]Wage_Info!$B$2:$AH$55, 6, FALSE), E11=2, VLOOKUP(H11, [1]Wage_Info!$B$2:$AH$55, 7, FALSE), E11=3, VLOOKUP(H11, [1]Wage_Info!$B$2:$AH$55, 8, FALSE), E11=4, VLOOKUP(H11, [1]Wage_Info!$B$2:$AH$55, 9, FALSE)), C11=2016, _xlfn.IFS(E11=1, VLOOKUP(H11, [1]Wage_Info!$B$2:$AH$55, 10, FALSE), E11=2, VLOOKUP(H11, [1]Wage_Info!$B$2:$AH$55, 11, FALSE), E11=3, VLOOKUP(H11, [1]Wage_Info!$B$2:$AH$55, 12, FALSE), E11=4, VLOOKUP(H11, [1]Wage_Info!$B$2:$AH$55, 13, FALSE)), C11=2017, _xlfn.IFS(E11=1, VLOOKUP(H11, [1]Wage_Info!$B$2:$AH$55, 14, FALSE), E11=2, VLOOKUP(H11, [1]Wage_Info!$B$2:$AH$55, 15, FALSE), E11=3, VLOOKUP(H11, [1]Wage_Info!$B$2:$AH$55, 16, FALSE), E11=4, VLOOKUP(H11, [1]Wage_Info!$B$2:$AH$55, 17, FALSE)), C11 = 2018, _xlfn.IFS(E11=1, VLOOKUP(H11, [1]Wage_Info!$B$2:$AH$55, 18, FALSE), E11=3, VLOOKUP(H11, [1]Wage_Info!$B$2:$AH$55, 19, FALSE)))</f>
        <v>11396823</v>
      </c>
      <c r="Z11" s="2">
        <f>_xlfn.IFS(C11=2014, _xlfn.IFS(E11=1, VLOOKUP(H11, [1]Wage_Info!$B$2:$AL$55, 20, FALSE), E11=2, VLOOKUP(H11, [1]Wage_Info!$B$2:$AL$55, 21, FALSE), E11=3, VLOOKUP(H11, [1]Wage_Info!$B$2:$AL$55, 22, FALSE), E11=4, VLOOKUP(H11, [1]Wage_Info!$B$2:$AL$55, 23, FALSE)), C11=2015, _xlfn.IFS(E11=1, VLOOKUP(H11, [1]Wage_Info!$B$2:$AL$55, 24, FALSE), E11=2, VLOOKUP(H11, [1]Wage_Info!$B$2:$AL$55, 25, FALSE), E11=3, VLOOKUP(H11, [1]Wage_Info!$B$2:$AL$55, 26, FALSE), E11=4, VLOOKUP(H11, [1]Wage_Info!$B$2:$AL$55, 27, FALSE)), C11=2016, _xlfn.IFS(E11=1, VLOOKUP(H11, [1]Wage_Info!$B$2:$AL$55, 28, FALSE), E11=2, VLOOKUP(H11, [1]Wage_Info!$B$2:$AL$55, 29, FALSE), E11=3, VLOOKUP(H11, [1]Wage_Info!$B$2:$AL$55, 30, FALSE), E11=4, VLOOKUP(H11, [1]Wage_Info!$B$2:$AL$55, 31, FALSE)), C11=2017, _xlfn.IFS(E11=1, VLOOKUP(H11, [1]Wage_Info!$B$2:$AL$55, 32, FALSE), E11=2, VLOOKUP(H11, [1]Wage_Info!$B$2:$AL$55, 33, FALSE), E11=3, VLOOKUP(H11, [1]Wage_Info!$B$2:$AL$55, 34, FALSE), E11=4, VLOOKUP(H11, [1]Wage_Info!$B$2:$AL$55, 35, FALSE)), C11 = 2018, _xlfn.IFS(E11=1, VLOOKUP(H11, [1]Wage_Info!$B$2:$AL$55, 36, FALSE), E11=2, VLOOKUP(H11, [1]Wage_Info!$B$2:$AL$55, 37, FALSE)))</f>
        <v>11802018358</v>
      </c>
      <c r="AA11" s="4">
        <f t="shared" si="4"/>
        <v>9.6566728285714463E-4</v>
      </c>
      <c r="AB11">
        <f>[1]Key!C11</f>
        <v>1</v>
      </c>
      <c r="AC11">
        <f t="shared" si="5"/>
        <v>0</v>
      </c>
      <c r="AD11">
        <f t="shared" si="6"/>
        <v>0</v>
      </c>
      <c r="AE11">
        <f t="shared" si="7"/>
        <v>0</v>
      </c>
      <c r="AF11">
        <f>[1]Key!D11</f>
        <v>0</v>
      </c>
    </row>
    <row r="12" spans="1:32" x14ac:dyDescent="0.3">
      <c r="A12">
        <v>11</v>
      </c>
      <c r="B12">
        <v>11</v>
      </c>
      <c r="C12">
        <v>2015</v>
      </c>
      <c r="D12">
        <v>4</v>
      </c>
      <c r="E12">
        <f t="shared" si="0"/>
        <v>2</v>
      </c>
      <c r="F12">
        <v>2016</v>
      </c>
      <c r="G12" t="s">
        <v>29</v>
      </c>
      <c r="H12" s="1">
        <f>VALUE(IF(G12="foreign",53,SUBSTITUTE(G12,G12,VLOOKUP(G12,[1]Key!$G$2:$H$55,2,))))</f>
        <v>33</v>
      </c>
      <c r="I12" t="s">
        <v>29</v>
      </c>
      <c r="J12">
        <f>VALUE(_xlfn.IFS(I12="foreign",53,I12="fictional",54, I12="unspecified", 55, NOT(OR(I12="foreign",I12="fictional")),SUBSTITUTE(I12,I12,VLOOKUP(I12,[1]Key!$G$2:$H$55,2,))))</f>
        <v>33</v>
      </c>
      <c r="K12">
        <f t="shared" si="1"/>
        <v>1</v>
      </c>
      <c r="L12">
        <f>VLOOKUP(H12, [1]Key!$H$2:$K$54, 2)</f>
        <v>3</v>
      </c>
      <c r="M12">
        <f>VLOOKUP(J12, [1]Key!$H$2:$K$54, 2)</f>
        <v>3</v>
      </c>
      <c r="N12">
        <f>VLOOKUP("*"&amp;G12&amp;"*",[1]Key!$N$2:$O$6,2,FALSE)</f>
        <v>2</v>
      </c>
      <c r="O12">
        <f>VLOOKUP("*"&amp;G12&amp;"*",[1]Key!$R$2:$S$11,2,FALSE)</f>
        <v>3</v>
      </c>
      <c r="P12">
        <v>4071</v>
      </c>
      <c r="Q12" s="2">
        <v>135000000</v>
      </c>
      <c r="R12" t="s">
        <v>42</v>
      </c>
      <c r="S12">
        <f>VLOOKUP(R12, [1]Key!$U$2:$V$8, 2, FALSE)</f>
        <v>5</v>
      </c>
      <c r="T12">
        <f t="shared" si="2"/>
        <v>0</v>
      </c>
      <c r="U12">
        <f>_xlfn.IFS(C12=2018, VLOOKUP(H12, '[1]State Pop'!$B$2:$G$55,6),C12=2017, VLOOKUP(H12, '[1]State Pop'!$B$2:$F$55,5),C12=2016, VLOOKUP(H12, '[1]State Pop'!$B$2:$F$55,4), C12=2015, VLOOKUP(H12, '[1]State Pop'!$B$2:$F$55,3), C12=2014, VLOOKUP(H12, '[1]State Pop'!$B$2:$F$55,2))</f>
        <v>19819347</v>
      </c>
      <c r="V12">
        <f>_xlfn.IFS(C12=2014,_xlfn.IFS(D12=1,VLOOKUP(H12,[1]Film_Workers!$B$2:$BD$55,2,FALSE),D12=2,VLOOKUP(H12,[1]Film_Workers!$B$2:$BD$55,3,FALSE),D12=3,VLOOKUP(H12,[1]Film_Workers!$B$2:$BD$55,4,FALSE),D12=4,VLOOKUP(H12,[1]Film_Workers!$B$2:$BD$55,5,FALSE),D12=5,VLOOKUP(H12,[1]Film_Workers!$B$2:$BD$55,6,FALSE),D12=6,VLOOKUP(H12,[1]Film_Workers!$B$2:$BD$55,7,FALSE),D12=7,VLOOKUP(H12,[1]Film_Workers!$B$2:$BD$55,8,FALSE),D12=8,VLOOKUP(H12,[1]Film_Workers!$B$2:$BD$55,9,FALSE),D12=9,VLOOKUP(H12,[1]Film_Workers!$B$2:$BD$55,10,FALSE),D12=10,VLOOKUP(H12,[1]Film_Workers!$B$2:$BD$55,11,FALSE),D12=11,VLOOKUP(H12,[1]Film_Workers!$B$2:$BD$55,12,FALSE),D12=12,VLOOKUP(H12,[1]Film_Workers!$B$2:$BD$55,13,FALSE)),C12=2015,_xlfn.IFS(D12=1,VLOOKUP(H12,[1]Film_Workers!$B$2:$BD$55,14,FALSE),D12=2,VLOOKUP(H12,[1]Film_Workers!$B$2:$BD$55,15,FALSE),D12=3,VLOOKUP(H12,[1]Film_Workers!$B$2:$BD$55,16,FALSE),D12=4,VLOOKUP(H12,[1]Film_Workers!$B$2:$BD$55,17,FALSE),D12=5,VLOOKUP(H12,[1]Film_Workers!$B$2:$BD$55,18,FALSE),D12=6,VLOOKUP(H12,[1]Film_Workers!$B$2:$BD$55,19,FALSE),D12=7,VLOOKUP(H12,[1]Film_Workers!$B$2:$BD$55,20,FALSE),D12=8,VLOOKUP(H12,[1]Film_Workers!$B$2:$BD$55,21,FALSE),D12=9,VLOOKUP(H12,[1]Film_Workers!$B$2:$BD$55,22,FALSE),D12=10,VLOOKUP(H12,[1]Film_Workers!$B$2:$BD$55,23,FALSE),D12=11,VLOOKUP(H12,[1]Film_Workers!$B$2:$BD$55,24,FALSE),D12=12,VLOOKUP(H12,[1]Film_Workers!$B$2:$BD$55,25,FALSE)),C12=2016,_xlfn.IFS(D12=1,VLOOKUP(H12,[1]Film_Workers!$B$2:$BD$55,26,FALSE),D12=2,VLOOKUP(H12,[1]Film_Workers!$B$2:$BD$55,27,FALSE),D12=3,VLOOKUP(H12,[1]Film_Workers!$B$2:$BD$55,28,FALSE),D12=4,VLOOKUP(H12,[1]Film_Workers!$B$2:$BD$55,29,FALSE),D12=5,VLOOKUP(H12,[1]Film_Workers!$B$2:$BD$55,30,FALSE),D12=6,VLOOKUP(H12,[1]Film_Workers!$B$2:$BD$55,31,FALSE),D12=7,VLOOKUP(H12,[1]Film_Workers!$B$2:$BD$55,32,FALSE),D12=8,VLOOKUP(H12,[1]Film_Workers!$B$2:$BD$55,33,FALSE),D12=9,VLOOKUP(H12,[1]Film_Workers!$B$2:$BD$55,34,FALSE),D12=10,VLOOKUP(H12,[1]Film_Workers!$B$2:$BD$55,35,FALSE),D12=11,VLOOKUP(H12,[1]Film_Workers!$B$2:$BD$55,36,FALSE),D12=12,VLOOKUP(H12,[1]Film_Workers!$B$2:$BD$55,37,FALSE)),C12=2017,_xlfn.IFS(D12=1,VLOOKUP(H12,[1]Film_Workers!$B$2:$BD$55,38,FALSE),D12=2,VLOOKUP(H12,[1]Film_Workers!$B$2:$BD$55,39,FALSE),D12=3,VLOOKUP(H12,[1]Film_Workers!$B$2:$BD$55,40,FALSE),D12=4,VLOOKUP(H12,[1]Film_Workers!$B$2:$BD$55,41,FALSE),D12=5,VLOOKUP(H12,[1]Film_Workers!$B$2:$BD$55,42,FALSE),D12=6,VLOOKUP(H12,[1]Film_Workers!$B$2:$BD$55,43,FALSE),D12=7,VLOOKUP(H12,[1]Film_Workers!$B$2:$BD$55,43,FALSE),D12=8,VLOOKUP(H12,[1]Film_Workers!$B$2:$BD$55,44,FALSE),D12=9,VLOOKUP(H12,[1]Film_Workers!$B$2:$BD$55,45,FALSE),D12=10,VLOOKUP(H12,[1]Film_Workers!$B$2:$BD$55,46,FALSE),D12=11,VLOOKUP(H12,[1]Film_Workers!$B$2:$BD$55,47,FALSE),D12=12,VLOOKUP(H12,[1]Film_Workers!$B$2:$BD$55,48)),C12=2018,_xlfn.IFS(D12=1,VLOOKUP(H12,[1]Film_Workers!$B$2:$BD$55,49,FALSE),D12=2,VLOOKUP(H12,[1]Film_Workers!$B$2:$BD$55,50,FALSE),D12=3,VLOOKUP(H12,[1]Film_Workers!$B$2:$BD$55,51,FALSE),D12=4,VLOOKUP(H12,[1]Film_Workers!$B$2:$BD$55,52,FALSE),D12=5,VLOOKUP(H12,[1]Film_Workers!$B$2:$BD$55,53,FALSE),D12=6,VLOOKUP(H12,[1]Film_Workers!$B$2:$BD$55,54)))</f>
        <v>42462</v>
      </c>
      <c r="W12">
        <f>_xlfn.IFS(C12=2014,_xlfn.IFS(D12=1,VLOOKUP(H12,[1]Priv_Workers!$B$2:$BD$55,2,FALSE),D12=2,VLOOKUP(H12,[1]Priv_Workers!$B$2:$BD$55,3,FALSE),D12=3,VLOOKUP(H12,[1]Priv_Workers!$B$2:$BD$55,4,FALSE),D12=4,VLOOKUP(H12,[1]Priv_Workers!$B$2:$BD$55,5,FALSE),D12=5,VLOOKUP(H12,[1]Priv_Workers!$B$2:$BD$55,6,FALSE),D12=6,VLOOKUP(H12,[1]Priv_Workers!$B$2:$BD$55,7,FALSE),D12=7,VLOOKUP(H12,[1]Priv_Workers!$B$2:$BD$55,8,FALSE),D12=8,VLOOKUP(H12,[1]Priv_Workers!$B$2:$BD$55,9,FALSE),D12=9,VLOOKUP(H12,[1]Priv_Workers!$B$2:$BD$55,10,FALSE),D12=10,VLOOKUP(H12,[1]Priv_Workers!$B$2:$BD$55,11,FALSE),D12=11,VLOOKUP(H12,[1]Priv_Workers!$B$2:$BD$55,12,FALSE),D12=12,VLOOKUP(H12,[1]Priv_Workers!$B$2:$BD$55,13,FALSE)),C12=2015,_xlfn.IFS(D12=1,VLOOKUP(H12,[1]Priv_Workers!$B$2:$BD$55,14,FALSE),D12=2,VLOOKUP(H12,[1]Priv_Workers!$B$2:$BD$55,15,FALSE),D12=3,VLOOKUP(H12,[1]Priv_Workers!$B$2:$BD$55,16,FALSE),D12=4,VLOOKUP(H12,[1]Priv_Workers!$B$2:$BD$55,17,FALSE),D12=5,VLOOKUP(H12,[1]Priv_Workers!$B$2:$BD$55,18,FALSE),D12=6,VLOOKUP(H12,[1]Priv_Workers!$B$2:$BD$55,19,FALSE),D12=7,VLOOKUP(H12,[1]Priv_Workers!$B$2:$BD$55,20,FALSE),D12=8,VLOOKUP(H12,[1]Priv_Workers!$B$2:$BD$55,21,FALSE),D12=9,VLOOKUP(H12,[1]Priv_Workers!$B$2:$BD$55,22,FALSE),D12=10,VLOOKUP(H12,[1]Priv_Workers!$B$2:$BD$55,23,FALSE),D12=11,VLOOKUP(H12,[1]Priv_Workers!$B$2:$BD$55,24,FALSE),D12=12,VLOOKUP(H12,[1]Priv_Workers!$B$2:$BD$55,25,FALSE)),C12=2016,_xlfn.IFS(D12=1,VLOOKUP(H12,[1]Priv_Workers!$B$2:$BD$55,26,FALSE),D12=2,VLOOKUP(H12,[1]Priv_Workers!$B$2:$BD$55,27,FALSE),D12=3,VLOOKUP(H12,[1]Priv_Workers!$B$2:$BD$55,28,FALSE),D12=4,VLOOKUP(H12,[1]Priv_Workers!$B$2:$BD$55,29,FALSE),D12=5,VLOOKUP(H12,[1]Priv_Workers!$B$2:$BD$55,30,FALSE),D12=6,VLOOKUP(H12,[1]Priv_Workers!$B$2:$BD$55,31,FALSE),D12=7,VLOOKUP(H12,[1]Priv_Workers!$B$2:$BD$55,32,FALSE),D12=8,VLOOKUP(H12,[1]Priv_Workers!$B$2:$BD$55,33,FALSE),D12=9,VLOOKUP(H12,[1]Priv_Workers!$B$2:$BD$55,34,FALSE),D12=10,VLOOKUP(H12,[1]Priv_Workers!$B$2:$BD$55,35,FALSE),D12=11,VLOOKUP(H12,[1]Priv_Workers!$B$2:$BD$55,36,FALSE),D12=12,VLOOKUP(H12,[1]Priv_Workers!$B$2:$BD$55,37,FALSE)),C12=2017,_xlfn.IFS(D12=1,VLOOKUP(H12,[1]Priv_Workers!$B$2:$BD$55,38,FALSE),D12=2,VLOOKUP(H12,[1]Priv_Workers!$B$2:$BD$55,39,FALSE),D12=3,VLOOKUP(H12,[1]Priv_Workers!$B$2:$BD$55,40,FALSE),D12=4,VLOOKUP(H12,[1]Priv_Workers!$B$2:$BD$55,41,FALSE),D12=5,VLOOKUP(H12,[1]Priv_Workers!$B$2:$BD$55,42,FALSE),D12=6,VLOOKUP(H12,[1]Priv_Workers!$B$2:$BD$55,43,FALSE),D12=7,VLOOKUP(H12,[1]Priv_Workers!$B$2:$BD$55,43,FALSE),D12=8,VLOOKUP(H12,[1]Priv_Workers!$B$2:$BD$55,44,FALSE),D12=9,VLOOKUP(H12,[1]Priv_Workers!$B$2:$BD$55,45,FALSE),D12=10,VLOOKUP(H12,[1]Priv_Workers!$B$2:$BD$55,46,FALSE),D12=11,VLOOKUP(H12,[1]Priv_Workers!$B$2:$BD$55,47,FALSE),D12=12,VLOOKUP(H12,[1]Priv_Workers!$B$2:$BD$55,48)),C12=2018,_xlfn.IFS(D12=1,VLOOKUP(H12,[1]Priv_Workers!$B$2:$BD$55,49,FALSE),D12=2,VLOOKUP(H12,[1]Priv_Workers!$B$2:$BD$55,50,FALSE),D12=3,VLOOKUP(H12,[1]Priv_Workers!$B$2:$BD$55,51,FALSE),D12=4,VLOOKUP(H12,[1]Priv_Workers!$B$2:$BD$55,52,FALSE),D12=5,VLOOKUP(H12,[1]Priv_Workers!$B$2:$BD$55,53,FALSE),D12=6,VLOOKUP(H12,[1]Priv_Workers!$B$2:$BD$55,54)))</f>
        <v>7561235</v>
      </c>
      <c r="X12" s="3">
        <f t="shared" si="3"/>
        <v>5.6157492790529593E-3</v>
      </c>
      <c r="Y12" s="2">
        <f>_xlfn.IFS(C12=2014, _xlfn.IFS(E12=1, VLOOKUP(H12, [1]Wage_Info!$B$2:$AH$55, 2, FALSE), E12=2, VLOOKUP(H12, [1]Wage_Info!$B$2:$AH$55, 3, FALSE), E12=3, VLOOKUP(H12, [1]Wage_Info!$B$2:$AH$55, 4, FALSE), E12=4, VLOOKUP(H12, [1]Wage_Info!$B$2:$AH$55, 5, FALSE)), C12=2015, _xlfn.IFS(E12=1, VLOOKUP(H12, [1]Wage_Info!$B$2:$AH$55, 6, FALSE), E12=2, VLOOKUP(H12, [1]Wage_Info!$B$2:$AH$55, 7, FALSE), E12=3, VLOOKUP(H12, [1]Wage_Info!$B$2:$AH$55, 8, FALSE), E12=4, VLOOKUP(H12, [1]Wage_Info!$B$2:$AH$55, 9, FALSE)), C12=2016, _xlfn.IFS(E12=1, VLOOKUP(H12, [1]Wage_Info!$B$2:$AH$55, 10, FALSE), E12=2, VLOOKUP(H12, [1]Wage_Info!$B$2:$AH$55, 11, FALSE), E12=3, VLOOKUP(H12, [1]Wage_Info!$B$2:$AH$55, 12, FALSE), E12=4, VLOOKUP(H12, [1]Wage_Info!$B$2:$AH$55, 13, FALSE)), C12=2017, _xlfn.IFS(E12=1, VLOOKUP(H12, [1]Wage_Info!$B$2:$AH$55, 14, FALSE), E12=2, VLOOKUP(H12, [1]Wage_Info!$B$2:$AH$55, 15, FALSE), E12=3, VLOOKUP(H12, [1]Wage_Info!$B$2:$AH$55, 16, FALSE), E12=4, VLOOKUP(H12, [1]Wage_Info!$B$2:$AH$55, 17, FALSE)), C12 = 2018, _xlfn.IFS(E12=1, VLOOKUP(H12, [1]Wage_Info!$B$2:$AH$55, 18, FALSE), E12=3, VLOOKUP(H12, [1]Wage_Info!$B$2:$AH$55, 19, FALSE)))</f>
        <v>1032460296</v>
      </c>
      <c r="Z12" s="2">
        <f>_xlfn.IFS(C12=2014, _xlfn.IFS(E12=1, VLOOKUP(H12, [1]Wage_Info!$B$2:$AL$55, 20, FALSE), E12=2, VLOOKUP(H12, [1]Wage_Info!$B$2:$AL$55, 21, FALSE), E12=3, VLOOKUP(H12, [1]Wage_Info!$B$2:$AL$55, 22, FALSE), E12=4, VLOOKUP(H12, [1]Wage_Info!$B$2:$AL$55, 23, FALSE)), C12=2015, _xlfn.IFS(E12=1, VLOOKUP(H12, [1]Wage_Info!$B$2:$AL$55, 24, FALSE), E12=2, VLOOKUP(H12, [1]Wage_Info!$B$2:$AL$55, 25, FALSE), E12=3, VLOOKUP(H12, [1]Wage_Info!$B$2:$AL$55, 26, FALSE), E12=4, VLOOKUP(H12, [1]Wage_Info!$B$2:$AL$55, 27, FALSE)), C12=2016, _xlfn.IFS(E12=1, VLOOKUP(H12, [1]Wage_Info!$B$2:$AL$55, 28, FALSE), E12=2, VLOOKUP(H12, [1]Wage_Info!$B$2:$AL$55, 29, FALSE), E12=3, VLOOKUP(H12, [1]Wage_Info!$B$2:$AL$55, 30, FALSE), E12=4, VLOOKUP(H12, [1]Wage_Info!$B$2:$AL$55, 31, FALSE)), C12=2017, _xlfn.IFS(E12=1, VLOOKUP(H12, [1]Wage_Info!$B$2:$AL$55, 32, FALSE), E12=2, VLOOKUP(H12, [1]Wage_Info!$B$2:$AL$55, 33, FALSE), E12=3, VLOOKUP(H12, [1]Wage_Info!$B$2:$AL$55, 34, FALSE), E12=4, VLOOKUP(H12, [1]Wage_Info!$B$2:$AL$55, 35, FALSE)), C12 = 2018, _xlfn.IFS(E12=1, VLOOKUP(H12, [1]Wage_Info!$B$2:$AL$55, 36, FALSE), E12=2, VLOOKUP(H12, [1]Wage_Info!$B$2:$AL$55, 37, FALSE)))</f>
        <v>117158132892</v>
      </c>
      <c r="AA12" s="4">
        <f t="shared" si="4"/>
        <v>8.8125362748120439E-3</v>
      </c>
      <c r="AB12">
        <f>[1]Key!C12</f>
        <v>1</v>
      </c>
      <c r="AC12">
        <f t="shared" si="5"/>
        <v>0</v>
      </c>
      <c r="AD12">
        <f t="shared" si="6"/>
        <v>1</v>
      </c>
      <c r="AE12">
        <f t="shared" si="7"/>
        <v>1</v>
      </c>
      <c r="AF12">
        <f>[1]Key!D12</f>
        <v>0</v>
      </c>
    </row>
    <row r="13" spans="1:32" x14ac:dyDescent="0.3">
      <c r="A13">
        <v>12</v>
      </c>
      <c r="B13">
        <v>12</v>
      </c>
      <c r="E13" t="e">
        <f t="shared" si="0"/>
        <v>#N/A</v>
      </c>
      <c r="F13">
        <v>2016</v>
      </c>
      <c r="G13" t="s">
        <v>28</v>
      </c>
      <c r="H13" s="1">
        <f>VALUE(IF(G13="foreign",53,SUBSTITUTE(G13,G13,VLOOKUP(G13,[1]Key!$G$2:$H$55,2,))))</f>
        <v>5</v>
      </c>
      <c r="I13" t="s">
        <v>36</v>
      </c>
      <c r="J13">
        <f>VALUE(_xlfn.IFS(I13="foreign",53,I13="fictional",54, I13="unspecified", 55, NOT(OR(I13="foreign",I13="fictional")),SUBSTITUTE(I13,I13,VLOOKUP(I13,[1]Key!$G$2:$H$55,2,))))</f>
        <v>54</v>
      </c>
      <c r="K13">
        <f t="shared" si="1"/>
        <v>0</v>
      </c>
      <c r="L13">
        <f>VLOOKUP(H13, [1]Key!$H$2:$K$54, 2)</f>
        <v>3</v>
      </c>
      <c r="M13">
        <f>VLOOKUP(J13, [1]Key!$H$2:$K$54, 2)</f>
        <v>0</v>
      </c>
      <c r="N13">
        <f>VLOOKUP("*"&amp;G13&amp;"*",[1]Key!$N$2:$O$6,2,FALSE)</f>
        <v>4</v>
      </c>
      <c r="O13">
        <f>VLOOKUP("*"&amp;G13&amp;"*",[1]Key!$R$2:$S$11,2,FALSE)</f>
        <v>6</v>
      </c>
      <c r="P13">
        <v>4066</v>
      </c>
      <c r="Q13" s="2">
        <v>125000000</v>
      </c>
      <c r="R13" t="s">
        <v>39</v>
      </c>
      <c r="S13">
        <f>VLOOKUP(R13, [1]Key!$U$2:$V$8, 2, FALSE)</f>
        <v>4</v>
      </c>
      <c r="T13">
        <f t="shared" si="2"/>
        <v>0</v>
      </c>
      <c r="U13" t="e">
        <f>_xlfn.IFS(C13=2018, VLOOKUP(H13, '[1]State Pop'!$B$2:$G$55,6),C13=2017, VLOOKUP(H13, '[1]State Pop'!$B$2:$F$55,5),C13=2016, VLOOKUP(H13, '[1]State Pop'!$B$2:$F$55,4), C13=2015, VLOOKUP(H13, '[1]State Pop'!$B$2:$F$55,3), C13=2014, VLOOKUP(H13, '[1]State Pop'!$B$2:$F$55,2))</f>
        <v>#N/A</v>
      </c>
      <c r="V13" t="e">
        <f>_xlfn.IFS(C13=2014,_xlfn.IFS(D13=1,VLOOKUP(H13,[1]Film_Workers!$B$2:$BD$55,2,FALSE),D13=2,VLOOKUP(H13,[1]Film_Workers!$B$2:$BD$55,3,FALSE),D13=3,VLOOKUP(H13,[1]Film_Workers!$B$2:$BD$55,4,FALSE),D13=4,VLOOKUP(H13,[1]Film_Workers!$B$2:$BD$55,5,FALSE),D13=5,VLOOKUP(H13,[1]Film_Workers!$B$2:$BD$55,6,FALSE),D13=6,VLOOKUP(H13,[1]Film_Workers!$B$2:$BD$55,7,FALSE),D13=7,VLOOKUP(H13,[1]Film_Workers!$B$2:$BD$55,8,FALSE),D13=8,VLOOKUP(H13,[1]Film_Workers!$B$2:$BD$55,9,FALSE),D13=9,VLOOKUP(H13,[1]Film_Workers!$B$2:$BD$55,10,FALSE),D13=10,VLOOKUP(H13,[1]Film_Workers!$B$2:$BD$55,11,FALSE),D13=11,VLOOKUP(H13,[1]Film_Workers!$B$2:$BD$55,12,FALSE),D13=12,VLOOKUP(H13,[1]Film_Workers!$B$2:$BD$55,13,FALSE)),C13=2015,_xlfn.IFS(D13=1,VLOOKUP(H13,[1]Film_Workers!$B$2:$BD$55,14,FALSE),D13=2,VLOOKUP(H13,[1]Film_Workers!$B$2:$BD$55,15,FALSE),D13=3,VLOOKUP(H13,[1]Film_Workers!$B$2:$BD$55,16,FALSE),D13=4,VLOOKUP(H13,[1]Film_Workers!$B$2:$BD$55,17,FALSE),D13=5,VLOOKUP(H13,[1]Film_Workers!$B$2:$BD$55,18,FALSE),D13=6,VLOOKUP(H13,[1]Film_Workers!$B$2:$BD$55,19,FALSE),D13=7,VLOOKUP(H13,[1]Film_Workers!$B$2:$BD$55,20,FALSE),D13=8,VLOOKUP(H13,[1]Film_Workers!$B$2:$BD$55,21,FALSE),D13=9,VLOOKUP(H13,[1]Film_Workers!$B$2:$BD$55,22,FALSE),D13=10,VLOOKUP(H13,[1]Film_Workers!$B$2:$BD$55,23,FALSE),D13=11,VLOOKUP(H13,[1]Film_Workers!$B$2:$BD$55,24,FALSE),D13=12,VLOOKUP(H13,[1]Film_Workers!$B$2:$BD$55,25,FALSE)),C13=2016,_xlfn.IFS(D13=1,VLOOKUP(H13,[1]Film_Workers!$B$2:$BD$55,26,FALSE),D13=2,VLOOKUP(H13,[1]Film_Workers!$B$2:$BD$55,27,FALSE),D13=3,VLOOKUP(H13,[1]Film_Workers!$B$2:$BD$55,28,FALSE),D13=4,VLOOKUP(H13,[1]Film_Workers!$B$2:$BD$55,29,FALSE),D13=5,VLOOKUP(H13,[1]Film_Workers!$B$2:$BD$55,30,FALSE),D13=6,VLOOKUP(H13,[1]Film_Workers!$B$2:$BD$55,31,FALSE),D13=7,VLOOKUP(H13,[1]Film_Workers!$B$2:$BD$55,32,FALSE),D13=8,VLOOKUP(H13,[1]Film_Workers!$B$2:$BD$55,33,FALSE),D13=9,VLOOKUP(H13,[1]Film_Workers!$B$2:$BD$55,34,FALSE),D13=10,VLOOKUP(H13,[1]Film_Workers!$B$2:$BD$55,35,FALSE),D13=11,VLOOKUP(H13,[1]Film_Workers!$B$2:$BD$55,36,FALSE),D13=12,VLOOKUP(H13,[1]Film_Workers!$B$2:$BD$55,37,FALSE)),C13=2017,_xlfn.IFS(D13=1,VLOOKUP(H13,[1]Film_Workers!$B$2:$BD$55,38,FALSE),D13=2,VLOOKUP(H13,[1]Film_Workers!$B$2:$BD$55,39,FALSE),D13=3,VLOOKUP(H13,[1]Film_Workers!$B$2:$BD$55,40,FALSE),D13=4,VLOOKUP(H13,[1]Film_Workers!$B$2:$BD$55,41,FALSE),D13=5,VLOOKUP(H13,[1]Film_Workers!$B$2:$BD$55,42,FALSE),D13=6,VLOOKUP(H13,[1]Film_Workers!$B$2:$BD$55,43,FALSE),D13=7,VLOOKUP(H13,[1]Film_Workers!$B$2:$BD$55,43,FALSE),D13=8,VLOOKUP(H13,[1]Film_Workers!$B$2:$BD$55,44,FALSE),D13=9,VLOOKUP(H13,[1]Film_Workers!$B$2:$BD$55,45,FALSE),D13=10,VLOOKUP(H13,[1]Film_Workers!$B$2:$BD$55,46,FALSE),D13=11,VLOOKUP(H13,[1]Film_Workers!$B$2:$BD$55,47,FALSE),D13=12,VLOOKUP(H13,[1]Film_Workers!$B$2:$BD$55,48)),C13=2018,_xlfn.IFS(D13=1,VLOOKUP(H13,[1]Film_Workers!$B$2:$BD$55,49,FALSE),D13=2,VLOOKUP(H13,[1]Film_Workers!$B$2:$BD$55,50,FALSE),D13=3,VLOOKUP(H13,[1]Film_Workers!$B$2:$BD$55,51,FALSE),D13=4,VLOOKUP(H13,[1]Film_Workers!$B$2:$BD$55,52,FALSE),D13=5,VLOOKUP(H13,[1]Film_Workers!$B$2:$BD$55,53,FALSE),D13=6,VLOOKUP(H13,[1]Film_Workers!$B$2:$BD$55,54)))</f>
        <v>#N/A</v>
      </c>
      <c r="W13" t="e">
        <f>_xlfn.IFS(C13=2014,_xlfn.IFS(D13=1,VLOOKUP(H13,[1]Priv_Workers!$B$2:$BD$55,2,FALSE),D13=2,VLOOKUP(H13,[1]Priv_Workers!$B$2:$BD$55,3,FALSE),D13=3,VLOOKUP(H13,[1]Priv_Workers!$B$2:$BD$55,4,FALSE),D13=4,VLOOKUP(H13,[1]Priv_Workers!$B$2:$BD$55,5,FALSE),D13=5,VLOOKUP(H13,[1]Priv_Workers!$B$2:$BD$55,6,FALSE),D13=6,VLOOKUP(H13,[1]Priv_Workers!$B$2:$BD$55,7,FALSE),D13=7,VLOOKUP(H13,[1]Priv_Workers!$B$2:$BD$55,8,FALSE),D13=8,VLOOKUP(H13,[1]Priv_Workers!$B$2:$BD$55,9,FALSE),D13=9,VLOOKUP(H13,[1]Priv_Workers!$B$2:$BD$55,10,FALSE),D13=10,VLOOKUP(H13,[1]Priv_Workers!$B$2:$BD$55,11,FALSE),D13=11,VLOOKUP(H13,[1]Priv_Workers!$B$2:$BD$55,12,FALSE),D13=12,VLOOKUP(H13,[1]Priv_Workers!$B$2:$BD$55,13,FALSE)),C13=2015,_xlfn.IFS(D13=1,VLOOKUP(H13,[1]Priv_Workers!$B$2:$BD$55,14,FALSE),D13=2,VLOOKUP(H13,[1]Priv_Workers!$B$2:$BD$55,15,FALSE),D13=3,VLOOKUP(H13,[1]Priv_Workers!$B$2:$BD$55,16,FALSE),D13=4,VLOOKUP(H13,[1]Priv_Workers!$B$2:$BD$55,17,FALSE),D13=5,VLOOKUP(H13,[1]Priv_Workers!$B$2:$BD$55,18,FALSE),D13=6,VLOOKUP(H13,[1]Priv_Workers!$B$2:$BD$55,19,FALSE),D13=7,VLOOKUP(H13,[1]Priv_Workers!$B$2:$BD$55,20,FALSE),D13=8,VLOOKUP(H13,[1]Priv_Workers!$B$2:$BD$55,21,FALSE),D13=9,VLOOKUP(H13,[1]Priv_Workers!$B$2:$BD$55,22,FALSE),D13=10,VLOOKUP(H13,[1]Priv_Workers!$B$2:$BD$55,23,FALSE),D13=11,VLOOKUP(H13,[1]Priv_Workers!$B$2:$BD$55,24,FALSE),D13=12,VLOOKUP(H13,[1]Priv_Workers!$B$2:$BD$55,25,FALSE)),C13=2016,_xlfn.IFS(D13=1,VLOOKUP(H13,[1]Priv_Workers!$B$2:$BD$55,26,FALSE),D13=2,VLOOKUP(H13,[1]Priv_Workers!$B$2:$BD$55,27,FALSE),D13=3,VLOOKUP(H13,[1]Priv_Workers!$B$2:$BD$55,28,FALSE),D13=4,VLOOKUP(H13,[1]Priv_Workers!$B$2:$BD$55,29,FALSE),D13=5,VLOOKUP(H13,[1]Priv_Workers!$B$2:$BD$55,30,FALSE),D13=6,VLOOKUP(H13,[1]Priv_Workers!$B$2:$BD$55,31,FALSE),D13=7,VLOOKUP(H13,[1]Priv_Workers!$B$2:$BD$55,32,FALSE),D13=8,VLOOKUP(H13,[1]Priv_Workers!$B$2:$BD$55,33,FALSE),D13=9,VLOOKUP(H13,[1]Priv_Workers!$B$2:$BD$55,34,FALSE),D13=10,VLOOKUP(H13,[1]Priv_Workers!$B$2:$BD$55,35,FALSE),D13=11,VLOOKUP(H13,[1]Priv_Workers!$B$2:$BD$55,36,FALSE),D13=12,VLOOKUP(H13,[1]Priv_Workers!$B$2:$BD$55,37,FALSE)),C13=2017,_xlfn.IFS(D13=1,VLOOKUP(H13,[1]Priv_Workers!$B$2:$BD$55,38,FALSE),D13=2,VLOOKUP(H13,[1]Priv_Workers!$B$2:$BD$55,39,FALSE),D13=3,VLOOKUP(H13,[1]Priv_Workers!$B$2:$BD$55,40,FALSE),D13=4,VLOOKUP(H13,[1]Priv_Workers!$B$2:$BD$55,41,FALSE),D13=5,VLOOKUP(H13,[1]Priv_Workers!$B$2:$BD$55,42,FALSE),D13=6,VLOOKUP(H13,[1]Priv_Workers!$B$2:$BD$55,43,FALSE),D13=7,VLOOKUP(H13,[1]Priv_Workers!$B$2:$BD$55,43,FALSE),D13=8,VLOOKUP(H13,[1]Priv_Workers!$B$2:$BD$55,44,FALSE),D13=9,VLOOKUP(H13,[1]Priv_Workers!$B$2:$BD$55,45,FALSE),D13=10,VLOOKUP(H13,[1]Priv_Workers!$B$2:$BD$55,46,FALSE),D13=11,VLOOKUP(H13,[1]Priv_Workers!$B$2:$BD$55,47,FALSE),D13=12,VLOOKUP(H13,[1]Priv_Workers!$B$2:$BD$55,48)),C13=2018,_xlfn.IFS(D13=1,VLOOKUP(H13,[1]Priv_Workers!$B$2:$BD$55,49,FALSE),D13=2,VLOOKUP(H13,[1]Priv_Workers!$B$2:$BD$55,50,FALSE),D13=3,VLOOKUP(H13,[1]Priv_Workers!$B$2:$BD$55,51,FALSE),D13=4,VLOOKUP(H13,[1]Priv_Workers!$B$2:$BD$55,52,FALSE),D13=5,VLOOKUP(H13,[1]Priv_Workers!$B$2:$BD$55,53,FALSE),D13=6,VLOOKUP(H13,[1]Priv_Workers!$B$2:$BD$55,54)))</f>
        <v>#N/A</v>
      </c>
      <c r="X13" s="3" t="e">
        <f t="shared" si="3"/>
        <v>#N/A</v>
      </c>
      <c r="Y13" s="2" t="e">
        <f>_xlfn.IFS(C13=2014, _xlfn.IFS(E13=1, VLOOKUP(H13, [1]Wage_Info!$B$2:$AH$55, 2, FALSE), E13=2, VLOOKUP(H13, [1]Wage_Info!$B$2:$AH$55, 3, FALSE), E13=3, VLOOKUP(H13, [1]Wage_Info!$B$2:$AH$55, 4, FALSE), E13=4, VLOOKUP(H13, [1]Wage_Info!$B$2:$AH$55, 5, FALSE)), C13=2015, _xlfn.IFS(E13=1, VLOOKUP(H13, [1]Wage_Info!$B$2:$AH$55, 6, FALSE), E13=2, VLOOKUP(H13, [1]Wage_Info!$B$2:$AH$55, 7, FALSE), E13=3, VLOOKUP(H13, [1]Wage_Info!$B$2:$AH$55, 8, FALSE), E13=4, VLOOKUP(H13, [1]Wage_Info!$B$2:$AH$55, 9, FALSE)), C13=2016, _xlfn.IFS(E13=1, VLOOKUP(H13, [1]Wage_Info!$B$2:$AH$55, 10, FALSE), E13=2, VLOOKUP(H13, [1]Wage_Info!$B$2:$AH$55, 11, FALSE), E13=3, VLOOKUP(H13, [1]Wage_Info!$B$2:$AH$55, 12, FALSE), E13=4, VLOOKUP(H13, [1]Wage_Info!$B$2:$AH$55, 13, FALSE)), C13=2017, _xlfn.IFS(E13=1, VLOOKUP(H13, [1]Wage_Info!$B$2:$AH$55, 14, FALSE), E13=2, VLOOKUP(H13, [1]Wage_Info!$B$2:$AH$55, 15, FALSE), E13=3, VLOOKUP(H13, [1]Wage_Info!$B$2:$AH$55, 16, FALSE), E13=4, VLOOKUP(H13, [1]Wage_Info!$B$2:$AH$55, 17, FALSE)), C13 = 2018, _xlfn.IFS(E13=1, VLOOKUP(H13, [1]Wage_Info!$B$2:$AH$55, 18, FALSE), E13=3, VLOOKUP(H13, [1]Wage_Info!$B$2:$AH$55, 19, FALSE)))</f>
        <v>#N/A</v>
      </c>
      <c r="Z13" s="2" t="e">
        <f>_xlfn.IFS(C13=2014, _xlfn.IFS(E13=1, VLOOKUP(H13, [1]Wage_Info!$B$2:$AL$55, 20, FALSE), E13=2, VLOOKUP(H13, [1]Wage_Info!$B$2:$AL$55, 21, FALSE), E13=3, VLOOKUP(H13, [1]Wage_Info!$B$2:$AL$55, 22, FALSE), E13=4, VLOOKUP(H13, [1]Wage_Info!$B$2:$AL$55, 23, FALSE)), C13=2015, _xlfn.IFS(E13=1, VLOOKUP(H13, [1]Wage_Info!$B$2:$AL$55, 24, FALSE), E13=2, VLOOKUP(H13, [1]Wage_Info!$B$2:$AL$55, 25, FALSE), E13=3, VLOOKUP(H13, [1]Wage_Info!$B$2:$AL$55, 26, FALSE), E13=4, VLOOKUP(H13, [1]Wage_Info!$B$2:$AL$55, 27, FALSE)), C13=2016, _xlfn.IFS(E13=1, VLOOKUP(H13, [1]Wage_Info!$B$2:$AL$55, 28, FALSE), E13=2, VLOOKUP(H13, [1]Wage_Info!$B$2:$AL$55, 29, FALSE), E13=3, VLOOKUP(H13, [1]Wage_Info!$B$2:$AL$55, 30, FALSE), E13=4, VLOOKUP(H13, [1]Wage_Info!$B$2:$AL$55, 31, FALSE)), C13=2017, _xlfn.IFS(E13=1, VLOOKUP(H13, [1]Wage_Info!$B$2:$AL$55, 32, FALSE), E13=2, VLOOKUP(H13, [1]Wage_Info!$B$2:$AL$55, 33, FALSE), E13=3, VLOOKUP(H13, [1]Wage_Info!$B$2:$AL$55, 34, FALSE), E13=4, VLOOKUP(H13, [1]Wage_Info!$B$2:$AL$55, 35, FALSE)), C13 = 2018, _xlfn.IFS(E13=1, VLOOKUP(H13, [1]Wage_Info!$B$2:$AL$55, 36, FALSE), E13=2, VLOOKUP(H13, [1]Wage_Info!$B$2:$AL$55, 37, FALSE)))</f>
        <v>#N/A</v>
      </c>
      <c r="AA13" s="4" t="e">
        <f t="shared" si="4"/>
        <v>#N/A</v>
      </c>
      <c r="AB13">
        <f>[1]Key!C13</f>
        <v>0</v>
      </c>
      <c r="AC13">
        <f t="shared" si="5"/>
        <v>1</v>
      </c>
      <c r="AD13">
        <f t="shared" si="6"/>
        <v>0</v>
      </c>
      <c r="AE13">
        <f t="shared" si="7"/>
        <v>1</v>
      </c>
      <c r="AF13">
        <f>[1]Key!D13</f>
        <v>0</v>
      </c>
    </row>
    <row r="14" spans="1:32" x14ac:dyDescent="0.3">
      <c r="A14">
        <v>13</v>
      </c>
      <c r="B14">
        <v>13</v>
      </c>
      <c r="C14">
        <v>2015</v>
      </c>
      <c r="D14">
        <v>9</v>
      </c>
      <c r="E14">
        <f t="shared" si="0"/>
        <v>3</v>
      </c>
      <c r="F14">
        <v>2016</v>
      </c>
      <c r="G14" t="s">
        <v>41</v>
      </c>
      <c r="H14" s="1">
        <f>VALUE(IF(G14="foreign",53,SUBSTITUTE(G14,G14,VLOOKUP(G14,[1]Key!$G$2:$H$55,2,))))</f>
        <v>29</v>
      </c>
      <c r="I14" t="s">
        <v>43</v>
      </c>
      <c r="J14">
        <f>VALUE(_xlfn.IFS(I14="foreign",53,I14="fictional",54, I14="unspecified", 55, NOT(OR(I14="foreign",I14="fictional")),SUBSTITUTE(I14,I14,VLOOKUP(I14,[1]Key!$G$2:$H$55,2,))))</f>
        <v>29</v>
      </c>
      <c r="K14">
        <f t="shared" si="1"/>
        <v>1</v>
      </c>
      <c r="L14">
        <f>VLOOKUP(H14, [1]Key!$H$2:$K$54, 2)</f>
        <v>2</v>
      </c>
      <c r="M14">
        <f>VLOOKUP(J14, [1]Key!$H$2:$K$54, 2)</f>
        <v>2</v>
      </c>
      <c r="N14">
        <f>VLOOKUP("*"&amp;G14&amp;"*",[1]Key!$N$2:$O$6,2,FALSE)</f>
        <v>4</v>
      </c>
      <c r="O14">
        <f>VLOOKUP("*"&amp;G14&amp;"*",[1]Key!$R$2:$S$11,2,FALSE)</f>
        <v>4</v>
      </c>
      <c r="P14">
        <v>4039</v>
      </c>
      <c r="Q14" s="2">
        <v>120000000</v>
      </c>
      <c r="R14" t="s">
        <v>33</v>
      </c>
      <c r="S14">
        <f>VLOOKUP(R14, [1]Key!$U$2:$V$8, 2, FALSE)</f>
        <v>1</v>
      </c>
      <c r="T14">
        <f t="shared" si="2"/>
        <v>0</v>
      </c>
      <c r="U14">
        <f>_xlfn.IFS(C14=2018, VLOOKUP(H14, '[1]State Pop'!$B$2:$G$55,6),C14=2017, VLOOKUP(H14, '[1]State Pop'!$B$2:$F$55,5),C14=2016, VLOOKUP(H14, '[1]State Pop'!$B$2:$F$55,4), C14=2015, VLOOKUP(H14, '[1]State Pop'!$B$2:$F$55,3), C14=2014, VLOOKUP(H14, '[1]State Pop'!$B$2:$F$55,2))</f>
        <v>2883057</v>
      </c>
      <c r="V14">
        <f>_xlfn.IFS(C14=2014,_xlfn.IFS(D14=1,VLOOKUP(H14,[1]Film_Workers!$B$2:$BD$55,2,FALSE),D14=2,VLOOKUP(H14,[1]Film_Workers!$B$2:$BD$55,3,FALSE),D14=3,VLOOKUP(H14,[1]Film_Workers!$B$2:$BD$55,4,FALSE),D14=4,VLOOKUP(H14,[1]Film_Workers!$B$2:$BD$55,5,FALSE),D14=5,VLOOKUP(H14,[1]Film_Workers!$B$2:$BD$55,6,FALSE),D14=6,VLOOKUP(H14,[1]Film_Workers!$B$2:$BD$55,7,FALSE),D14=7,VLOOKUP(H14,[1]Film_Workers!$B$2:$BD$55,8,FALSE),D14=8,VLOOKUP(H14,[1]Film_Workers!$B$2:$BD$55,9,FALSE),D14=9,VLOOKUP(H14,[1]Film_Workers!$B$2:$BD$55,10,FALSE),D14=10,VLOOKUP(H14,[1]Film_Workers!$B$2:$BD$55,11,FALSE),D14=11,VLOOKUP(H14,[1]Film_Workers!$B$2:$BD$55,12,FALSE),D14=12,VLOOKUP(H14,[1]Film_Workers!$B$2:$BD$55,13,FALSE)),C14=2015,_xlfn.IFS(D14=1,VLOOKUP(H14,[1]Film_Workers!$B$2:$BD$55,14,FALSE),D14=2,VLOOKUP(H14,[1]Film_Workers!$B$2:$BD$55,15,FALSE),D14=3,VLOOKUP(H14,[1]Film_Workers!$B$2:$BD$55,16,FALSE),D14=4,VLOOKUP(H14,[1]Film_Workers!$B$2:$BD$55,17,FALSE),D14=5,VLOOKUP(H14,[1]Film_Workers!$B$2:$BD$55,18,FALSE),D14=6,VLOOKUP(H14,[1]Film_Workers!$B$2:$BD$55,19,FALSE),D14=7,VLOOKUP(H14,[1]Film_Workers!$B$2:$BD$55,20,FALSE),D14=8,VLOOKUP(H14,[1]Film_Workers!$B$2:$BD$55,21,FALSE),D14=9,VLOOKUP(H14,[1]Film_Workers!$B$2:$BD$55,22,FALSE),D14=10,VLOOKUP(H14,[1]Film_Workers!$B$2:$BD$55,23,FALSE),D14=11,VLOOKUP(H14,[1]Film_Workers!$B$2:$BD$55,24,FALSE),D14=12,VLOOKUP(H14,[1]Film_Workers!$B$2:$BD$55,25,FALSE)),C14=2016,_xlfn.IFS(D14=1,VLOOKUP(H14,[1]Film_Workers!$B$2:$BD$55,26,FALSE),D14=2,VLOOKUP(H14,[1]Film_Workers!$B$2:$BD$55,27,FALSE),D14=3,VLOOKUP(H14,[1]Film_Workers!$B$2:$BD$55,28,FALSE),D14=4,VLOOKUP(H14,[1]Film_Workers!$B$2:$BD$55,29,FALSE),D14=5,VLOOKUP(H14,[1]Film_Workers!$B$2:$BD$55,30,FALSE),D14=6,VLOOKUP(H14,[1]Film_Workers!$B$2:$BD$55,31,FALSE),D14=7,VLOOKUP(H14,[1]Film_Workers!$B$2:$BD$55,32,FALSE),D14=8,VLOOKUP(H14,[1]Film_Workers!$B$2:$BD$55,33,FALSE),D14=9,VLOOKUP(H14,[1]Film_Workers!$B$2:$BD$55,34,FALSE),D14=10,VLOOKUP(H14,[1]Film_Workers!$B$2:$BD$55,35,FALSE),D14=11,VLOOKUP(H14,[1]Film_Workers!$B$2:$BD$55,36,FALSE),D14=12,VLOOKUP(H14,[1]Film_Workers!$B$2:$BD$55,37,FALSE)),C14=2017,_xlfn.IFS(D14=1,VLOOKUP(H14,[1]Film_Workers!$B$2:$BD$55,38,FALSE),D14=2,VLOOKUP(H14,[1]Film_Workers!$B$2:$BD$55,39,FALSE),D14=3,VLOOKUP(H14,[1]Film_Workers!$B$2:$BD$55,40,FALSE),D14=4,VLOOKUP(H14,[1]Film_Workers!$B$2:$BD$55,41,FALSE),D14=5,VLOOKUP(H14,[1]Film_Workers!$B$2:$BD$55,42,FALSE),D14=6,VLOOKUP(H14,[1]Film_Workers!$B$2:$BD$55,43,FALSE),D14=7,VLOOKUP(H14,[1]Film_Workers!$B$2:$BD$55,43,FALSE),D14=8,VLOOKUP(H14,[1]Film_Workers!$B$2:$BD$55,44,FALSE),D14=9,VLOOKUP(H14,[1]Film_Workers!$B$2:$BD$55,45,FALSE),D14=10,VLOOKUP(H14,[1]Film_Workers!$B$2:$BD$55,46,FALSE),D14=11,VLOOKUP(H14,[1]Film_Workers!$B$2:$BD$55,47,FALSE),D14=12,VLOOKUP(H14,[1]Film_Workers!$B$2:$BD$55,48)),C14=2018,_xlfn.IFS(D14=1,VLOOKUP(H14,[1]Film_Workers!$B$2:$BD$55,49,FALSE),D14=2,VLOOKUP(H14,[1]Film_Workers!$B$2:$BD$55,50,FALSE),D14=3,VLOOKUP(H14,[1]Film_Workers!$B$2:$BD$55,51,FALSE),D14=4,VLOOKUP(H14,[1]Film_Workers!$B$2:$BD$55,52,FALSE),D14=5,VLOOKUP(H14,[1]Film_Workers!$B$2:$BD$55,53,FALSE),D14=6,VLOOKUP(H14,[1]Film_Workers!$B$2:$BD$55,54)))</f>
        <v>1261</v>
      </c>
      <c r="W14">
        <f>_xlfn.IFS(C14=2014,_xlfn.IFS(D14=1,VLOOKUP(H14,[1]Priv_Workers!$B$2:$BD$55,2,FALSE),D14=2,VLOOKUP(H14,[1]Priv_Workers!$B$2:$BD$55,3,FALSE),D14=3,VLOOKUP(H14,[1]Priv_Workers!$B$2:$BD$55,4,FALSE),D14=4,VLOOKUP(H14,[1]Priv_Workers!$B$2:$BD$55,5,FALSE),D14=5,VLOOKUP(H14,[1]Priv_Workers!$B$2:$BD$55,6,FALSE),D14=6,VLOOKUP(H14,[1]Priv_Workers!$B$2:$BD$55,7,FALSE),D14=7,VLOOKUP(H14,[1]Priv_Workers!$B$2:$BD$55,8,FALSE),D14=8,VLOOKUP(H14,[1]Priv_Workers!$B$2:$BD$55,9,FALSE),D14=9,VLOOKUP(H14,[1]Priv_Workers!$B$2:$BD$55,10,FALSE),D14=10,VLOOKUP(H14,[1]Priv_Workers!$B$2:$BD$55,11,FALSE),D14=11,VLOOKUP(H14,[1]Priv_Workers!$B$2:$BD$55,12,FALSE),D14=12,VLOOKUP(H14,[1]Priv_Workers!$B$2:$BD$55,13,FALSE)),C14=2015,_xlfn.IFS(D14=1,VLOOKUP(H14,[1]Priv_Workers!$B$2:$BD$55,14,FALSE),D14=2,VLOOKUP(H14,[1]Priv_Workers!$B$2:$BD$55,15,FALSE),D14=3,VLOOKUP(H14,[1]Priv_Workers!$B$2:$BD$55,16,FALSE),D14=4,VLOOKUP(H14,[1]Priv_Workers!$B$2:$BD$55,17,FALSE),D14=5,VLOOKUP(H14,[1]Priv_Workers!$B$2:$BD$55,18,FALSE),D14=6,VLOOKUP(H14,[1]Priv_Workers!$B$2:$BD$55,19,FALSE),D14=7,VLOOKUP(H14,[1]Priv_Workers!$B$2:$BD$55,20,FALSE),D14=8,VLOOKUP(H14,[1]Priv_Workers!$B$2:$BD$55,21,FALSE),D14=9,VLOOKUP(H14,[1]Priv_Workers!$B$2:$BD$55,22,FALSE),D14=10,VLOOKUP(H14,[1]Priv_Workers!$B$2:$BD$55,23,FALSE),D14=11,VLOOKUP(H14,[1]Priv_Workers!$B$2:$BD$55,24,FALSE),D14=12,VLOOKUP(H14,[1]Priv_Workers!$B$2:$BD$55,25,FALSE)),C14=2016,_xlfn.IFS(D14=1,VLOOKUP(H14,[1]Priv_Workers!$B$2:$BD$55,26,FALSE),D14=2,VLOOKUP(H14,[1]Priv_Workers!$B$2:$BD$55,27,FALSE),D14=3,VLOOKUP(H14,[1]Priv_Workers!$B$2:$BD$55,28,FALSE),D14=4,VLOOKUP(H14,[1]Priv_Workers!$B$2:$BD$55,29,FALSE),D14=5,VLOOKUP(H14,[1]Priv_Workers!$B$2:$BD$55,30,FALSE),D14=6,VLOOKUP(H14,[1]Priv_Workers!$B$2:$BD$55,31,FALSE),D14=7,VLOOKUP(H14,[1]Priv_Workers!$B$2:$BD$55,32,FALSE),D14=8,VLOOKUP(H14,[1]Priv_Workers!$B$2:$BD$55,33,FALSE),D14=9,VLOOKUP(H14,[1]Priv_Workers!$B$2:$BD$55,34,FALSE),D14=10,VLOOKUP(H14,[1]Priv_Workers!$B$2:$BD$55,35,FALSE),D14=11,VLOOKUP(H14,[1]Priv_Workers!$B$2:$BD$55,36,FALSE),D14=12,VLOOKUP(H14,[1]Priv_Workers!$B$2:$BD$55,37,FALSE)),C14=2017,_xlfn.IFS(D14=1,VLOOKUP(H14,[1]Priv_Workers!$B$2:$BD$55,38,FALSE),D14=2,VLOOKUP(H14,[1]Priv_Workers!$B$2:$BD$55,39,FALSE),D14=3,VLOOKUP(H14,[1]Priv_Workers!$B$2:$BD$55,40,FALSE),D14=4,VLOOKUP(H14,[1]Priv_Workers!$B$2:$BD$55,41,FALSE),D14=5,VLOOKUP(H14,[1]Priv_Workers!$B$2:$BD$55,42,FALSE),D14=6,VLOOKUP(H14,[1]Priv_Workers!$B$2:$BD$55,43,FALSE),D14=7,VLOOKUP(H14,[1]Priv_Workers!$B$2:$BD$55,43,FALSE),D14=8,VLOOKUP(H14,[1]Priv_Workers!$B$2:$BD$55,44,FALSE),D14=9,VLOOKUP(H14,[1]Priv_Workers!$B$2:$BD$55,45,FALSE),D14=10,VLOOKUP(H14,[1]Priv_Workers!$B$2:$BD$55,46,FALSE),D14=11,VLOOKUP(H14,[1]Priv_Workers!$B$2:$BD$55,47,FALSE),D14=12,VLOOKUP(H14,[1]Priv_Workers!$B$2:$BD$55,48)),C14=2018,_xlfn.IFS(D14=1,VLOOKUP(H14,[1]Priv_Workers!$B$2:$BD$55,49,FALSE),D14=2,VLOOKUP(H14,[1]Priv_Workers!$B$2:$BD$55,50,FALSE),D14=3,VLOOKUP(H14,[1]Priv_Workers!$B$2:$BD$55,51,FALSE),D14=4,VLOOKUP(H14,[1]Priv_Workers!$B$2:$BD$55,52,FALSE),D14=5,VLOOKUP(H14,[1]Priv_Workers!$B$2:$BD$55,53,FALSE),D14=6,VLOOKUP(H14,[1]Priv_Workers!$B$2:$BD$55,54)))</f>
        <v>1103360</v>
      </c>
      <c r="X14" s="3">
        <f t="shared" si="3"/>
        <v>1.1428726798143852E-3</v>
      </c>
      <c r="Y14" s="2">
        <f>_xlfn.IFS(C14=2014, _xlfn.IFS(E14=1, VLOOKUP(H14, [1]Wage_Info!$B$2:$AH$55, 2, FALSE), E14=2, VLOOKUP(H14, [1]Wage_Info!$B$2:$AH$55, 3, FALSE), E14=3, VLOOKUP(H14, [1]Wage_Info!$B$2:$AH$55, 4, FALSE), E14=4, VLOOKUP(H14, [1]Wage_Info!$B$2:$AH$55, 5, FALSE)), C14=2015, _xlfn.IFS(E14=1, VLOOKUP(H14, [1]Wage_Info!$B$2:$AH$55, 6, FALSE), E14=2, VLOOKUP(H14, [1]Wage_Info!$B$2:$AH$55, 7, FALSE), E14=3, VLOOKUP(H14, [1]Wage_Info!$B$2:$AH$55, 8, FALSE), E14=4, VLOOKUP(H14, [1]Wage_Info!$B$2:$AH$55, 9, FALSE)), C14=2016, _xlfn.IFS(E14=1, VLOOKUP(H14, [1]Wage_Info!$B$2:$AH$55, 10, FALSE), E14=2, VLOOKUP(H14, [1]Wage_Info!$B$2:$AH$55, 11, FALSE), E14=3, VLOOKUP(H14, [1]Wage_Info!$B$2:$AH$55, 12, FALSE), E14=4, VLOOKUP(H14, [1]Wage_Info!$B$2:$AH$55, 13, FALSE)), C14=2017, _xlfn.IFS(E14=1, VLOOKUP(H14, [1]Wage_Info!$B$2:$AH$55, 14, FALSE), E14=2, VLOOKUP(H14, [1]Wage_Info!$B$2:$AH$55, 15, FALSE), E14=3, VLOOKUP(H14, [1]Wage_Info!$B$2:$AH$55, 16, FALSE), E14=4, VLOOKUP(H14, [1]Wage_Info!$B$2:$AH$55, 17, FALSE)), C14 = 2018, _xlfn.IFS(E14=1, VLOOKUP(H14, [1]Wage_Info!$B$2:$AH$55, 18, FALSE), E14=3, VLOOKUP(H14, [1]Wage_Info!$B$2:$AH$55, 19, FALSE)))</f>
        <v>11644873</v>
      </c>
      <c r="Z14" s="2">
        <f>_xlfn.IFS(C14=2014, _xlfn.IFS(E14=1, VLOOKUP(H14, [1]Wage_Info!$B$2:$AL$55, 20, FALSE), E14=2, VLOOKUP(H14, [1]Wage_Info!$B$2:$AL$55, 21, FALSE), E14=3, VLOOKUP(H14, [1]Wage_Info!$B$2:$AL$55, 22, FALSE), E14=4, VLOOKUP(H14, [1]Wage_Info!$B$2:$AL$55, 23, FALSE)), C14=2015, _xlfn.IFS(E14=1, VLOOKUP(H14, [1]Wage_Info!$B$2:$AL$55, 24, FALSE), E14=2, VLOOKUP(H14, [1]Wage_Info!$B$2:$AL$55, 25, FALSE), E14=3, VLOOKUP(H14, [1]Wage_Info!$B$2:$AL$55, 26, FALSE), E14=4, VLOOKUP(H14, [1]Wage_Info!$B$2:$AL$55, 27, FALSE)), C14=2016, _xlfn.IFS(E14=1, VLOOKUP(H14, [1]Wage_Info!$B$2:$AL$55, 28, FALSE), E14=2, VLOOKUP(H14, [1]Wage_Info!$B$2:$AL$55, 29, FALSE), E14=3, VLOOKUP(H14, [1]Wage_Info!$B$2:$AL$55, 30, FALSE), E14=4, VLOOKUP(H14, [1]Wage_Info!$B$2:$AL$55, 31, FALSE)), C14=2017, _xlfn.IFS(E14=1, VLOOKUP(H14, [1]Wage_Info!$B$2:$AL$55, 32, FALSE), E14=2, VLOOKUP(H14, [1]Wage_Info!$B$2:$AL$55, 33, FALSE), E14=3, VLOOKUP(H14, [1]Wage_Info!$B$2:$AL$55, 34, FALSE), E14=4, VLOOKUP(H14, [1]Wage_Info!$B$2:$AL$55, 35, FALSE)), C14 = 2018, _xlfn.IFS(E14=1, VLOOKUP(H14, [1]Wage_Info!$B$2:$AL$55, 36, FALSE), E14=2, VLOOKUP(H14, [1]Wage_Info!$B$2:$AL$55, 37, FALSE)))</f>
        <v>11918616510</v>
      </c>
      <c r="AA14" s="4">
        <f t="shared" si="4"/>
        <v>9.7703227469645294E-4</v>
      </c>
      <c r="AB14">
        <f>[1]Key!C14</f>
        <v>1</v>
      </c>
      <c r="AC14">
        <f t="shared" si="5"/>
        <v>0</v>
      </c>
      <c r="AD14">
        <f t="shared" si="6"/>
        <v>0</v>
      </c>
      <c r="AE14">
        <f t="shared" si="7"/>
        <v>0</v>
      </c>
      <c r="AF14">
        <f>[1]Key!D14</f>
        <v>0</v>
      </c>
    </row>
    <row r="15" spans="1:32" x14ac:dyDescent="0.3">
      <c r="A15">
        <v>14</v>
      </c>
      <c r="B15">
        <v>14</v>
      </c>
      <c r="E15" t="e">
        <f t="shared" si="0"/>
        <v>#N/A</v>
      </c>
      <c r="F15">
        <v>2016</v>
      </c>
      <c r="G15" t="s">
        <v>32</v>
      </c>
      <c r="H15" s="1">
        <f>VALUE(IF(G15="foreign",53,SUBSTITUTE(G15,G15,VLOOKUP(G15,[1]Key!$G$2:$H$55,2,))))</f>
        <v>53</v>
      </c>
      <c r="I15" t="s">
        <v>36</v>
      </c>
      <c r="J15">
        <f>VALUE(_xlfn.IFS(I15="foreign",53,I15="fictional",54, I15="unspecified", 55, NOT(OR(I15="foreign",I15="fictional")),SUBSTITUTE(I15,I15,VLOOKUP(I15,[1]Key!$G$2:$H$55,2,))))</f>
        <v>54</v>
      </c>
      <c r="K15">
        <f t="shared" si="1"/>
        <v>0</v>
      </c>
      <c r="L15">
        <f>VLOOKUP(H15, [1]Key!$H$2:$K$54, 2)</f>
        <v>0</v>
      </c>
      <c r="M15">
        <f>VLOOKUP(J15, [1]Key!$H$2:$K$54, 2)</f>
        <v>0</v>
      </c>
      <c r="N15">
        <f>VLOOKUP("*"&amp;G15&amp;"*",[1]Key!$N$2:$O$6,2,FALSE)</f>
        <v>0</v>
      </c>
      <c r="O15">
        <f>VLOOKUP("*"&amp;G15&amp;"*",[1]Key!$R$2:$S$11,2,FALSE)</f>
        <v>0</v>
      </c>
      <c r="P15">
        <v>4029</v>
      </c>
      <c r="Q15" s="2">
        <v>75000000</v>
      </c>
      <c r="R15" t="s">
        <v>33</v>
      </c>
      <c r="S15">
        <f>VLOOKUP(R15, [1]Key!$U$2:$V$8, 2, FALSE)</f>
        <v>1</v>
      </c>
      <c r="T15">
        <f t="shared" si="2"/>
        <v>0</v>
      </c>
      <c r="U15" t="e">
        <f>_xlfn.IFS(C15=2018, VLOOKUP(H15, '[1]State Pop'!$B$2:$G$55,6),C15=2017, VLOOKUP(H15, '[1]State Pop'!$B$2:$F$55,5),C15=2016, VLOOKUP(H15, '[1]State Pop'!$B$2:$F$55,4), C15=2015, VLOOKUP(H15, '[1]State Pop'!$B$2:$F$55,3), C15=2014, VLOOKUP(H15, '[1]State Pop'!$B$2:$F$55,2))</f>
        <v>#N/A</v>
      </c>
      <c r="V15" t="e">
        <f>_xlfn.IFS(C15=2014,_xlfn.IFS(D15=1,VLOOKUP(H15,[1]Film_Workers!$B$2:$BD$55,2,FALSE),D15=2,VLOOKUP(H15,[1]Film_Workers!$B$2:$BD$55,3,FALSE),D15=3,VLOOKUP(H15,[1]Film_Workers!$B$2:$BD$55,4,FALSE),D15=4,VLOOKUP(H15,[1]Film_Workers!$B$2:$BD$55,5,FALSE),D15=5,VLOOKUP(H15,[1]Film_Workers!$B$2:$BD$55,6,FALSE),D15=6,VLOOKUP(H15,[1]Film_Workers!$B$2:$BD$55,7,FALSE),D15=7,VLOOKUP(H15,[1]Film_Workers!$B$2:$BD$55,8,FALSE),D15=8,VLOOKUP(H15,[1]Film_Workers!$B$2:$BD$55,9,FALSE),D15=9,VLOOKUP(H15,[1]Film_Workers!$B$2:$BD$55,10,FALSE),D15=10,VLOOKUP(H15,[1]Film_Workers!$B$2:$BD$55,11,FALSE),D15=11,VLOOKUP(H15,[1]Film_Workers!$B$2:$BD$55,12,FALSE),D15=12,VLOOKUP(H15,[1]Film_Workers!$B$2:$BD$55,13,FALSE)),C15=2015,_xlfn.IFS(D15=1,VLOOKUP(H15,[1]Film_Workers!$B$2:$BD$55,14,FALSE),D15=2,VLOOKUP(H15,[1]Film_Workers!$B$2:$BD$55,15,FALSE),D15=3,VLOOKUP(H15,[1]Film_Workers!$B$2:$BD$55,16,FALSE),D15=4,VLOOKUP(H15,[1]Film_Workers!$B$2:$BD$55,17,FALSE),D15=5,VLOOKUP(H15,[1]Film_Workers!$B$2:$BD$55,18,FALSE),D15=6,VLOOKUP(H15,[1]Film_Workers!$B$2:$BD$55,19,FALSE),D15=7,VLOOKUP(H15,[1]Film_Workers!$B$2:$BD$55,20,FALSE),D15=8,VLOOKUP(H15,[1]Film_Workers!$B$2:$BD$55,21,FALSE),D15=9,VLOOKUP(H15,[1]Film_Workers!$B$2:$BD$55,22,FALSE),D15=10,VLOOKUP(H15,[1]Film_Workers!$B$2:$BD$55,23,FALSE),D15=11,VLOOKUP(H15,[1]Film_Workers!$B$2:$BD$55,24,FALSE),D15=12,VLOOKUP(H15,[1]Film_Workers!$B$2:$BD$55,25,FALSE)),C15=2016,_xlfn.IFS(D15=1,VLOOKUP(H15,[1]Film_Workers!$B$2:$BD$55,26,FALSE),D15=2,VLOOKUP(H15,[1]Film_Workers!$B$2:$BD$55,27,FALSE),D15=3,VLOOKUP(H15,[1]Film_Workers!$B$2:$BD$55,28,FALSE),D15=4,VLOOKUP(H15,[1]Film_Workers!$B$2:$BD$55,29,FALSE),D15=5,VLOOKUP(H15,[1]Film_Workers!$B$2:$BD$55,30,FALSE),D15=6,VLOOKUP(H15,[1]Film_Workers!$B$2:$BD$55,31,FALSE),D15=7,VLOOKUP(H15,[1]Film_Workers!$B$2:$BD$55,32,FALSE),D15=8,VLOOKUP(H15,[1]Film_Workers!$B$2:$BD$55,33,FALSE),D15=9,VLOOKUP(H15,[1]Film_Workers!$B$2:$BD$55,34,FALSE),D15=10,VLOOKUP(H15,[1]Film_Workers!$B$2:$BD$55,35,FALSE),D15=11,VLOOKUP(H15,[1]Film_Workers!$B$2:$BD$55,36,FALSE),D15=12,VLOOKUP(H15,[1]Film_Workers!$B$2:$BD$55,37,FALSE)),C15=2017,_xlfn.IFS(D15=1,VLOOKUP(H15,[1]Film_Workers!$B$2:$BD$55,38,FALSE),D15=2,VLOOKUP(H15,[1]Film_Workers!$B$2:$BD$55,39,FALSE),D15=3,VLOOKUP(H15,[1]Film_Workers!$B$2:$BD$55,40,FALSE),D15=4,VLOOKUP(H15,[1]Film_Workers!$B$2:$BD$55,41,FALSE),D15=5,VLOOKUP(H15,[1]Film_Workers!$B$2:$BD$55,42,FALSE),D15=6,VLOOKUP(H15,[1]Film_Workers!$B$2:$BD$55,43,FALSE),D15=7,VLOOKUP(H15,[1]Film_Workers!$B$2:$BD$55,43,FALSE),D15=8,VLOOKUP(H15,[1]Film_Workers!$B$2:$BD$55,44,FALSE),D15=9,VLOOKUP(H15,[1]Film_Workers!$B$2:$BD$55,45,FALSE),D15=10,VLOOKUP(H15,[1]Film_Workers!$B$2:$BD$55,46,FALSE),D15=11,VLOOKUP(H15,[1]Film_Workers!$B$2:$BD$55,47,FALSE),D15=12,VLOOKUP(H15,[1]Film_Workers!$B$2:$BD$55,48)),C15=2018,_xlfn.IFS(D15=1,VLOOKUP(H15,[1]Film_Workers!$B$2:$BD$55,49,FALSE),D15=2,VLOOKUP(H15,[1]Film_Workers!$B$2:$BD$55,50,FALSE),D15=3,VLOOKUP(H15,[1]Film_Workers!$B$2:$BD$55,51,FALSE),D15=4,VLOOKUP(H15,[1]Film_Workers!$B$2:$BD$55,52,FALSE),D15=5,VLOOKUP(H15,[1]Film_Workers!$B$2:$BD$55,53,FALSE),D15=6,VLOOKUP(H15,[1]Film_Workers!$B$2:$BD$55,54)))</f>
        <v>#N/A</v>
      </c>
      <c r="W15" t="e">
        <f>_xlfn.IFS(C15=2014,_xlfn.IFS(D15=1,VLOOKUP(H15,[1]Priv_Workers!$B$2:$BD$55,2,FALSE),D15=2,VLOOKUP(H15,[1]Priv_Workers!$B$2:$BD$55,3,FALSE),D15=3,VLOOKUP(H15,[1]Priv_Workers!$B$2:$BD$55,4,FALSE),D15=4,VLOOKUP(H15,[1]Priv_Workers!$B$2:$BD$55,5,FALSE),D15=5,VLOOKUP(H15,[1]Priv_Workers!$B$2:$BD$55,6,FALSE),D15=6,VLOOKUP(H15,[1]Priv_Workers!$B$2:$BD$55,7,FALSE),D15=7,VLOOKUP(H15,[1]Priv_Workers!$B$2:$BD$55,8,FALSE),D15=8,VLOOKUP(H15,[1]Priv_Workers!$B$2:$BD$55,9,FALSE),D15=9,VLOOKUP(H15,[1]Priv_Workers!$B$2:$BD$55,10,FALSE),D15=10,VLOOKUP(H15,[1]Priv_Workers!$B$2:$BD$55,11,FALSE),D15=11,VLOOKUP(H15,[1]Priv_Workers!$B$2:$BD$55,12,FALSE),D15=12,VLOOKUP(H15,[1]Priv_Workers!$B$2:$BD$55,13,FALSE)),C15=2015,_xlfn.IFS(D15=1,VLOOKUP(H15,[1]Priv_Workers!$B$2:$BD$55,14,FALSE),D15=2,VLOOKUP(H15,[1]Priv_Workers!$B$2:$BD$55,15,FALSE),D15=3,VLOOKUP(H15,[1]Priv_Workers!$B$2:$BD$55,16,FALSE),D15=4,VLOOKUP(H15,[1]Priv_Workers!$B$2:$BD$55,17,FALSE),D15=5,VLOOKUP(H15,[1]Priv_Workers!$B$2:$BD$55,18,FALSE),D15=6,VLOOKUP(H15,[1]Priv_Workers!$B$2:$BD$55,19,FALSE),D15=7,VLOOKUP(H15,[1]Priv_Workers!$B$2:$BD$55,20,FALSE),D15=8,VLOOKUP(H15,[1]Priv_Workers!$B$2:$BD$55,21,FALSE),D15=9,VLOOKUP(H15,[1]Priv_Workers!$B$2:$BD$55,22,FALSE),D15=10,VLOOKUP(H15,[1]Priv_Workers!$B$2:$BD$55,23,FALSE),D15=11,VLOOKUP(H15,[1]Priv_Workers!$B$2:$BD$55,24,FALSE),D15=12,VLOOKUP(H15,[1]Priv_Workers!$B$2:$BD$55,25,FALSE)),C15=2016,_xlfn.IFS(D15=1,VLOOKUP(H15,[1]Priv_Workers!$B$2:$BD$55,26,FALSE),D15=2,VLOOKUP(H15,[1]Priv_Workers!$B$2:$BD$55,27,FALSE),D15=3,VLOOKUP(H15,[1]Priv_Workers!$B$2:$BD$55,28,FALSE),D15=4,VLOOKUP(H15,[1]Priv_Workers!$B$2:$BD$55,29,FALSE),D15=5,VLOOKUP(H15,[1]Priv_Workers!$B$2:$BD$55,30,FALSE),D15=6,VLOOKUP(H15,[1]Priv_Workers!$B$2:$BD$55,31,FALSE),D15=7,VLOOKUP(H15,[1]Priv_Workers!$B$2:$BD$55,32,FALSE),D15=8,VLOOKUP(H15,[1]Priv_Workers!$B$2:$BD$55,33,FALSE),D15=9,VLOOKUP(H15,[1]Priv_Workers!$B$2:$BD$55,34,FALSE),D15=10,VLOOKUP(H15,[1]Priv_Workers!$B$2:$BD$55,35,FALSE),D15=11,VLOOKUP(H15,[1]Priv_Workers!$B$2:$BD$55,36,FALSE),D15=12,VLOOKUP(H15,[1]Priv_Workers!$B$2:$BD$55,37,FALSE)),C15=2017,_xlfn.IFS(D15=1,VLOOKUP(H15,[1]Priv_Workers!$B$2:$BD$55,38,FALSE),D15=2,VLOOKUP(H15,[1]Priv_Workers!$B$2:$BD$55,39,FALSE),D15=3,VLOOKUP(H15,[1]Priv_Workers!$B$2:$BD$55,40,FALSE),D15=4,VLOOKUP(H15,[1]Priv_Workers!$B$2:$BD$55,41,FALSE),D15=5,VLOOKUP(H15,[1]Priv_Workers!$B$2:$BD$55,42,FALSE),D15=6,VLOOKUP(H15,[1]Priv_Workers!$B$2:$BD$55,43,FALSE),D15=7,VLOOKUP(H15,[1]Priv_Workers!$B$2:$BD$55,43,FALSE),D15=8,VLOOKUP(H15,[1]Priv_Workers!$B$2:$BD$55,44,FALSE),D15=9,VLOOKUP(H15,[1]Priv_Workers!$B$2:$BD$55,45,FALSE),D15=10,VLOOKUP(H15,[1]Priv_Workers!$B$2:$BD$55,46,FALSE),D15=11,VLOOKUP(H15,[1]Priv_Workers!$B$2:$BD$55,47,FALSE),D15=12,VLOOKUP(H15,[1]Priv_Workers!$B$2:$BD$55,48)),C15=2018,_xlfn.IFS(D15=1,VLOOKUP(H15,[1]Priv_Workers!$B$2:$BD$55,49,FALSE),D15=2,VLOOKUP(H15,[1]Priv_Workers!$B$2:$BD$55,50,FALSE),D15=3,VLOOKUP(H15,[1]Priv_Workers!$B$2:$BD$55,51,FALSE),D15=4,VLOOKUP(H15,[1]Priv_Workers!$B$2:$BD$55,52,FALSE),D15=5,VLOOKUP(H15,[1]Priv_Workers!$B$2:$BD$55,53,FALSE),D15=6,VLOOKUP(H15,[1]Priv_Workers!$B$2:$BD$55,54)))</f>
        <v>#N/A</v>
      </c>
      <c r="X15" s="3" t="e">
        <f t="shared" si="3"/>
        <v>#N/A</v>
      </c>
      <c r="Y15" s="2" t="e">
        <f>_xlfn.IFS(C15=2014, _xlfn.IFS(E15=1, VLOOKUP(H15, [1]Wage_Info!$B$2:$AH$55, 2, FALSE), E15=2, VLOOKUP(H15, [1]Wage_Info!$B$2:$AH$55, 3, FALSE), E15=3, VLOOKUP(H15, [1]Wage_Info!$B$2:$AH$55, 4, FALSE), E15=4, VLOOKUP(H15, [1]Wage_Info!$B$2:$AH$55, 5, FALSE)), C15=2015, _xlfn.IFS(E15=1, VLOOKUP(H15, [1]Wage_Info!$B$2:$AH$55, 6, FALSE), E15=2, VLOOKUP(H15, [1]Wage_Info!$B$2:$AH$55, 7, FALSE), E15=3, VLOOKUP(H15, [1]Wage_Info!$B$2:$AH$55, 8, FALSE), E15=4, VLOOKUP(H15, [1]Wage_Info!$B$2:$AH$55, 9, FALSE)), C15=2016, _xlfn.IFS(E15=1, VLOOKUP(H15, [1]Wage_Info!$B$2:$AH$55, 10, FALSE), E15=2, VLOOKUP(H15, [1]Wage_Info!$B$2:$AH$55, 11, FALSE), E15=3, VLOOKUP(H15, [1]Wage_Info!$B$2:$AH$55, 12, FALSE), E15=4, VLOOKUP(H15, [1]Wage_Info!$B$2:$AH$55, 13, FALSE)), C15=2017, _xlfn.IFS(E15=1, VLOOKUP(H15, [1]Wage_Info!$B$2:$AH$55, 14, FALSE), E15=2, VLOOKUP(H15, [1]Wage_Info!$B$2:$AH$55, 15, FALSE), E15=3, VLOOKUP(H15, [1]Wage_Info!$B$2:$AH$55, 16, FALSE), E15=4, VLOOKUP(H15, [1]Wage_Info!$B$2:$AH$55, 17, FALSE)), C15 = 2018, _xlfn.IFS(E15=1, VLOOKUP(H15, [1]Wage_Info!$B$2:$AH$55, 18, FALSE), E15=3, VLOOKUP(H15, [1]Wage_Info!$B$2:$AH$55, 19, FALSE)))</f>
        <v>#N/A</v>
      </c>
      <c r="Z15" s="2" t="e">
        <f>_xlfn.IFS(C15=2014, _xlfn.IFS(E15=1, VLOOKUP(H15, [1]Wage_Info!$B$2:$AL$55, 20, FALSE), E15=2, VLOOKUP(H15, [1]Wage_Info!$B$2:$AL$55, 21, FALSE), E15=3, VLOOKUP(H15, [1]Wage_Info!$B$2:$AL$55, 22, FALSE), E15=4, VLOOKUP(H15, [1]Wage_Info!$B$2:$AL$55, 23, FALSE)), C15=2015, _xlfn.IFS(E15=1, VLOOKUP(H15, [1]Wage_Info!$B$2:$AL$55, 24, FALSE), E15=2, VLOOKUP(H15, [1]Wage_Info!$B$2:$AL$55, 25, FALSE), E15=3, VLOOKUP(H15, [1]Wage_Info!$B$2:$AL$55, 26, FALSE), E15=4, VLOOKUP(H15, [1]Wage_Info!$B$2:$AL$55, 27, FALSE)), C15=2016, _xlfn.IFS(E15=1, VLOOKUP(H15, [1]Wage_Info!$B$2:$AL$55, 28, FALSE), E15=2, VLOOKUP(H15, [1]Wage_Info!$B$2:$AL$55, 29, FALSE), E15=3, VLOOKUP(H15, [1]Wage_Info!$B$2:$AL$55, 30, FALSE), E15=4, VLOOKUP(H15, [1]Wage_Info!$B$2:$AL$55, 31, FALSE)), C15=2017, _xlfn.IFS(E15=1, VLOOKUP(H15, [1]Wage_Info!$B$2:$AL$55, 32, FALSE), E15=2, VLOOKUP(H15, [1]Wage_Info!$B$2:$AL$55, 33, FALSE), E15=3, VLOOKUP(H15, [1]Wage_Info!$B$2:$AL$55, 34, FALSE), E15=4, VLOOKUP(H15, [1]Wage_Info!$B$2:$AL$55, 35, FALSE)), C15 = 2018, _xlfn.IFS(E15=1, VLOOKUP(H15, [1]Wage_Info!$B$2:$AL$55, 36, FALSE), E15=2, VLOOKUP(H15, [1]Wage_Info!$B$2:$AL$55, 37, FALSE)))</f>
        <v>#N/A</v>
      </c>
      <c r="AA15" s="4" t="e">
        <f t="shared" si="4"/>
        <v>#N/A</v>
      </c>
      <c r="AB15">
        <f>[1]Key!C15</f>
        <v>0</v>
      </c>
      <c r="AC15">
        <f t="shared" si="5"/>
        <v>0</v>
      </c>
      <c r="AD15">
        <f t="shared" si="6"/>
        <v>0</v>
      </c>
      <c r="AE15">
        <f t="shared" si="7"/>
        <v>0</v>
      </c>
      <c r="AF15">
        <f>[1]Key!D15</f>
        <v>0</v>
      </c>
    </row>
    <row r="16" spans="1:32" x14ac:dyDescent="0.3">
      <c r="A16">
        <v>15</v>
      </c>
      <c r="B16">
        <v>15</v>
      </c>
      <c r="E16" t="e">
        <f t="shared" si="0"/>
        <v>#N/A</v>
      </c>
      <c r="F16">
        <v>2016</v>
      </c>
      <c r="G16" t="s">
        <v>44</v>
      </c>
      <c r="H16" s="1">
        <f>VALUE(IF(G16="foreign",53,SUBSTITUTE(G16,G16,VLOOKUP(G16,[1]Key!$G$2:$H$55,2,))))</f>
        <v>7</v>
      </c>
      <c r="I16" t="s">
        <v>36</v>
      </c>
      <c r="J16">
        <f>VALUE(_xlfn.IFS(I16="foreign",53,I16="fictional",54, I16="unspecified", 55, NOT(OR(I16="foreign",I16="fictional")),SUBSTITUTE(I16,I16,VLOOKUP(I16,[1]Key!$G$2:$H$55,2,))))</f>
        <v>54</v>
      </c>
      <c r="K16">
        <f t="shared" si="1"/>
        <v>0</v>
      </c>
      <c r="L16">
        <f>VLOOKUP(H16, [1]Key!$H$2:$K$54, 2)</f>
        <v>3</v>
      </c>
      <c r="M16">
        <f>VLOOKUP(J16, [1]Key!$H$2:$K$54, 2)</f>
        <v>0</v>
      </c>
      <c r="N16">
        <f>VLOOKUP("*"&amp;G16&amp;"*",[1]Key!$N$2:$O$6,2,FALSE)</f>
        <v>2</v>
      </c>
      <c r="O16">
        <f>VLOOKUP("*"&amp;G16&amp;"*",[1]Key!$R$2:$S$11,2,FALSE)</f>
        <v>5</v>
      </c>
      <c r="P16">
        <v>3997</v>
      </c>
      <c r="Q16" s="2">
        <v>105000000</v>
      </c>
      <c r="R16" t="s">
        <v>39</v>
      </c>
      <c r="S16">
        <f>VLOOKUP(R16, [1]Key!$U$2:$V$8, 2, FALSE)</f>
        <v>4</v>
      </c>
      <c r="T16">
        <f t="shared" si="2"/>
        <v>0</v>
      </c>
      <c r="U16" t="e">
        <f>_xlfn.IFS(C16=2018, VLOOKUP(H16, '[1]State Pop'!$B$2:$G$55,6),C16=2017, VLOOKUP(H16, '[1]State Pop'!$B$2:$F$55,5),C16=2016, VLOOKUP(H16, '[1]State Pop'!$B$2:$F$55,4), C16=2015, VLOOKUP(H16, '[1]State Pop'!$B$2:$F$55,3), C16=2014, VLOOKUP(H16, '[1]State Pop'!$B$2:$F$55,2))</f>
        <v>#N/A</v>
      </c>
      <c r="V16" t="e">
        <f>_xlfn.IFS(C16=2014,_xlfn.IFS(D16=1,VLOOKUP(H16,[1]Film_Workers!$B$2:$BD$55,2,FALSE),D16=2,VLOOKUP(H16,[1]Film_Workers!$B$2:$BD$55,3,FALSE),D16=3,VLOOKUP(H16,[1]Film_Workers!$B$2:$BD$55,4,FALSE),D16=4,VLOOKUP(H16,[1]Film_Workers!$B$2:$BD$55,5,FALSE),D16=5,VLOOKUP(H16,[1]Film_Workers!$B$2:$BD$55,6,FALSE),D16=6,VLOOKUP(H16,[1]Film_Workers!$B$2:$BD$55,7,FALSE),D16=7,VLOOKUP(H16,[1]Film_Workers!$B$2:$BD$55,8,FALSE),D16=8,VLOOKUP(H16,[1]Film_Workers!$B$2:$BD$55,9,FALSE),D16=9,VLOOKUP(H16,[1]Film_Workers!$B$2:$BD$55,10,FALSE),D16=10,VLOOKUP(H16,[1]Film_Workers!$B$2:$BD$55,11,FALSE),D16=11,VLOOKUP(H16,[1]Film_Workers!$B$2:$BD$55,12,FALSE),D16=12,VLOOKUP(H16,[1]Film_Workers!$B$2:$BD$55,13,FALSE)),C16=2015,_xlfn.IFS(D16=1,VLOOKUP(H16,[1]Film_Workers!$B$2:$BD$55,14,FALSE),D16=2,VLOOKUP(H16,[1]Film_Workers!$B$2:$BD$55,15,FALSE),D16=3,VLOOKUP(H16,[1]Film_Workers!$B$2:$BD$55,16,FALSE),D16=4,VLOOKUP(H16,[1]Film_Workers!$B$2:$BD$55,17,FALSE),D16=5,VLOOKUP(H16,[1]Film_Workers!$B$2:$BD$55,18,FALSE),D16=6,VLOOKUP(H16,[1]Film_Workers!$B$2:$BD$55,19,FALSE),D16=7,VLOOKUP(H16,[1]Film_Workers!$B$2:$BD$55,20,FALSE),D16=8,VLOOKUP(H16,[1]Film_Workers!$B$2:$BD$55,21,FALSE),D16=9,VLOOKUP(H16,[1]Film_Workers!$B$2:$BD$55,22,FALSE),D16=10,VLOOKUP(H16,[1]Film_Workers!$B$2:$BD$55,23,FALSE),D16=11,VLOOKUP(H16,[1]Film_Workers!$B$2:$BD$55,24,FALSE),D16=12,VLOOKUP(H16,[1]Film_Workers!$B$2:$BD$55,25,FALSE)),C16=2016,_xlfn.IFS(D16=1,VLOOKUP(H16,[1]Film_Workers!$B$2:$BD$55,26,FALSE),D16=2,VLOOKUP(H16,[1]Film_Workers!$B$2:$BD$55,27,FALSE),D16=3,VLOOKUP(H16,[1]Film_Workers!$B$2:$BD$55,28,FALSE),D16=4,VLOOKUP(H16,[1]Film_Workers!$B$2:$BD$55,29,FALSE),D16=5,VLOOKUP(H16,[1]Film_Workers!$B$2:$BD$55,30,FALSE),D16=6,VLOOKUP(H16,[1]Film_Workers!$B$2:$BD$55,31,FALSE),D16=7,VLOOKUP(H16,[1]Film_Workers!$B$2:$BD$55,32,FALSE),D16=8,VLOOKUP(H16,[1]Film_Workers!$B$2:$BD$55,33,FALSE),D16=9,VLOOKUP(H16,[1]Film_Workers!$B$2:$BD$55,34,FALSE),D16=10,VLOOKUP(H16,[1]Film_Workers!$B$2:$BD$55,35,FALSE),D16=11,VLOOKUP(H16,[1]Film_Workers!$B$2:$BD$55,36,FALSE),D16=12,VLOOKUP(H16,[1]Film_Workers!$B$2:$BD$55,37,FALSE)),C16=2017,_xlfn.IFS(D16=1,VLOOKUP(H16,[1]Film_Workers!$B$2:$BD$55,38,FALSE),D16=2,VLOOKUP(H16,[1]Film_Workers!$B$2:$BD$55,39,FALSE),D16=3,VLOOKUP(H16,[1]Film_Workers!$B$2:$BD$55,40,FALSE),D16=4,VLOOKUP(H16,[1]Film_Workers!$B$2:$BD$55,41,FALSE),D16=5,VLOOKUP(H16,[1]Film_Workers!$B$2:$BD$55,42,FALSE),D16=6,VLOOKUP(H16,[1]Film_Workers!$B$2:$BD$55,43,FALSE),D16=7,VLOOKUP(H16,[1]Film_Workers!$B$2:$BD$55,43,FALSE),D16=8,VLOOKUP(H16,[1]Film_Workers!$B$2:$BD$55,44,FALSE),D16=9,VLOOKUP(H16,[1]Film_Workers!$B$2:$BD$55,45,FALSE),D16=10,VLOOKUP(H16,[1]Film_Workers!$B$2:$BD$55,46,FALSE),D16=11,VLOOKUP(H16,[1]Film_Workers!$B$2:$BD$55,47,FALSE),D16=12,VLOOKUP(H16,[1]Film_Workers!$B$2:$BD$55,48)),C16=2018,_xlfn.IFS(D16=1,VLOOKUP(H16,[1]Film_Workers!$B$2:$BD$55,49,FALSE),D16=2,VLOOKUP(H16,[1]Film_Workers!$B$2:$BD$55,50,FALSE),D16=3,VLOOKUP(H16,[1]Film_Workers!$B$2:$BD$55,51,FALSE),D16=4,VLOOKUP(H16,[1]Film_Workers!$B$2:$BD$55,52,FALSE),D16=5,VLOOKUP(H16,[1]Film_Workers!$B$2:$BD$55,53,FALSE),D16=6,VLOOKUP(H16,[1]Film_Workers!$B$2:$BD$55,54)))</f>
        <v>#N/A</v>
      </c>
      <c r="W16" t="e">
        <f>_xlfn.IFS(C16=2014,_xlfn.IFS(D16=1,VLOOKUP(H16,[1]Priv_Workers!$B$2:$BD$55,2,FALSE),D16=2,VLOOKUP(H16,[1]Priv_Workers!$B$2:$BD$55,3,FALSE),D16=3,VLOOKUP(H16,[1]Priv_Workers!$B$2:$BD$55,4,FALSE),D16=4,VLOOKUP(H16,[1]Priv_Workers!$B$2:$BD$55,5,FALSE),D16=5,VLOOKUP(H16,[1]Priv_Workers!$B$2:$BD$55,6,FALSE),D16=6,VLOOKUP(H16,[1]Priv_Workers!$B$2:$BD$55,7,FALSE),D16=7,VLOOKUP(H16,[1]Priv_Workers!$B$2:$BD$55,8,FALSE),D16=8,VLOOKUP(H16,[1]Priv_Workers!$B$2:$BD$55,9,FALSE),D16=9,VLOOKUP(H16,[1]Priv_Workers!$B$2:$BD$55,10,FALSE),D16=10,VLOOKUP(H16,[1]Priv_Workers!$B$2:$BD$55,11,FALSE),D16=11,VLOOKUP(H16,[1]Priv_Workers!$B$2:$BD$55,12,FALSE),D16=12,VLOOKUP(H16,[1]Priv_Workers!$B$2:$BD$55,13,FALSE)),C16=2015,_xlfn.IFS(D16=1,VLOOKUP(H16,[1]Priv_Workers!$B$2:$BD$55,14,FALSE),D16=2,VLOOKUP(H16,[1]Priv_Workers!$B$2:$BD$55,15,FALSE),D16=3,VLOOKUP(H16,[1]Priv_Workers!$B$2:$BD$55,16,FALSE),D16=4,VLOOKUP(H16,[1]Priv_Workers!$B$2:$BD$55,17,FALSE),D16=5,VLOOKUP(H16,[1]Priv_Workers!$B$2:$BD$55,18,FALSE),D16=6,VLOOKUP(H16,[1]Priv_Workers!$B$2:$BD$55,19,FALSE),D16=7,VLOOKUP(H16,[1]Priv_Workers!$B$2:$BD$55,20,FALSE),D16=8,VLOOKUP(H16,[1]Priv_Workers!$B$2:$BD$55,21,FALSE),D16=9,VLOOKUP(H16,[1]Priv_Workers!$B$2:$BD$55,22,FALSE),D16=10,VLOOKUP(H16,[1]Priv_Workers!$B$2:$BD$55,23,FALSE),D16=11,VLOOKUP(H16,[1]Priv_Workers!$B$2:$BD$55,24,FALSE),D16=12,VLOOKUP(H16,[1]Priv_Workers!$B$2:$BD$55,25,FALSE)),C16=2016,_xlfn.IFS(D16=1,VLOOKUP(H16,[1]Priv_Workers!$B$2:$BD$55,26,FALSE),D16=2,VLOOKUP(H16,[1]Priv_Workers!$B$2:$BD$55,27,FALSE),D16=3,VLOOKUP(H16,[1]Priv_Workers!$B$2:$BD$55,28,FALSE),D16=4,VLOOKUP(H16,[1]Priv_Workers!$B$2:$BD$55,29,FALSE),D16=5,VLOOKUP(H16,[1]Priv_Workers!$B$2:$BD$55,30,FALSE),D16=6,VLOOKUP(H16,[1]Priv_Workers!$B$2:$BD$55,31,FALSE),D16=7,VLOOKUP(H16,[1]Priv_Workers!$B$2:$BD$55,32,FALSE),D16=8,VLOOKUP(H16,[1]Priv_Workers!$B$2:$BD$55,33,FALSE),D16=9,VLOOKUP(H16,[1]Priv_Workers!$B$2:$BD$55,34,FALSE),D16=10,VLOOKUP(H16,[1]Priv_Workers!$B$2:$BD$55,35,FALSE),D16=11,VLOOKUP(H16,[1]Priv_Workers!$B$2:$BD$55,36,FALSE),D16=12,VLOOKUP(H16,[1]Priv_Workers!$B$2:$BD$55,37,FALSE)),C16=2017,_xlfn.IFS(D16=1,VLOOKUP(H16,[1]Priv_Workers!$B$2:$BD$55,38,FALSE),D16=2,VLOOKUP(H16,[1]Priv_Workers!$B$2:$BD$55,39,FALSE),D16=3,VLOOKUP(H16,[1]Priv_Workers!$B$2:$BD$55,40,FALSE),D16=4,VLOOKUP(H16,[1]Priv_Workers!$B$2:$BD$55,41,FALSE),D16=5,VLOOKUP(H16,[1]Priv_Workers!$B$2:$BD$55,42,FALSE),D16=6,VLOOKUP(H16,[1]Priv_Workers!$B$2:$BD$55,43,FALSE),D16=7,VLOOKUP(H16,[1]Priv_Workers!$B$2:$BD$55,43,FALSE),D16=8,VLOOKUP(H16,[1]Priv_Workers!$B$2:$BD$55,44,FALSE),D16=9,VLOOKUP(H16,[1]Priv_Workers!$B$2:$BD$55,45,FALSE),D16=10,VLOOKUP(H16,[1]Priv_Workers!$B$2:$BD$55,46,FALSE),D16=11,VLOOKUP(H16,[1]Priv_Workers!$B$2:$BD$55,47,FALSE),D16=12,VLOOKUP(H16,[1]Priv_Workers!$B$2:$BD$55,48)),C16=2018,_xlfn.IFS(D16=1,VLOOKUP(H16,[1]Priv_Workers!$B$2:$BD$55,49,FALSE),D16=2,VLOOKUP(H16,[1]Priv_Workers!$B$2:$BD$55,50,FALSE),D16=3,VLOOKUP(H16,[1]Priv_Workers!$B$2:$BD$55,51,FALSE),D16=4,VLOOKUP(H16,[1]Priv_Workers!$B$2:$BD$55,52,FALSE),D16=5,VLOOKUP(H16,[1]Priv_Workers!$B$2:$BD$55,53,FALSE),D16=6,VLOOKUP(H16,[1]Priv_Workers!$B$2:$BD$55,54)))</f>
        <v>#N/A</v>
      </c>
      <c r="X16" s="3" t="e">
        <f t="shared" si="3"/>
        <v>#N/A</v>
      </c>
      <c r="Y16" s="2" t="e">
        <f>_xlfn.IFS(C16=2014, _xlfn.IFS(E16=1, VLOOKUP(H16, [1]Wage_Info!$B$2:$AH$55, 2, FALSE), E16=2, VLOOKUP(H16, [1]Wage_Info!$B$2:$AH$55, 3, FALSE), E16=3, VLOOKUP(H16, [1]Wage_Info!$B$2:$AH$55, 4, FALSE), E16=4, VLOOKUP(H16, [1]Wage_Info!$B$2:$AH$55, 5, FALSE)), C16=2015, _xlfn.IFS(E16=1, VLOOKUP(H16, [1]Wage_Info!$B$2:$AH$55, 6, FALSE), E16=2, VLOOKUP(H16, [1]Wage_Info!$B$2:$AH$55, 7, FALSE), E16=3, VLOOKUP(H16, [1]Wage_Info!$B$2:$AH$55, 8, FALSE), E16=4, VLOOKUP(H16, [1]Wage_Info!$B$2:$AH$55, 9, FALSE)), C16=2016, _xlfn.IFS(E16=1, VLOOKUP(H16, [1]Wage_Info!$B$2:$AH$55, 10, FALSE), E16=2, VLOOKUP(H16, [1]Wage_Info!$B$2:$AH$55, 11, FALSE), E16=3, VLOOKUP(H16, [1]Wage_Info!$B$2:$AH$55, 12, FALSE), E16=4, VLOOKUP(H16, [1]Wage_Info!$B$2:$AH$55, 13, FALSE)), C16=2017, _xlfn.IFS(E16=1, VLOOKUP(H16, [1]Wage_Info!$B$2:$AH$55, 14, FALSE), E16=2, VLOOKUP(H16, [1]Wage_Info!$B$2:$AH$55, 15, FALSE), E16=3, VLOOKUP(H16, [1]Wage_Info!$B$2:$AH$55, 16, FALSE), E16=4, VLOOKUP(H16, [1]Wage_Info!$B$2:$AH$55, 17, FALSE)), C16 = 2018, _xlfn.IFS(E16=1, VLOOKUP(H16, [1]Wage_Info!$B$2:$AH$55, 18, FALSE), E16=3, VLOOKUP(H16, [1]Wage_Info!$B$2:$AH$55, 19, FALSE)))</f>
        <v>#N/A</v>
      </c>
      <c r="Z16" s="2" t="e">
        <f>_xlfn.IFS(C16=2014, _xlfn.IFS(E16=1, VLOOKUP(H16, [1]Wage_Info!$B$2:$AL$55, 20, FALSE), E16=2, VLOOKUP(H16, [1]Wage_Info!$B$2:$AL$55, 21, FALSE), E16=3, VLOOKUP(H16, [1]Wage_Info!$B$2:$AL$55, 22, FALSE), E16=4, VLOOKUP(H16, [1]Wage_Info!$B$2:$AL$55, 23, FALSE)), C16=2015, _xlfn.IFS(E16=1, VLOOKUP(H16, [1]Wage_Info!$B$2:$AL$55, 24, FALSE), E16=2, VLOOKUP(H16, [1]Wage_Info!$B$2:$AL$55, 25, FALSE), E16=3, VLOOKUP(H16, [1]Wage_Info!$B$2:$AL$55, 26, FALSE), E16=4, VLOOKUP(H16, [1]Wage_Info!$B$2:$AL$55, 27, FALSE)), C16=2016, _xlfn.IFS(E16=1, VLOOKUP(H16, [1]Wage_Info!$B$2:$AL$55, 28, FALSE), E16=2, VLOOKUP(H16, [1]Wage_Info!$B$2:$AL$55, 29, FALSE), E16=3, VLOOKUP(H16, [1]Wage_Info!$B$2:$AL$55, 30, FALSE), E16=4, VLOOKUP(H16, [1]Wage_Info!$B$2:$AL$55, 31, FALSE)), C16=2017, _xlfn.IFS(E16=1, VLOOKUP(H16, [1]Wage_Info!$B$2:$AL$55, 32, FALSE), E16=2, VLOOKUP(H16, [1]Wage_Info!$B$2:$AL$55, 33, FALSE), E16=3, VLOOKUP(H16, [1]Wage_Info!$B$2:$AL$55, 34, FALSE), E16=4, VLOOKUP(H16, [1]Wage_Info!$B$2:$AL$55, 35, FALSE)), C16 = 2018, _xlfn.IFS(E16=1, VLOOKUP(H16, [1]Wage_Info!$B$2:$AL$55, 36, FALSE), E16=2, VLOOKUP(H16, [1]Wage_Info!$B$2:$AL$55, 37, FALSE)))</f>
        <v>#N/A</v>
      </c>
      <c r="AA16" s="4" t="e">
        <f t="shared" si="4"/>
        <v>#N/A</v>
      </c>
      <c r="AB16">
        <f>[1]Key!C16</f>
        <v>0</v>
      </c>
      <c r="AC16">
        <f t="shared" si="5"/>
        <v>0</v>
      </c>
      <c r="AD16">
        <f t="shared" si="6"/>
        <v>0</v>
      </c>
      <c r="AE16">
        <f t="shared" si="7"/>
        <v>0</v>
      </c>
      <c r="AF16">
        <f>[1]Key!D16</f>
        <v>0</v>
      </c>
    </row>
    <row r="17" spans="1:32" x14ac:dyDescent="0.3">
      <c r="A17">
        <v>16</v>
      </c>
      <c r="B17">
        <v>16</v>
      </c>
      <c r="E17" t="e">
        <f t="shared" si="0"/>
        <v>#N/A</v>
      </c>
      <c r="F17">
        <v>2016</v>
      </c>
      <c r="G17" t="s">
        <v>28</v>
      </c>
      <c r="H17" s="1">
        <f>VALUE(IF(G17="foreign",53,SUBSTITUTE(G17,G17,VLOOKUP(G17,[1]Key!$G$2:$H$55,2,))))</f>
        <v>5</v>
      </c>
      <c r="I17" t="s">
        <v>32</v>
      </c>
      <c r="J17">
        <f>VALUE(_xlfn.IFS(I17="foreign",53,I17="fictional",54, I17="unspecified", 55, NOT(OR(I17="foreign",I17="fictional")),SUBSTITUTE(I17,I17,VLOOKUP(I17,[1]Key!$G$2:$H$55,2,))))</f>
        <v>53</v>
      </c>
      <c r="K17">
        <f t="shared" si="1"/>
        <v>0</v>
      </c>
      <c r="L17">
        <f>VLOOKUP(H17, [1]Key!$H$2:$K$54, 2)</f>
        <v>3</v>
      </c>
      <c r="M17">
        <f>VLOOKUP(J17, [1]Key!$H$2:$K$54, 2)</f>
        <v>0</v>
      </c>
      <c r="N17">
        <f>VLOOKUP("*"&amp;G17&amp;"*",[1]Key!$N$2:$O$6,2,FALSE)</f>
        <v>4</v>
      </c>
      <c r="O17">
        <f>VLOOKUP("*"&amp;G17&amp;"*",[1]Key!$R$2:$S$11,2,FALSE)</f>
        <v>6</v>
      </c>
      <c r="P17">
        <v>3987</v>
      </c>
      <c r="Q17" s="2">
        <v>145000000</v>
      </c>
      <c r="R17" t="s">
        <v>33</v>
      </c>
      <c r="S17">
        <f>VLOOKUP(R17, [1]Key!$U$2:$V$8, 2, FALSE)</f>
        <v>1</v>
      </c>
      <c r="T17">
        <f t="shared" si="2"/>
        <v>0</v>
      </c>
      <c r="U17" t="e">
        <f>_xlfn.IFS(C17=2018, VLOOKUP(H17, '[1]State Pop'!$B$2:$G$55,6),C17=2017, VLOOKUP(H17, '[1]State Pop'!$B$2:$F$55,5),C17=2016, VLOOKUP(H17, '[1]State Pop'!$B$2:$F$55,4), C17=2015, VLOOKUP(H17, '[1]State Pop'!$B$2:$F$55,3), C17=2014, VLOOKUP(H17, '[1]State Pop'!$B$2:$F$55,2))</f>
        <v>#N/A</v>
      </c>
      <c r="V17" t="e">
        <f>_xlfn.IFS(C17=2014,_xlfn.IFS(D17=1,VLOOKUP(H17,[1]Film_Workers!$B$2:$BD$55,2,FALSE),D17=2,VLOOKUP(H17,[1]Film_Workers!$B$2:$BD$55,3,FALSE),D17=3,VLOOKUP(H17,[1]Film_Workers!$B$2:$BD$55,4,FALSE),D17=4,VLOOKUP(H17,[1]Film_Workers!$B$2:$BD$55,5,FALSE),D17=5,VLOOKUP(H17,[1]Film_Workers!$B$2:$BD$55,6,FALSE),D17=6,VLOOKUP(H17,[1]Film_Workers!$B$2:$BD$55,7,FALSE),D17=7,VLOOKUP(H17,[1]Film_Workers!$B$2:$BD$55,8,FALSE),D17=8,VLOOKUP(H17,[1]Film_Workers!$B$2:$BD$55,9,FALSE),D17=9,VLOOKUP(H17,[1]Film_Workers!$B$2:$BD$55,10,FALSE),D17=10,VLOOKUP(H17,[1]Film_Workers!$B$2:$BD$55,11,FALSE),D17=11,VLOOKUP(H17,[1]Film_Workers!$B$2:$BD$55,12,FALSE),D17=12,VLOOKUP(H17,[1]Film_Workers!$B$2:$BD$55,13,FALSE)),C17=2015,_xlfn.IFS(D17=1,VLOOKUP(H17,[1]Film_Workers!$B$2:$BD$55,14,FALSE),D17=2,VLOOKUP(H17,[1]Film_Workers!$B$2:$BD$55,15,FALSE),D17=3,VLOOKUP(H17,[1]Film_Workers!$B$2:$BD$55,16,FALSE),D17=4,VLOOKUP(H17,[1]Film_Workers!$B$2:$BD$55,17,FALSE),D17=5,VLOOKUP(H17,[1]Film_Workers!$B$2:$BD$55,18,FALSE),D17=6,VLOOKUP(H17,[1]Film_Workers!$B$2:$BD$55,19,FALSE),D17=7,VLOOKUP(H17,[1]Film_Workers!$B$2:$BD$55,20,FALSE),D17=8,VLOOKUP(H17,[1]Film_Workers!$B$2:$BD$55,21,FALSE),D17=9,VLOOKUP(H17,[1]Film_Workers!$B$2:$BD$55,22,FALSE),D17=10,VLOOKUP(H17,[1]Film_Workers!$B$2:$BD$55,23,FALSE),D17=11,VLOOKUP(H17,[1]Film_Workers!$B$2:$BD$55,24,FALSE),D17=12,VLOOKUP(H17,[1]Film_Workers!$B$2:$BD$55,25,FALSE)),C17=2016,_xlfn.IFS(D17=1,VLOOKUP(H17,[1]Film_Workers!$B$2:$BD$55,26,FALSE),D17=2,VLOOKUP(H17,[1]Film_Workers!$B$2:$BD$55,27,FALSE),D17=3,VLOOKUP(H17,[1]Film_Workers!$B$2:$BD$55,28,FALSE),D17=4,VLOOKUP(H17,[1]Film_Workers!$B$2:$BD$55,29,FALSE),D17=5,VLOOKUP(H17,[1]Film_Workers!$B$2:$BD$55,30,FALSE),D17=6,VLOOKUP(H17,[1]Film_Workers!$B$2:$BD$55,31,FALSE),D17=7,VLOOKUP(H17,[1]Film_Workers!$B$2:$BD$55,32,FALSE),D17=8,VLOOKUP(H17,[1]Film_Workers!$B$2:$BD$55,33,FALSE),D17=9,VLOOKUP(H17,[1]Film_Workers!$B$2:$BD$55,34,FALSE),D17=10,VLOOKUP(H17,[1]Film_Workers!$B$2:$BD$55,35,FALSE),D17=11,VLOOKUP(H17,[1]Film_Workers!$B$2:$BD$55,36,FALSE),D17=12,VLOOKUP(H17,[1]Film_Workers!$B$2:$BD$55,37,FALSE)),C17=2017,_xlfn.IFS(D17=1,VLOOKUP(H17,[1]Film_Workers!$B$2:$BD$55,38,FALSE),D17=2,VLOOKUP(H17,[1]Film_Workers!$B$2:$BD$55,39,FALSE),D17=3,VLOOKUP(H17,[1]Film_Workers!$B$2:$BD$55,40,FALSE),D17=4,VLOOKUP(H17,[1]Film_Workers!$B$2:$BD$55,41,FALSE),D17=5,VLOOKUP(H17,[1]Film_Workers!$B$2:$BD$55,42,FALSE),D17=6,VLOOKUP(H17,[1]Film_Workers!$B$2:$BD$55,43,FALSE),D17=7,VLOOKUP(H17,[1]Film_Workers!$B$2:$BD$55,43,FALSE),D17=8,VLOOKUP(H17,[1]Film_Workers!$B$2:$BD$55,44,FALSE),D17=9,VLOOKUP(H17,[1]Film_Workers!$B$2:$BD$55,45,FALSE),D17=10,VLOOKUP(H17,[1]Film_Workers!$B$2:$BD$55,46,FALSE),D17=11,VLOOKUP(H17,[1]Film_Workers!$B$2:$BD$55,47,FALSE),D17=12,VLOOKUP(H17,[1]Film_Workers!$B$2:$BD$55,48)),C17=2018,_xlfn.IFS(D17=1,VLOOKUP(H17,[1]Film_Workers!$B$2:$BD$55,49,FALSE),D17=2,VLOOKUP(H17,[1]Film_Workers!$B$2:$BD$55,50,FALSE),D17=3,VLOOKUP(H17,[1]Film_Workers!$B$2:$BD$55,51,FALSE),D17=4,VLOOKUP(H17,[1]Film_Workers!$B$2:$BD$55,52,FALSE),D17=5,VLOOKUP(H17,[1]Film_Workers!$B$2:$BD$55,53,FALSE),D17=6,VLOOKUP(H17,[1]Film_Workers!$B$2:$BD$55,54)))</f>
        <v>#N/A</v>
      </c>
      <c r="W17" t="e">
        <f>_xlfn.IFS(C17=2014,_xlfn.IFS(D17=1,VLOOKUP(H17,[1]Priv_Workers!$B$2:$BD$55,2,FALSE),D17=2,VLOOKUP(H17,[1]Priv_Workers!$B$2:$BD$55,3,FALSE),D17=3,VLOOKUP(H17,[1]Priv_Workers!$B$2:$BD$55,4,FALSE),D17=4,VLOOKUP(H17,[1]Priv_Workers!$B$2:$BD$55,5,FALSE),D17=5,VLOOKUP(H17,[1]Priv_Workers!$B$2:$BD$55,6,FALSE),D17=6,VLOOKUP(H17,[1]Priv_Workers!$B$2:$BD$55,7,FALSE),D17=7,VLOOKUP(H17,[1]Priv_Workers!$B$2:$BD$55,8,FALSE),D17=8,VLOOKUP(H17,[1]Priv_Workers!$B$2:$BD$55,9,FALSE),D17=9,VLOOKUP(H17,[1]Priv_Workers!$B$2:$BD$55,10,FALSE),D17=10,VLOOKUP(H17,[1]Priv_Workers!$B$2:$BD$55,11,FALSE),D17=11,VLOOKUP(H17,[1]Priv_Workers!$B$2:$BD$55,12,FALSE),D17=12,VLOOKUP(H17,[1]Priv_Workers!$B$2:$BD$55,13,FALSE)),C17=2015,_xlfn.IFS(D17=1,VLOOKUP(H17,[1]Priv_Workers!$B$2:$BD$55,14,FALSE),D17=2,VLOOKUP(H17,[1]Priv_Workers!$B$2:$BD$55,15,FALSE),D17=3,VLOOKUP(H17,[1]Priv_Workers!$B$2:$BD$55,16,FALSE),D17=4,VLOOKUP(H17,[1]Priv_Workers!$B$2:$BD$55,17,FALSE),D17=5,VLOOKUP(H17,[1]Priv_Workers!$B$2:$BD$55,18,FALSE),D17=6,VLOOKUP(H17,[1]Priv_Workers!$B$2:$BD$55,19,FALSE),D17=7,VLOOKUP(H17,[1]Priv_Workers!$B$2:$BD$55,20,FALSE),D17=8,VLOOKUP(H17,[1]Priv_Workers!$B$2:$BD$55,21,FALSE),D17=9,VLOOKUP(H17,[1]Priv_Workers!$B$2:$BD$55,22,FALSE),D17=10,VLOOKUP(H17,[1]Priv_Workers!$B$2:$BD$55,23,FALSE),D17=11,VLOOKUP(H17,[1]Priv_Workers!$B$2:$BD$55,24,FALSE),D17=12,VLOOKUP(H17,[1]Priv_Workers!$B$2:$BD$55,25,FALSE)),C17=2016,_xlfn.IFS(D17=1,VLOOKUP(H17,[1]Priv_Workers!$B$2:$BD$55,26,FALSE),D17=2,VLOOKUP(H17,[1]Priv_Workers!$B$2:$BD$55,27,FALSE),D17=3,VLOOKUP(H17,[1]Priv_Workers!$B$2:$BD$55,28,FALSE),D17=4,VLOOKUP(H17,[1]Priv_Workers!$B$2:$BD$55,29,FALSE),D17=5,VLOOKUP(H17,[1]Priv_Workers!$B$2:$BD$55,30,FALSE),D17=6,VLOOKUP(H17,[1]Priv_Workers!$B$2:$BD$55,31,FALSE),D17=7,VLOOKUP(H17,[1]Priv_Workers!$B$2:$BD$55,32,FALSE),D17=8,VLOOKUP(H17,[1]Priv_Workers!$B$2:$BD$55,33,FALSE),D17=9,VLOOKUP(H17,[1]Priv_Workers!$B$2:$BD$55,34,FALSE),D17=10,VLOOKUP(H17,[1]Priv_Workers!$B$2:$BD$55,35,FALSE),D17=11,VLOOKUP(H17,[1]Priv_Workers!$B$2:$BD$55,36,FALSE),D17=12,VLOOKUP(H17,[1]Priv_Workers!$B$2:$BD$55,37,FALSE)),C17=2017,_xlfn.IFS(D17=1,VLOOKUP(H17,[1]Priv_Workers!$B$2:$BD$55,38,FALSE),D17=2,VLOOKUP(H17,[1]Priv_Workers!$B$2:$BD$55,39,FALSE),D17=3,VLOOKUP(H17,[1]Priv_Workers!$B$2:$BD$55,40,FALSE),D17=4,VLOOKUP(H17,[1]Priv_Workers!$B$2:$BD$55,41,FALSE),D17=5,VLOOKUP(H17,[1]Priv_Workers!$B$2:$BD$55,42,FALSE),D17=6,VLOOKUP(H17,[1]Priv_Workers!$B$2:$BD$55,43,FALSE),D17=7,VLOOKUP(H17,[1]Priv_Workers!$B$2:$BD$55,43,FALSE),D17=8,VLOOKUP(H17,[1]Priv_Workers!$B$2:$BD$55,44,FALSE),D17=9,VLOOKUP(H17,[1]Priv_Workers!$B$2:$BD$55,45,FALSE),D17=10,VLOOKUP(H17,[1]Priv_Workers!$B$2:$BD$55,46,FALSE),D17=11,VLOOKUP(H17,[1]Priv_Workers!$B$2:$BD$55,47,FALSE),D17=12,VLOOKUP(H17,[1]Priv_Workers!$B$2:$BD$55,48)),C17=2018,_xlfn.IFS(D17=1,VLOOKUP(H17,[1]Priv_Workers!$B$2:$BD$55,49,FALSE),D17=2,VLOOKUP(H17,[1]Priv_Workers!$B$2:$BD$55,50,FALSE),D17=3,VLOOKUP(H17,[1]Priv_Workers!$B$2:$BD$55,51,FALSE),D17=4,VLOOKUP(H17,[1]Priv_Workers!$B$2:$BD$55,52,FALSE),D17=5,VLOOKUP(H17,[1]Priv_Workers!$B$2:$BD$55,53,FALSE),D17=6,VLOOKUP(H17,[1]Priv_Workers!$B$2:$BD$55,54)))</f>
        <v>#N/A</v>
      </c>
      <c r="X17" s="3" t="e">
        <f t="shared" si="3"/>
        <v>#N/A</v>
      </c>
      <c r="Y17" s="2" t="e">
        <f>_xlfn.IFS(C17=2014, _xlfn.IFS(E17=1, VLOOKUP(H17, [1]Wage_Info!$B$2:$AH$55, 2, FALSE), E17=2, VLOOKUP(H17, [1]Wage_Info!$B$2:$AH$55, 3, FALSE), E17=3, VLOOKUP(H17, [1]Wage_Info!$B$2:$AH$55, 4, FALSE), E17=4, VLOOKUP(H17, [1]Wage_Info!$B$2:$AH$55, 5, FALSE)), C17=2015, _xlfn.IFS(E17=1, VLOOKUP(H17, [1]Wage_Info!$B$2:$AH$55, 6, FALSE), E17=2, VLOOKUP(H17, [1]Wage_Info!$B$2:$AH$55, 7, FALSE), E17=3, VLOOKUP(H17, [1]Wage_Info!$B$2:$AH$55, 8, FALSE), E17=4, VLOOKUP(H17, [1]Wage_Info!$B$2:$AH$55, 9, FALSE)), C17=2016, _xlfn.IFS(E17=1, VLOOKUP(H17, [1]Wage_Info!$B$2:$AH$55, 10, FALSE), E17=2, VLOOKUP(H17, [1]Wage_Info!$B$2:$AH$55, 11, FALSE), E17=3, VLOOKUP(H17, [1]Wage_Info!$B$2:$AH$55, 12, FALSE), E17=4, VLOOKUP(H17, [1]Wage_Info!$B$2:$AH$55, 13, FALSE)), C17=2017, _xlfn.IFS(E17=1, VLOOKUP(H17, [1]Wage_Info!$B$2:$AH$55, 14, FALSE), E17=2, VLOOKUP(H17, [1]Wage_Info!$B$2:$AH$55, 15, FALSE), E17=3, VLOOKUP(H17, [1]Wage_Info!$B$2:$AH$55, 16, FALSE), E17=4, VLOOKUP(H17, [1]Wage_Info!$B$2:$AH$55, 17, FALSE)), C17 = 2018, _xlfn.IFS(E17=1, VLOOKUP(H17, [1]Wage_Info!$B$2:$AH$55, 18, FALSE), E17=3, VLOOKUP(H17, [1]Wage_Info!$B$2:$AH$55, 19, FALSE)))</f>
        <v>#N/A</v>
      </c>
      <c r="Z17" s="2" t="e">
        <f>_xlfn.IFS(C17=2014, _xlfn.IFS(E17=1, VLOOKUP(H17, [1]Wage_Info!$B$2:$AL$55, 20, FALSE), E17=2, VLOOKUP(H17, [1]Wage_Info!$B$2:$AL$55, 21, FALSE), E17=3, VLOOKUP(H17, [1]Wage_Info!$B$2:$AL$55, 22, FALSE), E17=4, VLOOKUP(H17, [1]Wage_Info!$B$2:$AL$55, 23, FALSE)), C17=2015, _xlfn.IFS(E17=1, VLOOKUP(H17, [1]Wage_Info!$B$2:$AL$55, 24, FALSE), E17=2, VLOOKUP(H17, [1]Wage_Info!$B$2:$AL$55, 25, FALSE), E17=3, VLOOKUP(H17, [1]Wage_Info!$B$2:$AL$55, 26, FALSE), E17=4, VLOOKUP(H17, [1]Wage_Info!$B$2:$AL$55, 27, FALSE)), C17=2016, _xlfn.IFS(E17=1, VLOOKUP(H17, [1]Wage_Info!$B$2:$AL$55, 28, FALSE), E17=2, VLOOKUP(H17, [1]Wage_Info!$B$2:$AL$55, 29, FALSE), E17=3, VLOOKUP(H17, [1]Wage_Info!$B$2:$AL$55, 30, FALSE), E17=4, VLOOKUP(H17, [1]Wage_Info!$B$2:$AL$55, 31, FALSE)), C17=2017, _xlfn.IFS(E17=1, VLOOKUP(H17, [1]Wage_Info!$B$2:$AL$55, 32, FALSE), E17=2, VLOOKUP(H17, [1]Wage_Info!$B$2:$AL$55, 33, FALSE), E17=3, VLOOKUP(H17, [1]Wage_Info!$B$2:$AL$55, 34, FALSE), E17=4, VLOOKUP(H17, [1]Wage_Info!$B$2:$AL$55, 35, FALSE)), C17 = 2018, _xlfn.IFS(E17=1, VLOOKUP(H17, [1]Wage_Info!$B$2:$AL$55, 36, FALSE), E17=2, VLOOKUP(H17, [1]Wage_Info!$B$2:$AL$55, 37, FALSE)))</f>
        <v>#N/A</v>
      </c>
      <c r="AA17" s="4" t="e">
        <f t="shared" si="4"/>
        <v>#N/A</v>
      </c>
      <c r="AB17">
        <f>[1]Key!C17</f>
        <v>0</v>
      </c>
      <c r="AC17">
        <f t="shared" si="5"/>
        <v>1</v>
      </c>
      <c r="AD17">
        <f t="shared" si="6"/>
        <v>0</v>
      </c>
      <c r="AE17">
        <f t="shared" si="7"/>
        <v>1</v>
      </c>
      <c r="AF17">
        <f>[1]Key!D17</f>
        <v>0</v>
      </c>
    </row>
    <row r="18" spans="1:32" x14ac:dyDescent="0.3">
      <c r="A18">
        <v>17</v>
      </c>
      <c r="B18">
        <v>17</v>
      </c>
      <c r="C18">
        <v>2015</v>
      </c>
      <c r="D18">
        <v>6</v>
      </c>
      <c r="E18">
        <f t="shared" si="0"/>
        <v>2</v>
      </c>
      <c r="F18">
        <v>2016</v>
      </c>
      <c r="G18" t="s">
        <v>45</v>
      </c>
      <c r="H18" s="1">
        <f>VALUE(IF(G18="foreign",53,SUBSTITUTE(G18,G18,VLOOKUP(G18,[1]Key!$G$2:$H$55,2,))))</f>
        <v>22</v>
      </c>
      <c r="I18" t="s">
        <v>29</v>
      </c>
      <c r="J18">
        <f>VALUE(_xlfn.IFS(I18="foreign",53,I18="fictional",54, I18="unspecified", 55, NOT(OR(I18="foreign",I18="fictional")),SUBSTITUTE(I18,I18,VLOOKUP(I18,[1]Key!$G$2:$H$55,2,))))</f>
        <v>33</v>
      </c>
      <c r="K18">
        <f t="shared" si="1"/>
        <v>0</v>
      </c>
      <c r="L18">
        <f>VLOOKUP(H18, [1]Key!$H$2:$K$54, 2)</f>
        <v>4</v>
      </c>
      <c r="M18">
        <f>VLOOKUP(J18, [1]Key!$H$2:$K$54, 2)</f>
        <v>3</v>
      </c>
      <c r="N18">
        <f>VLOOKUP("*"&amp;G18&amp;"*",[1]Key!$N$2:$O$6,2,FALSE)</f>
        <v>2</v>
      </c>
      <c r="O18">
        <f>VLOOKUP("*"&amp;G18&amp;"*",[1]Key!$R$2:$S$11,2,FALSE)</f>
        <v>5</v>
      </c>
      <c r="P18">
        <v>3963</v>
      </c>
      <c r="Q18" s="2">
        <v>144000000</v>
      </c>
      <c r="R18" t="s">
        <v>46</v>
      </c>
      <c r="S18">
        <f>VLOOKUP(R18, [1]Key!$U$2:$V$50, 2, FALSE)</f>
        <v>6</v>
      </c>
      <c r="T18">
        <f t="shared" si="2"/>
        <v>0</v>
      </c>
      <c r="U18">
        <f>_xlfn.IFS(C18=2018, VLOOKUP(H18, '[1]State Pop'!$B$2:$G$55,6),C18=2017, VLOOKUP(H18, '[1]State Pop'!$B$2:$F$55,5),C18=2016, VLOOKUP(H18, '[1]State Pop'!$B$2:$F$55,4), C18=2015, VLOOKUP(H18, '[1]State Pop'!$B$2:$F$55,3), C18=2014, VLOOKUP(H18, '[1]State Pop'!$B$2:$F$55,2))</f>
        <v>6794002</v>
      </c>
      <c r="V18">
        <f>_xlfn.IFS(C18=2014,_xlfn.IFS(D18=1,VLOOKUP(H18,[1]Film_Workers!$B$2:$BD$55,2,FALSE),D18=2,VLOOKUP(H18,[1]Film_Workers!$B$2:$BD$55,3,FALSE),D18=3,VLOOKUP(H18,[1]Film_Workers!$B$2:$BD$55,4,FALSE),D18=4,VLOOKUP(H18,[1]Film_Workers!$B$2:$BD$55,5,FALSE),D18=5,VLOOKUP(H18,[1]Film_Workers!$B$2:$BD$55,6,FALSE),D18=6,VLOOKUP(H18,[1]Film_Workers!$B$2:$BD$55,7,FALSE),D18=7,VLOOKUP(H18,[1]Film_Workers!$B$2:$BD$55,8,FALSE),D18=8,VLOOKUP(H18,[1]Film_Workers!$B$2:$BD$55,9,FALSE),D18=9,VLOOKUP(H18,[1]Film_Workers!$B$2:$BD$55,10,FALSE),D18=10,VLOOKUP(H18,[1]Film_Workers!$B$2:$BD$55,11,FALSE),D18=11,VLOOKUP(H18,[1]Film_Workers!$B$2:$BD$55,12,FALSE),D18=12,VLOOKUP(H18,[1]Film_Workers!$B$2:$BD$55,13,FALSE)),C18=2015,_xlfn.IFS(D18=1,VLOOKUP(H18,[1]Film_Workers!$B$2:$BD$55,14,FALSE),D18=2,VLOOKUP(H18,[1]Film_Workers!$B$2:$BD$55,15,FALSE),D18=3,VLOOKUP(H18,[1]Film_Workers!$B$2:$BD$55,16,FALSE),D18=4,VLOOKUP(H18,[1]Film_Workers!$B$2:$BD$55,17,FALSE),D18=5,VLOOKUP(H18,[1]Film_Workers!$B$2:$BD$55,18,FALSE),D18=6,VLOOKUP(H18,[1]Film_Workers!$B$2:$BD$55,19,FALSE),D18=7,VLOOKUP(H18,[1]Film_Workers!$B$2:$BD$55,20,FALSE),D18=8,VLOOKUP(H18,[1]Film_Workers!$B$2:$BD$55,21,FALSE),D18=9,VLOOKUP(H18,[1]Film_Workers!$B$2:$BD$55,22,FALSE),D18=10,VLOOKUP(H18,[1]Film_Workers!$B$2:$BD$55,23,FALSE),D18=11,VLOOKUP(H18,[1]Film_Workers!$B$2:$BD$55,24,FALSE),D18=12,VLOOKUP(H18,[1]Film_Workers!$B$2:$BD$55,25,FALSE)),C18=2016,_xlfn.IFS(D18=1,VLOOKUP(H18,[1]Film_Workers!$B$2:$BD$55,26,FALSE),D18=2,VLOOKUP(H18,[1]Film_Workers!$B$2:$BD$55,27,FALSE),D18=3,VLOOKUP(H18,[1]Film_Workers!$B$2:$BD$55,28,FALSE),D18=4,VLOOKUP(H18,[1]Film_Workers!$B$2:$BD$55,29,FALSE),D18=5,VLOOKUP(H18,[1]Film_Workers!$B$2:$BD$55,30,FALSE),D18=6,VLOOKUP(H18,[1]Film_Workers!$B$2:$BD$55,31,FALSE),D18=7,VLOOKUP(H18,[1]Film_Workers!$B$2:$BD$55,32,FALSE),D18=8,VLOOKUP(H18,[1]Film_Workers!$B$2:$BD$55,33,FALSE),D18=9,VLOOKUP(H18,[1]Film_Workers!$B$2:$BD$55,34,FALSE),D18=10,VLOOKUP(H18,[1]Film_Workers!$B$2:$BD$55,35,FALSE),D18=11,VLOOKUP(H18,[1]Film_Workers!$B$2:$BD$55,36,FALSE),D18=12,VLOOKUP(H18,[1]Film_Workers!$B$2:$BD$55,37,FALSE)),C18=2017,_xlfn.IFS(D18=1,VLOOKUP(H18,[1]Film_Workers!$B$2:$BD$55,38,FALSE),D18=2,VLOOKUP(H18,[1]Film_Workers!$B$2:$BD$55,39,FALSE),D18=3,VLOOKUP(H18,[1]Film_Workers!$B$2:$BD$55,40,FALSE),D18=4,VLOOKUP(H18,[1]Film_Workers!$B$2:$BD$55,41,FALSE),D18=5,VLOOKUP(H18,[1]Film_Workers!$B$2:$BD$55,42,FALSE),D18=6,VLOOKUP(H18,[1]Film_Workers!$B$2:$BD$55,43,FALSE),D18=7,VLOOKUP(H18,[1]Film_Workers!$B$2:$BD$55,43,FALSE),D18=8,VLOOKUP(H18,[1]Film_Workers!$B$2:$BD$55,44,FALSE),D18=9,VLOOKUP(H18,[1]Film_Workers!$B$2:$BD$55,45,FALSE),D18=10,VLOOKUP(H18,[1]Film_Workers!$B$2:$BD$55,46,FALSE),D18=11,VLOOKUP(H18,[1]Film_Workers!$B$2:$BD$55,47,FALSE),D18=12,VLOOKUP(H18,[1]Film_Workers!$B$2:$BD$55,48)),C18=2018,_xlfn.IFS(D18=1,VLOOKUP(H18,[1]Film_Workers!$B$2:$BD$55,49,FALSE),D18=2,VLOOKUP(H18,[1]Film_Workers!$B$2:$BD$55,50,FALSE),D18=3,VLOOKUP(H18,[1]Film_Workers!$B$2:$BD$55,51,FALSE),D18=4,VLOOKUP(H18,[1]Film_Workers!$B$2:$BD$55,52,FALSE),D18=5,VLOOKUP(H18,[1]Film_Workers!$B$2:$BD$55,53,FALSE),D18=6,VLOOKUP(H18,[1]Film_Workers!$B$2:$BD$55,54)))</f>
        <v>2059</v>
      </c>
      <c r="W18">
        <f>_xlfn.IFS(C18=2014,_xlfn.IFS(D18=1,VLOOKUP(H18,[1]Priv_Workers!$B$2:$BD$55,2,FALSE),D18=2,VLOOKUP(H18,[1]Priv_Workers!$B$2:$BD$55,3,FALSE),D18=3,VLOOKUP(H18,[1]Priv_Workers!$B$2:$BD$55,4,FALSE),D18=4,VLOOKUP(H18,[1]Priv_Workers!$B$2:$BD$55,5,FALSE),D18=5,VLOOKUP(H18,[1]Priv_Workers!$B$2:$BD$55,6,FALSE),D18=6,VLOOKUP(H18,[1]Priv_Workers!$B$2:$BD$55,7,FALSE),D18=7,VLOOKUP(H18,[1]Priv_Workers!$B$2:$BD$55,8,FALSE),D18=8,VLOOKUP(H18,[1]Priv_Workers!$B$2:$BD$55,9,FALSE),D18=9,VLOOKUP(H18,[1]Priv_Workers!$B$2:$BD$55,10,FALSE),D18=10,VLOOKUP(H18,[1]Priv_Workers!$B$2:$BD$55,11,FALSE),D18=11,VLOOKUP(H18,[1]Priv_Workers!$B$2:$BD$55,12,FALSE),D18=12,VLOOKUP(H18,[1]Priv_Workers!$B$2:$BD$55,13,FALSE)),C18=2015,_xlfn.IFS(D18=1,VLOOKUP(H18,[1]Priv_Workers!$B$2:$BD$55,14,FALSE),D18=2,VLOOKUP(H18,[1]Priv_Workers!$B$2:$BD$55,15,FALSE),D18=3,VLOOKUP(H18,[1]Priv_Workers!$B$2:$BD$55,16,FALSE),D18=4,VLOOKUP(H18,[1]Priv_Workers!$B$2:$BD$55,17,FALSE),D18=5,VLOOKUP(H18,[1]Priv_Workers!$B$2:$BD$55,18,FALSE),D18=6,VLOOKUP(H18,[1]Priv_Workers!$B$2:$BD$55,19,FALSE),D18=7,VLOOKUP(H18,[1]Priv_Workers!$B$2:$BD$55,20,FALSE),D18=8,VLOOKUP(H18,[1]Priv_Workers!$B$2:$BD$55,21,FALSE),D18=9,VLOOKUP(H18,[1]Priv_Workers!$B$2:$BD$55,22,FALSE),D18=10,VLOOKUP(H18,[1]Priv_Workers!$B$2:$BD$55,23,FALSE),D18=11,VLOOKUP(H18,[1]Priv_Workers!$B$2:$BD$55,24,FALSE),D18=12,VLOOKUP(H18,[1]Priv_Workers!$B$2:$BD$55,25,FALSE)),C18=2016,_xlfn.IFS(D18=1,VLOOKUP(H18,[1]Priv_Workers!$B$2:$BD$55,26,FALSE),D18=2,VLOOKUP(H18,[1]Priv_Workers!$B$2:$BD$55,27,FALSE),D18=3,VLOOKUP(H18,[1]Priv_Workers!$B$2:$BD$55,28,FALSE),D18=4,VLOOKUP(H18,[1]Priv_Workers!$B$2:$BD$55,29,FALSE),D18=5,VLOOKUP(H18,[1]Priv_Workers!$B$2:$BD$55,30,FALSE),D18=6,VLOOKUP(H18,[1]Priv_Workers!$B$2:$BD$55,31,FALSE),D18=7,VLOOKUP(H18,[1]Priv_Workers!$B$2:$BD$55,32,FALSE),D18=8,VLOOKUP(H18,[1]Priv_Workers!$B$2:$BD$55,33,FALSE),D18=9,VLOOKUP(H18,[1]Priv_Workers!$B$2:$BD$55,34,FALSE),D18=10,VLOOKUP(H18,[1]Priv_Workers!$B$2:$BD$55,35,FALSE),D18=11,VLOOKUP(H18,[1]Priv_Workers!$B$2:$BD$55,36,FALSE),D18=12,VLOOKUP(H18,[1]Priv_Workers!$B$2:$BD$55,37,FALSE)),C18=2017,_xlfn.IFS(D18=1,VLOOKUP(H18,[1]Priv_Workers!$B$2:$BD$55,38,FALSE),D18=2,VLOOKUP(H18,[1]Priv_Workers!$B$2:$BD$55,39,FALSE),D18=3,VLOOKUP(H18,[1]Priv_Workers!$B$2:$BD$55,40,FALSE),D18=4,VLOOKUP(H18,[1]Priv_Workers!$B$2:$BD$55,41,FALSE),D18=5,VLOOKUP(H18,[1]Priv_Workers!$B$2:$BD$55,42,FALSE),D18=6,VLOOKUP(H18,[1]Priv_Workers!$B$2:$BD$55,43,FALSE),D18=7,VLOOKUP(H18,[1]Priv_Workers!$B$2:$BD$55,43,FALSE),D18=8,VLOOKUP(H18,[1]Priv_Workers!$B$2:$BD$55,44,FALSE),D18=9,VLOOKUP(H18,[1]Priv_Workers!$B$2:$BD$55,45,FALSE),D18=10,VLOOKUP(H18,[1]Priv_Workers!$B$2:$BD$55,46,FALSE),D18=11,VLOOKUP(H18,[1]Priv_Workers!$B$2:$BD$55,47,FALSE),D18=12,VLOOKUP(H18,[1]Priv_Workers!$B$2:$BD$55,48)),C18=2018,_xlfn.IFS(D18=1,VLOOKUP(H18,[1]Priv_Workers!$B$2:$BD$55,49,FALSE),D18=2,VLOOKUP(H18,[1]Priv_Workers!$B$2:$BD$55,50,FALSE),D18=3,VLOOKUP(H18,[1]Priv_Workers!$B$2:$BD$55,51,FALSE),D18=4,VLOOKUP(H18,[1]Priv_Workers!$B$2:$BD$55,52,FALSE),D18=5,VLOOKUP(H18,[1]Priv_Workers!$B$2:$BD$55,53,FALSE),D18=6,VLOOKUP(H18,[1]Priv_Workers!$B$2:$BD$55,54)))</f>
        <v>3056593</v>
      </c>
      <c r="X18" s="3">
        <f t="shared" si="3"/>
        <v>6.7362583111326888E-4</v>
      </c>
      <c r="Y18" s="2">
        <f>_xlfn.IFS(C18=2014, _xlfn.IFS(E18=1, VLOOKUP(H18, [1]Wage_Info!$B$2:$AH$55, 2, FALSE), E18=2, VLOOKUP(H18, [1]Wage_Info!$B$2:$AH$55, 3, FALSE), E18=3, VLOOKUP(H18, [1]Wage_Info!$B$2:$AH$55, 4, FALSE), E18=4, VLOOKUP(H18, [1]Wage_Info!$B$2:$AH$55, 5, FALSE)), C18=2015, _xlfn.IFS(E18=1, VLOOKUP(H18, [1]Wage_Info!$B$2:$AH$55, 6, FALSE), E18=2, VLOOKUP(H18, [1]Wage_Info!$B$2:$AH$55, 7, FALSE), E18=3, VLOOKUP(H18, [1]Wage_Info!$B$2:$AH$55, 8, FALSE), E18=4, VLOOKUP(H18, [1]Wage_Info!$B$2:$AH$55, 9, FALSE)), C18=2016, _xlfn.IFS(E18=1, VLOOKUP(H18, [1]Wage_Info!$B$2:$AH$55, 10, FALSE), E18=2, VLOOKUP(H18, [1]Wage_Info!$B$2:$AH$55, 11, FALSE), E18=3, VLOOKUP(H18, [1]Wage_Info!$B$2:$AH$55, 12, FALSE), E18=4, VLOOKUP(H18, [1]Wage_Info!$B$2:$AH$55, 13, FALSE)), C18=2017, _xlfn.IFS(E18=1, VLOOKUP(H18, [1]Wage_Info!$B$2:$AH$55, 14, FALSE), E18=2, VLOOKUP(H18, [1]Wage_Info!$B$2:$AH$55, 15, FALSE), E18=3, VLOOKUP(H18, [1]Wage_Info!$B$2:$AH$55, 16, FALSE), E18=4, VLOOKUP(H18, [1]Wage_Info!$B$2:$AH$55, 17, FALSE)), C18 = 2018, _xlfn.IFS(E18=1, VLOOKUP(H18, [1]Wage_Info!$B$2:$AH$55, 18, FALSE), E18=3, VLOOKUP(H18, [1]Wage_Info!$B$2:$AH$55, 19, FALSE)))</f>
        <v>23738554</v>
      </c>
      <c r="Z18" s="2">
        <f>_xlfn.IFS(C18=2014, _xlfn.IFS(E18=1, VLOOKUP(H18, [1]Wage_Info!$B$2:$AL$55, 20, FALSE), E18=2, VLOOKUP(H18, [1]Wage_Info!$B$2:$AL$55, 21, FALSE), E18=3, VLOOKUP(H18, [1]Wage_Info!$B$2:$AL$55, 22, FALSE), E18=4, VLOOKUP(H18, [1]Wage_Info!$B$2:$AL$55, 23, FALSE)), C18=2015, _xlfn.IFS(E18=1, VLOOKUP(H18, [1]Wage_Info!$B$2:$AL$55, 24, FALSE), E18=2, VLOOKUP(H18, [1]Wage_Info!$B$2:$AL$55, 25, FALSE), E18=3, VLOOKUP(H18, [1]Wage_Info!$B$2:$AL$55, 26, FALSE), E18=4, VLOOKUP(H18, [1]Wage_Info!$B$2:$AL$55, 27, FALSE)), C18=2016, _xlfn.IFS(E18=1, VLOOKUP(H18, [1]Wage_Info!$B$2:$AL$55, 28, FALSE), E18=2, VLOOKUP(H18, [1]Wage_Info!$B$2:$AL$55, 29, FALSE), E18=3, VLOOKUP(H18, [1]Wage_Info!$B$2:$AL$55, 30, FALSE), E18=4, VLOOKUP(H18, [1]Wage_Info!$B$2:$AL$55, 31, FALSE)), C18=2017, _xlfn.IFS(E18=1, VLOOKUP(H18, [1]Wage_Info!$B$2:$AL$55, 32, FALSE), E18=2, VLOOKUP(H18, [1]Wage_Info!$B$2:$AL$55, 33, FALSE), E18=3, VLOOKUP(H18, [1]Wage_Info!$B$2:$AL$55, 34, FALSE), E18=4, VLOOKUP(H18, [1]Wage_Info!$B$2:$AL$55, 35, FALSE)), C18 = 2018, _xlfn.IFS(E18=1, VLOOKUP(H18, [1]Wage_Info!$B$2:$AL$55, 36, FALSE), E18=2, VLOOKUP(H18, [1]Wage_Info!$B$2:$AL$55, 37, FALSE)))</f>
        <v>47470416522</v>
      </c>
      <c r="AA18" s="4">
        <f t="shared" si="4"/>
        <v>5.0007048050649497E-4</v>
      </c>
      <c r="AB18">
        <f>[1]Key!C18</f>
        <v>1</v>
      </c>
      <c r="AC18">
        <f t="shared" si="5"/>
        <v>0</v>
      </c>
      <c r="AD18">
        <f t="shared" si="6"/>
        <v>0</v>
      </c>
      <c r="AE18">
        <f t="shared" si="7"/>
        <v>0</v>
      </c>
      <c r="AF18">
        <f>[1]Key!D18</f>
        <v>0</v>
      </c>
    </row>
    <row r="19" spans="1:32" x14ac:dyDescent="0.3">
      <c r="A19">
        <v>18</v>
      </c>
      <c r="B19">
        <v>18</v>
      </c>
      <c r="E19" t="e">
        <f t="shared" si="0"/>
        <v>#N/A</v>
      </c>
      <c r="F19">
        <v>2016</v>
      </c>
      <c r="G19" t="s">
        <v>28</v>
      </c>
      <c r="H19" s="1">
        <f>VALUE(IF(G19="foreign",53,SUBSTITUTE(G19,G19,VLOOKUP(G19,[1]Key!$G$2:$H$55,2,))))</f>
        <v>5</v>
      </c>
      <c r="I19" t="s">
        <v>36</v>
      </c>
      <c r="J19">
        <f>VALUE(_xlfn.IFS(I19="foreign",53,I19="fictional",54, I19="unspecified", 55, NOT(OR(I19="foreign",I19="fictional")),SUBSTITUTE(I19,I19,VLOOKUP(I19,[1]Key!$G$2:$H$55,2,))))</f>
        <v>54</v>
      </c>
      <c r="K19">
        <f t="shared" si="1"/>
        <v>0</v>
      </c>
      <c r="L19">
        <f>VLOOKUP(H19, [1]Key!$H$2:$K$54, 2)</f>
        <v>3</v>
      </c>
      <c r="M19">
        <f>VLOOKUP(J19, [1]Key!$H$2:$K$54, 2)</f>
        <v>0</v>
      </c>
      <c r="N19">
        <f>VLOOKUP("*"&amp;G19&amp;"*",[1]Key!$N$2:$O$6,2,FALSE)</f>
        <v>4</v>
      </c>
      <c r="O19">
        <f>VLOOKUP("*"&amp;G19&amp;"*",[1]Key!$R$2:$S$11,2,FALSE)</f>
        <v>6</v>
      </c>
      <c r="P19">
        <v>3959</v>
      </c>
      <c r="Q19" s="2">
        <v>150000000</v>
      </c>
      <c r="R19" t="s">
        <v>34</v>
      </c>
      <c r="S19">
        <f>VLOOKUP(R19, [1]Key!$U$2:$V$8, 2, FALSE)</f>
        <v>2</v>
      </c>
      <c r="T19">
        <f t="shared" si="2"/>
        <v>0</v>
      </c>
      <c r="U19" t="e">
        <f>_xlfn.IFS(C19=2018, VLOOKUP(H19, '[1]State Pop'!$B$2:$G$55,6),C19=2017, VLOOKUP(H19, '[1]State Pop'!$B$2:$F$55,5),C19=2016, VLOOKUP(H19, '[1]State Pop'!$B$2:$F$55,4), C19=2015, VLOOKUP(H19, '[1]State Pop'!$B$2:$F$55,3), C19=2014, VLOOKUP(H19, '[1]State Pop'!$B$2:$F$55,2))</f>
        <v>#N/A</v>
      </c>
      <c r="V19" t="e">
        <f>_xlfn.IFS(C19=2014,_xlfn.IFS(D19=1,VLOOKUP(H19,[1]Film_Workers!$B$2:$BD$55,2,FALSE),D19=2,VLOOKUP(H19,[1]Film_Workers!$B$2:$BD$55,3,FALSE),D19=3,VLOOKUP(H19,[1]Film_Workers!$B$2:$BD$55,4,FALSE),D19=4,VLOOKUP(H19,[1]Film_Workers!$B$2:$BD$55,5,FALSE),D19=5,VLOOKUP(H19,[1]Film_Workers!$B$2:$BD$55,6,FALSE),D19=6,VLOOKUP(H19,[1]Film_Workers!$B$2:$BD$55,7,FALSE),D19=7,VLOOKUP(H19,[1]Film_Workers!$B$2:$BD$55,8,FALSE),D19=8,VLOOKUP(H19,[1]Film_Workers!$B$2:$BD$55,9,FALSE),D19=9,VLOOKUP(H19,[1]Film_Workers!$B$2:$BD$55,10,FALSE),D19=10,VLOOKUP(H19,[1]Film_Workers!$B$2:$BD$55,11,FALSE),D19=11,VLOOKUP(H19,[1]Film_Workers!$B$2:$BD$55,12,FALSE),D19=12,VLOOKUP(H19,[1]Film_Workers!$B$2:$BD$55,13,FALSE)),C19=2015,_xlfn.IFS(D19=1,VLOOKUP(H19,[1]Film_Workers!$B$2:$BD$55,14,FALSE),D19=2,VLOOKUP(H19,[1]Film_Workers!$B$2:$BD$55,15,FALSE),D19=3,VLOOKUP(H19,[1]Film_Workers!$B$2:$BD$55,16,FALSE),D19=4,VLOOKUP(H19,[1]Film_Workers!$B$2:$BD$55,17,FALSE),D19=5,VLOOKUP(H19,[1]Film_Workers!$B$2:$BD$55,18,FALSE),D19=6,VLOOKUP(H19,[1]Film_Workers!$B$2:$BD$55,19,FALSE),D19=7,VLOOKUP(H19,[1]Film_Workers!$B$2:$BD$55,20,FALSE),D19=8,VLOOKUP(H19,[1]Film_Workers!$B$2:$BD$55,21,FALSE),D19=9,VLOOKUP(H19,[1]Film_Workers!$B$2:$BD$55,22,FALSE),D19=10,VLOOKUP(H19,[1]Film_Workers!$B$2:$BD$55,23,FALSE),D19=11,VLOOKUP(H19,[1]Film_Workers!$B$2:$BD$55,24,FALSE),D19=12,VLOOKUP(H19,[1]Film_Workers!$B$2:$BD$55,25,FALSE)),C19=2016,_xlfn.IFS(D19=1,VLOOKUP(H19,[1]Film_Workers!$B$2:$BD$55,26,FALSE),D19=2,VLOOKUP(H19,[1]Film_Workers!$B$2:$BD$55,27,FALSE),D19=3,VLOOKUP(H19,[1]Film_Workers!$B$2:$BD$55,28,FALSE),D19=4,VLOOKUP(H19,[1]Film_Workers!$B$2:$BD$55,29,FALSE),D19=5,VLOOKUP(H19,[1]Film_Workers!$B$2:$BD$55,30,FALSE),D19=6,VLOOKUP(H19,[1]Film_Workers!$B$2:$BD$55,31,FALSE),D19=7,VLOOKUP(H19,[1]Film_Workers!$B$2:$BD$55,32,FALSE),D19=8,VLOOKUP(H19,[1]Film_Workers!$B$2:$BD$55,33,FALSE),D19=9,VLOOKUP(H19,[1]Film_Workers!$B$2:$BD$55,34,FALSE),D19=10,VLOOKUP(H19,[1]Film_Workers!$B$2:$BD$55,35,FALSE),D19=11,VLOOKUP(H19,[1]Film_Workers!$B$2:$BD$55,36,FALSE),D19=12,VLOOKUP(H19,[1]Film_Workers!$B$2:$BD$55,37,FALSE)),C19=2017,_xlfn.IFS(D19=1,VLOOKUP(H19,[1]Film_Workers!$B$2:$BD$55,38,FALSE),D19=2,VLOOKUP(H19,[1]Film_Workers!$B$2:$BD$55,39,FALSE),D19=3,VLOOKUP(H19,[1]Film_Workers!$B$2:$BD$55,40,FALSE),D19=4,VLOOKUP(H19,[1]Film_Workers!$B$2:$BD$55,41,FALSE),D19=5,VLOOKUP(H19,[1]Film_Workers!$B$2:$BD$55,42,FALSE),D19=6,VLOOKUP(H19,[1]Film_Workers!$B$2:$BD$55,43,FALSE),D19=7,VLOOKUP(H19,[1]Film_Workers!$B$2:$BD$55,43,FALSE),D19=8,VLOOKUP(H19,[1]Film_Workers!$B$2:$BD$55,44,FALSE),D19=9,VLOOKUP(H19,[1]Film_Workers!$B$2:$BD$55,45,FALSE),D19=10,VLOOKUP(H19,[1]Film_Workers!$B$2:$BD$55,46,FALSE),D19=11,VLOOKUP(H19,[1]Film_Workers!$B$2:$BD$55,47,FALSE),D19=12,VLOOKUP(H19,[1]Film_Workers!$B$2:$BD$55,48)),C19=2018,_xlfn.IFS(D19=1,VLOOKUP(H19,[1]Film_Workers!$B$2:$BD$55,49,FALSE),D19=2,VLOOKUP(H19,[1]Film_Workers!$B$2:$BD$55,50,FALSE),D19=3,VLOOKUP(H19,[1]Film_Workers!$B$2:$BD$55,51,FALSE),D19=4,VLOOKUP(H19,[1]Film_Workers!$B$2:$BD$55,52,FALSE),D19=5,VLOOKUP(H19,[1]Film_Workers!$B$2:$BD$55,53,FALSE),D19=6,VLOOKUP(H19,[1]Film_Workers!$B$2:$BD$55,54)))</f>
        <v>#N/A</v>
      </c>
      <c r="W19" t="e">
        <f>_xlfn.IFS(C19=2014,_xlfn.IFS(D19=1,VLOOKUP(H19,[1]Priv_Workers!$B$2:$BD$55,2,FALSE),D19=2,VLOOKUP(H19,[1]Priv_Workers!$B$2:$BD$55,3,FALSE),D19=3,VLOOKUP(H19,[1]Priv_Workers!$B$2:$BD$55,4,FALSE),D19=4,VLOOKUP(H19,[1]Priv_Workers!$B$2:$BD$55,5,FALSE),D19=5,VLOOKUP(H19,[1]Priv_Workers!$B$2:$BD$55,6,FALSE),D19=6,VLOOKUP(H19,[1]Priv_Workers!$B$2:$BD$55,7,FALSE),D19=7,VLOOKUP(H19,[1]Priv_Workers!$B$2:$BD$55,8,FALSE),D19=8,VLOOKUP(H19,[1]Priv_Workers!$B$2:$BD$55,9,FALSE),D19=9,VLOOKUP(H19,[1]Priv_Workers!$B$2:$BD$55,10,FALSE),D19=10,VLOOKUP(H19,[1]Priv_Workers!$B$2:$BD$55,11,FALSE),D19=11,VLOOKUP(H19,[1]Priv_Workers!$B$2:$BD$55,12,FALSE),D19=12,VLOOKUP(H19,[1]Priv_Workers!$B$2:$BD$55,13,FALSE)),C19=2015,_xlfn.IFS(D19=1,VLOOKUP(H19,[1]Priv_Workers!$B$2:$BD$55,14,FALSE),D19=2,VLOOKUP(H19,[1]Priv_Workers!$B$2:$BD$55,15,FALSE),D19=3,VLOOKUP(H19,[1]Priv_Workers!$B$2:$BD$55,16,FALSE),D19=4,VLOOKUP(H19,[1]Priv_Workers!$B$2:$BD$55,17,FALSE),D19=5,VLOOKUP(H19,[1]Priv_Workers!$B$2:$BD$55,18,FALSE),D19=6,VLOOKUP(H19,[1]Priv_Workers!$B$2:$BD$55,19,FALSE),D19=7,VLOOKUP(H19,[1]Priv_Workers!$B$2:$BD$55,20,FALSE),D19=8,VLOOKUP(H19,[1]Priv_Workers!$B$2:$BD$55,21,FALSE),D19=9,VLOOKUP(H19,[1]Priv_Workers!$B$2:$BD$55,22,FALSE),D19=10,VLOOKUP(H19,[1]Priv_Workers!$B$2:$BD$55,23,FALSE),D19=11,VLOOKUP(H19,[1]Priv_Workers!$B$2:$BD$55,24,FALSE),D19=12,VLOOKUP(H19,[1]Priv_Workers!$B$2:$BD$55,25,FALSE)),C19=2016,_xlfn.IFS(D19=1,VLOOKUP(H19,[1]Priv_Workers!$B$2:$BD$55,26,FALSE),D19=2,VLOOKUP(H19,[1]Priv_Workers!$B$2:$BD$55,27,FALSE),D19=3,VLOOKUP(H19,[1]Priv_Workers!$B$2:$BD$55,28,FALSE),D19=4,VLOOKUP(H19,[1]Priv_Workers!$B$2:$BD$55,29,FALSE),D19=5,VLOOKUP(H19,[1]Priv_Workers!$B$2:$BD$55,30,FALSE),D19=6,VLOOKUP(H19,[1]Priv_Workers!$B$2:$BD$55,31,FALSE),D19=7,VLOOKUP(H19,[1]Priv_Workers!$B$2:$BD$55,32,FALSE),D19=8,VLOOKUP(H19,[1]Priv_Workers!$B$2:$BD$55,33,FALSE),D19=9,VLOOKUP(H19,[1]Priv_Workers!$B$2:$BD$55,34,FALSE),D19=10,VLOOKUP(H19,[1]Priv_Workers!$B$2:$BD$55,35,FALSE),D19=11,VLOOKUP(H19,[1]Priv_Workers!$B$2:$BD$55,36,FALSE),D19=12,VLOOKUP(H19,[1]Priv_Workers!$B$2:$BD$55,37,FALSE)),C19=2017,_xlfn.IFS(D19=1,VLOOKUP(H19,[1]Priv_Workers!$B$2:$BD$55,38,FALSE),D19=2,VLOOKUP(H19,[1]Priv_Workers!$B$2:$BD$55,39,FALSE),D19=3,VLOOKUP(H19,[1]Priv_Workers!$B$2:$BD$55,40,FALSE),D19=4,VLOOKUP(H19,[1]Priv_Workers!$B$2:$BD$55,41,FALSE),D19=5,VLOOKUP(H19,[1]Priv_Workers!$B$2:$BD$55,42,FALSE),D19=6,VLOOKUP(H19,[1]Priv_Workers!$B$2:$BD$55,43,FALSE),D19=7,VLOOKUP(H19,[1]Priv_Workers!$B$2:$BD$55,43,FALSE),D19=8,VLOOKUP(H19,[1]Priv_Workers!$B$2:$BD$55,44,FALSE),D19=9,VLOOKUP(H19,[1]Priv_Workers!$B$2:$BD$55,45,FALSE),D19=10,VLOOKUP(H19,[1]Priv_Workers!$B$2:$BD$55,46,FALSE),D19=11,VLOOKUP(H19,[1]Priv_Workers!$B$2:$BD$55,47,FALSE),D19=12,VLOOKUP(H19,[1]Priv_Workers!$B$2:$BD$55,48)),C19=2018,_xlfn.IFS(D19=1,VLOOKUP(H19,[1]Priv_Workers!$B$2:$BD$55,49,FALSE),D19=2,VLOOKUP(H19,[1]Priv_Workers!$B$2:$BD$55,50,FALSE),D19=3,VLOOKUP(H19,[1]Priv_Workers!$B$2:$BD$55,51,FALSE),D19=4,VLOOKUP(H19,[1]Priv_Workers!$B$2:$BD$55,52,FALSE),D19=5,VLOOKUP(H19,[1]Priv_Workers!$B$2:$BD$55,53,FALSE),D19=6,VLOOKUP(H19,[1]Priv_Workers!$B$2:$BD$55,54)))</f>
        <v>#N/A</v>
      </c>
      <c r="X19" s="3" t="e">
        <f t="shared" si="3"/>
        <v>#N/A</v>
      </c>
      <c r="Y19" s="2" t="e">
        <f>_xlfn.IFS(C19=2014, _xlfn.IFS(E19=1, VLOOKUP(H19, [1]Wage_Info!$B$2:$AH$55, 2, FALSE), E19=2, VLOOKUP(H19, [1]Wage_Info!$B$2:$AH$55, 3, FALSE), E19=3, VLOOKUP(H19, [1]Wage_Info!$B$2:$AH$55, 4, FALSE), E19=4, VLOOKUP(H19, [1]Wage_Info!$B$2:$AH$55, 5, FALSE)), C19=2015, _xlfn.IFS(E19=1, VLOOKUP(H19, [1]Wage_Info!$B$2:$AH$55, 6, FALSE), E19=2, VLOOKUP(H19, [1]Wage_Info!$B$2:$AH$55, 7, FALSE), E19=3, VLOOKUP(H19, [1]Wage_Info!$B$2:$AH$55, 8, FALSE), E19=4, VLOOKUP(H19, [1]Wage_Info!$B$2:$AH$55, 9, FALSE)), C19=2016, _xlfn.IFS(E19=1, VLOOKUP(H19, [1]Wage_Info!$B$2:$AH$55, 10, FALSE), E19=2, VLOOKUP(H19, [1]Wage_Info!$B$2:$AH$55, 11, FALSE), E19=3, VLOOKUP(H19, [1]Wage_Info!$B$2:$AH$55, 12, FALSE), E19=4, VLOOKUP(H19, [1]Wage_Info!$B$2:$AH$55, 13, FALSE)), C19=2017, _xlfn.IFS(E19=1, VLOOKUP(H19, [1]Wage_Info!$B$2:$AH$55, 14, FALSE), E19=2, VLOOKUP(H19, [1]Wage_Info!$B$2:$AH$55, 15, FALSE), E19=3, VLOOKUP(H19, [1]Wage_Info!$B$2:$AH$55, 16, FALSE), E19=4, VLOOKUP(H19, [1]Wage_Info!$B$2:$AH$55, 17, FALSE)), C19 = 2018, _xlfn.IFS(E19=1, VLOOKUP(H19, [1]Wage_Info!$B$2:$AH$55, 18, FALSE), E19=3, VLOOKUP(H19, [1]Wage_Info!$B$2:$AH$55, 19, FALSE)))</f>
        <v>#N/A</v>
      </c>
      <c r="Z19" s="2" t="e">
        <f>_xlfn.IFS(C19=2014, _xlfn.IFS(E19=1, VLOOKUP(H19, [1]Wage_Info!$B$2:$AL$55, 20, FALSE), E19=2, VLOOKUP(H19, [1]Wage_Info!$B$2:$AL$55, 21, FALSE), E19=3, VLOOKUP(H19, [1]Wage_Info!$B$2:$AL$55, 22, FALSE), E19=4, VLOOKUP(H19, [1]Wage_Info!$B$2:$AL$55, 23, FALSE)), C19=2015, _xlfn.IFS(E19=1, VLOOKUP(H19, [1]Wage_Info!$B$2:$AL$55, 24, FALSE), E19=2, VLOOKUP(H19, [1]Wage_Info!$B$2:$AL$55, 25, FALSE), E19=3, VLOOKUP(H19, [1]Wage_Info!$B$2:$AL$55, 26, FALSE), E19=4, VLOOKUP(H19, [1]Wage_Info!$B$2:$AL$55, 27, FALSE)), C19=2016, _xlfn.IFS(E19=1, VLOOKUP(H19, [1]Wage_Info!$B$2:$AL$55, 28, FALSE), E19=2, VLOOKUP(H19, [1]Wage_Info!$B$2:$AL$55, 29, FALSE), E19=3, VLOOKUP(H19, [1]Wage_Info!$B$2:$AL$55, 30, FALSE), E19=4, VLOOKUP(H19, [1]Wage_Info!$B$2:$AL$55, 31, FALSE)), C19=2017, _xlfn.IFS(E19=1, VLOOKUP(H19, [1]Wage_Info!$B$2:$AL$55, 32, FALSE), E19=2, VLOOKUP(H19, [1]Wage_Info!$B$2:$AL$55, 33, FALSE), E19=3, VLOOKUP(H19, [1]Wage_Info!$B$2:$AL$55, 34, FALSE), E19=4, VLOOKUP(H19, [1]Wage_Info!$B$2:$AL$55, 35, FALSE)), C19 = 2018, _xlfn.IFS(E19=1, VLOOKUP(H19, [1]Wage_Info!$B$2:$AL$55, 36, FALSE), E19=2, VLOOKUP(H19, [1]Wage_Info!$B$2:$AL$55, 37, FALSE)))</f>
        <v>#N/A</v>
      </c>
      <c r="AA19" s="4" t="e">
        <f t="shared" si="4"/>
        <v>#N/A</v>
      </c>
      <c r="AB19">
        <f>[1]Key!C19</f>
        <v>0</v>
      </c>
      <c r="AC19">
        <f t="shared" si="5"/>
        <v>1</v>
      </c>
      <c r="AD19">
        <f t="shared" si="6"/>
        <v>0</v>
      </c>
      <c r="AE19">
        <f t="shared" si="7"/>
        <v>1</v>
      </c>
      <c r="AF19">
        <f>[1]Key!D19</f>
        <v>0</v>
      </c>
    </row>
    <row r="20" spans="1:32" x14ac:dyDescent="0.3">
      <c r="A20">
        <v>19</v>
      </c>
      <c r="B20">
        <v>19</v>
      </c>
      <c r="C20">
        <v>2015</v>
      </c>
      <c r="D20">
        <v>8</v>
      </c>
      <c r="E20">
        <f t="shared" si="0"/>
        <v>3</v>
      </c>
      <c r="F20">
        <v>2016</v>
      </c>
      <c r="G20" t="s">
        <v>38</v>
      </c>
      <c r="H20" s="1">
        <f>VALUE(IF(G20="foreign",53,SUBSTITUTE(G20,G20,VLOOKUP(G20,[1]Key!$G$2:$H$55,2,))))</f>
        <v>11</v>
      </c>
      <c r="I20" t="s">
        <v>29</v>
      </c>
      <c r="J20">
        <f>VALUE(_xlfn.IFS(I20="foreign",53,I20="fictional",54, I20="unspecified", 55, NOT(OR(I20="foreign",I20="fictional")),SUBSTITUTE(I20,I20,VLOOKUP(I20,[1]Key!$G$2:$H$55,2,))))</f>
        <v>33</v>
      </c>
      <c r="K20">
        <f t="shared" si="1"/>
        <v>0</v>
      </c>
      <c r="L20">
        <f>VLOOKUP(H20, [1]Key!$H$2:$K$54, 2)</f>
        <v>5</v>
      </c>
      <c r="M20">
        <f>VLOOKUP(J20, [1]Key!$H$2:$K$54, 2)</f>
        <v>3</v>
      </c>
      <c r="N20">
        <f>VLOOKUP("*"&amp;G20&amp;"*",[1]Key!$N$2:$O$6,2,FALSE)</f>
        <v>3</v>
      </c>
      <c r="O20">
        <f>VLOOKUP("*"&amp;G20&amp;"*",[1]Key!$R$2:$S$11,2,FALSE)</f>
        <v>7</v>
      </c>
      <c r="P20">
        <v>3955</v>
      </c>
      <c r="Q20" s="2">
        <v>60000000</v>
      </c>
      <c r="R20" t="s">
        <v>37</v>
      </c>
      <c r="S20">
        <f>VLOOKUP(R20, [1]Key!$U$2:$V$50, 2, FALSE)</f>
        <v>3</v>
      </c>
      <c r="T20">
        <f t="shared" si="2"/>
        <v>0</v>
      </c>
      <c r="U20">
        <f>_xlfn.IFS(C20=2018, VLOOKUP(H20, '[1]State Pop'!$B$2:$G$55,6),C20=2017, VLOOKUP(H20, '[1]State Pop'!$B$2:$F$55,5),C20=2016, VLOOKUP(H20, '[1]State Pop'!$B$2:$F$55,4), C20=2015, VLOOKUP(H20, '[1]State Pop'!$B$2:$F$55,3), C20=2014, VLOOKUP(H20, '[1]State Pop'!$B$2:$F$55,2))</f>
        <v>10199533</v>
      </c>
      <c r="V20">
        <f>_xlfn.IFS(C20=2014,_xlfn.IFS(D20=1,VLOOKUP(H20,[1]Film_Workers!$B$2:$BD$55,2,FALSE),D20=2,VLOOKUP(H20,[1]Film_Workers!$B$2:$BD$55,3,FALSE),D20=3,VLOOKUP(H20,[1]Film_Workers!$B$2:$BD$55,4,FALSE),D20=4,VLOOKUP(H20,[1]Film_Workers!$B$2:$BD$55,5,FALSE),D20=5,VLOOKUP(H20,[1]Film_Workers!$B$2:$BD$55,6,FALSE),D20=6,VLOOKUP(H20,[1]Film_Workers!$B$2:$BD$55,7,FALSE),D20=7,VLOOKUP(H20,[1]Film_Workers!$B$2:$BD$55,8,FALSE),D20=8,VLOOKUP(H20,[1]Film_Workers!$B$2:$BD$55,9,FALSE),D20=9,VLOOKUP(H20,[1]Film_Workers!$B$2:$BD$55,10,FALSE),D20=10,VLOOKUP(H20,[1]Film_Workers!$B$2:$BD$55,11,FALSE),D20=11,VLOOKUP(H20,[1]Film_Workers!$B$2:$BD$55,12,FALSE),D20=12,VLOOKUP(H20,[1]Film_Workers!$B$2:$BD$55,13,FALSE)),C20=2015,_xlfn.IFS(D20=1,VLOOKUP(H20,[1]Film_Workers!$B$2:$BD$55,14,FALSE),D20=2,VLOOKUP(H20,[1]Film_Workers!$B$2:$BD$55,15,FALSE),D20=3,VLOOKUP(H20,[1]Film_Workers!$B$2:$BD$55,16,FALSE),D20=4,VLOOKUP(H20,[1]Film_Workers!$B$2:$BD$55,17,FALSE),D20=5,VLOOKUP(H20,[1]Film_Workers!$B$2:$BD$55,18,FALSE),D20=6,VLOOKUP(H20,[1]Film_Workers!$B$2:$BD$55,19,FALSE),D20=7,VLOOKUP(H20,[1]Film_Workers!$B$2:$BD$55,20,FALSE),D20=8,VLOOKUP(H20,[1]Film_Workers!$B$2:$BD$55,21,FALSE),D20=9,VLOOKUP(H20,[1]Film_Workers!$B$2:$BD$55,22,FALSE),D20=10,VLOOKUP(H20,[1]Film_Workers!$B$2:$BD$55,23,FALSE),D20=11,VLOOKUP(H20,[1]Film_Workers!$B$2:$BD$55,24,FALSE),D20=12,VLOOKUP(H20,[1]Film_Workers!$B$2:$BD$55,25,FALSE)),C20=2016,_xlfn.IFS(D20=1,VLOOKUP(H20,[1]Film_Workers!$B$2:$BD$55,26,FALSE),D20=2,VLOOKUP(H20,[1]Film_Workers!$B$2:$BD$55,27,FALSE),D20=3,VLOOKUP(H20,[1]Film_Workers!$B$2:$BD$55,28,FALSE),D20=4,VLOOKUP(H20,[1]Film_Workers!$B$2:$BD$55,29,FALSE),D20=5,VLOOKUP(H20,[1]Film_Workers!$B$2:$BD$55,30,FALSE),D20=6,VLOOKUP(H20,[1]Film_Workers!$B$2:$BD$55,31,FALSE),D20=7,VLOOKUP(H20,[1]Film_Workers!$B$2:$BD$55,32,FALSE),D20=8,VLOOKUP(H20,[1]Film_Workers!$B$2:$BD$55,33,FALSE),D20=9,VLOOKUP(H20,[1]Film_Workers!$B$2:$BD$55,34,FALSE),D20=10,VLOOKUP(H20,[1]Film_Workers!$B$2:$BD$55,35,FALSE),D20=11,VLOOKUP(H20,[1]Film_Workers!$B$2:$BD$55,36,FALSE),D20=12,VLOOKUP(H20,[1]Film_Workers!$B$2:$BD$55,37,FALSE)),C20=2017,_xlfn.IFS(D20=1,VLOOKUP(H20,[1]Film_Workers!$B$2:$BD$55,38,FALSE),D20=2,VLOOKUP(H20,[1]Film_Workers!$B$2:$BD$55,39,FALSE),D20=3,VLOOKUP(H20,[1]Film_Workers!$B$2:$BD$55,40,FALSE),D20=4,VLOOKUP(H20,[1]Film_Workers!$B$2:$BD$55,41,FALSE),D20=5,VLOOKUP(H20,[1]Film_Workers!$B$2:$BD$55,42,FALSE),D20=6,VLOOKUP(H20,[1]Film_Workers!$B$2:$BD$55,43,FALSE),D20=7,VLOOKUP(H20,[1]Film_Workers!$B$2:$BD$55,43,FALSE),D20=8,VLOOKUP(H20,[1]Film_Workers!$B$2:$BD$55,44,FALSE),D20=9,VLOOKUP(H20,[1]Film_Workers!$B$2:$BD$55,45,FALSE),D20=10,VLOOKUP(H20,[1]Film_Workers!$B$2:$BD$55,46,FALSE),D20=11,VLOOKUP(H20,[1]Film_Workers!$B$2:$BD$55,47,FALSE),D20=12,VLOOKUP(H20,[1]Film_Workers!$B$2:$BD$55,48)),C20=2018,_xlfn.IFS(D20=1,VLOOKUP(H20,[1]Film_Workers!$B$2:$BD$55,49,FALSE),D20=2,VLOOKUP(H20,[1]Film_Workers!$B$2:$BD$55,50,FALSE),D20=3,VLOOKUP(H20,[1]Film_Workers!$B$2:$BD$55,51,FALSE),D20=4,VLOOKUP(H20,[1]Film_Workers!$B$2:$BD$55,52,FALSE),D20=5,VLOOKUP(H20,[1]Film_Workers!$B$2:$BD$55,53,FALSE),D20=6,VLOOKUP(H20,[1]Film_Workers!$B$2:$BD$55,54)))</f>
        <v>7887</v>
      </c>
      <c r="W20">
        <f>_xlfn.IFS(C20=2014,_xlfn.IFS(D20=1,VLOOKUP(H20,[1]Priv_Workers!$B$2:$BD$55,2,FALSE),D20=2,VLOOKUP(H20,[1]Priv_Workers!$B$2:$BD$55,3,FALSE),D20=3,VLOOKUP(H20,[1]Priv_Workers!$B$2:$BD$55,4,FALSE),D20=4,VLOOKUP(H20,[1]Priv_Workers!$B$2:$BD$55,5,FALSE),D20=5,VLOOKUP(H20,[1]Priv_Workers!$B$2:$BD$55,6,FALSE),D20=6,VLOOKUP(H20,[1]Priv_Workers!$B$2:$BD$55,7,FALSE),D20=7,VLOOKUP(H20,[1]Priv_Workers!$B$2:$BD$55,8,FALSE),D20=8,VLOOKUP(H20,[1]Priv_Workers!$B$2:$BD$55,9,FALSE),D20=9,VLOOKUP(H20,[1]Priv_Workers!$B$2:$BD$55,10,FALSE),D20=10,VLOOKUP(H20,[1]Priv_Workers!$B$2:$BD$55,11,FALSE),D20=11,VLOOKUP(H20,[1]Priv_Workers!$B$2:$BD$55,12,FALSE),D20=12,VLOOKUP(H20,[1]Priv_Workers!$B$2:$BD$55,13,FALSE)),C20=2015,_xlfn.IFS(D20=1,VLOOKUP(H20,[1]Priv_Workers!$B$2:$BD$55,14,FALSE),D20=2,VLOOKUP(H20,[1]Priv_Workers!$B$2:$BD$55,15,FALSE),D20=3,VLOOKUP(H20,[1]Priv_Workers!$B$2:$BD$55,16,FALSE),D20=4,VLOOKUP(H20,[1]Priv_Workers!$B$2:$BD$55,17,FALSE),D20=5,VLOOKUP(H20,[1]Priv_Workers!$B$2:$BD$55,18,FALSE),D20=6,VLOOKUP(H20,[1]Priv_Workers!$B$2:$BD$55,19,FALSE),D20=7,VLOOKUP(H20,[1]Priv_Workers!$B$2:$BD$55,20,FALSE),D20=8,VLOOKUP(H20,[1]Priv_Workers!$B$2:$BD$55,21,FALSE),D20=9,VLOOKUP(H20,[1]Priv_Workers!$B$2:$BD$55,22,FALSE),D20=10,VLOOKUP(H20,[1]Priv_Workers!$B$2:$BD$55,23,FALSE),D20=11,VLOOKUP(H20,[1]Priv_Workers!$B$2:$BD$55,24,FALSE),D20=12,VLOOKUP(H20,[1]Priv_Workers!$B$2:$BD$55,25,FALSE)),C20=2016,_xlfn.IFS(D20=1,VLOOKUP(H20,[1]Priv_Workers!$B$2:$BD$55,26,FALSE),D20=2,VLOOKUP(H20,[1]Priv_Workers!$B$2:$BD$55,27,FALSE),D20=3,VLOOKUP(H20,[1]Priv_Workers!$B$2:$BD$55,28,FALSE),D20=4,VLOOKUP(H20,[1]Priv_Workers!$B$2:$BD$55,29,FALSE),D20=5,VLOOKUP(H20,[1]Priv_Workers!$B$2:$BD$55,30,FALSE),D20=6,VLOOKUP(H20,[1]Priv_Workers!$B$2:$BD$55,31,FALSE),D20=7,VLOOKUP(H20,[1]Priv_Workers!$B$2:$BD$55,32,FALSE),D20=8,VLOOKUP(H20,[1]Priv_Workers!$B$2:$BD$55,33,FALSE),D20=9,VLOOKUP(H20,[1]Priv_Workers!$B$2:$BD$55,34,FALSE),D20=10,VLOOKUP(H20,[1]Priv_Workers!$B$2:$BD$55,35,FALSE),D20=11,VLOOKUP(H20,[1]Priv_Workers!$B$2:$BD$55,36,FALSE),D20=12,VLOOKUP(H20,[1]Priv_Workers!$B$2:$BD$55,37,FALSE)),C20=2017,_xlfn.IFS(D20=1,VLOOKUP(H20,[1]Priv_Workers!$B$2:$BD$55,38,FALSE),D20=2,VLOOKUP(H20,[1]Priv_Workers!$B$2:$BD$55,39,FALSE),D20=3,VLOOKUP(H20,[1]Priv_Workers!$B$2:$BD$55,40,FALSE),D20=4,VLOOKUP(H20,[1]Priv_Workers!$B$2:$BD$55,41,FALSE),D20=5,VLOOKUP(H20,[1]Priv_Workers!$B$2:$BD$55,42,FALSE),D20=6,VLOOKUP(H20,[1]Priv_Workers!$B$2:$BD$55,43,FALSE),D20=7,VLOOKUP(H20,[1]Priv_Workers!$B$2:$BD$55,43,FALSE),D20=8,VLOOKUP(H20,[1]Priv_Workers!$B$2:$BD$55,44,FALSE),D20=9,VLOOKUP(H20,[1]Priv_Workers!$B$2:$BD$55,45,FALSE),D20=10,VLOOKUP(H20,[1]Priv_Workers!$B$2:$BD$55,46,FALSE),D20=11,VLOOKUP(H20,[1]Priv_Workers!$B$2:$BD$55,47,FALSE),D20=12,VLOOKUP(H20,[1]Priv_Workers!$B$2:$BD$55,48)),C20=2018,_xlfn.IFS(D20=1,VLOOKUP(H20,[1]Priv_Workers!$B$2:$BD$55,49,FALSE),D20=2,VLOOKUP(H20,[1]Priv_Workers!$B$2:$BD$55,50,FALSE),D20=3,VLOOKUP(H20,[1]Priv_Workers!$B$2:$BD$55,51,FALSE),D20=4,VLOOKUP(H20,[1]Priv_Workers!$B$2:$BD$55,52,FALSE),D20=5,VLOOKUP(H20,[1]Priv_Workers!$B$2:$BD$55,53,FALSE),D20=6,VLOOKUP(H20,[1]Priv_Workers!$B$2:$BD$55,54)))</f>
        <v>3534577</v>
      </c>
      <c r="X20" s="3">
        <f t="shared" si="3"/>
        <v>2.2313844061113961E-3</v>
      </c>
      <c r="Y20" s="2">
        <f>_xlfn.IFS(C20=2014, _xlfn.IFS(E20=1, VLOOKUP(H20, [1]Wage_Info!$B$2:$AH$55, 2, FALSE), E20=2, VLOOKUP(H20, [1]Wage_Info!$B$2:$AH$55, 3, FALSE), E20=3, VLOOKUP(H20, [1]Wage_Info!$B$2:$AH$55, 4, FALSE), E20=4, VLOOKUP(H20, [1]Wage_Info!$B$2:$AH$55, 5, FALSE)), C20=2015, _xlfn.IFS(E20=1, VLOOKUP(H20, [1]Wage_Info!$B$2:$AH$55, 6, FALSE), E20=2, VLOOKUP(H20, [1]Wage_Info!$B$2:$AH$55, 7, FALSE), E20=3, VLOOKUP(H20, [1]Wage_Info!$B$2:$AH$55, 8, FALSE), E20=4, VLOOKUP(H20, [1]Wage_Info!$B$2:$AH$55, 9, FALSE)), C20=2016, _xlfn.IFS(E20=1, VLOOKUP(H20, [1]Wage_Info!$B$2:$AH$55, 10, FALSE), E20=2, VLOOKUP(H20, [1]Wage_Info!$B$2:$AH$55, 11, FALSE), E20=3, VLOOKUP(H20, [1]Wage_Info!$B$2:$AH$55, 12, FALSE), E20=4, VLOOKUP(H20, [1]Wage_Info!$B$2:$AH$55, 13, FALSE)), C20=2017, _xlfn.IFS(E20=1, VLOOKUP(H20, [1]Wage_Info!$B$2:$AH$55, 14, FALSE), E20=2, VLOOKUP(H20, [1]Wage_Info!$B$2:$AH$55, 15, FALSE), E20=3, VLOOKUP(H20, [1]Wage_Info!$B$2:$AH$55, 16, FALSE), E20=4, VLOOKUP(H20, [1]Wage_Info!$B$2:$AH$55, 17, FALSE)), C20 = 2018, _xlfn.IFS(E20=1, VLOOKUP(H20, [1]Wage_Info!$B$2:$AH$55, 18, FALSE), E20=3, VLOOKUP(H20, [1]Wage_Info!$B$2:$AH$55, 19, FALSE)))</f>
        <v>94216253</v>
      </c>
      <c r="Z20" s="2">
        <f>_xlfn.IFS(C20=2014, _xlfn.IFS(E20=1, VLOOKUP(H20, [1]Wage_Info!$B$2:$AL$55, 20, FALSE), E20=2, VLOOKUP(H20, [1]Wage_Info!$B$2:$AL$55, 21, FALSE), E20=3, VLOOKUP(H20, [1]Wage_Info!$B$2:$AL$55, 22, FALSE), E20=4, VLOOKUP(H20, [1]Wage_Info!$B$2:$AL$55, 23, FALSE)), C20=2015, _xlfn.IFS(E20=1, VLOOKUP(H20, [1]Wage_Info!$B$2:$AL$55, 24, FALSE), E20=2, VLOOKUP(H20, [1]Wage_Info!$B$2:$AL$55, 25, FALSE), E20=3, VLOOKUP(H20, [1]Wage_Info!$B$2:$AL$55, 26, FALSE), E20=4, VLOOKUP(H20, [1]Wage_Info!$B$2:$AL$55, 27, FALSE)), C20=2016, _xlfn.IFS(E20=1, VLOOKUP(H20, [1]Wage_Info!$B$2:$AL$55, 28, FALSE), E20=2, VLOOKUP(H20, [1]Wage_Info!$B$2:$AL$55, 29, FALSE), E20=3, VLOOKUP(H20, [1]Wage_Info!$B$2:$AL$55, 30, FALSE), E20=4, VLOOKUP(H20, [1]Wage_Info!$B$2:$AL$55, 31, FALSE)), C20=2017, _xlfn.IFS(E20=1, VLOOKUP(H20, [1]Wage_Info!$B$2:$AL$55, 32, FALSE), E20=2, VLOOKUP(H20, [1]Wage_Info!$B$2:$AL$55, 33, FALSE), E20=3, VLOOKUP(H20, [1]Wage_Info!$B$2:$AL$55, 34, FALSE), E20=4, VLOOKUP(H20, [1]Wage_Info!$B$2:$AL$55, 35, FALSE)), C20 = 2018, _xlfn.IFS(E20=1, VLOOKUP(H20, [1]Wage_Info!$B$2:$AL$55, 36, FALSE), E20=2, VLOOKUP(H20, [1]Wage_Info!$B$2:$AL$55, 37, FALSE)))</f>
        <v>42086831937</v>
      </c>
      <c r="AA20" s="4">
        <f t="shared" si="4"/>
        <v>2.2386159438427867E-3</v>
      </c>
      <c r="AB20">
        <f>[1]Key!C20</f>
        <v>1</v>
      </c>
      <c r="AC20">
        <f t="shared" si="5"/>
        <v>0</v>
      </c>
      <c r="AD20">
        <f t="shared" si="6"/>
        <v>0</v>
      </c>
      <c r="AE20">
        <f t="shared" si="7"/>
        <v>0</v>
      </c>
      <c r="AF20">
        <f>[1]Key!D20</f>
        <v>0</v>
      </c>
    </row>
    <row r="21" spans="1:32" x14ac:dyDescent="0.3">
      <c r="A21">
        <v>20</v>
      </c>
      <c r="B21">
        <v>20</v>
      </c>
      <c r="E21" t="e">
        <f t="shared" si="0"/>
        <v>#N/A</v>
      </c>
      <c r="F21">
        <v>2016</v>
      </c>
      <c r="G21" t="s">
        <v>32</v>
      </c>
      <c r="H21" s="1">
        <f>VALUE(IF(G21="foreign",53,SUBSTITUTE(G21,G21,VLOOKUP(G21,[1]Key!$G$2:$H$55,2,))))</f>
        <v>53</v>
      </c>
      <c r="I21" t="s">
        <v>36</v>
      </c>
      <c r="J21">
        <f>VALUE(_xlfn.IFS(I21="foreign",53,I21="fictional",54, I21="unspecified", 55, NOT(OR(I21="foreign",I21="fictional")),SUBSTITUTE(I21,I21,VLOOKUP(I21,[1]Key!$G$2:$H$55,2,))))</f>
        <v>54</v>
      </c>
      <c r="K21">
        <f t="shared" si="1"/>
        <v>0</v>
      </c>
      <c r="L21">
        <f>VLOOKUP(H21, [1]Key!$H$2:$K$54, 2)</f>
        <v>0</v>
      </c>
      <c r="M21">
        <f>VLOOKUP(J21, [1]Key!$H$2:$K$54, 2)</f>
        <v>0</v>
      </c>
      <c r="N21">
        <f>VLOOKUP("*"&amp;G21&amp;"*",[1]Key!$N$2:$O$6,2,FALSE)</f>
        <v>0</v>
      </c>
      <c r="O21">
        <f>VLOOKUP("*"&amp;G21&amp;"*",[1]Key!$R$2:$S$11,2,FALSE)</f>
        <v>0</v>
      </c>
      <c r="P21">
        <v>3932</v>
      </c>
      <c r="Q21" s="2">
        <v>73000000</v>
      </c>
      <c r="R21" t="s">
        <v>46</v>
      </c>
      <c r="S21">
        <f>VLOOKUP(R21, [1]Key!$U$2:$V$8, 2, FALSE)</f>
        <v>6</v>
      </c>
      <c r="T21">
        <f t="shared" si="2"/>
        <v>0</v>
      </c>
      <c r="U21" t="e">
        <f>_xlfn.IFS(C21=2018, VLOOKUP(H21, '[1]State Pop'!$B$2:$G$55,6),C21=2017, VLOOKUP(H21, '[1]State Pop'!$B$2:$F$55,5),C21=2016, VLOOKUP(H21, '[1]State Pop'!$B$2:$F$55,4), C21=2015, VLOOKUP(H21, '[1]State Pop'!$B$2:$F$55,3), C21=2014, VLOOKUP(H21, '[1]State Pop'!$B$2:$F$55,2))</f>
        <v>#N/A</v>
      </c>
      <c r="V21" t="e">
        <f>_xlfn.IFS(C21=2014,_xlfn.IFS(D21=1,VLOOKUP(H21,[1]Film_Workers!$B$2:$BD$55,2,FALSE),D21=2,VLOOKUP(H21,[1]Film_Workers!$B$2:$BD$55,3,FALSE),D21=3,VLOOKUP(H21,[1]Film_Workers!$B$2:$BD$55,4,FALSE),D21=4,VLOOKUP(H21,[1]Film_Workers!$B$2:$BD$55,5,FALSE),D21=5,VLOOKUP(H21,[1]Film_Workers!$B$2:$BD$55,6,FALSE),D21=6,VLOOKUP(H21,[1]Film_Workers!$B$2:$BD$55,7,FALSE),D21=7,VLOOKUP(H21,[1]Film_Workers!$B$2:$BD$55,8,FALSE),D21=8,VLOOKUP(H21,[1]Film_Workers!$B$2:$BD$55,9,FALSE),D21=9,VLOOKUP(H21,[1]Film_Workers!$B$2:$BD$55,10,FALSE),D21=10,VLOOKUP(H21,[1]Film_Workers!$B$2:$BD$55,11,FALSE),D21=11,VLOOKUP(H21,[1]Film_Workers!$B$2:$BD$55,12,FALSE),D21=12,VLOOKUP(H21,[1]Film_Workers!$B$2:$BD$55,13,FALSE)),C21=2015,_xlfn.IFS(D21=1,VLOOKUP(H21,[1]Film_Workers!$B$2:$BD$55,14,FALSE),D21=2,VLOOKUP(H21,[1]Film_Workers!$B$2:$BD$55,15,FALSE),D21=3,VLOOKUP(H21,[1]Film_Workers!$B$2:$BD$55,16,FALSE),D21=4,VLOOKUP(H21,[1]Film_Workers!$B$2:$BD$55,17,FALSE),D21=5,VLOOKUP(H21,[1]Film_Workers!$B$2:$BD$55,18,FALSE),D21=6,VLOOKUP(H21,[1]Film_Workers!$B$2:$BD$55,19,FALSE),D21=7,VLOOKUP(H21,[1]Film_Workers!$B$2:$BD$55,20,FALSE),D21=8,VLOOKUP(H21,[1]Film_Workers!$B$2:$BD$55,21,FALSE),D21=9,VLOOKUP(H21,[1]Film_Workers!$B$2:$BD$55,22,FALSE),D21=10,VLOOKUP(H21,[1]Film_Workers!$B$2:$BD$55,23,FALSE),D21=11,VLOOKUP(H21,[1]Film_Workers!$B$2:$BD$55,24,FALSE),D21=12,VLOOKUP(H21,[1]Film_Workers!$B$2:$BD$55,25,FALSE)),C21=2016,_xlfn.IFS(D21=1,VLOOKUP(H21,[1]Film_Workers!$B$2:$BD$55,26,FALSE),D21=2,VLOOKUP(H21,[1]Film_Workers!$B$2:$BD$55,27,FALSE),D21=3,VLOOKUP(H21,[1]Film_Workers!$B$2:$BD$55,28,FALSE),D21=4,VLOOKUP(H21,[1]Film_Workers!$B$2:$BD$55,29,FALSE),D21=5,VLOOKUP(H21,[1]Film_Workers!$B$2:$BD$55,30,FALSE),D21=6,VLOOKUP(H21,[1]Film_Workers!$B$2:$BD$55,31,FALSE),D21=7,VLOOKUP(H21,[1]Film_Workers!$B$2:$BD$55,32,FALSE),D21=8,VLOOKUP(H21,[1]Film_Workers!$B$2:$BD$55,33,FALSE),D21=9,VLOOKUP(H21,[1]Film_Workers!$B$2:$BD$55,34,FALSE),D21=10,VLOOKUP(H21,[1]Film_Workers!$B$2:$BD$55,35,FALSE),D21=11,VLOOKUP(H21,[1]Film_Workers!$B$2:$BD$55,36,FALSE),D21=12,VLOOKUP(H21,[1]Film_Workers!$B$2:$BD$55,37,FALSE)),C21=2017,_xlfn.IFS(D21=1,VLOOKUP(H21,[1]Film_Workers!$B$2:$BD$55,38,FALSE),D21=2,VLOOKUP(H21,[1]Film_Workers!$B$2:$BD$55,39,FALSE),D21=3,VLOOKUP(H21,[1]Film_Workers!$B$2:$BD$55,40,FALSE),D21=4,VLOOKUP(H21,[1]Film_Workers!$B$2:$BD$55,41,FALSE),D21=5,VLOOKUP(H21,[1]Film_Workers!$B$2:$BD$55,42,FALSE),D21=6,VLOOKUP(H21,[1]Film_Workers!$B$2:$BD$55,43,FALSE),D21=7,VLOOKUP(H21,[1]Film_Workers!$B$2:$BD$55,43,FALSE),D21=8,VLOOKUP(H21,[1]Film_Workers!$B$2:$BD$55,44,FALSE),D21=9,VLOOKUP(H21,[1]Film_Workers!$B$2:$BD$55,45,FALSE),D21=10,VLOOKUP(H21,[1]Film_Workers!$B$2:$BD$55,46,FALSE),D21=11,VLOOKUP(H21,[1]Film_Workers!$B$2:$BD$55,47,FALSE),D21=12,VLOOKUP(H21,[1]Film_Workers!$B$2:$BD$55,48)),C21=2018,_xlfn.IFS(D21=1,VLOOKUP(H21,[1]Film_Workers!$B$2:$BD$55,49,FALSE),D21=2,VLOOKUP(H21,[1]Film_Workers!$B$2:$BD$55,50,FALSE),D21=3,VLOOKUP(H21,[1]Film_Workers!$B$2:$BD$55,51,FALSE),D21=4,VLOOKUP(H21,[1]Film_Workers!$B$2:$BD$55,52,FALSE),D21=5,VLOOKUP(H21,[1]Film_Workers!$B$2:$BD$55,53,FALSE),D21=6,VLOOKUP(H21,[1]Film_Workers!$B$2:$BD$55,54)))</f>
        <v>#N/A</v>
      </c>
      <c r="W21" t="e">
        <f>_xlfn.IFS(C21=2014,_xlfn.IFS(D21=1,VLOOKUP(H21,[1]Priv_Workers!$B$2:$BD$55,2,FALSE),D21=2,VLOOKUP(H21,[1]Priv_Workers!$B$2:$BD$55,3,FALSE),D21=3,VLOOKUP(H21,[1]Priv_Workers!$B$2:$BD$55,4,FALSE),D21=4,VLOOKUP(H21,[1]Priv_Workers!$B$2:$BD$55,5,FALSE),D21=5,VLOOKUP(H21,[1]Priv_Workers!$B$2:$BD$55,6,FALSE),D21=6,VLOOKUP(H21,[1]Priv_Workers!$B$2:$BD$55,7,FALSE),D21=7,VLOOKUP(H21,[1]Priv_Workers!$B$2:$BD$55,8,FALSE),D21=8,VLOOKUP(H21,[1]Priv_Workers!$B$2:$BD$55,9,FALSE),D21=9,VLOOKUP(H21,[1]Priv_Workers!$B$2:$BD$55,10,FALSE),D21=10,VLOOKUP(H21,[1]Priv_Workers!$B$2:$BD$55,11,FALSE),D21=11,VLOOKUP(H21,[1]Priv_Workers!$B$2:$BD$55,12,FALSE),D21=12,VLOOKUP(H21,[1]Priv_Workers!$B$2:$BD$55,13,FALSE)),C21=2015,_xlfn.IFS(D21=1,VLOOKUP(H21,[1]Priv_Workers!$B$2:$BD$55,14,FALSE),D21=2,VLOOKUP(H21,[1]Priv_Workers!$B$2:$BD$55,15,FALSE),D21=3,VLOOKUP(H21,[1]Priv_Workers!$B$2:$BD$55,16,FALSE),D21=4,VLOOKUP(H21,[1]Priv_Workers!$B$2:$BD$55,17,FALSE),D21=5,VLOOKUP(H21,[1]Priv_Workers!$B$2:$BD$55,18,FALSE),D21=6,VLOOKUP(H21,[1]Priv_Workers!$B$2:$BD$55,19,FALSE),D21=7,VLOOKUP(H21,[1]Priv_Workers!$B$2:$BD$55,20,FALSE),D21=8,VLOOKUP(H21,[1]Priv_Workers!$B$2:$BD$55,21,FALSE),D21=9,VLOOKUP(H21,[1]Priv_Workers!$B$2:$BD$55,22,FALSE),D21=10,VLOOKUP(H21,[1]Priv_Workers!$B$2:$BD$55,23,FALSE),D21=11,VLOOKUP(H21,[1]Priv_Workers!$B$2:$BD$55,24,FALSE),D21=12,VLOOKUP(H21,[1]Priv_Workers!$B$2:$BD$55,25,FALSE)),C21=2016,_xlfn.IFS(D21=1,VLOOKUP(H21,[1]Priv_Workers!$B$2:$BD$55,26,FALSE),D21=2,VLOOKUP(H21,[1]Priv_Workers!$B$2:$BD$55,27,FALSE),D21=3,VLOOKUP(H21,[1]Priv_Workers!$B$2:$BD$55,28,FALSE),D21=4,VLOOKUP(H21,[1]Priv_Workers!$B$2:$BD$55,29,FALSE),D21=5,VLOOKUP(H21,[1]Priv_Workers!$B$2:$BD$55,30,FALSE),D21=6,VLOOKUP(H21,[1]Priv_Workers!$B$2:$BD$55,31,FALSE),D21=7,VLOOKUP(H21,[1]Priv_Workers!$B$2:$BD$55,32,FALSE),D21=8,VLOOKUP(H21,[1]Priv_Workers!$B$2:$BD$55,33,FALSE),D21=9,VLOOKUP(H21,[1]Priv_Workers!$B$2:$BD$55,34,FALSE),D21=10,VLOOKUP(H21,[1]Priv_Workers!$B$2:$BD$55,35,FALSE),D21=11,VLOOKUP(H21,[1]Priv_Workers!$B$2:$BD$55,36,FALSE),D21=12,VLOOKUP(H21,[1]Priv_Workers!$B$2:$BD$55,37,FALSE)),C21=2017,_xlfn.IFS(D21=1,VLOOKUP(H21,[1]Priv_Workers!$B$2:$BD$55,38,FALSE),D21=2,VLOOKUP(H21,[1]Priv_Workers!$B$2:$BD$55,39,FALSE),D21=3,VLOOKUP(H21,[1]Priv_Workers!$B$2:$BD$55,40,FALSE),D21=4,VLOOKUP(H21,[1]Priv_Workers!$B$2:$BD$55,41,FALSE),D21=5,VLOOKUP(H21,[1]Priv_Workers!$B$2:$BD$55,42,FALSE),D21=6,VLOOKUP(H21,[1]Priv_Workers!$B$2:$BD$55,43,FALSE),D21=7,VLOOKUP(H21,[1]Priv_Workers!$B$2:$BD$55,43,FALSE),D21=8,VLOOKUP(H21,[1]Priv_Workers!$B$2:$BD$55,44,FALSE),D21=9,VLOOKUP(H21,[1]Priv_Workers!$B$2:$BD$55,45,FALSE),D21=10,VLOOKUP(H21,[1]Priv_Workers!$B$2:$BD$55,46,FALSE),D21=11,VLOOKUP(H21,[1]Priv_Workers!$B$2:$BD$55,47,FALSE),D21=12,VLOOKUP(H21,[1]Priv_Workers!$B$2:$BD$55,48)),C21=2018,_xlfn.IFS(D21=1,VLOOKUP(H21,[1]Priv_Workers!$B$2:$BD$55,49,FALSE),D21=2,VLOOKUP(H21,[1]Priv_Workers!$B$2:$BD$55,50,FALSE),D21=3,VLOOKUP(H21,[1]Priv_Workers!$B$2:$BD$55,51,FALSE),D21=4,VLOOKUP(H21,[1]Priv_Workers!$B$2:$BD$55,52,FALSE),D21=5,VLOOKUP(H21,[1]Priv_Workers!$B$2:$BD$55,53,FALSE),D21=6,VLOOKUP(H21,[1]Priv_Workers!$B$2:$BD$55,54)))</f>
        <v>#N/A</v>
      </c>
      <c r="X21" s="3" t="e">
        <f t="shared" si="3"/>
        <v>#N/A</v>
      </c>
      <c r="Y21" s="2" t="e">
        <f>_xlfn.IFS(C21=2014, _xlfn.IFS(E21=1, VLOOKUP(H21, [1]Wage_Info!$B$2:$AH$55, 2, FALSE), E21=2, VLOOKUP(H21, [1]Wage_Info!$B$2:$AH$55, 3, FALSE), E21=3, VLOOKUP(H21, [1]Wage_Info!$B$2:$AH$55, 4, FALSE), E21=4, VLOOKUP(H21, [1]Wage_Info!$B$2:$AH$55, 5, FALSE)), C21=2015, _xlfn.IFS(E21=1, VLOOKUP(H21, [1]Wage_Info!$B$2:$AH$55, 6, FALSE), E21=2, VLOOKUP(H21, [1]Wage_Info!$B$2:$AH$55, 7, FALSE), E21=3, VLOOKUP(H21, [1]Wage_Info!$B$2:$AH$55, 8, FALSE), E21=4, VLOOKUP(H21, [1]Wage_Info!$B$2:$AH$55, 9, FALSE)), C21=2016, _xlfn.IFS(E21=1, VLOOKUP(H21, [1]Wage_Info!$B$2:$AH$55, 10, FALSE), E21=2, VLOOKUP(H21, [1]Wage_Info!$B$2:$AH$55, 11, FALSE), E21=3, VLOOKUP(H21, [1]Wage_Info!$B$2:$AH$55, 12, FALSE), E21=4, VLOOKUP(H21, [1]Wage_Info!$B$2:$AH$55, 13, FALSE)), C21=2017, _xlfn.IFS(E21=1, VLOOKUP(H21, [1]Wage_Info!$B$2:$AH$55, 14, FALSE), E21=2, VLOOKUP(H21, [1]Wage_Info!$B$2:$AH$55, 15, FALSE), E21=3, VLOOKUP(H21, [1]Wage_Info!$B$2:$AH$55, 16, FALSE), E21=4, VLOOKUP(H21, [1]Wage_Info!$B$2:$AH$55, 17, FALSE)), C21 = 2018, _xlfn.IFS(E21=1, VLOOKUP(H21, [1]Wage_Info!$B$2:$AH$55, 18, FALSE), E21=3, VLOOKUP(H21, [1]Wage_Info!$B$2:$AH$55, 19, FALSE)))</f>
        <v>#N/A</v>
      </c>
      <c r="Z21" s="2" t="e">
        <f>_xlfn.IFS(C21=2014, _xlfn.IFS(E21=1, VLOOKUP(H21, [1]Wage_Info!$B$2:$AL$55, 20, FALSE), E21=2, VLOOKUP(H21, [1]Wage_Info!$B$2:$AL$55, 21, FALSE), E21=3, VLOOKUP(H21, [1]Wage_Info!$B$2:$AL$55, 22, FALSE), E21=4, VLOOKUP(H21, [1]Wage_Info!$B$2:$AL$55, 23, FALSE)), C21=2015, _xlfn.IFS(E21=1, VLOOKUP(H21, [1]Wage_Info!$B$2:$AL$55, 24, FALSE), E21=2, VLOOKUP(H21, [1]Wage_Info!$B$2:$AL$55, 25, FALSE), E21=3, VLOOKUP(H21, [1]Wage_Info!$B$2:$AL$55, 26, FALSE), E21=4, VLOOKUP(H21, [1]Wage_Info!$B$2:$AL$55, 27, FALSE)), C21=2016, _xlfn.IFS(E21=1, VLOOKUP(H21, [1]Wage_Info!$B$2:$AL$55, 28, FALSE), E21=2, VLOOKUP(H21, [1]Wage_Info!$B$2:$AL$55, 29, FALSE), E21=3, VLOOKUP(H21, [1]Wage_Info!$B$2:$AL$55, 30, FALSE), E21=4, VLOOKUP(H21, [1]Wage_Info!$B$2:$AL$55, 31, FALSE)), C21=2017, _xlfn.IFS(E21=1, VLOOKUP(H21, [1]Wage_Info!$B$2:$AL$55, 32, FALSE), E21=2, VLOOKUP(H21, [1]Wage_Info!$B$2:$AL$55, 33, FALSE), E21=3, VLOOKUP(H21, [1]Wage_Info!$B$2:$AL$55, 34, FALSE), E21=4, VLOOKUP(H21, [1]Wage_Info!$B$2:$AL$55, 35, FALSE)), C21 = 2018, _xlfn.IFS(E21=1, VLOOKUP(H21, [1]Wage_Info!$B$2:$AL$55, 36, FALSE), E21=2, VLOOKUP(H21, [1]Wage_Info!$B$2:$AL$55, 37, FALSE)))</f>
        <v>#N/A</v>
      </c>
      <c r="AA21" s="4" t="e">
        <f t="shared" si="4"/>
        <v>#N/A</v>
      </c>
      <c r="AB21">
        <f>[1]Key!C21</f>
        <v>0</v>
      </c>
      <c r="AC21">
        <f t="shared" si="5"/>
        <v>0</v>
      </c>
      <c r="AD21">
        <f t="shared" si="6"/>
        <v>0</v>
      </c>
      <c r="AE21">
        <f t="shared" si="7"/>
        <v>0</v>
      </c>
      <c r="AF21">
        <f>[1]Key!D21</f>
        <v>0</v>
      </c>
    </row>
    <row r="22" spans="1:32" x14ac:dyDescent="0.3">
      <c r="A22">
        <v>21</v>
      </c>
      <c r="B22">
        <v>21</v>
      </c>
      <c r="C22">
        <v>2015</v>
      </c>
      <c r="D22">
        <v>6</v>
      </c>
      <c r="E22">
        <f t="shared" si="0"/>
        <v>2</v>
      </c>
      <c r="F22">
        <v>2016</v>
      </c>
      <c r="G22" t="s">
        <v>32</v>
      </c>
      <c r="H22" s="1">
        <f>VALUE(IF(G22="foreign",53,SUBSTITUTE(G22,G22,VLOOKUP(G22,[1]Key!$G$2:$H$55,2,))))</f>
        <v>53</v>
      </c>
      <c r="I22" t="s">
        <v>36</v>
      </c>
      <c r="J22">
        <f>VALUE(_xlfn.IFS(I22="foreign",53,I22="fictional",54, I22="unspecified", 55, NOT(OR(I22="foreign",I22="fictional")),SUBSTITUTE(I22,I22,VLOOKUP(I22,[1]Key!$G$2:$H$55,2,))))</f>
        <v>54</v>
      </c>
      <c r="K22">
        <f t="shared" si="1"/>
        <v>0</v>
      </c>
      <c r="L22">
        <f>VLOOKUP(H22, [1]Key!$H$2:$K$54, 2)</f>
        <v>0</v>
      </c>
      <c r="M22">
        <f>VLOOKUP(J22, [1]Key!$H$2:$K$54, 2)</f>
        <v>0</v>
      </c>
      <c r="N22">
        <f>VLOOKUP("*"&amp;G22&amp;"*",[1]Key!$N$2:$O$6,2,FALSE)</f>
        <v>0</v>
      </c>
      <c r="O22">
        <f>VLOOKUP("*"&amp;G22&amp;"*",[1]Key!$R$2:$S$11,2,FALSE)</f>
        <v>0</v>
      </c>
      <c r="P22">
        <v>3928</v>
      </c>
      <c r="Q22" s="2">
        <v>185000000</v>
      </c>
      <c r="R22" t="s">
        <v>42</v>
      </c>
      <c r="S22">
        <f>VLOOKUP(R22, [1]Key!$U$2:$V$8, 2, FALSE)</f>
        <v>5</v>
      </c>
      <c r="T22">
        <f t="shared" si="2"/>
        <v>0</v>
      </c>
      <c r="U22">
        <f>_xlfn.IFS(C22=2018, VLOOKUP(H22, '[1]State Pop'!$B$2:$G$55,6),C22=2017, VLOOKUP(H22, '[1]State Pop'!$B$2:$F$55,5),C22=2016, VLOOKUP(H22, '[1]State Pop'!$B$2:$F$55,4), C22=2015, VLOOKUP(H22, '[1]State Pop'!$B$2:$F$55,3), C22=2014, VLOOKUP(H22, '[1]State Pop'!$B$2:$F$55,2))</f>
        <v>0</v>
      </c>
      <c r="V22">
        <f>_xlfn.IFS(C22=2014,_xlfn.IFS(D22=1,VLOOKUP(H22,[1]Film_Workers!$B$2:$BD$55,2,FALSE),D22=2,VLOOKUP(H22,[1]Film_Workers!$B$2:$BD$55,3,FALSE),D22=3,VLOOKUP(H22,[1]Film_Workers!$B$2:$BD$55,4,FALSE),D22=4,VLOOKUP(H22,[1]Film_Workers!$B$2:$BD$55,5,FALSE),D22=5,VLOOKUP(H22,[1]Film_Workers!$B$2:$BD$55,6,FALSE),D22=6,VLOOKUP(H22,[1]Film_Workers!$B$2:$BD$55,7,FALSE),D22=7,VLOOKUP(H22,[1]Film_Workers!$B$2:$BD$55,8,FALSE),D22=8,VLOOKUP(H22,[1]Film_Workers!$B$2:$BD$55,9,FALSE),D22=9,VLOOKUP(H22,[1]Film_Workers!$B$2:$BD$55,10,FALSE),D22=10,VLOOKUP(H22,[1]Film_Workers!$B$2:$BD$55,11,FALSE),D22=11,VLOOKUP(H22,[1]Film_Workers!$B$2:$BD$55,12,FALSE),D22=12,VLOOKUP(H22,[1]Film_Workers!$B$2:$BD$55,13,FALSE)),C22=2015,_xlfn.IFS(D22=1,VLOOKUP(H22,[1]Film_Workers!$B$2:$BD$55,14,FALSE),D22=2,VLOOKUP(H22,[1]Film_Workers!$B$2:$BD$55,15,FALSE),D22=3,VLOOKUP(H22,[1]Film_Workers!$B$2:$BD$55,16,FALSE),D22=4,VLOOKUP(H22,[1]Film_Workers!$B$2:$BD$55,17,FALSE),D22=5,VLOOKUP(H22,[1]Film_Workers!$B$2:$BD$55,18,FALSE),D22=6,VLOOKUP(H22,[1]Film_Workers!$B$2:$BD$55,19,FALSE),D22=7,VLOOKUP(H22,[1]Film_Workers!$B$2:$BD$55,20,FALSE),D22=8,VLOOKUP(H22,[1]Film_Workers!$B$2:$BD$55,21,FALSE),D22=9,VLOOKUP(H22,[1]Film_Workers!$B$2:$BD$55,22,FALSE),D22=10,VLOOKUP(H22,[1]Film_Workers!$B$2:$BD$55,23,FALSE),D22=11,VLOOKUP(H22,[1]Film_Workers!$B$2:$BD$55,24,FALSE),D22=12,VLOOKUP(H22,[1]Film_Workers!$B$2:$BD$55,25,FALSE)),C22=2016,_xlfn.IFS(D22=1,VLOOKUP(H22,[1]Film_Workers!$B$2:$BD$55,26,FALSE),D22=2,VLOOKUP(H22,[1]Film_Workers!$B$2:$BD$55,27,FALSE),D22=3,VLOOKUP(H22,[1]Film_Workers!$B$2:$BD$55,28,FALSE),D22=4,VLOOKUP(H22,[1]Film_Workers!$B$2:$BD$55,29,FALSE),D22=5,VLOOKUP(H22,[1]Film_Workers!$B$2:$BD$55,30,FALSE),D22=6,VLOOKUP(H22,[1]Film_Workers!$B$2:$BD$55,31,FALSE),D22=7,VLOOKUP(H22,[1]Film_Workers!$B$2:$BD$55,32,FALSE),D22=8,VLOOKUP(H22,[1]Film_Workers!$B$2:$BD$55,33,FALSE),D22=9,VLOOKUP(H22,[1]Film_Workers!$B$2:$BD$55,34,FALSE),D22=10,VLOOKUP(H22,[1]Film_Workers!$B$2:$BD$55,35,FALSE),D22=11,VLOOKUP(H22,[1]Film_Workers!$B$2:$BD$55,36,FALSE),D22=12,VLOOKUP(H22,[1]Film_Workers!$B$2:$BD$55,37,FALSE)),C22=2017,_xlfn.IFS(D22=1,VLOOKUP(H22,[1]Film_Workers!$B$2:$BD$55,38,FALSE),D22=2,VLOOKUP(H22,[1]Film_Workers!$B$2:$BD$55,39,FALSE),D22=3,VLOOKUP(H22,[1]Film_Workers!$B$2:$BD$55,40,FALSE),D22=4,VLOOKUP(H22,[1]Film_Workers!$B$2:$BD$55,41,FALSE),D22=5,VLOOKUP(H22,[1]Film_Workers!$B$2:$BD$55,42,FALSE),D22=6,VLOOKUP(H22,[1]Film_Workers!$B$2:$BD$55,43,FALSE),D22=7,VLOOKUP(H22,[1]Film_Workers!$B$2:$BD$55,43,FALSE),D22=8,VLOOKUP(H22,[1]Film_Workers!$B$2:$BD$55,44,FALSE),D22=9,VLOOKUP(H22,[1]Film_Workers!$B$2:$BD$55,45,FALSE),D22=10,VLOOKUP(H22,[1]Film_Workers!$B$2:$BD$55,46,FALSE),D22=11,VLOOKUP(H22,[1]Film_Workers!$B$2:$BD$55,47,FALSE),D22=12,VLOOKUP(H22,[1]Film_Workers!$B$2:$BD$55,48)),C22=2018,_xlfn.IFS(D22=1,VLOOKUP(H22,[1]Film_Workers!$B$2:$BD$55,49,FALSE),D22=2,VLOOKUP(H22,[1]Film_Workers!$B$2:$BD$55,50,FALSE),D22=3,VLOOKUP(H22,[1]Film_Workers!$B$2:$BD$55,51,FALSE),D22=4,VLOOKUP(H22,[1]Film_Workers!$B$2:$BD$55,52,FALSE),D22=5,VLOOKUP(H22,[1]Film_Workers!$B$2:$BD$55,53,FALSE),D22=6,VLOOKUP(H22,[1]Film_Workers!$B$2:$BD$55,54)))</f>
        <v>0</v>
      </c>
      <c r="W22">
        <f>_xlfn.IFS(C22=2014,_xlfn.IFS(D22=1,VLOOKUP(H22,[1]Priv_Workers!$B$2:$BD$55,2,FALSE),D22=2,VLOOKUP(H22,[1]Priv_Workers!$B$2:$BD$55,3,FALSE),D22=3,VLOOKUP(H22,[1]Priv_Workers!$B$2:$BD$55,4,FALSE),D22=4,VLOOKUP(H22,[1]Priv_Workers!$B$2:$BD$55,5,FALSE),D22=5,VLOOKUP(H22,[1]Priv_Workers!$B$2:$BD$55,6,FALSE),D22=6,VLOOKUP(H22,[1]Priv_Workers!$B$2:$BD$55,7,FALSE),D22=7,VLOOKUP(H22,[1]Priv_Workers!$B$2:$BD$55,8,FALSE),D22=8,VLOOKUP(H22,[1]Priv_Workers!$B$2:$BD$55,9,FALSE),D22=9,VLOOKUP(H22,[1]Priv_Workers!$B$2:$BD$55,10,FALSE),D22=10,VLOOKUP(H22,[1]Priv_Workers!$B$2:$BD$55,11,FALSE),D22=11,VLOOKUP(H22,[1]Priv_Workers!$B$2:$BD$55,12,FALSE),D22=12,VLOOKUP(H22,[1]Priv_Workers!$B$2:$BD$55,13,FALSE)),C22=2015,_xlfn.IFS(D22=1,VLOOKUP(H22,[1]Priv_Workers!$B$2:$BD$55,14,FALSE),D22=2,VLOOKUP(H22,[1]Priv_Workers!$B$2:$BD$55,15,FALSE),D22=3,VLOOKUP(H22,[1]Priv_Workers!$B$2:$BD$55,16,FALSE),D22=4,VLOOKUP(H22,[1]Priv_Workers!$B$2:$BD$55,17,FALSE),D22=5,VLOOKUP(H22,[1]Priv_Workers!$B$2:$BD$55,18,FALSE),D22=6,VLOOKUP(H22,[1]Priv_Workers!$B$2:$BD$55,19,FALSE),D22=7,VLOOKUP(H22,[1]Priv_Workers!$B$2:$BD$55,20,FALSE),D22=8,VLOOKUP(H22,[1]Priv_Workers!$B$2:$BD$55,21,FALSE),D22=9,VLOOKUP(H22,[1]Priv_Workers!$B$2:$BD$55,22,FALSE),D22=10,VLOOKUP(H22,[1]Priv_Workers!$B$2:$BD$55,23,FALSE),D22=11,VLOOKUP(H22,[1]Priv_Workers!$B$2:$BD$55,24,FALSE),D22=12,VLOOKUP(H22,[1]Priv_Workers!$B$2:$BD$55,25,FALSE)),C22=2016,_xlfn.IFS(D22=1,VLOOKUP(H22,[1]Priv_Workers!$B$2:$BD$55,26,FALSE),D22=2,VLOOKUP(H22,[1]Priv_Workers!$B$2:$BD$55,27,FALSE),D22=3,VLOOKUP(H22,[1]Priv_Workers!$B$2:$BD$55,28,FALSE),D22=4,VLOOKUP(H22,[1]Priv_Workers!$B$2:$BD$55,29,FALSE),D22=5,VLOOKUP(H22,[1]Priv_Workers!$B$2:$BD$55,30,FALSE),D22=6,VLOOKUP(H22,[1]Priv_Workers!$B$2:$BD$55,31,FALSE),D22=7,VLOOKUP(H22,[1]Priv_Workers!$B$2:$BD$55,32,FALSE),D22=8,VLOOKUP(H22,[1]Priv_Workers!$B$2:$BD$55,33,FALSE),D22=9,VLOOKUP(H22,[1]Priv_Workers!$B$2:$BD$55,34,FALSE),D22=10,VLOOKUP(H22,[1]Priv_Workers!$B$2:$BD$55,35,FALSE),D22=11,VLOOKUP(H22,[1]Priv_Workers!$B$2:$BD$55,36,FALSE),D22=12,VLOOKUP(H22,[1]Priv_Workers!$B$2:$BD$55,37,FALSE)),C22=2017,_xlfn.IFS(D22=1,VLOOKUP(H22,[1]Priv_Workers!$B$2:$BD$55,38,FALSE),D22=2,VLOOKUP(H22,[1]Priv_Workers!$B$2:$BD$55,39,FALSE),D22=3,VLOOKUP(H22,[1]Priv_Workers!$B$2:$BD$55,40,FALSE),D22=4,VLOOKUP(H22,[1]Priv_Workers!$B$2:$BD$55,41,FALSE),D22=5,VLOOKUP(H22,[1]Priv_Workers!$B$2:$BD$55,42,FALSE),D22=6,VLOOKUP(H22,[1]Priv_Workers!$B$2:$BD$55,43,FALSE),D22=7,VLOOKUP(H22,[1]Priv_Workers!$B$2:$BD$55,43,FALSE),D22=8,VLOOKUP(H22,[1]Priv_Workers!$B$2:$BD$55,44,FALSE),D22=9,VLOOKUP(H22,[1]Priv_Workers!$B$2:$BD$55,45,FALSE),D22=10,VLOOKUP(H22,[1]Priv_Workers!$B$2:$BD$55,46,FALSE),D22=11,VLOOKUP(H22,[1]Priv_Workers!$B$2:$BD$55,47,FALSE),D22=12,VLOOKUP(H22,[1]Priv_Workers!$B$2:$BD$55,48)),C22=2018,_xlfn.IFS(D22=1,VLOOKUP(H22,[1]Priv_Workers!$B$2:$BD$55,49,FALSE),D22=2,VLOOKUP(H22,[1]Priv_Workers!$B$2:$BD$55,50,FALSE),D22=3,VLOOKUP(H22,[1]Priv_Workers!$B$2:$BD$55,51,FALSE),D22=4,VLOOKUP(H22,[1]Priv_Workers!$B$2:$BD$55,52,FALSE),D22=5,VLOOKUP(H22,[1]Priv_Workers!$B$2:$BD$55,53,FALSE),D22=6,VLOOKUP(H22,[1]Priv_Workers!$B$2:$BD$55,54)))</f>
        <v>0</v>
      </c>
      <c r="X22" s="3" t="e">
        <f t="shared" si="3"/>
        <v>#DIV/0!</v>
      </c>
      <c r="Y22" s="2">
        <f>_xlfn.IFS(C22=2014, _xlfn.IFS(E22=1, VLOOKUP(H22, [1]Wage_Info!$B$2:$AH$55, 2, FALSE), E22=2, VLOOKUP(H22, [1]Wage_Info!$B$2:$AH$55, 3, FALSE), E22=3, VLOOKUP(H22, [1]Wage_Info!$B$2:$AH$55, 4, FALSE), E22=4, VLOOKUP(H22, [1]Wage_Info!$B$2:$AH$55, 5, FALSE)), C22=2015, _xlfn.IFS(E22=1, VLOOKUP(H22, [1]Wage_Info!$B$2:$AH$55, 6, FALSE), E22=2, VLOOKUP(H22, [1]Wage_Info!$B$2:$AH$55, 7, FALSE), E22=3, VLOOKUP(H22, [1]Wage_Info!$B$2:$AH$55, 8, FALSE), E22=4, VLOOKUP(H22, [1]Wage_Info!$B$2:$AH$55, 9, FALSE)), C22=2016, _xlfn.IFS(E22=1, VLOOKUP(H22, [1]Wage_Info!$B$2:$AH$55, 10, FALSE), E22=2, VLOOKUP(H22, [1]Wage_Info!$B$2:$AH$55, 11, FALSE), E22=3, VLOOKUP(H22, [1]Wage_Info!$B$2:$AH$55, 12, FALSE), E22=4, VLOOKUP(H22, [1]Wage_Info!$B$2:$AH$55, 13, FALSE)), C22=2017, _xlfn.IFS(E22=1, VLOOKUP(H22, [1]Wage_Info!$B$2:$AH$55, 14, FALSE), E22=2, VLOOKUP(H22, [1]Wage_Info!$B$2:$AH$55, 15, FALSE), E22=3, VLOOKUP(H22, [1]Wage_Info!$B$2:$AH$55, 16, FALSE), E22=4, VLOOKUP(H22, [1]Wage_Info!$B$2:$AH$55, 17, FALSE)), C22 = 2018, _xlfn.IFS(E22=1, VLOOKUP(H22, [1]Wage_Info!$B$2:$AH$55, 18, FALSE), E22=3, VLOOKUP(H22, [1]Wage_Info!$B$2:$AH$55, 19, FALSE)))</f>
        <v>0</v>
      </c>
      <c r="Z22" s="2">
        <f>_xlfn.IFS(C22=2014, _xlfn.IFS(E22=1, VLOOKUP(H22, [1]Wage_Info!$B$2:$AL$55, 20, FALSE), E22=2, VLOOKUP(H22, [1]Wage_Info!$B$2:$AL$55, 21, FALSE), E22=3, VLOOKUP(H22, [1]Wage_Info!$B$2:$AL$55, 22, FALSE), E22=4, VLOOKUP(H22, [1]Wage_Info!$B$2:$AL$55, 23, FALSE)), C22=2015, _xlfn.IFS(E22=1, VLOOKUP(H22, [1]Wage_Info!$B$2:$AL$55, 24, FALSE), E22=2, VLOOKUP(H22, [1]Wage_Info!$B$2:$AL$55, 25, FALSE), E22=3, VLOOKUP(H22, [1]Wage_Info!$B$2:$AL$55, 26, FALSE), E22=4, VLOOKUP(H22, [1]Wage_Info!$B$2:$AL$55, 27, FALSE)), C22=2016, _xlfn.IFS(E22=1, VLOOKUP(H22, [1]Wage_Info!$B$2:$AL$55, 28, FALSE), E22=2, VLOOKUP(H22, [1]Wage_Info!$B$2:$AL$55, 29, FALSE), E22=3, VLOOKUP(H22, [1]Wage_Info!$B$2:$AL$55, 30, FALSE), E22=4, VLOOKUP(H22, [1]Wage_Info!$B$2:$AL$55, 31, FALSE)), C22=2017, _xlfn.IFS(E22=1, VLOOKUP(H22, [1]Wage_Info!$B$2:$AL$55, 32, FALSE), E22=2, VLOOKUP(H22, [1]Wage_Info!$B$2:$AL$55, 33, FALSE), E22=3, VLOOKUP(H22, [1]Wage_Info!$B$2:$AL$55, 34, FALSE), E22=4, VLOOKUP(H22, [1]Wage_Info!$B$2:$AL$55, 35, FALSE)), C22 = 2018, _xlfn.IFS(E22=1, VLOOKUP(H22, [1]Wage_Info!$B$2:$AL$55, 36, FALSE), E22=2, VLOOKUP(H22, [1]Wage_Info!$B$2:$AL$55, 37, FALSE)))</f>
        <v>0</v>
      </c>
      <c r="AA22" s="4" t="e">
        <f t="shared" si="4"/>
        <v>#DIV/0!</v>
      </c>
      <c r="AB22">
        <f>[1]Key!C22</f>
        <v>1</v>
      </c>
      <c r="AC22">
        <f t="shared" si="5"/>
        <v>0</v>
      </c>
      <c r="AD22">
        <f t="shared" si="6"/>
        <v>0</v>
      </c>
      <c r="AE22">
        <f t="shared" si="7"/>
        <v>0</v>
      </c>
      <c r="AF22">
        <f>[1]Key!D22</f>
        <v>0</v>
      </c>
    </row>
    <row r="23" spans="1:32" x14ac:dyDescent="0.3">
      <c r="A23">
        <v>22</v>
      </c>
      <c r="B23">
        <v>22</v>
      </c>
      <c r="E23" t="e">
        <f t="shared" si="0"/>
        <v>#N/A</v>
      </c>
      <c r="F23">
        <v>2016</v>
      </c>
      <c r="G23" t="s">
        <v>32</v>
      </c>
      <c r="H23" s="1">
        <f>VALUE(IF(G23="foreign",53,SUBSTITUTE(G23,G23,VLOOKUP(G23,[1]Key!$G$2:$H$55,2,))))</f>
        <v>53</v>
      </c>
      <c r="I23" t="s">
        <v>36</v>
      </c>
      <c r="J23">
        <f>VALUE(_xlfn.IFS(I23="foreign",53,I23="fictional",54, I23="unspecified", 55, NOT(OR(I23="foreign",I23="fictional")),SUBSTITUTE(I23,I23,VLOOKUP(I23,[1]Key!$G$2:$H$55,2,))))</f>
        <v>54</v>
      </c>
      <c r="K23">
        <f t="shared" si="1"/>
        <v>0</v>
      </c>
      <c r="L23">
        <f>VLOOKUP(H23, [1]Key!$H$2:$K$54, 2)</f>
        <v>0</v>
      </c>
      <c r="M23">
        <f>VLOOKUP(J23, [1]Key!$H$2:$K$54, 2)</f>
        <v>0</v>
      </c>
      <c r="N23">
        <f>VLOOKUP("*"&amp;G23&amp;"*",[1]Key!$N$2:$O$6,2,FALSE)</f>
        <v>0</v>
      </c>
      <c r="O23">
        <f>VLOOKUP("*"&amp;G23&amp;"*",[1]Key!$R$2:$S$11,2,FALSE)</f>
        <v>0</v>
      </c>
      <c r="P23">
        <v>3922</v>
      </c>
      <c r="Q23" s="2">
        <v>70000000</v>
      </c>
      <c r="R23" t="s">
        <v>37</v>
      </c>
      <c r="S23">
        <f>VLOOKUP(R23, [1]Key!$U$2:$V$8, 2, FALSE)</f>
        <v>3</v>
      </c>
      <c r="T23">
        <f t="shared" si="2"/>
        <v>0</v>
      </c>
      <c r="U23" t="e">
        <f>_xlfn.IFS(C23=2018, VLOOKUP(H23, '[1]State Pop'!$B$2:$G$55,6),C23=2017, VLOOKUP(H23, '[1]State Pop'!$B$2:$F$55,5),C23=2016, VLOOKUP(H23, '[1]State Pop'!$B$2:$F$55,4), C23=2015, VLOOKUP(H23, '[1]State Pop'!$B$2:$F$55,3), C23=2014, VLOOKUP(H23, '[1]State Pop'!$B$2:$F$55,2))</f>
        <v>#N/A</v>
      </c>
      <c r="V23" t="e">
        <f>_xlfn.IFS(C23=2014,_xlfn.IFS(D23=1,VLOOKUP(H23,[1]Film_Workers!$B$2:$BD$55,2,FALSE),D23=2,VLOOKUP(H23,[1]Film_Workers!$B$2:$BD$55,3,FALSE),D23=3,VLOOKUP(H23,[1]Film_Workers!$B$2:$BD$55,4,FALSE),D23=4,VLOOKUP(H23,[1]Film_Workers!$B$2:$BD$55,5,FALSE),D23=5,VLOOKUP(H23,[1]Film_Workers!$B$2:$BD$55,6,FALSE),D23=6,VLOOKUP(H23,[1]Film_Workers!$B$2:$BD$55,7,FALSE),D23=7,VLOOKUP(H23,[1]Film_Workers!$B$2:$BD$55,8,FALSE),D23=8,VLOOKUP(H23,[1]Film_Workers!$B$2:$BD$55,9,FALSE),D23=9,VLOOKUP(H23,[1]Film_Workers!$B$2:$BD$55,10,FALSE),D23=10,VLOOKUP(H23,[1]Film_Workers!$B$2:$BD$55,11,FALSE),D23=11,VLOOKUP(H23,[1]Film_Workers!$B$2:$BD$55,12,FALSE),D23=12,VLOOKUP(H23,[1]Film_Workers!$B$2:$BD$55,13,FALSE)),C23=2015,_xlfn.IFS(D23=1,VLOOKUP(H23,[1]Film_Workers!$B$2:$BD$55,14,FALSE),D23=2,VLOOKUP(H23,[1]Film_Workers!$B$2:$BD$55,15,FALSE),D23=3,VLOOKUP(H23,[1]Film_Workers!$B$2:$BD$55,16,FALSE),D23=4,VLOOKUP(H23,[1]Film_Workers!$B$2:$BD$55,17,FALSE),D23=5,VLOOKUP(H23,[1]Film_Workers!$B$2:$BD$55,18,FALSE),D23=6,VLOOKUP(H23,[1]Film_Workers!$B$2:$BD$55,19,FALSE),D23=7,VLOOKUP(H23,[1]Film_Workers!$B$2:$BD$55,20,FALSE),D23=8,VLOOKUP(H23,[1]Film_Workers!$B$2:$BD$55,21,FALSE),D23=9,VLOOKUP(H23,[1]Film_Workers!$B$2:$BD$55,22,FALSE),D23=10,VLOOKUP(H23,[1]Film_Workers!$B$2:$BD$55,23,FALSE),D23=11,VLOOKUP(H23,[1]Film_Workers!$B$2:$BD$55,24,FALSE),D23=12,VLOOKUP(H23,[1]Film_Workers!$B$2:$BD$55,25,FALSE)),C23=2016,_xlfn.IFS(D23=1,VLOOKUP(H23,[1]Film_Workers!$B$2:$BD$55,26,FALSE),D23=2,VLOOKUP(H23,[1]Film_Workers!$B$2:$BD$55,27,FALSE),D23=3,VLOOKUP(H23,[1]Film_Workers!$B$2:$BD$55,28,FALSE),D23=4,VLOOKUP(H23,[1]Film_Workers!$B$2:$BD$55,29,FALSE),D23=5,VLOOKUP(H23,[1]Film_Workers!$B$2:$BD$55,30,FALSE),D23=6,VLOOKUP(H23,[1]Film_Workers!$B$2:$BD$55,31,FALSE),D23=7,VLOOKUP(H23,[1]Film_Workers!$B$2:$BD$55,32,FALSE),D23=8,VLOOKUP(H23,[1]Film_Workers!$B$2:$BD$55,33,FALSE),D23=9,VLOOKUP(H23,[1]Film_Workers!$B$2:$BD$55,34,FALSE),D23=10,VLOOKUP(H23,[1]Film_Workers!$B$2:$BD$55,35,FALSE),D23=11,VLOOKUP(H23,[1]Film_Workers!$B$2:$BD$55,36,FALSE),D23=12,VLOOKUP(H23,[1]Film_Workers!$B$2:$BD$55,37,FALSE)),C23=2017,_xlfn.IFS(D23=1,VLOOKUP(H23,[1]Film_Workers!$B$2:$BD$55,38,FALSE),D23=2,VLOOKUP(H23,[1]Film_Workers!$B$2:$BD$55,39,FALSE),D23=3,VLOOKUP(H23,[1]Film_Workers!$B$2:$BD$55,40,FALSE),D23=4,VLOOKUP(H23,[1]Film_Workers!$B$2:$BD$55,41,FALSE),D23=5,VLOOKUP(H23,[1]Film_Workers!$B$2:$BD$55,42,FALSE),D23=6,VLOOKUP(H23,[1]Film_Workers!$B$2:$BD$55,43,FALSE),D23=7,VLOOKUP(H23,[1]Film_Workers!$B$2:$BD$55,43,FALSE),D23=8,VLOOKUP(H23,[1]Film_Workers!$B$2:$BD$55,44,FALSE),D23=9,VLOOKUP(H23,[1]Film_Workers!$B$2:$BD$55,45,FALSE),D23=10,VLOOKUP(H23,[1]Film_Workers!$B$2:$BD$55,46,FALSE),D23=11,VLOOKUP(H23,[1]Film_Workers!$B$2:$BD$55,47,FALSE),D23=12,VLOOKUP(H23,[1]Film_Workers!$B$2:$BD$55,48)),C23=2018,_xlfn.IFS(D23=1,VLOOKUP(H23,[1]Film_Workers!$B$2:$BD$55,49,FALSE),D23=2,VLOOKUP(H23,[1]Film_Workers!$B$2:$BD$55,50,FALSE),D23=3,VLOOKUP(H23,[1]Film_Workers!$B$2:$BD$55,51,FALSE),D23=4,VLOOKUP(H23,[1]Film_Workers!$B$2:$BD$55,52,FALSE),D23=5,VLOOKUP(H23,[1]Film_Workers!$B$2:$BD$55,53,FALSE),D23=6,VLOOKUP(H23,[1]Film_Workers!$B$2:$BD$55,54)))</f>
        <v>#N/A</v>
      </c>
      <c r="W23" t="e">
        <f>_xlfn.IFS(C23=2014,_xlfn.IFS(D23=1,VLOOKUP(H23,[1]Priv_Workers!$B$2:$BD$55,2,FALSE),D23=2,VLOOKUP(H23,[1]Priv_Workers!$B$2:$BD$55,3,FALSE),D23=3,VLOOKUP(H23,[1]Priv_Workers!$B$2:$BD$55,4,FALSE),D23=4,VLOOKUP(H23,[1]Priv_Workers!$B$2:$BD$55,5,FALSE),D23=5,VLOOKUP(H23,[1]Priv_Workers!$B$2:$BD$55,6,FALSE),D23=6,VLOOKUP(H23,[1]Priv_Workers!$B$2:$BD$55,7,FALSE),D23=7,VLOOKUP(H23,[1]Priv_Workers!$B$2:$BD$55,8,FALSE),D23=8,VLOOKUP(H23,[1]Priv_Workers!$B$2:$BD$55,9,FALSE),D23=9,VLOOKUP(H23,[1]Priv_Workers!$B$2:$BD$55,10,FALSE),D23=10,VLOOKUP(H23,[1]Priv_Workers!$B$2:$BD$55,11,FALSE),D23=11,VLOOKUP(H23,[1]Priv_Workers!$B$2:$BD$55,12,FALSE),D23=12,VLOOKUP(H23,[1]Priv_Workers!$B$2:$BD$55,13,FALSE)),C23=2015,_xlfn.IFS(D23=1,VLOOKUP(H23,[1]Priv_Workers!$B$2:$BD$55,14,FALSE),D23=2,VLOOKUP(H23,[1]Priv_Workers!$B$2:$BD$55,15,FALSE),D23=3,VLOOKUP(H23,[1]Priv_Workers!$B$2:$BD$55,16,FALSE),D23=4,VLOOKUP(H23,[1]Priv_Workers!$B$2:$BD$55,17,FALSE),D23=5,VLOOKUP(H23,[1]Priv_Workers!$B$2:$BD$55,18,FALSE),D23=6,VLOOKUP(H23,[1]Priv_Workers!$B$2:$BD$55,19,FALSE),D23=7,VLOOKUP(H23,[1]Priv_Workers!$B$2:$BD$55,20,FALSE),D23=8,VLOOKUP(H23,[1]Priv_Workers!$B$2:$BD$55,21,FALSE),D23=9,VLOOKUP(H23,[1]Priv_Workers!$B$2:$BD$55,22,FALSE),D23=10,VLOOKUP(H23,[1]Priv_Workers!$B$2:$BD$55,23,FALSE),D23=11,VLOOKUP(H23,[1]Priv_Workers!$B$2:$BD$55,24,FALSE),D23=12,VLOOKUP(H23,[1]Priv_Workers!$B$2:$BD$55,25,FALSE)),C23=2016,_xlfn.IFS(D23=1,VLOOKUP(H23,[1]Priv_Workers!$B$2:$BD$55,26,FALSE),D23=2,VLOOKUP(H23,[1]Priv_Workers!$B$2:$BD$55,27,FALSE),D23=3,VLOOKUP(H23,[1]Priv_Workers!$B$2:$BD$55,28,FALSE),D23=4,VLOOKUP(H23,[1]Priv_Workers!$B$2:$BD$55,29,FALSE),D23=5,VLOOKUP(H23,[1]Priv_Workers!$B$2:$BD$55,30,FALSE),D23=6,VLOOKUP(H23,[1]Priv_Workers!$B$2:$BD$55,31,FALSE),D23=7,VLOOKUP(H23,[1]Priv_Workers!$B$2:$BD$55,32,FALSE),D23=8,VLOOKUP(H23,[1]Priv_Workers!$B$2:$BD$55,33,FALSE),D23=9,VLOOKUP(H23,[1]Priv_Workers!$B$2:$BD$55,34,FALSE),D23=10,VLOOKUP(H23,[1]Priv_Workers!$B$2:$BD$55,35,FALSE),D23=11,VLOOKUP(H23,[1]Priv_Workers!$B$2:$BD$55,36,FALSE),D23=12,VLOOKUP(H23,[1]Priv_Workers!$B$2:$BD$55,37,FALSE)),C23=2017,_xlfn.IFS(D23=1,VLOOKUP(H23,[1]Priv_Workers!$B$2:$BD$55,38,FALSE),D23=2,VLOOKUP(H23,[1]Priv_Workers!$B$2:$BD$55,39,FALSE),D23=3,VLOOKUP(H23,[1]Priv_Workers!$B$2:$BD$55,40,FALSE),D23=4,VLOOKUP(H23,[1]Priv_Workers!$B$2:$BD$55,41,FALSE),D23=5,VLOOKUP(H23,[1]Priv_Workers!$B$2:$BD$55,42,FALSE),D23=6,VLOOKUP(H23,[1]Priv_Workers!$B$2:$BD$55,43,FALSE),D23=7,VLOOKUP(H23,[1]Priv_Workers!$B$2:$BD$55,43,FALSE),D23=8,VLOOKUP(H23,[1]Priv_Workers!$B$2:$BD$55,44,FALSE),D23=9,VLOOKUP(H23,[1]Priv_Workers!$B$2:$BD$55,45,FALSE),D23=10,VLOOKUP(H23,[1]Priv_Workers!$B$2:$BD$55,46,FALSE),D23=11,VLOOKUP(H23,[1]Priv_Workers!$B$2:$BD$55,47,FALSE),D23=12,VLOOKUP(H23,[1]Priv_Workers!$B$2:$BD$55,48)),C23=2018,_xlfn.IFS(D23=1,VLOOKUP(H23,[1]Priv_Workers!$B$2:$BD$55,49,FALSE),D23=2,VLOOKUP(H23,[1]Priv_Workers!$B$2:$BD$55,50,FALSE),D23=3,VLOOKUP(H23,[1]Priv_Workers!$B$2:$BD$55,51,FALSE),D23=4,VLOOKUP(H23,[1]Priv_Workers!$B$2:$BD$55,52,FALSE),D23=5,VLOOKUP(H23,[1]Priv_Workers!$B$2:$BD$55,53,FALSE),D23=6,VLOOKUP(H23,[1]Priv_Workers!$B$2:$BD$55,54)))</f>
        <v>#N/A</v>
      </c>
      <c r="X23" s="3" t="e">
        <f t="shared" si="3"/>
        <v>#N/A</v>
      </c>
      <c r="Y23" s="2" t="e">
        <f>_xlfn.IFS(C23=2014, _xlfn.IFS(E23=1, VLOOKUP(H23, [1]Wage_Info!$B$2:$AH$55, 2, FALSE), E23=2, VLOOKUP(H23, [1]Wage_Info!$B$2:$AH$55, 3, FALSE), E23=3, VLOOKUP(H23, [1]Wage_Info!$B$2:$AH$55, 4, FALSE), E23=4, VLOOKUP(H23, [1]Wage_Info!$B$2:$AH$55, 5, FALSE)), C23=2015, _xlfn.IFS(E23=1, VLOOKUP(H23, [1]Wage_Info!$B$2:$AH$55, 6, FALSE), E23=2, VLOOKUP(H23, [1]Wage_Info!$B$2:$AH$55, 7, FALSE), E23=3, VLOOKUP(H23, [1]Wage_Info!$B$2:$AH$55, 8, FALSE), E23=4, VLOOKUP(H23, [1]Wage_Info!$B$2:$AH$55, 9, FALSE)), C23=2016, _xlfn.IFS(E23=1, VLOOKUP(H23, [1]Wage_Info!$B$2:$AH$55, 10, FALSE), E23=2, VLOOKUP(H23, [1]Wage_Info!$B$2:$AH$55, 11, FALSE), E23=3, VLOOKUP(H23, [1]Wage_Info!$B$2:$AH$55, 12, FALSE), E23=4, VLOOKUP(H23, [1]Wage_Info!$B$2:$AH$55, 13, FALSE)), C23=2017, _xlfn.IFS(E23=1, VLOOKUP(H23, [1]Wage_Info!$B$2:$AH$55, 14, FALSE), E23=2, VLOOKUP(H23, [1]Wage_Info!$B$2:$AH$55, 15, FALSE), E23=3, VLOOKUP(H23, [1]Wage_Info!$B$2:$AH$55, 16, FALSE), E23=4, VLOOKUP(H23, [1]Wage_Info!$B$2:$AH$55, 17, FALSE)), C23 = 2018, _xlfn.IFS(E23=1, VLOOKUP(H23, [1]Wage_Info!$B$2:$AH$55, 18, FALSE), E23=3, VLOOKUP(H23, [1]Wage_Info!$B$2:$AH$55, 19, FALSE)))</f>
        <v>#N/A</v>
      </c>
      <c r="Z23" s="2" t="e">
        <f>_xlfn.IFS(C23=2014, _xlfn.IFS(E23=1, VLOOKUP(H23, [1]Wage_Info!$B$2:$AL$55, 20, FALSE), E23=2, VLOOKUP(H23, [1]Wage_Info!$B$2:$AL$55, 21, FALSE), E23=3, VLOOKUP(H23, [1]Wage_Info!$B$2:$AL$55, 22, FALSE), E23=4, VLOOKUP(H23, [1]Wage_Info!$B$2:$AL$55, 23, FALSE)), C23=2015, _xlfn.IFS(E23=1, VLOOKUP(H23, [1]Wage_Info!$B$2:$AL$55, 24, FALSE), E23=2, VLOOKUP(H23, [1]Wage_Info!$B$2:$AL$55, 25, FALSE), E23=3, VLOOKUP(H23, [1]Wage_Info!$B$2:$AL$55, 26, FALSE), E23=4, VLOOKUP(H23, [1]Wage_Info!$B$2:$AL$55, 27, FALSE)), C23=2016, _xlfn.IFS(E23=1, VLOOKUP(H23, [1]Wage_Info!$B$2:$AL$55, 28, FALSE), E23=2, VLOOKUP(H23, [1]Wage_Info!$B$2:$AL$55, 29, FALSE), E23=3, VLOOKUP(H23, [1]Wage_Info!$B$2:$AL$55, 30, FALSE), E23=4, VLOOKUP(H23, [1]Wage_Info!$B$2:$AL$55, 31, FALSE)), C23=2017, _xlfn.IFS(E23=1, VLOOKUP(H23, [1]Wage_Info!$B$2:$AL$55, 32, FALSE), E23=2, VLOOKUP(H23, [1]Wage_Info!$B$2:$AL$55, 33, FALSE), E23=3, VLOOKUP(H23, [1]Wage_Info!$B$2:$AL$55, 34, FALSE), E23=4, VLOOKUP(H23, [1]Wage_Info!$B$2:$AL$55, 35, FALSE)), C23 = 2018, _xlfn.IFS(E23=1, VLOOKUP(H23, [1]Wage_Info!$B$2:$AL$55, 36, FALSE), E23=2, VLOOKUP(H23, [1]Wage_Info!$B$2:$AL$55, 37, FALSE)))</f>
        <v>#N/A</v>
      </c>
      <c r="AA23" s="4" t="e">
        <f t="shared" si="4"/>
        <v>#N/A</v>
      </c>
      <c r="AB23">
        <f>[1]Key!C23</f>
        <v>0</v>
      </c>
      <c r="AC23">
        <f t="shared" si="5"/>
        <v>0</v>
      </c>
      <c r="AD23">
        <f t="shared" si="6"/>
        <v>0</v>
      </c>
      <c r="AE23">
        <f t="shared" si="7"/>
        <v>0</v>
      </c>
      <c r="AF23">
        <f>[1]Key!D23</f>
        <v>0</v>
      </c>
    </row>
    <row r="24" spans="1:32" x14ac:dyDescent="0.3">
      <c r="A24">
        <v>23</v>
      </c>
      <c r="B24">
        <v>23</v>
      </c>
      <c r="C24">
        <v>2015</v>
      </c>
      <c r="D24">
        <v>11</v>
      </c>
      <c r="E24">
        <f t="shared" si="0"/>
        <v>4</v>
      </c>
      <c r="F24">
        <v>2016</v>
      </c>
      <c r="G24" t="s">
        <v>32</v>
      </c>
      <c r="H24" s="1">
        <f>VALUE(IF(G24="foreign",53,SUBSTITUTE(G24,G24,VLOOKUP(G24,[1]Key!$G$2:$H$55,2,))))</f>
        <v>53</v>
      </c>
      <c r="I24" t="s">
        <v>32</v>
      </c>
      <c r="J24">
        <f>VALUE(_xlfn.IFS(I24="foreign",53,I24="fictional",54, I24="unspecified", 55, NOT(OR(I24="foreign",I24="fictional")),SUBSTITUTE(I24,I24,VLOOKUP(I24,[1]Key!$G$2:$H$55,2,))))</f>
        <v>53</v>
      </c>
      <c r="K24">
        <f t="shared" si="1"/>
        <v>1</v>
      </c>
      <c r="L24">
        <f>VLOOKUP(H24, [1]Key!$H$2:$K$54, 2)</f>
        <v>0</v>
      </c>
      <c r="M24">
        <f>VLOOKUP(J24, [1]Key!$H$2:$K$54, 2)</f>
        <v>0</v>
      </c>
      <c r="N24">
        <f>VLOOKUP("*"&amp;G24&amp;"*",[1]Key!$N$2:$O$6,2,FALSE)</f>
        <v>0</v>
      </c>
      <c r="O24">
        <f>VLOOKUP("*"&amp;G24&amp;"*",[1]Key!$R$2:$S$11,2,FALSE)</f>
        <v>0</v>
      </c>
      <c r="P24">
        <v>3882</v>
      </c>
      <c r="Q24" s="2">
        <v>165000000</v>
      </c>
      <c r="R24" t="s">
        <v>34</v>
      </c>
      <c r="S24">
        <f>VLOOKUP(R24, [1]Key!$U$2:$V$8, 2, FALSE)</f>
        <v>2</v>
      </c>
      <c r="T24">
        <f t="shared" si="2"/>
        <v>0</v>
      </c>
      <c r="U24">
        <f>_xlfn.IFS(C24=2018, VLOOKUP(H24, '[1]State Pop'!$B$2:$G$55,6),C24=2017, VLOOKUP(H24, '[1]State Pop'!$B$2:$F$55,5),C24=2016, VLOOKUP(H24, '[1]State Pop'!$B$2:$F$55,4), C24=2015, VLOOKUP(H24, '[1]State Pop'!$B$2:$F$55,3), C24=2014, VLOOKUP(H24, '[1]State Pop'!$B$2:$F$55,2))</f>
        <v>0</v>
      </c>
      <c r="V24">
        <f>_xlfn.IFS(C24=2014,_xlfn.IFS(D24=1,VLOOKUP(H24,[1]Film_Workers!$B$2:$BD$55,2,FALSE),D24=2,VLOOKUP(H24,[1]Film_Workers!$B$2:$BD$55,3,FALSE),D24=3,VLOOKUP(H24,[1]Film_Workers!$B$2:$BD$55,4,FALSE),D24=4,VLOOKUP(H24,[1]Film_Workers!$B$2:$BD$55,5,FALSE),D24=5,VLOOKUP(H24,[1]Film_Workers!$B$2:$BD$55,6,FALSE),D24=6,VLOOKUP(H24,[1]Film_Workers!$B$2:$BD$55,7,FALSE),D24=7,VLOOKUP(H24,[1]Film_Workers!$B$2:$BD$55,8,FALSE),D24=8,VLOOKUP(H24,[1]Film_Workers!$B$2:$BD$55,9,FALSE),D24=9,VLOOKUP(H24,[1]Film_Workers!$B$2:$BD$55,10,FALSE),D24=10,VLOOKUP(H24,[1]Film_Workers!$B$2:$BD$55,11,FALSE),D24=11,VLOOKUP(H24,[1]Film_Workers!$B$2:$BD$55,12,FALSE),D24=12,VLOOKUP(H24,[1]Film_Workers!$B$2:$BD$55,13,FALSE)),C24=2015,_xlfn.IFS(D24=1,VLOOKUP(H24,[1]Film_Workers!$B$2:$BD$55,14,FALSE),D24=2,VLOOKUP(H24,[1]Film_Workers!$B$2:$BD$55,15,FALSE),D24=3,VLOOKUP(H24,[1]Film_Workers!$B$2:$BD$55,16,FALSE),D24=4,VLOOKUP(H24,[1]Film_Workers!$B$2:$BD$55,17,FALSE),D24=5,VLOOKUP(H24,[1]Film_Workers!$B$2:$BD$55,18,FALSE),D24=6,VLOOKUP(H24,[1]Film_Workers!$B$2:$BD$55,19,FALSE),D24=7,VLOOKUP(H24,[1]Film_Workers!$B$2:$BD$55,20,FALSE),D24=8,VLOOKUP(H24,[1]Film_Workers!$B$2:$BD$55,21,FALSE),D24=9,VLOOKUP(H24,[1]Film_Workers!$B$2:$BD$55,22,FALSE),D24=10,VLOOKUP(H24,[1]Film_Workers!$B$2:$BD$55,23,FALSE),D24=11,VLOOKUP(H24,[1]Film_Workers!$B$2:$BD$55,24,FALSE),D24=12,VLOOKUP(H24,[1]Film_Workers!$B$2:$BD$55,25,FALSE)),C24=2016,_xlfn.IFS(D24=1,VLOOKUP(H24,[1]Film_Workers!$B$2:$BD$55,26,FALSE),D24=2,VLOOKUP(H24,[1]Film_Workers!$B$2:$BD$55,27,FALSE),D24=3,VLOOKUP(H24,[1]Film_Workers!$B$2:$BD$55,28,FALSE),D24=4,VLOOKUP(H24,[1]Film_Workers!$B$2:$BD$55,29,FALSE),D24=5,VLOOKUP(H24,[1]Film_Workers!$B$2:$BD$55,30,FALSE),D24=6,VLOOKUP(H24,[1]Film_Workers!$B$2:$BD$55,31,FALSE),D24=7,VLOOKUP(H24,[1]Film_Workers!$B$2:$BD$55,32,FALSE),D24=8,VLOOKUP(H24,[1]Film_Workers!$B$2:$BD$55,33,FALSE),D24=9,VLOOKUP(H24,[1]Film_Workers!$B$2:$BD$55,34,FALSE),D24=10,VLOOKUP(H24,[1]Film_Workers!$B$2:$BD$55,35,FALSE),D24=11,VLOOKUP(H24,[1]Film_Workers!$B$2:$BD$55,36,FALSE),D24=12,VLOOKUP(H24,[1]Film_Workers!$B$2:$BD$55,37,FALSE)),C24=2017,_xlfn.IFS(D24=1,VLOOKUP(H24,[1]Film_Workers!$B$2:$BD$55,38,FALSE),D24=2,VLOOKUP(H24,[1]Film_Workers!$B$2:$BD$55,39,FALSE),D24=3,VLOOKUP(H24,[1]Film_Workers!$B$2:$BD$55,40,FALSE),D24=4,VLOOKUP(H24,[1]Film_Workers!$B$2:$BD$55,41,FALSE),D24=5,VLOOKUP(H24,[1]Film_Workers!$B$2:$BD$55,42,FALSE),D24=6,VLOOKUP(H24,[1]Film_Workers!$B$2:$BD$55,43,FALSE),D24=7,VLOOKUP(H24,[1]Film_Workers!$B$2:$BD$55,43,FALSE),D24=8,VLOOKUP(H24,[1]Film_Workers!$B$2:$BD$55,44,FALSE),D24=9,VLOOKUP(H24,[1]Film_Workers!$B$2:$BD$55,45,FALSE),D24=10,VLOOKUP(H24,[1]Film_Workers!$B$2:$BD$55,46,FALSE),D24=11,VLOOKUP(H24,[1]Film_Workers!$B$2:$BD$55,47,FALSE),D24=12,VLOOKUP(H24,[1]Film_Workers!$B$2:$BD$55,48)),C24=2018,_xlfn.IFS(D24=1,VLOOKUP(H24,[1]Film_Workers!$B$2:$BD$55,49,FALSE),D24=2,VLOOKUP(H24,[1]Film_Workers!$B$2:$BD$55,50,FALSE),D24=3,VLOOKUP(H24,[1]Film_Workers!$B$2:$BD$55,51,FALSE),D24=4,VLOOKUP(H24,[1]Film_Workers!$B$2:$BD$55,52,FALSE),D24=5,VLOOKUP(H24,[1]Film_Workers!$B$2:$BD$55,53,FALSE),D24=6,VLOOKUP(H24,[1]Film_Workers!$B$2:$BD$55,54)))</f>
        <v>0</v>
      </c>
      <c r="W24">
        <f>_xlfn.IFS(C24=2014,_xlfn.IFS(D24=1,VLOOKUP(H24,[1]Priv_Workers!$B$2:$BD$55,2,FALSE),D24=2,VLOOKUP(H24,[1]Priv_Workers!$B$2:$BD$55,3,FALSE),D24=3,VLOOKUP(H24,[1]Priv_Workers!$B$2:$BD$55,4,FALSE),D24=4,VLOOKUP(H24,[1]Priv_Workers!$B$2:$BD$55,5,FALSE),D24=5,VLOOKUP(H24,[1]Priv_Workers!$B$2:$BD$55,6,FALSE),D24=6,VLOOKUP(H24,[1]Priv_Workers!$B$2:$BD$55,7,FALSE),D24=7,VLOOKUP(H24,[1]Priv_Workers!$B$2:$BD$55,8,FALSE),D24=8,VLOOKUP(H24,[1]Priv_Workers!$B$2:$BD$55,9,FALSE),D24=9,VLOOKUP(H24,[1]Priv_Workers!$B$2:$BD$55,10,FALSE),D24=10,VLOOKUP(H24,[1]Priv_Workers!$B$2:$BD$55,11,FALSE),D24=11,VLOOKUP(H24,[1]Priv_Workers!$B$2:$BD$55,12,FALSE),D24=12,VLOOKUP(H24,[1]Priv_Workers!$B$2:$BD$55,13,FALSE)),C24=2015,_xlfn.IFS(D24=1,VLOOKUP(H24,[1]Priv_Workers!$B$2:$BD$55,14,FALSE),D24=2,VLOOKUP(H24,[1]Priv_Workers!$B$2:$BD$55,15,FALSE),D24=3,VLOOKUP(H24,[1]Priv_Workers!$B$2:$BD$55,16,FALSE),D24=4,VLOOKUP(H24,[1]Priv_Workers!$B$2:$BD$55,17,FALSE),D24=5,VLOOKUP(H24,[1]Priv_Workers!$B$2:$BD$55,18,FALSE),D24=6,VLOOKUP(H24,[1]Priv_Workers!$B$2:$BD$55,19,FALSE),D24=7,VLOOKUP(H24,[1]Priv_Workers!$B$2:$BD$55,20,FALSE),D24=8,VLOOKUP(H24,[1]Priv_Workers!$B$2:$BD$55,21,FALSE),D24=9,VLOOKUP(H24,[1]Priv_Workers!$B$2:$BD$55,22,FALSE),D24=10,VLOOKUP(H24,[1]Priv_Workers!$B$2:$BD$55,23,FALSE),D24=11,VLOOKUP(H24,[1]Priv_Workers!$B$2:$BD$55,24,FALSE),D24=12,VLOOKUP(H24,[1]Priv_Workers!$B$2:$BD$55,25,FALSE)),C24=2016,_xlfn.IFS(D24=1,VLOOKUP(H24,[1]Priv_Workers!$B$2:$BD$55,26,FALSE),D24=2,VLOOKUP(H24,[1]Priv_Workers!$B$2:$BD$55,27,FALSE),D24=3,VLOOKUP(H24,[1]Priv_Workers!$B$2:$BD$55,28,FALSE),D24=4,VLOOKUP(H24,[1]Priv_Workers!$B$2:$BD$55,29,FALSE),D24=5,VLOOKUP(H24,[1]Priv_Workers!$B$2:$BD$55,30,FALSE),D24=6,VLOOKUP(H24,[1]Priv_Workers!$B$2:$BD$55,31,FALSE),D24=7,VLOOKUP(H24,[1]Priv_Workers!$B$2:$BD$55,32,FALSE),D24=8,VLOOKUP(H24,[1]Priv_Workers!$B$2:$BD$55,33,FALSE),D24=9,VLOOKUP(H24,[1]Priv_Workers!$B$2:$BD$55,34,FALSE),D24=10,VLOOKUP(H24,[1]Priv_Workers!$B$2:$BD$55,35,FALSE),D24=11,VLOOKUP(H24,[1]Priv_Workers!$B$2:$BD$55,36,FALSE),D24=12,VLOOKUP(H24,[1]Priv_Workers!$B$2:$BD$55,37,FALSE)),C24=2017,_xlfn.IFS(D24=1,VLOOKUP(H24,[1]Priv_Workers!$B$2:$BD$55,38,FALSE),D24=2,VLOOKUP(H24,[1]Priv_Workers!$B$2:$BD$55,39,FALSE),D24=3,VLOOKUP(H24,[1]Priv_Workers!$B$2:$BD$55,40,FALSE),D24=4,VLOOKUP(H24,[1]Priv_Workers!$B$2:$BD$55,41,FALSE),D24=5,VLOOKUP(H24,[1]Priv_Workers!$B$2:$BD$55,42,FALSE),D24=6,VLOOKUP(H24,[1]Priv_Workers!$B$2:$BD$55,43,FALSE),D24=7,VLOOKUP(H24,[1]Priv_Workers!$B$2:$BD$55,43,FALSE),D24=8,VLOOKUP(H24,[1]Priv_Workers!$B$2:$BD$55,44,FALSE),D24=9,VLOOKUP(H24,[1]Priv_Workers!$B$2:$BD$55,45,FALSE),D24=10,VLOOKUP(H24,[1]Priv_Workers!$B$2:$BD$55,46,FALSE),D24=11,VLOOKUP(H24,[1]Priv_Workers!$B$2:$BD$55,47,FALSE),D24=12,VLOOKUP(H24,[1]Priv_Workers!$B$2:$BD$55,48)),C24=2018,_xlfn.IFS(D24=1,VLOOKUP(H24,[1]Priv_Workers!$B$2:$BD$55,49,FALSE),D24=2,VLOOKUP(H24,[1]Priv_Workers!$B$2:$BD$55,50,FALSE),D24=3,VLOOKUP(H24,[1]Priv_Workers!$B$2:$BD$55,51,FALSE),D24=4,VLOOKUP(H24,[1]Priv_Workers!$B$2:$BD$55,52,FALSE),D24=5,VLOOKUP(H24,[1]Priv_Workers!$B$2:$BD$55,53,FALSE),D24=6,VLOOKUP(H24,[1]Priv_Workers!$B$2:$BD$55,54)))</f>
        <v>0</v>
      </c>
      <c r="X24" s="3" t="e">
        <f t="shared" si="3"/>
        <v>#DIV/0!</v>
      </c>
      <c r="Y24" s="2">
        <f>_xlfn.IFS(C24=2014, _xlfn.IFS(E24=1, VLOOKUP(H24, [1]Wage_Info!$B$2:$AH$55, 2, FALSE), E24=2, VLOOKUP(H24, [1]Wage_Info!$B$2:$AH$55, 3, FALSE), E24=3, VLOOKUP(H24, [1]Wage_Info!$B$2:$AH$55, 4, FALSE), E24=4, VLOOKUP(H24, [1]Wage_Info!$B$2:$AH$55, 5, FALSE)), C24=2015, _xlfn.IFS(E24=1, VLOOKUP(H24, [1]Wage_Info!$B$2:$AH$55, 6, FALSE), E24=2, VLOOKUP(H24, [1]Wage_Info!$B$2:$AH$55, 7, FALSE), E24=3, VLOOKUP(H24, [1]Wage_Info!$B$2:$AH$55, 8, FALSE), E24=4, VLOOKUP(H24, [1]Wage_Info!$B$2:$AH$55, 9, FALSE)), C24=2016, _xlfn.IFS(E24=1, VLOOKUP(H24, [1]Wage_Info!$B$2:$AH$55, 10, FALSE), E24=2, VLOOKUP(H24, [1]Wage_Info!$B$2:$AH$55, 11, FALSE), E24=3, VLOOKUP(H24, [1]Wage_Info!$B$2:$AH$55, 12, FALSE), E24=4, VLOOKUP(H24, [1]Wage_Info!$B$2:$AH$55, 13, FALSE)), C24=2017, _xlfn.IFS(E24=1, VLOOKUP(H24, [1]Wage_Info!$B$2:$AH$55, 14, FALSE), E24=2, VLOOKUP(H24, [1]Wage_Info!$B$2:$AH$55, 15, FALSE), E24=3, VLOOKUP(H24, [1]Wage_Info!$B$2:$AH$55, 16, FALSE), E24=4, VLOOKUP(H24, [1]Wage_Info!$B$2:$AH$55, 17, FALSE)), C24 = 2018, _xlfn.IFS(E24=1, VLOOKUP(H24, [1]Wage_Info!$B$2:$AH$55, 18, FALSE), E24=3, VLOOKUP(H24, [1]Wage_Info!$B$2:$AH$55, 19, FALSE)))</f>
        <v>0</v>
      </c>
      <c r="Z24" s="2">
        <f>_xlfn.IFS(C24=2014, _xlfn.IFS(E24=1, VLOOKUP(H24, [1]Wage_Info!$B$2:$AL$55, 20, FALSE), E24=2, VLOOKUP(H24, [1]Wage_Info!$B$2:$AL$55, 21, FALSE), E24=3, VLOOKUP(H24, [1]Wage_Info!$B$2:$AL$55, 22, FALSE), E24=4, VLOOKUP(H24, [1]Wage_Info!$B$2:$AL$55, 23, FALSE)), C24=2015, _xlfn.IFS(E24=1, VLOOKUP(H24, [1]Wage_Info!$B$2:$AL$55, 24, FALSE), E24=2, VLOOKUP(H24, [1]Wage_Info!$B$2:$AL$55, 25, FALSE), E24=3, VLOOKUP(H24, [1]Wage_Info!$B$2:$AL$55, 26, FALSE), E24=4, VLOOKUP(H24, [1]Wage_Info!$B$2:$AL$55, 27, FALSE)), C24=2016, _xlfn.IFS(E24=1, VLOOKUP(H24, [1]Wage_Info!$B$2:$AL$55, 28, FALSE), E24=2, VLOOKUP(H24, [1]Wage_Info!$B$2:$AL$55, 29, FALSE), E24=3, VLOOKUP(H24, [1]Wage_Info!$B$2:$AL$55, 30, FALSE), E24=4, VLOOKUP(H24, [1]Wage_Info!$B$2:$AL$55, 31, FALSE)), C24=2017, _xlfn.IFS(E24=1, VLOOKUP(H24, [1]Wage_Info!$B$2:$AL$55, 32, FALSE), E24=2, VLOOKUP(H24, [1]Wage_Info!$B$2:$AL$55, 33, FALSE), E24=3, VLOOKUP(H24, [1]Wage_Info!$B$2:$AL$55, 34, FALSE), E24=4, VLOOKUP(H24, [1]Wage_Info!$B$2:$AL$55, 35, FALSE)), C24 = 2018, _xlfn.IFS(E24=1, VLOOKUP(H24, [1]Wage_Info!$B$2:$AL$55, 36, FALSE), E24=2, VLOOKUP(H24, [1]Wage_Info!$B$2:$AL$55, 37, FALSE)))</f>
        <v>0</v>
      </c>
      <c r="AA24" s="4" t="e">
        <f t="shared" si="4"/>
        <v>#DIV/0!</v>
      </c>
      <c r="AB24">
        <f>[1]Key!C24</f>
        <v>1</v>
      </c>
      <c r="AC24">
        <f t="shared" si="5"/>
        <v>0</v>
      </c>
      <c r="AD24">
        <f t="shared" si="6"/>
        <v>0</v>
      </c>
      <c r="AE24">
        <f t="shared" si="7"/>
        <v>0</v>
      </c>
      <c r="AF24">
        <f>[1]Key!D24</f>
        <v>0</v>
      </c>
    </row>
    <row r="25" spans="1:32" x14ac:dyDescent="0.3">
      <c r="A25">
        <v>24</v>
      </c>
      <c r="B25">
        <v>24</v>
      </c>
      <c r="E25" t="e">
        <f t="shared" si="0"/>
        <v>#N/A</v>
      </c>
      <c r="F25">
        <v>2016</v>
      </c>
      <c r="G25" t="s">
        <v>28</v>
      </c>
      <c r="H25" s="1">
        <f>VALUE(IF(G25="foreign",53,SUBSTITUTE(G25,G25,VLOOKUP(G25,[1]Key!$G$2:$H$55,2,))))</f>
        <v>5</v>
      </c>
      <c r="I25" t="s">
        <v>32</v>
      </c>
      <c r="J25">
        <f>VALUE(_xlfn.IFS(I25="foreign",53,I25="fictional",54, I25="unspecified", 55, NOT(OR(I25="foreign",I25="fictional")),SUBSTITUTE(I25,I25,VLOOKUP(I25,[1]Key!$G$2:$H$55,2,))))</f>
        <v>53</v>
      </c>
      <c r="K25">
        <f t="shared" si="1"/>
        <v>0</v>
      </c>
      <c r="L25">
        <f>VLOOKUP(H25, [1]Key!$H$2:$K$54, 2)</f>
        <v>3</v>
      </c>
      <c r="M25">
        <f>VLOOKUP(J25, [1]Key!$H$2:$K$54, 2)</f>
        <v>0</v>
      </c>
      <c r="N25">
        <f>VLOOKUP("*"&amp;G25&amp;"*",[1]Key!$N$2:$O$6,2,FALSE)</f>
        <v>4</v>
      </c>
      <c r="O25">
        <f>VLOOKUP("*"&amp;G25&amp;"*",[1]Key!$R$2:$S$11,2,FALSE)</f>
        <v>6</v>
      </c>
      <c r="P25">
        <v>3875</v>
      </c>
      <c r="Q25" s="2">
        <v>150000000</v>
      </c>
      <c r="R25" t="s">
        <v>34</v>
      </c>
      <c r="S25">
        <f>VLOOKUP(R25, [1]Key!$U$2:$V$8, 2, FALSE)</f>
        <v>2</v>
      </c>
      <c r="T25">
        <f t="shared" si="2"/>
        <v>0</v>
      </c>
      <c r="U25" t="e">
        <f>_xlfn.IFS(C25=2018, VLOOKUP(H25, '[1]State Pop'!$B$2:$G$55,6),C25=2017, VLOOKUP(H25, '[1]State Pop'!$B$2:$F$55,5),C25=2016, VLOOKUP(H25, '[1]State Pop'!$B$2:$F$55,4), C25=2015, VLOOKUP(H25, '[1]State Pop'!$B$2:$F$55,3), C25=2014, VLOOKUP(H25, '[1]State Pop'!$B$2:$F$55,2))</f>
        <v>#N/A</v>
      </c>
      <c r="V25" t="e">
        <f>_xlfn.IFS(C25=2014,_xlfn.IFS(D25=1,VLOOKUP(H25,[1]Film_Workers!$B$2:$BD$55,2,FALSE),D25=2,VLOOKUP(H25,[1]Film_Workers!$B$2:$BD$55,3,FALSE),D25=3,VLOOKUP(H25,[1]Film_Workers!$B$2:$BD$55,4,FALSE),D25=4,VLOOKUP(H25,[1]Film_Workers!$B$2:$BD$55,5,FALSE),D25=5,VLOOKUP(H25,[1]Film_Workers!$B$2:$BD$55,6,FALSE),D25=6,VLOOKUP(H25,[1]Film_Workers!$B$2:$BD$55,7,FALSE),D25=7,VLOOKUP(H25,[1]Film_Workers!$B$2:$BD$55,8,FALSE),D25=8,VLOOKUP(H25,[1]Film_Workers!$B$2:$BD$55,9,FALSE),D25=9,VLOOKUP(H25,[1]Film_Workers!$B$2:$BD$55,10,FALSE),D25=10,VLOOKUP(H25,[1]Film_Workers!$B$2:$BD$55,11,FALSE),D25=11,VLOOKUP(H25,[1]Film_Workers!$B$2:$BD$55,12,FALSE),D25=12,VLOOKUP(H25,[1]Film_Workers!$B$2:$BD$55,13,FALSE)),C25=2015,_xlfn.IFS(D25=1,VLOOKUP(H25,[1]Film_Workers!$B$2:$BD$55,14,FALSE),D25=2,VLOOKUP(H25,[1]Film_Workers!$B$2:$BD$55,15,FALSE),D25=3,VLOOKUP(H25,[1]Film_Workers!$B$2:$BD$55,16,FALSE),D25=4,VLOOKUP(H25,[1]Film_Workers!$B$2:$BD$55,17,FALSE),D25=5,VLOOKUP(H25,[1]Film_Workers!$B$2:$BD$55,18,FALSE),D25=6,VLOOKUP(H25,[1]Film_Workers!$B$2:$BD$55,19,FALSE),D25=7,VLOOKUP(H25,[1]Film_Workers!$B$2:$BD$55,20,FALSE),D25=8,VLOOKUP(H25,[1]Film_Workers!$B$2:$BD$55,21,FALSE),D25=9,VLOOKUP(H25,[1]Film_Workers!$B$2:$BD$55,22,FALSE),D25=10,VLOOKUP(H25,[1]Film_Workers!$B$2:$BD$55,23,FALSE),D25=11,VLOOKUP(H25,[1]Film_Workers!$B$2:$BD$55,24,FALSE),D25=12,VLOOKUP(H25,[1]Film_Workers!$B$2:$BD$55,25,FALSE)),C25=2016,_xlfn.IFS(D25=1,VLOOKUP(H25,[1]Film_Workers!$B$2:$BD$55,26,FALSE),D25=2,VLOOKUP(H25,[1]Film_Workers!$B$2:$BD$55,27,FALSE),D25=3,VLOOKUP(H25,[1]Film_Workers!$B$2:$BD$55,28,FALSE),D25=4,VLOOKUP(H25,[1]Film_Workers!$B$2:$BD$55,29,FALSE),D25=5,VLOOKUP(H25,[1]Film_Workers!$B$2:$BD$55,30,FALSE),D25=6,VLOOKUP(H25,[1]Film_Workers!$B$2:$BD$55,31,FALSE),D25=7,VLOOKUP(H25,[1]Film_Workers!$B$2:$BD$55,32,FALSE),D25=8,VLOOKUP(H25,[1]Film_Workers!$B$2:$BD$55,33,FALSE),D25=9,VLOOKUP(H25,[1]Film_Workers!$B$2:$BD$55,34,FALSE),D25=10,VLOOKUP(H25,[1]Film_Workers!$B$2:$BD$55,35,FALSE),D25=11,VLOOKUP(H25,[1]Film_Workers!$B$2:$BD$55,36,FALSE),D25=12,VLOOKUP(H25,[1]Film_Workers!$B$2:$BD$55,37,FALSE)),C25=2017,_xlfn.IFS(D25=1,VLOOKUP(H25,[1]Film_Workers!$B$2:$BD$55,38,FALSE),D25=2,VLOOKUP(H25,[1]Film_Workers!$B$2:$BD$55,39,FALSE),D25=3,VLOOKUP(H25,[1]Film_Workers!$B$2:$BD$55,40,FALSE),D25=4,VLOOKUP(H25,[1]Film_Workers!$B$2:$BD$55,41,FALSE),D25=5,VLOOKUP(H25,[1]Film_Workers!$B$2:$BD$55,42,FALSE),D25=6,VLOOKUP(H25,[1]Film_Workers!$B$2:$BD$55,43,FALSE),D25=7,VLOOKUP(H25,[1]Film_Workers!$B$2:$BD$55,43,FALSE),D25=8,VLOOKUP(H25,[1]Film_Workers!$B$2:$BD$55,44,FALSE),D25=9,VLOOKUP(H25,[1]Film_Workers!$B$2:$BD$55,45,FALSE),D25=10,VLOOKUP(H25,[1]Film_Workers!$B$2:$BD$55,46,FALSE),D25=11,VLOOKUP(H25,[1]Film_Workers!$B$2:$BD$55,47,FALSE),D25=12,VLOOKUP(H25,[1]Film_Workers!$B$2:$BD$55,48)),C25=2018,_xlfn.IFS(D25=1,VLOOKUP(H25,[1]Film_Workers!$B$2:$BD$55,49,FALSE),D25=2,VLOOKUP(H25,[1]Film_Workers!$B$2:$BD$55,50,FALSE),D25=3,VLOOKUP(H25,[1]Film_Workers!$B$2:$BD$55,51,FALSE),D25=4,VLOOKUP(H25,[1]Film_Workers!$B$2:$BD$55,52,FALSE),D25=5,VLOOKUP(H25,[1]Film_Workers!$B$2:$BD$55,53,FALSE),D25=6,VLOOKUP(H25,[1]Film_Workers!$B$2:$BD$55,54)))</f>
        <v>#N/A</v>
      </c>
      <c r="W25" t="e">
        <f>_xlfn.IFS(C25=2014,_xlfn.IFS(D25=1,VLOOKUP(H25,[1]Priv_Workers!$B$2:$BD$55,2,FALSE),D25=2,VLOOKUP(H25,[1]Priv_Workers!$B$2:$BD$55,3,FALSE),D25=3,VLOOKUP(H25,[1]Priv_Workers!$B$2:$BD$55,4,FALSE),D25=4,VLOOKUP(H25,[1]Priv_Workers!$B$2:$BD$55,5,FALSE),D25=5,VLOOKUP(H25,[1]Priv_Workers!$B$2:$BD$55,6,FALSE),D25=6,VLOOKUP(H25,[1]Priv_Workers!$B$2:$BD$55,7,FALSE),D25=7,VLOOKUP(H25,[1]Priv_Workers!$B$2:$BD$55,8,FALSE),D25=8,VLOOKUP(H25,[1]Priv_Workers!$B$2:$BD$55,9,FALSE),D25=9,VLOOKUP(H25,[1]Priv_Workers!$B$2:$BD$55,10,FALSE),D25=10,VLOOKUP(H25,[1]Priv_Workers!$B$2:$BD$55,11,FALSE),D25=11,VLOOKUP(H25,[1]Priv_Workers!$B$2:$BD$55,12,FALSE),D25=12,VLOOKUP(H25,[1]Priv_Workers!$B$2:$BD$55,13,FALSE)),C25=2015,_xlfn.IFS(D25=1,VLOOKUP(H25,[1]Priv_Workers!$B$2:$BD$55,14,FALSE),D25=2,VLOOKUP(H25,[1]Priv_Workers!$B$2:$BD$55,15,FALSE),D25=3,VLOOKUP(H25,[1]Priv_Workers!$B$2:$BD$55,16,FALSE),D25=4,VLOOKUP(H25,[1]Priv_Workers!$B$2:$BD$55,17,FALSE),D25=5,VLOOKUP(H25,[1]Priv_Workers!$B$2:$BD$55,18,FALSE),D25=6,VLOOKUP(H25,[1]Priv_Workers!$B$2:$BD$55,19,FALSE),D25=7,VLOOKUP(H25,[1]Priv_Workers!$B$2:$BD$55,20,FALSE),D25=8,VLOOKUP(H25,[1]Priv_Workers!$B$2:$BD$55,21,FALSE),D25=9,VLOOKUP(H25,[1]Priv_Workers!$B$2:$BD$55,22,FALSE),D25=10,VLOOKUP(H25,[1]Priv_Workers!$B$2:$BD$55,23,FALSE),D25=11,VLOOKUP(H25,[1]Priv_Workers!$B$2:$BD$55,24,FALSE),D25=12,VLOOKUP(H25,[1]Priv_Workers!$B$2:$BD$55,25,FALSE)),C25=2016,_xlfn.IFS(D25=1,VLOOKUP(H25,[1]Priv_Workers!$B$2:$BD$55,26,FALSE),D25=2,VLOOKUP(H25,[1]Priv_Workers!$B$2:$BD$55,27,FALSE),D25=3,VLOOKUP(H25,[1]Priv_Workers!$B$2:$BD$55,28,FALSE),D25=4,VLOOKUP(H25,[1]Priv_Workers!$B$2:$BD$55,29,FALSE),D25=5,VLOOKUP(H25,[1]Priv_Workers!$B$2:$BD$55,30,FALSE),D25=6,VLOOKUP(H25,[1]Priv_Workers!$B$2:$BD$55,31,FALSE),D25=7,VLOOKUP(H25,[1]Priv_Workers!$B$2:$BD$55,32,FALSE),D25=8,VLOOKUP(H25,[1]Priv_Workers!$B$2:$BD$55,33,FALSE),D25=9,VLOOKUP(H25,[1]Priv_Workers!$B$2:$BD$55,34,FALSE),D25=10,VLOOKUP(H25,[1]Priv_Workers!$B$2:$BD$55,35,FALSE),D25=11,VLOOKUP(H25,[1]Priv_Workers!$B$2:$BD$55,36,FALSE),D25=12,VLOOKUP(H25,[1]Priv_Workers!$B$2:$BD$55,37,FALSE)),C25=2017,_xlfn.IFS(D25=1,VLOOKUP(H25,[1]Priv_Workers!$B$2:$BD$55,38,FALSE),D25=2,VLOOKUP(H25,[1]Priv_Workers!$B$2:$BD$55,39,FALSE),D25=3,VLOOKUP(H25,[1]Priv_Workers!$B$2:$BD$55,40,FALSE),D25=4,VLOOKUP(H25,[1]Priv_Workers!$B$2:$BD$55,41,FALSE),D25=5,VLOOKUP(H25,[1]Priv_Workers!$B$2:$BD$55,42,FALSE),D25=6,VLOOKUP(H25,[1]Priv_Workers!$B$2:$BD$55,43,FALSE),D25=7,VLOOKUP(H25,[1]Priv_Workers!$B$2:$BD$55,43,FALSE),D25=8,VLOOKUP(H25,[1]Priv_Workers!$B$2:$BD$55,44,FALSE),D25=9,VLOOKUP(H25,[1]Priv_Workers!$B$2:$BD$55,45,FALSE),D25=10,VLOOKUP(H25,[1]Priv_Workers!$B$2:$BD$55,46,FALSE),D25=11,VLOOKUP(H25,[1]Priv_Workers!$B$2:$BD$55,47,FALSE),D25=12,VLOOKUP(H25,[1]Priv_Workers!$B$2:$BD$55,48)),C25=2018,_xlfn.IFS(D25=1,VLOOKUP(H25,[1]Priv_Workers!$B$2:$BD$55,49,FALSE),D25=2,VLOOKUP(H25,[1]Priv_Workers!$B$2:$BD$55,50,FALSE),D25=3,VLOOKUP(H25,[1]Priv_Workers!$B$2:$BD$55,51,FALSE),D25=4,VLOOKUP(H25,[1]Priv_Workers!$B$2:$BD$55,52,FALSE),D25=5,VLOOKUP(H25,[1]Priv_Workers!$B$2:$BD$55,53,FALSE),D25=6,VLOOKUP(H25,[1]Priv_Workers!$B$2:$BD$55,54)))</f>
        <v>#N/A</v>
      </c>
      <c r="X25" s="3" t="e">
        <f t="shared" si="3"/>
        <v>#N/A</v>
      </c>
      <c r="Y25" s="2" t="e">
        <f>_xlfn.IFS(C25=2014, _xlfn.IFS(E25=1, VLOOKUP(H25, [1]Wage_Info!$B$2:$AH$55, 2, FALSE), E25=2, VLOOKUP(H25, [1]Wage_Info!$B$2:$AH$55, 3, FALSE), E25=3, VLOOKUP(H25, [1]Wage_Info!$B$2:$AH$55, 4, FALSE), E25=4, VLOOKUP(H25, [1]Wage_Info!$B$2:$AH$55, 5, FALSE)), C25=2015, _xlfn.IFS(E25=1, VLOOKUP(H25, [1]Wage_Info!$B$2:$AH$55, 6, FALSE), E25=2, VLOOKUP(H25, [1]Wage_Info!$B$2:$AH$55, 7, FALSE), E25=3, VLOOKUP(H25, [1]Wage_Info!$B$2:$AH$55, 8, FALSE), E25=4, VLOOKUP(H25, [1]Wage_Info!$B$2:$AH$55, 9, FALSE)), C25=2016, _xlfn.IFS(E25=1, VLOOKUP(H25, [1]Wage_Info!$B$2:$AH$55, 10, FALSE), E25=2, VLOOKUP(H25, [1]Wage_Info!$B$2:$AH$55, 11, FALSE), E25=3, VLOOKUP(H25, [1]Wage_Info!$B$2:$AH$55, 12, FALSE), E25=4, VLOOKUP(H25, [1]Wage_Info!$B$2:$AH$55, 13, FALSE)), C25=2017, _xlfn.IFS(E25=1, VLOOKUP(H25, [1]Wage_Info!$B$2:$AH$55, 14, FALSE), E25=2, VLOOKUP(H25, [1]Wage_Info!$B$2:$AH$55, 15, FALSE), E25=3, VLOOKUP(H25, [1]Wage_Info!$B$2:$AH$55, 16, FALSE), E25=4, VLOOKUP(H25, [1]Wage_Info!$B$2:$AH$55, 17, FALSE)), C25 = 2018, _xlfn.IFS(E25=1, VLOOKUP(H25, [1]Wage_Info!$B$2:$AH$55, 18, FALSE), E25=3, VLOOKUP(H25, [1]Wage_Info!$B$2:$AH$55, 19, FALSE)))</f>
        <v>#N/A</v>
      </c>
      <c r="Z25" s="2" t="e">
        <f>_xlfn.IFS(C25=2014, _xlfn.IFS(E25=1, VLOOKUP(H25, [1]Wage_Info!$B$2:$AL$55, 20, FALSE), E25=2, VLOOKUP(H25, [1]Wage_Info!$B$2:$AL$55, 21, FALSE), E25=3, VLOOKUP(H25, [1]Wage_Info!$B$2:$AL$55, 22, FALSE), E25=4, VLOOKUP(H25, [1]Wage_Info!$B$2:$AL$55, 23, FALSE)), C25=2015, _xlfn.IFS(E25=1, VLOOKUP(H25, [1]Wage_Info!$B$2:$AL$55, 24, FALSE), E25=2, VLOOKUP(H25, [1]Wage_Info!$B$2:$AL$55, 25, FALSE), E25=3, VLOOKUP(H25, [1]Wage_Info!$B$2:$AL$55, 26, FALSE), E25=4, VLOOKUP(H25, [1]Wage_Info!$B$2:$AL$55, 27, FALSE)), C25=2016, _xlfn.IFS(E25=1, VLOOKUP(H25, [1]Wage_Info!$B$2:$AL$55, 28, FALSE), E25=2, VLOOKUP(H25, [1]Wage_Info!$B$2:$AL$55, 29, FALSE), E25=3, VLOOKUP(H25, [1]Wage_Info!$B$2:$AL$55, 30, FALSE), E25=4, VLOOKUP(H25, [1]Wage_Info!$B$2:$AL$55, 31, FALSE)), C25=2017, _xlfn.IFS(E25=1, VLOOKUP(H25, [1]Wage_Info!$B$2:$AL$55, 32, FALSE), E25=2, VLOOKUP(H25, [1]Wage_Info!$B$2:$AL$55, 33, FALSE), E25=3, VLOOKUP(H25, [1]Wage_Info!$B$2:$AL$55, 34, FALSE), E25=4, VLOOKUP(H25, [1]Wage_Info!$B$2:$AL$55, 35, FALSE)), C25 = 2018, _xlfn.IFS(E25=1, VLOOKUP(H25, [1]Wage_Info!$B$2:$AL$55, 36, FALSE), E25=2, VLOOKUP(H25, [1]Wage_Info!$B$2:$AL$55, 37, FALSE)))</f>
        <v>#N/A</v>
      </c>
      <c r="AA25" s="4" t="e">
        <f t="shared" si="4"/>
        <v>#N/A</v>
      </c>
      <c r="AB25">
        <f>[1]Key!C25</f>
        <v>0</v>
      </c>
      <c r="AC25">
        <f t="shared" si="5"/>
        <v>1</v>
      </c>
      <c r="AD25">
        <f t="shared" si="6"/>
        <v>0</v>
      </c>
      <c r="AE25">
        <f t="shared" si="7"/>
        <v>1</v>
      </c>
      <c r="AF25">
        <f>[1]Key!D25</f>
        <v>0</v>
      </c>
    </row>
    <row r="26" spans="1:32" x14ac:dyDescent="0.3">
      <c r="A26">
        <v>25</v>
      </c>
      <c r="B26">
        <v>25</v>
      </c>
      <c r="C26">
        <v>2015</v>
      </c>
      <c r="D26">
        <v>3</v>
      </c>
      <c r="E26">
        <f t="shared" si="0"/>
        <v>1</v>
      </c>
      <c r="F26">
        <v>2016</v>
      </c>
      <c r="G26" t="s">
        <v>32</v>
      </c>
      <c r="H26" s="1">
        <f>VALUE(IF(G26="foreign",53,SUBSTITUTE(G26,G26,VLOOKUP(G26,[1]Key!$G$2:$H$55,2,))))</f>
        <v>53</v>
      </c>
      <c r="I26" t="s">
        <v>47</v>
      </c>
      <c r="J26">
        <f>VALUE(_xlfn.IFS(I26="foreign",53,I26="fictional",54, I26="unspecified", 55, NOT(OR(I26="foreign",I26="fictional")),SUBSTITUTE(I26,I26,VLOOKUP(I26,[1]Key!$G$2:$H$55,2,))))</f>
        <v>55</v>
      </c>
      <c r="K26">
        <f t="shared" si="1"/>
        <v>0</v>
      </c>
      <c r="L26">
        <f>VLOOKUP(H26, [1]Key!$H$2:$K$54, 2)</f>
        <v>0</v>
      </c>
      <c r="M26">
        <f>VLOOKUP(J26, [1]Key!$H$2:$K$54, 2)</f>
        <v>0</v>
      </c>
      <c r="N26">
        <f>VLOOKUP("*"&amp;G26&amp;"*",[1]Key!$N$2:$O$6,2,FALSE)</f>
        <v>0</v>
      </c>
      <c r="O26">
        <f>VLOOKUP("*"&amp;G26&amp;"*",[1]Key!$R$2:$S$11,2,FALSE)</f>
        <v>0</v>
      </c>
      <c r="P26">
        <v>3856</v>
      </c>
      <c r="Q26" s="2">
        <v>58000000</v>
      </c>
      <c r="R26" t="s">
        <v>39</v>
      </c>
      <c r="S26">
        <f>VLOOKUP(R26, [1]Key!$U$2:$V$8, 2, FALSE)</f>
        <v>4</v>
      </c>
      <c r="T26">
        <f t="shared" si="2"/>
        <v>0</v>
      </c>
      <c r="U26">
        <f>_xlfn.IFS(C26=2018, VLOOKUP(H26, '[1]State Pop'!$B$2:$G$55,6),C26=2017, VLOOKUP(H26, '[1]State Pop'!$B$2:$F$55,5),C26=2016, VLOOKUP(H26, '[1]State Pop'!$B$2:$F$55,4), C26=2015, VLOOKUP(H26, '[1]State Pop'!$B$2:$F$55,3), C26=2014, VLOOKUP(H26, '[1]State Pop'!$B$2:$F$55,2))</f>
        <v>0</v>
      </c>
      <c r="V26">
        <f>_xlfn.IFS(C26=2014,_xlfn.IFS(D26=1,VLOOKUP(H26,[1]Film_Workers!$B$2:$BD$55,2,FALSE),D26=2,VLOOKUP(H26,[1]Film_Workers!$B$2:$BD$55,3,FALSE),D26=3,VLOOKUP(H26,[1]Film_Workers!$B$2:$BD$55,4,FALSE),D26=4,VLOOKUP(H26,[1]Film_Workers!$B$2:$BD$55,5,FALSE),D26=5,VLOOKUP(H26,[1]Film_Workers!$B$2:$BD$55,6,FALSE),D26=6,VLOOKUP(H26,[1]Film_Workers!$B$2:$BD$55,7,FALSE),D26=7,VLOOKUP(H26,[1]Film_Workers!$B$2:$BD$55,8,FALSE),D26=8,VLOOKUP(H26,[1]Film_Workers!$B$2:$BD$55,9,FALSE),D26=9,VLOOKUP(H26,[1]Film_Workers!$B$2:$BD$55,10,FALSE),D26=10,VLOOKUP(H26,[1]Film_Workers!$B$2:$BD$55,11,FALSE),D26=11,VLOOKUP(H26,[1]Film_Workers!$B$2:$BD$55,12,FALSE),D26=12,VLOOKUP(H26,[1]Film_Workers!$B$2:$BD$55,13,FALSE)),C26=2015,_xlfn.IFS(D26=1,VLOOKUP(H26,[1]Film_Workers!$B$2:$BD$55,14,FALSE),D26=2,VLOOKUP(H26,[1]Film_Workers!$B$2:$BD$55,15,FALSE),D26=3,VLOOKUP(H26,[1]Film_Workers!$B$2:$BD$55,16,FALSE),D26=4,VLOOKUP(H26,[1]Film_Workers!$B$2:$BD$55,17,FALSE),D26=5,VLOOKUP(H26,[1]Film_Workers!$B$2:$BD$55,18,FALSE),D26=6,VLOOKUP(H26,[1]Film_Workers!$B$2:$BD$55,19,FALSE),D26=7,VLOOKUP(H26,[1]Film_Workers!$B$2:$BD$55,20,FALSE),D26=8,VLOOKUP(H26,[1]Film_Workers!$B$2:$BD$55,21,FALSE),D26=9,VLOOKUP(H26,[1]Film_Workers!$B$2:$BD$55,22,FALSE),D26=10,VLOOKUP(H26,[1]Film_Workers!$B$2:$BD$55,23,FALSE),D26=11,VLOOKUP(H26,[1]Film_Workers!$B$2:$BD$55,24,FALSE),D26=12,VLOOKUP(H26,[1]Film_Workers!$B$2:$BD$55,25,FALSE)),C26=2016,_xlfn.IFS(D26=1,VLOOKUP(H26,[1]Film_Workers!$B$2:$BD$55,26,FALSE),D26=2,VLOOKUP(H26,[1]Film_Workers!$B$2:$BD$55,27,FALSE),D26=3,VLOOKUP(H26,[1]Film_Workers!$B$2:$BD$55,28,FALSE),D26=4,VLOOKUP(H26,[1]Film_Workers!$B$2:$BD$55,29,FALSE),D26=5,VLOOKUP(H26,[1]Film_Workers!$B$2:$BD$55,30,FALSE),D26=6,VLOOKUP(H26,[1]Film_Workers!$B$2:$BD$55,31,FALSE),D26=7,VLOOKUP(H26,[1]Film_Workers!$B$2:$BD$55,32,FALSE),D26=8,VLOOKUP(H26,[1]Film_Workers!$B$2:$BD$55,33,FALSE),D26=9,VLOOKUP(H26,[1]Film_Workers!$B$2:$BD$55,34,FALSE),D26=10,VLOOKUP(H26,[1]Film_Workers!$B$2:$BD$55,35,FALSE),D26=11,VLOOKUP(H26,[1]Film_Workers!$B$2:$BD$55,36,FALSE),D26=12,VLOOKUP(H26,[1]Film_Workers!$B$2:$BD$55,37,FALSE)),C26=2017,_xlfn.IFS(D26=1,VLOOKUP(H26,[1]Film_Workers!$B$2:$BD$55,38,FALSE),D26=2,VLOOKUP(H26,[1]Film_Workers!$B$2:$BD$55,39,FALSE),D26=3,VLOOKUP(H26,[1]Film_Workers!$B$2:$BD$55,40,FALSE),D26=4,VLOOKUP(H26,[1]Film_Workers!$B$2:$BD$55,41,FALSE),D26=5,VLOOKUP(H26,[1]Film_Workers!$B$2:$BD$55,42,FALSE),D26=6,VLOOKUP(H26,[1]Film_Workers!$B$2:$BD$55,43,FALSE),D26=7,VLOOKUP(H26,[1]Film_Workers!$B$2:$BD$55,43,FALSE),D26=8,VLOOKUP(H26,[1]Film_Workers!$B$2:$BD$55,44,FALSE),D26=9,VLOOKUP(H26,[1]Film_Workers!$B$2:$BD$55,45,FALSE),D26=10,VLOOKUP(H26,[1]Film_Workers!$B$2:$BD$55,46,FALSE),D26=11,VLOOKUP(H26,[1]Film_Workers!$B$2:$BD$55,47,FALSE),D26=12,VLOOKUP(H26,[1]Film_Workers!$B$2:$BD$55,48)),C26=2018,_xlfn.IFS(D26=1,VLOOKUP(H26,[1]Film_Workers!$B$2:$BD$55,49,FALSE),D26=2,VLOOKUP(H26,[1]Film_Workers!$B$2:$BD$55,50,FALSE),D26=3,VLOOKUP(H26,[1]Film_Workers!$B$2:$BD$55,51,FALSE),D26=4,VLOOKUP(H26,[1]Film_Workers!$B$2:$BD$55,52,FALSE),D26=5,VLOOKUP(H26,[1]Film_Workers!$B$2:$BD$55,53,FALSE),D26=6,VLOOKUP(H26,[1]Film_Workers!$B$2:$BD$55,54)))</f>
        <v>0</v>
      </c>
      <c r="W26">
        <f>_xlfn.IFS(C26=2014,_xlfn.IFS(D26=1,VLOOKUP(H26,[1]Priv_Workers!$B$2:$BD$55,2,FALSE),D26=2,VLOOKUP(H26,[1]Priv_Workers!$B$2:$BD$55,3,FALSE),D26=3,VLOOKUP(H26,[1]Priv_Workers!$B$2:$BD$55,4,FALSE),D26=4,VLOOKUP(H26,[1]Priv_Workers!$B$2:$BD$55,5,FALSE),D26=5,VLOOKUP(H26,[1]Priv_Workers!$B$2:$BD$55,6,FALSE),D26=6,VLOOKUP(H26,[1]Priv_Workers!$B$2:$BD$55,7,FALSE),D26=7,VLOOKUP(H26,[1]Priv_Workers!$B$2:$BD$55,8,FALSE),D26=8,VLOOKUP(H26,[1]Priv_Workers!$B$2:$BD$55,9,FALSE),D26=9,VLOOKUP(H26,[1]Priv_Workers!$B$2:$BD$55,10,FALSE),D26=10,VLOOKUP(H26,[1]Priv_Workers!$B$2:$BD$55,11,FALSE),D26=11,VLOOKUP(H26,[1]Priv_Workers!$B$2:$BD$55,12,FALSE),D26=12,VLOOKUP(H26,[1]Priv_Workers!$B$2:$BD$55,13,FALSE)),C26=2015,_xlfn.IFS(D26=1,VLOOKUP(H26,[1]Priv_Workers!$B$2:$BD$55,14,FALSE),D26=2,VLOOKUP(H26,[1]Priv_Workers!$B$2:$BD$55,15,FALSE),D26=3,VLOOKUP(H26,[1]Priv_Workers!$B$2:$BD$55,16,FALSE),D26=4,VLOOKUP(H26,[1]Priv_Workers!$B$2:$BD$55,17,FALSE),D26=5,VLOOKUP(H26,[1]Priv_Workers!$B$2:$BD$55,18,FALSE),D26=6,VLOOKUP(H26,[1]Priv_Workers!$B$2:$BD$55,19,FALSE),D26=7,VLOOKUP(H26,[1]Priv_Workers!$B$2:$BD$55,20,FALSE),D26=8,VLOOKUP(H26,[1]Priv_Workers!$B$2:$BD$55,21,FALSE),D26=9,VLOOKUP(H26,[1]Priv_Workers!$B$2:$BD$55,22,FALSE),D26=10,VLOOKUP(H26,[1]Priv_Workers!$B$2:$BD$55,23,FALSE),D26=11,VLOOKUP(H26,[1]Priv_Workers!$B$2:$BD$55,24,FALSE),D26=12,VLOOKUP(H26,[1]Priv_Workers!$B$2:$BD$55,25,FALSE)),C26=2016,_xlfn.IFS(D26=1,VLOOKUP(H26,[1]Priv_Workers!$B$2:$BD$55,26,FALSE),D26=2,VLOOKUP(H26,[1]Priv_Workers!$B$2:$BD$55,27,FALSE),D26=3,VLOOKUP(H26,[1]Priv_Workers!$B$2:$BD$55,28,FALSE),D26=4,VLOOKUP(H26,[1]Priv_Workers!$B$2:$BD$55,29,FALSE),D26=5,VLOOKUP(H26,[1]Priv_Workers!$B$2:$BD$55,30,FALSE),D26=6,VLOOKUP(H26,[1]Priv_Workers!$B$2:$BD$55,31,FALSE),D26=7,VLOOKUP(H26,[1]Priv_Workers!$B$2:$BD$55,32,FALSE),D26=8,VLOOKUP(H26,[1]Priv_Workers!$B$2:$BD$55,33,FALSE),D26=9,VLOOKUP(H26,[1]Priv_Workers!$B$2:$BD$55,34,FALSE),D26=10,VLOOKUP(H26,[1]Priv_Workers!$B$2:$BD$55,35,FALSE),D26=11,VLOOKUP(H26,[1]Priv_Workers!$B$2:$BD$55,36,FALSE),D26=12,VLOOKUP(H26,[1]Priv_Workers!$B$2:$BD$55,37,FALSE)),C26=2017,_xlfn.IFS(D26=1,VLOOKUP(H26,[1]Priv_Workers!$B$2:$BD$55,38,FALSE),D26=2,VLOOKUP(H26,[1]Priv_Workers!$B$2:$BD$55,39,FALSE),D26=3,VLOOKUP(H26,[1]Priv_Workers!$B$2:$BD$55,40,FALSE),D26=4,VLOOKUP(H26,[1]Priv_Workers!$B$2:$BD$55,41,FALSE),D26=5,VLOOKUP(H26,[1]Priv_Workers!$B$2:$BD$55,42,FALSE),D26=6,VLOOKUP(H26,[1]Priv_Workers!$B$2:$BD$55,43,FALSE),D26=7,VLOOKUP(H26,[1]Priv_Workers!$B$2:$BD$55,43,FALSE),D26=8,VLOOKUP(H26,[1]Priv_Workers!$B$2:$BD$55,44,FALSE),D26=9,VLOOKUP(H26,[1]Priv_Workers!$B$2:$BD$55,45,FALSE),D26=10,VLOOKUP(H26,[1]Priv_Workers!$B$2:$BD$55,46,FALSE),D26=11,VLOOKUP(H26,[1]Priv_Workers!$B$2:$BD$55,47,FALSE),D26=12,VLOOKUP(H26,[1]Priv_Workers!$B$2:$BD$55,48)),C26=2018,_xlfn.IFS(D26=1,VLOOKUP(H26,[1]Priv_Workers!$B$2:$BD$55,49,FALSE),D26=2,VLOOKUP(H26,[1]Priv_Workers!$B$2:$BD$55,50,FALSE),D26=3,VLOOKUP(H26,[1]Priv_Workers!$B$2:$BD$55,51,FALSE),D26=4,VLOOKUP(H26,[1]Priv_Workers!$B$2:$BD$55,52,FALSE),D26=5,VLOOKUP(H26,[1]Priv_Workers!$B$2:$BD$55,53,FALSE),D26=6,VLOOKUP(H26,[1]Priv_Workers!$B$2:$BD$55,54)))</f>
        <v>0</v>
      </c>
      <c r="X26" s="3" t="e">
        <f t="shared" si="3"/>
        <v>#DIV/0!</v>
      </c>
      <c r="Y26" s="2">
        <f>_xlfn.IFS(C26=2014, _xlfn.IFS(E26=1, VLOOKUP(H26, [1]Wage_Info!$B$2:$AH$55, 2, FALSE), E26=2, VLOOKUP(H26, [1]Wage_Info!$B$2:$AH$55, 3, FALSE), E26=3, VLOOKUP(H26, [1]Wage_Info!$B$2:$AH$55, 4, FALSE), E26=4, VLOOKUP(H26, [1]Wage_Info!$B$2:$AH$55, 5, FALSE)), C26=2015, _xlfn.IFS(E26=1, VLOOKUP(H26, [1]Wage_Info!$B$2:$AH$55, 6, FALSE), E26=2, VLOOKUP(H26, [1]Wage_Info!$B$2:$AH$55, 7, FALSE), E26=3, VLOOKUP(H26, [1]Wage_Info!$B$2:$AH$55, 8, FALSE), E26=4, VLOOKUP(H26, [1]Wage_Info!$B$2:$AH$55, 9, FALSE)), C26=2016, _xlfn.IFS(E26=1, VLOOKUP(H26, [1]Wage_Info!$B$2:$AH$55, 10, FALSE), E26=2, VLOOKUP(H26, [1]Wage_Info!$B$2:$AH$55, 11, FALSE), E26=3, VLOOKUP(H26, [1]Wage_Info!$B$2:$AH$55, 12, FALSE), E26=4, VLOOKUP(H26, [1]Wage_Info!$B$2:$AH$55, 13, FALSE)), C26=2017, _xlfn.IFS(E26=1, VLOOKUP(H26, [1]Wage_Info!$B$2:$AH$55, 14, FALSE), E26=2, VLOOKUP(H26, [1]Wage_Info!$B$2:$AH$55, 15, FALSE), E26=3, VLOOKUP(H26, [1]Wage_Info!$B$2:$AH$55, 16, FALSE), E26=4, VLOOKUP(H26, [1]Wage_Info!$B$2:$AH$55, 17, FALSE)), C26 = 2018, _xlfn.IFS(E26=1, VLOOKUP(H26, [1]Wage_Info!$B$2:$AH$55, 18, FALSE), E26=3, VLOOKUP(H26, [1]Wage_Info!$B$2:$AH$55, 19, FALSE)))</f>
        <v>0</v>
      </c>
      <c r="Z26" s="2">
        <f>_xlfn.IFS(C26=2014, _xlfn.IFS(E26=1, VLOOKUP(H26, [1]Wage_Info!$B$2:$AL$55, 20, FALSE), E26=2, VLOOKUP(H26, [1]Wage_Info!$B$2:$AL$55, 21, FALSE), E26=3, VLOOKUP(H26, [1]Wage_Info!$B$2:$AL$55, 22, FALSE), E26=4, VLOOKUP(H26, [1]Wage_Info!$B$2:$AL$55, 23, FALSE)), C26=2015, _xlfn.IFS(E26=1, VLOOKUP(H26, [1]Wage_Info!$B$2:$AL$55, 24, FALSE), E26=2, VLOOKUP(H26, [1]Wage_Info!$B$2:$AL$55, 25, FALSE), E26=3, VLOOKUP(H26, [1]Wage_Info!$B$2:$AL$55, 26, FALSE), E26=4, VLOOKUP(H26, [1]Wage_Info!$B$2:$AL$55, 27, FALSE)), C26=2016, _xlfn.IFS(E26=1, VLOOKUP(H26, [1]Wage_Info!$B$2:$AL$55, 28, FALSE), E26=2, VLOOKUP(H26, [1]Wage_Info!$B$2:$AL$55, 29, FALSE), E26=3, VLOOKUP(H26, [1]Wage_Info!$B$2:$AL$55, 30, FALSE), E26=4, VLOOKUP(H26, [1]Wage_Info!$B$2:$AL$55, 31, FALSE)), C26=2017, _xlfn.IFS(E26=1, VLOOKUP(H26, [1]Wage_Info!$B$2:$AL$55, 32, FALSE), E26=2, VLOOKUP(H26, [1]Wage_Info!$B$2:$AL$55, 33, FALSE), E26=3, VLOOKUP(H26, [1]Wage_Info!$B$2:$AL$55, 34, FALSE), E26=4, VLOOKUP(H26, [1]Wage_Info!$B$2:$AL$55, 35, FALSE)), C26 = 2018, _xlfn.IFS(E26=1, VLOOKUP(H26, [1]Wage_Info!$B$2:$AL$55, 36, FALSE), E26=2, VLOOKUP(H26, [1]Wage_Info!$B$2:$AL$55, 37, FALSE)))</f>
        <v>0</v>
      </c>
      <c r="AA26" s="4" t="e">
        <f t="shared" si="4"/>
        <v>#DIV/0!</v>
      </c>
      <c r="AB26">
        <f>[1]Key!C26</f>
        <v>1</v>
      </c>
      <c r="AC26">
        <f t="shared" si="5"/>
        <v>0</v>
      </c>
      <c r="AD26">
        <f t="shared" si="6"/>
        <v>0</v>
      </c>
      <c r="AE26">
        <f t="shared" si="7"/>
        <v>0</v>
      </c>
      <c r="AF26">
        <f>[1]Key!D26</f>
        <v>0</v>
      </c>
    </row>
    <row r="27" spans="1:32" x14ac:dyDescent="0.3">
      <c r="A27">
        <v>26</v>
      </c>
      <c r="B27">
        <v>26</v>
      </c>
      <c r="C27">
        <v>2015</v>
      </c>
      <c r="D27">
        <v>2</v>
      </c>
      <c r="E27">
        <f t="shared" si="0"/>
        <v>1</v>
      </c>
      <c r="F27">
        <v>2016</v>
      </c>
      <c r="G27" t="s">
        <v>32</v>
      </c>
      <c r="H27" s="1">
        <f>VALUE(IF(G27="foreign",53,SUBSTITUTE(G27,G27,VLOOKUP(G27,[1]Key!$G$2:$H$55,2,))))</f>
        <v>53</v>
      </c>
      <c r="I27" t="s">
        <v>32</v>
      </c>
      <c r="J27">
        <f>VALUE(_xlfn.IFS(I27="foreign",53,I27="fictional",54, I27="unspecified", 55, NOT(OR(I27="foreign",I27="fictional")),SUBSTITUTE(I27,I27,VLOOKUP(I27,[1]Key!$G$2:$H$55,2,))))</f>
        <v>53</v>
      </c>
      <c r="K27">
        <f t="shared" si="1"/>
        <v>1</v>
      </c>
      <c r="L27">
        <f>VLOOKUP(H27, [1]Key!$H$2:$K$54, 2)</f>
        <v>0</v>
      </c>
      <c r="M27">
        <f>VLOOKUP(J27, [1]Key!$H$2:$K$54, 2)</f>
        <v>0</v>
      </c>
      <c r="N27">
        <f>VLOOKUP("*"&amp;G27&amp;"*",[1]Key!$N$2:$O$6,2,FALSE)</f>
        <v>0</v>
      </c>
      <c r="O27">
        <f>VLOOKUP("*"&amp;G27&amp;"*",[1]Key!$R$2:$S$11,2,FALSE)</f>
        <v>0</v>
      </c>
      <c r="P27">
        <v>3835</v>
      </c>
      <c r="Q27" s="2">
        <v>110000000</v>
      </c>
      <c r="R27" t="s">
        <v>39</v>
      </c>
      <c r="S27">
        <f>VLOOKUP(R27, [1]Key!$U$2:$V$8, 2, FALSE)</f>
        <v>4</v>
      </c>
      <c r="T27">
        <f t="shared" si="2"/>
        <v>0</v>
      </c>
      <c r="U27">
        <f>_xlfn.IFS(C27=2018, VLOOKUP(H27, '[1]State Pop'!$B$2:$G$55,6),C27=2017, VLOOKUP(H27, '[1]State Pop'!$B$2:$F$55,5),C27=2016, VLOOKUP(H27, '[1]State Pop'!$B$2:$F$55,4), C27=2015, VLOOKUP(H27, '[1]State Pop'!$B$2:$F$55,3), C27=2014, VLOOKUP(H27, '[1]State Pop'!$B$2:$F$55,2))</f>
        <v>0</v>
      </c>
      <c r="V27">
        <f>_xlfn.IFS(C27=2014,_xlfn.IFS(D27=1,VLOOKUP(H27,[1]Film_Workers!$B$2:$BD$55,2,FALSE),D27=2,VLOOKUP(H27,[1]Film_Workers!$B$2:$BD$55,3,FALSE),D27=3,VLOOKUP(H27,[1]Film_Workers!$B$2:$BD$55,4,FALSE),D27=4,VLOOKUP(H27,[1]Film_Workers!$B$2:$BD$55,5,FALSE),D27=5,VLOOKUP(H27,[1]Film_Workers!$B$2:$BD$55,6,FALSE),D27=6,VLOOKUP(H27,[1]Film_Workers!$B$2:$BD$55,7,FALSE),D27=7,VLOOKUP(H27,[1]Film_Workers!$B$2:$BD$55,8,FALSE),D27=8,VLOOKUP(H27,[1]Film_Workers!$B$2:$BD$55,9,FALSE),D27=9,VLOOKUP(H27,[1]Film_Workers!$B$2:$BD$55,10,FALSE),D27=10,VLOOKUP(H27,[1]Film_Workers!$B$2:$BD$55,11,FALSE),D27=11,VLOOKUP(H27,[1]Film_Workers!$B$2:$BD$55,12,FALSE),D27=12,VLOOKUP(H27,[1]Film_Workers!$B$2:$BD$55,13,FALSE)),C27=2015,_xlfn.IFS(D27=1,VLOOKUP(H27,[1]Film_Workers!$B$2:$BD$55,14,FALSE),D27=2,VLOOKUP(H27,[1]Film_Workers!$B$2:$BD$55,15,FALSE),D27=3,VLOOKUP(H27,[1]Film_Workers!$B$2:$BD$55,16,FALSE),D27=4,VLOOKUP(H27,[1]Film_Workers!$B$2:$BD$55,17,FALSE),D27=5,VLOOKUP(H27,[1]Film_Workers!$B$2:$BD$55,18,FALSE),D27=6,VLOOKUP(H27,[1]Film_Workers!$B$2:$BD$55,19,FALSE),D27=7,VLOOKUP(H27,[1]Film_Workers!$B$2:$BD$55,20,FALSE),D27=8,VLOOKUP(H27,[1]Film_Workers!$B$2:$BD$55,21,FALSE),D27=9,VLOOKUP(H27,[1]Film_Workers!$B$2:$BD$55,22,FALSE),D27=10,VLOOKUP(H27,[1]Film_Workers!$B$2:$BD$55,23,FALSE),D27=11,VLOOKUP(H27,[1]Film_Workers!$B$2:$BD$55,24,FALSE),D27=12,VLOOKUP(H27,[1]Film_Workers!$B$2:$BD$55,25,FALSE)),C27=2016,_xlfn.IFS(D27=1,VLOOKUP(H27,[1]Film_Workers!$B$2:$BD$55,26,FALSE),D27=2,VLOOKUP(H27,[1]Film_Workers!$B$2:$BD$55,27,FALSE),D27=3,VLOOKUP(H27,[1]Film_Workers!$B$2:$BD$55,28,FALSE),D27=4,VLOOKUP(H27,[1]Film_Workers!$B$2:$BD$55,29,FALSE),D27=5,VLOOKUP(H27,[1]Film_Workers!$B$2:$BD$55,30,FALSE),D27=6,VLOOKUP(H27,[1]Film_Workers!$B$2:$BD$55,31,FALSE),D27=7,VLOOKUP(H27,[1]Film_Workers!$B$2:$BD$55,32,FALSE),D27=8,VLOOKUP(H27,[1]Film_Workers!$B$2:$BD$55,33,FALSE),D27=9,VLOOKUP(H27,[1]Film_Workers!$B$2:$BD$55,34,FALSE),D27=10,VLOOKUP(H27,[1]Film_Workers!$B$2:$BD$55,35,FALSE),D27=11,VLOOKUP(H27,[1]Film_Workers!$B$2:$BD$55,36,FALSE),D27=12,VLOOKUP(H27,[1]Film_Workers!$B$2:$BD$55,37,FALSE)),C27=2017,_xlfn.IFS(D27=1,VLOOKUP(H27,[1]Film_Workers!$B$2:$BD$55,38,FALSE),D27=2,VLOOKUP(H27,[1]Film_Workers!$B$2:$BD$55,39,FALSE),D27=3,VLOOKUP(H27,[1]Film_Workers!$B$2:$BD$55,40,FALSE),D27=4,VLOOKUP(H27,[1]Film_Workers!$B$2:$BD$55,41,FALSE),D27=5,VLOOKUP(H27,[1]Film_Workers!$B$2:$BD$55,42,FALSE),D27=6,VLOOKUP(H27,[1]Film_Workers!$B$2:$BD$55,43,FALSE),D27=7,VLOOKUP(H27,[1]Film_Workers!$B$2:$BD$55,43,FALSE),D27=8,VLOOKUP(H27,[1]Film_Workers!$B$2:$BD$55,44,FALSE),D27=9,VLOOKUP(H27,[1]Film_Workers!$B$2:$BD$55,45,FALSE),D27=10,VLOOKUP(H27,[1]Film_Workers!$B$2:$BD$55,46,FALSE),D27=11,VLOOKUP(H27,[1]Film_Workers!$B$2:$BD$55,47,FALSE),D27=12,VLOOKUP(H27,[1]Film_Workers!$B$2:$BD$55,48)),C27=2018,_xlfn.IFS(D27=1,VLOOKUP(H27,[1]Film_Workers!$B$2:$BD$55,49,FALSE),D27=2,VLOOKUP(H27,[1]Film_Workers!$B$2:$BD$55,50,FALSE),D27=3,VLOOKUP(H27,[1]Film_Workers!$B$2:$BD$55,51,FALSE),D27=4,VLOOKUP(H27,[1]Film_Workers!$B$2:$BD$55,52,FALSE),D27=5,VLOOKUP(H27,[1]Film_Workers!$B$2:$BD$55,53,FALSE),D27=6,VLOOKUP(H27,[1]Film_Workers!$B$2:$BD$55,54)))</f>
        <v>0</v>
      </c>
      <c r="W27">
        <f>_xlfn.IFS(C27=2014,_xlfn.IFS(D27=1,VLOOKUP(H27,[1]Priv_Workers!$B$2:$BD$55,2,FALSE),D27=2,VLOOKUP(H27,[1]Priv_Workers!$B$2:$BD$55,3,FALSE),D27=3,VLOOKUP(H27,[1]Priv_Workers!$B$2:$BD$55,4,FALSE),D27=4,VLOOKUP(H27,[1]Priv_Workers!$B$2:$BD$55,5,FALSE),D27=5,VLOOKUP(H27,[1]Priv_Workers!$B$2:$BD$55,6,FALSE),D27=6,VLOOKUP(H27,[1]Priv_Workers!$B$2:$BD$55,7,FALSE),D27=7,VLOOKUP(H27,[1]Priv_Workers!$B$2:$BD$55,8,FALSE),D27=8,VLOOKUP(H27,[1]Priv_Workers!$B$2:$BD$55,9,FALSE),D27=9,VLOOKUP(H27,[1]Priv_Workers!$B$2:$BD$55,10,FALSE),D27=10,VLOOKUP(H27,[1]Priv_Workers!$B$2:$BD$55,11,FALSE),D27=11,VLOOKUP(H27,[1]Priv_Workers!$B$2:$BD$55,12,FALSE),D27=12,VLOOKUP(H27,[1]Priv_Workers!$B$2:$BD$55,13,FALSE)),C27=2015,_xlfn.IFS(D27=1,VLOOKUP(H27,[1]Priv_Workers!$B$2:$BD$55,14,FALSE),D27=2,VLOOKUP(H27,[1]Priv_Workers!$B$2:$BD$55,15,FALSE),D27=3,VLOOKUP(H27,[1]Priv_Workers!$B$2:$BD$55,16,FALSE),D27=4,VLOOKUP(H27,[1]Priv_Workers!$B$2:$BD$55,17,FALSE),D27=5,VLOOKUP(H27,[1]Priv_Workers!$B$2:$BD$55,18,FALSE),D27=6,VLOOKUP(H27,[1]Priv_Workers!$B$2:$BD$55,19,FALSE),D27=7,VLOOKUP(H27,[1]Priv_Workers!$B$2:$BD$55,20,FALSE),D27=8,VLOOKUP(H27,[1]Priv_Workers!$B$2:$BD$55,21,FALSE),D27=9,VLOOKUP(H27,[1]Priv_Workers!$B$2:$BD$55,22,FALSE),D27=10,VLOOKUP(H27,[1]Priv_Workers!$B$2:$BD$55,23,FALSE),D27=11,VLOOKUP(H27,[1]Priv_Workers!$B$2:$BD$55,24,FALSE),D27=12,VLOOKUP(H27,[1]Priv_Workers!$B$2:$BD$55,25,FALSE)),C27=2016,_xlfn.IFS(D27=1,VLOOKUP(H27,[1]Priv_Workers!$B$2:$BD$55,26,FALSE),D27=2,VLOOKUP(H27,[1]Priv_Workers!$B$2:$BD$55,27,FALSE),D27=3,VLOOKUP(H27,[1]Priv_Workers!$B$2:$BD$55,28,FALSE),D27=4,VLOOKUP(H27,[1]Priv_Workers!$B$2:$BD$55,29,FALSE),D27=5,VLOOKUP(H27,[1]Priv_Workers!$B$2:$BD$55,30,FALSE),D27=6,VLOOKUP(H27,[1]Priv_Workers!$B$2:$BD$55,31,FALSE),D27=7,VLOOKUP(H27,[1]Priv_Workers!$B$2:$BD$55,32,FALSE),D27=8,VLOOKUP(H27,[1]Priv_Workers!$B$2:$BD$55,33,FALSE),D27=9,VLOOKUP(H27,[1]Priv_Workers!$B$2:$BD$55,34,FALSE),D27=10,VLOOKUP(H27,[1]Priv_Workers!$B$2:$BD$55,35,FALSE),D27=11,VLOOKUP(H27,[1]Priv_Workers!$B$2:$BD$55,36,FALSE),D27=12,VLOOKUP(H27,[1]Priv_Workers!$B$2:$BD$55,37,FALSE)),C27=2017,_xlfn.IFS(D27=1,VLOOKUP(H27,[1]Priv_Workers!$B$2:$BD$55,38,FALSE),D27=2,VLOOKUP(H27,[1]Priv_Workers!$B$2:$BD$55,39,FALSE),D27=3,VLOOKUP(H27,[1]Priv_Workers!$B$2:$BD$55,40,FALSE),D27=4,VLOOKUP(H27,[1]Priv_Workers!$B$2:$BD$55,41,FALSE),D27=5,VLOOKUP(H27,[1]Priv_Workers!$B$2:$BD$55,42,FALSE),D27=6,VLOOKUP(H27,[1]Priv_Workers!$B$2:$BD$55,43,FALSE),D27=7,VLOOKUP(H27,[1]Priv_Workers!$B$2:$BD$55,43,FALSE),D27=8,VLOOKUP(H27,[1]Priv_Workers!$B$2:$BD$55,44,FALSE),D27=9,VLOOKUP(H27,[1]Priv_Workers!$B$2:$BD$55,45,FALSE),D27=10,VLOOKUP(H27,[1]Priv_Workers!$B$2:$BD$55,46,FALSE),D27=11,VLOOKUP(H27,[1]Priv_Workers!$B$2:$BD$55,47,FALSE),D27=12,VLOOKUP(H27,[1]Priv_Workers!$B$2:$BD$55,48)),C27=2018,_xlfn.IFS(D27=1,VLOOKUP(H27,[1]Priv_Workers!$B$2:$BD$55,49,FALSE),D27=2,VLOOKUP(H27,[1]Priv_Workers!$B$2:$BD$55,50,FALSE),D27=3,VLOOKUP(H27,[1]Priv_Workers!$B$2:$BD$55,51,FALSE),D27=4,VLOOKUP(H27,[1]Priv_Workers!$B$2:$BD$55,52,FALSE),D27=5,VLOOKUP(H27,[1]Priv_Workers!$B$2:$BD$55,53,FALSE),D27=6,VLOOKUP(H27,[1]Priv_Workers!$B$2:$BD$55,54)))</f>
        <v>0</v>
      </c>
      <c r="X27" s="3" t="e">
        <f t="shared" si="3"/>
        <v>#DIV/0!</v>
      </c>
      <c r="Y27" s="2">
        <f>_xlfn.IFS(C27=2014, _xlfn.IFS(E27=1, VLOOKUP(H27, [1]Wage_Info!$B$2:$AH$55, 2, FALSE), E27=2, VLOOKUP(H27, [1]Wage_Info!$B$2:$AH$55, 3, FALSE), E27=3, VLOOKUP(H27, [1]Wage_Info!$B$2:$AH$55, 4, FALSE), E27=4, VLOOKUP(H27, [1]Wage_Info!$B$2:$AH$55, 5, FALSE)), C27=2015, _xlfn.IFS(E27=1, VLOOKUP(H27, [1]Wage_Info!$B$2:$AH$55, 6, FALSE), E27=2, VLOOKUP(H27, [1]Wage_Info!$B$2:$AH$55, 7, FALSE), E27=3, VLOOKUP(H27, [1]Wage_Info!$B$2:$AH$55, 8, FALSE), E27=4, VLOOKUP(H27, [1]Wage_Info!$B$2:$AH$55, 9, FALSE)), C27=2016, _xlfn.IFS(E27=1, VLOOKUP(H27, [1]Wage_Info!$B$2:$AH$55, 10, FALSE), E27=2, VLOOKUP(H27, [1]Wage_Info!$B$2:$AH$55, 11, FALSE), E27=3, VLOOKUP(H27, [1]Wage_Info!$B$2:$AH$55, 12, FALSE), E27=4, VLOOKUP(H27, [1]Wage_Info!$B$2:$AH$55, 13, FALSE)), C27=2017, _xlfn.IFS(E27=1, VLOOKUP(H27, [1]Wage_Info!$B$2:$AH$55, 14, FALSE), E27=2, VLOOKUP(H27, [1]Wage_Info!$B$2:$AH$55, 15, FALSE), E27=3, VLOOKUP(H27, [1]Wage_Info!$B$2:$AH$55, 16, FALSE), E27=4, VLOOKUP(H27, [1]Wage_Info!$B$2:$AH$55, 17, FALSE)), C27 = 2018, _xlfn.IFS(E27=1, VLOOKUP(H27, [1]Wage_Info!$B$2:$AH$55, 18, FALSE), E27=3, VLOOKUP(H27, [1]Wage_Info!$B$2:$AH$55, 19, FALSE)))</f>
        <v>0</v>
      </c>
      <c r="Z27" s="2">
        <f>_xlfn.IFS(C27=2014, _xlfn.IFS(E27=1, VLOOKUP(H27, [1]Wage_Info!$B$2:$AL$55, 20, FALSE), E27=2, VLOOKUP(H27, [1]Wage_Info!$B$2:$AL$55, 21, FALSE), E27=3, VLOOKUP(H27, [1]Wage_Info!$B$2:$AL$55, 22, FALSE), E27=4, VLOOKUP(H27, [1]Wage_Info!$B$2:$AL$55, 23, FALSE)), C27=2015, _xlfn.IFS(E27=1, VLOOKUP(H27, [1]Wage_Info!$B$2:$AL$55, 24, FALSE), E27=2, VLOOKUP(H27, [1]Wage_Info!$B$2:$AL$55, 25, FALSE), E27=3, VLOOKUP(H27, [1]Wage_Info!$B$2:$AL$55, 26, FALSE), E27=4, VLOOKUP(H27, [1]Wage_Info!$B$2:$AL$55, 27, FALSE)), C27=2016, _xlfn.IFS(E27=1, VLOOKUP(H27, [1]Wage_Info!$B$2:$AL$55, 28, FALSE), E27=2, VLOOKUP(H27, [1]Wage_Info!$B$2:$AL$55, 29, FALSE), E27=3, VLOOKUP(H27, [1]Wage_Info!$B$2:$AL$55, 30, FALSE), E27=4, VLOOKUP(H27, [1]Wage_Info!$B$2:$AL$55, 31, FALSE)), C27=2017, _xlfn.IFS(E27=1, VLOOKUP(H27, [1]Wage_Info!$B$2:$AL$55, 32, FALSE), E27=2, VLOOKUP(H27, [1]Wage_Info!$B$2:$AL$55, 33, FALSE), E27=3, VLOOKUP(H27, [1]Wage_Info!$B$2:$AL$55, 34, FALSE), E27=4, VLOOKUP(H27, [1]Wage_Info!$B$2:$AL$55, 35, FALSE)), C27 = 2018, _xlfn.IFS(E27=1, VLOOKUP(H27, [1]Wage_Info!$B$2:$AL$55, 36, FALSE), E27=2, VLOOKUP(H27, [1]Wage_Info!$B$2:$AL$55, 37, FALSE)))</f>
        <v>0</v>
      </c>
      <c r="AA27" s="4" t="e">
        <f t="shared" si="4"/>
        <v>#DIV/0!</v>
      </c>
      <c r="AB27">
        <f>[1]Key!C27</f>
        <v>1</v>
      </c>
      <c r="AC27">
        <f t="shared" si="5"/>
        <v>0</v>
      </c>
      <c r="AD27">
        <f t="shared" si="6"/>
        <v>0</v>
      </c>
      <c r="AE27">
        <f t="shared" si="7"/>
        <v>0</v>
      </c>
      <c r="AF27">
        <f>[1]Key!D27</f>
        <v>0</v>
      </c>
    </row>
    <row r="28" spans="1:32" x14ac:dyDescent="0.3">
      <c r="A28">
        <v>27</v>
      </c>
      <c r="B28">
        <v>27</v>
      </c>
      <c r="C28">
        <v>2016</v>
      </c>
      <c r="D28">
        <v>3</v>
      </c>
      <c r="E28">
        <f t="shared" si="0"/>
        <v>1</v>
      </c>
      <c r="F28">
        <v>2016</v>
      </c>
      <c r="G28" t="s">
        <v>32</v>
      </c>
      <c r="H28" s="1">
        <f>VALUE(IF(G28="foreign",53,SUBSTITUTE(G28,G28,VLOOKUP(G28,[1]Key!$G$2:$H$55,2,))))</f>
        <v>53</v>
      </c>
      <c r="I28" t="s">
        <v>36</v>
      </c>
      <c r="J28">
        <f>VALUE(_xlfn.IFS(I28="foreign",53,I28="fictional",54, I28="unspecified", 55, NOT(OR(I28="foreign",I28="fictional")),SUBSTITUTE(I28,I28,VLOOKUP(I28,[1]Key!$G$2:$H$55,2,))))</f>
        <v>54</v>
      </c>
      <c r="K28">
        <f t="shared" si="1"/>
        <v>0</v>
      </c>
      <c r="L28">
        <f>VLOOKUP(H28, [1]Key!$H$2:$K$54, 2)</f>
        <v>0</v>
      </c>
      <c r="M28">
        <f>VLOOKUP(J28, [1]Key!$H$2:$K$54, 2)</f>
        <v>0</v>
      </c>
      <c r="N28">
        <f>VLOOKUP("*"&amp;G28&amp;"*",[1]Key!$N$2:$O$6,2,FALSE)</f>
        <v>0</v>
      </c>
      <c r="O28">
        <f>VLOOKUP("*"&amp;G28&amp;"*",[1]Key!$R$2:$S$11,2,FALSE)</f>
        <v>0</v>
      </c>
      <c r="P28">
        <v>3802</v>
      </c>
      <c r="Q28" s="2">
        <v>115000000</v>
      </c>
      <c r="R28" t="s">
        <v>33</v>
      </c>
      <c r="S28">
        <f>VLOOKUP(R28, [1]Key!$U$2:$V$8, 2, FALSE)</f>
        <v>1</v>
      </c>
      <c r="T28">
        <f t="shared" si="2"/>
        <v>0</v>
      </c>
      <c r="U28">
        <f>_xlfn.IFS(C28=2018, VLOOKUP(H28, '[1]State Pop'!$B$2:$G$55,6),C28=2017, VLOOKUP(H28, '[1]State Pop'!$B$2:$F$55,5),C28=2016, VLOOKUP(H28, '[1]State Pop'!$B$2:$F$55,4), C28=2015, VLOOKUP(H28, '[1]State Pop'!$B$2:$F$55,3), C28=2014, VLOOKUP(H28, '[1]State Pop'!$B$2:$F$55,2))</f>
        <v>0</v>
      </c>
      <c r="V28">
        <f>_xlfn.IFS(C28=2014,_xlfn.IFS(D28=1,VLOOKUP(H28,[1]Film_Workers!$B$2:$BD$55,2,FALSE),D28=2,VLOOKUP(H28,[1]Film_Workers!$B$2:$BD$55,3,FALSE),D28=3,VLOOKUP(H28,[1]Film_Workers!$B$2:$BD$55,4,FALSE),D28=4,VLOOKUP(H28,[1]Film_Workers!$B$2:$BD$55,5,FALSE),D28=5,VLOOKUP(H28,[1]Film_Workers!$B$2:$BD$55,6,FALSE),D28=6,VLOOKUP(H28,[1]Film_Workers!$B$2:$BD$55,7,FALSE),D28=7,VLOOKUP(H28,[1]Film_Workers!$B$2:$BD$55,8,FALSE),D28=8,VLOOKUP(H28,[1]Film_Workers!$B$2:$BD$55,9,FALSE),D28=9,VLOOKUP(H28,[1]Film_Workers!$B$2:$BD$55,10,FALSE),D28=10,VLOOKUP(H28,[1]Film_Workers!$B$2:$BD$55,11,FALSE),D28=11,VLOOKUP(H28,[1]Film_Workers!$B$2:$BD$55,12,FALSE),D28=12,VLOOKUP(H28,[1]Film_Workers!$B$2:$BD$55,13,FALSE)),C28=2015,_xlfn.IFS(D28=1,VLOOKUP(H28,[1]Film_Workers!$B$2:$BD$55,14,FALSE),D28=2,VLOOKUP(H28,[1]Film_Workers!$B$2:$BD$55,15,FALSE),D28=3,VLOOKUP(H28,[1]Film_Workers!$B$2:$BD$55,16,FALSE),D28=4,VLOOKUP(H28,[1]Film_Workers!$B$2:$BD$55,17,FALSE),D28=5,VLOOKUP(H28,[1]Film_Workers!$B$2:$BD$55,18,FALSE),D28=6,VLOOKUP(H28,[1]Film_Workers!$B$2:$BD$55,19,FALSE),D28=7,VLOOKUP(H28,[1]Film_Workers!$B$2:$BD$55,20,FALSE),D28=8,VLOOKUP(H28,[1]Film_Workers!$B$2:$BD$55,21,FALSE),D28=9,VLOOKUP(H28,[1]Film_Workers!$B$2:$BD$55,22,FALSE),D28=10,VLOOKUP(H28,[1]Film_Workers!$B$2:$BD$55,23,FALSE),D28=11,VLOOKUP(H28,[1]Film_Workers!$B$2:$BD$55,24,FALSE),D28=12,VLOOKUP(H28,[1]Film_Workers!$B$2:$BD$55,25,FALSE)),C28=2016,_xlfn.IFS(D28=1,VLOOKUP(H28,[1]Film_Workers!$B$2:$BD$55,26,FALSE),D28=2,VLOOKUP(H28,[1]Film_Workers!$B$2:$BD$55,27,FALSE),D28=3,VLOOKUP(H28,[1]Film_Workers!$B$2:$BD$55,28,FALSE),D28=4,VLOOKUP(H28,[1]Film_Workers!$B$2:$BD$55,29,FALSE),D28=5,VLOOKUP(H28,[1]Film_Workers!$B$2:$BD$55,30,FALSE),D28=6,VLOOKUP(H28,[1]Film_Workers!$B$2:$BD$55,31,FALSE),D28=7,VLOOKUP(H28,[1]Film_Workers!$B$2:$BD$55,32,FALSE),D28=8,VLOOKUP(H28,[1]Film_Workers!$B$2:$BD$55,33,FALSE),D28=9,VLOOKUP(H28,[1]Film_Workers!$B$2:$BD$55,34,FALSE),D28=10,VLOOKUP(H28,[1]Film_Workers!$B$2:$BD$55,35,FALSE),D28=11,VLOOKUP(H28,[1]Film_Workers!$B$2:$BD$55,36,FALSE),D28=12,VLOOKUP(H28,[1]Film_Workers!$B$2:$BD$55,37,FALSE)),C28=2017,_xlfn.IFS(D28=1,VLOOKUP(H28,[1]Film_Workers!$B$2:$BD$55,38,FALSE),D28=2,VLOOKUP(H28,[1]Film_Workers!$B$2:$BD$55,39,FALSE),D28=3,VLOOKUP(H28,[1]Film_Workers!$B$2:$BD$55,40,FALSE),D28=4,VLOOKUP(H28,[1]Film_Workers!$B$2:$BD$55,41,FALSE),D28=5,VLOOKUP(H28,[1]Film_Workers!$B$2:$BD$55,42,FALSE),D28=6,VLOOKUP(H28,[1]Film_Workers!$B$2:$BD$55,43,FALSE),D28=7,VLOOKUP(H28,[1]Film_Workers!$B$2:$BD$55,43,FALSE),D28=8,VLOOKUP(H28,[1]Film_Workers!$B$2:$BD$55,44,FALSE),D28=9,VLOOKUP(H28,[1]Film_Workers!$B$2:$BD$55,45,FALSE),D28=10,VLOOKUP(H28,[1]Film_Workers!$B$2:$BD$55,46,FALSE),D28=11,VLOOKUP(H28,[1]Film_Workers!$B$2:$BD$55,47,FALSE),D28=12,VLOOKUP(H28,[1]Film_Workers!$B$2:$BD$55,48)),C28=2018,_xlfn.IFS(D28=1,VLOOKUP(H28,[1]Film_Workers!$B$2:$BD$55,49,FALSE),D28=2,VLOOKUP(H28,[1]Film_Workers!$B$2:$BD$55,50,FALSE),D28=3,VLOOKUP(H28,[1]Film_Workers!$B$2:$BD$55,51,FALSE),D28=4,VLOOKUP(H28,[1]Film_Workers!$B$2:$BD$55,52,FALSE),D28=5,VLOOKUP(H28,[1]Film_Workers!$B$2:$BD$55,53,FALSE),D28=6,VLOOKUP(H28,[1]Film_Workers!$B$2:$BD$55,54)))</f>
        <v>0</v>
      </c>
      <c r="W28">
        <f>_xlfn.IFS(C28=2014,_xlfn.IFS(D28=1,VLOOKUP(H28,[1]Priv_Workers!$B$2:$BD$55,2,FALSE),D28=2,VLOOKUP(H28,[1]Priv_Workers!$B$2:$BD$55,3,FALSE),D28=3,VLOOKUP(H28,[1]Priv_Workers!$B$2:$BD$55,4,FALSE),D28=4,VLOOKUP(H28,[1]Priv_Workers!$B$2:$BD$55,5,FALSE),D28=5,VLOOKUP(H28,[1]Priv_Workers!$B$2:$BD$55,6,FALSE),D28=6,VLOOKUP(H28,[1]Priv_Workers!$B$2:$BD$55,7,FALSE),D28=7,VLOOKUP(H28,[1]Priv_Workers!$B$2:$BD$55,8,FALSE),D28=8,VLOOKUP(H28,[1]Priv_Workers!$B$2:$BD$55,9,FALSE),D28=9,VLOOKUP(H28,[1]Priv_Workers!$B$2:$BD$55,10,FALSE),D28=10,VLOOKUP(H28,[1]Priv_Workers!$B$2:$BD$55,11,FALSE),D28=11,VLOOKUP(H28,[1]Priv_Workers!$B$2:$BD$55,12,FALSE),D28=12,VLOOKUP(H28,[1]Priv_Workers!$B$2:$BD$55,13,FALSE)),C28=2015,_xlfn.IFS(D28=1,VLOOKUP(H28,[1]Priv_Workers!$B$2:$BD$55,14,FALSE),D28=2,VLOOKUP(H28,[1]Priv_Workers!$B$2:$BD$55,15,FALSE),D28=3,VLOOKUP(H28,[1]Priv_Workers!$B$2:$BD$55,16,FALSE),D28=4,VLOOKUP(H28,[1]Priv_Workers!$B$2:$BD$55,17,FALSE),D28=5,VLOOKUP(H28,[1]Priv_Workers!$B$2:$BD$55,18,FALSE),D28=6,VLOOKUP(H28,[1]Priv_Workers!$B$2:$BD$55,19,FALSE),D28=7,VLOOKUP(H28,[1]Priv_Workers!$B$2:$BD$55,20,FALSE),D28=8,VLOOKUP(H28,[1]Priv_Workers!$B$2:$BD$55,21,FALSE),D28=9,VLOOKUP(H28,[1]Priv_Workers!$B$2:$BD$55,22,FALSE),D28=10,VLOOKUP(H28,[1]Priv_Workers!$B$2:$BD$55,23,FALSE),D28=11,VLOOKUP(H28,[1]Priv_Workers!$B$2:$BD$55,24,FALSE),D28=12,VLOOKUP(H28,[1]Priv_Workers!$B$2:$BD$55,25,FALSE)),C28=2016,_xlfn.IFS(D28=1,VLOOKUP(H28,[1]Priv_Workers!$B$2:$BD$55,26,FALSE),D28=2,VLOOKUP(H28,[1]Priv_Workers!$B$2:$BD$55,27,FALSE),D28=3,VLOOKUP(H28,[1]Priv_Workers!$B$2:$BD$55,28,FALSE),D28=4,VLOOKUP(H28,[1]Priv_Workers!$B$2:$BD$55,29,FALSE),D28=5,VLOOKUP(H28,[1]Priv_Workers!$B$2:$BD$55,30,FALSE),D28=6,VLOOKUP(H28,[1]Priv_Workers!$B$2:$BD$55,31,FALSE),D28=7,VLOOKUP(H28,[1]Priv_Workers!$B$2:$BD$55,32,FALSE),D28=8,VLOOKUP(H28,[1]Priv_Workers!$B$2:$BD$55,33,FALSE),D28=9,VLOOKUP(H28,[1]Priv_Workers!$B$2:$BD$55,34,FALSE),D28=10,VLOOKUP(H28,[1]Priv_Workers!$B$2:$BD$55,35,FALSE),D28=11,VLOOKUP(H28,[1]Priv_Workers!$B$2:$BD$55,36,FALSE),D28=12,VLOOKUP(H28,[1]Priv_Workers!$B$2:$BD$55,37,FALSE)),C28=2017,_xlfn.IFS(D28=1,VLOOKUP(H28,[1]Priv_Workers!$B$2:$BD$55,38,FALSE),D28=2,VLOOKUP(H28,[1]Priv_Workers!$B$2:$BD$55,39,FALSE),D28=3,VLOOKUP(H28,[1]Priv_Workers!$B$2:$BD$55,40,FALSE),D28=4,VLOOKUP(H28,[1]Priv_Workers!$B$2:$BD$55,41,FALSE),D28=5,VLOOKUP(H28,[1]Priv_Workers!$B$2:$BD$55,42,FALSE),D28=6,VLOOKUP(H28,[1]Priv_Workers!$B$2:$BD$55,43,FALSE),D28=7,VLOOKUP(H28,[1]Priv_Workers!$B$2:$BD$55,43,FALSE),D28=8,VLOOKUP(H28,[1]Priv_Workers!$B$2:$BD$55,44,FALSE),D28=9,VLOOKUP(H28,[1]Priv_Workers!$B$2:$BD$55,45,FALSE),D28=10,VLOOKUP(H28,[1]Priv_Workers!$B$2:$BD$55,46,FALSE),D28=11,VLOOKUP(H28,[1]Priv_Workers!$B$2:$BD$55,47,FALSE),D28=12,VLOOKUP(H28,[1]Priv_Workers!$B$2:$BD$55,48)),C28=2018,_xlfn.IFS(D28=1,VLOOKUP(H28,[1]Priv_Workers!$B$2:$BD$55,49,FALSE),D28=2,VLOOKUP(H28,[1]Priv_Workers!$B$2:$BD$55,50,FALSE),D28=3,VLOOKUP(H28,[1]Priv_Workers!$B$2:$BD$55,51,FALSE),D28=4,VLOOKUP(H28,[1]Priv_Workers!$B$2:$BD$55,52,FALSE),D28=5,VLOOKUP(H28,[1]Priv_Workers!$B$2:$BD$55,53,FALSE),D28=6,VLOOKUP(H28,[1]Priv_Workers!$B$2:$BD$55,54)))</f>
        <v>0</v>
      </c>
      <c r="X28" s="3" t="e">
        <f t="shared" si="3"/>
        <v>#DIV/0!</v>
      </c>
      <c r="Y28" s="2">
        <f>_xlfn.IFS(C28=2014, _xlfn.IFS(E28=1, VLOOKUP(H28, [1]Wage_Info!$B$2:$AH$55, 2, FALSE), E28=2, VLOOKUP(H28, [1]Wage_Info!$B$2:$AH$55, 3, FALSE), E28=3, VLOOKUP(H28, [1]Wage_Info!$B$2:$AH$55, 4, FALSE), E28=4, VLOOKUP(H28, [1]Wage_Info!$B$2:$AH$55, 5, FALSE)), C28=2015, _xlfn.IFS(E28=1, VLOOKUP(H28, [1]Wage_Info!$B$2:$AH$55, 6, FALSE), E28=2, VLOOKUP(H28, [1]Wage_Info!$B$2:$AH$55, 7, FALSE), E28=3, VLOOKUP(H28, [1]Wage_Info!$B$2:$AH$55, 8, FALSE), E28=4, VLOOKUP(H28, [1]Wage_Info!$B$2:$AH$55, 9, FALSE)), C28=2016, _xlfn.IFS(E28=1, VLOOKUP(H28, [1]Wage_Info!$B$2:$AH$55, 10, FALSE), E28=2, VLOOKUP(H28, [1]Wage_Info!$B$2:$AH$55, 11, FALSE), E28=3, VLOOKUP(H28, [1]Wage_Info!$B$2:$AH$55, 12, FALSE), E28=4, VLOOKUP(H28, [1]Wage_Info!$B$2:$AH$55, 13, FALSE)), C28=2017, _xlfn.IFS(E28=1, VLOOKUP(H28, [1]Wage_Info!$B$2:$AH$55, 14, FALSE), E28=2, VLOOKUP(H28, [1]Wage_Info!$B$2:$AH$55, 15, FALSE), E28=3, VLOOKUP(H28, [1]Wage_Info!$B$2:$AH$55, 16, FALSE), E28=4, VLOOKUP(H28, [1]Wage_Info!$B$2:$AH$55, 17, FALSE)), C28 = 2018, _xlfn.IFS(E28=1, VLOOKUP(H28, [1]Wage_Info!$B$2:$AH$55, 18, FALSE), E28=3, VLOOKUP(H28, [1]Wage_Info!$B$2:$AH$55, 19, FALSE)))</f>
        <v>0</v>
      </c>
      <c r="Z28" s="2">
        <f>_xlfn.IFS(C28=2014, _xlfn.IFS(E28=1, VLOOKUP(H28, [1]Wage_Info!$B$2:$AL$55, 20, FALSE), E28=2, VLOOKUP(H28, [1]Wage_Info!$B$2:$AL$55, 21, FALSE), E28=3, VLOOKUP(H28, [1]Wage_Info!$B$2:$AL$55, 22, FALSE), E28=4, VLOOKUP(H28, [1]Wage_Info!$B$2:$AL$55, 23, FALSE)), C28=2015, _xlfn.IFS(E28=1, VLOOKUP(H28, [1]Wage_Info!$B$2:$AL$55, 24, FALSE), E28=2, VLOOKUP(H28, [1]Wage_Info!$B$2:$AL$55, 25, FALSE), E28=3, VLOOKUP(H28, [1]Wage_Info!$B$2:$AL$55, 26, FALSE), E28=4, VLOOKUP(H28, [1]Wage_Info!$B$2:$AL$55, 27, FALSE)), C28=2016, _xlfn.IFS(E28=1, VLOOKUP(H28, [1]Wage_Info!$B$2:$AL$55, 28, FALSE), E28=2, VLOOKUP(H28, [1]Wage_Info!$B$2:$AL$55, 29, FALSE), E28=3, VLOOKUP(H28, [1]Wage_Info!$B$2:$AL$55, 30, FALSE), E28=4, VLOOKUP(H28, [1]Wage_Info!$B$2:$AL$55, 31, FALSE)), C28=2017, _xlfn.IFS(E28=1, VLOOKUP(H28, [1]Wage_Info!$B$2:$AL$55, 32, FALSE), E28=2, VLOOKUP(H28, [1]Wage_Info!$B$2:$AL$55, 33, FALSE), E28=3, VLOOKUP(H28, [1]Wage_Info!$B$2:$AL$55, 34, FALSE), E28=4, VLOOKUP(H28, [1]Wage_Info!$B$2:$AL$55, 35, FALSE)), C28 = 2018, _xlfn.IFS(E28=1, VLOOKUP(H28, [1]Wage_Info!$B$2:$AL$55, 36, FALSE), E28=2, VLOOKUP(H28, [1]Wage_Info!$B$2:$AL$55, 37, FALSE)))</f>
        <v>0</v>
      </c>
      <c r="AA28" s="4" t="e">
        <f t="shared" si="4"/>
        <v>#DIV/0!</v>
      </c>
      <c r="AB28">
        <f>[1]Key!C28</f>
        <v>1</v>
      </c>
      <c r="AC28">
        <f t="shared" si="5"/>
        <v>0</v>
      </c>
      <c r="AD28">
        <f t="shared" si="6"/>
        <v>0</v>
      </c>
      <c r="AE28">
        <f t="shared" si="7"/>
        <v>0</v>
      </c>
      <c r="AF28">
        <f>[1]Key!D28</f>
        <v>0</v>
      </c>
    </row>
    <row r="29" spans="1:32" x14ac:dyDescent="0.3">
      <c r="A29">
        <v>28</v>
      </c>
      <c r="B29">
        <v>28</v>
      </c>
      <c r="C29">
        <v>2015</v>
      </c>
      <c r="D29">
        <v>10</v>
      </c>
      <c r="E29">
        <f t="shared" si="0"/>
        <v>4</v>
      </c>
      <c r="F29">
        <v>2016</v>
      </c>
      <c r="G29" t="s">
        <v>48</v>
      </c>
      <c r="H29" s="1">
        <f>VALUE(IF(G29="foreign",53,SUBSTITUTE(G29,G29,VLOOKUP(G29,[1]Key!$G$2:$H$55,2,))))</f>
        <v>19</v>
      </c>
      <c r="I29" t="s">
        <v>48</v>
      </c>
      <c r="J29">
        <f>VALUE(_xlfn.IFS(I29="foreign",53,I29="fictional",54, I29="unspecified", 55, NOT(OR(I29="foreign",I29="fictional")),SUBSTITUTE(I29,I29,VLOOKUP(I29,[1]Key!$G$2:$H$55,2,))))</f>
        <v>19</v>
      </c>
      <c r="K29">
        <f t="shared" si="1"/>
        <v>1</v>
      </c>
      <c r="L29">
        <f>VLOOKUP(H29, [1]Key!$H$2:$K$54, 2)</f>
        <v>4</v>
      </c>
      <c r="M29">
        <f>VLOOKUP(J29, [1]Key!$H$2:$K$54, 2)</f>
        <v>4</v>
      </c>
      <c r="N29">
        <f>VLOOKUP("*"&amp;G29&amp;"*",[1]Key!$N$2:$O$6,2,FALSE)</f>
        <v>3</v>
      </c>
      <c r="O29">
        <f>VLOOKUP("*"&amp;G29&amp;"*",[1]Key!$R$2:$S$11,2,FALSE)</f>
        <v>9</v>
      </c>
      <c r="P29">
        <v>3780</v>
      </c>
      <c r="Q29" s="2">
        <v>60000000</v>
      </c>
      <c r="R29" t="s">
        <v>42</v>
      </c>
      <c r="S29">
        <f>VLOOKUP(R29, [1]Key!$U$2:$V$50, 2, FALSE)</f>
        <v>5</v>
      </c>
      <c r="T29">
        <f t="shared" si="2"/>
        <v>0</v>
      </c>
      <c r="U29">
        <f>_xlfn.IFS(C29=2018, VLOOKUP(H29, '[1]State Pop'!$B$2:$G$55,6),C29=2017, VLOOKUP(H29, '[1]State Pop'!$B$2:$F$55,5),C29=2016, VLOOKUP(H29, '[1]State Pop'!$B$2:$F$55,4), C29=2015, VLOOKUP(H29, '[1]State Pop'!$B$2:$F$55,3), C29=2014, VLOOKUP(H29, '[1]State Pop'!$B$2:$F$55,2))</f>
        <v>4671211</v>
      </c>
      <c r="V29">
        <f>_xlfn.IFS(C29=2014,_xlfn.IFS(D29=1,VLOOKUP(H29,[1]Film_Workers!$B$2:$BD$55,2,FALSE),D29=2,VLOOKUP(H29,[1]Film_Workers!$B$2:$BD$55,3,FALSE),D29=3,VLOOKUP(H29,[1]Film_Workers!$B$2:$BD$55,4,FALSE),D29=4,VLOOKUP(H29,[1]Film_Workers!$B$2:$BD$55,5,FALSE),D29=5,VLOOKUP(H29,[1]Film_Workers!$B$2:$BD$55,6,FALSE),D29=6,VLOOKUP(H29,[1]Film_Workers!$B$2:$BD$55,7,FALSE),D29=7,VLOOKUP(H29,[1]Film_Workers!$B$2:$BD$55,8,FALSE),D29=8,VLOOKUP(H29,[1]Film_Workers!$B$2:$BD$55,9,FALSE),D29=9,VLOOKUP(H29,[1]Film_Workers!$B$2:$BD$55,10,FALSE),D29=10,VLOOKUP(H29,[1]Film_Workers!$B$2:$BD$55,11,FALSE),D29=11,VLOOKUP(H29,[1]Film_Workers!$B$2:$BD$55,12,FALSE),D29=12,VLOOKUP(H29,[1]Film_Workers!$B$2:$BD$55,13,FALSE)),C29=2015,_xlfn.IFS(D29=1,VLOOKUP(H29,[1]Film_Workers!$B$2:$BD$55,14,FALSE),D29=2,VLOOKUP(H29,[1]Film_Workers!$B$2:$BD$55,15,FALSE),D29=3,VLOOKUP(H29,[1]Film_Workers!$B$2:$BD$55,16,FALSE),D29=4,VLOOKUP(H29,[1]Film_Workers!$B$2:$BD$55,17,FALSE),D29=5,VLOOKUP(H29,[1]Film_Workers!$B$2:$BD$55,18,FALSE),D29=6,VLOOKUP(H29,[1]Film_Workers!$B$2:$BD$55,19,FALSE),D29=7,VLOOKUP(H29,[1]Film_Workers!$B$2:$BD$55,20,FALSE),D29=8,VLOOKUP(H29,[1]Film_Workers!$B$2:$BD$55,21,FALSE),D29=9,VLOOKUP(H29,[1]Film_Workers!$B$2:$BD$55,22,FALSE),D29=10,VLOOKUP(H29,[1]Film_Workers!$B$2:$BD$55,23,FALSE),D29=11,VLOOKUP(H29,[1]Film_Workers!$B$2:$BD$55,24,FALSE),D29=12,VLOOKUP(H29,[1]Film_Workers!$B$2:$BD$55,25,FALSE)),C29=2016,_xlfn.IFS(D29=1,VLOOKUP(H29,[1]Film_Workers!$B$2:$BD$55,26,FALSE),D29=2,VLOOKUP(H29,[1]Film_Workers!$B$2:$BD$55,27,FALSE),D29=3,VLOOKUP(H29,[1]Film_Workers!$B$2:$BD$55,28,FALSE),D29=4,VLOOKUP(H29,[1]Film_Workers!$B$2:$BD$55,29,FALSE),D29=5,VLOOKUP(H29,[1]Film_Workers!$B$2:$BD$55,30,FALSE),D29=6,VLOOKUP(H29,[1]Film_Workers!$B$2:$BD$55,31,FALSE),D29=7,VLOOKUP(H29,[1]Film_Workers!$B$2:$BD$55,32,FALSE),D29=8,VLOOKUP(H29,[1]Film_Workers!$B$2:$BD$55,33,FALSE),D29=9,VLOOKUP(H29,[1]Film_Workers!$B$2:$BD$55,34,FALSE),D29=10,VLOOKUP(H29,[1]Film_Workers!$B$2:$BD$55,35,FALSE),D29=11,VLOOKUP(H29,[1]Film_Workers!$B$2:$BD$55,36,FALSE),D29=12,VLOOKUP(H29,[1]Film_Workers!$B$2:$BD$55,37,FALSE)),C29=2017,_xlfn.IFS(D29=1,VLOOKUP(H29,[1]Film_Workers!$B$2:$BD$55,38,FALSE),D29=2,VLOOKUP(H29,[1]Film_Workers!$B$2:$BD$55,39,FALSE),D29=3,VLOOKUP(H29,[1]Film_Workers!$B$2:$BD$55,40,FALSE),D29=4,VLOOKUP(H29,[1]Film_Workers!$B$2:$BD$55,41,FALSE),D29=5,VLOOKUP(H29,[1]Film_Workers!$B$2:$BD$55,42,FALSE),D29=6,VLOOKUP(H29,[1]Film_Workers!$B$2:$BD$55,43,FALSE),D29=7,VLOOKUP(H29,[1]Film_Workers!$B$2:$BD$55,43,FALSE),D29=8,VLOOKUP(H29,[1]Film_Workers!$B$2:$BD$55,44,FALSE),D29=9,VLOOKUP(H29,[1]Film_Workers!$B$2:$BD$55,45,FALSE),D29=10,VLOOKUP(H29,[1]Film_Workers!$B$2:$BD$55,46,FALSE),D29=11,VLOOKUP(H29,[1]Film_Workers!$B$2:$BD$55,47,FALSE),D29=12,VLOOKUP(H29,[1]Film_Workers!$B$2:$BD$55,48)),C29=2018,_xlfn.IFS(D29=1,VLOOKUP(H29,[1]Film_Workers!$B$2:$BD$55,49,FALSE),D29=2,VLOOKUP(H29,[1]Film_Workers!$B$2:$BD$55,50,FALSE),D29=3,VLOOKUP(H29,[1]Film_Workers!$B$2:$BD$55,51,FALSE),D29=4,VLOOKUP(H29,[1]Film_Workers!$B$2:$BD$55,52,FALSE),D29=5,VLOOKUP(H29,[1]Film_Workers!$B$2:$BD$55,53,FALSE),D29=6,VLOOKUP(H29,[1]Film_Workers!$B$2:$BD$55,54)))</f>
        <v>4604</v>
      </c>
      <c r="W29">
        <f>_xlfn.IFS(C29=2014,_xlfn.IFS(D29=1,VLOOKUP(H29,[1]Priv_Workers!$B$2:$BD$55,2,FALSE),D29=2,VLOOKUP(H29,[1]Priv_Workers!$B$2:$BD$55,3,FALSE),D29=3,VLOOKUP(H29,[1]Priv_Workers!$B$2:$BD$55,4,FALSE),D29=4,VLOOKUP(H29,[1]Priv_Workers!$B$2:$BD$55,5,FALSE),D29=5,VLOOKUP(H29,[1]Priv_Workers!$B$2:$BD$55,6,FALSE),D29=6,VLOOKUP(H29,[1]Priv_Workers!$B$2:$BD$55,7,FALSE),D29=7,VLOOKUP(H29,[1]Priv_Workers!$B$2:$BD$55,8,FALSE),D29=8,VLOOKUP(H29,[1]Priv_Workers!$B$2:$BD$55,9,FALSE),D29=9,VLOOKUP(H29,[1]Priv_Workers!$B$2:$BD$55,10,FALSE),D29=10,VLOOKUP(H29,[1]Priv_Workers!$B$2:$BD$55,11,FALSE),D29=11,VLOOKUP(H29,[1]Priv_Workers!$B$2:$BD$55,12,FALSE),D29=12,VLOOKUP(H29,[1]Priv_Workers!$B$2:$BD$55,13,FALSE)),C29=2015,_xlfn.IFS(D29=1,VLOOKUP(H29,[1]Priv_Workers!$B$2:$BD$55,14,FALSE),D29=2,VLOOKUP(H29,[1]Priv_Workers!$B$2:$BD$55,15,FALSE),D29=3,VLOOKUP(H29,[1]Priv_Workers!$B$2:$BD$55,16,FALSE),D29=4,VLOOKUP(H29,[1]Priv_Workers!$B$2:$BD$55,17,FALSE),D29=5,VLOOKUP(H29,[1]Priv_Workers!$B$2:$BD$55,18,FALSE),D29=6,VLOOKUP(H29,[1]Priv_Workers!$B$2:$BD$55,19,FALSE),D29=7,VLOOKUP(H29,[1]Priv_Workers!$B$2:$BD$55,20,FALSE),D29=8,VLOOKUP(H29,[1]Priv_Workers!$B$2:$BD$55,21,FALSE),D29=9,VLOOKUP(H29,[1]Priv_Workers!$B$2:$BD$55,22,FALSE),D29=10,VLOOKUP(H29,[1]Priv_Workers!$B$2:$BD$55,23,FALSE),D29=11,VLOOKUP(H29,[1]Priv_Workers!$B$2:$BD$55,24,FALSE),D29=12,VLOOKUP(H29,[1]Priv_Workers!$B$2:$BD$55,25,FALSE)),C29=2016,_xlfn.IFS(D29=1,VLOOKUP(H29,[1]Priv_Workers!$B$2:$BD$55,26,FALSE),D29=2,VLOOKUP(H29,[1]Priv_Workers!$B$2:$BD$55,27,FALSE),D29=3,VLOOKUP(H29,[1]Priv_Workers!$B$2:$BD$55,28,FALSE),D29=4,VLOOKUP(H29,[1]Priv_Workers!$B$2:$BD$55,29,FALSE),D29=5,VLOOKUP(H29,[1]Priv_Workers!$B$2:$BD$55,30,FALSE),D29=6,VLOOKUP(H29,[1]Priv_Workers!$B$2:$BD$55,31,FALSE),D29=7,VLOOKUP(H29,[1]Priv_Workers!$B$2:$BD$55,32,FALSE),D29=8,VLOOKUP(H29,[1]Priv_Workers!$B$2:$BD$55,33,FALSE),D29=9,VLOOKUP(H29,[1]Priv_Workers!$B$2:$BD$55,34,FALSE),D29=10,VLOOKUP(H29,[1]Priv_Workers!$B$2:$BD$55,35,FALSE),D29=11,VLOOKUP(H29,[1]Priv_Workers!$B$2:$BD$55,36,FALSE),D29=12,VLOOKUP(H29,[1]Priv_Workers!$B$2:$BD$55,37,FALSE)),C29=2017,_xlfn.IFS(D29=1,VLOOKUP(H29,[1]Priv_Workers!$B$2:$BD$55,38,FALSE),D29=2,VLOOKUP(H29,[1]Priv_Workers!$B$2:$BD$55,39,FALSE),D29=3,VLOOKUP(H29,[1]Priv_Workers!$B$2:$BD$55,40,FALSE),D29=4,VLOOKUP(H29,[1]Priv_Workers!$B$2:$BD$55,41,FALSE),D29=5,VLOOKUP(H29,[1]Priv_Workers!$B$2:$BD$55,42,FALSE),D29=6,VLOOKUP(H29,[1]Priv_Workers!$B$2:$BD$55,43,FALSE),D29=7,VLOOKUP(H29,[1]Priv_Workers!$B$2:$BD$55,43,FALSE),D29=8,VLOOKUP(H29,[1]Priv_Workers!$B$2:$BD$55,44,FALSE),D29=9,VLOOKUP(H29,[1]Priv_Workers!$B$2:$BD$55,45,FALSE),D29=10,VLOOKUP(H29,[1]Priv_Workers!$B$2:$BD$55,46,FALSE),D29=11,VLOOKUP(H29,[1]Priv_Workers!$B$2:$BD$55,47,FALSE),D29=12,VLOOKUP(H29,[1]Priv_Workers!$B$2:$BD$55,48)),C29=2018,_xlfn.IFS(D29=1,VLOOKUP(H29,[1]Priv_Workers!$B$2:$BD$55,49,FALSE),D29=2,VLOOKUP(H29,[1]Priv_Workers!$B$2:$BD$55,50,FALSE),D29=3,VLOOKUP(H29,[1]Priv_Workers!$B$2:$BD$55,51,FALSE),D29=4,VLOOKUP(H29,[1]Priv_Workers!$B$2:$BD$55,52,FALSE),D29=5,VLOOKUP(H29,[1]Priv_Workers!$B$2:$BD$55,53,FALSE),D29=6,VLOOKUP(H29,[1]Priv_Workers!$B$2:$BD$55,54)))</f>
        <v>1632473</v>
      </c>
      <c r="X29" s="3">
        <f t="shared" si="3"/>
        <v>2.8202610395393984E-3</v>
      </c>
      <c r="Y29" s="2">
        <f>_xlfn.IFS(C29=2014, _xlfn.IFS(E29=1, VLOOKUP(H29, [1]Wage_Info!$B$2:$AH$55, 2, FALSE), E29=2, VLOOKUP(H29, [1]Wage_Info!$B$2:$AH$55, 3, FALSE), E29=3, VLOOKUP(H29, [1]Wage_Info!$B$2:$AH$55, 4, FALSE), E29=4, VLOOKUP(H29, [1]Wage_Info!$B$2:$AH$55, 5, FALSE)), C29=2015, _xlfn.IFS(E29=1, VLOOKUP(H29, [1]Wage_Info!$B$2:$AH$55, 6, FALSE), E29=2, VLOOKUP(H29, [1]Wage_Info!$B$2:$AH$55, 7, FALSE), E29=3, VLOOKUP(H29, [1]Wage_Info!$B$2:$AH$55, 8, FALSE), E29=4, VLOOKUP(H29, [1]Wage_Info!$B$2:$AH$55, 9, FALSE)), C29=2016, _xlfn.IFS(E29=1, VLOOKUP(H29, [1]Wage_Info!$B$2:$AH$55, 10, FALSE), E29=2, VLOOKUP(H29, [1]Wage_Info!$B$2:$AH$55, 11, FALSE), E29=3, VLOOKUP(H29, [1]Wage_Info!$B$2:$AH$55, 12, FALSE), E29=4, VLOOKUP(H29, [1]Wage_Info!$B$2:$AH$55, 13, FALSE)), C29=2017, _xlfn.IFS(E29=1, VLOOKUP(H29, [1]Wage_Info!$B$2:$AH$55, 14, FALSE), E29=2, VLOOKUP(H29, [1]Wage_Info!$B$2:$AH$55, 15, FALSE), E29=3, VLOOKUP(H29, [1]Wage_Info!$B$2:$AH$55, 16, FALSE), E29=4, VLOOKUP(H29, [1]Wage_Info!$B$2:$AH$55, 17, FALSE)), C29 = 2018, _xlfn.IFS(E29=1, VLOOKUP(H29, [1]Wage_Info!$B$2:$AH$55, 18, FALSE), E29=3, VLOOKUP(H29, [1]Wage_Info!$B$2:$AH$55, 19, FALSE)))</f>
        <v>49920403</v>
      </c>
      <c r="Z29" s="2">
        <f>_xlfn.IFS(C29=2014, _xlfn.IFS(E29=1, VLOOKUP(H29, [1]Wage_Info!$B$2:$AL$55, 20, FALSE), E29=2, VLOOKUP(H29, [1]Wage_Info!$B$2:$AL$55, 21, FALSE), E29=3, VLOOKUP(H29, [1]Wage_Info!$B$2:$AL$55, 22, FALSE), E29=4, VLOOKUP(H29, [1]Wage_Info!$B$2:$AL$55, 23, FALSE)), C29=2015, _xlfn.IFS(E29=1, VLOOKUP(H29, [1]Wage_Info!$B$2:$AL$55, 24, FALSE), E29=2, VLOOKUP(H29, [1]Wage_Info!$B$2:$AL$55, 25, FALSE), E29=3, VLOOKUP(H29, [1]Wage_Info!$B$2:$AL$55, 26, FALSE), E29=4, VLOOKUP(H29, [1]Wage_Info!$B$2:$AL$55, 27, FALSE)), C29=2016, _xlfn.IFS(E29=1, VLOOKUP(H29, [1]Wage_Info!$B$2:$AL$55, 28, FALSE), E29=2, VLOOKUP(H29, [1]Wage_Info!$B$2:$AL$55, 29, FALSE), E29=3, VLOOKUP(H29, [1]Wage_Info!$B$2:$AL$55, 30, FALSE), E29=4, VLOOKUP(H29, [1]Wage_Info!$B$2:$AL$55, 31, FALSE)), C29=2017, _xlfn.IFS(E29=1, VLOOKUP(H29, [1]Wage_Info!$B$2:$AL$55, 32, FALSE), E29=2, VLOOKUP(H29, [1]Wage_Info!$B$2:$AL$55, 33, FALSE), E29=3, VLOOKUP(H29, [1]Wage_Info!$B$2:$AL$55, 34, FALSE), E29=4, VLOOKUP(H29, [1]Wage_Info!$B$2:$AL$55, 35, FALSE)), C29 = 2018, _xlfn.IFS(E29=1, VLOOKUP(H29, [1]Wage_Info!$B$2:$AL$55, 36, FALSE), E29=2, VLOOKUP(H29, [1]Wage_Info!$B$2:$AL$55, 37, FALSE)))</f>
        <v>20209260029</v>
      </c>
      <c r="AA29" s="4">
        <f t="shared" si="4"/>
        <v>2.4701747084437992E-3</v>
      </c>
      <c r="AB29">
        <f>[1]Key!C29</f>
        <v>1</v>
      </c>
      <c r="AC29">
        <f t="shared" si="5"/>
        <v>0</v>
      </c>
      <c r="AD29">
        <f t="shared" si="6"/>
        <v>0</v>
      </c>
      <c r="AE29">
        <f t="shared" si="7"/>
        <v>0</v>
      </c>
      <c r="AF29">
        <f>[1]Key!D29</f>
        <v>0</v>
      </c>
    </row>
    <row r="30" spans="1:32" x14ac:dyDescent="0.3">
      <c r="A30">
        <v>29</v>
      </c>
      <c r="B30">
        <v>29</v>
      </c>
      <c r="C30">
        <v>2014</v>
      </c>
      <c r="D30">
        <v>8</v>
      </c>
      <c r="E30">
        <f t="shared" si="0"/>
        <v>3</v>
      </c>
      <c r="F30">
        <v>2016</v>
      </c>
      <c r="G30" t="s">
        <v>32</v>
      </c>
      <c r="H30" s="1">
        <f>VALUE(IF(G30="foreign",53,SUBSTITUTE(G30,G30,VLOOKUP(G30,[1]Key!$G$2:$H$55,2,))))</f>
        <v>53</v>
      </c>
      <c r="I30" t="s">
        <v>36</v>
      </c>
      <c r="J30">
        <f>VALUE(_xlfn.IFS(I30="foreign",53,I30="fictional",54, I30="unspecified", 55, NOT(OR(I30="foreign",I30="fictional")),SUBSTITUTE(I30,I30,VLOOKUP(I30,[1]Key!$G$2:$H$55,2,))))</f>
        <v>54</v>
      </c>
      <c r="K30">
        <f t="shared" si="1"/>
        <v>0</v>
      </c>
      <c r="L30">
        <f>VLOOKUP(H30, [1]Key!$H$2:$K$54, 2)</f>
        <v>0</v>
      </c>
      <c r="M30">
        <f>VLOOKUP(J30, [1]Key!$H$2:$K$54, 2)</f>
        <v>0</v>
      </c>
      <c r="N30">
        <f>VLOOKUP("*"&amp;G30&amp;"*",[1]Key!$N$2:$O$6,2,FALSE)</f>
        <v>0</v>
      </c>
      <c r="O30">
        <f>VLOOKUP("*"&amp;G30&amp;"*",[1]Key!$R$2:$S$11,2,FALSE)</f>
        <v>0</v>
      </c>
      <c r="P30">
        <v>3763</v>
      </c>
      <c r="Q30" s="2">
        <v>170000000</v>
      </c>
      <c r="R30" t="s">
        <v>34</v>
      </c>
      <c r="S30">
        <f>VLOOKUP(R30, [1]Key!$U$2:$V$8, 2, FALSE)</f>
        <v>2</v>
      </c>
      <c r="T30">
        <f t="shared" si="2"/>
        <v>0</v>
      </c>
      <c r="U30">
        <f>_xlfn.IFS(C30=2018, VLOOKUP(H30, '[1]State Pop'!$B$2:$G$55,6),C30=2017, VLOOKUP(H30, '[1]State Pop'!$B$2:$F$55,5),C30=2016, VLOOKUP(H30, '[1]State Pop'!$B$2:$F$55,4), C30=2015, VLOOKUP(H30, '[1]State Pop'!$B$2:$F$55,3), C30=2014, VLOOKUP(H30, '[1]State Pop'!$B$2:$F$55,2))</f>
        <v>0</v>
      </c>
      <c r="V30">
        <f>_xlfn.IFS(C30=2014,_xlfn.IFS(D30=1,VLOOKUP(H30,[1]Film_Workers!$B$2:$BD$55,2,FALSE),D30=2,VLOOKUP(H30,[1]Film_Workers!$B$2:$BD$55,3,FALSE),D30=3,VLOOKUP(H30,[1]Film_Workers!$B$2:$BD$55,4,FALSE),D30=4,VLOOKUP(H30,[1]Film_Workers!$B$2:$BD$55,5,FALSE),D30=5,VLOOKUP(H30,[1]Film_Workers!$B$2:$BD$55,6,FALSE),D30=6,VLOOKUP(H30,[1]Film_Workers!$B$2:$BD$55,7,FALSE),D30=7,VLOOKUP(H30,[1]Film_Workers!$B$2:$BD$55,8,FALSE),D30=8,VLOOKUP(H30,[1]Film_Workers!$B$2:$BD$55,9,FALSE),D30=9,VLOOKUP(H30,[1]Film_Workers!$B$2:$BD$55,10,FALSE),D30=10,VLOOKUP(H30,[1]Film_Workers!$B$2:$BD$55,11,FALSE),D30=11,VLOOKUP(H30,[1]Film_Workers!$B$2:$BD$55,12,FALSE),D30=12,VLOOKUP(H30,[1]Film_Workers!$B$2:$BD$55,13,FALSE)),C30=2015,_xlfn.IFS(D30=1,VLOOKUP(H30,[1]Film_Workers!$B$2:$BD$55,14,FALSE),D30=2,VLOOKUP(H30,[1]Film_Workers!$B$2:$BD$55,15,FALSE),D30=3,VLOOKUP(H30,[1]Film_Workers!$B$2:$BD$55,16,FALSE),D30=4,VLOOKUP(H30,[1]Film_Workers!$B$2:$BD$55,17,FALSE),D30=5,VLOOKUP(H30,[1]Film_Workers!$B$2:$BD$55,18,FALSE),D30=6,VLOOKUP(H30,[1]Film_Workers!$B$2:$BD$55,19,FALSE),D30=7,VLOOKUP(H30,[1]Film_Workers!$B$2:$BD$55,20,FALSE),D30=8,VLOOKUP(H30,[1]Film_Workers!$B$2:$BD$55,21,FALSE),D30=9,VLOOKUP(H30,[1]Film_Workers!$B$2:$BD$55,22,FALSE),D30=10,VLOOKUP(H30,[1]Film_Workers!$B$2:$BD$55,23,FALSE),D30=11,VLOOKUP(H30,[1]Film_Workers!$B$2:$BD$55,24,FALSE),D30=12,VLOOKUP(H30,[1]Film_Workers!$B$2:$BD$55,25,FALSE)),C30=2016,_xlfn.IFS(D30=1,VLOOKUP(H30,[1]Film_Workers!$B$2:$BD$55,26,FALSE),D30=2,VLOOKUP(H30,[1]Film_Workers!$B$2:$BD$55,27,FALSE),D30=3,VLOOKUP(H30,[1]Film_Workers!$B$2:$BD$55,28,FALSE),D30=4,VLOOKUP(H30,[1]Film_Workers!$B$2:$BD$55,29,FALSE),D30=5,VLOOKUP(H30,[1]Film_Workers!$B$2:$BD$55,30,FALSE),D30=6,VLOOKUP(H30,[1]Film_Workers!$B$2:$BD$55,31,FALSE),D30=7,VLOOKUP(H30,[1]Film_Workers!$B$2:$BD$55,32,FALSE),D30=8,VLOOKUP(H30,[1]Film_Workers!$B$2:$BD$55,33,FALSE),D30=9,VLOOKUP(H30,[1]Film_Workers!$B$2:$BD$55,34,FALSE),D30=10,VLOOKUP(H30,[1]Film_Workers!$B$2:$BD$55,35,FALSE),D30=11,VLOOKUP(H30,[1]Film_Workers!$B$2:$BD$55,36,FALSE),D30=12,VLOOKUP(H30,[1]Film_Workers!$B$2:$BD$55,37,FALSE)),C30=2017,_xlfn.IFS(D30=1,VLOOKUP(H30,[1]Film_Workers!$B$2:$BD$55,38,FALSE),D30=2,VLOOKUP(H30,[1]Film_Workers!$B$2:$BD$55,39,FALSE),D30=3,VLOOKUP(H30,[1]Film_Workers!$B$2:$BD$55,40,FALSE),D30=4,VLOOKUP(H30,[1]Film_Workers!$B$2:$BD$55,41,FALSE),D30=5,VLOOKUP(H30,[1]Film_Workers!$B$2:$BD$55,42,FALSE),D30=6,VLOOKUP(H30,[1]Film_Workers!$B$2:$BD$55,43,FALSE),D30=7,VLOOKUP(H30,[1]Film_Workers!$B$2:$BD$55,43,FALSE),D30=8,VLOOKUP(H30,[1]Film_Workers!$B$2:$BD$55,44,FALSE),D30=9,VLOOKUP(H30,[1]Film_Workers!$B$2:$BD$55,45,FALSE),D30=10,VLOOKUP(H30,[1]Film_Workers!$B$2:$BD$55,46,FALSE),D30=11,VLOOKUP(H30,[1]Film_Workers!$B$2:$BD$55,47,FALSE),D30=12,VLOOKUP(H30,[1]Film_Workers!$B$2:$BD$55,48)),C30=2018,_xlfn.IFS(D30=1,VLOOKUP(H30,[1]Film_Workers!$B$2:$BD$55,49,FALSE),D30=2,VLOOKUP(H30,[1]Film_Workers!$B$2:$BD$55,50,FALSE),D30=3,VLOOKUP(H30,[1]Film_Workers!$B$2:$BD$55,51,FALSE),D30=4,VLOOKUP(H30,[1]Film_Workers!$B$2:$BD$55,52,FALSE),D30=5,VLOOKUP(H30,[1]Film_Workers!$B$2:$BD$55,53,FALSE),D30=6,VLOOKUP(H30,[1]Film_Workers!$B$2:$BD$55,54)))</f>
        <v>0</v>
      </c>
      <c r="W30">
        <f>_xlfn.IFS(C30=2014,_xlfn.IFS(D30=1,VLOOKUP(H30,[1]Priv_Workers!$B$2:$BD$55,2,FALSE),D30=2,VLOOKUP(H30,[1]Priv_Workers!$B$2:$BD$55,3,FALSE),D30=3,VLOOKUP(H30,[1]Priv_Workers!$B$2:$BD$55,4,FALSE),D30=4,VLOOKUP(H30,[1]Priv_Workers!$B$2:$BD$55,5,FALSE),D30=5,VLOOKUP(H30,[1]Priv_Workers!$B$2:$BD$55,6,FALSE),D30=6,VLOOKUP(H30,[1]Priv_Workers!$B$2:$BD$55,7,FALSE),D30=7,VLOOKUP(H30,[1]Priv_Workers!$B$2:$BD$55,8,FALSE),D30=8,VLOOKUP(H30,[1]Priv_Workers!$B$2:$BD$55,9,FALSE),D30=9,VLOOKUP(H30,[1]Priv_Workers!$B$2:$BD$55,10,FALSE),D30=10,VLOOKUP(H30,[1]Priv_Workers!$B$2:$BD$55,11,FALSE),D30=11,VLOOKUP(H30,[1]Priv_Workers!$B$2:$BD$55,12,FALSE),D30=12,VLOOKUP(H30,[1]Priv_Workers!$B$2:$BD$55,13,FALSE)),C30=2015,_xlfn.IFS(D30=1,VLOOKUP(H30,[1]Priv_Workers!$B$2:$BD$55,14,FALSE),D30=2,VLOOKUP(H30,[1]Priv_Workers!$B$2:$BD$55,15,FALSE),D30=3,VLOOKUP(H30,[1]Priv_Workers!$B$2:$BD$55,16,FALSE),D30=4,VLOOKUP(H30,[1]Priv_Workers!$B$2:$BD$55,17,FALSE),D30=5,VLOOKUP(H30,[1]Priv_Workers!$B$2:$BD$55,18,FALSE),D30=6,VLOOKUP(H30,[1]Priv_Workers!$B$2:$BD$55,19,FALSE),D30=7,VLOOKUP(H30,[1]Priv_Workers!$B$2:$BD$55,20,FALSE),D30=8,VLOOKUP(H30,[1]Priv_Workers!$B$2:$BD$55,21,FALSE),D30=9,VLOOKUP(H30,[1]Priv_Workers!$B$2:$BD$55,22,FALSE),D30=10,VLOOKUP(H30,[1]Priv_Workers!$B$2:$BD$55,23,FALSE),D30=11,VLOOKUP(H30,[1]Priv_Workers!$B$2:$BD$55,24,FALSE),D30=12,VLOOKUP(H30,[1]Priv_Workers!$B$2:$BD$55,25,FALSE)),C30=2016,_xlfn.IFS(D30=1,VLOOKUP(H30,[1]Priv_Workers!$B$2:$BD$55,26,FALSE),D30=2,VLOOKUP(H30,[1]Priv_Workers!$B$2:$BD$55,27,FALSE),D30=3,VLOOKUP(H30,[1]Priv_Workers!$B$2:$BD$55,28,FALSE),D30=4,VLOOKUP(H30,[1]Priv_Workers!$B$2:$BD$55,29,FALSE),D30=5,VLOOKUP(H30,[1]Priv_Workers!$B$2:$BD$55,30,FALSE),D30=6,VLOOKUP(H30,[1]Priv_Workers!$B$2:$BD$55,31,FALSE),D30=7,VLOOKUP(H30,[1]Priv_Workers!$B$2:$BD$55,32,FALSE),D30=8,VLOOKUP(H30,[1]Priv_Workers!$B$2:$BD$55,33,FALSE),D30=9,VLOOKUP(H30,[1]Priv_Workers!$B$2:$BD$55,34,FALSE),D30=10,VLOOKUP(H30,[1]Priv_Workers!$B$2:$BD$55,35,FALSE),D30=11,VLOOKUP(H30,[1]Priv_Workers!$B$2:$BD$55,36,FALSE),D30=12,VLOOKUP(H30,[1]Priv_Workers!$B$2:$BD$55,37,FALSE)),C30=2017,_xlfn.IFS(D30=1,VLOOKUP(H30,[1]Priv_Workers!$B$2:$BD$55,38,FALSE),D30=2,VLOOKUP(H30,[1]Priv_Workers!$B$2:$BD$55,39,FALSE),D30=3,VLOOKUP(H30,[1]Priv_Workers!$B$2:$BD$55,40,FALSE),D30=4,VLOOKUP(H30,[1]Priv_Workers!$B$2:$BD$55,41,FALSE),D30=5,VLOOKUP(H30,[1]Priv_Workers!$B$2:$BD$55,42,FALSE),D30=6,VLOOKUP(H30,[1]Priv_Workers!$B$2:$BD$55,43,FALSE),D30=7,VLOOKUP(H30,[1]Priv_Workers!$B$2:$BD$55,43,FALSE),D30=8,VLOOKUP(H30,[1]Priv_Workers!$B$2:$BD$55,44,FALSE),D30=9,VLOOKUP(H30,[1]Priv_Workers!$B$2:$BD$55,45,FALSE),D30=10,VLOOKUP(H30,[1]Priv_Workers!$B$2:$BD$55,46,FALSE),D30=11,VLOOKUP(H30,[1]Priv_Workers!$B$2:$BD$55,47,FALSE),D30=12,VLOOKUP(H30,[1]Priv_Workers!$B$2:$BD$55,48)),C30=2018,_xlfn.IFS(D30=1,VLOOKUP(H30,[1]Priv_Workers!$B$2:$BD$55,49,FALSE),D30=2,VLOOKUP(H30,[1]Priv_Workers!$B$2:$BD$55,50,FALSE),D30=3,VLOOKUP(H30,[1]Priv_Workers!$B$2:$BD$55,51,FALSE),D30=4,VLOOKUP(H30,[1]Priv_Workers!$B$2:$BD$55,52,FALSE),D30=5,VLOOKUP(H30,[1]Priv_Workers!$B$2:$BD$55,53,FALSE),D30=6,VLOOKUP(H30,[1]Priv_Workers!$B$2:$BD$55,54)))</f>
        <v>0</v>
      </c>
      <c r="X30" s="3" t="e">
        <f t="shared" si="3"/>
        <v>#DIV/0!</v>
      </c>
      <c r="Y30" s="2">
        <f>_xlfn.IFS(C30=2014, _xlfn.IFS(E30=1, VLOOKUP(H30, [1]Wage_Info!$B$2:$AH$55, 2, FALSE), E30=2, VLOOKUP(H30, [1]Wage_Info!$B$2:$AH$55, 3, FALSE), E30=3, VLOOKUP(H30, [1]Wage_Info!$B$2:$AH$55, 4, FALSE), E30=4, VLOOKUP(H30, [1]Wage_Info!$B$2:$AH$55, 5, FALSE)), C30=2015, _xlfn.IFS(E30=1, VLOOKUP(H30, [1]Wage_Info!$B$2:$AH$55, 6, FALSE), E30=2, VLOOKUP(H30, [1]Wage_Info!$B$2:$AH$55, 7, FALSE), E30=3, VLOOKUP(H30, [1]Wage_Info!$B$2:$AH$55, 8, FALSE), E30=4, VLOOKUP(H30, [1]Wage_Info!$B$2:$AH$55, 9, FALSE)), C30=2016, _xlfn.IFS(E30=1, VLOOKUP(H30, [1]Wage_Info!$B$2:$AH$55, 10, FALSE), E30=2, VLOOKUP(H30, [1]Wage_Info!$B$2:$AH$55, 11, FALSE), E30=3, VLOOKUP(H30, [1]Wage_Info!$B$2:$AH$55, 12, FALSE), E30=4, VLOOKUP(H30, [1]Wage_Info!$B$2:$AH$55, 13, FALSE)), C30=2017, _xlfn.IFS(E30=1, VLOOKUP(H30, [1]Wage_Info!$B$2:$AH$55, 14, FALSE), E30=2, VLOOKUP(H30, [1]Wage_Info!$B$2:$AH$55, 15, FALSE), E30=3, VLOOKUP(H30, [1]Wage_Info!$B$2:$AH$55, 16, FALSE), E30=4, VLOOKUP(H30, [1]Wage_Info!$B$2:$AH$55, 17, FALSE)), C30 = 2018, _xlfn.IFS(E30=1, VLOOKUP(H30, [1]Wage_Info!$B$2:$AH$55, 18, FALSE), E30=3, VLOOKUP(H30, [1]Wage_Info!$B$2:$AH$55, 19, FALSE)))</f>
        <v>0</v>
      </c>
      <c r="Z30" s="2">
        <f>_xlfn.IFS(C30=2014, _xlfn.IFS(E30=1, VLOOKUP(H30, [1]Wage_Info!$B$2:$AL$55, 20, FALSE), E30=2, VLOOKUP(H30, [1]Wage_Info!$B$2:$AL$55, 21, FALSE), E30=3, VLOOKUP(H30, [1]Wage_Info!$B$2:$AL$55, 22, FALSE), E30=4, VLOOKUP(H30, [1]Wage_Info!$B$2:$AL$55, 23, FALSE)), C30=2015, _xlfn.IFS(E30=1, VLOOKUP(H30, [1]Wage_Info!$B$2:$AL$55, 24, FALSE), E30=2, VLOOKUP(H30, [1]Wage_Info!$B$2:$AL$55, 25, FALSE), E30=3, VLOOKUP(H30, [1]Wage_Info!$B$2:$AL$55, 26, FALSE), E30=4, VLOOKUP(H30, [1]Wage_Info!$B$2:$AL$55, 27, FALSE)), C30=2016, _xlfn.IFS(E30=1, VLOOKUP(H30, [1]Wage_Info!$B$2:$AL$55, 28, FALSE), E30=2, VLOOKUP(H30, [1]Wage_Info!$B$2:$AL$55, 29, FALSE), E30=3, VLOOKUP(H30, [1]Wage_Info!$B$2:$AL$55, 30, FALSE), E30=4, VLOOKUP(H30, [1]Wage_Info!$B$2:$AL$55, 31, FALSE)), C30=2017, _xlfn.IFS(E30=1, VLOOKUP(H30, [1]Wage_Info!$B$2:$AL$55, 32, FALSE), E30=2, VLOOKUP(H30, [1]Wage_Info!$B$2:$AL$55, 33, FALSE), E30=3, VLOOKUP(H30, [1]Wage_Info!$B$2:$AL$55, 34, FALSE), E30=4, VLOOKUP(H30, [1]Wage_Info!$B$2:$AL$55, 35, FALSE)), C30 = 2018, _xlfn.IFS(E30=1, VLOOKUP(H30, [1]Wage_Info!$B$2:$AL$55, 36, FALSE), E30=2, VLOOKUP(H30, [1]Wage_Info!$B$2:$AL$55, 37, FALSE)))</f>
        <v>0</v>
      </c>
      <c r="AA30" s="4" t="e">
        <f t="shared" si="4"/>
        <v>#DIV/0!</v>
      </c>
      <c r="AB30">
        <f>[1]Key!C30</f>
        <v>1</v>
      </c>
      <c r="AC30">
        <f t="shared" si="5"/>
        <v>0</v>
      </c>
      <c r="AD30">
        <f t="shared" si="6"/>
        <v>0</v>
      </c>
      <c r="AE30">
        <f t="shared" si="7"/>
        <v>0</v>
      </c>
      <c r="AF30">
        <f>[1]Key!D30</f>
        <v>0</v>
      </c>
    </row>
    <row r="31" spans="1:32" x14ac:dyDescent="0.3">
      <c r="A31">
        <v>30</v>
      </c>
      <c r="B31">
        <v>30</v>
      </c>
      <c r="C31">
        <v>2015</v>
      </c>
      <c r="D31">
        <v>5</v>
      </c>
      <c r="E31">
        <f t="shared" si="0"/>
        <v>2</v>
      </c>
      <c r="F31">
        <v>2016</v>
      </c>
      <c r="G31" t="s">
        <v>38</v>
      </c>
      <c r="H31" s="1">
        <f>VALUE(IF(G31="foreign",53,SUBSTITUTE(G31,G31,VLOOKUP(G31,[1]Key!$G$2:$H$55,2,))))</f>
        <v>11</v>
      </c>
      <c r="I31" t="s">
        <v>36</v>
      </c>
      <c r="J31">
        <f>VALUE(_xlfn.IFS(I31="foreign",53,I31="fictional",54, I31="unspecified", 55, NOT(OR(I31="foreign",I31="fictional")),SUBSTITUTE(I31,I31,VLOOKUP(I31,[1]Key!$G$2:$H$55,2,))))</f>
        <v>54</v>
      </c>
      <c r="K31">
        <f t="shared" si="1"/>
        <v>0</v>
      </c>
      <c r="L31">
        <f>VLOOKUP(H31, [1]Key!$H$2:$K$54, 2)</f>
        <v>5</v>
      </c>
      <c r="M31">
        <f>VLOOKUP(J31, [1]Key!$H$2:$K$54, 2)</f>
        <v>0</v>
      </c>
      <c r="N31">
        <f>VLOOKUP("*"&amp;G31&amp;"*",[1]Key!$N$2:$O$6,2,FALSE)</f>
        <v>3</v>
      </c>
      <c r="O31">
        <f>VLOOKUP("*"&amp;G31&amp;"*",[1]Key!$R$2:$S$11,2,FALSE)</f>
        <v>7</v>
      </c>
      <c r="P31">
        <v>3740</v>
      </c>
      <c r="Q31" s="2">
        <v>110000000</v>
      </c>
      <c r="R31" t="s">
        <v>49</v>
      </c>
      <c r="S31">
        <f>VLOOKUP(R31, [1]Key!$U$2:$V$50, 2, FALSE)</f>
        <v>7</v>
      </c>
      <c r="T31">
        <f t="shared" si="2"/>
        <v>1</v>
      </c>
      <c r="U31">
        <f>_xlfn.IFS(C31=2018, VLOOKUP(H31, '[1]State Pop'!$B$2:$G$55,6),C31=2017, VLOOKUP(H31, '[1]State Pop'!$B$2:$F$55,5),C31=2016, VLOOKUP(H31, '[1]State Pop'!$B$2:$F$55,4), C31=2015, VLOOKUP(H31, '[1]State Pop'!$B$2:$F$55,3), C31=2014, VLOOKUP(H31, '[1]State Pop'!$B$2:$F$55,2))</f>
        <v>10199533</v>
      </c>
      <c r="V31">
        <f>_xlfn.IFS(C31=2014,_xlfn.IFS(D31=1,VLOOKUP(H31,[1]Film_Workers!$B$2:$BD$55,2,FALSE),D31=2,VLOOKUP(H31,[1]Film_Workers!$B$2:$BD$55,3,FALSE),D31=3,VLOOKUP(H31,[1]Film_Workers!$B$2:$BD$55,4,FALSE),D31=4,VLOOKUP(H31,[1]Film_Workers!$B$2:$BD$55,5,FALSE),D31=5,VLOOKUP(H31,[1]Film_Workers!$B$2:$BD$55,6,FALSE),D31=6,VLOOKUP(H31,[1]Film_Workers!$B$2:$BD$55,7,FALSE),D31=7,VLOOKUP(H31,[1]Film_Workers!$B$2:$BD$55,8,FALSE),D31=8,VLOOKUP(H31,[1]Film_Workers!$B$2:$BD$55,9,FALSE),D31=9,VLOOKUP(H31,[1]Film_Workers!$B$2:$BD$55,10,FALSE),D31=10,VLOOKUP(H31,[1]Film_Workers!$B$2:$BD$55,11,FALSE),D31=11,VLOOKUP(H31,[1]Film_Workers!$B$2:$BD$55,12,FALSE),D31=12,VLOOKUP(H31,[1]Film_Workers!$B$2:$BD$55,13,FALSE)),C31=2015,_xlfn.IFS(D31=1,VLOOKUP(H31,[1]Film_Workers!$B$2:$BD$55,14,FALSE),D31=2,VLOOKUP(H31,[1]Film_Workers!$B$2:$BD$55,15,FALSE),D31=3,VLOOKUP(H31,[1]Film_Workers!$B$2:$BD$55,16,FALSE),D31=4,VLOOKUP(H31,[1]Film_Workers!$B$2:$BD$55,17,FALSE),D31=5,VLOOKUP(H31,[1]Film_Workers!$B$2:$BD$55,18,FALSE),D31=6,VLOOKUP(H31,[1]Film_Workers!$B$2:$BD$55,19,FALSE),D31=7,VLOOKUP(H31,[1]Film_Workers!$B$2:$BD$55,20,FALSE),D31=8,VLOOKUP(H31,[1]Film_Workers!$B$2:$BD$55,21,FALSE),D31=9,VLOOKUP(H31,[1]Film_Workers!$B$2:$BD$55,22,FALSE),D31=10,VLOOKUP(H31,[1]Film_Workers!$B$2:$BD$55,23,FALSE),D31=11,VLOOKUP(H31,[1]Film_Workers!$B$2:$BD$55,24,FALSE),D31=12,VLOOKUP(H31,[1]Film_Workers!$B$2:$BD$55,25,FALSE)),C31=2016,_xlfn.IFS(D31=1,VLOOKUP(H31,[1]Film_Workers!$B$2:$BD$55,26,FALSE),D31=2,VLOOKUP(H31,[1]Film_Workers!$B$2:$BD$55,27,FALSE),D31=3,VLOOKUP(H31,[1]Film_Workers!$B$2:$BD$55,28,FALSE),D31=4,VLOOKUP(H31,[1]Film_Workers!$B$2:$BD$55,29,FALSE),D31=5,VLOOKUP(H31,[1]Film_Workers!$B$2:$BD$55,30,FALSE),D31=6,VLOOKUP(H31,[1]Film_Workers!$B$2:$BD$55,31,FALSE),D31=7,VLOOKUP(H31,[1]Film_Workers!$B$2:$BD$55,32,FALSE),D31=8,VLOOKUP(H31,[1]Film_Workers!$B$2:$BD$55,33,FALSE),D31=9,VLOOKUP(H31,[1]Film_Workers!$B$2:$BD$55,34,FALSE),D31=10,VLOOKUP(H31,[1]Film_Workers!$B$2:$BD$55,35,FALSE),D31=11,VLOOKUP(H31,[1]Film_Workers!$B$2:$BD$55,36,FALSE),D31=12,VLOOKUP(H31,[1]Film_Workers!$B$2:$BD$55,37,FALSE)),C31=2017,_xlfn.IFS(D31=1,VLOOKUP(H31,[1]Film_Workers!$B$2:$BD$55,38,FALSE),D31=2,VLOOKUP(H31,[1]Film_Workers!$B$2:$BD$55,39,FALSE),D31=3,VLOOKUP(H31,[1]Film_Workers!$B$2:$BD$55,40,FALSE),D31=4,VLOOKUP(H31,[1]Film_Workers!$B$2:$BD$55,41,FALSE),D31=5,VLOOKUP(H31,[1]Film_Workers!$B$2:$BD$55,42,FALSE),D31=6,VLOOKUP(H31,[1]Film_Workers!$B$2:$BD$55,43,FALSE),D31=7,VLOOKUP(H31,[1]Film_Workers!$B$2:$BD$55,43,FALSE),D31=8,VLOOKUP(H31,[1]Film_Workers!$B$2:$BD$55,44,FALSE),D31=9,VLOOKUP(H31,[1]Film_Workers!$B$2:$BD$55,45,FALSE),D31=10,VLOOKUP(H31,[1]Film_Workers!$B$2:$BD$55,46,FALSE),D31=11,VLOOKUP(H31,[1]Film_Workers!$B$2:$BD$55,47,FALSE),D31=12,VLOOKUP(H31,[1]Film_Workers!$B$2:$BD$55,48)),C31=2018,_xlfn.IFS(D31=1,VLOOKUP(H31,[1]Film_Workers!$B$2:$BD$55,49,FALSE),D31=2,VLOOKUP(H31,[1]Film_Workers!$B$2:$BD$55,50,FALSE),D31=3,VLOOKUP(H31,[1]Film_Workers!$B$2:$BD$55,51,FALSE),D31=4,VLOOKUP(H31,[1]Film_Workers!$B$2:$BD$55,52,FALSE),D31=5,VLOOKUP(H31,[1]Film_Workers!$B$2:$BD$55,53,FALSE),D31=6,VLOOKUP(H31,[1]Film_Workers!$B$2:$BD$55,54)))</f>
        <v>8687</v>
      </c>
      <c r="W31">
        <f>_xlfn.IFS(C31=2014,_xlfn.IFS(D31=1,VLOOKUP(H31,[1]Priv_Workers!$B$2:$BD$55,2,FALSE),D31=2,VLOOKUP(H31,[1]Priv_Workers!$B$2:$BD$55,3,FALSE),D31=3,VLOOKUP(H31,[1]Priv_Workers!$B$2:$BD$55,4,FALSE),D31=4,VLOOKUP(H31,[1]Priv_Workers!$B$2:$BD$55,5,FALSE),D31=5,VLOOKUP(H31,[1]Priv_Workers!$B$2:$BD$55,6,FALSE),D31=6,VLOOKUP(H31,[1]Priv_Workers!$B$2:$BD$55,7,FALSE),D31=7,VLOOKUP(H31,[1]Priv_Workers!$B$2:$BD$55,8,FALSE),D31=8,VLOOKUP(H31,[1]Priv_Workers!$B$2:$BD$55,9,FALSE),D31=9,VLOOKUP(H31,[1]Priv_Workers!$B$2:$BD$55,10,FALSE),D31=10,VLOOKUP(H31,[1]Priv_Workers!$B$2:$BD$55,11,FALSE),D31=11,VLOOKUP(H31,[1]Priv_Workers!$B$2:$BD$55,12,FALSE),D31=12,VLOOKUP(H31,[1]Priv_Workers!$B$2:$BD$55,13,FALSE)),C31=2015,_xlfn.IFS(D31=1,VLOOKUP(H31,[1]Priv_Workers!$B$2:$BD$55,14,FALSE),D31=2,VLOOKUP(H31,[1]Priv_Workers!$B$2:$BD$55,15,FALSE),D31=3,VLOOKUP(H31,[1]Priv_Workers!$B$2:$BD$55,16,FALSE),D31=4,VLOOKUP(H31,[1]Priv_Workers!$B$2:$BD$55,17,FALSE),D31=5,VLOOKUP(H31,[1]Priv_Workers!$B$2:$BD$55,18,FALSE),D31=6,VLOOKUP(H31,[1]Priv_Workers!$B$2:$BD$55,19,FALSE),D31=7,VLOOKUP(H31,[1]Priv_Workers!$B$2:$BD$55,20,FALSE),D31=8,VLOOKUP(H31,[1]Priv_Workers!$B$2:$BD$55,21,FALSE),D31=9,VLOOKUP(H31,[1]Priv_Workers!$B$2:$BD$55,22,FALSE),D31=10,VLOOKUP(H31,[1]Priv_Workers!$B$2:$BD$55,23,FALSE),D31=11,VLOOKUP(H31,[1]Priv_Workers!$B$2:$BD$55,24,FALSE),D31=12,VLOOKUP(H31,[1]Priv_Workers!$B$2:$BD$55,25,FALSE)),C31=2016,_xlfn.IFS(D31=1,VLOOKUP(H31,[1]Priv_Workers!$B$2:$BD$55,26,FALSE),D31=2,VLOOKUP(H31,[1]Priv_Workers!$B$2:$BD$55,27,FALSE),D31=3,VLOOKUP(H31,[1]Priv_Workers!$B$2:$BD$55,28,FALSE),D31=4,VLOOKUP(H31,[1]Priv_Workers!$B$2:$BD$55,29,FALSE),D31=5,VLOOKUP(H31,[1]Priv_Workers!$B$2:$BD$55,30,FALSE),D31=6,VLOOKUP(H31,[1]Priv_Workers!$B$2:$BD$55,31,FALSE),D31=7,VLOOKUP(H31,[1]Priv_Workers!$B$2:$BD$55,32,FALSE),D31=8,VLOOKUP(H31,[1]Priv_Workers!$B$2:$BD$55,33,FALSE),D31=9,VLOOKUP(H31,[1]Priv_Workers!$B$2:$BD$55,34,FALSE),D31=10,VLOOKUP(H31,[1]Priv_Workers!$B$2:$BD$55,35,FALSE),D31=11,VLOOKUP(H31,[1]Priv_Workers!$B$2:$BD$55,36,FALSE),D31=12,VLOOKUP(H31,[1]Priv_Workers!$B$2:$BD$55,37,FALSE)),C31=2017,_xlfn.IFS(D31=1,VLOOKUP(H31,[1]Priv_Workers!$B$2:$BD$55,38,FALSE),D31=2,VLOOKUP(H31,[1]Priv_Workers!$B$2:$BD$55,39,FALSE),D31=3,VLOOKUP(H31,[1]Priv_Workers!$B$2:$BD$55,40,FALSE),D31=4,VLOOKUP(H31,[1]Priv_Workers!$B$2:$BD$55,41,FALSE),D31=5,VLOOKUP(H31,[1]Priv_Workers!$B$2:$BD$55,42,FALSE),D31=6,VLOOKUP(H31,[1]Priv_Workers!$B$2:$BD$55,43,FALSE),D31=7,VLOOKUP(H31,[1]Priv_Workers!$B$2:$BD$55,43,FALSE),D31=8,VLOOKUP(H31,[1]Priv_Workers!$B$2:$BD$55,44,FALSE),D31=9,VLOOKUP(H31,[1]Priv_Workers!$B$2:$BD$55,45,FALSE),D31=10,VLOOKUP(H31,[1]Priv_Workers!$B$2:$BD$55,46,FALSE),D31=11,VLOOKUP(H31,[1]Priv_Workers!$B$2:$BD$55,47,FALSE),D31=12,VLOOKUP(H31,[1]Priv_Workers!$B$2:$BD$55,48)),C31=2018,_xlfn.IFS(D31=1,VLOOKUP(H31,[1]Priv_Workers!$B$2:$BD$55,49,FALSE),D31=2,VLOOKUP(H31,[1]Priv_Workers!$B$2:$BD$55,50,FALSE),D31=3,VLOOKUP(H31,[1]Priv_Workers!$B$2:$BD$55,51,FALSE),D31=4,VLOOKUP(H31,[1]Priv_Workers!$B$2:$BD$55,52,FALSE),D31=5,VLOOKUP(H31,[1]Priv_Workers!$B$2:$BD$55,53,FALSE),D31=6,VLOOKUP(H31,[1]Priv_Workers!$B$2:$BD$55,54)))</f>
        <v>3513771</v>
      </c>
      <c r="X31" s="3">
        <f t="shared" si="3"/>
        <v>2.4722726666023482E-3</v>
      </c>
      <c r="Y31" s="2">
        <f>_xlfn.IFS(C31=2014, _xlfn.IFS(E31=1, VLOOKUP(H31, [1]Wage_Info!$B$2:$AH$55, 2, FALSE), E31=2, VLOOKUP(H31, [1]Wage_Info!$B$2:$AH$55, 3, FALSE), E31=3, VLOOKUP(H31, [1]Wage_Info!$B$2:$AH$55, 4, FALSE), E31=4, VLOOKUP(H31, [1]Wage_Info!$B$2:$AH$55, 5, FALSE)), C31=2015, _xlfn.IFS(E31=1, VLOOKUP(H31, [1]Wage_Info!$B$2:$AH$55, 6, FALSE), E31=2, VLOOKUP(H31, [1]Wage_Info!$B$2:$AH$55, 7, FALSE), E31=3, VLOOKUP(H31, [1]Wage_Info!$B$2:$AH$55, 8, FALSE), E31=4, VLOOKUP(H31, [1]Wage_Info!$B$2:$AH$55, 9, FALSE)), C31=2016, _xlfn.IFS(E31=1, VLOOKUP(H31, [1]Wage_Info!$B$2:$AH$55, 10, FALSE), E31=2, VLOOKUP(H31, [1]Wage_Info!$B$2:$AH$55, 11, FALSE), E31=3, VLOOKUP(H31, [1]Wage_Info!$B$2:$AH$55, 12, FALSE), E31=4, VLOOKUP(H31, [1]Wage_Info!$B$2:$AH$55, 13, FALSE)), C31=2017, _xlfn.IFS(E31=1, VLOOKUP(H31, [1]Wage_Info!$B$2:$AH$55, 14, FALSE), E31=2, VLOOKUP(H31, [1]Wage_Info!$B$2:$AH$55, 15, FALSE), E31=3, VLOOKUP(H31, [1]Wage_Info!$B$2:$AH$55, 16, FALSE), E31=4, VLOOKUP(H31, [1]Wage_Info!$B$2:$AH$55, 17, FALSE)), C31 = 2018, _xlfn.IFS(E31=1, VLOOKUP(H31, [1]Wage_Info!$B$2:$AH$55, 18, FALSE), E31=3, VLOOKUP(H31, [1]Wage_Info!$B$2:$AH$55, 19, FALSE)))</f>
        <v>111694238</v>
      </c>
      <c r="Z31" s="2">
        <f>_xlfn.IFS(C31=2014, _xlfn.IFS(E31=1, VLOOKUP(H31, [1]Wage_Info!$B$2:$AL$55, 20, FALSE), E31=2, VLOOKUP(H31, [1]Wage_Info!$B$2:$AL$55, 21, FALSE), E31=3, VLOOKUP(H31, [1]Wage_Info!$B$2:$AL$55, 22, FALSE), E31=4, VLOOKUP(H31, [1]Wage_Info!$B$2:$AL$55, 23, FALSE)), C31=2015, _xlfn.IFS(E31=1, VLOOKUP(H31, [1]Wage_Info!$B$2:$AL$55, 24, FALSE), E31=2, VLOOKUP(H31, [1]Wage_Info!$B$2:$AL$55, 25, FALSE), E31=3, VLOOKUP(H31, [1]Wage_Info!$B$2:$AL$55, 26, FALSE), E31=4, VLOOKUP(H31, [1]Wage_Info!$B$2:$AL$55, 27, FALSE)), C31=2016, _xlfn.IFS(E31=1, VLOOKUP(H31, [1]Wage_Info!$B$2:$AL$55, 28, FALSE), E31=2, VLOOKUP(H31, [1]Wage_Info!$B$2:$AL$55, 29, FALSE), E31=3, VLOOKUP(H31, [1]Wage_Info!$B$2:$AL$55, 30, FALSE), E31=4, VLOOKUP(H31, [1]Wage_Info!$B$2:$AL$55, 31, FALSE)), C31=2017, _xlfn.IFS(E31=1, VLOOKUP(H31, [1]Wage_Info!$B$2:$AL$55, 32, FALSE), E31=2, VLOOKUP(H31, [1]Wage_Info!$B$2:$AL$55, 33, FALSE), E31=3, VLOOKUP(H31, [1]Wage_Info!$B$2:$AL$55, 34, FALSE), E31=4, VLOOKUP(H31, [1]Wage_Info!$B$2:$AL$55, 35, FALSE)), C31 = 2018, _xlfn.IFS(E31=1, VLOOKUP(H31, [1]Wage_Info!$B$2:$AL$55, 36, FALSE), E31=2, VLOOKUP(H31, [1]Wage_Info!$B$2:$AL$55, 37, FALSE)))</f>
        <v>41648395597</v>
      </c>
      <c r="AA31" s="4">
        <f t="shared" si="4"/>
        <v>2.6818377130485554E-3</v>
      </c>
      <c r="AB31">
        <f>[1]Key!C31</f>
        <v>1</v>
      </c>
      <c r="AC31">
        <f t="shared" si="5"/>
        <v>0</v>
      </c>
      <c r="AD31">
        <f t="shared" si="6"/>
        <v>0</v>
      </c>
      <c r="AE31">
        <f t="shared" si="7"/>
        <v>0</v>
      </c>
      <c r="AF31">
        <f>[1]Key!D31</f>
        <v>0</v>
      </c>
    </row>
    <row r="32" spans="1:32" x14ac:dyDescent="0.3">
      <c r="A32">
        <v>31</v>
      </c>
      <c r="B32">
        <v>31</v>
      </c>
      <c r="C32">
        <v>2015</v>
      </c>
      <c r="D32">
        <v>1</v>
      </c>
      <c r="E32">
        <f t="shared" si="0"/>
        <v>1</v>
      </c>
      <c r="F32">
        <v>2016</v>
      </c>
      <c r="G32" t="s">
        <v>32</v>
      </c>
      <c r="H32" s="1">
        <f>VALUE(IF(G32="foreign",53,SUBSTITUTE(G32,G32,VLOOKUP(G32,[1]Key!$G$2:$H$55,2,))))</f>
        <v>53</v>
      </c>
      <c r="I32" t="s">
        <v>47</v>
      </c>
      <c r="J32">
        <f>VALUE(_xlfn.IFS(I32="foreign",53,I32="fictional",54, I32="unspecified", 55, NOT(OR(I32="foreign",I32="fictional")),SUBSTITUTE(I32,I32,VLOOKUP(I32,[1]Key!$G$2:$H$55,2,))))</f>
        <v>55</v>
      </c>
      <c r="K32">
        <f t="shared" si="1"/>
        <v>0</v>
      </c>
      <c r="L32">
        <f>VLOOKUP(H32, [1]Key!$H$2:$K$54, 2)</f>
        <v>0</v>
      </c>
      <c r="M32">
        <f>VLOOKUP(J32, [1]Key!$H$2:$K$54, 2)</f>
        <v>0</v>
      </c>
      <c r="N32">
        <f>VLOOKUP("*"&amp;G32&amp;"*",[1]Key!$N$2:$O$6,2,FALSE)</f>
        <v>0</v>
      </c>
      <c r="O32">
        <f>VLOOKUP("*"&amp;G32&amp;"*",[1]Key!$R$2:$S$11,2,FALSE)</f>
        <v>0</v>
      </c>
      <c r="P32">
        <v>3702</v>
      </c>
      <c r="Q32" s="2">
        <v>65000000</v>
      </c>
      <c r="R32" t="s">
        <v>34</v>
      </c>
      <c r="S32">
        <f>VLOOKUP(R32, [1]Key!$U$2:$V$8, 2, FALSE)</f>
        <v>2</v>
      </c>
      <c r="T32">
        <f t="shared" si="2"/>
        <v>0</v>
      </c>
      <c r="U32">
        <f>_xlfn.IFS(C32=2018, VLOOKUP(H32, '[1]State Pop'!$B$2:$G$55,6),C32=2017, VLOOKUP(H32, '[1]State Pop'!$B$2:$F$55,5),C32=2016, VLOOKUP(H32, '[1]State Pop'!$B$2:$F$55,4), C32=2015, VLOOKUP(H32, '[1]State Pop'!$B$2:$F$55,3), C32=2014, VLOOKUP(H32, '[1]State Pop'!$B$2:$F$55,2))</f>
        <v>0</v>
      </c>
      <c r="V32">
        <f>_xlfn.IFS(C32=2014,_xlfn.IFS(D32=1,VLOOKUP(H32,[1]Film_Workers!$B$2:$BD$55,2,FALSE),D32=2,VLOOKUP(H32,[1]Film_Workers!$B$2:$BD$55,3,FALSE),D32=3,VLOOKUP(H32,[1]Film_Workers!$B$2:$BD$55,4,FALSE),D32=4,VLOOKUP(H32,[1]Film_Workers!$B$2:$BD$55,5,FALSE),D32=5,VLOOKUP(H32,[1]Film_Workers!$B$2:$BD$55,6,FALSE),D32=6,VLOOKUP(H32,[1]Film_Workers!$B$2:$BD$55,7,FALSE),D32=7,VLOOKUP(H32,[1]Film_Workers!$B$2:$BD$55,8,FALSE),D32=8,VLOOKUP(H32,[1]Film_Workers!$B$2:$BD$55,9,FALSE),D32=9,VLOOKUP(H32,[1]Film_Workers!$B$2:$BD$55,10,FALSE),D32=10,VLOOKUP(H32,[1]Film_Workers!$B$2:$BD$55,11,FALSE),D32=11,VLOOKUP(H32,[1]Film_Workers!$B$2:$BD$55,12,FALSE),D32=12,VLOOKUP(H32,[1]Film_Workers!$B$2:$BD$55,13,FALSE)),C32=2015,_xlfn.IFS(D32=1,VLOOKUP(H32,[1]Film_Workers!$B$2:$BD$55,14,FALSE),D32=2,VLOOKUP(H32,[1]Film_Workers!$B$2:$BD$55,15,FALSE),D32=3,VLOOKUP(H32,[1]Film_Workers!$B$2:$BD$55,16,FALSE),D32=4,VLOOKUP(H32,[1]Film_Workers!$B$2:$BD$55,17,FALSE),D32=5,VLOOKUP(H32,[1]Film_Workers!$B$2:$BD$55,18,FALSE),D32=6,VLOOKUP(H32,[1]Film_Workers!$B$2:$BD$55,19,FALSE),D32=7,VLOOKUP(H32,[1]Film_Workers!$B$2:$BD$55,20,FALSE),D32=8,VLOOKUP(H32,[1]Film_Workers!$B$2:$BD$55,21,FALSE),D32=9,VLOOKUP(H32,[1]Film_Workers!$B$2:$BD$55,22,FALSE),D32=10,VLOOKUP(H32,[1]Film_Workers!$B$2:$BD$55,23,FALSE),D32=11,VLOOKUP(H32,[1]Film_Workers!$B$2:$BD$55,24,FALSE),D32=12,VLOOKUP(H32,[1]Film_Workers!$B$2:$BD$55,25,FALSE)),C32=2016,_xlfn.IFS(D32=1,VLOOKUP(H32,[1]Film_Workers!$B$2:$BD$55,26,FALSE),D32=2,VLOOKUP(H32,[1]Film_Workers!$B$2:$BD$55,27,FALSE),D32=3,VLOOKUP(H32,[1]Film_Workers!$B$2:$BD$55,28,FALSE),D32=4,VLOOKUP(H32,[1]Film_Workers!$B$2:$BD$55,29,FALSE),D32=5,VLOOKUP(H32,[1]Film_Workers!$B$2:$BD$55,30,FALSE),D32=6,VLOOKUP(H32,[1]Film_Workers!$B$2:$BD$55,31,FALSE),D32=7,VLOOKUP(H32,[1]Film_Workers!$B$2:$BD$55,32,FALSE),D32=8,VLOOKUP(H32,[1]Film_Workers!$B$2:$BD$55,33,FALSE),D32=9,VLOOKUP(H32,[1]Film_Workers!$B$2:$BD$55,34,FALSE),D32=10,VLOOKUP(H32,[1]Film_Workers!$B$2:$BD$55,35,FALSE),D32=11,VLOOKUP(H32,[1]Film_Workers!$B$2:$BD$55,36,FALSE),D32=12,VLOOKUP(H32,[1]Film_Workers!$B$2:$BD$55,37,FALSE)),C32=2017,_xlfn.IFS(D32=1,VLOOKUP(H32,[1]Film_Workers!$B$2:$BD$55,38,FALSE),D32=2,VLOOKUP(H32,[1]Film_Workers!$B$2:$BD$55,39,FALSE),D32=3,VLOOKUP(H32,[1]Film_Workers!$B$2:$BD$55,40,FALSE),D32=4,VLOOKUP(H32,[1]Film_Workers!$B$2:$BD$55,41,FALSE),D32=5,VLOOKUP(H32,[1]Film_Workers!$B$2:$BD$55,42,FALSE),D32=6,VLOOKUP(H32,[1]Film_Workers!$B$2:$BD$55,43,FALSE),D32=7,VLOOKUP(H32,[1]Film_Workers!$B$2:$BD$55,43,FALSE),D32=8,VLOOKUP(H32,[1]Film_Workers!$B$2:$BD$55,44,FALSE),D32=9,VLOOKUP(H32,[1]Film_Workers!$B$2:$BD$55,45,FALSE),D32=10,VLOOKUP(H32,[1]Film_Workers!$B$2:$BD$55,46,FALSE),D32=11,VLOOKUP(H32,[1]Film_Workers!$B$2:$BD$55,47,FALSE),D32=12,VLOOKUP(H32,[1]Film_Workers!$B$2:$BD$55,48)),C32=2018,_xlfn.IFS(D32=1,VLOOKUP(H32,[1]Film_Workers!$B$2:$BD$55,49,FALSE),D32=2,VLOOKUP(H32,[1]Film_Workers!$B$2:$BD$55,50,FALSE),D32=3,VLOOKUP(H32,[1]Film_Workers!$B$2:$BD$55,51,FALSE),D32=4,VLOOKUP(H32,[1]Film_Workers!$B$2:$BD$55,52,FALSE),D32=5,VLOOKUP(H32,[1]Film_Workers!$B$2:$BD$55,53,FALSE),D32=6,VLOOKUP(H32,[1]Film_Workers!$B$2:$BD$55,54)))</f>
        <v>0</v>
      </c>
      <c r="W32">
        <f>_xlfn.IFS(C32=2014,_xlfn.IFS(D32=1,VLOOKUP(H32,[1]Priv_Workers!$B$2:$BD$55,2,FALSE),D32=2,VLOOKUP(H32,[1]Priv_Workers!$B$2:$BD$55,3,FALSE),D32=3,VLOOKUP(H32,[1]Priv_Workers!$B$2:$BD$55,4,FALSE),D32=4,VLOOKUP(H32,[1]Priv_Workers!$B$2:$BD$55,5,FALSE),D32=5,VLOOKUP(H32,[1]Priv_Workers!$B$2:$BD$55,6,FALSE),D32=6,VLOOKUP(H32,[1]Priv_Workers!$B$2:$BD$55,7,FALSE),D32=7,VLOOKUP(H32,[1]Priv_Workers!$B$2:$BD$55,8,FALSE),D32=8,VLOOKUP(H32,[1]Priv_Workers!$B$2:$BD$55,9,FALSE),D32=9,VLOOKUP(H32,[1]Priv_Workers!$B$2:$BD$55,10,FALSE),D32=10,VLOOKUP(H32,[1]Priv_Workers!$B$2:$BD$55,11,FALSE),D32=11,VLOOKUP(H32,[1]Priv_Workers!$B$2:$BD$55,12,FALSE),D32=12,VLOOKUP(H32,[1]Priv_Workers!$B$2:$BD$55,13,FALSE)),C32=2015,_xlfn.IFS(D32=1,VLOOKUP(H32,[1]Priv_Workers!$B$2:$BD$55,14,FALSE),D32=2,VLOOKUP(H32,[1]Priv_Workers!$B$2:$BD$55,15,FALSE),D32=3,VLOOKUP(H32,[1]Priv_Workers!$B$2:$BD$55,16,FALSE),D32=4,VLOOKUP(H32,[1]Priv_Workers!$B$2:$BD$55,17,FALSE),D32=5,VLOOKUP(H32,[1]Priv_Workers!$B$2:$BD$55,18,FALSE),D32=6,VLOOKUP(H32,[1]Priv_Workers!$B$2:$BD$55,19,FALSE),D32=7,VLOOKUP(H32,[1]Priv_Workers!$B$2:$BD$55,20,FALSE),D32=8,VLOOKUP(H32,[1]Priv_Workers!$B$2:$BD$55,21,FALSE),D32=9,VLOOKUP(H32,[1]Priv_Workers!$B$2:$BD$55,22,FALSE),D32=10,VLOOKUP(H32,[1]Priv_Workers!$B$2:$BD$55,23,FALSE),D32=11,VLOOKUP(H32,[1]Priv_Workers!$B$2:$BD$55,24,FALSE),D32=12,VLOOKUP(H32,[1]Priv_Workers!$B$2:$BD$55,25,FALSE)),C32=2016,_xlfn.IFS(D32=1,VLOOKUP(H32,[1]Priv_Workers!$B$2:$BD$55,26,FALSE),D32=2,VLOOKUP(H32,[1]Priv_Workers!$B$2:$BD$55,27,FALSE),D32=3,VLOOKUP(H32,[1]Priv_Workers!$B$2:$BD$55,28,FALSE),D32=4,VLOOKUP(H32,[1]Priv_Workers!$B$2:$BD$55,29,FALSE),D32=5,VLOOKUP(H32,[1]Priv_Workers!$B$2:$BD$55,30,FALSE),D32=6,VLOOKUP(H32,[1]Priv_Workers!$B$2:$BD$55,31,FALSE),D32=7,VLOOKUP(H32,[1]Priv_Workers!$B$2:$BD$55,32,FALSE),D32=8,VLOOKUP(H32,[1]Priv_Workers!$B$2:$BD$55,33,FALSE),D32=9,VLOOKUP(H32,[1]Priv_Workers!$B$2:$BD$55,34,FALSE),D32=10,VLOOKUP(H32,[1]Priv_Workers!$B$2:$BD$55,35,FALSE),D32=11,VLOOKUP(H32,[1]Priv_Workers!$B$2:$BD$55,36,FALSE),D32=12,VLOOKUP(H32,[1]Priv_Workers!$B$2:$BD$55,37,FALSE)),C32=2017,_xlfn.IFS(D32=1,VLOOKUP(H32,[1]Priv_Workers!$B$2:$BD$55,38,FALSE),D32=2,VLOOKUP(H32,[1]Priv_Workers!$B$2:$BD$55,39,FALSE),D32=3,VLOOKUP(H32,[1]Priv_Workers!$B$2:$BD$55,40,FALSE),D32=4,VLOOKUP(H32,[1]Priv_Workers!$B$2:$BD$55,41,FALSE),D32=5,VLOOKUP(H32,[1]Priv_Workers!$B$2:$BD$55,42,FALSE),D32=6,VLOOKUP(H32,[1]Priv_Workers!$B$2:$BD$55,43,FALSE),D32=7,VLOOKUP(H32,[1]Priv_Workers!$B$2:$BD$55,43,FALSE),D32=8,VLOOKUP(H32,[1]Priv_Workers!$B$2:$BD$55,44,FALSE),D32=9,VLOOKUP(H32,[1]Priv_Workers!$B$2:$BD$55,45,FALSE),D32=10,VLOOKUP(H32,[1]Priv_Workers!$B$2:$BD$55,46,FALSE),D32=11,VLOOKUP(H32,[1]Priv_Workers!$B$2:$BD$55,47,FALSE),D32=12,VLOOKUP(H32,[1]Priv_Workers!$B$2:$BD$55,48)),C32=2018,_xlfn.IFS(D32=1,VLOOKUP(H32,[1]Priv_Workers!$B$2:$BD$55,49,FALSE),D32=2,VLOOKUP(H32,[1]Priv_Workers!$B$2:$BD$55,50,FALSE),D32=3,VLOOKUP(H32,[1]Priv_Workers!$B$2:$BD$55,51,FALSE),D32=4,VLOOKUP(H32,[1]Priv_Workers!$B$2:$BD$55,52,FALSE),D32=5,VLOOKUP(H32,[1]Priv_Workers!$B$2:$BD$55,53,FALSE),D32=6,VLOOKUP(H32,[1]Priv_Workers!$B$2:$BD$55,54)))</f>
        <v>0</v>
      </c>
      <c r="X32" s="3" t="e">
        <f t="shared" si="3"/>
        <v>#DIV/0!</v>
      </c>
      <c r="Y32" s="2">
        <f>_xlfn.IFS(C32=2014, _xlfn.IFS(E32=1, VLOOKUP(H32, [1]Wage_Info!$B$2:$AH$55, 2, FALSE), E32=2, VLOOKUP(H32, [1]Wage_Info!$B$2:$AH$55, 3, FALSE), E32=3, VLOOKUP(H32, [1]Wage_Info!$B$2:$AH$55, 4, FALSE), E32=4, VLOOKUP(H32, [1]Wage_Info!$B$2:$AH$55, 5, FALSE)), C32=2015, _xlfn.IFS(E32=1, VLOOKUP(H32, [1]Wage_Info!$B$2:$AH$55, 6, FALSE), E32=2, VLOOKUP(H32, [1]Wage_Info!$B$2:$AH$55, 7, FALSE), E32=3, VLOOKUP(H32, [1]Wage_Info!$B$2:$AH$55, 8, FALSE), E32=4, VLOOKUP(H32, [1]Wage_Info!$B$2:$AH$55, 9, FALSE)), C32=2016, _xlfn.IFS(E32=1, VLOOKUP(H32, [1]Wage_Info!$B$2:$AH$55, 10, FALSE), E32=2, VLOOKUP(H32, [1]Wage_Info!$B$2:$AH$55, 11, FALSE), E32=3, VLOOKUP(H32, [1]Wage_Info!$B$2:$AH$55, 12, FALSE), E32=4, VLOOKUP(H32, [1]Wage_Info!$B$2:$AH$55, 13, FALSE)), C32=2017, _xlfn.IFS(E32=1, VLOOKUP(H32, [1]Wage_Info!$B$2:$AH$55, 14, FALSE), E32=2, VLOOKUP(H32, [1]Wage_Info!$B$2:$AH$55, 15, FALSE), E32=3, VLOOKUP(H32, [1]Wage_Info!$B$2:$AH$55, 16, FALSE), E32=4, VLOOKUP(H32, [1]Wage_Info!$B$2:$AH$55, 17, FALSE)), C32 = 2018, _xlfn.IFS(E32=1, VLOOKUP(H32, [1]Wage_Info!$B$2:$AH$55, 18, FALSE), E32=3, VLOOKUP(H32, [1]Wage_Info!$B$2:$AH$55, 19, FALSE)))</f>
        <v>0</v>
      </c>
      <c r="Z32" s="2">
        <f>_xlfn.IFS(C32=2014, _xlfn.IFS(E32=1, VLOOKUP(H32, [1]Wage_Info!$B$2:$AL$55, 20, FALSE), E32=2, VLOOKUP(H32, [1]Wage_Info!$B$2:$AL$55, 21, FALSE), E32=3, VLOOKUP(H32, [1]Wage_Info!$B$2:$AL$55, 22, FALSE), E32=4, VLOOKUP(H32, [1]Wage_Info!$B$2:$AL$55, 23, FALSE)), C32=2015, _xlfn.IFS(E32=1, VLOOKUP(H32, [1]Wage_Info!$B$2:$AL$55, 24, FALSE), E32=2, VLOOKUP(H32, [1]Wage_Info!$B$2:$AL$55, 25, FALSE), E32=3, VLOOKUP(H32, [1]Wage_Info!$B$2:$AL$55, 26, FALSE), E32=4, VLOOKUP(H32, [1]Wage_Info!$B$2:$AL$55, 27, FALSE)), C32=2016, _xlfn.IFS(E32=1, VLOOKUP(H32, [1]Wage_Info!$B$2:$AL$55, 28, FALSE), E32=2, VLOOKUP(H32, [1]Wage_Info!$B$2:$AL$55, 29, FALSE), E32=3, VLOOKUP(H32, [1]Wage_Info!$B$2:$AL$55, 30, FALSE), E32=4, VLOOKUP(H32, [1]Wage_Info!$B$2:$AL$55, 31, FALSE)), C32=2017, _xlfn.IFS(E32=1, VLOOKUP(H32, [1]Wage_Info!$B$2:$AL$55, 32, FALSE), E32=2, VLOOKUP(H32, [1]Wage_Info!$B$2:$AL$55, 33, FALSE), E32=3, VLOOKUP(H32, [1]Wage_Info!$B$2:$AL$55, 34, FALSE), E32=4, VLOOKUP(H32, [1]Wage_Info!$B$2:$AL$55, 35, FALSE)), C32 = 2018, _xlfn.IFS(E32=1, VLOOKUP(H32, [1]Wage_Info!$B$2:$AL$55, 36, FALSE), E32=2, VLOOKUP(H32, [1]Wage_Info!$B$2:$AL$55, 37, FALSE)))</f>
        <v>0</v>
      </c>
      <c r="AA32" s="4" t="e">
        <f t="shared" si="4"/>
        <v>#DIV/0!</v>
      </c>
      <c r="AB32">
        <f>[1]Key!C32</f>
        <v>1</v>
      </c>
      <c r="AC32">
        <f t="shared" si="5"/>
        <v>0</v>
      </c>
      <c r="AD32">
        <f t="shared" si="6"/>
        <v>0</v>
      </c>
      <c r="AE32">
        <f t="shared" si="7"/>
        <v>0</v>
      </c>
      <c r="AF32">
        <f>[1]Key!D32</f>
        <v>0</v>
      </c>
    </row>
    <row r="33" spans="1:32" x14ac:dyDescent="0.3">
      <c r="A33">
        <v>32</v>
      </c>
      <c r="B33">
        <v>32</v>
      </c>
      <c r="C33">
        <v>2015</v>
      </c>
      <c r="D33">
        <v>5</v>
      </c>
      <c r="E33">
        <f t="shared" si="0"/>
        <v>2</v>
      </c>
      <c r="F33">
        <v>2016</v>
      </c>
      <c r="G33" t="s">
        <v>48</v>
      </c>
      <c r="H33" s="1">
        <f>VALUE(IF(G33="foreign",53,SUBSTITUTE(G33,G33,VLOOKUP(G33,[1]Key!$G$2:$H$55,2,))))</f>
        <v>19</v>
      </c>
      <c r="I33" t="s">
        <v>47</v>
      </c>
      <c r="J33">
        <f>VALUE(_xlfn.IFS(I33="foreign",53,I33="fictional",54, I33="unspecified", 55, NOT(OR(I33="foreign",I33="fictional")),SUBSTITUTE(I33,I33,VLOOKUP(I33,[1]Key!$G$2:$H$55,2,))))</f>
        <v>55</v>
      </c>
      <c r="K33">
        <f t="shared" si="1"/>
        <v>0</v>
      </c>
      <c r="L33">
        <f>VLOOKUP(H33, [1]Key!$H$2:$K$54, 2)</f>
        <v>4</v>
      </c>
      <c r="M33">
        <f>VLOOKUP(J33, [1]Key!$H$2:$K$54, 2)</f>
        <v>0</v>
      </c>
      <c r="N33">
        <f>VLOOKUP("*"&amp;G33&amp;"*",[1]Key!$N$2:$O$6,2,FALSE)</f>
        <v>3</v>
      </c>
      <c r="O33">
        <f>VLOOKUP("*"&amp;G33&amp;"*",[1]Key!$R$2:$S$11,2,FALSE)</f>
        <v>9</v>
      </c>
      <c r="P33">
        <v>3696</v>
      </c>
      <c r="Q33" s="2">
        <v>90000000</v>
      </c>
      <c r="R33" t="s">
        <v>46</v>
      </c>
      <c r="S33">
        <f>VLOOKUP(R33, [1]Key!$U$2:$V$50, 2, FALSE)</f>
        <v>6</v>
      </c>
      <c r="T33">
        <f t="shared" si="2"/>
        <v>0</v>
      </c>
      <c r="U33">
        <f>_xlfn.IFS(C33=2018, VLOOKUP(H33, '[1]State Pop'!$B$2:$G$55,6),C33=2017, VLOOKUP(H33, '[1]State Pop'!$B$2:$F$55,5),C33=2016, VLOOKUP(H33, '[1]State Pop'!$B$2:$F$55,4), C33=2015, VLOOKUP(H33, '[1]State Pop'!$B$2:$F$55,3), C33=2014, VLOOKUP(H33, '[1]State Pop'!$B$2:$F$55,2))</f>
        <v>4671211</v>
      </c>
      <c r="V33">
        <f>_xlfn.IFS(C33=2014,_xlfn.IFS(D33=1,VLOOKUP(H33,[1]Film_Workers!$B$2:$BD$55,2,FALSE),D33=2,VLOOKUP(H33,[1]Film_Workers!$B$2:$BD$55,3,FALSE),D33=3,VLOOKUP(H33,[1]Film_Workers!$B$2:$BD$55,4,FALSE),D33=4,VLOOKUP(H33,[1]Film_Workers!$B$2:$BD$55,5,FALSE),D33=5,VLOOKUP(H33,[1]Film_Workers!$B$2:$BD$55,6,FALSE),D33=6,VLOOKUP(H33,[1]Film_Workers!$B$2:$BD$55,7,FALSE),D33=7,VLOOKUP(H33,[1]Film_Workers!$B$2:$BD$55,8,FALSE),D33=8,VLOOKUP(H33,[1]Film_Workers!$B$2:$BD$55,9,FALSE),D33=9,VLOOKUP(H33,[1]Film_Workers!$B$2:$BD$55,10,FALSE),D33=10,VLOOKUP(H33,[1]Film_Workers!$B$2:$BD$55,11,FALSE),D33=11,VLOOKUP(H33,[1]Film_Workers!$B$2:$BD$55,12,FALSE),D33=12,VLOOKUP(H33,[1]Film_Workers!$B$2:$BD$55,13,FALSE)),C33=2015,_xlfn.IFS(D33=1,VLOOKUP(H33,[1]Film_Workers!$B$2:$BD$55,14,FALSE),D33=2,VLOOKUP(H33,[1]Film_Workers!$B$2:$BD$55,15,FALSE),D33=3,VLOOKUP(H33,[1]Film_Workers!$B$2:$BD$55,16,FALSE),D33=4,VLOOKUP(H33,[1]Film_Workers!$B$2:$BD$55,17,FALSE),D33=5,VLOOKUP(H33,[1]Film_Workers!$B$2:$BD$55,18,FALSE),D33=6,VLOOKUP(H33,[1]Film_Workers!$B$2:$BD$55,19,FALSE),D33=7,VLOOKUP(H33,[1]Film_Workers!$B$2:$BD$55,20,FALSE),D33=8,VLOOKUP(H33,[1]Film_Workers!$B$2:$BD$55,21,FALSE),D33=9,VLOOKUP(H33,[1]Film_Workers!$B$2:$BD$55,22,FALSE),D33=10,VLOOKUP(H33,[1]Film_Workers!$B$2:$BD$55,23,FALSE),D33=11,VLOOKUP(H33,[1]Film_Workers!$B$2:$BD$55,24,FALSE),D33=12,VLOOKUP(H33,[1]Film_Workers!$B$2:$BD$55,25,FALSE)),C33=2016,_xlfn.IFS(D33=1,VLOOKUP(H33,[1]Film_Workers!$B$2:$BD$55,26,FALSE),D33=2,VLOOKUP(H33,[1]Film_Workers!$B$2:$BD$55,27,FALSE),D33=3,VLOOKUP(H33,[1]Film_Workers!$B$2:$BD$55,28,FALSE),D33=4,VLOOKUP(H33,[1]Film_Workers!$B$2:$BD$55,29,FALSE),D33=5,VLOOKUP(H33,[1]Film_Workers!$B$2:$BD$55,30,FALSE),D33=6,VLOOKUP(H33,[1]Film_Workers!$B$2:$BD$55,31,FALSE),D33=7,VLOOKUP(H33,[1]Film_Workers!$B$2:$BD$55,32,FALSE),D33=8,VLOOKUP(H33,[1]Film_Workers!$B$2:$BD$55,33,FALSE),D33=9,VLOOKUP(H33,[1]Film_Workers!$B$2:$BD$55,34,FALSE),D33=10,VLOOKUP(H33,[1]Film_Workers!$B$2:$BD$55,35,FALSE),D33=11,VLOOKUP(H33,[1]Film_Workers!$B$2:$BD$55,36,FALSE),D33=12,VLOOKUP(H33,[1]Film_Workers!$B$2:$BD$55,37,FALSE)),C33=2017,_xlfn.IFS(D33=1,VLOOKUP(H33,[1]Film_Workers!$B$2:$BD$55,38,FALSE),D33=2,VLOOKUP(H33,[1]Film_Workers!$B$2:$BD$55,39,FALSE),D33=3,VLOOKUP(H33,[1]Film_Workers!$B$2:$BD$55,40,FALSE),D33=4,VLOOKUP(H33,[1]Film_Workers!$B$2:$BD$55,41,FALSE),D33=5,VLOOKUP(H33,[1]Film_Workers!$B$2:$BD$55,42,FALSE),D33=6,VLOOKUP(H33,[1]Film_Workers!$B$2:$BD$55,43,FALSE),D33=7,VLOOKUP(H33,[1]Film_Workers!$B$2:$BD$55,43,FALSE),D33=8,VLOOKUP(H33,[1]Film_Workers!$B$2:$BD$55,44,FALSE),D33=9,VLOOKUP(H33,[1]Film_Workers!$B$2:$BD$55,45,FALSE),D33=10,VLOOKUP(H33,[1]Film_Workers!$B$2:$BD$55,46,FALSE),D33=11,VLOOKUP(H33,[1]Film_Workers!$B$2:$BD$55,47,FALSE),D33=12,VLOOKUP(H33,[1]Film_Workers!$B$2:$BD$55,48)),C33=2018,_xlfn.IFS(D33=1,VLOOKUP(H33,[1]Film_Workers!$B$2:$BD$55,49,FALSE),D33=2,VLOOKUP(H33,[1]Film_Workers!$B$2:$BD$55,50,FALSE),D33=3,VLOOKUP(H33,[1]Film_Workers!$B$2:$BD$55,51,FALSE),D33=4,VLOOKUP(H33,[1]Film_Workers!$B$2:$BD$55,52,FALSE),D33=5,VLOOKUP(H33,[1]Film_Workers!$B$2:$BD$55,53,FALSE),D33=6,VLOOKUP(H33,[1]Film_Workers!$B$2:$BD$55,54)))</f>
        <v>8416</v>
      </c>
      <c r="W33">
        <f>_xlfn.IFS(C33=2014,_xlfn.IFS(D33=1,VLOOKUP(H33,[1]Priv_Workers!$B$2:$BD$55,2,FALSE),D33=2,VLOOKUP(H33,[1]Priv_Workers!$B$2:$BD$55,3,FALSE),D33=3,VLOOKUP(H33,[1]Priv_Workers!$B$2:$BD$55,4,FALSE),D33=4,VLOOKUP(H33,[1]Priv_Workers!$B$2:$BD$55,5,FALSE),D33=5,VLOOKUP(H33,[1]Priv_Workers!$B$2:$BD$55,6,FALSE),D33=6,VLOOKUP(H33,[1]Priv_Workers!$B$2:$BD$55,7,FALSE),D33=7,VLOOKUP(H33,[1]Priv_Workers!$B$2:$BD$55,8,FALSE),D33=8,VLOOKUP(H33,[1]Priv_Workers!$B$2:$BD$55,9,FALSE),D33=9,VLOOKUP(H33,[1]Priv_Workers!$B$2:$BD$55,10,FALSE),D33=10,VLOOKUP(H33,[1]Priv_Workers!$B$2:$BD$55,11,FALSE),D33=11,VLOOKUP(H33,[1]Priv_Workers!$B$2:$BD$55,12,FALSE),D33=12,VLOOKUP(H33,[1]Priv_Workers!$B$2:$BD$55,13,FALSE)),C33=2015,_xlfn.IFS(D33=1,VLOOKUP(H33,[1]Priv_Workers!$B$2:$BD$55,14,FALSE),D33=2,VLOOKUP(H33,[1]Priv_Workers!$B$2:$BD$55,15,FALSE),D33=3,VLOOKUP(H33,[1]Priv_Workers!$B$2:$BD$55,16,FALSE),D33=4,VLOOKUP(H33,[1]Priv_Workers!$B$2:$BD$55,17,FALSE),D33=5,VLOOKUP(H33,[1]Priv_Workers!$B$2:$BD$55,18,FALSE),D33=6,VLOOKUP(H33,[1]Priv_Workers!$B$2:$BD$55,19,FALSE),D33=7,VLOOKUP(H33,[1]Priv_Workers!$B$2:$BD$55,20,FALSE),D33=8,VLOOKUP(H33,[1]Priv_Workers!$B$2:$BD$55,21,FALSE),D33=9,VLOOKUP(H33,[1]Priv_Workers!$B$2:$BD$55,22,FALSE),D33=10,VLOOKUP(H33,[1]Priv_Workers!$B$2:$BD$55,23,FALSE),D33=11,VLOOKUP(H33,[1]Priv_Workers!$B$2:$BD$55,24,FALSE),D33=12,VLOOKUP(H33,[1]Priv_Workers!$B$2:$BD$55,25,FALSE)),C33=2016,_xlfn.IFS(D33=1,VLOOKUP(H33,[1]Priv_Workers!$B$2:$BD$55,26,FALSE),D33=2,VLOOKUP(H33,[1]Priv_Workers!$B$2:$BD$55,27,FALSE),D33=3,VLOOKUP(H33,[1]Priv_Workers!$B$2:$BD$55,28,FALSE),D33=4,VLOOKUP(H33,[1]Priv_Workers!$B$2:$BD$55,29,FALSE),D33=5,VLOOKUP(H33,[1]Priv_Workers!$B$2:$BD$55,30,FALSE),D33=6,VLOOKUP(H33,[1]Priv_Workers!$B$2:$BD$55,31,FALSE),D33=7,VLOOKUP(H33,[1]Priv_Workers!$B$2:$BD$55,32,FALSE),D33=8,VLOOKUP(H33,[1]Priv_Workers!$B$2:$BD$55,33,FALSE),D33=9,VLOOKUP(H33,[1]Priv_Workers!$B$2:$BD$55,34,FALSE),D33=10,VLOOKUP(H33,[1]Priv_Workers!$B$2:$BD$55,35,FALSE),D33=11,VLOOKUP(H33,[1]Priv_Workers!$B$2:$BD$55,36,FALSE),D33=12,VLOOKUP(H33,[1]Priv_Workers!$B$2:$BD$55,37,FALSE)),C33=2017,_xlfn.IFS(D33=1,VLOOKUP(H33,[1]Priv_Workers!$B$2:$BD$55,38,FALSE),D33=2,VLOOKUP(H33,[1]Priv_Workers!$B$2:$BD$55,39,FALSE),D33=3,VLOOKUP(H33,[1]Priv_Workers!$B$2:$BD$55,40,FALSE),D33=4,VLOOKUP(H33,[1]Priv_Workers!$B$2:$BD$55,41,FALSE),D33=5,VLOOKUP(H33,[1]Priv_Workers!$B$2:$BD$55,42,FALSE),D33=6,VLOOKUP(H33,[1]Priv_Workers!$B$2:$BD$55,43,FALSE),D33=7,VLOOKUP(H33,[1]Priv_Workers!$B$2:$BD$55,43,FALSE),D33=8,VLOOKUP(H33,[1]Priv_Workers!$B$2:$BD$55,44,FALSE),D33=9,VLOOKUP(H33,[1]Priv_Workers!$B$2:$BD$55,45,FALSE),D33=10,VLOOKUP(H33,[1]Priv_Workers!$B$2:$BD$55,46,FALSE),D33=11,VLOOKUP(H33,[1]Priv_Workers!$B$2:$BD$55,47,FALSE),D33=12,VLOOKUP(H33,[1]Priv_Workers!$B$2:$BD$55,48)),C33=2018,_xlfn.IFS(D33=1,VLOOKUP(H33,[1]Priv_Workers!$B$2:$BD$55,49,FALSE),D33=2,VLOOKUP(H33,[1]Priv_Workers!$B$2:$BD$55,50,FALSE),D33=3,VLOOKUP(H33,[1]Priv_Workers!$B$2:$BD$55,51,FALSE),D33=4,VLOOKUP(H33,[1]Priv_Workers!$B$2:$BD$55,52,FALSE),D33=5,VLOOKUP(H33,[1]Priv_Workers!$B$2:$BD$55,53,FALSE),D33=6,VLOOKUP(H33,[1]Priv_Workers!$B$2:$BD$55,54)))</f>
        <v>1624726</v>
      </c>
      <c r="X33" s="3">
        <f t="shared" si="3"/>
        <v>5.1799503423961947E-3</v>
      </c>
      <c r="Y33" s="2">
        <f>_xlfn.IFS(C33=2014, _xlfn.IFS(E33=1, VLOOKUP(H33, [1]Wage_Info!$B$2:$AH$55, 2, FALSE), E33=2, VLOOKUP(H33, [1]Wage_Info!$B$2:$AH$55, 3, FALSE), E33=3, VLOOKUP(H33, [1]Wage_Info!$B$2:$AH$55, 4, FALSE), E33=4, VLOOKUP(H33, [1]Wage_Info!$B$2:$AH$55, 5, FALSE)), C33=2015, _xlfn.IFS(E33=1, VLOOKUP(H33, [1]Wage_Info!$B$2:$AH$55, 6, FALSE), E33=2, VLOOKUP(H33, [1]Wage_Info!$B$2:$AH$55, 7, FALSE), E33=3, VLOOKUP(H33, [1]Wage_Info!$B$2:$AH$55, 8, FALSE), E33=4, VLOOKUP(H33, [1]Wage_Info!$B$2:$AH$55, 9, FALSE)), C33=2016, _xlfn.IFS(E33=1, VLOOKUP(H33, [1]Wage_Info!$B$2:$AH$55, 10, FALSE), E33=2, VLOOKUP(H33, [1]Wage_Info!$B$2:$AH$55, 11, FALSE), E33=3, VLOOKUP(H33, [1]Wage_Info!$B$2:$AH$55, 12, FALSE), E33=4, VLOOKUP(H33, [1]Wage_Info!$B$2:$AH$55, 13, FALSE)), C33=2017, _xlfn.IFS(E33=1, VLOOKUP(H33, [1]Wage_Info!$B$2:$AH$55, 14, FALSE), E33=2, VLOOKUP(H33, [1]Wage_Info!$B$2:$AH$55, 15, FALSE), E33=3, VLOOKUP(H33, [1]Wage_Info!$B$2:$AH$55, 16, FALSE), E33=4, VLOOKUP(H33, [1]Wage_Info!$B$2:$AH$55, 17, FALSE)), C33 = 2018, _xlfn.IFS(E33=1, VLOOKUP(H33, [1]Wage_Info!$B$2:$AH$55, 18, FALSE), E33=3, VLOOKUP(H33, [1]Wage_Info!$B$2:$AH$55, 19, FALSE)))</f>
        <v>98780676</v>
      </c>
      <c r="Z33" s="2">
        <f>_xlfn.IFS(C33=2014, _xlfn.IFS(E33=1, VLOOKUP(H33, [1]Wage_Info!$B$2:$AL$55, 20, FALSE), E33=2, VLOOKUP(H33, [1]Wage_Info!$B$2:$AL$55, 21, FALSE), E33=3, VLOOKUP(H33, [1]Wage_Info!$B$2:$AL$55, 22, FALSE), E33=4, VLOOKUP(H33, [1]Wage_Info!$B$2:$AL$55, 23, FALSE)), C33=2015, _xlfn.IFS(E33=1, VLOOKUP(H33, [1]Wage_Info!$B$2:$AL$55, 24, FALSE), E33=2, VLOOKUP(H33, [1]Wage_Info!$B$2:$AL$55, 25, FALSE), E33=3, VLOOKUP(H33, [1]Wage_Info!$B$2:$AL$55, 26, FALSE), E33=4, VLOOKUP(H33, [1]Wage_Info!$B$2:$AL$55, 27, FALSE)), C33=2016, _xlfn.IFS(E33=1, VLOOKUP(H33, [1]Wage_Info!$B$2:$AL$55, 28, FALSE), E33=2, VLOOKUP(H33, [1]Wage_Info!$B$2:$AL$55, 29, FALSE), E33=3, VLOOKUP(H33, [1]Wage_Info!$B$2:$AL$55, 30, FALSE), E33=4, VLOOKUP(H33, [1]Wage_Info!$B$2:$AL$55, 31, FALSE)), C33=2017, _xlfn.IFS(E33=1, VLOOKUP(H33, [1]Wage_Info!$B$2:$AL$55, 32, FALSE), E33=2, VLOOKUP(H33, [1]Wage_Info!$B$2:$AL$55, 33, FALSE), E33=3, VLOOKUP(H33, [1]Wage_Info!$B$2:$AL$55, 34, FALSE), E33=4, VLOOKUP(H33, [1]Wage_Info!$B$2:$AL$55, 35, FALSE)), C33 = 2018, _xlfn.IFS(E33=1, VLOOKUP(H33, [1]Wage_Info!$B$2:$AL$55, 36, FALSE), E33=2, VLOOKUP(H33, [1]Wage_Info!$B$2:$AL$55, 37, FALSE)))</f>
        <v>17969253993</v>
      </c>
      <c r="AA33" s="4">
        <f t="shared" si="4"/>
        <v>5.4972051727066934E-3</v>
      </c>
      <c r="AB33">
        <f>[1]Key!C33</f>
        <v>1</v>
      </c>
      <c r="AC33">
        <f t="shared" si="5"/>
        <v>0</v>
      </c>
      <c r="AD33">
        <f t="shared" si="6"/>
        <v>0</v>
      </c>
      <c r="AE33">
        <f t="shared" si="7"/>
        <v>0</v>
      </c>
      <c r="AF33">
        <f>[1]Key!D33</f>
        <v>0</v>
      </c>
    </row>
    <row r="34" spans="1:32" x14ac:dyDescent="0.3">
      <c r="A34">
        <v>33</v>
      </c>
      <c r="B34">
        <v>33</v>
      </c>
      <c r="C34">
        <v>2014</v>
      </c>
      <c r="D34">
        <v>6</v>
      </c>
      <c r="E34">
        <f t="shared" si="0"/>
        <v>2</v>
      </c>
      <c r="F34">
        <v>2016</v>
      </c>
      <c r="G34" t="s">
        <v>32</v>
      </c>
      <c r="H34" s="1">
        <f>VALUE(IF(G34="foreign",53,SUBSTITUTE(G34,G34,VLOOKUP(G34,[1]Key!$G$2:$H$55,2,))))</f>
        <v>53</v>
      </c>
      <c r="I34" t="s">
        <v>32</v>
      </c>
      <c r="J34">
        <f>VALUE(_xlfn.IFS(I34="foreign",53,I34="fictional",54, I34="unspecified", 55, NOT(OR(I34="foreign",I34="fictional")),SUBSTITUTE(I34,I34,VLOOKUP(I34,[1]Key!$G$2:$H$55,2,))))</f>
        <v>53</v>
      </c>
      <c r="K34">
        <f t="shared" si="1"/>
        <v>1</v>
      </c>
      <c r="L34">
        <f>VLOOKUP(H34, [1]Key!$H$2:$K$54, 2)</f>
        <v>0</v>
      </c>
      <c r="M34">
        <f>VLOOKUP(J34, [1]Key!$H$2:$K$54, 2)</f>
        <v>0</v>
      </c>
      <c r="N34">
        <f>VLOOKUP("*"&amp;G34&amp;"*",[1]Key!$N$2:$O$6,2,FALSE)</f>
        <v>0</v>
      </c>
      <c r="O34">
        <f>VLOOKUP("*"&amp;G34&amp;"*",[1]Key!$R$2:$S$11,2,FALSE)</f>
        <v>0</v>
      </c>
      <c r="P34">
        <v>3591</v>
      </c>
      <c r="Q34" s="2">
        <v>180000000</v>
      </c>
      <c r="R34" t="s">
        <v>37</v>
      </c>
      <c r="S34">
        <f>VLOOKUP(R34, [1]Key!$U$2:$V$8, 2, FALSE)</f>
        <v>3</v>
      </c>
      <c r="T34">
        <f t="shared" si="2"/>
        <v>0</v>
      </c>
      <c r="U34">
        <f>_xlfn.IFS(C34=2018, VLOOKUP(H34, '[1]State Pop'!$B$2:$G$55,6),C34=2017, VLOOKUP(H34, '[1]State Pop'!$B$2:$F$55,5),C34=2016, VLOOKUP(H34, '[1]State Pop'!$B$2:$F$55,4), C34=2015, VLOOKUP(H34, '[1]State Pop'!$B$2:$F$55,3), C34=2014, VLOOKUP(H34, '[1]State Pop'!$B$2:$F$55,2))</f>
        <v>0</v>
      </c>
      <c r="V34">
        <f>_xlfn.IFS(C34=2014,_xlfn.IFS(D34=1,VLOOKUP(H34,[1]Film_Workers!$B$2:$BD$55,2,FALSE),D34=2,VLOOKUP(H34,[1]Film_Workers!$B$2:$BD$55,3,FALSE),D34=3,VLOOKUP(H34,[1]Film_Workers!$B$2:$BD$55,4,FALSE),D34=4,VLOOKUP(H34,[1]Film_Workers!$B$2:$BD$55,5,FALSE),D34=5,VLOOKUP(H34,[1]Film_Workers!$B$2:$BD$55,6,FALSE),D34=6,VLOOKUP(H34,[1]Film_Workers!$B$2:$BD$55,7,FALSE),D34=7,VLOOKUP(H34,[1]Film_Workers!$B$2:$BD$55,8,FALSE),D34=8,VLOOKUP(H34,[1]Film_Workers!$B$2:$BD$55,9,FALSE),D34=9,VLOOKUP(H34,[1]Film_Workers!$B$2:$BD$55,10,FALSE),D34=10,VLOOKUP(H34,[1]Film_Workers!$B$2:$BD$55,11,FALSE),D34=11,VLOOKUP(H34,[1]Film_Workers!$B$2:$BD$55,12,FALSE),D34=12,VLOOKUP(H34,[1]Film_Workers!$B$2:$BD$55,13,FALSE)),C34=2015,_xlfn.IFS(D34=1,VLOOKUP(H34,[1]Film_Workers!$B$2:$BD$55,14,FALSE),D34=2,VLOOKUP(H34,[1]Film_Workers!$B$2:$BD$55,15,FALSE),D34=3,VLOOKUP(H34,[1]Film_Workers!$B$2:$BD$55,16,FALSE),D34=4,VLOOKUP(H34,[1]Film_Workers!$B$2:$BD$55,17,FALSE),D34=5,VLOOKUP(H34,[1]Film_Workers!$B$2:$BD$55,18,FALSE),D34=6,VLOOKUP(H34,[1]Film_Workers!$B$2:$BD$55,19,FALSE),D34=7,VLOOKUP(H34,[1]Film_Workers!$B$2:$BD$55,20,FALSE),D34=8,VLOOKUP(H34,[1]Film_Workers!$B$2:$BD$55,21,FALSE),D34=9,VLOOKUP(H34,[1]Film_Workers!$B$2:$BD$55,22,FALSE),D34=10,VLOOKUP(H34,[1]Film_Workers!$B$2:$BD$55,23,FALSE),D34=11,VLOOKUP(H34,[1]Film_Workers!$B$2:$BD$55,24,FALSE),D34=12,VLOOKUP(H34,[1]Film_Workers!$B$2:$BD$55,25,FALSE)),C34=2016,_xlfn.IFS(D34=1,VLOOKUP(H34,[1]Film_Workers!$B$2:$BD$55,26,FALSE),D34=2,VLOOKUP(H34,[1]Film_Workers!$B$2:$BD$55,27,FALSE),D34=3,VLOOKUP(H34,[1]Film_Workers!$B$2:$BD$55,28,FALSE),D34=4,VLOOKUP(H34,[1]Film_Workers!$B$2:$BD$55,29,FALSE),D34=5,VLOOKUP(H34,[1]Film_Workers!$B$2:$BD$55,30,FALSE),D34=6,VLOOKUP(H34,[1]Film_Workers!$B$2:$BD$55,31,FALSE),D34=7,VLOOKUP(H34,[1]Film_Workers!$B$2:$BD$55,32,FALSE),D34=8,VLOOKUP(H34,[1]Film_Workers!$B$2:$BD$55,33,FALSE),D34=9,VLOOKUP(H34,[1]Film_Workers!$B$2:$BD$55,34,FALSE),D34=10,VLOOKUP(H34,[1]Film_Workers!$B$2:$BD$55,35,FALSE),D34=11,VLOOKUP(H34,[1]Film_Workers!$B$2:$BD$55,36,FALSE),D34=12,VLOOKUP(H34,[1]Film_Workers!$B$2:$BD$55,37,FALSE)),C34=2017,_xlfn.IFS(D34=1,VLOOKUP(H34,[1]Film_Workers!$B$2:$BD$55,38,FALSE),D34=2,VLOOKUP(H34,[1]Film_Workers!$B$2:$BD$55,39,FALSE),D34=3,VLOOKUP(H34,[1]Film_Workers!$B$2:$BD$55,40,FALSE),D34=4,VLOOKUP(H34,[1]Film_Workers!$B$2:$BD$55,41,FALSE),D34=5,VLOOKUP(H34,[1]Film_Workers!$B$2:$BD$55,42,FALSE),D34=6,VLOOKUP(H34,[1]Film_Workers!$B$2:$BD$55,43,FALSE),D34=7,VLOOKUP(H34,[1]Film_Workers!$B$2:$BD$55,43,FALSE),D34=8,VLOOKUP(H34,[1]Film_Workers!$B$2:$BD$55,44,FALSE),D34=9,VLOOKUP(H34,[1]Film_Workers!$B$2:$BD$55,45,FALSE),D34=10,VLOOKUP(H34,[1]Film_Workers!$B$2:$BD$55,46,FALSE),D34=11,VLOOKUP(H34,[1]Film_Workers!$B$2:$BD$55,47,FALSE),D34=12,VLOOKUP(H34,[1]Film_Workers!$B$2:$BD$55,48)),C34=2018,_xlfn.IFS(D34=1,VLOOKUP(H34,[1]Film_Workers!$B$2:$BD$55,49,FALSE),D34=2,VLOOKUP(H34,[1]Film_Workers!$B$2:$BD$55,50,FALSE),D34=3,VLOOKUP(H34,[1]Film_Workers!$B$2:$BD$55,51,FALSE),D34=4,VLOOKUP(H34,[1]Film_Workers!$B$2:$BD$55,52,FALSE),D34=5,VLOOKUP(H34,[1]Film_Workers!$B$2:$BD$55,53,FALSE),D34=6,VLOOKUP(H34,[1]Film_Workers!$B$2:$BD$55,54)))</f>
        <v>0</v>
      </c>
      <c r="W34">
        <f>_xlfn.IFS(C34=2014,_xlfn.IFS(D34=1,VLOOKUP(H34,[1]Priv_Workers!$B$2:$BD$55,2,FALSE),D34=2,VLOOKUP(H34,[1]Priv_Workers!$B$2:$BD$55,3,FALSE),D34=3,VLOOKUP(H34,[1]Priv_Workers!$B$2:$BD$55,4,FALSE),D34=4,VLOOKUP(H34,[1]Priv_Workers!$B$2:$BD$55,5,FALSE),D34=5,VLOOKUP(H34,[1]Priv_Workers!$B$2:$BD$55,6,FALSE),D34=6,VLOOKUP(H34,[1]Priv_Workers!$B$2:$BD$55,7,FALSE),D34=7,VLOOKUP(H34,[1]Priv_Workers!$B$2:$BD$55,8,FALSE),D34=8,VLOOKUP(H34,[1]Priv_Workers!$B$2:$BD$55,9,FALSE),D34=9,VLOOKUP(H34,[1]Priv_Workers!$B$2:$BD$55,10,FALSE),D34=10,VLOOKUP(H34,[1]Priv_Workers!$B$2:$BD$55,11,FALSE),D34=11,VLOOKUP(H34,[1]Priv_Workers!$B$2:$BD$55,12,FALSE),D34=12,VLOOKUP(H34,[1]Priv_Workers!$B$2:$BD$55,13,FALSE)),C34=2015,_xlfn.IFS(D34=1,VLOOKUP(H34,[1]Priv_Workers!$B$2:$BD$55,14,FALSE),D34=2,VLOOKUP(H34,[1]Priv_Workers!$B$2:$BD$55,15,FALSE),D34=3,VLOOKUP(H34,[1]Priv_Workers!$B$2:$BD$55,16,FALSE),D34=4,VLOOKUP(H34,[1]Priv_Workers!$B$2:$BD$55,17,FALSE),D34=5,VLOOKUP(H34,[1]Priv_Workers!$B$2:$BD$55,18,FALSE),D34=6,VLOOKUP(H34,[1]Priv_Workers!$B$2:$BD$55,19,FALSE),D34=7,VLOOKUP(H34,[1]Priv_Workers!$B$2:$BD$55,20,FALSE),D34=8,VLOOKUP(H34,[1]Priv_Workers!$B$2:$BD$55,21,FALSE),D34=9,VLOOKUP(H34,[1]Priv_Workers!$B$2:$BD$55,22,FALSE),D34=10,VLOOKUP(H34,[1]Priv_Workers!$B$2:$BD$55,23,FALSE),D34=11,VLOOKUP(H34,[1]Priv_Workers!$B$2:$BD$55,24,FALSE),D34=12,VLOOKUP(H34,[1]Priv_Workers!$B$2:$BD$55,25,FALSE)),C34=2016,_xlfn.IFS(D34=1,VLOOKUP(H34,[1]Priv_Workers!$B$2:$BD$55,26,FALSE),D34=2,VLOOKUP(H34,[1]Priv_Workers!$B$2:$BD$55,27,FALSE),D34=3,VLOOKUP(H34,[1]Priv_Workers!$B$2:$BD$55,28,FALSE),D34=4,VLOOKUP(H34,[1]Priv_Workers!$B$2:$BD$55,29,FALSE),D34=5,VLOOKUP(H34,[1]Priv_Workers!$B$2:$BD$55,30,FALSE),D34=6,VLOOKUP(H34,[1]Priv_Workers!$B$2:$BD$55,31,FALSE),D34=7,VLOOKUP(H34,[1]Priv_Workers!$B$2:$BD$55,32,FALSE),D34=8,VLOOKUP(H34,[1]Priv_Workers!$B$2:$BD$55,33,FALSE),D34=9,VLOOKUP(H34,[1]Priv_Workers!$B$2:$BD$55,34,FALSE),D34=10,VLOOKUP(H34,[1]Priv_Workers!$B$2:$BD$55,35,FALSE),D34=11,VLOOKUP(H34,[1]Priv_Workers!$B$2:$BD$55,36,FALSE),D34=12,VLOOKUP(H34,[1]Priv_Workers!$B$2:$BD$55,37,FALSE)),C34=2017,_xlfn.IFS(D34=1,VLOOKUP(H34,[1]Priv_Workers!$B$2:$BD$55,38,FALSE),D34=2,VLOOKUP(H34,[1]Priv_Workers!$B$2:$BD$55,39,FALSE),D34=3,VLOOKUP(H34,[1]Priv_Workers!$B$2:$BD$55,40,FALSE),D34=4,VLOOKUP(H34,[1]Priv_Workers!$B$2:$BD$55,41,FALSE),D34=5,VLOOKUP(H34,[1]Priv_Workers!$B$2:$BD$55,42,FALSE),D34=6,VLOOKUP(H34,[1]Priv_Workers!$B$2:$BD$55,43,FALSE),D34=7,VLOOKUP(H34,[1]Priv_Workers!$B$2:$BD$55,43,FALSE),D34=8,VLOOKUP(H34,[1]Priv_Workers!$B$2:$BD$55,44,FALSE),D34=9,VLOOKUP(H34,[1]Priv_Workers!$B$2:$BD$55,45,FALSE),D34=10,VLOOKUP(H34,[1]Priv_Workers!$B$2:$BD$55,46,FALSE),D34=11,VLOOKUP(H34,[1]Priv_Workers!$B$2:$BD$55,47,FALSE),D34=12,VLOOKUP(H34,[1]Priv_Workers!$B$2:$BD$55,48)),C34=2018,_xlfn.IFS(D34=1,VLOOKUP(H34,[1]Priv_Workers!$B$2:$BD$55,49,FALSE),D34=2,VLOOKUP(H34,[1]Priv_Workers!$B$2:$BD$55,50,FALSE),D34=3,VLOOKUP(H34,[1]Priv_Workers!$B$2:$BD$55,51,FALSE),D34=4,VLOOKUP(H34,[1]Priv_Workers!$B$2:$BD$55,52,FALSE),D34=5,VLOOKUP(H34,[1]Priv_Workers!$B$2:$BD$55,53,FALSE),D34=6,VLOOKUP(H34,[1]Priv_Workers!$B$2:$BD$55,54)))</f>
        <v>0</v>
      </c>
      <c r="X34" s="3" t="e">
        <f t="shared" si="3"/>
        <v>#DIV/0!</v>
      </c>
      <c r="Y34" s="2">
        <f>_xlfn.IFS(C34=2014, _xlfn.IFS(E34=1, VLOOKUP(H34, [1]Wage_Info!$B$2:$AH$55, 2, FALSE), E34=2, VLOOKUP(H34, [1]Wage_Info!$B$2:$AH$55, 3, FALSE), E34=3, VLOOKUP(H34, [1]Wage_Info!$B$2:$AH$55, 4, FALSE), E34=4, VLOOKUP(H34, [1]Wage_Info!$B$2:$AH$55, 5, FALSE)), C34=2015, _xlfn.IFS(E34=1, VLOOKUP(H34, [1]Wage_Info!$B$2:$AH$55, 6, FALSE), E34=2, VLOOKUP(H34, [1]Wage_Info!$B$2:$AH$55, 7, FALSE), E34=3, VLOOKUP(H34, [1]Wage_Info!$B$2:$AH$55, 8, FALSE), E34=4, VLOOKUP(H34, [1]Wage_Info!$B$2:$AH$55, 9, FALSE)), C34=2016, _xlfn.IFS(E34=1, VLOOKUP(H34, [1]Wage_Info!$B$2:$AH$55, 10, FALSE), E34=2, VLOOKUP(H34, [1]Wage_Info!$B$2:$AH$55, 11, FALSE), E34=3, VLOOKUP(H34, [1]Wage_Info!$B$2:$AH$55, 12, FALSE), E34=4, VLOOKUP(H34, [1]Wage_Info!$B$2:$AH$55, 13, FALSE)), C34=2017, _xlfn.IFS(E34=1, VLOOKUP(H34, [1]Wage_Info!$B$2:$AH$55, 14, FALSE), E34=2, VLOOKUP(H34, [1]Wage_Info!$B$2:$AH$55, 15, FALSE), E34=3, VLOOKUP(H34, [1]Wage_Info!$B$2:$AH$55, 16, FALSE), E34=4, VLOOKUP(H34, [1]Wage_Info!$B$2:$AH$55, 17, FALSE)), C34 = 2018, _xlfn.IFS(E34=1, VLOOKUP(H34, [1]Wage_Info!$B$2:$AH$55, 18, FALSE), E34=3, VLOOKUP(H34, [1]Wage_Info!$B$2:$AH$55, 19, FALSE)))</f>
        <v>0</v>
      </c>
      <c r="Z34" s="2">
        <f>_xlfn.IFS(C34=2014, _xlfn.IFS(E34=1, VLOOKUP(H34, [1]Wage_Info!$B$2:$AL$55, 20, FALSE), E34=2, VLOOKUP(H34, [1]Wage_Info!$B$2:$AL$55, 21, FALSE), E34=3, VLOOKUP(H34, [1]Wage_Info!$B$2:$AL$55, 22, FALSE), E34=4, VLOOKUP(H34, [1]Wage_Info!$B$2:$AL$55, 23, FALSE)), C34=2015, _xlfn.IFS(E34=1, VLOOKUP(H34, [1]Wage_Info!$B$2:$AL$55, 24, FALSE), E34=2, VLOOKUP(H34, [1]Wage_Info!$B$2:$AL$55, 25, FALSE), E34=3, VLOOKUP(H34, [1]Wage_Info!$B$2:$AL$55, 26, FALSE), E34=4, VLOOKUP(H34, [1]Wage_Info!$B$2:$AL$55, 27, FALSE)), C34=2016, _xlfn.IFS(E34=1, VLOOKUP(H34, [1]Wage_Info!$B$2:$AL$55, 28, FALSE), E34=2, VLOOKUP(H34, [1]Wage_Info!$B$2:$AL$55, 29, FALSE), E34=3, VLOOKUP(H34, [1]Wage_Info!$B$2:$AL$55, 30, FALSE), E34=4, VLOOKUP(H34, [1]Wage_Info!$B$2:$AL$55, 31, FALSE)), C34=2017, _xlfn.IFS(E34=1, VLOOKUP(H34, [1]Wage_Info!$B$2:$AL$55, 32, FALSE), E34=2, VLOOKUP(H34, [1]Wage_Info!$B$2:$AL$55, 33, FALSE), E34=3, VLOOKUP(H34, [1]Wage_Info!$B$2:$AL$55, 34, FALSE), E34=4, VLOOKUP(H34, [1]Wage_Info!$B$2:$AL$55, 35, FALSE)), C34 = 2018, _xlfn.IFS(E34=1, VLOOKUP(H34, [1]Wage_Info!$B$2:$AL$55, 36, FALSE), E34=2, VLOOKUP(H34, [1]Wage_Info!$B$2:$AL$55, 37, FALSE)))</f>
        <v>0</v>
      </c>
      <c r="AA34" s="4" t="e">
        <f t="shared" si="4"/>
        <v>#DIV/0!</v>
      </c>
      <c r="AB34">
        <f>[1]Key!C34</f>
        <v>1</v>
      </c>
      <c r="AC34">
        <f t="shared" si="5"/>
        <v>0</v>
      </c>
      <c r="AD34">
        <f t="shared" si="6"/>
        <v>0</v>
      </c>
      <c r="AE34">
        <f t="shared" si="7"/>
        <v>0</v>
      </c>
      <c r="AF34">
        <f>[1]Key!D34</f>
        <v>0</v>
      </c>
    </row>
    <row r="35" spans="1:32" x14ac:dyDescent="0.3">
      <c r="A35">
        <v>34</v>
      </c>
      <c r="B35">
        <v>34</v>
      </c>
      <c r="C35">
        <v>2015</v>
      </c>
      <c r="D35">
        <v>4</v>
      </c>
      <c r="E35">
        <f t="shared" si="0"/>
        <v>2</v>
      </c>
      <c r="F35">
        <v>2016</v>
      </c>
      <c r="G35" t="s">
        <v>32</v>
      </c>
      <c r="H35" s="1">
        <f>VALUE(IF(G35="foreign",53,SUBSTITUTE(G35,G35,VLOOKUP(G35,[1]Key!$G$2:$H$55,2,))))</f>
        <v>53</v>
      </c>
      <c r="I35" t="s">
        <v>32</v>
      </c>
      <c r="J35">
        <f>VALUE(_xlfn.IFS(I35="foreign",53,I35="fictional",54, I35="unspecified", 55, NOT(OR(I35="foreign",I35="fictional")),SUBSTITUTE(I35,I35,VLOOKUP(I35,[1]Key!$G$2:$H$55,2,))))</f>
        <v>53</v>
      </c>
      <c r="K35">
        <f t="shared" si="1"/>
        <v>1</v>
      </c>
      <c r="L35">
        <f>VLOOKUP(H35, [1]Key!$H$2:$K$54, 2)</f>
        <v>0</v>
      </c>
      <c r="M35">
        <f>VLOOKUP(J35, [1]Key!$H$2:$K$54, 2)</f>
        <v>0</v>
      </c>
      <c r="N35">
        <f>VLOOKUP("*"&amp;G35&amp;"*",[1]Key!$N$2:$O$6,2,FALSE)</f>
        <v>0</v>
      </c>
      <c r="O35">
        <f>VLOOKUP("*"&amp;G35&amp;"*",[1]Key!$R$2:$S$11,2,FALSE)</f>
        <v>0</v>
      </c>
      <c r="P35">
        <v>3576</v>
      </c>
      <c r="Q35" s="2">
        <v>75000000</v>
      </c>
      <c r="R35" t="s">
        <v>46</v>
      </c>
      <c r="S35">
        <f>VLOOKUP(R35, [1]Key!$U$2:$V$8, 2, FALSE)</f>
        <v>6</v>
      </c>
      <c r="T35">
        <f t="shared" si="2"/>
        <v>0</v>
      </c>
      <c r="U35">
        <f>_xlfn.IFS(C35=2018, VLOOKUP(H35, '[1]State Pop'!$B$2:$G$55,6),C35=2017, VLOOKUP(H35, '[1]State Pop'!$B$2:$F$55,5),C35=2016, VLOOKUP(H35, '[1]State Pop'!$B$2:$F$55,4), C35=2015, VLOOKUP(H35, '[1]State Pop'!$B$2:$F$55,3), C35=2014, VLOOKUP(H35, '[1]State Pop'!$B$2:$F$55,2))</f>
        <v>0</v>
      </c>
      <c r="V35">
        <f>_xlfn.IFS(C35=2014,_xlfn.IFS(D35=1,VLOOKUP(H35,[1]Film_Workers!$B$2:$BD$55,2,FALSE),D35=2,VLOOKUP(H35,[1]Film_Workers!$B$2:$BD$55,3,FALSE),D35=3,VLOOKUP(H35,[1]Film_Workers!$B$2:$BD$55,4,FALSE),D35=4,VLOOKUP(H35,[1]Film_Workers!$B$2:$BD$55,5,FALSE),D35=5,VLOOKUP(H35,[1]Film_Workers!$B$2:$BD$55,6,FALSE),D35=6,VLOOKUP(H35,[1]Film_Workers!$B$2:$BD$55,7,FALSE),D35=7,VLOOKUP(H35,[1]Film_Workers!$B$2:$BD$55,8,FALSE),D35=8,VLOOKUP(H35,[1]Film_Workers!$B$2:$BD$55,9,FALSE),D35=9,VLOOKUP(H35,[1]Film_Workers!$B$2:$BD$55,10,FALSE),D35=10,VLOOKUP(H35,[1]Film_Workers!$B$2:$BD$55,11,FALSE),D35=11,VLOOKUP(H35,[1]Film_Workers!$B$2:$BD$55,12,FALSE),D35=12,VLOOKUP(H35,[1]Film_Workers!$B$2:$BD$55,13,FALSE)),C35=2015,_xlfn.IFS(D35=1,VLOOKUP(H35,[1]Film_Workers!$B$2:$BD$55,14,FALSE),D35=2,VLOOKUP(H35,[1]Film_Workers!$B$2:$BD$55,15,FALSE),D35=3,VLOOKUP(H35,[1]Film_Workers!$B$2:$BD$55,16,FALSE),D35=4,VLOOKUP(H35,[1]Film_Workers!$B$2:$BD$55,17,FALSE),D35=5,VLOOKUP(H35,[1]Film_Workers!$B$2:$BD$55,18,FALSE),D35=6,VLOOKUP(H35,[1]Film_Workers!$B$2:$BD$55,19,FALSE),D35=7,VLOOKUP(H35,[1]Film_Workers!$B$2:$BD$55,20,FALSE),D35=8,VLOOKUP(H35,[1]Film_Workers!$B$2:$BD$55,21,FALSE),D35=9,VLOOKUP(H35,[1]Film_Workers!$B$2:$BD$55,22,FALSE),D35=10,VLOOKUP(H35,[1]Film_Workers!$B$2:$BD$55,23,FALSE),D35=11,VLOOKUP(H35,[1]Film_Workers!$B$2:$BD$55,24,FALSE),D35=12,VLOOKUP(H35,[1]Film_Workers!$B$2:$BD$55,25,FALSE)),C35=2016,_xlfn.IFS(D35=1,VLOOKUP(H35,[1]Film_Workers!$B$2:$BD$55,26,FALSE),D35=2,VLOOKUP(H35,[1]Film_Workers!$B$2:$BD$55,27,FALSE),D35=3,VLOOKUP(H35,[1]Film_Workers!$B$2:$BD$55,28,FALSE),D35=4,VLOOKUP(H35,[1]Film_Workers!$B$2:$BD$55,29,FALSE),D35=5,VLOOKUP(H35,[1]Film_Workers!$B$2:$BD$55,30,FALSE),D35=6,VLOOKUP(H35,[1]Film_Workers!$B$2:$BD$55,31,FALSE),D35=7,VLOOKUP(H35,[1]Film_Workers!$B$2:$BD$55,32,FALSE),D35=8,VLOOKUP(H35,[1]Film_Workers!$B$2:$BD$55,33,FALSE),D35=9,VLOOKUP(H35,[1]Film_Workers!$B$2:$BD$55,34,FALSE),D35=10,VLOOKUP(H35,[1]Film_Workers!$B$2:$BD$55,35,FALSE),D35=11,VLOOKUP(H35,[1]Film_Workers!$B$2:$BD$55,36,FALSE),D35=12,VLOOKUP(H35,[1]Film_Workers!$B$2:$BD$55,37,FALSE)),C35=2017,_xlfn.IFS(D35=1,VLOOKUP(H35,[1]Film_Workers!$B$2:$BD$55,38,FALSE),D35=2,VLOOKUP(H35,[1]Film_Workers!$B$2:$BD$55,39,FALSE),D35=3,VLOOKUP(H35,[1]Film_Workers!$B$2:$BD$55,40,FALSE),D35=4,VLOOKUP(H35,[1]Film_Workers!$B$2:$BD$55,41,FALSE),D35=5,VLOOKUP(H35,[1]Film_Workers!$B$2:$BD$55,42,FALSE),D35=6,VLOOKUP(H35,[1]Film_Workers!$B$2:$BD$55,43,FALSE),D35=7,VLOOKUP(H35,[1]Film_Workers!$B$2:$BD$55,43,FALSE),D35=8,VLOOKUP(H35,[1]Film_Workers!$B$2:$BD$55,44,FALSE),D35=9,VLOOKUP(H35,[1]Film_Workers!$B$2:$BD$55,45,FALSE),D35=10,VLOOKUP(H35,[1]Film_Workers!$B$2:$BD$55,46,FALSE),D35=11,VLOOKUP(H35,[1]Film_Workers!$B$2:$BD$55,47,FALSE),D35=12,VLOOKUP(H35,[1]Film_Workers!$B$2:$BD$55,48)),C35=2018,_xlfn.IFS(D35=1,VLOOKUP(H35,[1]Film_Workers!$B$2:$BD$55,49,FALSE),D35=2,VLOOKUP(H35,[1]Film_Workers!$B$2:$BD$55,50,FALSE),D35=3,VLOOKUP(H35,[1]Film_Workers!$B$2:$BD$55,51,FALSE),D35=4,VLOOKUP(H35,[1]Film_Workers!$B$2:$BD$55,52,FALSE),D35=5,VLOOKUP(H35,[1]Film_Workers!$B$2:$BD$55,53,FALSE),D35=6,VLOOKUP(H35,[1]Film_Workers!$B$2:$BD$55,54)))</f>
        <v>0</v>
      </c>
      <c r="W35">
        <f>_xlfn.IFS(C35=2014,_xlfn.IFS(D35=1,VLOOKUP(H35,[1]Priv_Workers!$B$2:$BD$55,2,FALSE),D35=2,VLOOKUP(H35,[1]Priv_Workers!$B$2:$BD$55,3,FALSE),D35=3,VLOOKUP(H35,[1]Priv_Workers!$B$2:$BD$55,4,FALSE),D35=4,VLOOKUP(H35,[1]Priv_Workers!$B$2:$BD$55,5,FALSE),D35=5,VLOOKUP(H35,[1]Priv_Workers!$B$2:$BD$55,6,FALSE),D35=6,VLOOKUP(H35,[1]Priv_Workers!$B$2:$BD$55,7,FALSE),D35=7,VLOOKUP(H35,[1]Priv_Workers!$B$2:$BD$55,8,FALSE),D35=8,VLOOKUP(H35,[1]Priv_Workers!$B$2:$BD$55,9,FALSE),D35=9,VLOOKUP(H35,[1]Priv_Workers!$B$2:$BD$55,10,FALSE),D35=10,VLOOKUP(H35,[1]Priv_Workers!$B$2:$BD$55,11,FALSE),D35=11,VLOOKUP(H35,[1]Priv_Workers!$B$2:$BD$55,12,FALSE),D35=12,VLOOKUP(H35,[1]Priv_Workers!$B$2:$BD$55,13,FALSE)),C35=2015,_xlfn.IFS(D35=1,VLOOKUP(H35,[1]Priv_Workers!$B$2:$BD$55,14,FALSE),D35=2,VLOOKUP(H35,[1]Priv_Workers!$B$2:$BD$55,15,FALSE),D35=3,VLOOKUP(H35,[1]Priv_Workers!$B$2:$BD$55,16,FALSE),D35=4,VLOOKUP(H35,[1]Priv_Workers!$B$2:$BD$55,17,FALSE),D35=5,VLOOKUP(H35,[1]Priv_Workers!$B$2:$BD$55,18,FALSE),D35=6,VLOOKUP(H35,[1]Priv_Workers!$B$2:$BD$55,19,FALSE),D35=7,VLOOKUP(H35,[1]Priv_Workers!$B$2:$BD$55,20,FALSE),D35=8,VLOOKUP(H35,[1]Priv_Workers!$B$2:$BD$55,21,FALSE),D35=9,VLOOKUP(H35,[1]Priv_Workers!$B$2:$BD$55,22,FALSE),D35=10,VLOOKUP(H35,[1]Priv_Workers!$B$2:$BD$55,23,FALSE),D35=11,VLOOKUP(H35,[1]Priv_Workers!$B$2:$BD$55,24,FALSE),D35=12,VLOOKUP(H35,[1]Priv_Workers!$B$2:$BD$55,25,FALSE)),C35=2016,_xlfn.IFS(D35=1,VLOOKUP(H35,[1]Priv_Workers!$B$2:$BD$55,26,FALSE),D35=2,VLOOKUP(H35,[1]Priv_Workers!$B$2:$BD$55,27,FALSE),D35=3,VLOOKUP(H35,[1]Priv_Workers!$B$2:$BD$55,28,FALSE),D35=4,VLOOKUP(H35,[1]Priv_Workers!$B$2:$BD$55,29,FALSE),D35=5,VLOOKUP(H35,[1]Priv_Workers!$B$2:$BD$55,30,FALSE),D35=6,VLOOKUP(H35,[1]Priv_Workers!$B$2:$BD$55,31,FALSE),D35=7,VLOOKUP(H35,[1]Priv_Workers!$B$2:$BD$55,32,FALSE),D35=8,VLOOKUP(H35,[1]Priv_Workers!$B$2:$BD$55,33,FALSE),D35=9,VLOOKUP(H35,[1]Priv_Workers!$B$2:$BD$55,34,FALSE),D35=10,VLOOKUP(H35,[1]Priv_Workers!$B$2:$BD$55,35,FALSE),D35=11,VLOOKUP(H35,[1]Priv_Workers!$B$2:$BD$55,36,FALSE),D35=12,VLOOKUP(H35,[1]Priv_Workers!$B$2:$BD$55,37,FALSE)),C35=2017,_xlfn.IFS(D35=1,VLOOKUP(H35,[1]Priv_Workers!$B$2:$BD$55,38,FALSE),D35=2,VLOOKUP(H35,[1]Priv_Workers!$B$2:$BD$55,39,FALSE),D35=3,VLOOKUP(H35,[1]Priv_Workers!$B$2:$BD$55,40,FALSE),D35=4,VLOOKUP(H35,[1]Priv_Workers!$B$2:$BD$55,41,FALSE),D35=5,VLOOKUP(H35,[1]Priv_Workers!$B$2:$BD$55,42,FALSE),D35=6,VLOOKUP(H35,[1]Priv_Workers!$B$2:$BD$55,43,FALSE),D35=7,VLOOKUP(H35,[1]Priv_Workers!$B$2:$BD$55,43,FALSE),D35=8,VLOOKUP(H35,[1]Priv_Workers!$B$2:$BD$55,44,FALSE),D35=9,VLOOKUP(H35,[1]Priv_Workers!$B$2:$BD$55,45,FALSE),D35=10,VLOOKUP(H35,[1]Priv_Workers!$B$2:$BD$55,46,FALSE),D35=11,VLOOKUP(H35,[1]Priv_Workers!$B$2:$BD$55,47,FALSE),D35=12,VLOOKUP(H35,[1]Priv_Workers!$B$2:$BD$55,48)),C35=2018,_xlfn.IFS(D35=1,VLOOKUP(H35,[1]Priv_Workers!$B$2:$BD$55,49,FALSE),D35=2,VLOOKUP(H35,[1]Priv_Workers!$B$2:$BD$55,50,FALSE),D35=3,VLOOKUP(H35,[1]Priv_Workers!$B$2:$BD$55,51,FALSE),D35=4,VLOOKUP(H35,[1]Priv_Workers!$B$2:$BD$55,52,FALSE),D35=5,VLOOKUP(H35,[1]Priv_Workers!$B$2:$BD$55,53,FALSE),D35=6,VLOOKUP(H35,[1]Priv_Workers!$B$2:$BD$55,54)))</f>
        <v>0</v>
      </c>
      <c r="X35" s="3" t="e">
        <f t="shared" si="3"/>
        <v>#DIV/0!</v>
      </c>
      <c r="Y35" s="2">
        <f>_xlfn.IFS(C35=2014, _xlfn.IFS(E35=1, VLOOKUP(H35, [1]Wage_Info!$B$2:$AH$55, 2, FALSE), E35=2, VLOOKUP(H35, [1]Wage_Info!$B$2:$AH$55, 3, FALSE), E35=3, VLOOKUP(H35, [1]Wage_Info!$B$2:$AH$55, 4, FALSE), E35=4, VLOOKUP(H35, [1]Wage_Info!$B$2:$AH$55, 5, FALSE)), C35=2015, _xlfn.IFS(E35=1, VLOOKUP(H35, [1]Wage_Info!$B$2:$AH$55, 6, FALSE), E35=2, VLOOKUP(H35, [1]Wage_Info!$B$2:$AH$55, 7, FALSE), E35=3, VLOOKUP(H35, [1]Wage_Info!$B$2:$AH$55, 8, FALSE), E35=4, VLOOKUP(H35, [1]Wage_Info!$B$2:$AH$55, 9, FALSE)), C35=2016, _xlfn.IFS(E35=1, VLOOKUP(H35, [1]Wage_Info!$B$2:$AH$55, 10, FALSE), E35=2, VLOOKUP(H35, [1]Wage_Info!$B$2:$AH$55, 11, FALSE), E35=3, VLOOKUP(H35, [1]Wage_Info!$B$2:$AH$55, 12, FALSE), E35=4, VLOOKUP(H35, [1]Wage_Info!$B$2:$AH$55, 13, FALSE)), C35=2017, _xlfn.IFS(E35=1, VLOOKUP(H35, [1]Wage_Info!$B$2:$AH$55, 14, FALSE), E35=2, VLOOKUP(H35, [1]Wage_Info!$B$2:$AH$55, 15, FALSE), E35=3, VLOOKUP(H35, [1]Wage_Info!$B$2:$AH$55, 16, FALSE), E35=4, VLOOKUP(H35, [1]Wage_Info!$B$2:$AH$55, 17, FALSE)), C35 = 2018, _xlfn.IFS(E35=1, VLOOKUP(H35, [1]Wage_Info!$B$2:$AH$55, 18, FALSE), E35=3, VLOOKUP(H35, [1]Wage_Info!$B$2:$AH$55, 19, FALSE)))</f>
        <v>0</v>
      </c>
      <c r="Z35" s="2">
        <f>_xlfn.IFS(C35=2014, _xlfn.IFS(E35=1, VLOOKUP(H35, [1]Wage_Info!$B$2:$AL$55, 20, FALSE), E35=2, VLOOKUP(H35, [1]Wage_Info!$B$2:$AL$55, 21, FALSE), E35=3, VLOOKUP(H35, [1]Wage_Info!$B$2:$AL$55, 22, FALSE), E35=4, VLOOKUP(H35, [1]Wage_Info!$B$2:$AL$55, 23, FALSE)), C35=2015, _xlfn.IFS(E35=1, VLOOKUP(H35, [1]Wage_Info!$B$2:$AL$55, 24, FALSE), E35=2, VLOOKUP(H35, [1]Wage_Info!$B$2:$AL$55, 25, FALSE), E35=3, VLOOKUP(H35, [1]Wage_Info!$B$2:$AL$55, 26, FALSE), E35=4, VLOOKUP(H35, [1]Wage_Info!$B$2:$AL$55, 27, FALSE)), C35=2016, _xlfn.IFS(E35=1, VLOOKUP(H35, [1]Wage_Info!$B$2:$AL$55, 28, FALSE), E35=2, VLOOKUP(H35, [1]Wage_Info!$B$2:$AL$55, 29, FALSE), E35=3, VLOOKUP(H35, [1]Wage_Info!$B$2:$AL$55, 30, FALSE), E35=4, VLOOKUP(H35, [1]Wage_Info!$B$2:$AL$55, 31, FALSE)), C35=2017, _xlfn.IFS(E35=1, VLOOKUP(H35, [1]Wage_Info!$B$2:$AL$55, 32, FALSE), E35=2, VLOOKUP(H35, [1]Wage_Info!$B$2:$AL$55, 33, FALSE), E35=3, VLOOKUP(H35, [1]Wage_Info!$B$2:$AL$55, 34, FALSE), E35=4, VLOOKUP(H35, [1]Wage_Info!$B$2:$AL$55, 35, FALSE)), C35 = 2018, _xlfn.IFS(E35=1, VLOOKUP(H35, [1]Wage_Info!$B$2:$AL$55, 36, FALSE), E35=2, VLOOKUP(H35, [1]Wage_Info!$B$2:$AL$55, 37, FALSE)))</f>
        <v>0</v>
      </c>
      <c r="AA35" s="4" t="e">
        <f t="shared" si="4"/>
        <v>#DIV/0!</v>
      </c>
      <c r="AB35">
        <f>[1]Key!C35</f>
        <v>1</v>
      </c>
      <c r="AC35">
        <f t="shared" si="5"/>
        <v>0</v>
      </c>
      <c r="AD35">
        <f t="shared" si="6"/>
        <v>0</v>
      </c>
      <c r="AE35">
        <f t="shared" si="7"/>
        <v>0</v>
      </c>
      <c r="AF35">
        <f>[1]Key!D35</f>
        <v>0</v>
      </c>
    </row>
    <row r="36" spans="1:32" x14ac:dyDescent="0.3">
      <c r="A36">
        <v>35</v>
      </c>
      <c r="B36">
        <v>35</v>
      </c>
      <c r="C36">
        <v>2015</v>
      </c>
      <c r="D36">
        <v>5</v>
      </c>
      <c r="E36">
        <f t="shared" si="0"/>
        <v>2</v>
      </c>
      <c r="F36">
        <v>2016</v>
      </c>
      <c r="G36" t="s">
        <v>45</v>
      </c>
      <c r="H36" s="1">
        <f>VALUE(IF(G36="foreign",53,SUBSTITUTE(G36,G36,VLOOKUP(G36,[1]Key!$G$2:$H$55,2,))))</f>
        <v>22</v>
      </c>
      <c r="I36" t="s">
        <v>45</v>
      </c>
      <c r="J36">
        <f>VALUE(_xlfn.IFS(I36="foreign",53,I36="fictional",54, I36="unspecified", 55, NOT(OR(I36="foreign",I36="fictional")),SUBSTITUTE(I36,I36,VLOOKUP(I36,[1]Key!$G$2:$H$55,2,))))</f>
        <v>22</v>
      </c>
      <c r="K36">
        <f t="shared" si="1"/>
        <v>1</v>
      </c>
      <c r="L36">
        <f>VLOOKUP(H36, [1]Key!$H$2:$K$54, 2)</f>
        <v>4</v>
      </c>
      <c r="M36">
        <f>VLOOKUP(J36, [1]Key!$H$2:$K$54, 2)</f>
        <v>4</v>
      </c>
      <c r="N36">
        <f>VLOOKUP("*"&amp;G36&amp;"*",[1]Key!$N$2:$O$6,2,FALSE)</f>
        <v>2</v>
      </c>
      <c r="O36">
        <f>VLOOKUP("*"&amp;G36&amp;"*",[1]Key!$R$2:$S$11,2,FALSE)</f>
        <v>5</v>
      </c>
      <c r="P36">
        <v>3508</v>
      </c>
      <c r="Q36" s="2">
        <v>50000000</v>
      </c>
      <c r="R36" t="s">
        <v>37</v>
      </c>
      <c r="S36">
        <f>VLOOKUP(R36, [1]Key!$U$2:$V$50, 2, FALSE)</f>
        <v>3</v>
      </c>
      <c r="T36">
        <f t="shared" si="2"/>
        <v>0</v>
      </c>
      <c r="U36">
        <f>_xlfn.IFS(C36=2018, VLOOKUP(H36, '[1]State Pop'!$B$2:$G$55,6),C36=2017, VLOOKUP(H36, '[1]State Pop'!$B$2:$F$55,5),C36=2016, VLOOKUP(H36, '[1]State Pop'!$B$2:$F$55,4), C36=2015, VLOOKUP(H36, '[1]State Pop'!$B$2:$F$55,3), C36=2014, VLOOKUP(H36, '[1]State Pop'!$B$2:$F$55,2))</f>
        <v>6794002</v>
      </c>
      <c r="V36">
        <f>_xlfn.IFS(C36=2014,_xlfn.IFS(D36=1,VLOOKUP(H36,[1]Film_Workers!$B$2:$BD$55,2,FALSE),D36=2,VLOOKUP(H36,[1]Film_Workers!$B$2:$BD$55,3,FALSE),D36=3,VLOOKUP(H36,[1]Film_Workers!$B$2:$BD$55,4,FALSE),D36=4,VLOOKUP(H36,[1]Film_Workers!$B$2:$BD$55,5,FALSE),D36=5,VLOOKUP(H36,[1]Film_Workers!$B$2:$BD$55,6,FALSE),D36=6,VLOOKUP(H36,[1]Film_Workers!$B$2:$BD$55,7,FALSE),D36=7,VLOOKUP(H36,[1]Film_Workers!$B$2:$BD$55,8,FALSE),D36=8,VLOOKUP(H36,[1]Film_Workers!$B$2:$BD$55,9,FALSE),D36=9,VLOOKUP(H36,[1]Film_Workers!$B$2:$BD$55,10,FALSE),D36=10,VLOOKUP(H36,[1]Film_Workers!$B$2:$BD$55,11,FALSE),D36=11,VLOOKUP(H36,[1]Film_Workers!$B$2:$BD$55,12,FALSE),D36=12,VLOOKUP(H36,[1]Film_Workers!$B$2:$BD$55,13,FALSE)),C36=2015,_xlfn.IFS(D36=1,VLOOKUP(H36,[1]Film_Workers!$B$2:$BD$55,14,FALSE),D36=2,VLOOKUP(H36,[1]Film_Workers!$B$2:$BD$55,15,FALSE),D36=3,VLOOKUP(H36,[1]Film_Workers!$B$2:$BD$55,16,FALSE),D36=4,VLOOKUP(H36,[1]Film_Workers!$B$2:$BD$55,17,FALSE),D36=5,VLOOKUP(H36,[1]Film_Workers!$B$2:$BD$55,18,FALSE),D36=6,VLOOKUP(H36,[1]Film_Workers!$B$2:$BD$55,19,FALSE),D36=7,VLOOKUP(H36,[1]Film_Workers!$B$2:$BD$55,20,FALSE),D36=8,VLOOKUP(H36,[1]Film_Workers!$B$2:$BD$55,21,FALSE),D36=9,VLOOKUP(H36,[1]Film_Workers!$B$2:$BD$55,22,FALSE),D36=10,VLOOKUP(H36,[1]Film_Workers!$B$2:$BD$55,23,FALSE),D36=11,VLOOKUP(H36,[1]Film_Workers!$B$2:$BD$55,24,FALSE),D36=12,VLOOKUP(H36,[1]Film_Workers!$B$2:$BD$55,25,FALSE)),C36=2016,_xlfn.IFS(D36=1,VLOOKUP(H36,[1]Film_Workers!$B$2:$BD$55,26,FALSE),D36=2,VLOOKUP(H36,[1]Film_Workers!$B$2:$BD$55,27,FALSE),D36=3,VLOOKUP(H36,[1]Film_Workers!$B$2:$BD$55,28,FALSE),D36=4,VLOOKUP(H36,[1]Film_Workers!$B$2:$BD$55,29,FALSE),D36=5,VLOOKUP(H36,[1]Film_Workers!$B$2:$BD$55,30,FALSE),D36=6,VLOOKUP(H36,[1]Film_Workers!$B$2:$BD$55,31,FALSE),D36=7,VLOOKUP(H36,[1]Film_Workers!$B$2:$BD$55,32,FALSE),D36=8,VLOOKUP(H36,[1]Film_Workers!$B$2:$BD$55,33,FALSE),D36=9,VLOOKUP(H36,[1]Film_Workers!$B$2:$BD$55,34,FALSE),D36=10,VLOOKUP(H36,[1]Film_Workers!$B$2:$BD$55,35,FALSE),D36=11,VLOOKUP(H36,[1]Film_Workers!$B$2:$BD$55,36,FALSE),D36=12,VLOOKUP(H36,[1]Film_Workers!$B$2:$BD$55,37,FALSE)),C36=2017,_xlfn.IFS(D36=1,VLOOKUP(H36,[1]Film_Workers!$B$2:$BD$55,38,FALSE),D36=2,VLOOKUP(H36,[1]Film_Workers!$B$2:$BD$55,39,FALSE),D36=3,VLOOKUP(H36,[1]Film_Workers!$B$2:$BD$55,40,FALSE),D36=4,VLOOKUP(H36,[1]Film_Workers!$B$2:$BD$55,41,FALSE),D36=5,VLOOKUP(H36,[1]Film_Workers!$B$2:$BD$55,42,FALSE),D36=6,VLOOKUP(H36,[1]Film_Workers!$B$2:$BD$55,43,FALSE),D36=7,VLOOKUP(H36,[1]Film_Workers!$B$2:$BD$55,43,FALSE),D36=8,VLOOKUP(H36,[1]Film_Workers!$B$2:$BD$55,44,FALSE),D36=9,VLOOKUP(H36,[1]Film_Workers!$B$2:$BD$55,45,FALSE),D36=10,VLOOKUP(H36,[1]Film_Workers!$B$2:$BD$55,46,FALSE),D36=11,VLOOKUP(H36,[1]Film_Workers!$B$2:$BD$55,47,FALSE),D36=12,VLOOKUP(H36,[1]Film_Workers!$B$2:$BD$55,48)),C36=2018,_xlfn.IFS(D36=1,VLOOKUP(H36,[1]Film_Workers!$B$2:$BD$55,49,FALSE),D36=2,VLOOKUP(H36,[1]Film_Workers!$B$2:$BD$55,50,FALSE),D36=3,VLOOKUP(H36,[1]Film_Workers!$B$2:$BD$55,51,FALSE),D36=4,VLOOKUP(H36,[1]Film_Workers!$B$2:$BD$55,52,FALSE),D36=5,VLOOKUP(H36,[1]Film_Workers!$B$2:$BD$55,53,FALSE),D36=6,VLOOKUP(H36,[1]Film_Workers!$B$2:$BD$55,54)))</f>
        <v>2028</v>
      </c>
      <c r="W36">
        <f>_xlfn.IFS(C36=2014,_xlfn.IFS(D36=1,VLOOKUP(H36,[1]Priv_Workers!$B$2:$BD$55,2,FALSE),D36=2,VLOOKUP(H36,[1]Priv_Workers!$B$2:$BD$55,3,FALSE),D36=3,VLOOKUP(H36,[1]Priv_Workers!$B$2:$BD$55,4,FALSE),D36=4,VLOOKUP(H36,[1]Priv_Workers!$B$2:$BD$55,5,FALSE),D36=5,VLOOKUP(H36,[1]Priv_Workers!$B$2:$BD$55,6,FALSE),D36=6,VLOOKUP(H36,[1]Priv_Workers!$B$2:$BD$55,7,FALSE),D36=7,VLOOKUP(H36,[1]Priv_Workers!$B$2:$BD$55,8,FALSE),D36=8,VLOOKUP(H36,[1]Priv_Workers!$B$2:$BD$55,9,FALSE),D36=9,VLOOKUP(H36,[1]Priv_Workers!$B$2:$BD$55,10,FALSE),D36=10,VLOOKUP(H36,[1]Priv_Workers!$B$2:$BD$55,11,FALSE),D36=11,VLOOKUP(H36,[1]Priv_Workers!$B$2:$BD$55,12,FALSE),D36=12,VLOOKUP(H36,[1]Priv_Workers!$B$2:$BD$55,13,FALSE)),C36=2015,_xlfn.IFS(D36=1,VLOOKUP(H36,[1]Priv_Workers!$B$2:$BD$55,14,FALSE),D36=2,VLOOKUP(H36,[1]Priv_Workers!$B$2:$BD$55,15,FALSE),D36=3,VLOOKUP(H36,[1]Priv_Workers!$B$2:$BD$55,16,FALSE),D36=4,VLOOKUP(H36,[1]Priv_Workers!$B$2:$BD$55,17,FALSE),D36=5,VLOOKUP(H36,[1]Priv_Workers!$B$2:$BD$55,18,FALSE),D36=6,VLOOKUP(H36,[1]Priv_Workers!$B$2:$BD$55,19,FALSE),D36=7,VLOOKUP(H36,[1]Priv_Workers!$B$2:$BD$55,20,FALSE),D36=8,VLOOKUP(H36,[1]Priv_Workers!$B$2:$BD$55,21,FALSE),D36=9,VLOOKUP(H36,[1]Priv_Workers!$B$2:$BD$55,22,FALSE),D36=10,VLOOKUP(H36,[1]Priv_Workers!$B$2:$BD$55,23,FALSE),D36=11,VLOOKUP(H36,[1]Priv_Workers!$B$2:$BD$55,24,FALSE),D36=12,VLOOKUP(H36,[1]Priv_Workers!$B$2:$BD$55,25,FALSE)),C36=2016,_xlfn.IFS(D36=1,VLOOKUP(H36,[1]Priv_Workers!$B$2:$BD$55,26,FALSE),D36=2,VLOOKUP(H36,[1]Priv_Workers!$B$2:$BD$55,27,FALSE),D36=3,VLOOKUP(H36,[1]Priv_Workers!$B$2:$BD$55,28,FALSE),D36=4,VLOOKUP(H36,[1]Priv_Workers!$B$2:$BD$55,29,FALSE),D36=5,VLOOKUP(H36,[1]Priv_Workers!$B$2:$BD$55,30,FALSE),D36=6,VLOOKUP(H36,[1]Priv_Workers!$B$2:$BD$55,31,FALSE),D36=7,VLOOKUP(H36,[1]Priv_Workers!$B$2:$BD$55,32,FALSE),D36=8,VLOOKUP(H36,[1]Priv_Workers!$B$2:$BD$55,33,FALSE),D36=9,VLOOKUP(H36,[1]Priv_Workers!$B$2:$BD$55,34,FALSE),D36=10,VLOOKUP(H36,[1]Priv_Workers!$B$2:$BD$55,35,FALSE),D36=11,VLOOKUP(H36,[1]Priv_Workers!$B$2:$BD$55,36,FALSE),D36=12,VLOOKUP(H36,[1]Priv_Workers!$B$2:$BD$55,37,FALSE)),C36=2017,_xlfn.IFS(D36=1,VLOOKUP(H36,[1]Priv_Workers!$B$2:$BD$55,38,FALSE),D36=2,VLOOKUP(H36,[1]Priv_Workers!$B$2:$BD$55,39,FALSE),D36=3,VLOOKUP(H36,[1]Priv_Workers!$B$2:$BD$55,40,FALSE),D36=4,VLOOKUP(H36,[1]Priv_Workers!$B$2:$BD$55,41,FALSE),D36=5,VLOOKUP(H36,[1]Priv_Workers!$B$2:$BD$55,42,FALSE),D36=6,VLOOKUP(H36,[1]Priv_Workers!$B$2:$BD$55,43,FALSE),D36=7,VLOOKUP(H36,[1]Priv_Workers!$B$2:$BD$55,43,FALSE),D36=8,VLOOKUP(H36,[1]Priv_Workers!$B$2:$BD$55,44,FALSE),D36=9,VLOOKUP(H36,[1]Priv_Workers!$B$2:$BD$55,45,FALSE),D36=10,VLOOKUP(H36,[1]Priv_Workers!$B$2:$BD$55,46,FALSE),D36=11,VLOOKUP(H36,[1]Priv_Workers!$B$2:$BD$55,47,FALSE),D36=12,VLOOKUP(H36,[1]Priv_Workers!$B$2:$BD$55,48)),C36=2018,_xlfn.IFS(D36=1,VLOOKUP(H36,[1]Priv_Workers!$B$2:$BD$55,49,FALSE),D36=2,VLOOKUP(H36,[1]Priv_Workers!$B$2:$BD$55,50,FALSE),D36=3,VLOOKUP(H36,[1]Priv_Workers!$B$2:$BD$55,51,FALSE),D36=4,VLOOKUP(H36,[1]Priv_Workers!$B$2:$BD$55,52,FALSE),D36=5,VLOOKUP(H36,[1]Priv_Workers!$B$2:$BD$55,53,FALSE),D36=6,VLOOKUP(H36,[1]Priv_Workers!$B$2:$BD$55,54)))</f>
        <v>3013160</v>
      </c>
      <c r="X36" s="3">
        <f t="shared" si="3"/>
        <v>6.7304756468292419E-4</v>
      </c>
      <c r="Y36" s="2">
        <f>_xlfn.IFS(C36=2014, _xlfn.IFS(E36=1, VLOOKUP(H36, [1]Wage_Info!$B$2:$AH$55, 2, FALSE), E36=2, VLOOKUP(H36, [1]Wage_Info!$B$2:$AH$55, 3, FALSE), E36=3, VLOOKUP(H36, [1]Wage_Info!$B$2:$AH$55, 4, FALSE), E36=4, VLOOKUP(H36, [1]Wage_Info!$B$2:$AH$55, 5, FALSE)), C36=2015, _xlfn.IFS(E36=1, VLOOKUP(H36, [1]Wage_Info!$B$2:$AH$55, 6, FALSE), E36=2, VLOOKUP(H36, [1]Wage_Info!$B$2:$AH$55, 7, FALSE), E36=3, VLOOKUP(H36, [1]Wage_Info!$B$2:$AH$55, 8, FALSE), E36=4, VLOOKUP(H36, [1]Wage_Info!$B$2:$AH$55, 9, FALSE)), C36=2016, _xlfn.IFS(E36=1, VLOOKUP(H36, [1]Wage_Info!$B$2:$AH$55, 10, FALSE), E36=2, VLOOKUP(H36, [1]Wage_Info!$B$2:$AH$55, 11, FALSE), E36=3, VLOOKUP(H36, [1]Wage_Info!$B$2:$AH$55, 12, FALSE), E36=4, VLOOKUP(H36, [1]Wage_Info!$B$2:$AH$55, 13, FALSE)), C36=2017, _xlfn.IFS(E36=1, VLOOKUP(H36, [1]Wage_Info!$B$2:$AH$55, 14, FALSE), E36=2, VLOOKUP(H36, [1]Wage_Info!$B$2:$AH$55, 15, FALSE), E36=3, VLOOKUP(H36, [1]Wage_Info!$B$2:$AH$55, 16, FALSE), E36=4, VLOOKUP(H36, [1]Wage_Info!$B$2:$AH$55, 17, FALSE)), C36 = 2018, _xlfn.IFS(E36=1, VLOOKUP(H36, [1]Wage_Info!$B$2:$AH$55, 18, FALSE), E36=3, VLOOKUP(H36, [1]Wage_Info!$B$2:$AH$55, 19, FALSE)))</f>
        <v>23738554</v>
      </c>
      <c r="Z36" s="2">
        <f>_xlfn.IFS(C36=2014, _xlfn.IFS(E36=1, VLOOKUP(H36, [1]Wage_Info!$B$2:$AL$55, 20, FALSE), E36=2, VLOOKUP(H36, [1]Wage_Info!$B$2:$AL$55, 21, FALSE), E36=3, VLOOKUP(H36, [1]Wage_Info!$B$2:$AL$55, 22, FALSE), E36=4, VLOOKUP(H36, [1]Wage_Info!$B$2:$AL$55, 23, FALSE)), C36=2015, _xlfn.IFS(E36=1, VLOOKUP(H36, [1]Wage_Info!$B$2:$AL$55, 24, FALSE), E36=2, VLOOKUP(H36, [1]Wage_Info!$B$2:$AL$55, 25, FALSE), E36=3, VLOOKUP(H36, [1]Wage_Info!$B$2:$AL$55, 26, FALSE), E36=4, VLOOKUP(H36, [1]Wage_Info!$B$2:$AL$55, 27, FALSE)), C36=2016, _xlfn.IFS(E36=1, VLOOKUP(H36, [1]Wage_Info!$B$2:$AL$55, 28, FALSE), E36=2, VLOOKUP(H36, [1]Wage_Info!$B$2:$AL$55, 29, FALSE), E36=3, VLOOKUP(H36, [1]Wage_Info!$B$2:$AL$55, 30, FALSE), E36=4, VLOOKUP(H36, [1]Wage_Info!$B$2:$AL$55, 31, FALSE)), C36=2017, _xlfn.IFS(E36=1, VLOOKUP(H36, [1]Wage_Info!$B$2:$AL$55, 32, FALSE), E36=2, VLOOKUP(H36, [1]Wage_Info!$B$2:$AL$55, 33, FALSE), E36=3, VLOOKUP(H36, [1]Wage_Info!$B$2:$AL$55, 34, FALSE), E36=4, VLOOKUP(H36, [1]Wage_Info!$B$2:$AL$55, 35, FALSE)), C36 = 2018, _xlfn.IFS(E36=1, VLOOKUP(H36, [1]Wage_Info!$B$2:$AL$55, 36, FALSE), E36=2, VLOOKUP(H36, [1]Wage_Info!$B$2:$AL$55, 37, FALSE)))</f>
        <v>47470416522</v>
      </c>
      <c r="AA36" s="4">
        <f t="shared" si="4"/>
        <v>5.0007048050649497E-4</v>
      </c>
      <c r="AB36">
        <f>[1]Key!C36</f>
        <v>1</v>
      </c>
      <c r="AC36">
        <f t="shared" si="5"/>
        <v>0</v>
      </c>
      <c r="AD36">
        <f t="shared" si="6"/>
        <v>0</v>
      </c>
      <c r="AE36">
        <f t="shared" si="7"/>
        <v>0</v>
      </c>
      <c r="AF36">
        <f>[1]Key!D36</f>
        <v>0</v>
      </c>
    </row>
    <row r="37" spans="1:32" x14ac:dyDescent="0.3">
      <c r="A37">
        <v>36</v>
      </c>
      <c r="B37">
        <v>36</v>
      </c>
      <c r="C37">
        <v>2015</v>
      </c>
      <c r="D37">
        <v>3</v>
      </c>
      <c r="E37">
        <f t="shared" si="0"/>
        <v>1</v>
      </c>
      <c r="F37">
        <v>2016</v>
      </c>
      <c r="G37" t="s">
        <v>50</v>
      </c>
      <c r="H37" s="1">
        <f>VALUE(IF(G37="foreign",53,SUBSTITUTE(G37,G37,VLOOKUP(G37,[1]Key!$G$2:$H$55,2,))))</f>
        <v>14</v>
      </c>
      <c r="I37" t="s">
        <v>51</v>
      </c>
      <c r="J37">
        <f>VALUE(_xlfn.IFS(I37="foreign",53,I37="fictional",54, I37="unspecified", 55, NOT(OR(I37="foreign",I37="fictional")),SUBSTITUTE(I37,I37,VLOOKUP(I37,[1]Key!$G$2:$H$55,2,))))</f>
        <v>14</v>
      </c>
      <c r="K37">
        <f t="shared" si="1"/>
        <v>1</v>
      </c>
      <c r="L37">
        <f>VLOOKUP(H37, [1]Key!$H$2:$K$54, 2)</f>
        <v>3</v>
      </c>
      <c r="M37">
        <f>VLOOKUP(J37, [1]Key!$H$2:$K$54, 2)</f>
        <v>3</v>
      </c>
      <c r="N37">
        <f>VLOOKUP("*"&amp;G37&amp;"*",[1]Key!$N$2:$O$6,2,FALSE)</f>
        <v>1</v>
      </c>
      <c r="O37">
        <f>VLOOKUP("*"&amp;G37&amp;"*",[1]Key!$R$2:$S$11,2,FALSE)</f>
        <v>1</v>
      </c>
      <c r="P37">
        <v>3495</v>
      </c>
      <c r="Q37" s="2">
        <v>29000000</v>
      </c>
      <c r="R37" t="s">
        <v>33</v>
      </c>
      <c r="S37">
        <f>VLOOKUP(R37, [1]Key!$U$2:$V$50, 2, FALSE)</f>
        <v>1</v>
      </c>
      <c r="T37">
        <f t="shared" si="2"/>
        <v>0</v>
      </c>
      <c r="U37">
        <f>_xlfn.IFS(C37=2018, VLOOKUP(H37, '[1]State Pop'!$B$2:$G$55,6),C37=2017, VLOOKUP(H37, '[1]State Pop'!$B$2:$F$55,5),C37=2016, VLOOKUP(H37, '[1]State Pop'!$B$2:$F$55,4), C37=2015, VLOOKUP(H37, '[1]State Pop'!$B$2:$F$55,3), C37=2014, VLOOKUP(H37, '[1]State Pop'!$B$2:$F$55,2))</f>
        <v>12862051</v>
      </c>
      <c r="V37">
        <f>_xlfn.IFS(C37=2014,_xlfn.IFS(D37=1,VLOOKUP(H37,[1]Film_Workers!$B$2:$BD$55,2,FALSE),D37=2,VLOOKUP(H37,[1]Film_Workers!$B$2:$BD$55,3,FALSE),D37=3,VLOOKUP(H37,[1]Film_Workers!$B$2:$BD$55,4,FALSE),D37=4,VLOOKUP(H37,[1]Film_Workers!$B$2:$BD$55,5,FALSE),D37=5,VLOOKUP(H37,[1]Film_Workers!$B$2:$BD$55,6,FALSE),D37=6,VLOOKUP(H37,[1]Film_Workers!$B$2:$BD$55,7,FALSE),D37=7,VLOOKUP(H37,[1]Film_Workers!$B$2:$BD$55,8,FALSE),D37=8,VLOOKUP(H37,[1]Film_Workers!$B$2:$BD$55,9,FALSE),D37=9,VLOOKUP(H37,[1]Film_Workers!$B$2:$BD$55,10,FALSE),D37=10,VLOOKUP(H37,[1]Film_Workers!$B$2:$BD$55,11,FALSE),D37=11,VLOOKUP(H37,[1]Film_Workers!$B$2:$BD$55,12,FALSE),D37=12,VLOOKUP(H37,[1]Film_Workers!$B$2:$BD$55,13,FALSE)),C37=2015,_xlfn.IFS(D37=1,VLOOKUP(H37,[1]Film_Workers!$B$2:$BD$55,14,FALSE),D37=2,VLOOKUP(H37,[1]Film_Workers!$B$2:$BD$55,15,FALSE),D37=3,VLOOKUP(H37,[1]Film_Workers!$B$2:$BD$55,16,FALSE),D37=4,VLOOKUP(H37,[1]Film_Workers!$B$2:$BD$55,17,FALSE),D37=5,VLOOKUP(H37,[1]Film_Workers!$B$2:$BD$55,18,FALSE),D37=6,VLOOKUP(H37,[1]Film_Workers!$B$2:$BD$55,19,FALSE),D37=7,VLOOKUP(H37,[1]Film_Workers!$B$2:$BD$55,20,FALSE),D37=8,VLOOKUP(H37,[1]Film_Workers!$B$2:$BD$55,21,FALSE),D37=9,VLOOKUP(H37,[1]Film_Workers!$B$2:$BD$55,22,FALSE),D37=10,VLOOKUP(H37,[1]Film_Workers!$B$2:$BD$55,23,FALSE),D37=11,VLOOKUP(H37,[1]Film_Workers!$B$2:$BD$55,24,FALSE),D37=12,VLOOKUP(H37,[1]Film_Workers!$B$2:$BD$55,25,FALSE)),C37=2016,_xlfn.IFS(D37=1,VLOOKUP(H37,[1]Film_Workers!$B$2:$BD$55,26,FALSE),D37=2,VLOOKUP(H37,[1]Film_Workers!$B$2:$BD$55,27,FALSE),D37=3,VLOOKUP(H37,[1]Film_Workers!$B$2:$BD$55,28,FALSE),D37=4,VLOOKUP(H37,[1]Film_Workers!$B$2:$BD$55,29,FALSE),D37=5,VLOOKUP(H37,[1]Film_Workers!$B$2:$BD$55,30,FALSE),D37=6,VLOOKUP(H37,[1]Film_Workers!$B$2:$BD$55,31,FALSE),D37=7,VLOOKUP(H37,[1]Film_Workers!$B$2:$BD$55,32,FALSE),D37=8,VLOOKUP(H37,[1]Film_Workers!$B$2:$BD$55,33,FALSE),D37=9,VLOOKUP(H37,[1]Film_Workers!$B$2:$BD$55,34,FALSE),D37=10,VLOOKUP(H37,[1]Film_Workers!$B$2:$BD$55,35,FALSE),D37=11,VLOOKUP(H37,[1]Film_Workers!$B$2:$BD$55,36,FALSE),D37=12,VLOOKUP(H37,[1]Film_Workers!$B$2:$BD$55,37,FALSE)),C37=2017,_xlfn.IFS(D37=1,VLOOKUP(H37,[1]Film_Workers!$B$2:$BD$55,38,FALSE),D37=2,VLOOKUP(H37,[1]Film_Workers!$B$2:$BD$55,39,FALSE),D37=3,VLOOKUP(H37,[1]Film_Workers!$B$2:$BD$55,40,FALSE),D37=4,VLOOKUP(H37,[1]Film_Workers!$B$2:$BD$55,41,FALSE),D37=5,VLOOKUP(H37,[1]Film_Workers!$B$2:$BD$55,42,FALSE),D37=6,VLOOKUP(H37,[1]Film_Workers!$B$2:$BD$55,43,FALSE),D37=7,VLOOKUP(H37,[1]Film_Workers!$B$2:$BD$55,43,FALSE),D37=8,VLOOKUP(H37,[1]Film_Workers!$B$2:$BD$55,44,FALSE),D37=9,VLOOKUP(H37,[1]Film_Workers!$B$2:$BD$55,45,FALSE),D37=10,VLOOKUP(H37,[1]Film_Workers!$B$2:$BD$55,46,FALSE),D37=11,VLOOKUP(H37,[1]Film_Workers!$B$2:$BD$55,47,FALSE),D37=12,VLOOKUP(H37,[1]Film_Workers!$B$2:$BD$55,48)),C37=2018,_xlfn.IFS(D37=1,VLOOKUP(H37,[1]Film_Workers!$B$2:$BD$55,49,FALSE),D37=2,VLOOKUP(H37,[1]Film_Workers!$B$2:$BD$55,50,FALSE),D37=3,VLOOKUP(H37,[1]Film_Workers!$B$2:$BD$55,51,FALSE),D37=4,VLOOKUP(H37,[1]Film_Workers!$B$2:$BD$55,52,FALSE),D37=5,VLOOKUP(H37,[1]Film_Workers!$B$2:$BD$55,53,FALSE),D37=6,VLOOKUP(H37,[1]Film_Workers!$B$2:$BD$55,54)))</f>
        <v>2054</v>
      </c>
      <c r="W37">
        <f>_xlfn.IFS(C37=2014,_xlfn.IFS(D37=1,VLOOKUP(H37,[1]Priv_Workers!$B$2:$BD$55,2,FALSE),D37=2,VLOOKUP(H37,[1]Priv_Workers!$B$2:$BD$55,3,FALSE),D37=3,VLOOKUP(H37,[1]Priv_Workers!$B$2:$BD$55,4,FALSE),D37=4,VLOOKUP(H37,[1]Priv_Workers!$B$2:$BD$55,5,FALSE),D37=5,VLOOKUP(H37,[1]Priv_Workers!$B$2:$BD$55,6,FALSE),D37=6,VLOOKUP(H37,[1]Priv_Workers!$B$2:$BD$55,7,FALSE),D37=7,VLOOKUP(H37,[1]Priv_Workers!$B$2:$BD$55,8,FALSE),D37=8,VLOOKUP(H37,[1]Priv_Workers!$B$2:$BD$55,9,FALSE),D37=9,VLOOKUP(H37,[1]Priv_Workers!$B$2:$BD$55,10,FALSE),D37=10,VLOOKUP(H37,[1]Priv_Workers!$B$2:$BD$55,11,FALSE),D37=11,VLOOKUP(H37,[1]Priv_Workers!$B$2:$BD$55,12,FALSE),D37=12,VLOOKUP(H37,[1]Priv_Workers!$B$2:$BD$55,13,FALSE)),C37=2015,_xlfn.IFS(D37=1,VLOOKUP(H37,[1]Priv_Workers!$B$2:$BD$55,14,FALSE),D37=2,VLOOKUP(H37,[1]Priv_Workers!$B$2:$BD$55,15,FALSE),D37=3,VLOOKUP(H37,[1]Priv_Workers!$B$2:$BD$55,16,FALSE),D37=4,VLOOKUP(H37,[1]Priv_Workers!$B$2:$BD$55,17,FALSE),D37=5,VLOOKUP(H37,[1]Priv_Workers!$B$2:$BD$55,18,FALSE),D37=6,VLOOKUP(H37,[1]Priv_Workers!$B$2:$BD$55,19,FALSE),D37=7,VLOOKUP(H37,[1]Priv_Workers!$B$2:$BD$55,20,FALSE),D37=8,VLOOKUP(H37,[1]Priv_Workers!$B$2:$BD$55,21,FALSE),D37=9,VLOOKUP(H37,[1]Priv_Workers!$B$2:$BD$55,22,FALSE),D37=10,VLOOKUP(H37,[1]Priv_Workers!$B$2:$BD$55,23,FALSE),D37=11,VLOOKUP(H37,[1]Priv_Workers!$B$2:$BD$55,24,FALSE),D37=12,VLOOKUP(H37,[1]Priv_Workers!$B$2:$BD$55,25,FALSE)),C37=2016,_xlfn.IFS(D37=1,VLOOKUP(H37,[1]Priv_Workers!$B$2:$BD$55,26,FALSE),D37=2,VLOOKUP(H37,[1]Priv_Workers!$B$2:$BD$55,27,FALSE),D37=3,VLOOKUP(H37,[1]Priv_Workers!$B$2:$BD$55,28,FALSE),D37=4,VLOOKUP(H37,[1]Priv_Workers!$B$2:$BD$55,29,FALSE),D37=5,VLOOKUP(H37,[1]Priv_Workers!$B$2:$BD$55,30,FALSE),D37=6,VLOOKUP(H37,[1]Priv_Workers!$B$2:$BD$55,31,FALSE),D37=7,VLOOKUP(H37,[1]Priv_Workers!$B$2:$BD$55,32,FALSE),D37=8,VLOOKUP(H37,[1]Priv_Workers!$B$2:$BD$55,33,FALSE),D37=9,VLOOKUP(H37,[1]Priv_Workers!$B$2:$BD$55,34,FALSE),D37=10,VLOOKUP(H37,[1]Priv_Workers!$B$2:$BD$55,35,FALSE),D37=11,VLOOKUP(H37,[1]Priv_Workers!$B$2:$BD$55,36,FALSE),D37=12,VLOOKUP(H37,[1]Priv_Workers!$B$2:$BD$55,37,FALSE)),C37=2017,_xlfn.IFS(D37=1,VLOOKUP(H37,[1]Priv_Workers!$B$2:$BD$55,38,FALSE),D37=2,VLOOKUP(H37,[1]Priv_Workers!$B$2:$BD$55,39,FALSE),D37=3,VLOOKUP(H37,[1]Priv_Workers!$B$2:$BD$55,40,FALSE),D37=4,VLOOKUP(H37,[1]Priv_Workers!$B$2:$BD$55,41,FALSE),D37=5,VLOOKUP(H37,[1]Priv_Workers!$B$2:$BD$55,42,FALSE),D37=6,VLOOKUP(H37,[1]Priv_Workers!$B$2:$BD$55,43,FALSE),D37=7,VLOOKUP(H37,[1]Priv_Workers!$B$2:$BD$55,43,FALSE),D37=8,VLOOKUP(H37,[1]Priv_Workers!$B$2:$BD$55,44,FALSE),D37=9,VLOOKUP(H37,[1]Priv_Workers!$B$2:$BD$55,45,FALSE),D37=10,VLOOKUP(H37,[1]Priv_Workers!$B$2:$BD$55,46,FALSE),D37=11,VLOOKUP(H37,[1]Priv_Workers!$B$2:$BD$55,47,FALSE),D37=12,VLOOKUP(H37,[1]Priv_Workers!$B$2:$BD$55,48)),C37=2018,_xlfn.IFS(D37=1,VLOOKUP(H37,[1]Priv_Workers!$B$2:$BD$55,49,FALSE),D37=2,VLOOKUP(H37,[1]Priv_Workers!$B$2:$BD$55,50,FALSE),D37=3,VLOOKUP(H37,[1]Priv_Workers!$B$2:$BD$55,51,FALSE),D37=4,VLOOKUP(H37,[1]Priv_Workers!$B$2:$BD$55,52,FALSE),D37=5,VLOOKUP(H37,[1]Priv_Workers!$B$2:$BD$55,53,FALSE),D37=6,VLOOKUP(H37,[1]Priv_Workers!$B$2:$BD$55,54)))</f>
        <v>4939142</v>
      </c>
      <c r="X37" s="3">
        <f t="shared" si="3"/>
        <v>4.158617022956619E-4</v>
      </c>
      <c r="Y37" s="2">
        <f>_xlfn.IFS(C37=2014, _xlfn.IFS(E37=1, VLOOKUP(H37, [1]Wage_Info!$B$2:$AH$55, 2, FALSE), E37=2, VLOOKUP(H37, [1]Wage_Info!$B$2:$AH$55, 3, FALSE), E37=3, VLOOKUP(H37, [1]Wage_Info!$B$2:$AH$55, 4, FALSE), E37=4, VLOOKUP(H37, [1]Wage_Info!$B$2:$AH$55, 5, FALSE)), C37=2015, _xlfn.IFS(E37=1, VLOOKUP(H37, [1]Wage_Info!$B$2:$AH$55, 6, FALSE), E37=2, VLOOKUP(H37, [1]Wage_Info!$B$2:$AH$55, 7, FALSE), E37=3, VLOOKUP(H37, [1]Wage_Info!$B$2:$AH$55, 8, FALSE), E37=4, VLOOKUP(H37, [1]Wage_Info!$B$2:$AH$55, 9, FALSE)), C37=2016, _xlfn.IFS(E37=1, VLOOKUP(H37, [1]Wage_Info!$B$2:$AH$55, 10, FALSE), E37=2, VLOOKUP(H37, [1]Wage_Info!$B$2:$AH$55, 11, FALSE), E37=3, VLOOKUP(H37, [1]Wage_Info!$B$2:$AH$55, 12, FALSE), E37=4, VLOOKUP(H37, [1]Wage_Info!$B$2:$AH$55, 13, FALSE)), C37=2017, _xlfn.IFS(E37=1, VLOOKUP(H37, [1]Wage_Info!$B$2:$AH$55, 14, FALSE), E37=2, VLOOKUP(H37, [1]Wage_Info!$B$2:$AH$55, 15, FALSE), E37=3, VLOOKUP(H37, [1]Wage_Info!$B$2:$AH$55, 16, FALSE), E37=4, VLOOKUP(H37, [1]Wage_Info!$B$2:$AH$55, 17, FALSE)), C37 = 2018, _xlfn.IFS(E37=1, VLOOKUP(H37, [1]Wage_Info!$B$2:$AH$55, 18, FALSE), E37=3, VLOOKUP(H37, [1]Wage_Info!$B$2:$AH$55, 19, FALSE)))</f>
        <v>40884262</v>
      </c>
      <c r="Z37" s="2">
        <f>_xlfn.IFS(C37=2014, _xlfn.IFS(E37=1, VLOOKUP(H37, [1]Wage_Info!$B$2:$AL$55, 20, FALSE), E37=2, VLOOKUP(H37, [1]Wage_Info!$B$2:$AL$55, 21, FALSE), E37=3, VLOOKUP(H37, [1]Wage_Info!$B$2:$AL$55, 22, FALSE), E37=4, VLOOKUP(H37, [1]Wage_Info!$B$2:$AL$55, 23, FALSE)), C37=2015, _xlfn.IFS(E37=1, VLOOKUP(H37, [1]Wage_Info!$B$2:$AL$55, 24, FALSE), E37=2, VLOOKUP(H37, [1]Wage_Info!$B$2:$AL$55, 25, FALSE), E37=3, VLOOKUP(H37, [1]Wage_Info!$B$2:$AL$55, 26, FALSE), E37=4, VLOOKUP(H37, [1]Wage_Info!$B$2:$AL$55, 27, FALSE)), C37=2016, _xlfn.IFS(E37=1, VLOOKUP(H37, [1]Wage_Info!$B$2:$AL$55, 28, FALSE), E37=2, VLOOKUP(H37, [1]Wage_Info!$B$2:$AL$55, 29, FALSE), E37=3, VLOOKUP(H37, [1]Wage_Info!$B$2:$AL$55, 30, FALSE), E37=4, VLOOKUP(H37, [1]Wage_Info!$B$2:$AL$55, 31, FALSE)), C37=2017, _xlfn.IFS(E37=1, VLOOKUP(H37, [1]Wage_Info!$B$2:$AL$55, 32, FALSE), E37=2, VLOOKUP(H37, [1]Wage_Info!$B$2:$AL$55, 33, FALSE), E37=3, VLOOKUP(H37, [1]Wage_Info!$B$2:$AL$55, 34, FALSE), E37=4, VLOOKUP(H37, [1]Wage_Info!$B$2:$AL$55, 35, FALSE)), C37 = 2018, _xlfn.IFS(E37=1, VLOOKUP(H37, [1]Wage_Info!$B$2:$AL$55, 36, FALSE), E37=2, VLOOKUP(H37, [1]Wage_Info!$B$2:$AL$55, 37, FALSE)))</f>
        <v>73317406117</v>
      </c>
      <c r="AA37" s="4">
        <f t="shared" si="4"/>
        <v>5.5763377573337563E-4</v>
      </c>
      <c r="AB37">
        <f>[1]Key!C37</f>
        <v>1</v>
      </c>
      <c r="AC37">
        <f t="shared" si="5"/>
        <v>0</v>
      </c>
      <c r="AD37">
        <f t="shared" si="6"/>
        <v>0</v>
      </c>
      <c r="AE37">
        <f t="shared" si="7"/>
        <v>0</v>
      </c>
      <c r="AF37">
        <f>[1]Key!D37</f>
        <v>0</v>
      </c>
    </row>
    <row r="38" spans="1:32" x14ac:dyDescent="0.3">
      <c r="A38">
        <v>37</v>
      </c>
      <c r="B38">
        <v>37</v>
      </c>
      <c r="C38">
        <v>2014</v>
      </c>
      <c r="D38">
        <v>10</v>
      </c>
      <c r="E38">
        <f t="shared" si="0"/>
        <v>4</v>
      </c>
      <c r="F38">
        <v>2016</v>
      </c>
      <c r="G38" t="s">
        <v>32</v>
      </c>
      <c r="H38" s="1">
        <f>VALUE(IF(G38="foreign",53,SUBSTITUTE(G38,G38,VLOOKUP(G38,[1]Key!$G$2:$H$55,2,))))</f>
        <v>53</v>
      </c>
      <c r="I38" t="s">
        <v>32</v>
      </c>
      <c r="J38">
        <f>VALUE(_xlfn.IFS(I38="foreign",53,I38="fictional",54, I38="unspecified", 55, NOT(OR(I38="foreign",I38="fictional")),SUBSTITUTE(I38,I38,VLOOKUP(I38,[1]Key!$G$2:$H$55,2,))))</f>
        <v>53</v>
      </c>
      <c r="K38">
        <f t="shared" si="1"/>
        <v>1</v>
      </c>
      <c r="L38">
        <f>VLOOKUP(H38, [1]Key!$H$2:$K$54, 2)</f>
        <v>0</v>
      </c>
      <c r="M38">
        <f>VLOOKUP(J38, [1]Key!$H$2:$K$54, 2)</f>
        <v>0</v>
      </c>
      <c r="N38">
        <f>VLOOKUP("*"&amp;G38&amp;"*",[1]Key!$N$2:$O$6,2,FALSE)</f>
        <v>0</v>
      </c>
      <c r="O38">
        <f>VLOOKUP("*"&amp;G38&amp;"*",[1]Key!$R$2:$S$11,2,FALSE)</f>
        <v>0</v>
      </c>
      <c r="P38">
        <v>3492</v>
      </c>
      <c r="Q38" s="2">
        <v>60000000</v>
      </c>
      <c r="R38" t="s">
        <v>33</v>
      </c>
      <c r="S38">
        <f>VLOOKUP(R38, [1]Key!$U$2:$V$8, 2, FALSE)</f>
        <v>1</v>
      </c>
      <c r="T38">
        <f t="shared" si="2"/>
        <v>0</v>
      </c>
      <c r="U38">
        <f>_xlfn.IFS(C38=2018, VLOOKUP(H38, '[1]State Pop'!$B$2:$G$55,6),C38=2017, VLOOKUP(H38, '[1]State Pop'!$B$2:$F$55,5),C38=2016, VLOOKUP(H38, '[1]State Pop'!$B$2:$F$55,4), C38=2015, VLOOKUP(H38, '[1]State Pop'!$B$2:$F$55,3), C38=2014, VLOOKUP(H38, '[1]State Pop'!$B$2:$F$55,2))</f>
        <v>0</v>
      </c>
      <c r="V38">
        <f>_xlfn.IFS(C38=2014,_xlfn.IFS(D38=1,VLOOKUP(H38,[1]Film_Workers!$B$2:$BD$55,2,FALSE),D38=2,VLOOKUP(H38,[1]Film_Workers!$B$2:$BD$55,3,FALSE),D38=3,VLOOKUP(H38,[1]Film_Workers!$B$2:$BD$55,4,FALSE),D38=4,VLOOKUP(H38,[1]Film_Workers!$B$2:$BD$55,5,FALSE),D38=5,VLOOKUP(H38,[1]Film_Workers!$B$2:$BD$55,6,FALSE),D38=6,VLOOKUP(H38,[1]Film_Workers!$B$2:$BD$55,7,FALSE),D38=7,VLOOKUP(H38,[1]Film_Workers!$B$2:$BD$55,8,FALSE),D38=8,VLOOKUP(H38,[1]Film_Workers!$B$2:$BD$55,9,FALSE),D38=9,VLOOKUP(H38,[1]Film_Workers!$B$2:$BD$55,10,FALSE),D38=10,VLOOKUP(H38,[1]Film_Workers!$B$2:$BD$55,11,FALSE),D38=11,VLOOKUP(H38,[1]Film_Workers!$B$2:$BD$55,12,FALSE),D38=12,VLOOKUP(H38,[1]Film_Workers!$B$2:$BD$55,13,FALSE)),C38=2015,_xlfn.IFS(D38=1,VLOOKUP(H38,[1]Film_Workers!$B$2:$BD$55,14,FALSE),D38=2,VLOOKUP(H38,[1]Film_Workers!$B$2:$BD$55,15,FALSE),D38=3,VLOOKUP(H38,[1]Film_Workers!$B$2:$BD$55,16,FALSE),D38=4,VLOOKUP(H38,[1]Film_Workers!$B$2:$BD$55,17,FALSE),D38=5,VLOOKUP(H38,[1]Film_Workers!$B$2:$BD$55,18,FALSE),D38=6,VLOOKUP(H38,[1]Film_Workers!$B$2:$BD$55,19,FALSE),D38=7,VLOOKUP(H38,[1]Film_Workers!$B$2:$BD$55,20,FALSE),D38=8,VLOOKUP(H38,[1]Film_Workers!$B$2:$BD$55,21,FALSE),D38=9,VLOOKUP(H38,[1]Film_Workers!$B$2:$BD$55,22,FALSE),D38=10,VLOOKUP(H38,[1]Film_Workers!$B$2:$BD$55,23,FALSE),D38=11,VLOOKUP(H38,[1]Film_Workers!$B$2:$BD$55,24,FALSE),D38=12,VLOOKUP(H38,[1]Film_Workers!$B$2:$BD$55,25,FALSE)),C38=2016,_xlfn.IFS(D38=1,VLOOKUP(H38,[1]Film_Workers!$B$2:$BD$55,26,FALSE),D38=2,VLOOKUP(H38,[1]Film_Workers!$B$2:$BD$55,27,FALSE),D38=3,VLOOKUP(H38,[1]Film_Workers!$B$2:$BD$55,28,FALSE),D38=4,VLOOKUP(H38,[1]Film_Workers!$B$2:$BD$55,29,FALSE),D38=5,VLOOKUP(H38,[1]Film_Workers!$B$2:$BD$55,30,FALSE),D38=6,VLOOKUP(H38,[1]Film_Workers!$B$2:$BD$55,31,FALSE),D38=7,VLOOKUP(H38,[1]Film_Workers!$B$2:$BD$55,32,FALSE),D38=8,VLOOKUP(H38,[1]Film_Workers!$B$2:$BD$55,33,FALSE),D38=9,VLOOKUP(H38,[1]Film_Workers!$B$2:$BD$55,34,FALSE),D38=10,VLOOKUP(H38,[1]Film_Workers!$B$2:$BD$55,35,FALSE),D38=11,VLOOKUP(H38,[1]Film_Workers!$B$2:$BD$55,36,FALSE),D38=12,VLOOKUP(H38,[1]Film_Workers!$B$2:$BD$55,37,FALSE)),C38=2017,_xlfn.IFS(D38=1,VLOOKUP(H38,[1]Film_Workers!$B$2:$BD$55,38,FALSE),D38=2,VLOOKUP(H38,[1]Film_Workers!$B$2:$BD$55,39,FALSE),D38=3,VLOOKUP(H38,[1]Film_Workers!$B$2:$BD$55,40,FALSE),D38=4,VLOOKUP(H38,[1]Film_Workers!$B$2:$BD$55,41,FALSE),D38=5,VLOOKUP(H38,[1]Film_Workers!$B$2:$BD$55,42,FALSE),D38=6,VLOOKUP(H38,[1]Film_Workers!$B$2:$BD$55,43,FALSE),D38=7,VLOOKUP(H38,[1]Film_Workers!$B$2:$BD$55,43,FALSE),D38=8,VLOOKUP(H38,[1]Film_Workers!$B$2:$BD$55,44,FALSE),D38=9,VLOOKUP(H38,[1]Film_Workers!$B$2:$BD$55,45,FALSE),D38=10,VLOOKUP(H38,[1]Film_Workers!$B$2:$BD$55,46,FALSE),D38=11,VLOOKUP(H38,[1]Film_Workers!$B$2:$BD$55,47,FALSE),D38=12,VLOOKUP(H38,[1]Film_Workers!$B$2:$BD$55,48)),C38=2018,_xlfn.IFS(D38=1,VLOOKUP(H38,[1]Film_Workers!$B$2:$BD$55,49,FALSE),D38=2,VLOOKUP(H38,[1]Film_Workers!$B$2:$BD$55,50,FALSE),D38=3,VLOOKUP(H38,[1]Film_Workers!$B$2:$BD$55,51,FALSE),D38=4,VLOOKUP(H38,[1]Film_Workers!$B$2:$BD$55,52,FALSE),D38=5,VLOOKUP(H38,[1]Film_Workers!$B$2:$BD$55,53,FALSE),D38=6,VLOOKUP(H38,[1]Film_Workers!$B$2:$BD$55,54)))</f>
        <v>0</v>
      </c>
      <c r="W38">
        <f>_xlfn.IFS(C38=2014,_xlfn.IFS(D38=1,VLOOKUP(H38,[1]Priv_Workers!$B$2:$BD$55,2,FALSE),D38=2,VLOOKUP(H38,[1]Priv_Workers!$B$2:$BD$55,3,FALSE),D38=3,VLOOKUP(H38,[1]Priv_Workers!$B$2:$BD$55,4,FALSE),D38=4,VLOOKUP(H38,[1]Priv_Workers!$B$2:$BD$55,5,FALSE),D38=5,VLOOKUP(H38,[1]Priv_Workers!$B$2:$BD$55,6,FALSE),D38=6,VLOOKUP(H38,[1]Priv_Workers!$B$2:$BD$55,7,FALSE),D38=7,VLOOKUP(H38,[1]Priv_Workers!$B$2:$BD$55,8,FALSE),D38=8,VLOOKUP(H38,[1]Priv_Workers!$B$2:$BD$55,9,FALSE),D38=9,VLOOKUP(H38,[1]Priv_Workers!$B$2:$BD$55,10,FALSE),D38=10,VLOOKUP(H38,[1]Priv_Workers!$B$2:$BD$55,11,FALSE),D38=11,VLOOKUP(H38,[1]Priv_Workers!$B$2:$BD$55,12,FALSE),D38=12,VLOOKUP(H38,[1]Priv_Workers!$B$2:$BD$55,13,FALSE)),C38=2015,_xlfn.IFS(D38=1,VLOOKUP(H38,[1]Priv_Workers!$B$2:$BD$55,14,FALSE),D38=2,VLOOKUP(H38,[1]Priv_Workers!$B$2:$BD$55,15,FALSE),D38=3,VLOOKUP(H38,[1]Priv_Workers!$B$2:$BD$55,16,FALSE),D38=4,VLOOKUP(H38,[1]Priv_Workers!$B$2:$BD$55,17,FALSE),D38=5,VLOOKUP(H38,[1]Priv_Workers!$B$2:$BD$55,18,FALSE),D38=6,VLOOKUP(H38,[1]Priv_Workers!$B$2:$BD$55,19,FALSE),D38=7,VLOOKUP(H38,[1]Priv_Workers!$B$2:$BD$55,20,FALSE),D38=8,VLOOKUP(H38,[1]Priv_Workers!$B$2:$BD$55,21,FALSE),D38=9,VLOOKUP(H38,[1]Priv_Workers!$B$2:$BD$55,22,FALSE),D38=10,VLOOKUP(H38,[1]Priv_Workers!$B$2:$BD$55,23,FALSE),D38=11,VLOOKUP(H38,[1]Priv_Workers!$B$2:$BD$55,24,FALSE),D38=12,VLOOKUP(H38,[1]Priv_Workers!$B$2:$BD$55,25,FALSE)),C38=2016,_xlfn.IFS(D38=1,VLOOKUP(H38,[1]Priv_Workers!$B$2:$BD$55,26,FALSE),D38=2,VLOOKUP(H38,[1]Priv_Workers!$B$2:$BD$55,27,FALSE),D38=3,VLOOKUP(H38,[1]Priv_Workers!$B$2:$BD$55,28,FALSE),D38=4,VLOOKUP(H38,[1]Priv_Workers!$B$2:$BD$55,29,FALSE),D38=5,VLOOKUP(H38,[1]Priv_Workers!$B$2:$BD$55,30,FALSE),D38=6,VLOOKUP(H38,[1]Priv_Workers!$B$2:$BD$55,31,FALSE),D38=7,VLOOKUP(H38,[1]Priv_Workers!$B$2:$BD$55,32,FALSE),D38=8,VLOOKUP(H38,[1]Priv_Workers!$B$2:$BD$55,33,FALSE),D38=9,VLOOKUP(H38,[1]Priv_Workers!$B$2:$BD$55,34,FALSE),D38=10,VLOOKUP(H38,[1]Priv_Workers!$B$2:$BD$55,35,FALSE),D38=11,VLOOKUP(H38,[1]Priv_Workers!$B$2:$BD$55,36,FALSE),D38=12,VLOOKUP(H38,[1]Priv_Workers!$B$2:$BD$55,37,FALSE)),C38=2017,_xlfn.IFS(D38=1,VLOOKUP(H38,[1]Priv_Workers!$B$2:$BD$55,38,FALSE),D38=2,VLOOKUP(H38,[1]Priv_Workers!$B$2:$BD$55,39,FALSE),D38=3,VLOOKUP(H38,[1]Priv_Workers!$B$2:$BD$55,40,FALSE),D38=4,VLOOKUP(H38,[1]Priv_Workers!$B$2:$BD$55,41,FALSE),D38=5,VLOOKUP(H38,[1]Priv_Workers!$B$2:$BD$55,42,FALSE),D38=6,VLOOKUP(H38,[1]Priv_Workers!$B$2:$BD$55,43,FALSE),D38=7,VLOOKUP(H38,[1]Priv_Workers!$B$2:$BD$55,43,FALSE),D38=8,VLOOKUP(H38,[1]Priv_Workers!$B$2:$BD$55,44,FALSE),D38=9,VLOOKUP(H38,[1]Priv_Workers!$B$2:$BD$55,45,FALSE),D38=10,VLOOKUP(H38,[1]Priv_Workers!$B$2:$BD$55,46,FALSE),D38=11,VLOOKUP(H38,[1]Priv_Workers!$B$2:$BD$55,47,FALSE),D38=12,VLOOKUP(H38,[1]Priv_Workers!$B$2:$BD$55,48)),C38=2018,_xlfn.IFS(D38=1,VLOOKUP(H38,[1]Priv_Workers!$B$2:$BD$55,49,FALSE),D38=2,VLOOKUP(H38,[1]Priv_Workers!$B$2:$BD$55,50,FALSE),D38=3,VLOOKUP(H38,[1]Priv_Workers!$B$2:$BD$55,51,FALSE),D38=4,VLOOKUP(H38,[1]Priv_Workers!$B$2:$BD$55,52,FALSE),D38=5,VLOOKUP(H38,[1]Priv_Workers!$B$2:$BD$55,53,FALSE),D38=6,VLOOKUP(H38,[1]Priv_Workers!$B$2:$BD$55,54)))</f>
        <v>0</v>
      </c>
      <c r="X38" s="3" t="e">
        <f t="shared" si="3"/>
        <v>#DIV/0!</v>
      </c>
      <c r="Y38" s="2">
        <f>_xlfn.IFS(C38=2014, _xlfn.IFS(E38=1, VLOOKUP(H38, [1]Wage_Info!$B$2:$AH$55, 2, FALSE), E38=2, VLOOKUP(H38, [1]Wage_Info!$B$2:$AH$55, 3, FALSE), E38=3, VLOOKUP(H38, [1]Wage_Info!$B$2:$AH$55, 4, FALSE), E38=4, VLOOKUP(H38, [1]Wage_Info!$B$2:$AH$55, 5, FALSE)), C38=2015, _xlfn.IFS(E38=1, VLOOKUP(H38, [1]Wage_Info!$B$2:$AH$55, 6, FALSE), E38=2, VLOOKUP(H38, [1]Wage_Info!$B$2:$AH$55, 7, FALSE), E38=3, VLOOKUP(H38, [1]Wage_Info!$B$2:$AH$55, 8, FALSE), E38=4, VLOOKUP(H38, [1]Wage_Info!$B$2:$AH$55, 9, FALSE)), C38=2016, _xlfn.IFS(E38=1, VLOOKUP(H38, [1]Wage_Info!$B$2:$AH$55, 10, FALSE), E38=2, VLOOKUP(H38, [1]Wage_Info!$B$2:$AH$55, 11, FALSE), E38=3, VLOOKUP(H38, [1]Wage_Info!$B$2:$AH$55, 12, FALSE), E38=4, VLOOKUP(H38, [1]Wage_Info!$B$2:$AH$55, 13, FALSE)), C38=2017, _xlfn.IFS(E38=1, VLOOKUP(H38, [1]Wage_Info!$B$2:$AH$55, 14, FALSE), E38=2, VLOOKUP(H38, [1]Wage_Info!$B$2:$AH$55, 15, FALSE), E38=3, VLOOKUP(H38, [1]Wage_Info!$B$2:$AH$55, 16, FALSE), E38=4, VLOOKUP(H38, [1]Wage_Info!$B$2:$AH$55, 17, FALSE)), C38 = 2018, _xlfn.IFS(E38=1, VLOOKUP(H38, [1]Wage_Info!$B$2:$AH$55, 18, FALSE), E38=3, VLOOKUP(H38, [1]Wage_Info!$B$2:$AH$55, 19, FALSE)))</f>
        <v>0</v>
      </c>
      <c r="Z38" s="2">
        <f>_xlfn.IFS(C38=2014, _xlfn.IFS(E38=1, VLOOKUP(H38, [1]Wage_Info!$B$2:$AL$55, 20, FALSE), E38=2, VLOOKUP(H38, [1]Wage_Info!$B$2:$AL$55, 21, FALSE), E38=3, VLOOKUP(H38, [1]Wage_Info!$B$2:$AL$55, 22, FALSE), E38=4, VLOOKUP(H38, [1]Wage_Info!$B$2:$AL$55, 23, FALSE)), C38=2015, _xlfn.IFS(E38=1, VLOOKUP(H38, [1]Wage_Info!$B$2:$AL$55, 24, FALSE), E38=2, VLOOKUP(H38, [1]Wage_Info!$B$2:$AL$55, 25, FALSE), E38=3, VLOOKUP(H38, [1]Wage_Info!$B$2:$AL$55, 26, FALSE), E38=4, VLOOKUP(H38, [1]Wage_Info!$B$2:$AL$55, 27, FALSE)), C38=2016, _xlfn.IFS(E38=1, VLOOKUP(H38, [1]Wage_Info!$B$2:$AL$55, 28, FALSE), E38=2, VLOOKUP(H38, [1]Wage_Info!$B$2:$AL$55, 29, FALSE), E38=3, VLOOKUP(H38, [1]Wage_Info!$B$2:$AL$55, 30, FALSE), E38=4, VLOOKUP(H38, [1]Wage_Info!$B$2:$AL$55, 31, FALSE)), C38=2017, _xlfn.IFS(E38=1, VLOOKUP(H38, [1]Wage_Info!$B$2:$AL$55, 32, FALSE), E38=2, VLOOKUP(H38, [1]Wage_Info!$B$2:$AL$55, 33, FALSE), E38=3, VLOOKUP(H38, [1]Wage_Info!$B$2:$AL$55, 34, FALSE), E38=4, VLOOKUP(H38, [1]Wage_Info!$B$2:$AL$55, 35, FALSE)), C38 = 2018, _xlfn.IFS(E38=1, VLOOKUP(H38, [1]Wage_Info!$B$2:$AL$55, 36, FALSE), E38=2, VLOOKUP(H38, [1]Wage_Info!$B$2:$AL$55, 37, FALSE)))</f>
        <v>0</v>
      </c>
      <c r="AA38" s="4" t="e">
        <f t="shared" si="4"/>
        <v>#DIV/0!</v>
      </c>
      <c r="AB38">
        <f>[1]Key!C38</f>
        <v>1</v>
      </c>
      <c r="AC38">
        <f t="shared" si="5"/>
        <v>0</v>
      </c>
      <c r="AD38">
        <f t="shared" si="6"/>
        <v>0</v>
      </c>
      <c r="AE38">
        <f t="shared" si="7"/>
        <v>0</v>
      </c>
      <c r="AF38">
        <f>[1]Key!D38</f>
        <v>0</v>
      </c>
    </row>
    <row r="39" spans="1:32" x14ac:dyDescent="0.3">
      <c r="A39">
        <v>38</v>
      </c>
      <c r="B39">
        <v>38</v>
      </c>
      <c r="C39">
        <v>2015</v>
      </c>
      <c r="D39">
        <v>9</v>
      </c>
      <c r="E39">
        <f t="shared" si="0"/>
        <v>3</v>
      </c>
      <c r="F39">
        <v>2016</v>
      </c>
      <c r="G39" t="s">
        <v>38</v>
      </c>
      <c r="H39" s="1">
        <f>VALUE(IF(G39="foreign",53,SUBSTITUTE(G39,G39,VLOOKUP(G39,[1]Key!$G$2:$H$55,2,))))</f>
        <v>11</v>
      </c>
      <c r="I39" t="s">
        <v>36</v>
      </c>
      <c r="J39">
        <f>VALUE(_xlfn.IFS(I39="foreign",53,I39="fictional",54, I39="unspecified", 55, NOT(OR(I39="foreign",I39="fictional")),SUBSTITUTE(I39,I39,VLOOKUP(I39,[1]Key!$G$2:$H$55,2,))))</f>
        <v>54</v>
      </c>
      <c r="K39">
        <f t="shared" si="1"/>
        <v>0</v>
      </c>
      <c r="L39">
        <f>VLOOKUP(H39, [1]Key!$H$2:$K$54, 2)</f>
        <v>5</v>
      </c>
      <c r="M39">
        <f>VLOOKUP(J39, [1]Key!$H$2:$K$54, 2)</f>
        <v>0</v>
      </c>
      <c r="N39">
        <f>VLOOKUP("*"&amp;G39&amp;"*",[1]Key!$N$2:$O$6,2,FALSE)</f>
        <v>3</v>
      </c>
      <c r="O39">
        <f>VLOOKUP("*"&amp;G39&amp;"*",[1]Key!$R$2:$S$11,2,FALSE)</f>
        <v>7</v>
      </c>
      <c r="P39">
        <v>3478</v>
      </c>
      <c r="Q39" s="2">
        <v>110000000</v>
      </c>
      <c r="R39" t="s">
        <v>46</v>
      </c>
      <c r="S39">
        <f>VLOOKUP(R39, [1]Key!$U$2:$V$50, 2, FALSE)</f>
        <v>6</v>
      </c>
      <c r="T39">
        <f t="shared" si="2"/>
        <v>0</v>
      </c>
      <c r="U39">
        <f>_xlfn.IFS(C39=2018, VLOOKUP(H39, '[1]State Pop'!$B$2:$G$55,6),C39=2017, VLOOKUP(H39, '[1]State Pop'!$B$2:$F$55,5),C39=2016, VLOOKUP(H39, '[1]State Pop'!$B$2:$F$55,4), C39=2015, VLOOKUP(H39, '[1]State Pop'!$B$2:$F$55,3), C39=2014, VLOOKUP(H39, '[1]State Pop'!$B$2:$F$55,2))</f>
        <v>10199533</v>
      </c>
      <c r="V39">
        <f>_xlfn.IFS(C39=2014,_xlfn.IFS(D39=1,VLOOKUP(H39,[1]Film_Workers!$B$2:$BD$55,2,FALSE),D39=2,VLOOKUP(H39,[1]Film_Workers!$B$2:$BD$55,3,FALSE),D39=3,VLOOKUP(H39,[1]Film_Workers!$B$2:$BD$55,4,FALSE),D39=4,VLOOKUP(H39,[1]Film_Workers!$B$2:$BD$55,5,FALSE),D39=5,VLOOKUP(H39,[1]Film_Workers!$B$2:$BD$55,6,FALSE),D39=6,VLOOKUP(H39,[1]Film_Workers!$B$2:$BD$55,7,FALSE),D39=7,VLOOKUP(H39,[1]Film_Workers!$B$2:$BD$55,8,FALSE),D39=8,VLOOKUP(H39,[1]Film_Workers!$B$2:$BD$55,9,FALSE),D39=9,VLOOKUP(H39,[1]Film_Workers!$B$2:$BD$55,10,FALSE),D39=10,VLOOKUP(H39,[1]Film_Workers!$B$2:$BD$55,11,FALSE),D39=11,VLOOKUP(H39,[1]Film_Workers!$B$2:$BD$55,12,FALSE),D39=12,VLOOKUP(H39,[1]Film_Workers!$B$2:$BD$55,13,FALSE)),C39=2015,_xlfn.IFS(D39=1,VLOOKUP(H39,[1]Film_Workers!$B$2:$BD$55,14,FALSE),D39=2,VLOOKUP(H39,[1]Film_Workers!$B$2:$BD$55,15,FALSE),D39=3,VLOOKUP(H39,[1]Film_Workers!$B$2:$BD$55,16,FALSE),D39=4,VLOOKUP(H39,[1]Film_Workers!$B$2:$BD$55,17,FALSE),D39=5,VLOOKUP(H39,[1]Film_Workers!$B$2:$BD$55,18,FALSE),D39=6,VLOOKUP(H39,[1]Film_Workers!$B$2:$BD$55,19,FALSE),D39=7,VLOOKUP(H39,[1]Film_Workers!$B$2:$BD$55,20,FALSE),D39=8,VLOOKUP(H39,[1]Film_Workers!$B$2:$BD$55,21,FALSE),D39=9,VLOOKUP(H39,[1]Film_Workers!$B$2:$BD$55,22,FALSE),D39=10,VLOOKUP(H39,[1]Film_Workers!$B$2:$BD$55,23,FALSE),D39=11,VLOOKUP(H39,[1]Film_Workers!$B$2:$BD$55,24,FALSE),D39=12,VLOOKUP(H39,[1]Film_Workers!$B$2:$BD$55,25,FALSE)),C39=2016,_xlfn.IFS(D39=1,VLOOKUP(H39,[1]Film_Workers!$B$2:$BD$55,26,FALSE),D39=2,VLOOKUP(H39,[1]Film_Workers!$B$2:$BD$55,27,FALSE),D39=3,VLOOKUP(H39,[1]Film_Workers!$B$2:$BD$55,28,FALSE),D39=4,VLOOKUP(H39,[1]Film_Workers!$B$2:$BD$55,29,FALSE),D39=5,VLOOKUP(H39,[1]Film_Workers!$B$2:$BD$55,30,FALSE),D39=6,VLOOKUP(H39,[1]Film_Workers!$B$2:$BD$55,31,FALSE),D39=7,VLOOKUP(H39,[1]Film_Workers!$B$2:$BD$55,32,FALSE),D39=8,VLOOKUP(H39,[1]Film_Workers!$B$2:$BD$55,33,FALSE),D39=9,VLOOKUP(H39,[1]Film_Workers!$B$2:$BD$55,34,FALSE),D39=10,VLOOKUP(H39,[1]Film_Workers!$B$2:$BD$55,35,FALSE),D39=11,VLOOKUP(H39,[1]Film_Workers!$B$2:$BD$55,36,FALSE),D39=12,VLOOKUP(H39,[1]Film_Workers!$B$2:$BD$55,37,FALSE)),C39=2017,_xlfn.IFS(D39=1,VLOOKUP(H39,[1]Film_Workers!$B$2:$BD$55,38,FALSE),D39=2,VLOOKUP(H39,[1]Film_Workers!$B$2:$BD$55,39,FALSE),D39=3,VLOOKUP(H39,[1]Film_Workers!$B$2:$BD$55,40,FALSE),D39=4,VLOOKUP(H39,[1]Film_Workers!$B$2:$BD$55,41,FALSE),D39=5,VLOOKUP(H39,[1]Film_Workers!$B$2:$BD$55,42,FALSE),D39=6,VLOOKUP(H39,[1]Film_Workers!$B$2:$BD$55,43,FALSE),D39=7,VLOOKUP(H39,[1]Film_Workers!$B$2:$BD$55,43,FALSE),D39=8,VLOOKUP(H39,[1]Film_Workers!$B$2:$BD$55,44,FALSE),D39=9,VLOOKUP(H39,[1]Film_Workers!$B$2:$BD$55,45,FALSE),D39=10,VLOOKUP(H39,[1]Film_Workers!$B$2:$BD$55,46,FALSE),D39=11,VLOOKUP(H39,[1]Film_Workers!$B$2:$BD$55,47,FALSE),D39=12,VLOOKUP(H39,[1]Film_Workers!$B$2:$BD$55,48)),C39=2018,_xlfn.IFS(D39=1,VLOOKUP(H39,[1]Film_Workers!$B$2:$BD$55,49,FALSE),D39=2,VLOOKUP(H39,[1]Film_Workers!$B$2:$BD$55,50,FALSE),D39=3,VLOOKUP(H39,[1]Film_Workers!$B$2:$BD$55,51,FALSE),D39=4,VLOOKUP(H39,[1]Film_Workers!$B$2:$BD$55,52,FALSE),D39=5,VLOOKUP(H39,[1]Film_Workers!$B$2:$BD$55,53,FALSE),D39=6,VLOOKUP(H39,[1]Film_Workers!$B$2:$BD$55,54)))</f>
        <v>6223</v>
      </c>
      <c r="W39">
        <f>_xlfn.IFS(C39=2014,_xlfn.IFS(D39=1,VLOOKUP(H39,[1]Priv_Workers!$B$2:$BD$55,2,FALSE),D39=2,VLOOKUP(H39,[1]Priv_Workers!$B$2:$BD$55,3,FALSE),D39=3,VLOOKUP(H39,[1]Priv_Workers!$B$2:$BD$55,4,FALSE),D39=4,VLOOKUP(H39,[1]Priv_Workers!$B$2:$BD$55,5,FALSE),D39=5,VLOOKUP(H39,[1]Priv_Workers!$B$2:$BD$55,6,FALSE),D39=6,VLOOKUP(H39,[1]Priv_Workers!$B$2:$BD$55,7,FALSE),D39=7,VLOOKUP(H39,[1]Priv_Workers!$B$2:$BD$55,8,FALSE),D39=8,VLOOKUP(H39,[1]Priv_Workers!$B$2:$BD$55,9,FALSE),D39=9,VLOOKUP(H39,[1]Priv_Workers!$B$2:$BD$55,10,FALSE),D39=10,VLOOKUP(H39,[1]Priv_Workers!$B$2:$BD$55,11,FALSE),D39=11,VLOOKUP(H39,[1]Priv_Workers!$B$2:$BD$55,12,FALSE),D39=12,VLOOKUP(H39,[1]Priv_Workers!$B$2:$BD$55,13,FALSE)),C39=2015,_xlfn.IFS(D39=1,VLOOKUP(H39,[1]Priv_Workers!$B$2:$BD$55,14,FALSE),D39=2,VLOOKUP(H39,[1]Priv_Workers!$B$2:$BD$55,15,FALSE),D39=3,VLOOKUP(H39,[1]Priv_Workers!$B$2:$BD$55,16,FALSE),D39=4,VLOOKUP(H39,[1]Priv_Workers!$B$2:$BD$55,17,FALSE),D39=5,VLOOKUP(H39,[1]Priv_Workers!$B$2:$BD$55,18,FALSE),D39=6,VLOOKUP(H39,[1]Priv_Workers!$B$2:$BD$55,19,FALSE),D39=7,VLOOKUP(H39,[1]Priv_Workers!$B$2:$BD$55,20,FALSE),D39=8,VLOOKUP(H39,[1]Priv_Workers!$B$2:$BD$55,21,FALSE),D39=9,VLOOKUP(H39,[1]Priv_Workers!$B$2:$BD$55,22,FALSE),D39=10,VLOOKUP(H39,[1]Priv_Workers!$B$2:$BD$55,23,FALSE),D39=11,VLOOKUP(H39,[1]Priv_Workers!$B$2:$BD$55,24,FALSE),D39=12,VLOOKUP(H39,[1]Priv_Workers!$B$2:$BD$55,25,FALSE)),C39=2016,_xlfn.IFS(D39=1,VLOOKUP(H39,[1]Priv_Workers!$B$2:$BD$55,26,FALSE),D39=2,VLOOKUP(H39,[1]Priv_Workers!$B$2:$BD$55,27,FALSE),D39=3,VLOOKUP(H39,[1]Priv_Workers!$B$2:$BD$55,28,FALSE),D39=4,VLOOKUP(H39,[1]Priv_Workers!$B$2:$BD$55,29,FALSE),D39=5,VLOOKUP(H39,[1]Priv_Workers!$B$2:$BD$55,30,FALSE),D39=6,VLOOKUP(H39,[1]Priv_Workers!$B$2:$BD$55,31,FALSE),D39=7,VLOOKUP(H39,[1]Priv_Workers!$B$2:$BD$55,32,FALSE),D39=8,VLOOKUP(H39,[1]Priv_Workers!$B$2:$BD$55,33,FALSE),D39=9,VLOOKUP(H39,[1]Priv_Workers!$B$2:$BD$55,34,FALSE),D39=10,VLOOKUP(H39,[1]Priv_Workers!$B$2:$BD$55,35,FALSE),D39=11,VLOOKUP(H39,[1]Priv_Workers!$B$2:$BD$55,36,FALSE),D39=12,VLOOKUP(H39,[1]Priv_Workers!$B$2:$BD$55,37,FALSE)),C39=2017,_xlfn.IFS(D39=1,VLOOKUP(H39,[1]Priv_Workers!$B$2:$BD$55,38,FALSE),D39=2,VLOOKUP(H39,[1]Priv_Workers!$B$2:$BD$55,39,FALSE),D39=3,VLOOKUP(H39,[1]Priv_Workers!$B$2:$BD$55,40,FALSE),D39=4,VLOOKUP(H39,[1]Priv_Workers!$B$2:$BD$55,41,FALSE),D39=5,VLOOKUP(H39,[1]Priv_Workers!$B$2:$BD$55,42,FALSE),D39=6,VLOOKUP(H39,[1]Priv_Workers!$B$2:$BD$55,43,FALSE),D39=7,VLOOKUP(H39,[1]Priv_Workers!$B$2:$BD$55,43,FALSE),D39=8,VLOOKUP(H39,[1]Priv_Workers!$B$2:$BD$55,44,FALSE),D39=9,VLOOKUP(H39,[1]Priv_Workers!$B$2:$BD$55,45,FALSE),D39=10,VLOOKUP(H39,[1]Priv_Workers!$B$2:$BD$55,46,FALSE),D39=11,VLOOKUP(H39,[1]Priv_Workers!$B$2:$BD$55,47,FALSE),D39=12,VLOOKUP(H39,[1]Priv_Workers!$B$2:$BD$55,48)),C39=2018,_xlfn.IFS(D39=1,VLOOKUP(H39,[1]Priv_Workers!$B$2:$BD$55,49,FALSE),D39=2,VLOOKUP(H39,[1]Priv_Workers!$B$2:$BD$55,50,FALSE),D39=3,VLOOKUP(H39,[1]Priv_Workers!$B$2:$BD$55,51,FALSE),D39=4,VLOOKUP(H39,[1]Priv_Workers!$B$2:$BD$55,52,FALSE),D39=5,VLOOKUP(H39,[1]Priv_Workers!$B$2:$BD$55,53,FALSE),D39=6,VLOOKUP(H39,[1]Priv_Workers!$B$2:$BD$55,54)))</f>
        <v>3531520</v>
      </c>
      <c r="X39" s="3">
        <f t="shared" si="3"/>
        <v>1.7621307538963392E-3</v>
      </c>
      <c r="Y39" s="2">
        <f>_xlfn.IFS(C39=2014, _xlfn.IFS(E39=1, VLOOKUP(H39, [1]Wage_Info!$B$2:$AH$55, 2, FALSE), E39=2, VLOOKUP(H39, [1]Wage_Info!$B$2:$AH$55, 3, FALSE), E39=3, VLOOKUP(H39, [1]Wage_Info!$B$2:$AH$55, 4, FALSE), E39=4, VLOOKUP(H39, [1]Wage_Info!$B$2:$AH$55, 5, FALSE)), C39=2015, _xlfn.IFS(E39=1, VLOOKUP(H39, [1]Wage_Info!$B$2:$AH$55, 6, FALSE), E39=2, VLOOKUP(H39, [1]Wage_Info!$B$2:$AH$55, 7, FALSE), E39=3, VLOOKUP(H39, [1]Wage_Info!$B$2:$AH$55, 8, FALSE), E39=4, VLOOKUP(H39, [1]Wage_Info!$B$2:$AH$55, 9, FALSE)), C39=2016, _xlfn.IFS(E39=1, VLOOKUP(H39, [1]Wage_Info!$B$2:$AH$55, 10, FALSE), E39=2, VLOOKUP(H39, [1]Wage_Info!$B$2:$AH$55, 11, FALSE), E39=3, VLOOKUP(H39, [1]Wage_Info!$B$2:$AH$55, 12, FALSE), E39=4, VLOOKUP(H39, [1]Wage_Info!$B$2:$AH$55, 13, FALSE)), C39=2017, _xlfn.IFS(E39=1, VLOOKUP(H39, [1]Wage_Info!$B$2:$AH$55, 14, FALSE), E39=2, VLOOKUP(H39, [1]Wage_Info!$B$2:$AH$55, 15, FALSE), E39=3, VLOOKUP(H39, [1]Wage_Info!$B$2:$AH$55, 16, FALSE), E39=4, VLOOKUP(H39, [1]Wage_Info!$B$2:$AH$55, 17, FALSE)), C39 = 2018, _xlfn.IFS(E39=1, VLOOKUP(H39, [1]Wage_Info!$B$2:$AH$55, 18, FALSE), E39=3, VLOOKUP(H39, [1]Wage_Info!$B$2:$AH$55, 19, FALSE)))</f>
        <v>94216253</v>
      </c>
      <c r="Z39" s="2">
        <f>_xlfn.IFS(C39=2014, _xlfn.IFS(E39=1, VLOOKUP(H39, [1]Wage_Info!$B$2:$AL$55, 20, FALSE), E39=2, VLOOKUP(H39, [1]Wage_Info!$B$2:$AL$55, 21, FALSE), E39=3, VLOOKUP(H39, [1]Wage_Info!$B$2:$AL$55, 22, FALSE), E39=4, VLOOKUP(H39, [1]Wage_Info!$B$2:$AL$55, 23, FALSE)), C39=2015, _xlfn.IFS(E39=1, VLOOKUP(H39, [1]Wage_Info!$B$2:$AL$55, 24, FALSE), E39=2, VLOOKUP(H39, [1]Wage_Info!$B$2:$AL$55, 25, FALSE), E39=3, VLOOKUP(H39, [1]Wage_Info!$B$2:$AL$55, 26, FALSE), E39=4, VLOOKUP(H39, [1]Wage_Info!$B$2:$AL$55, 27, FALSE)), C39=2016, _xlfn.IFS(E39=1, VLOOKUP(H39, [1]Wage_Info!$B$2:$AL$55, 28, FALSE), E39=2, VLOOKUP(H39, [1]Wage_Info!$B$2:$AL$55, 29, FALSE), E39=3, VLOOKUP(H39, [1]Wage_Info!$B$2:$AL$55, 30, FALSE), E39=4, VLOOKUP(H39, [1]Wage_Info!$B$2:$AL$55, 31, FALSE)), C39=2017, _xlfn.IFS(E39=1, VLOOKUP(H39, [1]Wage_Info!$B$2:$AL$55, 32, FALSE), E39=2, VLOOKUP(H39, [1]Wage_Info!$B$2:$AL$55, 33, FALSE), E39=3, VLOOKUP(H39, [1]Wage_Info!$B$2:$AL$55, 34, FALSE), E39=4, VLOOKUP(H39, [1]Wage_Info!$B$2:$AL$55, 35, FALSE)), C39 = 2018, _xlfn.IFS(E39=1, VLOOKUP(H39, [1]Wage_Info!$B$2:$AL$55, 36, FALSE), E39=2, VLOOKUP(H39, [1]Wage_Info!$B$2:$AL$55, 37, FALSE)))</f>
        <v>42086831937</v>
      </c>
      <c r="AA39" s="4">
        <f t="shared" si="4"/>
        <v>2.2386159438427867E-3</v>
      </c>
      <c r="AB39">
        <f>[1]Key!C39</f>
        <v>1</v>
      </c>
      <c r="AC39">
        <f t="shared" si="5"/>
        <v>0</v>
      </c>
      <c r="AD39">
        <f t="shared" si="6"/>
        <v>0</v>
      </c>
      <c r="AE39">
        <f t="shared" si="7"/>
        <v>0</v>
      </c>
      <c r="AF39">
        <f>[1]Key!D39</f>
        <v>0</v>
      </c>
    </row>
    <row r="40" spans="1:32" x14ac:dyDescent="0.3">
      <c r="A40">
        <v>39</v>
      </c>
      <c r="B40">
        <v>39</v>
      </c>
      <c r="C40">
        <v>2014</v>
      </c>
      <c r="D40">
        <v>10</v>
      </c>
      <c r="E40">
        <f t="shared" si="0"/>
        <v>4</v>
      </c>
      <c r="F40">
        <v>2016</v>
      </c>
      <c r="G40" t="s">
        <v>48</v>
      </c>
      <c r="H40" s="1">
        <f>VALUE(IF(G40="foreign",53,SUBSTITUTE(G40,G40,VLOOKUP(G40,[1]Key!$G$2:$H$55,2,))))</f>
        <v>19</v>
      </c>
      <c r="I40" t="s">
        <v>48</v>
      </c>
      <c r="J40">
        <f>VALUE(_xlfn.IFS(I40="foreign",53,I40="fictional",54, I40="unspecified", 55, NOT(OR(I40="foreign",I40="fictional")),SUBSTITUTE(I40,I40,VLOOKUP(I40,[1]Key!$G$2:$H$55,2,))))</f>
        <v>19</v>
      </c>
      <c r="K40">
        <f t="shared" si="1"/>
        <v>1</v>
      </c>
      <c r="L40">
        <f>VLOOKUP(H40, [1]Key!$H$2:$K$54, 2)</f>
        <v>4</v>
      </c>
      <c r="M40">
        <f>VLOOKUP(J40, [1]Key!$H$2:$K$54, 2)</f>
        <v>4</v>
      </c>
      <c r="N40">
        <f>VLOOKUP("*"&amp;G40&amp;"*",[1]Key!$N$2:$O$6,2,FALSE)</f>
        <v>3</v>
      </c>
      <c r="O40">
        <f>VLOOKUP("*"&amp;G40&amp;"*",[1]Key!$R$2:$S$11,2,FALSE)</f>
        <v>9</v>
      </c>
      <c r="P40">
        <v>3427</v>
      </c>
      <c r="Q40" s="2">
        <v>25000000</v>
      </c>
      <c r="R40" t="s">
        <v>42</v>
      </c>
      <c r="S40">
        <f>VLOOKUP(R40, [1]Key!$U$2:$V$50, 2, FALSE)</f>
        <v>5</v>
      </c>
      <c r="T40">
        <f t="shared" si="2"/>
        <v>0</v>
      </c>
      <c r="U40">
        <f>_xlfn.IFS(C40=2018, VLOOKUP(H40, '[1]State Pop'!$B$2:$G$55,6),C40=2017, VLOOKUP(H40, '[1]State Pop'!$B$2:$F$55,5),C40=2016, VLOOKUP(H40, '[1]State Pop'!$B$2:$F$55,4), C40=2015, VLOOKUP(H40, '[1]State Pop'!$B$2:$F$55,3), C40=2014, VLOOKUP(H40, '[1]State Pop'!$B$2:$F$55,2))</f>
        <v>4648797</v>
      </c>
      <c r="V40">
        <f>_xlfn.IFS(C40=2014,_xlfn.IFS(D40=1,VLOOKUP(H40,[1]Film_Workers!$B$2:$BD$55,2,FALSE),D40=2,VLOOKUP(H40,[1]Film_Workers!$B$2:$BD$55,3,FALSE),D40=3,VLOOKUP(H40,[1]Film_Workers!$B$2:$BD$55,4,FALSE),D40=4,VLOOKUP(H40,[1]Film_Workers!$B$2:$BD$55,5,FALSE),D40=5,VLOOKUP(H40,[1]Film_Workers!$B$2:$BD$55,6,FALSE),D40=6,VLOOKUP(H40,[1]Film_Workers!$B$2:$BD$55,7,FALSE),D40=7,VLOOKUP(H40,[1]Film_Workers!$B$2:$BD$55,8,FALSE),D40=8,VLOOKUP(H40,[1]Film_Workers!$B$2:$BD$55,9,FALSE),D40=9,VLOOKUP(H40,[1]Film_Workers!$B$2:$BD$55,10,FALSE),D40=10,VLOOKUP(H40,[1]Film_Workers!$B$2:$BD$55,11,FALSE),D40=11,VLOOKUP(H40,[1]Film_Workers!$B$2:$BD$55,12,FALSE),D40=12,VLOOKUP(H40,[1]Film_Workers!$B$2:$BD$55,13,FALSE)),C40=2015,_xlfn.IFS(D40=1,VLOOKUP(H40,[1]Film_Workers!$B$2:$BD$55,14,FALSE),D40=2,VLOOKUP(H40,[1]Film_Workers!$B$2:$BD$55,15,FALSE),D40=3,VLOOKUP(H40,[1]Film_Workers!$B$2:$BD$55,16,FALSE),D40=4,VLOOKUP(H40,[1]Film_Workers!$B$2:$BD$55,17,FALSE),D40=5,VLOOKUP(H40,[1]Film_Workers!$B$2:$BD$55,18,FALSE),D40=6,VLOOKUP(H40,[1]Film_Workers!$B$2:$BD$55,19,FALSE),D40=7,VLOOKUP(H40,[1]Film_Workers!$B$2:$BD$55,20,FALSE),D40=8,VLOOKUP(H40,[1]Film_Workers!$B$2:$BD$55,21,FALSE),D40=9,VLOOKUP(H40,[1]Film_Workers!$B$2:$BD$55,22,FALSE),D40=10,VLOOKUP(H40,[1]Film_Workers!$B$2:$BD$55,23,FALSE),D40=11,VLOOKUP(H40,[1]Film_Workers!$B$2:$BD$55,24,FALSE),D40=12,VLOOKUP(H40,[1]Film_Workers!$B$2:$BD$55,25,FALSE)),C40=2016,_xlfn.IFS(D40=1,VLOOKUP(H40,[1]Film_Workers!$B$2:$BD$55,26,FALSE),D40=2,VLOOKUP(H40,[1]Film_Workers!$B$2:$BD$55,27,FALSE),D40=3,VLOOKUP(H40,[1]Film_Workers!$B$2:$BD$55,28,FALSE),D40=4,VLOOKUP(H40,[1]Film_Workers!$B$2:$BD$55,29,FALSE),D40=5,VLOOKUP(H40,[1]Film_Workers!$B$2:$BD$55,30,FALSE),D40=6,VLOOKUP(H40,[1]Film_Workers!$B$2:$BD$55,31,FALSE),D40=7,VLOOKUP(H40,[1]Film_Workers!$B$2:$BD$55,32,FALSE),D40=8,VLOOKUP(H40,[1]Film_Workers!$B$2:$BD$55,33,FALSE),D40=9,VLOOKUP(H40,[1]Film_Workers!$B$2:$BD$55,34,FALSE),D40=10,VLOOKUP(H40,[1]Film_Workers!$B$2:$BD$55,35,FALSE),D40=11,VLOOKUP(H40,[1]Film_Workers!$B$2:$BD$55,36,FALSE),D40=12,VLOOKUP(H40,[1]Film_Workers!$B$2:$BD$55,37,FALSE)),C40=2017,_xlfn.IFS(D40=1,VLOOKUP(H40,[1]Film_Workers!$B$2:$BD$55,38,FALSE),D40=2,VLOOKUP(H40,[1]Film_Workers!$B$2:$BD$55,39,FALSE),D40=3,VLOOKUP(H40,[1]Film_Workers!$B$2:$BD$55,40,FALSE),D40=4,VLOOKUP(H40,[1]Film_Workers!$B$2:$BD$55,41,FALSE),D40=5,VLOOKUP(H40,[1]Film_Workers!$B$2:$BD$55,42,FALSE),D40=6,VLOOKUP(H40,[1]Film_Workers!$B$2:$BD$55,43,FALSE),D40=7,VLOOKUP(H40,[1]Film_Workers!$B$2:$BD$55,43,FALSE),D40=8,VLOOKUP(H40,[1]Film_Workers!$B$2:$BD$55,44,FALSE),D40=9,VLOOKUP(H40,[1]Film_Workers!$B$2:$BD$55,45,FALSE),D40=10,VLOOKUP(H40,[1]Film_Workers!$B$2:$BD$55,46,FALSE),D40=11,VLOOKUP(H40,[1]Film_Workers!$B$2:$BD$55,47,FALSE),D40=12,VLOOKUP(H40,[1]Film_Workers!$B$2:$BD$55,48)),C40=2018,_xlfn.IFS(D40=1,VLOOKUP(H40,[1]Film_Workers!$B$2:$BD$55,49,FALSE),D40=2,VLOOKUP(H40,[1]Film_Workers!$B$2:$BD$55,50,FALSE),D40=3,VLOOKUP(H40,[1]Film_Workers!$B$2:$BD$55,51,FALSE),D40=4,VLOOKUP(H40,[1]Film_Workers!$B$2:$BD$55,52,FALSE),D40=5,VLOOKUP(H40,[1]Film_Workers!$B$2:$BD$55,53,FALSE),D40=6,VLOOKUP(H40,[1]Film_Workers!$B$2:$BD$55,54)))</f>
        <v>4313</v>
      </c>
      <c r="W40">
        <f>_xlfn.IFS(C40=2014,_xlfn.IFS(D40=1,VLOOKUP(H40,[1]Priv_Workers!$B$2:$BD$55,2,FALSE),D40=2,VLOOKUP(H40,[1]Priv_Workers!$B$2:$BD$55,3,FALSE),D40=3,VLOOKUP(H40,[1]Priv_Workers!$B$2:$BD$55,4,FALSE),D40=4,VLOOKUP(H40,[1]Priv_Workers!$B$2:$BD$55,5,FALSE),D40=5,VLOOKUP(H40,[1]Priv_Workers!$B$2:$BD$55,6,FALSE),D40=6,VLOOKUP(H40,[1]Priv_Workers!$B$2:$BD$55,7,FALSE),D40=7,VLOOKUP(H40,[1]Priv_Workers!$B$2:$BD$55,8,FALSE),D40=8,VLOOKUP(H40,[1]Priv_Workers!$B$2:$BD$55,9,FALSE),D40=9,VLOOKUP(H40,[1]Priv_Workers!$B$2:$BD$55,10,FALSE),D40=10,VLOOKUP(H40,[1]Priv_Workers!$B$2:$BD$55,11,FALSE),D40=11,VLOOKUP(H40,[1]Priv_Workers!$B$2:$BD$55,12,FALSE),D40=12,VLOOKUP(H40,[1]Priv_Workers!$B$2:$BD$55,13,FALSE)),C40=2015,_xlfn.IFS(D40=1,VLOOKUP(H40,[1]Priv_Workers!$B$2:$BD$55,14,FALSE),D40=2,VLOOKUP(H40,[1]Priv_Workers!$B$2:$BD$55,15,FALSE),D40=3,VLOOKUP(H40,[1]Priv_Workers!$B$2:$BD$55,16,FALSE),D40=4,VLOOKUP(H40,[1]Priv_Workers!$B$2:$BD$55,17,FALSE),D40=5,VLOOKUP(H40,[1]Priv_Workers!$B$2:$BD$55,18,FALSE),D40=6,VLOOKUP(H40,[1]Priv_Workers!$B$2:$BD$55,19,FALSE),D40=7,VLOOKUP(H40,[1]Priv_Workers!$B$2:$BD$55,20,FALSE),D40=8,VLOOKUP(H40,[1]Priv_Workers!$B$2:$BD$55,21,FALSE),D40=9,VLOOKUP(H40,[1]Priv_Workers!$B$2:$BD$55,22,FALSE),D40=10,VLOOKUP(H40,[1]Priv_Workers!$B$2:$BD$55,23,FALSE),D40=11,VLOOKUP(H40,[1]Priv_Workers!$B$2:$BD$55,24,FALSE),D40=12,VLOOKUP(H40,[1]Priv_Workers!$B$2:$BD$55,25,FALSE)),C40=2016,_xlfn.IFS(D40=1,VLOOKUP(H40,[1]Priv_Workers!$B$2:$BD$55,26,FALSE),D40=2,VLOOKUP(H40,[1]Priv_Workers!$B$2:$BD$55,27,FALSE),D40=3,VLOOKUP(H40,[1]Priv_Workers!$B$2:$BD$55,28,FALSE),D40=4,VLOOKUP(H40,[1]Priv_Workers!$B$2:$BD$55,29,FALSE),D40=5,VLOOKUP(H40,[1]Priv_Workers!$B$2:$BD$55,30,FALSE),D40=6,VLOOKUP(H40,[1]Priv_Workers!$B$2:$BD$55,31,FALSE),D40=7,VLOOKUP(H40,[1]Priv_Workers!$B$2:$BD$55,32,FALSE),D40=8,VLOOKUP(H40,[1]Priv_Workers!$B$2:$BD$55,33,FALSE),D40=9,VLOOKUP(H40,[1]Priv_Workers!$B$2:$BD$55,34,FALSE),D40=10,VLOOKUP(H40,[1]Priv_Workers!$B$2:$BD$55,35,FALSE),D40=11,VLOOKUP(H40,[1]Priv_Workers!$B$2:$BD$55,36,FALSE),D40=12,VLOOKUP(H40,[1]Priv_Workers!$B$2:$BD$55,37,FALSE)),C40=2017,_xlfn.IFS(D40=1,VLOOKUP(H40,[1]Priv_Workers!$B$2:$BD$55,38,FALSE),D40=2,VLOOKUP(H40,[1]Priv_Workers!$B$2:$BD$55,39,FALSE),D40=3,VLOOKUP(H40,[1]Priv_Workers!$B$2:$BD$55,40,FALSE),D40=4,VLOOKUP(H40,[1]Priv_Workers!$B$2:$BD$55,41,FALSE),D40=5,VLOOKUP(H40,[1]Priv_Workers!$B$2:$BD$55,42,FALSE),D40=6,VLOOKUP(H40,[1]Priv_Workers!$B$2:$BD$55,43,FALSE),D40=7,VLOOKUP(H40,[1]Priv_Workers!$B$2:$BD$55,43,FALSE),D40=8,VLOOKUP(H40,[1]Priv_Workers!$B$2:$BD$55,44,FALSE),D40=9,VLOOKUP(H40,[1]Priv_Workers!$B$2:$BD$55,45,FALSE),D40=10,VLOOKUP(H40,[1]Priv_Workers!$B$2:$BD$55,46,FALSE),D40=11,VLOOKUP(H40,[1]Priv_Workers!$B$2:$BD$55,47,FALSE),D40=12,VLOOKUP(H40,[1]Priv_Workers!$B$2:$BD$55,48)),C40=2018,_xlfn.IFS(D40=1,VLOOKUP(H40,[1]Priv_Workers!$B$2:$BD$55,49,FALSE),D40=2,VLOOKUP(H40,[1]Priv_Workers!$B$2:$BD$55,50,FALSE),D40=3,VLOOKUP(H40,[1]Priv_Workers!$B$2:$BD$55,51,FALSE),D40=4,VLOOKUP(H40,[1]Priv_Workers!$B$2:$BD$55,52,FALSE),D40=5,VLOOKUP(H40,[1]Priv_Workers!$B$2:$BD$55,53,FALSE),D40=6,VLOOKUP(H40,[1]Priv_Workers!$B$2:$BD$55,54)))</f>
        <v>1634089</v>
      </c>
      <c r="X40" s="3">
        <f t="shared" si="3"/>
        <v>2.6393911225153586E-3</v>
      </c>
      <c r="Y40" s="2">
        <f>_xlfn.IFS(C40=2014, _xlfn.IFS(E40=1, VLOOKUP(H40, [1]Wage_Info!$B$2:$AH$55, 2, FALSE), E40=2, VLOOKUP(H40, [1]Wage_Info!$B$2:$AH$55, 3, FALSE), E40=3, VLOOKUP(H40, [1]Wage_Info!$B$2:$AH$55, 4, FALSE), E40=4, VLOOKUP(H40, [1]Wage_Info!$B$2:$AH$55, 5, FALSE)), C40=2015, _xlfn.IFS(E40=1, VLOOKUP(H40, [1]Wage_Info!$B$2:$AH$55, 6, FALSE), E40=2, VLOOKUP(H40, [1]Wage_Info!$B$2:$AH$55, 7, FALSE), E40=3, VLOOKUP(H40, [1]Wage_Info!$B$2:$AH$55, 8, FALSE), E40=4, VLOOKUP(H40, [1]Wage_Info!$B$2:$AH$55, 9, FALSE)), C40=2016, _xlfn.IFS(E40=1, VLOOKUP(H40, [1]Wage_Info!$B$2:$AH$55, 10, FALSE), E40=2, VLOOKUP(H40, [1]Wage_Info!$B$2:$AH$55, 11, FALSE), E40=3, VLOOKUP(H40, [1]Wage_Info!$B$2:$AH$55, 12, FALSE), E40=4, VLOOKUP(H40, [1]Wage_Info!$B$2:$AH$55, 13, FALSE)), C40=2017, _xlfn.IFS(E40=1, VLOOKUP(H40, [1]Wage_Info!$B$2:$AH$55, 14, FALSE), E40=2, VLOOKUP(H40, [1]Wage_Info!$B$2:$AH$55, 15, FALSE), E40=3, VLOOKUP(H40, [1]Wage_Info!$B$2:$AH$55, 16, FALSE), E40=4, VLOOKUP(H40, [1]Wage_Info!$B$2:$AH$55, 17, FALSE)), C40 = 2018, _xlfn.IFS(E40=1, VLOOKUP(H40, [1]Wage_Info!$B$2:$AH$55, 18, FALSE), E40=3, VLOOKUP(H40, [1]Wage_Info!$B$2:$AH$55, 19, FALSE)))</f>
        <v>65518457</v>
      </c>
      <c r="Z40" s="2">
        <f>_xlfn.IFS(C40=2014, _xlfn.IFS(E40=1, VLOOKUP(H40, [1]Wage_Info!$B$2:$AL$55, 20, FALSE), E40=2, VLOOKUP(H40, [1]Wage_Info!$B$2:$AL$55, 21, FALSE), E40=3, VLOOKUP(H40, [1]Wage_Info!$B$2:$AL$55, 22, FALSE), E40=4, VLOOKUP(H40, [1]Wage_Info!$B$2:$AL$55, 23, FALSE)), C40=2015, _xlfn.IFS(E40=1, VLOOKUP(H40, [1]Wage_Info!$B$2:$AL$55, 24, FALSE), E40=2, VLOOKUP(H40, [1]Wage_Info!$B$2:$AL$55, 25, FALSE), E40=3, VLOOKUP(H40, [1]Wage_Info!$B$2:$AL$55, 26, FALSE), E40=4, VLOOKUP(H40, [1]Wage_Info!$B$2:$AL$55, 27, FALSE)), C40=2016, _xlfn.IFS(E40=1, VLOOKUP(H40, [1]Wage_Info!$B$2:$AL$55, 28, FALSE), E40=2, VLOOKUP(H40, [1]Wage_Info!$B$2:$AL$55, 29, FALSE), E40=3, VLOOKUP(H40, [1]Wage_Info!$B$2:$AL$55, 30, FALSE), E40=4, VLOOKUP(H40, [1]Wage_Info!$B$2:$AL$55, 31, FALSE)), C40=2017, _xlfn.IFS(E40=1, VLOOKUP(H40, [1]Wage_Info!$B$2:$AL$55, 32, FALSE), E40=2, VLOOKUP(H40, [1]Wage_Info!$B$2:$AL$55, 33, FALSE), E40=3, VLOOKUP(H40, [1]Wage_Info!$B$2:$AL$55, 34, FALSE), E40=4, VLOOKUP(H40, [1]Wage_Info!$B$2:$AL$55, 35, FALSE)), C40 = 2018, _xlfn.IFS(E40=1, VLOOKUP(H40, [1]Wage_Info!$B$2:$AL$55, 36, FALSE), E40=2, VLOOKUP(H40, [1]Wage_Info!$B$2:$AL$55, 37, FALSE)))</f>
        <v>20000213101</v>
      </c>
      <c r="AA40" s="4">
        <f t="shared" si="4"/>
        <v>3.2758879452501489E-3</v>
      </c>
      <c r="AB40">
        <f>[1]Key!C40</f>
        <v>1</v>
      </c>
      <c r="AC40">
        <f t="shared" si="5"/>
        <v>0</v>
      </c>
      <c r="AD40">
        <f t="shared" si="6"/>
        <v>0</v>
      </c>
      <c r="AE40">
        <f t="shared" si="7"/>
        <v>0</v>
      </c>
      <c r="AF40">
        <f>[1]Key!D40</f>
        <v>0</v>
      </c>
    </row>
    <row r="41" spans="1:32" x14ac:dyDescent="0.3">
      <c r="A41">
        <v>40</v>
      </c>
      <c r="B41">
        <v>40</v>
      </c>
      <c r="C41">
        <v>2015</v>
      </c>
      <c r="D41">
        <v>4</v>
      </c>
      <c r="E41">
        <f t="shared" si="0"/>
        <v>2</v>
      </c>
      <c r="F41">
        <v>2016</v>
      </c>
      <c r="G41" t="s">
        <v>32</v>
      </c>
      <c r="H41" s="1">
        <f>VALUE(IF(G41="foreign",53,SUBSTITUTE(G41,G41,VLOOKUP(G41,[1]Key!$G$2:$H$55,2,))))</f>
        <v>53</v>
      </c>
      <c r="I41" t="s">
        <v>32</v>
      </c>
      <c r="J41">
        <f>VALUE(_xlfn.IFS(I41="foreign",53,I41="fictional",54, I41="unspecified", 55, NOT(OR(I41="foreign",I41="fictional")),SUBSTITUTE(I41,I41,VLOOKUP(I41,[1]Key!$G$2:$H$55,2,))))</f>
        <v>53</v>
      </c>
      <c r="K41">
        <f t="shared" si="1"/>
        <v>1</v>
      </c>
      <c r="L41">
        <f>VLOOKUP(H41, [1]Key!$H$2:$K$54, 2)</f>
        <v>0</v>
      </c>
      <c r="M41">
        <f>VLOOKUP(J41, [1]Key!$H$2:$K$54, 2)</f>
        <v>0</v>
      </c>
      <c r="N41">
        <f>VLOOKUP("*"&amp;G41&amp;"*",[1]Key!$N$2:$O$6,2,FALSE)</f>
        <v>0</v>
      </c>
      <c r="O41">
        <f>VLOOKUP("*"&amp;G41&amp;"*",[1]Key!$R$2:$S$11,2,FALSE)</f>
        <v>0</v>
      </c>
      <c r="P41">
        <v>3418</v>
      </c>
      <c r="Q41" s="2">
        <v>55000000</v>
      </c>
      <c r="R41" t="s">
        <v>42</v>
      </c>
      <c r="S41">
        <f>VLOOKUP(R41, [1]Key!$U$2:$V$8, 2, FALSE)</f>
        <v>5</v>
      </c>
      <c r="T41">
        <f t="shared" si="2"/>
        <v>0</v>
      </c>
      <c r="U41">
        <f>_xlfn.IFS(C41=2018, VLOOKUP(H41, '[1]State Pop'!$B$2:$G$55,6),C41=2017, VLOOKUP(H41, '[1]State Pop'!$B$2:$F$55,5),C41=2016, VLOOKUP(H41, '[1]State Pop'!$B$2:$F$55,4), C41=2015, VLOOKUP(H41, '[1]State Pop'!$B$2:$F$55,3), C41=2014, VLOOKUP(H41, '[1]State Pop'!$B$2:$F$55,2))</f>
        <v>0</v>
      </c>
      <c r="V41">
        <f>_xlfn.IFS(C41=2014,_xlfn.IFS(D41=1,VLOOKUP(H41,[1]Film_Workers!$B$2:$BD$55,2,FALSE),D41=2,VLOOKUP(H41,[1]Film_Workers!$B$2:$BD$55,3,FALSE),D41=3,VLOOKUP(H41,[1]Film_Workers!$B$2:$BD$55,4,FALSE),D41=4,VLOOKUP(H41,[1]Film_Workers!$B$2:$BD$55,5,FALSE),D41=5,VLOOKUP(H41,[1]Film_Workers!$B$2:$BD$55,6,FALSE),D41=6,VLOOKUP(H41,[1]Film_Workers!$B$2:$BD$55,7,FALSE),D41=7,VLOOKUP(H41,[1]Film_Workers!$B$2:$BD$55,8,FALSE),D41=8,VLOOKUP(H41,[1]Film_Workers!$B$2:$BD$55,9,FALSE),D41=9,VLOOKUP(H41,[1]Film_Workers!$B$2:$BD$55,10,FALSE),D41=10,VLOOKUP(H41,[1]Film_Workers!$B$2:$BD$55,11,FALSE),D41=11,VLOOKUP(H41,[1]Film_Workers!$B$2:$BD$55,12,FALSE),D41=12,VLOOKUP(H41,[1]Film_Workers!$B$2:$BD$55,13,FALSE)),C41=2015,_xlfn.IFS(D41=1,VLOOKUP(H41,[1]Film_Workers!$B$2:$BD$55,14,FALSE),D41=2,VLOOKUP(H41,[1]Film_Workers!$B$2:$BD$55,15,FALSE),D41=3,VLOOKUP(H41,[1]Film_Workers!$B$2:$BD$55,16,FALSE),D41=4,VLOOKUP(H41,[1]Film_Workers!$B$2:$BD$55,17,FALSE),D41=5,VLOOKUP(H41,[1]Film_Workers!$B$2:$BD$55,18,FALSE),D41=6,VLOOKUP(H41,[1]Film_Workers!$B$2:$BD$55,19,FALSE),D41=7,VLOOKUP(H41,[1]Film_Workers!$B$2:$BD$55,20,FALSE),D41=8,VLOOKUP(H41,[1]Film_Workers!$B$2:$BD$55,21,FALSE),D41=9,VLOOKUP(H41,[1]Film_Workers!$B$2:$BD$55,22,FALSE),D41=10,VLOOKUP(H41,[1]Film_Workers!$B$2:$BD$55,23,FALSE),D41=11,VLOOKUP(H41,[1]Film_Workers!$B$2:$BD$55,24,FALSE),D41=12,VLOOKUP(H41,[1]Film_Workers!$B$2:$BD$55,25,FALSE)),C41=2016,_xlfn.IFS(D41=1,VLOOKUP(H41,[1]Film_Workers!$B$2:$BD$55,26,FALSE),D41=2,VLOOKUP(H41,[1]Film_Workers!$B$2:$BD$55,27,FALSE),D41=3,VLOOKUP(H41,[1]Film_Workers!$B$2:$BD$55,28,FALSE),D41=4,VLOOKUP(H41,[1]Film_Workers!$B$2:$BD$55,29,FALSE),D41=5,VLOOKUP(H41,[1]Film_Workers!$B$2:$BD$55,30,FALSE),D41=6,VLOOKUP(H41,[1]Film_Workers!$B$2:$BD$55,31,FALSE),D41=7,VLOOKUP(H41,[1]Film_Workers!$B$2:$BD$55,32,FALSE),D41=8,VLOOKUP(H41,[1]Film_Workers!$B$2:$BD$55,33,FALSE),D41=9,VLOOKUP(H41,[1]Film_Workers!$B$2:$BD$55,34,FALSE),D41=10,VLOOKUP(H41,[1]Film_Workers!$B$2:$BD$55,35,FALSE),D41=11,VLOOKUP(H41,[1]Film_Workers!$B$2:$BD$55,36,FALSE),D41=12,VLOOKUP(H41,[1]Film_Workers!$B$2:$BD$55,37,FALSE)),C41=2017,_xlfn.IFS(D41=1,VLOOKUP(H41,[1]Film_Workers!$B$2:$BD$55,38,FALSE),D41=2,VLOOKUP(H41,[1]Film_Workers!$B$2:$BD$55,39,FALSE),D41=3,VLOOKUP(H41,[1]Film_Workers!$B$2:$BD$55,40,FALSE),D41=4,VLOOKUP(H41,[1]Film_Workers!$B$2:$BD$55,41,FALSE),D41=5,VLOOKUP(H41,[1]Film_Workers!$B$2:$BD$55,42,FALSE),D41=6,VLOOKUP(H41,[1]Film_Workers!$B$2:$BD$55,43,FALSE),D41=7,VLOOKUP(H41,[1]Film_Workers!$B$2:$BD$55,43,FALSE),D41=8,VLOOKUP(H41,[1]Film_Workers!$B$2:$BD$55,44,FALSE),D41=9,VLOOKUP(H41,[1]Film_Workers!$B$2:$BD$55,45,FALSE),D41=10,VLOOKUP(H41,[1]Film_Workers!$B$2:$BD$55,46,FALSE),D41=11,VLOOKUP(H41,[1]Film_Workers!$B$2:$BD$55,47,FALSE),D41=12,VLOOKUP(H41,[1]Film_Workers!$B$2:$BD$55,48)),C41=2018,_xlfn.IFS(D41=1,VLOOKUP(H41,[1]Film_Workers!$B$2:$BD$55,49,FALSE),D41=2,VLOOKUP(H41,[1]Film_Workers!$B$2:$BD$55,50,FALSE),D41=3,VLOOKUP(H41,[1]Film_Workers!$B$2:$BD$55,51,FALSE),D41=4,VLOOKUP(H41,[1]Film_Workers!$B$2:$BD$55,52,FALSE),D41=5,VLOOKUP(H41,[1]Film_Workers!$B$2:$BD$55,53,FALSE),D41=6,VLOOKUP(H41,[1]Film_Workers!$B$2:$BD$55,54)))</f>
        <v>0</v>
      </c>
      <c r="W41">
        <f>_xlfn.IFS(C41=2014,_xlfn.IFS(D41=1,VLOOKUP(H41,[1]Priv_Workers!$B$2:$BD$55,2,FALSE),D41=2,VLOOKUP(H41,[1]Priv_Workers!$B$2:$BD$55,3,FALSE),D41=3,VLOOKUP(H41,[1]Priv_Workers!$B$2:$BD$55,4,FALSE),D41=4,VLOOKUP(H41,[1]Priv_Workers!$B$2:$BD$55,5,FALSE),D41=5,VLOOKUP(H41,[1]Priv_Workers!$B$2:$BD$55,6,FALSE),D41=6,VLOOKUP(H41,[1]Priv_Workers!$B$2:$BD$55,7,FALSE),D41=7,VLOOKUP(H41,[1]Priv_Workers!$B$2:$BD$55,8,FALSE),D41=8,VLOOKUP(H41,[1]Priv_Workers!$B$2:$BD$55,9,FALSE),D41=9,VLOOKUP(H41,[1]Priv_Workers!$B$2:$BD$55,10,FALSE),D41=10,VLOOKUP(H41,[1]Priv_Workers!$B$2:$BD$55,11,FALSE),D41=11,VLOOKUP(H41,[1]Priv_Workers!$B$2:$BD$55,12,FALSE),D41=12,VLOOKUP(H41,[1]Priv_Workers!$B$2:$BD$55,13,FALSE)),C41=2015,_xlfn.IFS(D41=1,VLOOKUP(H41,[1]Priv_Workers!$B$2:$BD$55,14,FALSE),D41=2,VLOOKUP(H41,[1]Priv_Workers!$B$2:$BD$55,15,FALSE),D41=3,VLOOKUP(H41,[1]Priv_Workers!$B$2:$BD$55,16,FALSE),D41=4,VLOOKUP(H41,[1]Priv_Workers!$B$2:$BD$55,17,FALSE),D41=5,VLOOKUP(H41,[1]Priv_Workers!$B$2:$BD$55,18,FALSE),D41=6,VLOOKUP(H41,[1]Priv_Workers!$B$2:$BD$55,19,FALSE),D41=7,VLOOKUP(H41,[1]Priv_Workers!$B$2:$BD$55,20,FALSE),D41=8,VLOOKUP(H41,[1]Priv_Workers!$B$2:$BD$55,21,FALSE),D41=9,VLOOKUP(H41,[1]Priv_Workers!$B$2:$BD$55,22,FALSE),D41=10,VLOOKUP(H41,[1]Priv_Workers!$B$2:$BD$55,23,FALSE),D41=11,VLOOKUP(H41,[1]Priv_Workers!$B$2:$BD$55,24,FALSE),D41=12,VLOOKUP(H41,[1]Priv_Workers!$B$2:$BD$55,25,FALSE)),C41=2016,_xlfn.IFS(D41=1,VLOOKUP(H41,[1]Priv_Workers!$B$2:$BD$55,26,FALSE),D41=2,VLOOKUP(H41,[1]Priv_Workers!$B$2:$BD$55,27,FALSE),D41=3,VLOOKUP(H41,[1]Priv_Workers!$B$2:$BD$55,28,FALSE),D41=4,VLOOKUP(H41,[1]Priv_Workers!$B$2:$BD$55,29,FALSE),D41=5,VLOOKUP(H41,[1]Priv_Workers!$B$2:$BD$55,30,FALSE),D41=6,VLOOKUP(H41,[1]Priv_Workers!$B$2:$BD$55,31,FALSE),D41=7,VLOOKUP(H41,[1]Priv_Workers!$B$2:$BD$55,32,FALSE),D41=8,VLOOKUP(H41,[1]Priv_Workers!$B$2:$BD$55,33,FALSE),D41=9,VLOOKUP(H41,[1]Priv_Workers!$B$2:$BD$55,34,FALSE),D41=10,VLOOKUP(H41,[1]Priv_Workers!$B$2:$BD$55,35,FALSE),D41=11,VLOOKUP(H41,[1]Priv_Workers!$B$2:$BD$55,36,FALSE),D41=12,VLOOKUP(H41,[1]Priv_Workers!$B$2:$BD$55,37,FALSE)),C41=2017,_xlfn.IFS(D41=1,VLOOKUP(H41,[1]Priv_Workers!$B$2:$BD$55,38,FALSE),D41=2,VLOOKUP(H41,[1]Priv_Workers!$B$2:$BD$55,39,FALSE),D41=3,VLOOKUP(H41,[1]Priv_Workers!$B$2:$BD$55,40,FALSE),D41=4,VLOOKUP(H41,[1]Priv_Workers!$B$2:$BD$55,41,FALSE),D41=5,VLOOKUP(H41,[1]Priv_Workers!$B$2:$BD$55,42,FALSE),D41=6,VLOOKUP(H41,[1]Priv_Workers!$B$2:$BD$55,43,FALSE),D41=7,VLOOKUP(H41,[1]Priv_Workers!$B$2:$BD$55,43,FALSE),D41=8,VLOOKUP(H41,[1]Priv_Workers!$B$2:$BD$55,44,FALSE),D41=9,VLOOKUP(H41,[1]Priv_Workers!$B$2:$BD$55,45,FALSE),D41=10,VLOOKUP(H41,[1]Priv_Workers!$B$2:$BD$55,46,FALSE),D41=11,VLOOKUP(H41,[1]Priv_Workers!$B$2:$BD$55,47,FALSE),D41=12,VLOOKUP(H41,[1]Priv_Workers!$B$2:$BD$55,48)),C41=2018,_xlfn.IFS(D41=1,VLOOKUP(H41,[1]Priv_Workers!$B$2:$BD$55,49,FALSE),D41=2,VLOOKUP(H41,[1]Priv_Workers!$B$2:$BD$55,50,FALSE),D41=3,VLOOKUP(H41,[1]Priv_Workers!$B$2:$BD$55,51,FALSE),D41=4,VLOOKUP(H41,[1]Priv_Workers!$B$2:$BD$55,52,FALSE),D41=5,VLOOKUP(H41,[1]Priv_Workers!$B$2:$BD$55,53,FALSE),D41=6,VLOOKUP(H41,[1]Priv_Workers!$B$2:$BD$55,54)))</f>
        <v>0</v>
      </c>
      <c r="X41" s="3" t="e">
        <f t="shared" si="3"/>
        <v>#DIV/0!</v>
      </c>
      <c r="Y41" s="2">
        <f>_xlfn.IFS(C41=2014, _xlfn.IFS(E41=1, VLOOKUP(H41, [1]Wage_Info!$B$2:$AH$55, 2, FALSE), E41=2, VLOOKUP(H41, [1]Wage_Info!$B$2:$AH$55, 3, FALSE), E41=3, VLOOKUP(H41, [1]Wage_Info!$B$2:$AH$55, 4, FALSE), E41=4, VLOOKUP(H41, [1]Wage_Info!$B$2:$AH$55, 5, FALSE)), C41=2015, _xlfn.IFS(E41=1, VLOOKUP(H41, [1]Wage_Info!$B$2:$AH$55, 6, FALSE), E41=2, VLOOKUP(H41, [1]Wage_Info!$B$2:$AH$55, 7, FALSE), E41=3, VLOOKUP(H41, [1]Wage_Info!$B$2:$AH$55, 8, FALSE), E41=4, VLOOKUP(H41, [1]Wage_Info!$B$2:$AH$55, 9, FALSE)), C41=2016, _xlfn.IFS(E41=1, VLOOKUP(H41, [1]Wage_Info!$B$2:$AH$55, 10, FALSE), E41=2, VLOOKUP(H41, [1]Wage_Info!$B$2:$AH$55, 11, FALSE), E41=3, VLOOKUP(H41, [1]Wage_Info!$B$2:$AH$55, 12, FALSE), E41=4, VLOOKUP(H41, [1]Wage_Info!$B$2:$AH$55, 13, FALSE)), C41=2017, _xlfn.IFS(E41=1, VLOOKUP(H41, [1]Wage_Info!$B$2:$AH$55, 14, FALSE), E41=2, VLOOKUP(H41, [1]Wage_Info!$B$2:$AH$55, 15, FALSE), E41=3, VLOOKUP(H41, [1]Wage_Info!$B$2:$AH$55, 16, FALSE), E41=4, VLOOKUP(H41, [1]Wage_Info!$B$2:$AH$55, 17, FALSE)), C41 = 2018, _xlfn.IFS(E41=1, VLOOKUP(H41, [1]Wage_Info!$B$2:$AH$55, 18, FALSE), E41=3, VLOOKUP(H41, [1]Wage_Info!$B$2:$AH$55, 19, FALSE)))</f>
        <v>0</v>
      </c>
      <c r="Z41" s="2">
        <f>_xlfn.IFS(C41=2014, _xlfn.IFS(E41=1, VLOOKUP(H41, [1]Wage_Info!$B$2:$AL$55, 20, FALSE), E41=2, VLOOKUP(H41, [1]Wage_Info!$B$2:$AL$55, 21, FALSE), E41=3, VLOOKUP(H41, [1]Wage_Info!$B$2:$AL$55, 22, FALSE), E41=4, VLOOKUP(H41, [1]Wage_Info!$B$2:$AL$55, 23, FALSE)), C41=2015, _xlfn.IFS(E41=1, VLOOKUP(H41, [1]Wage_Info!$B$2:$AL$55, 24, FALSE), E41=2, VLOOKUP(H41, [1]Wage_Info!$B$2:$AL$55, 25, FALSE), E41=3, VLOOKUP(H41, [1]Wage_Info!$B$2:$AL$55, 26, FALSE), E41=4, VLOOKUP(H41, [1]Wage_Info!$B$2:$AL$55, 27, FALSE)), C41=2016, _xlfn.IFS(E41=1, VLOOKUP(H41, [1]Wage_Info!$B$2:$AL$55, 28, FALSE), E41=2, VLOOKUP(H41, [1]Wage_Info!$B$2:$AL$55, 29, FALSE), E41=3, VLOOKUP(H41, [1]Wage_Info!$B$2:$AL$55, 30, FALSE), E41=4, VLOOKUP(H41, [1]Wage_Info!$B$2:$AL$55, 31, FALSE)), C41=2017, _xlfn.IFS(E41=1, VLOOKUP(H41, [1]Wage_Info!$B$2:$AL$55, 32, FALSE), E41=2, VLOOKUP(H41, [1]Wage_Info!$B$2:$AL$55, 33, FALSE), E41=3, VLOOKUP(H41, [1]Wage_Info!$B$2:$AL$55, 34, FALSE), E41=4, VLOOKUP(H41, [1]Wage_Info!$B$2:$AL$55, 35, FALSE)), C41 = 2018, _xlfn.IFS(E41=1, VLOOKUP(H41, [1]Wage_Info!$B$2:$AL$55, 36, FALSE), E41=2, VLOOKUP(H41, [1]Wage_Info!$B$2:$AL$55, 37, FALSE)))</f>
        <v>0</v>
      </c>
      <c r="AA41" s="4" t="e">
        <f t="shared" si="4"/>
        <v>#DIV/0!</v>
      </c>
      <c r="AB41">
        <f>[1]Key!C41</f>
        <v>1</v>
      </c>
      <c r="AC41">
        <f t="shared" si="5"/>
        <v>0</v>
      </c>
      <c r="AD41">
        <f t="shared" si="6"/>
        <v>0</v>
      </c>
      <c r="AE41">
        <f t="shared" si="7"/>
        <v>0</v>
      </c>
      <c r="AF41">
        <f>[1]Key!D41</f>
        <v>0</v>
      </c>
    </row>
    <row r="42" spans="1:32" x14ac:dyDescent="0.3">
      <c r="A42">
        <v>41</v>
      </c>
      <c r="B42">
        <v>41</v>
      </c>
      <c r="C42">
        <v>2016</v>
      </c>
      <c r="D42">
        <v>3</v>
      </c>
      <c r="E42">
        <f t="shared" si="0"/>
        <v>1</v>
      </c>
      <c r="F42">
        <v>2016</v>
      </c>
      <c r="G42" t="s">
        <v>52</v>
      </c>
      <c r="H42" s="1">
        <f>VALUE(IF(G42="foreign",53,SUBSTITUTE(G42,G42,VLOOKUP(G42,[1]Key!$G$2:$H$55,2,))))</f>
        <v>11</v>
      </c>
      <c r="I42" t="s">
        <v>53</v>
      </c>
      <c r="J42">
        <f>VALUE(_xlfn.IFS(I42="foreign",53,I42="fictional",54, I42="unspecified", 55, NOT(OR(I42="foreign",I42="fictional")),SUBSTITUTE(I42,I42,VLOOKUP(I42,[1]Key!$G$2:$H$55,2,))))</f>
        <v>47</v>
      </c>
      <c r="K42">
        <f t="shared" si="1"/>
        <v>0</v>
      </c>
      <c r="L42">
        <f>VLOOKUP(H42, [1]Key!$H$2:$K$54, 2)</f>
        <v>5</v>
      </c>
      <c r="M42">
        <f>VLOOKUP(J42, [1]Key!$H$2:$K$54, 2)</f>
        <v>2</v>
      </c>
      <c r="N42">
        <f>VLOOKUP("*"&amp;G42&amp;"*",[1]Key!$N$2:$O$6,2,FALSE)</f>
        <v>3</v>
      </c>
      <c r="O42">
        <f>VLOOKUP("*"&amp;G42&amp;"*",[1]Key!$R$2:$S$11,2,FALSE)</f>
        <v>7</v>
      </c>
      <c r="P42">
        <v>3416</v>
      </c>
      <c r="Q42" s="2">
        <v>25000000</v>
      </c>
      <c r="R42" t="s">
        <v>39</v>
      </c>
      <c r="S42">
        <f>VLOOKUP(R42, [1]Key!$U$2:$V$50, 2, FALSE)</f>
        <v>4</v>
      </c>
      <c r="T42">
        <f t="shared" si="2"/>
        <v>0</v>
      </c>
      <c r="U42">
        <f>_xlfn.IFS(C42=2018, VLOOKUP(H42, '[1]State Pop'!$B$2:$G$55,6),C42=2017, VLOOKUP(H42, '[1]State Pop'!$B$2:$F$55,5),C42=2016, VLOOKUP(H42, '[1]State Pop'!$B$2:$F$55,4), C42=2015, VLOOKUP(H42, '[1]State Pop'!$B$2:$F$55,3), C42=2014, VLOOKUP(H42, '[1]State Pop'!$B$2:$F$55,2))</f>
        <v>10313620</v>
      </c>
      <c r="V42">
        <f>_xlfn.IFS(C42=2014,_xlfn.IFS(D42=1,VLOOKUP(H42,[1]Film_Workers!$B$2:$BD$55,2,FALSE),D42=2,VLOOKUP(H42,[1]Film_Workers!$B$2:$BD$55,3,FALSE),D42=3,VLOOKUP(H42,[1]Film_Workers!$B$2:$BD$55,4,FALSE),D42=4,VLOOKUP(H42,[1]Film_Workers!$B$2:$BD$55,5,FALSE),D42=5,VLOOKUP(H42,[1]Film_Workers!$B$2:$BD$55,6,FALSE),D42=6,VLOOKUP(H42,[1]Film_Workers!$B$2:$BD$55,7,FALSE),D42=7,VLOOKUP(H42,[1]Film_Workers!$B$2:$BD$55,8,FALSE),D42=8,VLOOKUP(H42,[1]Film_Workers!$B$2:$BD$55,9,FALSE),D42=9,VLOOKUP(H42,[1]Film_Workers!$B$2:$BD$55,10,FALSE),D42=10,VLOOKUP(H42,[1]Film_Workers!$B$2:$BD$55,11,FALSE),D42=11,VLOOKUP(H42,[1]Film_Workers!$B$2:$BD$55,12,FALSE),D42=12,VLOOKUP(H42,[1]Film_Workers!$B$2:$BD$55,13,FALSE)),C42=2015,_xlfn.IFS(D42=1,VLOOKUP(H42,[1]Film_Workers!$B$2:$BD$55,14,FALSE),D42=2,VLOOKUP(H42,[1]Film_Workers!$B$2:$BD$55,15,FALSE),D42=3,VLOOKUP(H42,[1]Film_Workers!$B$2:$BD$55,16,FALSE),D42=4,VLOOKUP(H42,[1]Film_Workers!$B$2:$BD$55,17,FALSE),D42=5,VLOOKUP(H42,[1]Film_Workers!$B$2:$BD$55,18,FALSE),D42=6,VLOOKUP(H42,[1]Film_Workers!$B$2:$BD$55,19,FALSE),D42=7,VLOOKUP(H42,[1]Film_Workers!$B$2:$BD$55,20,FALSE),D42=8,VLOOKUP(H42,[1]Film_Workers!$B$2:$BD$55,21,FALSE),D42=9,VLOOKUP(H42,[1]Film_Workers!$B$2:$BD$55,22,FALSE),D42=10,VLOOKUP(H42,[1]Film_Workers!$B$2:$BD$55,23,FALSE),D42=11,VLOOKUP(H42,[1]Film_Workers!$B$2:$BD$55,24,FALSE),D42=12,VLOOKUP(H42,[1]Film_Workers!$B$2:$BD$55,25,FALSE)),C42=2016,_xlfn.IFS(D42=1,VLOOKUP(H42,[1]Film_Workers!$B$2:$BD$55,26,FALSE),D42=2,VLOOKUP(H42,[1]Film_Workers!$B$2:$BD$55,27,FALSE),D42=3,VLOOKUP(H42,[1]Film_Workers!$B$2:$BD$55,28,FALSE),D42=4,VLOOKUP(H42,[1]Film_Workers!$B$2:$BD$55,29,FALSE),D42=5,VLOOKUP(H42,[1]Film_Workers!$B$2:$BD$55,30,FALSE),D42=6,VLOOKUP(H42,[1]Film_Workers!$B$2:$BD$55,31,FALSE),D42=7,VLOOKUP(H42,[1]Film_Workers!$B$2:$BD$55,32,FALSE),D42=8,VLOOKUP(H42,[1]Film_Workers!$B$2:$BD$55,33,FALSE),D42=9,VLOOKUP(H42,[1]Film_Workers!$B$2:$BD$55,34,FALSE),D42=10,VLOOKUP(H42,[1]Film_Workers!$B$2:$BD$55,35,FALSE),D42=11,VLOOKUP(H42,[1]Film_Workers!$B$2:$BD$55,36,FALSE),D42=12,VLOOKUP(H42,[1]Film_Workers!$B$2:$BD$55,37,FALSE)),C42=2017,_xlfn.IFS(D42=1,VLOOKUP(H42,[1]Film_Workers!$B$2:$BD$55,38,FALSE),D42=2,VLOOKUP(H42,[1]Film_Workers!$B$2:$BD$55,39,FALSE),D42=3,VLOOKUP(H42,[1]Film_Workers!$B$2:$BD$55,40,FALSE),D42=4,VLOOKUP(H42,[1]Film_Workers!$B$2:$BD$55,41,FALSE),D42=5,VLOOKUP(H42,[1]Film_Workers!$B$2:$BD$55,42,FALSE),D42=6,VLOOKUP(H42,[1]Film_Workers!$B$2:$BD$55,43,FALSE),D42=7,VLOOKUP(H42,[1]Film_Workers!$B$2:$BD$55,43,FALSE),D42=8,VLOOKUP(H42,[1]Film_Workers!$B$2:$BD$55,44,FALSE),D42=9,VLOOKUP(H42,[1]Film_Workers!$B$2:$BD$55,45,FALSE),D42=10,VLOOKUP(H42,[1]Film_Workers!$B$2:$BD$55,46,FALSE),D42=11,VLOOKUP(H42,[1]Film_Workers!$B$2:$BD$55,47,FALSE),D42=12,VLOOKUP(H42,[1]Film_Workers!$B$2:$BD$55,48)),C42=2018,_xlfn.IFS(D42=1,VLOOKUP(H42,[1]Film_Workers!$B$2:$BD$55,49,FALSE),D42=2,VLOOKUP(H42,[1]Film_Workers!$B$2:$BD$55,50,FALSE),D42=3,VLOOKUP(H42,[1]Film_Workers!$B$2:$BD$55,51,FALSE),D42=4,VLOOKUP(H42,[1]Film_Workers!$B$2:$BD$55,52,FALSE),D42=5,VLOOKUP(H42,[1]Film_Workers!$B$2:$BD$55,53,FALSE),D42=6,VLOOKUP(H42,[1]Film_Workers!$B$2:$BD$55,54)))</f>
        <v>8805</v>
      </c>
      <c r="W42">
        <f>_xlfn.IFS(C42=2014,_xlfn.IFS(D42=1,VLOOKUP(H42,[1]Priv_Workers!$B$2:$BD$55,2,FALSE),D42=2,VLOOKUP(H42,[1]Priv_Workers!$B$2:$BD$55,3,FALSE),D42=3,VLOOKUP(H42,[1]Priv_Workers!$B$2:$BD$55,4,FALSE),D42=4,VLOOKUP(H42,[1]Priv_Workers!$B$2:$BD$55,5,FALSE),D42=5,VLOOKUP(H42,[1]Priv_Workers!$B$2:$BD$55,6,FALSE),D42=6,VLOOKUP(H42,[1]Priv_Workers!$B$2:$BD$55,7,FALSE),D42=7,VLOOKUP(H42,[1]Priv_Workers!$B$2:$BD$55,8,FALSE),D42=8,VLOOKUP(H42,[1]Priv_Workers!$B$2:$BD$55,9,FALSE),D42=9,VLOOKUP(H42,[1]Priv_Workers!$B$2:$BD$55,10,FALSE),D42=10,VLOOKUP(H42,[1]Priv_Workers!$B$2:$BD$55,11,FALSE),D42=11,VLOOKUP(H42,[1]Priv_Workers!$B$2:$BD$55,12,FALSE),D42=12,VLOOKUP(H42,[1]Priv_Workers!$B$2:$BD$55,13,FALSE)),C42=2015,_xlfn.IFS(D42=1,VLOOKUP(H42,[1]Priv_Workers!$B$2:$BD$55,14,FALSE),D42=2,VLOOKUP(H42,[1]Priv_Workers!$B$2:$BD$55,15,FALSE),D42=3,VLOOKUP(H42,[1]Priv_Workers!$B$2:$BD$55,16,FALSE),D42=4,VLOOKUP(H42,[1]Priv_Workers!$B$2:$BD$55,17,FALSE),D42=5,VLOOKUP(H42,[1]Priv_Workers!$B$2:$BD$55,18,FALSE),D42=6,VLOOKUP(H42,[1]Priv_Workers!$B$2:$BD$55,19,FALSE),D42=7,VLOOKUP(H42,[1]Priv_Workers!$B$2:$BD$55,20,FALSE),D42=8,VLOOKUP(H42,[1]Priv_Workers!$B$2:$BD$55,21,FALSE),D42=9,VLOOKUP(H42,[1]Priv_Workers!$B$2:$BD$55,22,FALSE),D42=10,VLOOKUP(H42,[1]Priv_Workers!$B$2:$BD$55,23,FALSE),D42=11,VLOOKUP(H42,[1]Priv_Workers!$B$2:$BD$55,24,FALSE),D42=12,VLOOKUP(H42,[1]Priv_Workers!$B$2:$BD$55,25,FALSE)),C42=2016,_xlfn.IFS(D42=1,VLOOKUP(H42,[1]Priv_Workers!$B$2:$BD$55,26,FALSE),D42=2,VLOOKUP(H42,[1]Priv_Workers!$B$2:$BD$55,27,FALSE),D42=3,VLOOKUP(H42,[1]Priv_Workers!$B$2:$BD$55,28,FALSE),D42=4,VLOOKUP(H42,[1]Priv_Workers!$B$2:$BD$55,29,FALSE),D42=5,VLOOKUP(H42,[1]Priv_Workers!$B$2:$BD$55,30,FALSE),D42=6,VLOOKUP(H42,[1]Priv_Workers!$B$2:$BD$55,31,FALSE),D42=7,VLOOKUP(H42,[1]Priv_Workers!$B$2:$BD$55,32,FALSE),D42=8,VLOOKUP(H42,[1]Priv_Workers!$B$2:$BD$55,33,FALSE),D42=9,VLOOKUP(H42,[1]Priv_Workers!$B$2:$BD$55,34,FALSE),D42=10,VLOOKUP(H42,[1]Priv_Workers!$B$2:$BD$55,35,FALSE),D42=11,VLOOKUP(H42,[1]Priv_Workers!$B$2:$BD$55,36,FALSE),D42=12,VLOOKUP(H42,[1]Priv_Workers!$B$2:$BD$55,37,FALSE)),C42=2017,_xlfn.IFS(D42=1,VLOOKUP(H42,[1]Priv_Workers!$B$2:$BD$55,38,FALSE),D42=2,VLOOKUP(H42,[1]Priv_Workers!$B$2:$BD$55,39,FALSE),D42=3,VLOOKUP(H42,[1]Priv_Workers!$B$2:$BD$55,40,FALSE),D42=4,VLOOKUP(H42,[1]Priv_Workers!$B$2:$BD$55,41,FALSE),D42=5,VLOOKUP(H42,[1]Priv_Workers!$B$2:$BD$55,42,FALSE),D42=6,VLOOKUP(H42,[1]Priv_Workers!$B$2:$BD$55,43,FALSE),D42=7,VLOOKUP(H42,[1]Priv_Workers!$B$2:$BD$55,43,FALSE),D42=8,VLOOKUP(H42,[1]Priv_Workers!$B$2:$BD$55,44,FALSE),D42=9,VLOOKUP(H42,[1]Priv_Workers!$B$2:$BD$55,45,FALSE),D42=10,VLOOKUP(H42,[1]Priv_Workers!$B$2:$BD$55,46,FALSE),D42=11,VLOOKUP(H42,[1]Priv_Workers!$B$2:$BD$55,47,FALSE),D42=12,VLOOKUP(H42,[1]Priv_Workers!$B$2:$BD$55,48)),C42=2018,_xlfn.IFS(D42=1,VLOOKUP(H42,[1]Priv_Workers!$B$2:$BD$55,49,FALSE),D42=2,VLOOKUP(H42,[1]Priv_Workers!$B$2:$BD$55,50,FALSE),D42=3,VLOOKUP(H42,[1]Priv_Workers!$B$2:$BD$55,51,FALSE),D42=4,VLOOKUP(H42,[1]Priv_Workers!$B$2:$BD$55,52,FALSE),D42=5,VLOOKUP(H42,[1]Priv_Workers!$B$2:$BD$55,53,FALSE),D42=6,VLOOKUP(H42,[1]Priv_Workers!$B$2:$BD$55,54)))</f>
        <v>3560977</v>
      </c>
      <c r="X42" s="3">
        <f t="shared" si="3"/>
        <v>2.4726360209571699E-3</v>
      </c>
      <c r="Y42" s="2">
        <f>_xlfn.IFS(C42=2014, _xlfn.IFS(E42=1, VLOOKUP(H42, [1]Wage_Info!$B$2:$AH$55, 2, FALSE), E42=2, VLOOKUP(H42, [1]Wage_Info!$B$2:$AH$55, 3, FALSE), E42=3, VLOOKUP(H42, [1]Wage_Info!$B$2:$AH$55, 4, FALSE), E42=4, VLOOKUP(H42, [1]Wage_Info!$B$2:$AH$55, 5, FALSE)), C42=2015, _xlfn.IFS(E42=1, VLOOKUP(H42, [1]Wage_Info!$B$2:$AH$55, 6, FALSE), E42=2, VLOOKUP(H42, [1]Wage_Info!$B$2:$AH$55, 7, FALSE), E42=3, VLOOKUP(H42, [1]Wage_Info!$B$2:$AH$55, 8, FALSE), E42=4, VLOOKUP(H42, [1]Wage_Info!$B$2:$AH$55, 9, FALSE)), C42=2016, _xlfn.IFS(E42=1, VLOOKUP(H42, [1]Wage_Info!$B$2:$AH$55, 10, FALSE), E42=2, VLOOKUP(H42, [1]Wage_Info!$B$2:$AH$55, 11, FALSE), E42=3, VLOOKUP(H42, [1]Wage_Info!$B$2:$AH$55, 12, FALSE), E42=4, VLOOKUP(H42, [1]Wage_Info!$B$2:$AH$55, 13, FALSE)), C42=2017, _xlfn.IFS(E42=1, VLOOKUP(H42, [1]Wage_Info!$B$2:$AH$55, 14, FALSE), E42=2, VLOOKUP(H42, [1]Wage_Info!$B$2:$AH$55, 15, FALSE), E42=3, VLOOKUP(H42, [1]Wage_Info!$B$2:$AH$55, 16, FALSE), E42=4, VLOOKUP(H42, [1]Wage_Info!$B$2:$AH$55, 17, FALSE)), C42 = 2018, _xlfn.IFS(E42=1, VLOOKUP(H42, [1]Wage_Info!$B$2:$AH$55, 18, FALSE), E42=3, VLOOKUP(H42, [1]Wage_Info!$B$2:$AH$55, 19, FALSE)))</f>
        <v>151250349</v>
      </c>
      <c r="Z42" s="2">
        <f>_xlfn.IFS(C42=2014, _xlfn.IFS(E42=1, VLOOKUP(H42, [1]Wage_Info!$B$2:$AL$55, 20, FALSE), E42=2, VLOOKUP(H42, [1]Wage_Info!$B$2:$AL$55, 21, FALSE), E42=3, VLOOKUP(H42, [1]Wage_Info!$B$2:$AL$55, 22, FALSE), E42=4, VLOOKUP(H42, [1]Wage_Info!$B$2:$AL$55, 23, FALSE)), C42=2015, _xlfn.IFS(E42=1, VLOOKUP(H42, [1]Wage_Info!$B$2:$AL$55, 24, FALSE), E42=2, VLOOKUP(H42, [1]Wage_Info!$B$2:$AL$55, 25, FALSE), E42=3, VLOOKUP(H42, [1]Wage_Info!$B$2:$AL$55, 26, FALSE), E42=4, VLOOKUP(H42, [1]Wage_Info!$B$2:$AL$55, 27, FALSE)), C42=2016, _xlfn.IFS(E42=1, VLOOKUP(H42, [1]Wage_Info!$B$2:$AL$55, 28, FALSE), E42=2, VLOOKUP(H42, [1]Wage_Info!$B$2:$AL$55, 29, FALSE), E42=3, VLOOKUP(H42, [1]Wage_Info!$B$2:$AL$55, 30, FALSE), E42=4, VLOOKUP(H42, [1]Wage_Info!$B$2:$AL$55, 31, FALSE)), C42=2017, _xlfn.IFS(E42=1, VLOOKUP(H42, [1]Wage_Info!$B$2:$AL$55, 32, FALSE), E42=2, VLOOKUP(H42, [1]Wage_Info!$B$2:$AL$55, 33, FALSE), E42=3, VLOOKUP(H42, [1]Wage_Info!$B$2:$AL$55, 34, FALSE), E42=4, VLOOKUP(H42, [1]Wage_Info!$B$2:$AL$55, 35, FALSE)), C42 = 2018, _xlfn.IFS(E42=1, VLOOKUP(H42, [1]Wage_Info!$B$2:$AL$55, 36, FALSE), E42=2, VLOOKUP(H42, [1]Wage_Info!$B$2:$AL$55, 37, FALSE)))</f>
        <v>47538652919</v>
      </c>
      <c r="AA42" s="4">
        <f t="shared" si="4"/>
        <v>3.1816288370163106E-3</v>
      </c>
      <c r="AB42">
        <f>[1]Key!C42</f>
        <v>1</v>
      </c>
      <c r="AC42">
        <f t="shared" si="5"/>
        <v>0</v>
      </c>
      <c r="AD42">
        <f t="shared" si="6"/>
        <v>0</v>
      </c>
      <c r="AE42">
        <f t="shared" si="7"/>
        <v>0</v>
      </c>
      <c r="AF42">
        <f>[1]Key!D42</f>
        <v>0</v>
      </c>
    </row>
    <row r="43" spans="1:32" x14ac:dyDescent="0.3">
      <c r="A43">
        <v>42</v>
      </c>
      <c r="B43">
        <v>42</v>
      </c>
      <c r="C43">
        <v>2015</v>
      </c>
      <c r="D43">
        <v>8</v>
      </c>
      <c r="E43">
        <f t="shared" si="0"/>
        <v>3</v>
      </c>
      <c r="F43">
        <v>2016</v>
      </c>
      <c r="G43" t="s">
        <v>38</v>
      </c>
      <c r="H43" s="1">
        <f>VALUE(IF(G43="foreign",53,SUBSTITUTE(G43,G43,VLOOKUP(G43,[1]Key!$G$2:$H$55,2,))))</f>
        <v>11</v>
      </c>
      <c r="I43" t="s">
        <v>47</v>
      </c>
      <c r="J43">
        <f>VALUE(_xlfn.IFS(I43="foreign",53,I43="fictional",54, I43="unspecified", 55, NOT(OR(I43="foreign",I43="fictional")),SUBSTITUTE(I43,I43,VLOOKUP(I43,[1]Key!$G$2:$H$55,2,))))</f>
        <v>55</v>
      </c>
      <c r="K43">
        <f t="shared" si="1"/>
        <v>0</v>
      </c>
      <c r="L43">
        <f>VLOOKUP(H43, [1]Key!$H$2:$K$54, 2)</f>
        <v>5</v>
      </c>
      <c r="M43">
        <f>VLOOKUP(J43, [1]Key!$H$2:$K$54, 2)</f>
        <v>0</v>
      </c>
      <c r="N43">
        <f>VLOOKUP("*"&amp;G43&amp;"*",[1]Key!$N$2:$O$6,2,FALSE)</f>
        <v>3</v>
      </c>
      <c r="O43">
        <f>VLOOKUP("*"&amp;G43&amp;"*",[1]Key!$R$2:$S$11,2,FALSE)</f>
        <v>7</v>
      </c>
      <c r="P43">
        <v>3416</v>
      </c>
      <c r="Q43" s="2">
        <v>35000000</v>
      </c>
      <c r="R43" t="s">
        <v>33</v>
      </c>
      <c r="S43">
        <f>VLOOKUP(R43, [1]Key!$U$2:$V$50, 2, FALSE)</f>
        <v>1</v>
      </c>
      <c r="T43">
        <f t="shared" si="2"/>
        <v>0</v>
      </c>
      <c r="U43">
        <f>_xlfn.IFS(C43=2018, VLOOKUP(H43, '[1]State Pop'!$B$2:$G$55,6),C43=2017, VLOOKUP(H43, '[1]State Pop'!$B$2:$F$55,5),C43=2016, VLOOKUP(H43, '[1]State Pop'!$B$2:$F$55,4), C43=2015, VLOOKUP(H43, '[1]State Pop'!$B$2:$F$55,3), C43=2014, VLOOKUP(H43, '[1]State Pop'!$B$2:$F$55,2))</f>
        <v>10199533</v>
      </c>
      <c r="V43">
        <f>_xlfn.IFS(C43=2014,_xlfn.IFS(D43=1,VLOOKUP(H43,[1]Film_Workers!$B$2:$BD$55,2,FALSE),D43=2,VLOOKUP(H43,[1]Film_Workers!$B$2:$BD$55,3,FALSE),D43=3,VLOOKUP(H43,[1]Film_Workers!$B$2:$BD$55,4,FALSE),D43=4,VLOOKUP(H43,[1]Film_Workers!$B$2:$BD$55,5,FALSE),D43=5,VLOOKUP(H43,[1]Film_Workers!$B$2:$BD$55,6,FALSE),D43=6,VLOOKUP(H43,[1]Film_Workers!$B$2:$BD$55,7,FALSE),D43=7,VLOOKUP(H43,[1]Film_Workers!$B$2:$BD$55,8,FALSE),D43=8,VLOOKUP(H43,[1]Film_Workers!$B$2:$BD$55,9,FALSE),D43=9,VLOOKUP(H43,[1]Film_Workers!$B$2:$BD$55,10,FALSE),D43=10,VLOOKUP(H43,[1]Film_Workers!$B$2:$BD$55,11,FALSE),D43=11,VLOOKUP(H43,[1]Film_Workers!$B$2:$BD$55,12,FALSE),D43=12,VLOOKUP(H43,[1]Film_Workers!$B$2:$BD$55,13,FALSE)),C43=2015,_xlfn.IFS(D43=1,VLOOKUP(H43,[1]Film_Workers!$B$2:$BD$55,14,FALSE),D43=2,VLOOKUP(H43,[1]Film_Workers!$B$2:$BD$55,15,FALSE),D43=3,VLOOKUP(H43,[1]Film_Workers!$B$2:$BD$55,16,FALSE),D43=4,VLOOKUP(H43,[1]Film_Workers!$B$2:$BD$55,17,FALSE),D43=5,VLOOKUP(H43,[1]Film_Workers!$B$2:$BD$55,18,FALSE),D43=6,VLOOKUP(H43,[1]Film_Workers!$B$2:$BD$55,19,FALSE),D43=7,VLOOKUP(H43,[1]Film_Workers!$B$2:$BD$55,20,FALSE),D43=8,VLOOKUP(H43,[1]Film_Workers!$B$2:$BD$55,21,FALSE),D43=9,VLOOKUP(H43,[1]Film_Workers!$B$2:$BD$55,22,FALSE),D43=10,VLOOKUP(H43,[1]Film_Workers!$B$2:$BD$55,23,FALSE),D43=11,VLOOKUP(H43,[1]Film_Workers!$B$2:$BD$55,24,FALSE),D43=12,VLOOKUP(H43,[1]Film_Workers!$B$2:$BD$55,25,FALSE)),C43=2016,_xlfn.IFS(D43=1,VLOOKUP(H43,[1]Film_Workers!$B$2:$BD$55,26,FALSE),D43=2,VLOOKUP(H43,[1]Film_Workers!$B$2:$BD$55,27,FALSE),D43=3,VLOOKUP(H43,[1]Film_Workers!$B$2:$BD$55,28,FALSE),D43=4,VLOOKUP(H43,[1]Film_Workers!$B$2:$BD$55,29,FALSE),D43=5,VLOOKUP(H43,[1]Film_Workers!$B$2:$BD$55,30,FALSE),D43=6,VLOOKUP(H43,[1]Film_Workers!$B$2:$BD$55,31,FALSE),D43=7,VLOOKUP(H43,[1]Film_Workers!$B$2:$BD$55,32,FALSE),D43=8,VLOOKUP(H43,[1]Film_Workers!$B$2:$BD$55,33,FALSE),D43=9,VLOOKUP(H43,[1]Film_Workers!$B$2:$BD$55,34,FALSE),D43=10,VLOOKUP(H43,[1]Film_Workers!$B$2:$BD$55,35,FALSE),D43=11,VLOOKUP(H43,[1]Film_Workers!$B$2:$BD$55,36,FALSE),D43=12,VLOOKUP(H43,[1]Film_Workers!$B$2:$BD$55,37,FALSE)),C43=2017,_xlfn.IFS(D43=1,VLOOKUP(H43,[1]Film_Workers!$B$2:$BD$55,38,FALSE),D43=2,VLOOKUP(H43,[1]Film_Workers!$B$2:$BD$55,39,FALSE),D43=3,VLOOKUP(H43,[1]Film_Workers!$B$2:$BD$55,40,FALSE),D43=4,VLOOKUP(H43,[1]Film_Workers!$B$2:$BD$55,41,FALSE),D43=5,VLOOKUP(H43,[1]Film_Workers!$B$2:$BD$55,42,FALSE),D43=6,VLOOKUP(H43,[1]Film_Workers!$B$2:$BD$55,43,FALSE),D43=7,VLOOKUP(H43,[1]Film_Workers!$B$2:$BD$55,43,FALSE),D43=8,VLOOKUP(H43,[1]Film_Workers!$B$2:$BD$55,44,FALSE),D43=9,VLOOKUP(H43,[1]Film_Workers!$B$2:$BD$55,45,FALSE),D43=10,VLOOKUP(H43,[1]Film_Workers!$B$2:$BD$55,46,FALSE),D43=11,VLOOKUP(H43,[1]Film_Workers!$B$2:$BD$55,47,FALSE),D43=12,VLOOKUP(H43,[1]Film_Workers!$B$2:$BD$55,48)),C43=2018,_xlfn.IFS(D43=1,VLOOKUP(H43,[1]Film_Workers!$B$2:$BD$55,49,FALSE),D43=2,VLOOKUP(H43,[1]Film_Workers!$B$2:$BD$55,50,FALSE),D43=3,VLOOKUP(H43,[1]Film_Workers!$B$2:$BD$55,51,FALSE),D43=4,VLOOKUP(H43,[1]Film_Workers!$B$2:$BD$55,52,FALSE),D43=5,VLOOKUP(H43,[1]Film_Workers!$B$2:$BD$55,53,FALSE),D43=6,VLOOKUP(H43,[1]Film_Workers!$B$2:$BD$55,54)))</f>
        <v>7887</v>
      </c>
      <c r="W43">
        <f>_xlfn.IFS(C43=2014,_xlfn.IFS(D43=1,VLOOKUP(H43,[1]Priv_Workers!$B$2:$BD$55,2,FALSE),D43=2,VLOOKUP(H43,[1]Priv_Workers!$B$2:$BD$55,3,FALSE),D43=3,VLOOKUP(H43,[1]Priv_Workers!$B$2:$BD$55,4,FALSE),D43=4,VLOOKUP(H43,[1]Priv_Workers!$B$2:$BD$55,5,FALSE),D43=5,VLOOKUP(H43,[1]Priv_Workers!$B$2:$BD$55,6,FALSE),D43=6,VLOOKUP(H43,[1]Priv_Workers!$B$2:$BD$55,7,FALSE),D43=7,VLOOKUP(H43,[1]Priv_Workers!$B$2:$BD$55,8,FALSE),D43=8,VLOOKUP(H43,[1]Priv_Workers!$B$2:$BD$55,9,FALSE),D43=9,VLOOKUP(H43,[1]Priv_Workers!$B$2:$BD$55,10,FALSE),D43=10,VLOOKUP(H43,[1]Priv_Workers!$B$2:$BD$55,11,FALSE),D43=11,VLOOKUP(H43,[1]Priv_Workers!$B$2:$BD$55,12,FALSE),D43=12,VLOOKUP(H43,[1]Priv_Workers!$B$2:$BD$55,13,FALSE)),C43=2015,_xlfn.IFS(D43=1,VLOOKUP(H43,[1]Priv_Workers!$B$2:$BD$55,14,FALSE),D43=2,VLOOKUP(H43,[1]Priv_Workers!$B$2:$BD$55,15,FALSE),D43=3,VLOOKUP(H43,[1]Priv_Workers!$B$2:$BD$55,16,FALSE),D43=4,VLOOKUP(H43,[1]Priv_Workers!$B$2:$BD$55,17,FALSE),D43=5,VLOOKUP(H43,[1]Priv_Workers!$B$2:$BD$55,18,FALSE),D43=6,VLOOKUP(H43,[1]Priv_Workers!$B$2:$BD$55,19,FALSE),D43=7,VLOOKUP(H43,[1]Priv_Workers!$B$2:$BD$55,20,FALSE),D43=8,VLOOKUP(H43,[1]Priv_Workers!$B$2:$BD$55,21,FALSE),D43=9,VLOOKUP(H43,[1]Priv_Workers!$B$2:$BD$55,22,FALSE),D43=10,VLOOKUP(H43,[1]Priv_Workers!$B$2:$BD$55,23,FALSE),D43=11,VLOOKUP(H43,[1]Priv_Workers!$B$2:$BD$55,24,FALSE),D43=12,VLOOKUP(H43,[1]Priv_Workers!$B$2:$BD$55,25,FALSE)),C43=2016,_xlfn.IFS(D43=1,VLOOKUP(H43,[1]Priv_Workers!$B$2:$BD$55,26,FALSE),D43=2,VLOOKUP(H43,[1]Priv_Workers!$B$2:$BD$55,27,FALSE),D43=3,VLOOKUP(H43,[1]Priv_Workers!$B$2:$BD$55,28,FALSE),D43=4,VLOOKUP(H43,[1]Priv_Workers!$B$2:$BD$55,29,FALSE),D43=5,VLOOKUP(H43,[1]Priv_Workers!$B$2:$BD$55,30,FALSE),D43=6,VLOOKUP(H43,[1]Priv_Workers!$B$2:$BD$55,31,FALSE),D43=7,VLOOKUP(H43,[1]Priv_Workers!$B$2:$BD$55,32,FALSE),D43=8,VLOOKUP(H43,[1]Priv_Workers!$B$2:$BD$55,33,FALSE),D43=9,VLOOKUP(H43,[1]Priv_Workers!$B$2:$BD$55,34,FALSE),D43=10,VLOOKUP(H43,[1]Priv_Workers!$B$2:$BD$55,35,FALSE),D43=11,VLOOKUP(H43,[1]Priv_Workers!$B$2:$BD$55,36,FALSE),D43=12,VLOOKUP(H43,[1]Priv_Workers!$B$2:$BD$55,37,FALSE)),C43=2017,_xlfn.IFS(D43=1,VLOOKUP(H43,[1]Priv_Workers!$B$2:$BD$55,38,FALSE),D43=2,VLOOKUP(H43,[1]Priv_Workers!$B$2:$BD$55,39,FALSE),D43=3,VLOOKUP(H43,[1]Priv_Workers!$B$2:$BD$55,40,FALSE),D43=4,VLOOKUP(H43,[1]Priv_Workers!$B$2:$BD$55,41,FALSE),D43=5,VLOOKUP(H43,[1]Priv_Workers!$B$2:$BD$55,42,FALSE),D43=6,VLOOKUP(H43,[1]Priv_Workers!$B$2:$BD$55,43,FALSE),D43=7,VLOOKUP(H43,[1]Priv_Workers!$B$2:$BD$55,43,FALSE),D43=8,VLOOKUP(H43,[1]Priv_Workers!$B$2:$BD$55,44,FALSE),D43=9,VLOOKUP(H43,[1]Priv_Workers!$B$2:$BD$55,45,FALSE),D43=10,VLOOKUP(H43,[1]Priv_Workers!$B$2:$BD$55,46,FALSE),D43=11,VLOOKUP(H43,[1]Priv_Workers!$B$2:$BD$55,47,FALSE),D43=12,VLOOKUP(H43,[1]Priv_Workers!$B$2:$BD$55,48)),C43=2018,_xlfn.IFS(D43=1,VLOOKUP(H43,[1]Priv_Workers!$B$2:$BD$55,49,FALSE),D43=2,VLOOKUP(H43,[1]Priv_Workers!$B$2:$BD$55,50,FALSE),D43=3,VLOOKUP(H43,[1]Priv_Workers!$B$2:$BD$55,51,FALSE),D43=4,VLOOKUP(H43,[1]Priv_Workers!$B$2:$BD$55,52,FALSE),D43=5,VLOOKUP(H43,[1]Priv_Workers!$B$2:$BD$55,53,FALSE),D43=6,VLOOKUP(H43,[1]Priv_Workers!$B$2:$BD$55,54)))</f>
        <v>3534577</v>
      </c>
      <c r="X43" s="3">
        <f t="shared" si="3"/>
        <v>2.2313844061113961E-3</v>
      </c>
      <c r="Y43" s="2">
        <f>_xlfn.IFS(C43=2014, _xlfn.IFS(E43=1, VLOOKUP(H43, [1]Wage_Info!$B$2:$AH$55, 2, FALSE), E43=2, VLOOKUP(H43, [1]Wage_Info!$B$2:$AH$55, 3, FALSE), E43=3, VLOOKUP(H43, [1]Wage_Info!$B$2:$AH$55, 4, FALSE), E43=4, VLOOKUP(H43, [1]Wage_Info!$B$2:$AH$55, 5, FALSE)), C43=2015, _xlfn.IFS(E43=1, VLOOKUP(H43, [1]Wage_Info!$B$2:$AH$55, 6, FALSE), E43=2, VLOOKUP(H43, [1]Wage_Info!$B$2:$AH$55, 7, FALSE), E43=3, VLOOKUP(H43, [1]Wage_Info!$B$2:$AH$55, 8, FALSE), E43=4, VLOOKUP(H43, [1]Wage_Info!$B$2:$AH$55, 9, FALSE)), C43=2016, _xlfn.IFS(E43=1, VLOOKUP(H43, [1]Wage_Info!$B$2:$AH$55, 10, FALSE), E43=2, VLOOKUP(H43, [1]Wage_Info!$B$2:$AH$55, 11, FALSE), E43=3, VLOOKUP(H43, [1]Wage_Info!$B$2:$AH$55, 12, FALSE), E43=4, VLOOKUP(H43, [1]Wage_Info!$B$2:$AH$55, 13, FALSE)), C43=2017, _xlfn.IFS(E43=1, VLOOKUP(H43, [1]Wage_Info!$B$2:$AH$55, 14, FALSE), E43=2, VLOOKUP(H43, [1]Wage_Info!$B$2:$AH$55, 15, FALSE), E43=3, VLOOKUP(H43, [1]Wage_Info!$B$2:$AH$55, 16, FALSE), E43=4, VLOOKUP(H43, [1]Wage_Info!$B$2:$AH$55, 17, FALSE)), C43 = 2018, _xlfn.IFS(E43=1, VLOOKUP(H43, [1]Wage_Info!$B$2:$AH$55, 18, FALSE), E43=3, VLOOKUP(H43, [1]Wage_Info!$B$2:$AH$55, 19, FALSE)))</f>
        <v>94216253</v>
      </c>
      <c r="Z43" s="2">
        <f>_xlfn.IFS(C43=2014, _xlfn.IFS(E43=1, VLOOKUP(H43, [1]Wage_Info!$B$2:$AL$55, 20, FALSE), E43=2, VLOOKUP(H43, [1]Wage_Info!$B$2:$AL$55, 21, FALSE), E43=3, VLOOKUP(H43, [1]Wage_Info!$B$2:$AL$55, 22, FALSE), E43=4, VLOOKUP(H43, [1]Wage_Info!$B$2:$AL$55, 23, FALSE)), C43=2015, _xlfn.IFS(E43=1, VLOOKUP(H43, [1]Wage_Info!$B$2:$AL$55, 24, FALSE), E43=2, VLOOKUP(H43, [1]Wage_Info!$B$2:$AL$55, 25, FALSE), E43=3, VLOOKUP(H43, [1]Wage_Info!$B$2:$AL$55, 26, FALSE), E43=4, VLOOKUP(H43, [1]Wage_Info!$B$2:$AL$55, 27, FALSE)), C43=2016, _xlfn.IFS(E43=1, VLOOKUP(H43, [1]Wage_Info!$B$2:$AL$55, 28, FALSE), E43=2, VLOOKUP(H43, [1]Wage_Info!$B$2:$AL$55, 29, FALSE), E43=3, VLOOKUP(H43, [1]Wage_Info!$B$2:$AL$55, 30, FALSE), E43=4, VLOOKUP(H43, [1]Wage_Info!$B$2:$AL$55, 31, FALSE)), C43=2017, _xlfn.IFS(E43=1, VLOOKUP(H43, [1]Wage_Info!$B$2:$AL$55, 32, FALSE), E43=2, VLOOKUP(H43, [1]Wage_Info!$B$2:$AL$55, 33, FALSE), E43=3, VLOOKUP(H43, [1]Wage_Info!$B$2:$AL$55, 34, FALSE), E43=4, VLOOKUP(H43, [1]Wage_Info!$B$2:$AL$55, 35, FALSE)), C43 = 2018, _xlfn.IFS(E43=1, VLOOKUP(H43, [1]Wage_Info!$B$2:$AL$55, 36, FALSE), E43=2, VLOOKUP(H43, [1]Wage_Info!$B$2:$AL$55, 37, FALSE)))</f>
        <v>42086831937</v>
      </c>
      <c r="AA43" s="4">
        <f t="shared" si="4"/>
        <v>2.2386159438427867E-3</v>
      </c>
      <c r="AB43">
        <f>[1]Key!C43</f>
        <v>1</v>
      </c>
      <c r="AC43">
        <f t="shared" si="5"/>
        <v>0</v>
      </c>
      <c r="AD43">
        <f t="shared" si="6"/>
        <v>0</v>
      </c>
      <c r="AE43">
        <f t="shared" si="7"/>
        <v>0</v>
      </c>
      <c r="AF43">
        <f>[1]Key!D43</f>
        <v>0</v>
      </c>
    </row>
    <row r="44" spans="1:32" x14ac:dyDescent="0.3">
      <c r="A44">
        <v>43</v>
      </c>
      <c r="B44">
        <v>43</v>
      </c>
      <c r="C44">
        <v>2014</v>
      </c>
      <c r="D44">
        <v>1</v>
      </c>
      <c r="E44">
        <f t="shared" si="0"/>
        <v>1</v>
      </c>
      <c r="F44">
        <v>2016</v>
      </c>
      <c r="G44" t="s">
        <v>32</v>
      </c>
      <c r="H44" s="1">
        <f>VALUE(IF(G44="foreign",53,SUBSTITUTE(G44,G44,VLOOKUP(G44,[1]Key!$G$2:$H$55,2,))))</f>
        <v>53</v>
      </c>
      <c r="I44" t="s">
        <v>36</v>
      </c>
      <c r="J44">
        <f>VALUE(_xlfn.IFS(I44="foreign",53,I44="fictional",54, I44="unspecified", 55, NOT(OR(I44="foreign",I44="fictional")),SUBSTITUTE(I44,I44,VLOOKUP(I44,[1]Key!$G$2:$H$55,2,))))</f>
        <v>54</v>
      </c>
      <c r="K44">
        <f t="shared" si="1"/>
        <v>0</v>
      </c>
      <c r="L44">
        <f>VLOOKUP(H44, [1]Key!$H$2:$K$54, 2)</f>
        <v>0</v>
      </c>
      <c r="M44">
        <f>VLOOKUP(J44, [1]Key!$H$2:$K$54, 2)</f>
        <v>0</v>
      </c>
      <c r="N44">
        <f>VLOOKUP("*"&amp;G44&amp;"*",[1]Key!$N$2:$O$6,2,FALSE)</f>
        <v>0</v>
      </c>
      <c r="O44">
        <f>VLOOKUP("*"&amp;G44&amp;"*",[1]Key!$R$2:$S$11,2,FALSE)</f>
        <v>0</v>
      </c>
      <c r="P44">
        <v>3406</v>
      </c>
      <c r="Q44" s="2">
        <v>160000000</v>
      </c>
      <c r="R44" t="s">
        <v>33</v>
      </c>
      <c r="S44">
        <f>VLOOKUP(R44, [1]Key!$U$2:$V$8, 2, FALSE)</f>
        <v>1</v>
      </c>
      <c r="T44">
        <f t="shared" si="2"/>
        <v>0</v>
      </c>
      <c r="U44">
        <f>_xlfn.IFS(C44=2018, VLOOKUP(H44, '[1]State Pop'!$B$2:$G$55,6),C44=2017, VLOOKUP(H44, '[1]State Pop'!$B$2:$F$55,5),C44=2016, VLOOKUP(H44, '[1]State Pop'!$B$2:$F$55,4), C44=2015, VLOOKUP(H44, '[1]State Pop'!$B$2:$F$55,3), C44=2014, VLOOKUP(H44, '[1]State Pop'!$B$2:$F$55,2))</f>
        <v>0</v>
      </c>
      <c r="V44">
        <f>_xlfn.IFS(C44=2014,_xlfn.IFS(D44=1,VLOOKUP(H44,[1]Film_Workers!$B$2:$BD$55,2,FALSE),D44=2,VLOOKUP(H44,[1]Film_Workers!$B$2:$BD$55,3,FALSE),D44=3,VLOOKUP(H44,[1]Film_Workers!$B$2:$BD$55,4,FALSE),D44=4,VLOOKUP(H44,[1]Film_Workers!$B$2:$BD$55,5,FALSE),D44=5,VLOOKUP(H44,[1]Film_Workers!$B$2:$BD$55,6,FALSE),D44=6,VLOOKUP(H44,[1]Film_Workers!$B$2:$BD$55,7,FALSE),D44=7,VLOOKUP(H44,[1]Film_Workers!$B$2:$BD$55,8,FALSE),D44=8,VLOOKUP(H44,[1]Film_Workers!$B$2:$BD$55,9,FALSE),D44=9,VLOOKUP(H44,[1]Film_Workers!$B$2:$BD$55,10,FALSE),D44=10,VLOOKUP(H44,[1]Film_Workers!$B$2:$BD$55,11,FALSE),D44=11,VLOOKUP(H44,[1]Film_Workers!$B$2:$BD$55,12,FALSE),D44=12,VLOOKUP(H44,[1]Film_Workers!$B$2:$BD$55,13,FALSE)),C44=2015,_xlfn.IFS(D44=1,VLOOKUP(H44,[1]Film_Workers!$B$2:$BD$55,14,FALSE),D44=2,VLOOKUP(H44,[1]Film_Workers!$B$2:$BD$55,15,FALSE),D44=3,VLOOKUP(H44,[1]Film_Workers!$B$2:$BD$55,16,FALSE),D44=4,VLOOKUP(H44,[1]Film_Workers!$B$2:$BD$55,17,FALSE),D44=5,VLOOKUP(H44,[1]Film_Workers!$B$2:$BD$55,18,FALSE),D44=6,VLOOKUP(H44,[1]Film_Workers!$B$2:$BD$55,19,FALSE),D44=7,VLOOKUP(H44,[1]Film_Workers!$B$2:$BD$55,20,FALSE),D44=8,VLOOKUP(H44,[1]Film_Workers!$B$2:$BD$55,21,FALSE),D44=9,VLOOKUP(H44,[1]Film_Workers!$B$2:$BD$55,22,FALSE),D44=10,VLOOKUP(H44,[1]Film_Workers!$B$2:$BD$55,23,FALSE),D44=11,VLOOKUP(H44,[1]Film_Workers!$B$2:$BD$55,24,FALSE),D44=12,VLOOKUP(H44,[1]Film_Workers!$B$2:$BD$55,25,FALSE)),C44=2016,_xlfn.IFS(D44=1,VLOOKUP(H44,[1]Film_Workers!$B$2:$BD$55,26,FALSE),D44=2,VLOOKUP(H44,[1]Film_Workers!$B$2:$BD$55,27,FALSE),D44=3,VLOOKUP(H44,[1]Film_Workers!$B$2:$BD$55,28,FALSE),D44=4,VLOOKUP(H44,[1]Film_Workers!$B$2:$BD$55,29,FALSE),D44=5,VLOOKUP(H44,[1]Film_Workers!$B$2:$BD$55,30,FALSE),D44=6,VLOOKUP(H44,[1]Film_Workers!$B$2:$BD$55,31,FALSE),D44=7,VLOOKUP(H44,[1]Film_Workers!$B$2:$BD$55,32,FALSE),D44=8,VLOOKUP(H44,[1]Film_Workers!$B$2:$BD$55,33,FALSE),D44=9,VLOOKUP(H44,[1]Film_Workers!$B$2:$BD$55,34,FALSE),D44=10,VLOOKUP(H44,[1]Film_Workers!$B$2:$BD$55,35,FALSE),D44=11,VLOOKUP(H44,[1]Film_Workers!$B$2:$BD$55,36,FALSE),D44=12,VLOOKUP(H44,[1]Film_Workers!$B$2:$BD$55,37,FALSE)),C44=2017,_xlfn.IFS(D44=1,VLOOKUP(H44,[1]Film_Workers!$B$2:$BD$55,38,FALSE),D44=2,VLOOKUP(H44,[1]Film_Workers!$B$2:$BD$55,39,FALSE),D44=3,VLOOKUP(H44,[1]Film_Workers!$B$2:$BD$55,40,FALSE),D44=4,VLOOKUP(H44,[1]Film_Workers!$B$2:$BD$55,41,FALSE),D44=5,VLOOKUP(H44,[1]Film_Workers!$B$2:$BD$55,42,FALSE),D44=6,VLOOKUP(H44,[1]Film_Workers!$B$2:$BD$55,43,FALSE),D44=7,VLOOKUP(H44,[1]Film_Workers!$B$2:$BD$55,43,FALSE),D44=8,VLOOKUP(H44,[1]Film_Workers!$B$2:$BD$55,44,FALSE),D44=9,VLOOKUP(H44,[1]Film_Workers!$B$2:$BD$55,45,FALSE),D44=10,VLOOKUP(H44,[1]Film_Workers!$B$2:$BD$55,46,FALSE),D44=11,VLOOKUP(H44,[1]Film_Workers!$B$2:$BD$55,47,FALSE),D44=12,VLOOKUP(H44,[1]Film_Workers!$B$2:$BD$55,48)),C44=2018,_xlfn.IFS(D44=1,VLOOKUP(H44,[1]Film_Workers!$B$2:$BD$55,49,FALSE),D44=2,VLOOKUP(H44,[1]Film_Workers!$B$2:$BD$55,50,FALSE),D44=3,VLOOKUP(H44,[1]Film_Workers!$B$2:$BD$55,51,FALSE),D44=4,VLOOKUP(H44,[1]Film_Workers!$B$2:$BD$55,52,FALSE),D44=5,VLOOKUP(H44,[1]Film_Workers!$B$2:$BD$55,53,FALSE),D44=6,VLOOKUP(H44,[1]Film_Workers!$B$2:$BD$55,54)))</f>
        <v>0</v>
      </c>
      <c r="W44">
        <f>_xlfn.IFS(C44=2014,_xlfn.IFS(D44=1,VLOOKUP(H44,[1]Priv_Workers!$B$2:$BD$55,2,FALSE),D44=2,VLOOKUP(H44,[1]Priv_Workers!$B$2:$BD$55,3,FALSE),D44=3,VLOOKUP(H44,[1]Priv_Workers!$B$2:$BD$55,4,FALSE),D44=4,VLOOKUP(H44,[1]Priv_Workers!$B$2:$BD$55,5,FALSE),D44=5,VLOOKUP(H44,[1]Priv_Workers!$B$2:$BD$55,6,FALSE),D44=6,VLOOKUP(H44,[1]Priv_Workers!$B$2:$BD$55,7,FALSE),D44=7,VLOOKUP(H44,[1]Priv_Workers!$B$2:$BD$55,8,FALSE),D44=8,VLOOKUP(H44,[1]Priv_Workers!$B$2:$BD$55,9,FALSE),D44=9,VLOOKUP(H44,[1]Priv_Workers!$B$2:$BD$55,10,FALSE),D44=10,VLOOKUP(H44,[1]Priv_Workers!$B$2:$BD$55,11,FALSE),D44=11,VLOOKUP(H44,[1]Priv_Workers!$B$2:$BD$55,12,FALSE),D44=12,VLOOKUP(H44,[1]Priv_Workers!$B$2:$BD$55,13,FALSE)),C44=2015,_xlfn.IFS(D44=1,VLOOKUP(H44,[1]Priv_Workers!$B$2:$BD$55,14,FALSE),D44=2,VLOOKUP(H44,[1]Priv_Workers!$B$2:$BD$55,15,FALSE),D44=3,VLOOKUP(H44,[1]Priv_Workers!$B$2:$BD$55,16,FALSE),D44=4,VLOOKUP(H44,[1]Priv_Workers!$B$2:$BD$55,17,FALSE),D44=5,VLOOKUP(H44,[1]Priv_Workers!$B$2:$BD$55,18,FALSE),D44=6,VLOOKUP(H44,[1]Priv_Workers!$B$2:$BD$55,19,FALSE),D44=7,VLOOKUP(H44,[1]Priv_Workers!$B$2:$BD$55,20,FALSE),D44=8,VLOOKUP(H44,[1]Priv_Workers!$B$2:$BD$55,21,FALSE),D44=9,VLOOKUP(H44,[1]Priv_Workers!$B$2:$BD$55,22,FALSE),D44=10,VLOOKUP(H44,[1]Priv_Workers!$B$2:$BD$55,23,FALSE),D44=11,VLOOKUP(H44,[1]Priv_Workers!$B$2:$BD$55,24,FALSE),D44=12,VLOOKUP(H44,[1]Priv_Workers!$B$2:$BD$55,25,FALSE)),C44=2016,_xlfn.IFS(D44=1,VLOOKUP(H44,[1]Priv_Workers!$B$2:$BD$55,26,FALSE),D44=2,VLOOKUP(H44,[1]Priv_Workers!$B$2:$BD$55,27,FALSE),D44=3,VLOOKUP(H44,[1]Priv_Workers!$B$2:$BD$55,28,FALSE),D44=4,VLOOKUP(H44,[1]Priv_Workers!$B$2:$BD$55,29,FALSE),D44=5,VLOOKUP(H44,[1]Priv_Workers!$B$2:$BD$55,30,FALSE),D44=6,VLOOKUP(H44,[1]Priv_Workers!$B$2:$BD$55,31,FALSE),D44=7,VLOOKUP(H44,[1]Priv_Workers!$B$2:$BD$55,32,FALSE),D44=8,VLOOKUP(H44,[1]Priv_Workers!$B$2:$BD$55,33,FALSE),D44=9,VLOOKUP(H44,[1]Priv_Workers!$B$2:$BD$55,34,FALSE),D44=10,VLOOKUP(H44,[1]Priv_Workers!$B$2:$BD$55,35,FALSE),D44=11,VLOOKUP(H44,[1]Priv_Workers!$B$2:$BD$55,36,FALSE),D44=12,VLOOKUP(H44,[1]Priv_Workers!$B$2:$BD$55,37,FALSE)),C44=2017,_xlfn.IFS(D44=1,VLOOKUP(H44,[1]Priv_Workers!$B$2:$BD$55,38,FALSE),D44=2,VLOOKUP(H44,[1]Priv_Workers!$B$2:$BD$55,39,FALSE),D44=3,VLOOKUP(H44,[1]Priv_Workers!$B$2:$BD$55,40,FALSE),D44=4,VLOOKUP(H44,[1]Priv_Workers!$B$2:$BD$55,41,FALSE),D44=5,VLOOKUP(H44,[1]Priv_Workers!$B$2:$BD$55,42,FALSE),D44=6,VLOOKUP(H44,[1]Priv_Workers!$B$2:$BD$55,43,FALSE),D44=7,VLOOKUP(H44,[1]Priv_Workers!$B$2:$BD$55,43,FALSE),D44=8,VLOOKUP(H44,[1]Priv_Workers!$B$2:$BD$55,44,FALSE),D44=9,VLOOKUP(H44,[1]Priv_Workers!$B$2:$BD$55,45,FALSE),D44=10,VLOOKUP(H44,[1]Priv_Workers!$B$2:$BD$55,46,FALSE),D44=11,VLOOKUP(H44,[1]Priv_Workers!$B$2:$BD$55,47,FALSE),D44=12,VLOOKUP(H44,[1]Priv_Workers!$B$2:$BD$55,48)),C44=2018,_xlfn.IFS(D44=1,VLOOKUP(H44,[1]Priv_Workers!$B$2:$BD$55,49,FALSE),D44=2,VLOOKUP(H44,[1]Priv_Workers!$B$2:$BD$55,50,FALSE),D44=3,VLOOKUP(H44,[1]Priv_Workers!$B$2:$BD$55,51,FALSE),D44=4,VLOOKUP(H44,[1]Priv_Workers!$B$2:$BD$55,52,FALSE),D44=5,VLOOKUP(H44,[1]Priv_Workers!$B$2:$BD$55,53,FALSE),D44=6,VLOOKUP(H44,[1]Priv_Workers!$B$2:$BD$55,54)))</f>
        <v>0</v>
      </c>
      <c r="X44" s="3" t="e">
        <f t="shared" si="3"/>
        <v>#DIV/0!</v>
      </c>
      <c r="Y44" s="2">
        <f>_xlfn.IFS(C44=2014, _xlfn.IFS(E44=1, VLOOKUP(H44, [1]Wage_Info!$B$2:$AH$55, 2, FALSE), E44=2, VLOOKUP(H44, [1]Wage_Info!$B$2:$AH$55, 3, FALSE), E44=3, VLOOKUP(H44, [1]Wage_Info!$B$2:$AH$55, 4, FALSE), E44=4, VLOOKUP(H44, [1]Wage_Info!$B$2:$AH$55, 5, FALSE)), C44=2015, _xlfn.IFS(E44=1, VLOOKUP(H44, [1]Wage_Info!$B$2:$AH$55, 6, FALSE), E44=2, VLOOKUP(H44, [1]Wage_Info!$B$2:$AH$55, 7, FALSE), E44=3, VLOOKUP(H44, [1]Wage_Info!$B$2:$AH$55, 8, FALSE), E44=4, VLOOKUP(H44, [1]Wage_Info!$B$2:$AH$55, 9, FALSE)), C44=2016, _xlfn.IFS(E44=1, VLOOKUP(H44, [1]Wage_Info!$B$2:$AH$55, 10, FALSE), E44=2, VLOOKUP(H44, [1]Wage_Info!$B$2:$AH$55, 11, FALSE), E44=3, VLOOKUP(H44, [1]Wage_Info!$B$2:$AH$55, 12, FALSE), E44=4, VLOOKUP(H44, [1]Wage_Info!$B$2:$AH$55, 13, FALSE)), C44=2017, _xlfn.IFS(E44=1, VLOOKUP(H44, [1]Wage_Info!$B$2:$AH$55, 14, FALSE), E44=2, VLOOKUP(H44, [1]Wage_Info!$B$2:$AH$55, 15, FALSE), E44=3, VLOOKUP(H44, [1]Wage_Info!$B$2:$AH$55, 16, FALSE), E44=4, VLOOKUP(H44, [1]Wage_Info!$B$2:$AH$55, 17, FALSE)), C44 = 2018, _xlfn.IFS(E44=1, VLOOKUP(H44, [1]Wage_Info!$B$2:$AH$55, 18, FALSE), E44=3, VLOOKUP(H44, [1]Wage_Info!$B$2:$AH$55, 19, FALSE)))</f>
        <v>0</v>
      </c>
      <c r="Z44" s="2">
        <f>_xlfn.IFS(C44=2014, _xlfn.IFS(E44=1, VLOOKUP(H44, [1]Wage_Info!$B$2:$AL$55, 20, FALSE), E44=2, VLOOKUP(H44, [1]Wage_Info!$B$2:$AL$55, 21, FALSE), E44=3, VLOOKUP(H44, [1]Wage_Info!$B$2:$AL$55, 22, FALSE), E44=4, VLOOKUP(H44, [1]Wage_Info!$B$2:$AL$55, 23, FALSE)), C44=2015, _xlfn.IFS(E44=1, VLOOKUP(H44, [1]Wage_Info!$B$2:$AL$55, 24, FALSE), E44=2, VLOOKUP(H44, [1]Wage_Info!$B$2:$AL$55, 25, FALSE), E44=3, VLOOKUP(H44, [1]Wage_Info!$B$2:$AL$55, 26, FALSE), E44=4, VLOOKUP(H44, [1]Wage_Info!$B$2:$AL$55, 27, FALSE)), C44=2016, _xlfn.IFS(E44=1, VLOOKUP(H44, [1]Wage_Info!$B$2:$AL$55, 28, FALSE), E44=2, VLOOKUP(H44, [1]Wage_Info!$B$2:$AL$55, 29, FALSE), E44=3, VLOOKUP(H44, [1]Wage_Info!$B$2:$AL$55, 30, FALSE), E44=4, VLOOKUP(H44, [1]Wage_Info!$B$2:$AL$55, 31, FALSE)), C44=2017, _xlfn.IFS(E44=1, VLOOKUP(H44, [1]Wage_Info!$B$2:$AL$55, 32, FALSE), E44=2, VLOOKUP(H44, [1]Wage_Info!$B$2:$AL$55, 33, FALSE), E44=3, VLOOKUP(H44, [1]Wage_Info!$B$2:$AL$55, 34, FALSE), E44=4, VLOOKUP(H44, [1]Wage_Info!$B$2:$AL$55, 35, FALSE)), C44 = 2018, _xlfn.IFS(E44=1, VLOOKUP(H44, [1]Wage_Info!$B$2:$AL$55, 36, FALSE), E44=2, VLOOKUP(H44, [1]Wage_Info!$B$2:$AL$55, 37, FALSE)))</f>
        <v>0</v>
      </c>
      <c r="AA44" s="4" t="e">
        <f t="shared" si="4"/>
        <v>#DIV/0!</v>
      </c>
      <c r="AB44">
        <f>[1]Key!C44</f>
        <v>1</v>
      </c>
      <c r="AC44">
        <f t="shared" si="5"/>
        <v>0</v>
      </c>
      <c r="AD44">
        <f t="shared" si="6"/>
        <v>0</v>
      </c>
      <c r="AE44">
        <f t="shared" si="7"/>
        <v>0</v>
      </c>
      <c r="AF44">
        <f>[1]Key!D44</f>
        <v>0</v>
      </c>
    </row>
    <row r="45" spans="1:32" x14ac:dyDescent="0.3">
      <c r="A45">
        <v>44</v>
      </c>
      <c r="B45">
        <v>44</v>
      </c>
      <c r="C45">
        <v>2015</v>
      </c>
      <c r="D45">
        <v>4</v>
      </c>
      <c r="E45">
        <f t="shared" si="0"/>
        <v>2</v>
      </c>
      <c r="F45">
        <v>2016</v>
      </c>
      <c r="G45" t="s">
        <v>48</v>
      </c>
      <c r="H45" s="1">
        <f>VALUE(IF(G45="foreign",53,SUBSTITUTE(G45,G45,VLOOKUP(G45,[1]Key!$G$2:$H$55,2,))))</f>
        <v>19</v>
      </c>
      <c r="I45" t="s">
        <v>48</v>
      </c>
      <c r="J45">
        <f>VALUE(_xlfn.IFS(I45="foreign",53,I45="fictional",54, I45="unspecified", 55, NOT(OR(I45="foreign",I45="fictional")),SUBSTITUTE(I45,I45,VLOOKUP(I45,[1]Key!$G$2:$H$55,2,))))</f>
        <v>19</v>
      </c>
      <c r="K45">
        <f t="shared" si="1"/>
        <v>1</v>
      </c>
      <c r="L45">
        <f>VLOOKUP(H45, [1]Key!$H$2:$K$54, 2)</f>
        <v>4</v>
      </c>
      <c r="M45">
        <f>VLOOKUP(J45, [1]Key!$H$2:$K$54, 2)</f>
        <v>4</v>
      </c>
      <c r="N45">
        <f>VLOOKUP("*"&amp;G45&amp;"*",[1]Key!$N$2:$O$6,2,FALSE)</f>
        <v>3</v>
      </c>
      <c r="O45">
        <f>VLOOKUP("*"&amp;G45&amp;"*",[1]Key!$R$2:$S$11,2,FALSE)</f>
        <v>9</v>
      </c>
      <c r="P45">
        <v>3403</v>
      </c>
      <c r="Q45" s="2">
        <v>110000000</v>
      </c>
      <c r="R45" t="s">
        <v>49</v>
      </c>
      <c r="S45">
        <f>VLOOKUP(R45, [1]Key!$U$2:$V$50, 2, FALSE)</f>
        <v>7</v>
      </c>
      <c r="T45">
        <f t="shared" si="2"/>
        <v>1</v>
      </c>
      <c r="U45">
        <f>_xlfn.IFS(C45=2018, VLOOKUP(H45, '[1]State Pop'!$B$2:$G$55,6),C45=2017, VLOOKUP(H45, '[1]State Pop'!$B$2:$F$55,5),C45=2016, VLOOKUP(H45, '[1]State Pop'!$B$2:$F$55,4), C45=2015, VLOOKUP(H45, '[1]State Pop'!$B$2:$F$55,3), C45=2014, VLOOKUP(H45, '[1]State Pop'!$B$2:$F$55,2))</f>
        <v>4671211</v>
      </c>
      <c r="V45">
        <f>_xlfn.IFS(C45=2014,_xlfn.IFS(D45=1,VLOOKUP(H45,[1]Film_Workers!$B$2:$BD$55,2,FALSE),D45=2,VLOOKUP(H45,[1]Film_Workers!$B$2:$BD$55,3,FALSE),D45=3,VLOOKUP(H45,[1]Film_Workers!$B$2:$BD$55,4,FALSE),D45=4,VLOOKUP(H45,[1]Film_Workers!$B$2:$BD$55,5,FALSE),D45=5,VLOOKUP(H45,[1]Film_Workers!$B$2:$BD$55,6,FALSE),D45=6,VLOOKUP(H45,[1]Film_Workers!$B$2:$BD$55,7,FALSE),D45=7,VLOOKUP(H45,[1]Film_Workers!$B$2:$BD$55,8,FALSE),D45=8,VLOOKUP(H45,[1]Film_Workers!$B$2:$BD$55,9,FALSE),D45=9,VLOOKUP(H45,[1]Film_Workers!$B$2:$BD$55,10,FALSE),D45=10,VLOOKUP(H45,[1]Film_Workers!$B$2:$BD$55,11,FALSE),D45=11,VLOOKUP(H45,[1]Film_Workers!$B$2:$BD$55,12,FALSE),D45=12,VLOOKUP(H45,[1]Film_Workers!$B$2:$BD$55,13,FALSE)),C45=2015,_xlfn.IFS(D45=1,VLOOKUP(H45,[1]Film_Workers!$B$2:$BD$55,14,FALSE),D45=2,VLOOKUP(H45,[1]Film_Workers!$B$2:$BD$55,15,FALSE),D45=3,VLOOKUP(H45,[1]Film_Workers!$B$2:$BD$55,16,FALSE),D45=4,VLOOKUP(H45,[1]Film_Workers!$B$2:$BD$55,17,FALSE),D45=5,VLOOKUP(H45,[1]Film_Workers!$B$2:$BD$55,18,FALSE),D45=6,VLOOKUP(H45,[1]Film_Workers!$B$2:$BD$55,19,FALSE),D45=7,VLOOKUP(H45,[1]Film_Workers!$B$2:$BD$55,20,FALSE),D45=8,VLOOKUP(H45,[1]Film_Workers!$B$2:$BD$55,21,FALSE),D45=9,VLOOKUP(H45,[1]Film_Workers!$B$2:$BD$55,22,FALSE),D45=10,VLOOKUP(H45,[1]Film_Workers!$B$2:$BD$55,23,FALSE),D45=11,VLOOKUP(H45,[1]Film_Workers!$B$2:$BD$55,24,FALSE),D45=12,VLOOKUP(H45,[1]Film_Workers!$B$2:$BD$55,25,FALSE)),C45=2016,_xlfn.IFS(D45=1,VLOOKUP(H45,[1]Film_Workers!$B$2:$BD$55,26,FALSE),D45=2,VLOOKUP(H45,[1]Film_Workers!$B$2:$BD$55,27,FALSE),D45=3,VLOOKUP(H45,[1]Film_Workers!$B$2:$BD$55,28,FALSE),D45=4,VLOOKUP(H45,[1]Film_Workers!$B$2:$BD$55,29,FALSE),D45=5,VLOOKUP(H45,[1]Film_Workers!$B$2:$BD$55,30,FALSE),D45=6,VLOOKUP(H45,[1]Film_Workers!$B$2:$BD$55,31,FALSE),D45=7,VLOOKUP(H45,[1]Film_Workers!$B$2:$BD$55,32,FALSE),D45=8,VLOOKUP(H45,[1]Film_Workers!$B$2:$BD$55,33,FALSE),D45=9,VLOOKUP(H45,[1]Film_Workers!$B$2:$BD$55,34,FALSE),D45=10,VLOOKUP(H45,[1]Film_Workers!$B$2:$BD$55,35,FALSE),D45=11,VLOOKUP(H45,[1]Film_Workers!$B$2:$BD$55,36,FALSE),D45=12,VLOOKUP(H45,[1]Film_Workers!$B$2:$BD$55,37,FALSE)),C45=2017,_xlfn.IFS(D45=1,VLOOKUP(H45,[1]Film_Workers!$B$2:$BD$55,38,FALSE),D45=2,VLOOKUP(H45,[1]Film_Workers!$B$2:$BD$55,39,FALSE),D45=3,VLOOKUP(H45,[1]Film_Workers!$B$2:$BD$55,40,FALSE),D45=4,VLOOKUP(H45,[1]Film_Workers!$B$2:$BD$55,41,FALSE),D45=5,VLOOKUP(H45,[1]Film_Workers!$B$2:$BD$55,42,FALSE),D45=6,VLOOKUP(H45,[1]Film_Workers!$B$2:$BD$55,43,FALSE),D45=7,VLOOKUP(H45,[1]Film_Workers!$B$2:$BD$55,43,FALSE),D45=8,VLOOKUP(H45,[1]Film_Workers!$B$2:$BD$55,44,FALSE),D45=9,VLOOKUP(H45,[1]Film_Workers!$B$2:$BD$55,45,FALSE),D45=10,VLOOKUP(H45,[1]Film_Workers!$B$2:$BD$55,46,FALSE),D45=11,VLOOKUP(H45,[1]Film_Workers!$B$2:$BD$55,47,FALSE),D45=12,VLOOKUP(H45,[1]Film_Workers!$B$2:$BD$55,48)),C45=2018,_xlfn.IFS(D45=1,VLOOKUP(H45,[1]Film_Workers!$B$2:$BD$55,49,FALSE),D45=2,VLOOKUP(H45,[1]Film_Workers!$B$2:$BD$55,50,FALSE),D45=3,VLOOKUP(H45,[1]Film_Workers!$B$2:$BD$55,51,FALSE),D45=4,VLOOKUP(H45,[1]Film_Workers!$B$2:$BD$55,52,FALSE),D45=5,VLOOKUP(H45,[1]Film_Workers!$B$2:$BD$55,53,FALSE),D45=6,VLOOKUP(H45,[1]Film_Workers!$B$2:$BD$55,54)))</f>
        <v>7052</v>
      </c>
      <c r="W45">
        <f>_xlfn.IFS(C45=2014,_xlfn.IFS(D45=1,VLOOKUP(H45,[1]Priv_Workers!$B$2:$BD$55,2,FALSE),D45=2,VLOOKUP(H45,[1]Priv_Workers!$B$2:$BD$55,3,FALSE),D45=3,VLOOKUP(H45,[1]Priv_Workers!$B$2:$BD$55,4,FALSE),D45=4,VLOOKUP(H45,[1]Priv_Workers!$B$2:$BD$55,5,FALSE),D45=5,VLOOKUP(H45,[1]Priv_Workers!$B$2:$BD$55,6,FALSE),D45=6,VLOOKUP(H45,[1]Priv_Workers!$B$2:$BD$55,7,FALSE),D45=7,VLOOKUP(H45,[1]Priv_Workers!$B$2:$BD$55,8,FALSE),D45=8,VLOOKUP(H45,[1]Priv_Workers!$B$2:$BD$55,9,FALSE),D45=9,VLOOKUP(H45,[1]Priv_Workers!$B$2:$BD$55,10,FALSE),D45=10,VLOOKUP(H45,[1]Priv_Workers!$B$2:$BD$55,11,FALSE),D45=11,VLOOKUP(H45,[1]Priv_Workers!$B$2:$BD$55,12,FALSE),D45=12,VLOOKUP(H45,[1]Priv_Workers!$B$2:$BD$55,13,FALSE)),C45=2015,_xlfn.IFS(D45=1,VLOOKUP(H45,[1]Priv_Workers!$B$2:$BD$55,14,FALSE),D45=2,VLOOKUP(H45,[1]Priv_Workers!$B$2:$BD$55,15,FALSE),D45=3,VLOOKUP(H45,[1]Priv_Workers!$B$2:$BD$55,16,FALSE),D45=4,VLOOKUP(H45,[1]Priv_Workers!$B$2:$BD$55,17,FALSE),D45=5,VLOOKUP(H45,[1]Priv_Workers!$B$2:$BD$55,18,FALSE),D45=6,VLOOKUP(H45,[1]Priv_Workers!$B$2:$BD$55,19,FALSE),D45=7,VLOOKUP(H45,[1]Priv_Workers!$B$2:$BD$55,20,FALSE),D45=8,VLOOKUP(H45,[1]Priv_Workers!$B$2:$BD$55,21,FALSE),D45=9,VLOOKUP(H45,[1]Priv_Workers!$B$2:$BD$55,22,FALSE),D45=10,VLOOKUP(H45,[1]Priv_Workers!$B$2:$BD$55,23,FALSE),D45=11,VLOOKUP(H45,[1]Priv_Workers!$B$2:$BD$55,24,FALSE),D45=12,VLOOKUP(H45,[1]Priv_Workers!$B$2:$BD$55,25,FALSE)),C45=2016,_xlfn.IFS(D45=1,VLOOKUP(H45,[1]Priv_Workers!$B$2:$BD$55,26,FALSE),D45=2,VLOOKUP(H45,[1]Priv_Workers!$B$2:$BD$55,27,FALSE),D45=3,VLOOKUP(H45,[1]Priv_Workers!$B$2:$BD$55,28,FALSE),D45=4,VLOOKUP(H45,[1]Priv_Workers!$B$2:$BD$55,29,FALSE),D45=5,VLOOKUP(H45,[1]Priv_Workers!$B$2:$BD$55,30,FALSE),D45=6,VLOOKUP(H45,[1]Priv_Workers!$B$2:$BD$55,31,FALSE),D45=7,VLOOKUP(H45,[1]Priv_Workers!$B$2:$BD$55,32,FALSE),D45=8,VLOOKUP(H45,[1]Priv_Workers!$B$2:$BD$55,33,FALSE),D45=9,VLOOKUP(H45,[1]Priv_Workers!$B$2:$BD$55,34,FALSE),D45=10,VLOOKUP(H45,[1]Priv_Workers!$B$2:$BD$55,35,FALSE),D45=11,VLOOKUP(H45,[1]Priv_Workers!$B$2:$BD$55,36,FALSE),D45=12,VLOOKUP(H45,[1]Priv_Workers!$B$2:$BD$55,37,FALSE)),C45=2017,_xlfn.IFS(D45=1,VLOOKUP(H45,[1]Priv_Workers!$B$2:$BD$55,38,FALSE),D45=2,VLOOKUP(H45,[1]Priv_Workers!$B$2:$BD$55,39,FALSE),D45=3,VLOOKUP(H45,[1]Priv_Workers!$B$2:$BD$55,40,FALSE),D45=4,VLOOKUP(H45,[1]Priv_Workers!$B$2:$BD$55,41,FALSE),D45=5,VLOOKUP(H45,[1]Priv_Workers!$B$2:$BD$55,42,FALSE),D45=6,VLOOKUP(H45,[1]Priv_Workers!$B$2:$BD$55,43,FALSE),D45=7,VLOOKUP(H45,[1]Priv_Workers!$B$2:$BD$55,43,FALSE),D45=8,VLOOKUP(H45,[1]Priv_Workers!$B$2:$BD$55,44,FALSE),D45=9,VLOOKUP(H45,[1]Priv_Workers!$B$2:$BD$55,45,FALSE),D45=10,VLOOKUP(H45,[1]Priv_Workers!$B$2:$BD$55,46,FALSE),D45=11,VLOOKUP(H45,[1]Priv_Workers!$B$2:$BD$55,47,FALSE),D45=12,VLOOKUP(H45,[1]Priv_Workers!$B$2:$BD$55,48)),C45=2018,_xlfn.IFS(D45=1,VLOOKUP(H45,[1]Priv_Workers!$B$2:$BD$55,49,FALSE),D45=2,VLOOKUP(H45,[1]Priv_Workers!$B$2:$BD$55,50,FALSE),D45=3,VLOOKUP(H45,[1]Priv_Workers!$B$2:$BD$55,51,FALSE),D45=4,VLOOKUP(H45,[1]Priv_Workers!$B$2:$BD$55,52,FALSE),D45=5,VLOOKUP(H45,[1]Priv_Workers!$B$2:$BD$55,53,FALSE),D45=6,VLOOKUP(H45,[1]Priv_Workers!$B$2:$BD$55,54)))</f>
        <v>1619389</v>
      </c>
      <c r="X45" s="3">
        <f t="shared" si="3"/>
        <v>4.3547288514371781E-3</v>
      </c>
      <c r="Y45" s="2">
        <f>_xlfn.IFS(C45=2014, _xlfn.IFS(E45=1, VLOOKUP(H45, [1]Wage_Info!$B$2:$AH$55, 2, FALSE), E45=2, VLOOKUP(H45, [1]Wage_Info!$B$2:$AH$55, 3, FALSE), E45=3, VLOOKUP(H45, [1]Wage_Info!$B$2:$AH$55, 4, FALSE), E45=4, VLOOKUP(H45, [1]Wage_Info!$B$2:$AH$55, 5, FALSE)), C45=2015, _xlfn.IFS(E45=1, VLOOKUP(H45, [1]Wage_Info!$B$2:$AH$55, 6, FALSE), E45=2, VLOOKUP(H45, [1]Wage_Info!$B$2:$AH$55, 7, FALSE), E45=3, VLOOKUP(H45, [1]Wage_Info!$B$2:$AH$55, 8, FALSE), E45=4, VLOOKUP(H45, [1]Wage_Info!$B$2:$AH$55, 9, FALSE)), C45=2016, _xlfn.IFS(E45=1, VLOOKUP(H45, [1]Wage_Info!$B$2:$AH$55, 10, FALSE), E45=2, VLOOKUP(H45, [1]Wage_Info!$B$2:$AH$55, 11, FALSE), E45=3, VLOOKUP(H45, [1]Wage_Info!$B$2:$AH$55, 12, FALSE), E45=4, VLOOKUP(H45, [1]Wage_Info!$B$2:$AH$55, 13, FALSE)), C45=2017, _xlfn.IFS(E45=1, VLOOKUP(H45, [1]Wage_Info!$B$2:$AH$55, 14, FALSE), E45=2, VLOOKUP(H45, [1]Wage_Info!$B$2:$AH$55, 15, FALSE), E45=3, VLOOKUP(H45, [1]Wage_Info!$B$2:$AH$55, 16, FALSE), E45=4, VLOOKUP(H45, [1]Wage_Info!$B$2:$AH$55, 17, FALSE)), C45 = 2018, _xlfn.IFS(E45=1, VLOOKUP(H45, [1]Wage_Info!$B$2:$AH$55, 18, FALSE), E45=3, VLOOKUP(H45, [1]Wage_Info!$B$2:$AH$55, 19, FALSE)))</f>
        <v>98780676</v>
      </c>
      <c r="Z45" s="2">
        <f>_xlfn.IFS(C45=2014, _xlfn.IFS(E45=1, VLOOKUP(H45, [1]Wage_Info!$B$2:$AL$55, 20, FALSE), E45=2, VLOOKUP(H45, [1]Wage_Info!$B$2:$AL$55, 21, FALSE), E45=3, VLOOKUP(H45, [1]Wage_Info!$B$2:$AL$55, 22, FALSE), E45=4, VLOOKUP(H45, [1]Wage_Info!$B$2:$AL$55, 23, FALSE)), C45=2015, _xlfn.IFS(E45=1, VLOOKUP(H45, [1]Wage_Info!$B$2:$AL$55, 24, FALSE), E45=2, VLOOKUP(H45, [1]Wage_Info!$B$2:$AL$55, 25, FALSE), E45=3, VLOOKUP(H45, [1]Wage_Info!$B$2:$AL$55, 26, FALSE), E45=4, VLOOKUP(H45, [1]Wage_Info!$B$2:$AL$55, 27, FALSE)), C45=2016, _xlfn.IFS(E45=1, VLOOKUP(H45, [1]Wage_Info!$B$2:$AL$55, 28, FALSE), E45=2, VLOOKUP(H45, [1]Wage_Info!$B$2:$AL$55, 29, FALSE), E45=3, VLOOKUP(H45, [1]Wage_Info!$B$2:$AL$55, 30, FALSE), E45=4, VLOOKUP(H45, [1]Wage_Info!$B$2:$AL$55, 31, FALSE)), C45=2017, _xlfn.IFS(E45=1, VLOOKUP(H45, [1]Wage_Info!$B$2:$AL$55, 32, FALSE), E45=2, VLOOKUP(H45, [1]Wage_Info!$B$2:$AL$55, 33, FALSE), E45=3, VLOOKUP(H45, [1]Wage_Info!$B$2:$AL$55, 34, FALSE), E45=4, VLOOKUP(H45, [1]Wage_Info!$B$2:$AL$55, 35, FALSE)), C45 = 2018, _xlfn.IFS(E45=1, VLOOKUP(H45, [1]Wage_Info!$B$2:$AL$55, 36, FALSE), E45=2, VLOOKUP(H45, [1]Wage_Info!$B$2:$AL$55, 37, FALSE)))</f>
        <v>17969253993</v>
      </c>
      <c r="AA45" s="4">
        <f t="shared" si="4"/>
        <v>5.4972051727066934E-3</v>
      </c>
      <c r="AB45">
        <f>[1]Key!C45</f>
        <v>1</v>
      </c>
      <c r="AC45">
        <f t="shared" si="5"/>
        <v>0</v>
      </c>
      <c r="AD45">
        <f t="shared" si="6"/>
        <v>0</v>
      </c>
      <c r="AE45">
        <f t="shared" si="7"/>
        <v>0</v>
      </c>
      <c r="AF45">
        <f>[1]Key!D45</f>
        <v>0</v>
      </c>
    </row>
    <row r="46" spans="1:32" x14ac:dyDescent="0.3">
      <c r="A46">
        <v>45</v>
      </c>
      <c r="B46">
        <v>45</v>
      </c>
      <c r="C46">
        <v>2015</v>
      </c>
      <c r="D46">
        <v>1</v>
      </c>
      <c r="E46">
        <f t="shared" si="0"/>
        <v>1</v>
      </c>
      <c r="F46">
        <v>2016</v>
      </c>
      <c r="G46" t="s">
        <v>38</v>
      </c>
      <c r="H46" s="1">
        <f>VALUE(IF(G46="foreign",53,SUBSTITUTE(G46,G46,VLOOKUP(G46,[1]Key!$G$2:$H$55,2,))))</f>
        <v>11</v>
      </c>
      <c r="I46" t="s">
        <v>50</v>
      </c>
      <c r="J46">
        <f>VALUE(_xlfn.IFS(I46="foreign",53,I46="fictional",54, I46="unspecified", 55, NOT(OR(I46="foreign",I46="fictional")),SUBSTITUTE(I46,I46,VLOOKUP(I46,[1]Key!$G$2:$H$55,2,))))</f>
        <v>14</v>
      </c>
      <c r="K46">
        <f t="shared" si="1"/>
        <v>0</v>
      </c>
      <c r="L46">
        <f>VLOOKUP(H46, [1]Key!$H$2:$K$54, 2)</f>
        <v>5</v>
      </c>
      <c r="M46">
        <f>VLOOKUP(J46, [1]Key!$H$2:$K$54, 2)</f>
        <v>3</v>
      </c>
      <c r="N46">
        <f>VLOOKUP("*"&amp;G46&amp;"*",[1]Key!$N$2:$O$6,2,FALSE)</f>
        <v>3</v>
      </c>
      <c r="O46">
        <f>VLOOKUP("*"&amp;G46&amp;"*",[1]Key!$R$2:$S$11,2,FALSE)</f>
        <v>7</v>
      </c>
      <c r="P46">
        <v>3402</v>
      </c>
      <c r="Q46" s="2">
        <v>44000000</v>
      </c>
      <c r="R46" t="s">
        <v>37</v>
      </c>
      <c r="S46">
        <f>VLOOKUP(R46, [1]Key!$U$2:$V$50, 2, FALSE)</f>
        <v>3</v>
      </c>
      <c r="T46">
        <f t="shared" si="2"/>
        <v>0</v>
      </c>
      <c r="U46">
        <f>_xlfn.IFS(C46=2018, VLOOKUP(H46, '[1]State Pop'!$B$2:$G$55,6),C46=2017, VLOOKUP(H46, '[1]State Pop'!$B$2:$F$55,5),C46=2016, VLOOKUP(H46, '[1]State Pop'!$B$2:$F$55,4), C46=2015, VLOOKUP(H46, '[1]State Pop'!$B$2:$F$55,3), C46=2014, VLOOKUP(H46, '[1]State Pop'!$B$2:$F$55,2))</f>
        <v>10199533</v>
      </c>
      <c r="V46">
        <f>_xlfn.IFS(C46=2014,_xlfn.IFS(D46=1,VLOOKUP(H46,[1]Film_Workers!$B$2:$BD$55,2,FALSE),D46=2,VLOOKUP(H46,[1]Film_Workers!$B$2:$BD$55,3,FALSE),D46=3,VLOOKUP(H46,[1]Film_Workers!$B$2:$BD$55,4,FALSE),D46=4,VLOOKUP(H46,[1]Film_Workers!$B$2:$BD$55,5,FALSE),D46=5,VLOOKUP(H46,[1]Film_Workers!$B$2:$BD$55,6,FALSE),D46=6,VLOOKUP(H46,[1]Film_Workers!$B$2:$BD$55,7,FALSE),D46=7,VLOOKUP(H46,[1]Film_Workers!$B$2:$BD$55,8,FALSE),D46=8,VLOOKUP(H46,[1]Film_Workers!$B$2:$BD$55,9,FALSE),D46=9,VLOOKUP(H46,[1]Film_Workers!$B$2:$BD$55,10,FALSE),D46=10,VLOOKUP(H46,[1]Film_Workers!$B$2:$BD$55,11,FALSE),D46=11,VLOOKUP(H46,[1]Film_Workers!$B$2:$BD$55,12,FALSE),D46=12,VLOOKUP(H46,[1]Film_Workers!$B$2:$BD$55,13,FALSE)),C46=2015,_xlfn.IFS(D46=1,VLOOKUP(H46,[1]Film_Workers!$B$2:$BD$55,14,FALSE),D46=2,VLOOKUP(H46,[1]Film_Workers!$B$2:$BD$55,15,FALSE),D46=3,VLOOKUP(H46,[1]Film_Workers!$B$2:$BD$55,16,FALSE),D46=4,VLOOKUP(H46,[1]Film_Workers!$B$2:$BD$55,17,FALSE),D46=5,VLOOKUP(H46,[1]Film_Workers!$B$2:$BD$55,18,FALSE),D46=6,VLOOKUP(H46,[1]Film_Workers!$B$2:$BD$55,19,FALSE),D46=7,VLOOKUP(H46,[1]Film_Workers!$B$2:$BD$55,20,FALSE),D46=8,VLOOKUP(H46,[1]Film_Workers!$B$2:$BD$55,21,FALSE),D46=9,VLOOKUP(H46,[1]Film_Workers!$B$2:$BD$55,22,FALSE),D46=10,VLOOKUP(H46,[1]Film_Workers!$B$2:$BD$55,23,FALSE),D46=11,VLOOKUP(H46,[1]Film_Workers!$B$2:$BD$55,24,FALSE),D46=12,VLOOKUP(H46,[1]Film_Workers!$B$2:$BD$55,25,FALSE)),C46=2016,_xlfn.IFS(D46=1,VLOOKUP(H46,[1]Film_Workers!$B$2:$BD$55,26,FALSE),D46=2,VLOOKUP(H46,[1]Film_Workers!$B$2:$BD$55,27,FALSE),D46=3,VLOOKUP(H46,[1]Film_Workers!$B$2:$BD$55,28,FALSE),D46=4,VLOOKUP(H46,[1]Film_Workers!$B$2:$BD$55,29,FALSE),D46=5,VLOOKUP(H46,[1]Film_Workers!$B$2:$BD$55,30,FALSE),D46=6,VLOOKUP(H46,[1]Film_Workers!$B$2:$BD$55,31,FALSE),D46=7,VLOOKUP(H46,[1]Film_Workers!$B$2:$BD$55,32,FALSE),D46=8,VLOOKUP(H46,[1]Film_Workers!$B$2:$BD$55,33,FALSE),D46=9,VLOOKUP(H46,[1]Film_Workers!$B$2:$BD$55,34,FALSE),D46=10,VLOOKUP(H46,[1]Film_Workers!$B$2:$BD$55,35,FALSE),D46=11,VLOOKUP(H46,[1]Film_Workers!$B$2:$BD$55,36,FALSE),D46=12,VLOOKUP(H46,[1]Film_Workers!$B$2:$BD$55,37,FALSE)),C46=2017,_xlfn.IFS(D46=1,VLOOKUP(H46,[1]Film_Workers!$B$2:$BD$55,38,FALSE),D46=2,VLOOKUP(H46,[1]Film_Workers!$B$2:$BD$55,39,FALSE),D46=3,VLOOKUP(H46,[1]Film_Workers!$B$2:$BD$55,40,FALSE),D46=4,VLOOKUP(H46,[1]Film_Workers!$B$2:$BD$55,41,FALSE),D46=5,VLOOKUP(H46,[1]Film_Workers!$B$2:$BD$55,42,FALSE),D46=6,VLOOKUP(H46,[1]Film_Workers!$B$2:$BD$55,43,FALSE),D46=7,VLOOKUP(H46,[1]Film_Workers!$B$2:$BD$55,43,FALSE),D46=8,VLOOKUP(H46,[1]Film_Workers!$B$2:$BD$55,44,FALSE),D46=9,VLOOKUP(H46,[1]Film_Workers!$B$2:$BD$55,45,FALSE),D46=10,VLOOKUP(H46,[1]Film_Workers!$B$2:$BD$55,46,FALSE),D46=11,VLOOKUP(H46,[1]Film_Workers!$B$2:$BD$55,47,FALSE),D46=12,VLOOKUP(H46,[1]Film_Workers!$B$2:$BD$55,48)),C46=2018,_xlfn.IFS(D46=1,VLOOKUP(H46,[1]Film_Workers!$B$2:$BD$55,49,FALSE),D46=2,VLOOKUP(H46,[1]Film_Workers!$B$2:$BD$55,50,FALSE),D46=3,VLOOKUP(H46,[1]Film_Workers!$B$2:$BD$55,51,FALSE),D46=4,VLOOKUP(H46,[1]Film_Workers!$B$2:$BD$55,52,FALSE),D46=5,VLOOKUP(H46,[1]Film_Workers!$B$2:$BD$55,53,FALSE),D46=6,VLOOKUP(H46,[1]Film_Workers!$B$2:$BD$55,54)))</f>
        <v>5962</v>
      </c>
      <c r="W46">
        <f>_xlfn.IFS(C46=2014,_xlfn.IFS(D46=1,VLOOKUP(H46,[1]Priv_Workers!$B$2:$BD$55,2,FALSE),D46=2,VLOOKUP(H46,[1]Priv_Workers!$B$2:$BD$55,3,FALSE),D46=3,VLOOKUP(H46,[1]Priv_Workers!$B$2:$BD$55,4,FALSE),D46=4,VLOOKUP(H46,[1]Priv_Workers!$B$2:$BD$55,5,FALSE),D46=5,VLOOKUP(H46,[1]Priv_Workers!$B$2:$BD$55,6,FALSE),D46=6,VLOOKUP(H46,[1]Priv_Workers!$B$2:$BD$55,7,FALSE),D46=7,VLOOKUP(H46,[1]Priv_Workers!$B$2:$BD$55,8,FALSE),D46=8,VLOOKUP(H46,[1]Priv_Workers!$B$2:$BD$55,9,FALSE),D46=9,VLOOKUP(H46,[1]Priv_Workers!$B$2:$BD$55,10,FALSE),D46=10,VLOOKUP(H46,[1]Priv_Workers!$B$2:$BD$55,11,FALSE),D46=11,VLOOKUP(H46,[1]Priv_Workers!$B$2:$BD$55,12,FALSE),D46=12,VLOOKUP(H46,[1]Priv_Workers!$B$2:$BD$55,13,FALSE)),C46=2015,_xlfn.IFS(D46=1,VLOOKUP(H46,[1]Priv_Workers!$B$2:$BD$55,14,FALSE),D46=2,VLOOKUP(H46,[1]Priv_Workers!$B$2:$BD$55,15,FALSE),D46=3,VLOOKUP(H46,[1]Priv_Workers!$B$2:$BD$55,16,FALSE),D46=4,VLOOKUP(H46,[1]Priv_Workers!$B$2:$BD$55,17,FALSE),D46=5,VLOOKUP(H46,[1]Priv_Workers!$B$2:$BD$55,18,FALSE),D46=6,VLOOKUP(H46,[1]Priv_Workers!$B$2:$BD$55,19,FALSE),D46=7,VLOOKUP(H46,[1]Priv_Workers!$B$2:$BD$55,20,FALSE),D46=8,VLOOKUP(H46,[1]Priv_Workers!$B$2:$BD$55,21,FALSE),D46=9,VLOOKUP(H46,[1]Priv_Workers!$B$2:$BD$55,22,FALSE),D46=10,VLOOKUP(H46,[1]Priv_Workers!$B$2:$BD$55,23,FALSE),D46=11,VLOOKUP(H46,[1]Priv_Workers!$B$2:$BD$55,24,FALSE),D46=12,VLOOKUP(H46,[1]Priv_Workers!$B$2:$BD$55,25,FALSE)),C46=2016,_xlfn.IFS(D46=1,VLOOKUP(H46,[1]Priv_Workers!$B$2:$BD$55,26,FALSE),D46=2,VLOOKUP(H46,[1]Priv_Workers!$B$2:$BD$55,27,FALSE),D46=3,VLOOKUP(H46,[1]Priv_Workers!$B$2:$BD$55,28,FALSE),D46=4,VLOOKUP(H46,[1]Priv_Workers!$B$2:$BD$55,29,FALSE),D46=5,VLOOKUP(H46,[1]Priv_Workers!$B$2:$BD$55,30,FALSE),D46=6,VLOOKUP(H46,[1]Priv_Workers!$B$2:$BD$55,31,FALSE),D46=7,VLOOKUP(H46,[1]Priv_Workers!$B$2:$BD$55,32,FALSE),D46=8,VLOOKUP(H46,[1]Priv_Workers!$B$2:$BD$55,33,FALSE),D46=9,VLOOKUP(H46,[1]Priv_Workers!$B$2:$BD$55,34,FALSE),D46=10,VLOOKUP(H46,[1]Priv_Workers!$B$2:$BD$55,35,FALSE),D46=11,VLOOKUP(H46,[1]Priv_Workers!$B$2:$BD$55,36,FALSE),D46=12,VLOOKUP(H46,[1]Priv_Workers!$B$2:$BD$55,37,FALSE)),C46=2017,_xlfn.IFS(D46=1,VLOOKUP(H46,[1]Priv_Workers!$B$2:$BD$55,38,FALSE),D46=2,VLOOKUP(H46,[1]Priv_Workers!$B$2:$BD$55,39,FALSE),D46=3,VLOOKUP(H46,[1]Priv_Workers!$B$2:$BD$55,40,FALSE),D46=4,VLOOKUP(H46,[1]Priv_Workers!$B$2:$BD$55,41,FALSE),D46=5,VLOOKUP(H46,[1]Priv_Workers!$B$2:$BD$55,42,FALSE),D46=6,VLOOKUP(H46,[1]Priv_Workers!$B$2:$BD$55,43,FALSE),D46=7,VLOOKUP(H46,[1]Priv_Workers!$B$2:$BD$55,43,FALSE),D46=8,VLOOKUP(H46,[1]Priv_Workers!$B$2:$BD$55,44,FALSE),D46=9,VLOOKUP(H46,[1]Priv_Workers!$B$2:$BD$55,45,FALSE),D46=10,VLOOKUP(H46,[1]Priv_Workers!$B$2:$BD$55,46,FALSE),D46=11,VLOOKUP(H46,[1]Priv_Workers!$B$2:$BD$55,47,FALSE),D46=12,VLOOKUP(H46,[1]Priv_Workers!$B$2:$BD$55,48)),C46=2018,_xlfn.IFS(D46=1,VLOOKUP(H46,[1]Priv_Workers!$B$2:$BD$55,49,FALSE),D46=2,VLOOKUP(H46,[1]Priv_Workers!$B$2:$BD$55,50,FALSE),D46=3,VLOOKUP(H46,[1]Priv_Workers!$B$2:$BD$55,51,FALSE),D46=4,VLOOKUP(H46,[1]Priv_Workers!$B$2:$BD$55,52,FALSE),D46=5,VLOOKUP(H46,[1]Priv_Workers!$B$2:$BD$55,53,FALSE),D46=6,VLOOKUP(H46,[1]Priv_Workers!$B$2:$BD$55,54)))</f>
        <v>3410816</v>
      </c>
      <c r="X46" s="3">
        <f t="shared" si="3"/>
        <v>1.7479688145006942E-3</v>
      </c>
      <c r="Y46" s="2">
        <f>_xlfn.IFS(C46=2014, _xlfn.IFS(E46=1, VLOOKUP(H46, [1]Wage_Info!$B$2:$AH$55, 2, FALSE), E46=2, VLOOKUP(H46, [1]Wage_Info!$B$2:$AH$55, 3, FALSE), E46=3, VLOOKUP(H46, [1]Wage_Info!$B$2:$AH$55, 4, FALSE), E46=4, VLOOKUP(H46, [1]Wage_Info!$B$2:$AH$55, 5, FALSE)), C46=2015, _xlfn.IFS(E46=1, VLOOKUP(H46, [1]Wage_Info!$B$2:$AH$55, 6, FALSE), E46=2, VLOOKUP(H46, [1]Wage_Info!$B$2:$AH$55, 7, FALSE), E46=3, VLOOKUP(H46, [1]Wage_Info!$B$2:$AH$55, 8, FALSE), E46=4, VLOOKUP(H46, [1]Wage_Info!$B$2:$AH$55, 9, FALSE)), C46=2016, _xlfn.IFS(E46=1, VLOOKUP(H46, [1]Wage_Info!$B$2:$AH$55, 10, FALSE), E46=2, VLOOKUP(H46, [1]Wage_Info!$B$2:$AH$55, 11, FALSE), E46=3, VLOOKUP(H46, [1]Wage_Info!$B$2:$AH$55, 12, FALSE), E46=4, VLOOKUP(H46, [1]Wage_Info!$B$2:$AH$55, 13, FALSE)), C46=2017, _xlfn.IFS(E46=1, VLOOKUP(H46, [1]Wage_Info!$B$2:$AH$55, 14, FALSE), E46=2, VLOOKUP(H46, [1]Wage_Info!$B$2:$AH$55, 15, FALSE), E46=3, VLOOKUP(H46, [1]Wage_Info!$B$2:$AH$55, 16, FALSE), E46=4, VLOOKUP(H46, [1]Wage_Info!$B$2:$AH$55, 17, FALSE)), C46 = 2018, _xlfn.IFS(E46=1, VLOOKUP(H46, [1]Wage_Info!$B$2:$AH$55, 18, FALSE), E46=3, VLOOKUP(H46, [1]Wage_Info!$B$2:$AH$55, 19, FALSE)))</f>
        <v>71579514</v>
      </c>
      <c r="Z46" s="2">
        <f>_xlfn.IFS(C46=2014, _xlfn.IFS(E46=1, VLOOKUP(H46, [1]Wage_Info!$B$2:$AL$55, 20, FALSE), E46=2, VLOOKUP(H46, [1]Wage_Info!$B$2:$AL$55, 21, FALSE), E46=3, VLOOKUP(H46, [1]Wage_Info!$B$2:$AL$55, 22, FALSE), E46=4, VLOOKUP(H46, [1]Wage_Info!$B$2:$AL$55, 23, FALSE)), C46=2015, _xlfn.IFS(E46=1, VLOOKUP(H46, [1]Wage_Info!$B$2:$AL$55, 24, FALSE), E46=2, VLOOKUP(H46, [1]Wage_Info!$B$2:$AL$55, 25, FALSE), E46=3, VLOOKUP(H46, [1]Wage_Info!$B$2:$AL$55, 26, FALSE), E46=4, VLOOKUP(H46, [1]Wage_Info!$B$2:$AL$55, 27, FALSE)), C46=2016, _xlfn.IFS(E46=1, VLOOKUP(H46, [1]Wage_Info!$B$2:$AL$55, 28, FALSE), E46=2, VLOOKUP(H46, [1]Wage_Info!$B$2:$AL$55, 29, FALSE), E46=3, VLOOKUP(H46, [1]Wage_Info!$B$2:$AL$55, 30, FALSE), E46=4, VLOOKUP(H46, [1]Wage_Info!$B$2:$AL$55, 31, FALSE)), C46=2017, _xlfn.IFS(E46=1, VLOOKUP(H46, [1]Wage_Info!$B$2:$AL$55, 32, FALSE), E46=2, VLOOKUP(H46, [1]Wage_Info!$B$2:$AL$55, 33, FALSE), E46=3, VLOOKUP(H46, [1]Wage_Info!$B$2:$AL$55, 34, FALSE), E46=4, VLOOKUP(H46, [1]Wage_Info!$B$2:$AL$55, 35, FALSE)), C46 = 2018, _xlfn.IFS(E46=1, VLOOKUP(H46, [1]Wage_Info!$B$2:$AL$55, 36, FALSE), E46=2, VLOOKUP(H46, [1]Wage_Info!$B$2:$AL$55, 37, FALSE)))</f>
        <v>45204749653</v>
      </c>
      <c r="AA46" s="4">
        <f t="shared" si="4"/>
        <v>1.5834511760259168E-3</v>
      </c>
      <c r="AB46">
        <f>[1]Key!C46</f>
        <v>1</v>
      </c>
      <c r="AC46">
        <f t="shared" si="5"/>
        <v>0</v>
      </c>
      <c r="AD46">
        <f t="shared" si="6"/>
        <v>0</v>
      </c>
      <c r="AE46">
        <f t="shared" si="7"/>
        <v>0</v>
      </c>
      <c r="AF46">
        <f>[1]Key!D46</f>
        <v>0</v>
      </c>
    </row>
    <row r="47" spans="1:32" x14ac:dyDescent="0.3">
      <c r="A47">
        <v>46</v>
      </c>
      <c r="B47">
        <v>46</v>
      </c>
      <c r="C47">
        <v>2015</v>
      </c>
      <c r="D47">
        <v>3</v>
      </c>
      <c r="E47">
        <f t="shared" si="0"/>
        <v>1</v>
      </c>
      <c r="F47">
        <v>2016</v>
      </c>
      <c r="G47" t="s">
        <v>32</v>
      </c>
      <c r="H47" s="1">
        <f>VALUE(IF(G47="foreign",53,SUBSTITUTE(G47,G47,VLOOKUP(G47,[1]Key!$G$2:$H$55,2,))))</f>
        <v>53</v>
      </c>
      <c r="I47" t="s">
        <v>32</v>
      </c>
      <c r="J47">
        <f>VALUE(_xlfn.IFS(I47="foreign",53,I47="fictional",54, I47="unspecified", 55, NOT(OR(I47="foreign",I47="fictional")),SUBSTITUTE(I47,I47,VLOOKUP(I47,[1]Key!$G$2:$H$55,2,))))</f>
        <v>53</v>
      </c>
      <c r="K47">
        <f t="shared" si="1"/>
        <v>1</v>
      </c>
      <c r="L47">
        <f>VLOOKUP(H47, [1]Key!$H$2:$K$54, 2)</f>
        <v>0</v>
      </c>
      <c r="M47">
        <f>VLOOKUP(J47, [1]Key!$H$2:$K$54, 2)</f>
        <v>0</v>
      </c>
      <c r="N47">
        <f>VLOOKUP("*"&amp;G47&amp;"*",[1]Key!$N$2:$O$6,2,FALSE)</f>
        <v>0</v>
      </c>
      <c r="O47">
        <f>VLOOKUP("*"&amp;G47&amp;"*",[1]Key!$R$2:$S$11,2,FALSE)</f>
        <v>0</v>
      </c>
      <c r="P47">
        <v>3392</v>
      </c>
      <c r="Q47" s="2">
        <v>140000000</v>
      </c>
      <c r="R47" t="s">
        <v>34</v>
      </c>
      <c r="S47">
        <f>VLOOKUP(R47, [1]Key!$U$2:$V$8, 2, FALSE)</f>
        <v>2</v>
      </c>
      <c r="T47">
        <f t="shared" si="2"/>
        <v>0</v>
      </c>
      <c r="U47">
        <f>_xlfn.IFS(C47=2018, VLOOKUP(H47, '[1]State Pop'!$B$2:$G$55,6),C47=2017, VLOOKUP(H47, '[1]State Pop'!$B$2:$F$55,5),C47=2016, VLOOKUP(H47, '[1]State Pop'!$B$2:$F$55,4), C47=2015, VLOOKUP(H47, '[1]State Pop'!$B$2:$F$55,3), C47=2014, VLOOKUP(H47, '[1]State Pop'!$B$2:$F$55,2))</f>
        <v>0</v>
      </c>
      <c r="V47">
        <f>_xlfn.IFS(C47=2014,_xlfn.IFS(D47=1,VLOOKUP(H47,[1]Film_Workers!$B$2:$BD$55,2,FALSE),D47=2,VLOOKUP(H47,[1]Film_Workers!$B$2:$BD$55,3,FALSE),D47=3,VLOOKUP(H47,[1]Film_Workers!$B$2:$BD$55,4,FALSE),D47=4,VLOOKUP(H47,[1]Film_Workers!$B$2:$BD$55,5,FALSE),D47=5,VLOOKUP(H47,[1]Film_Workers!$B$2:$BD$55,6,FALSE),D47=6,VLOOKUP(H47,[1]Film_Workers!$B$2:$BD$55,7,FALSE),D47=7,VLOOKUP(H47,[1]Film_Workers!$B$2:$BD$55,8,FALSE),D47=8,VLOOKUP(H47,[1]Film_Workers!$B$2:$BD$55,9,FALSE),D47=9,VLOOKUP(H47,[1]Film_Workers!$B$2:$BD$55,10,FALSE),D47=10,VLOOKUP(H47,[1]Film_Workers!$B$2:$BD$55,11,FALSE),D47=11,VLOOKUP(H47,[1]Film_Workers!$B$2:$BD$55,12,FALSE),D47=12,VLOOKUP(H47,[1]Film_Workers!$B$2:$BD$55,13,FALSE)),C47=2015,_xlfn.IFS(D47=1,VLOOKUP(H47,[1]Film_Workers!$B$2:$BD$55,14,FALSE),D47=2,VLOOKUP(H47,[1]Film_Workers!$B$2:$BD$55,15,FALSE),D47=3,VLOOKUP(H47,[1]Film_Workers!$B$2:$BD$55,16,FALSE),D47=4,VLOOKUP(H47,[1]Film_Workers!$B$2:$BD$55,17,FALSE),D47=5,VLOOKUP(H47,[1]Film_Workers!$B$2:$BD$55,18,FALSE),D47=6,VLOOKUP(H47,[1]Film_Workers!$B$2:$BD$55,19,FALSE),D47=7,VLOOKUP(H47,[1]Film_Workers!$B$2:$BD$55,20,FALSE),D47=8,VLOOKUP(H47,[1]Film_Workers!$B$2:$BD$55,21,FALSE),D47=9,VLOOKUP(H47,[1]Film_Workers!$B$2:$BD$55,22,FALSE),D47=10,VLOOKUP(H47,[1]Film_Workers!$B$2:$BD$55,23,FALSE),D47=11,VLOOKUP(H47,[1]Film_Workers!$B$2:$BD$55,24,FALSE),D47=12,VLOOKUP(H47,[1]Film_Workers!$B$2:$BD$55,25,FALSE)),C47=2016,_xlfn.IFS(D47=1,VLOOKUP(H47,[1]Film_Workers!$B$2:$BD$55,26,FALSE),D47=2,VLOOKUP(H47,[1]Film_Workers!$B$2:$BD$55,27,FALSE),D47=3,VLOOKUP(H47,[1]Film_Workers!$B$2:$BD$55,28,FALSE),D47=4,VLOOKUP(H47,[1]Film_Workers!$B$2:$BD$55,29,FALSE),D47=5,VLOOKUP(H47,[1]Film_Workers!$B$2:$BD$55,30,FALSE),D47=6,VLOOKUP(H47,[1]Film_Workers!$B$2:$BD$55,31,FALSE),D47=7,VLOOKUP(H47,[1]Film_Workers!$B$2:$BD$55,32,FALSE),D47=8,VLOOKUP(H47,[1]Film_Workers!$B$2:$BD$55,33,FALSE),D47=9,VLOOKUP(H47,[1]Film_Workers!$B$2:$BD$55,34,FALSE),D47=10,VLOOKUP(H47,[1]Film_Workers!$B$2:$BD$55,35,FALSE),D47=11,VLOOKUP(H47,[1]Film_Workers!$B$2:$BD$55,36,FALSE),D47=12,VLOOKUP(H47,[1]Film_Workers!$B$2:$BD$55,37,FALSE)),C47=2017,_xlfn.IFS(D47=1,VLOOKUP(H47,[1]Film_Workers!$B$2:$BD$55,38,FALSE),D47=2,VLOOKUP(H47,[1]Film_Workers!$B$2:$BD$55,39,FALSE),D47=3,VLOOKUP(H47,[1]Film_Workers!$B$2:$BD$55,40,FALSE),D47=4,VLOOKUP(H47,[1]Film_Workers!$B$2:$BD$55,41,FALSE),D47=5,VLOOKUP(H47,[1]Film_Workers!$B$2:$BD$55,42,FALSE),D47=6,VLOOKUP(H47,[1]Film_Workers!$B$2:$BD$55,43,FALSE),D47=7,VLOOKUP(H47,[1]Film_Workers!$B$2:$BD$55,43,FALSE),D47=8,VLOOKUP(H47,[1]Film_Workers!$B$2:$BD$55,44,FALSE),D47=9,VLOOKUP(H47,[1]Film_Workers!$B$2:$BD$55,45,FALSE),D47=10,VLOOKUP(H47,[1]Film_Workers!$B$2:$BD$55,46,FALSE),D47=11,VLOOKUP(H47,[1]Film_Workers!$B$2:$BD$55,47,FALSE),D47=12,VLOOKUP(H47,[1]Film_Workers!$B$2:$BD$55,48)),C47=2018,_xlfn.IFS(D47=1,VLOOKUP(H47,[1]Film_Workers!$B$2:$BD$55,49,FALSE),D47=2,VLOOKUP(H47,[1]Film_Workers!$B$2:$BD$55,50,FALSE),D47=3,VLOOKUP(H47,[1]Film_Workers!$B$2:$BD$55,51,FALSE),D47=4,VLOOKUP(H47,[1]Film_Workers!$B$2:$BD$55,52,FALSE),D47=5,VLOOKUP(H47,[1]Film_Workers!$B$2:$BD$55,53,FALSE),D47=6,VLOOKUP(H47,[1]Film_Workers!$B$2:$BD$55,54)))</f>
        <v>0</v>
      </c>
      <c r="W47">
        <f>_xlfn.IFS(C47=2014,_xlfn.IFS(D47=1,VLOOKUP(H47,[1]Priv_Workers!$B$2:$BD$55,2,FALSE),D47=2,VLOOKUP(H47,[1]Priv_Workers!$B$2:$BD$55,3,FALSE),D47=3,VLOOKUP(H47,[1]Priv_Workers!$B$2:$BD$55,4,FALSE),D47=4,VLOOKUP(H47,[1]Priv_Workers!$B$2:$BD$55,5,FALSE),D47=5,VLOOKUP(H47,[1]Priv_Workers!$B$2:$BD$55,6,FALSE),D47=6,VLOOKUP(H47,[1]Priv_Workers!$B$2:$BD$55,7,FALSE),D47=7,VLOOKUP(H47,[1]Priv_Workers!$B$2:$BD$55,8,FALSE),D47=8,VLOOKUP(H47,[1]Priv_Workers!$B$2:$BD$55,9,FALSE),D47=9,VLOOKUP(H47,[1]Priv_Workers!$B$2:$BD$55,10,FALSE),D47=10,VLOOKUP(H47,[1]Priv_Workers!$B$2:$BD$55,11,FALSE),D47=11,VLOOKUP(H47,[1]Priv_Workers!$B$2:$BD$55,12,FALSE),D47=12,VLOOKUP(H47,[1]Priv_Workers!$B$2:$BD$55,13,FALSE)),C47=2015,_xlfn.IFS(D47=1,VLOOKUP(H47,[1]Priv_Workers!$B$2:$BD$55,14,FALSE),D47=2,VLOOKUP(H47,[1]Priv_Workers!$B$2:$BD$55,15,FALSE),D47=3,VLOOKUP(H47,[1]Priv_Workers!$B$2:$BD$55,16,FALSE),D47=4,VLOOKUP(H47,[1]Priv_Workers!$B$2:$BD$55,17,FALSE),D47=5,VLOOKUP(H47,[1]Priv_Workers!$B$2:$BD$55,18,FALSE),D47=6,VLOOKUP(H47,[1]Priv_Workers!$B$2:$BD$55,19,FALSE),D47=7,VLOOKUP(H47,[1]Priv_Workers!$B$2:$BD$55,20,FALSE),D47=8,VLOOKUP(H47,[1]Priv_Workers!$B$2:$BD$55,21,FALSE),D47=9,VLOOKUP(H47,[1]Priv_Workers!$B$2:$BD$55,22,FALSE),D47=10,VLOOKUP(H47,[1]Priv_Workers!$B$2:$BD$55,23,FALSE),D47=11,VLOOKUP(H47,[1]Priv_Workers!$B$2:$BD$55,24,FALSE),D47=12,VLOOKUP(H47,[1]Priv_Workers!$B$2:$BD$55,25,FALSE)),C47=2016,_xlfn.IFS(D47=1,VLOOKUP(H47,[1]Priv_Workers!$B$2:$BD$55,26,FALSE),D47=2,VLOOKUP(H47,[1]Priv_Workers!$B$2:$BD$55,27,FALSE),D47=3,VLOOKUP(H47,[1]Priv_Workers!$B$2:$BD$55,28,FALSE),D47=4,VLOOKUP(H47,[1]Priv_Workers!$B$2:$BD$55,29,FALSE),D47=5,VLOOKUP(H47,[1]Priv_Workers!$B$2:$BD$55,30,FALSE),D47=6,VLOOKUP(H47,[1]Priv_Workers!$B$2:$BD$55,31,FALSE),D47=7,VLOOKUP(H47,[1]Priv_Workers!$B$2:$BD$55,32,FALSE),D47=8,VLOOKUP(H47,[1]Priv_Workers!$B$2:$BD$55,33,FALSE),D47=9,VLOOKUP(H47,[1]Priv_Workers!$B$2:$BD$55,34,FALSE),D47=10,VLOOKUP(H47,[1]Priv_Workers!$B$2:$BD$55,35,FALSE),D47=11,VLOOKUP(H47,[1]Priv_Workers!$B$2:$BD$55,36,FALSE),D47=12,VLOOKUP(H47,[1]Priv_Workers!$B$2:$BD$55,37,FALSE)),C47=2017,_xlfn.IFS(D47=1,VLOOKUP(H47,[1]Priv_Workers!$B$2:$BD$55,38,FALSE),D47=2,VLOOKUP(H47,[1]Priv_Workers!$B$2:$BD$55,39,FALSE),D47=3,VLOOKUP(H47,[1]Priv_Workers!$B$2:$BD$55,40,FALSE),D47=4,VLOOKUP(H47,[1]Priv_Workers!$B$2:$BD$55,41,FALSE),D47=5,VLOOKUP(H47,[1]Priv_Workers!$B$2:$BD$55,42,FALSE),D47=6,VLOOKUP(H47,[1]Priv_Workers!$B$2:$BD$55,43,FALSE),D47=7,VLOOKUP(H47,[1]Priv_Workers!$B$2:$BD$55,43,FALSE),D47=8,VLOOKUP(H47,[1]Priv_Workers!$B$2:$BD$55,44,FALSE),D47=9,VLOOKUP(H47,[1]Priv_Workers!$B$2:$BD$55,45,FALSE),D47=10,VLOOKUP(H47,[1]Priv_Workers!$B$2:$BD$55,46,FALSE),D47=11,VLOOKUP(H47,[1]Priv_Workers!$B$2:$BD$55,47,FALSE),D47=12,VLOOKUP(H47,[1]Priv_Workers!$B$2:$BD$55,48)),C47=2018,_xlfn.IFS(D47=1,VLOOKUP(H47,[1]Priv_Workers!$B$2:$BD$55,49,FALSE),D47=2,VLOOKUP(H47,[1]Priv_Workers!$B$2:$BD$55,50,FALSE),D47=3,VLOOKUP(H47,[1]Priv_Workers!$B$2:$BD$55,51,FALSE),D47=4,VLOOKUP(H47,[1]Priv_Workers!$B$2:$BD$55,52,FALSE),D47=5,VLOOKUP(H47,[1]Priv_Workers!$B$2:$BD$55,53,FALSE),D47=6,VLOOKUP(H47,[1]Priv_Workers!$B$2:$BD$55,54)))</f>
        <v>0</v>
      </c>
      <c r="X47" s="3" t="e">
        <f t="shared" si="3"/>
        <v>#DIV/0!</v>
      </c>
      <c r="Y47" s="2">
        <f>_xlfn.IFS(C47=2014, _xlfn.IFS(E47=1, VLOOKUP(H47, [1]Wage_Info!$B$2:$AH$55, 2, FALSE), E47=2, VLOOKUP(H47, [1]Wage_Info!$B$2:$AH$55, 3, FALSE), E47=3, VLOOKUP(H47, [1]Wage_Info!$B$2:$AH$55, 4, FALSE), E47=4, VLOOKUP(H47, [1]Wage_Info!$B$2:$AH$55, 5, FALSE)), C47=2015, _xlfn.IFS(E47=1, VLOOKUP(H47, [1]Wage_Info!$B$2:$AH$55, 6, FALSE), E47=2, VLOOKUP(H47, [1]Wage_Info!$B$2:$AH$55, 7, FALSE), E47=3, VLOOKUP(H47, [1]Wage_Info!$B$2:$AH$55, 8, FALSE), E47=4, VLOOKUP(H47, [1]Wage_Info!$B$2:$AH$55, 9, FALSE)), C47=2016, _xlfn.IFS(E47=1, VLOOKUP(H47, [1]Wage_Info!$B$2:$AH$55, 10, FALSE), E47=2, VLOOKUP(H47, [1]Wage_Info!$B$2:$AH$55, 11, FALSE), E47=3, VLOOKUP(H47, [1]Wage_Info!$B$2:$AH$55, 12, FALSE), E47=4, VLOOKUP(H47, [1]Wage_Info!$B$2:$AH$55, 13, FALSE)), C47=2017, _xlfn.IFS(E47=1, VLOOKUP(H47, [1]Wage_Info!$B$2:$AH$55, 14, FALSE), E47=2, VLOOKUP(H47, [1]Wage_Info!$B$2:$AH$55, 15, FALSE), E47=3, VLOOKUP(H47, [1]Wage_Info!$B$2:$AH$55, 16, FALSE), E47=4, VLOOKUP(H47, [1]Wage_Info!$B$2:$AH$55, 17, FALSE)), C47 = 2018, _xlfn.IFS(E47=1, VLOOKUP(H47, [1]Wage_Info!$B$2:$AH$55, 18, FALSE), E47=3, VLOOKUP(H47, [1]Wage_Info!$B$2:$AH$55, 19, FALSE)))</f>
        <v>0</v>
      </c>
      <c r="Z47" s="2">
        <f>_xlfn.IFS(C47=2014, _xlfn.IFS(E47=1, VLOOKUP(H47, [1]Wage_Info!$B$2:$AL$55, 20, FALSE), E47=2, VLOOKUP(H47, [1]Wage_Info!$B$2:$AL$55, 21, FALSE), E47=3, VLOOKUP(H47, [1]Wage_Info!$B$2:$AL$55, 22, FALSE), E47=4, VLOOKUP(H47, [1]Wage_Info!$B$2:$AL$55, 23, FALSE)), C47=2015, _xlfn.IFS(E47=1, VLOOKUP(H47, [1]Wage_Info!$B$2:$AL$55, 24, FALSE), E47=2, VLOOKUP(H47, [1]Wage_Info!$B$2:$AL$55, 25, FALSE), E47=3, VLOOKUP(H47, [1]Wage_Info!$B$2:$AL$55, 26, FALSE), E47=4, VLOOKUP(H47, [1]Wage_Info!$B$2:$AL$55, 27, FALSE)), C47=2016, _xlfn.IFS(E47=1, VLOOKUP(H47, [1]Wage_Info!$B$2:$AL$55, 28, FALSE), E47=2, VLOOKUP(H47, [1]Wage_Info!$B$2:$AL$55, 29, FALSE), E47=3, VLOOKUP(H47, [1]Wage_Info!$B$2:$AL$55, 30, FALSE), E47=4, VLOOKUP(H47, [1]Wage_Info!$B$2:$AL$55, 31, FALSE)), C47=2017, _xlfn.IFS(E47=1, VLOOKUP(H47, [1]Wage_Info!$B$2:$AL$55, 32, FALSE), E47=2, VLOOKUP(H47, [1]Wage_Info!$B$2:$AL$55, 33, FALSE), E47=3, VLOOKUP(H47, [1]Wage_Info!$B$2:$AL$55, 34, FALSE), E47=4, VLOOKUP(H47, [1]Wage_Info!$B$2:$AL$55, 35, FALSE)), C47 = 2018, _xlfn.IFS(E47=1, VLOOKUP(H47, [1]Wage_Info!$B$2:$AL$55, 36, FALSE), E47=2, VLOOKUP(H47, [1]Wage_Info!$B$2:$AL$55, 37, FALSE)))</f>
        <v>0</v>
      </c>
      <c r="AA47" s="4" t="e">
        <f t="shared" si="4"/>
        <v>#DIV/0!</v>
      </c>
      <c r="AB47">
        <f>[1]Key!C47</f>
        <v>1</v>
      </c>
      <c r="AC47">
        <f t="shared" si="5"/>
        <v>0</v>
      </c>
      <c r="AD47">
        <f t="shared" si="6"/>
        <v>0</v>
      </c>
      <c r="AE47">
        <f t="shared" si="7"/>
        <v>0</v>
      </c>
      <c r="AF47">
        <f>[1]Key!D47</f>
        <v>0</v>
      </c>
    </row>
    <row r="48" spans="1:32" x14ac:dyDescent="0.3">
      <c r="A48">
        <v>47</v>
      </c>
      <c r="B48">
        <v>47</v>
      </c>
      <c r="C48">
        <v>2015</v>
      </c>
      <c r="D48">
        <v>6</v>
      </c>
      <c r="E48">
        <f t="shared" si="0"/>
        <v>2</v>
      </c>
      <c r="F48">
        <v>2016</v>
      </c>
      <c r="G48" t="s">
        <v>32</v>
      </c>
      <c r="H48" s="1">
        <f>VALUE(IF(G48="foreign",53,SUBSTITUTE(G48,G48,VLOOKUP(G48,[1]Key!$G$2:$H$55,2,))))</f>
        <v>53</v>
      </c>
      <c r="I48" t="s">
        <v>35</v>
      </c>
      <c r="J48">
        <f>VALUE(_xlfn.IFS(I48="foreign",53,I48="fictional",54, I48="unspecified", 55, NOT(OR(I48="foreign",I48="fictional")),SUBSTITUTE(I48,I48,VLOOKUP(I48,[1]Key!$G$2:$H$55,2,))))</f>
        <v>23</v>
      </c>
      <c r="K48">
        <f t="shared" si="1"/>
        <v>0</v>
      </c>
      <c r="L48">
        <f>VLOOKUP(H48, [1]Key!$H$2:$K$54, 2)</f>
        <v>0</v>
      </c>
      <c r="M48">
        <f>VLOOKUP(J48, [1]Key!$H$2:$K$54, 2)</f>
        <v>0</v>
      </c>
      <c r="N48">
        <f>VLOOKUP("*"&amp;G48&amp;"*",[1]Key!$N$2:$O$6,2,FALSE)</f>
        <v>0</v>
      </c>
      <c r="O48">
        <f>VLOOKUP("*"&amp;G48&amp;"*",[1]Key!$R$2:$S$11,2,FALSE)</f>
        <v>0</v>
      </c>
      <c r="P48">
        <v>3384</v>
      </c>
      <c r="Q48" s="2">
        <v>9900000</v>
      </c>
      <c r="R48" t="s">
        <v>46</v>
      </c>
      <c r="S48">
        <f>VLOOKUP(R48, [1]Key!$U$2:$V$8, 2, FALSE)</f>
        <v>6</v>
      </c>
      <c r="T48">
        <f t="shared" si="2"/>
        <v>0</v>
      </c>
      <c r="U48">
        <f>_xlfn.IFS(C48=2018, VLOOKUP(H48, '[1]State Pop'!$B$2:$G$55,6),C48=2017, VLOOKUP(H48, '[1]State Pop'!$B$2:$F$55,5),C48=2016, VLOOKUP(H48, '[1]State Pop'!$B$2:$F$55,4), C48=2015, VLOOKUP(H48, '[1]State Pop'!$B$2:$F$55,3), C48=2014, VLOOKUP(H48, '[1]State Pop'!$B$2:$F$55,2))</f>
        <v>0</v>
      </c>
      <c r="V48">
        <f>_xlfn.IFS(C48=2014,_xlfn.IFS(D48=1,VLOOKUP(H48,[1]Film_Workers!$B$2:$BD$55,2,FALSE),D48=2,VLOOKUP(H48,[1]Film_Workers!$B$2:$BD$55,3,FALSE),D48=3,VLOOKUP(H48,[1]Film_Workers!$B$2:$BD$55,4,FALSE),D48=4,VLOOKUP(H48,[1]Film_Workers!$B$2:$BD$55,5,FALSE),D48=5,VLOOKUP(H48,[1]Film_Workers!$B$2:$BD$55,6,FALSE),D48=6,VLOOKUP(H48,[1]Film_Workers!$B$2:$BD$55,7,FALSE),D48=7,VLOOKUP(H48,[1]Film_Workers!$B$2:$BD$55,8,FALSE),D48=8,VLOOKUP(H48,[1]Film_Workers!$B$2:$BD$55,9,FALSE),D48=9,VLOOKUP(H48,[1]Film_Workers!$B$2:$BD$55,10,FALSE),D48=10,VLOOKUP(H48,[1]Film_Workers!$B$2:$BD$55,11,FALSE),D48=11,VLOOKUP(H48,[1]Film_Workers!$B$2:$BD$55,12,FALSE),D48=12,VLOOKUP(H48,[1]Film_Workers!$B$2:$BD$55,13,FALSE)),C48=2015,_xlfn.IFS(D48=1,VLOOKUP(H48,[1]Film_Workers!$B$2:$BD$55,14,FALSE),D48=2,VLOOKUP(H48,[1]Film_Workers!$B$2:$BD$55,15,FALSE),D48=3,VLOOKUP(H48,[1]Film_Workers!$B$2:$BD$55,16,FALSE),D48=4,VLOOKUP(H48,[1]Film_Workers!$B$2:$BD$55,17,FALSE),D48=5,VLOOKUP(H48,[1]Film_Workers!$B$2:$BD$55,18,FALSE),D48=6,VLOOKUP(H48,[1]Film_Workers!$B$2:$BD$55,19,FALSE),D48=7,VLOOKUP(H48,[1]Film_Workers!$B$2:$BD$55,20,FALSE),D48=8,VLOOKUP(H48,[1]Film_Workers!$B$2:$BD$55,21,FALSE),D48=9,VLOOKUP(H48,[1]Film_Workers!$B$2:$BD$55,22,FALSE),D48=10,VLOOKUP(H48,[1]Film_Workers!$B$2:$BD$55,23,FALSE),D48=11,VLOOKUP(H48,[1]Film_Workers!$B$2:$BD$55,24,FALSE),D48=12,VLOOKUP(H48,[1]Film_Workers!$B$2:$BD$55,25,FALSE)),C48=2016,_xlfn.IFS(D48=1,VLOOKUP(H48,[1]Film_Workers!$B$2:$BD$55,26,FALSE),D48=2,VLOOKUP(H48,[1]Film_Workers!$B$2:$BD$55,27,FALSE),D48=3,VLOOKUP(H48,[1]Film_Workers!$B$2:$BD$55,28,FALSE),D48=4,VLOOKUP(H48,[1]Film_Workers!$B$2:$BD$55,29,FALSE),D48=5,VLOOKUP(H48,[1]Film_Workers!$B$2:$BD$55,30,FALSE),D48=6,VLOOKUP(H48,[1]Film_Workers!$B$2:$BD$55,31,FALSE),D48=7,VLOOKUP(H48,[1]Film_Workers!$B$2:$BD$55,32,FALSE),D48=8,VLOOKUP(H48,[1]Film_Workers!$B$2:$BD$55,33,FALSE),D48=9,VLOOKUP(H48,[1]Film_Workers!$B$2:$BD$55,34,FALSE),D48=10,VLOOKUP(H48,[1]Film_Workers!$B$2:$BD$55,35,FALSE),D48=11,VLOOKUP(H48,[1]Film_Workers!$B$2:$BD$55,36,FALSE),D48=12,VLOOKUP(H48,[1]Film_Workers!$B$2:$BD$55,37,FALSE)),C48=2017,_xlfn.IFS(D48=1,VLOOKUP(H48,[1]Film_Workers!$B$2:$BD$55,38,FALSE),D48=2,VLOOKUP(H48,[1]Film_Workers!$B$2:$BD$55,39,FALSE),D48=3,VLOOKUP(H48,[1]Film_Workers!$B$2:$BD$55,40,FALSE),D48=4,VLOOKUP(H48,[1]Film_Workers!$B$2:$BD$55,41,FALSE),D48=5,VLOOKUP(H48,[1]Film_Workers!$B$2:$BD$55,42,FALSE),D48=6,VLOOKUP(H48,[1]Film_Workers!$B$2:$BD$55,43,FALSE),D48=7,VLOOKUP(H48,[1]Film_Workers!$B$2:$BD$55,43,FALSE),D48=8,VLOOKUP(H48,[1]Film_Workers!$B$2:$BD$55,44,FALSE),D48=9,VLOOKUP(H48,[1]Film_Workers!$B$2:$BD$55,45,FALSE),D48=10,VLOOKUP(H48,[1]Film_Workers!$B$2:$BD$55,46,FALSE),D48=11,VLOOKUP(H48,[1]Film_Workers!$B$2:$BD$55,47,FALSE),D48=12,VLOOKUP(H48,[1]Film_Workers!$B$2:$BD$55,48)),C48=2018,_xlfn.IFS(D48=1,VLOOKUP(H48,[1]Film_Workers!$B$2:$BD$55,49,FALSE),D48=2,VLOOKUP(H48,[1]Film_Workers!$B$2:$BD$55,50,FALSE),D48=3,VLOOKUP(H48,[1]Film_Workers!$B$2:$BD$55,51,FALSE),D48=4,VLOOKUP(H48,[1]Film_Workers!$B$2:$BD$55,52,FALSE),D48=5,VLOOKUP(H48,[1]Film_Workers!$B$2:$BD$55,53,FALSE),D48=6,VLOOKUP(H48,[1]Film_Workers!$B$2:$BD$55,54)))</f>
        <v>0</v>
      </c>
      <c r="W48">
        <f>_xlfn.IFS(C48=2014,_xlfn.IFS(D48=1,VLOOKUP(H48,[1]Priv_Workers!$B$2:$BD$55,2,FALSE),D48=2,VLOOKUP(H48,[1]Priv_Workers!$B$2:$BD$55,3,FALSE),D48=3,VLOOKUP(H48,[1]Priv_Workers!$B$2:$BD$55,4,FALSE),D48=4,VLOOKUP(H48,[1]Priv_Workers!$B$2:$BD$55,5,FALSE),D48=5,VLOOKUP(H48,[1]Priv_Workers!$B$2:$BD$55,6,FALSE),D48=6,VLOOKUP(H48,[1]Priv_Workers!$B$2:$BD$55,7,FALSE),D48=7,VLOOKUP(H48,[1]Priv_Workers!$B$2:$BD$55,8,FALSE),D48=8,VLOOKUP(H48,[1]Priv_Workers!$B$2:$BD$55,9,FALSE),D48=9,VLOOKUP(H48,[1]Priv_Workers!$B$2:$BD$55,10,FALSE),D48=10,VLOOKUP(H48,[1]Priv_Workers!$B$2:$BD$55,11,FALSE),D48=11,VLOOKUP(H48,[1]Priv_Workers!$B$2:$BD$55,12,FALSE),D48=12,VLOOKUP(H48,[1]Priv_Workers!$B$2:$BD$55,13,FALSE)),C48=2015,_xlfn.IFS(D48=1,VLOOKUP(H48,[1]Priv_Workers!$B$2:$BD$55,14,FALSE),D48=2,VLOOKUP(H48,[1]Priv_Workers!$B$2:$BD$55,15,FALSE),D48=3,VLOOKUP(H48,[1]Priv_Workers!$B$2:$BD$55,16,FALSE),D48=4,VLOOKUP(H48,[1]Priv_Workers!$B$2:$BD$55,17,FALSE),D48=5,VLOOKUP(H48,[1]Priv_Workers!$B$2:$BD$55,18,FALSE),D48=6,VLOOKUP(H48,[1]Priv_Workers!$B$2:$BD$55,19,FALSE),D48=7,VLOOKUP(H48,[1]Priv_Workers!$B$2:$BD$55,20,FALSE),D48=8,VLOOKUP(H48,[1]Priv_Workers!$B$2:$BD$55,21,FALSE),D48=9,VLOOKUP(H48,[1]Priv_Workers!$B$2:$BD$55,22,FALSE),D48=10,VLOOKUP(H48,[1]Priv_Workers!$B$2:$BD$55,23,FALSE),D48=11,VLOOKUP(H48,[1]Priv_Workers!$B$2:$BD$55,24,FALSE),D48=12,VLOOKUP(H48,[1]Priv_Workers!$B$2:$BD$55,25,FALSE)),C48=2016,_xlfn.IFS(D48=1,VLOOKUP(H48,[1]Priv_Workers!$B$2:$BD$55,26,FALSE),D48=2,VLOOKUP(H48,[1]Priv_Workers!$B$2:$BD$55,27,FALSE),D48=3,VLOOKUP(H48,[1]Priv_Workers!$B$2:$BD$55,28,FALSE),D48=4,VLOOKUP(H48,[1]Priv_Workers!$B$2:$BD$55,29,FALSE),D48=5,VLOOKUP(H48,[1]Priv_Workers!$B$2:$BD$55,30,FALSE),D48=6,VLOOKUP(H48,[1]Priv_Workers!$B$2:$BD$55,31,FALSE),D48=7,VLOOKUP(H48,[1]Priv_Workers!$B$2:$BD$55,32,FALSE),D48=8,VLOOKUP(H48,[1]Priv_Workers!$B$2:$BD$55,33,FALSE),D48=9,VLOOKUP(H48,[1]Priv_Workers!$B$2:$BD$55,34,FALSE),D48=10,VLOOKUP(H48,[1]Priv_Workers!$B$2:$BD$55,35,FALSE),D48=11,VLOOKUP(H48,[1]Priv_Workers!$B$2:$BD$55,36,FALSE),D48=12,VLOOKUP(H48,[1]Priv_Workers!$B$2:$BD$55,37,FALSE)),C48=2017,_xlfn.IFS(D48=1,VLOOKUP(H48,[1]Priv_Workers!$B$2:$BD$55,38,FALSE),D48=2,VLOOKUP(H48,[1]Priv_Workers!$B$2:$BD$55,39,FALSE),D48=3,VLOOKUP(H48,[1]Priv_Workers!$B$2:$BD$55,40,FALSE),D48=4,VLOOKUP(H48,[1]Priv_Workers!$B$2:$BD$55,41,FALSE),D48=5,VLOOKUP(H48,[1]Priv_Workers!$B$2:$BD$55,42,FALSE),D48=6,VLOOKUP(H48,[1]Priv_Workers!$B$2:$BD$55,43,FALSE),D48=7,VLOOKUP(H48,[1]Priv_Workers!$B$2:$BD$55,43,FALSE),D48=8,VLOOKUP(H48,[1]Priv_Workers!$B$2:$BD$55,44,FALSE),D48=9,VLOOKUP(H48,[1]Priv_Workers!$B$2:$BD$55,45,FALSE),D48=10,VLOOKUP(H48,[1]Priv_Workers!$B$2:$BD$55,46,FALSE),D48=11,VLOOKUP(H48,[1]Priv_Workers!$B$2:$BD$55,47,FALSE),D48=12,VLOOKUP(H48,[1]Priv_Workers!$B$2:$BD$55,48)),C48=2018,_xlfn.IFS(D48=1,VLOOKUP(H48,[1]Priv_Workers!$B$2:$BD$55,49,FALSE),D48=2,VLOOKUP(H48,[1]Priv_Workers!$B$2:$BD$55,50,FALSE),D48=3,VLOOKUP(H48,[1]Priv_Workers!$B$2:$BD$55,51,FALSE),D48=4,VLOOKUP(H48,[1]Priv_Workers!$B$2:$BD$55,52,FALSE),D48=5,VLOOKUP(H48,[1]Priv_Workers!$B$2:$BD$55,53,FALSE),D48=6,VLOOKUP(H48,[1]Priv_Workers!$B$2:$BD$55,54)))</f>
        <v>0</v>
      </c>
      <c r="X48" s="3" t="e">
        <f t="shared" si="3"/>
        <v>#DIV/0!</v>
      </c>
      <c r="Y48" s="2">
        <f>_xlfn.IFS(C48=2014, _xlfn.IFS(E48=1, VLOOKUP(H48, [1]Wage_Info!$B$2:$AH$55, 2, FALSE), E48=2, VLOOKUP(H48, [1]Wage_Info!$B$2:$AH$55, 3, FALSE), E48=3, VLOOKUP(H48, [1]Wage_Info!$B$2:$AH$55, 4, FALSE), E48=4, VLOOKUP(H48, [1]Wage_Info!$B$2:$AH$55, 5, FALSE)), C48=2015, _xlfn.IFS(E48=1, VLOOKUP(H48, [1]Wage_Info!$B$2:$AH$55, 6, FALSE), E48=2, VLOOKUP(H48, [1]Wage_Info!$B$2:$AH$55, 7, FALSE), E48=3, VLOOKUP(H48, [1]Wage_Info!$B$2:$AH$55, 8, FALSE), E48=4, VLOOKUP(H48, [1]Wage_Info!$B$2:$AH$55, 9, FALSE)), C48=2016, _xlfn.IFS(E48=1, VLOOKUP(H48, [1]Wage_Info!$B$2:$AH$55, 10, FALSE), E48=2, VLOOKUP(H48, [1]Wage_Info!$B$2:$AH$55, 11, FALSE), E48=3, VLOOKUP(H48, [1]Wage_Info!$B$2:$AH$55, 12, FALSE), E48=4, VLOOKUP(H48, [1]Wage_Info!$B$2:$AH$55, 13, FALSE)), C48=2017, _xlfn.IFS(E48=1, VLOOKUP(H48, [1]Wage_Info!$B$2:$AH$55, 14, FALSE), E48=2, VLOOKUP(H48, [1]Wage_Info!$B$2:$AH$55, 15, FALSE), E48=3, VLOOKUP(H48, [1]Wage_Info!$B$2:$AH$55, 16, FALSE), E48=4, VLOOKUP(H48, [1]Wage_Info!$B$2:$AH$55, 17, FALSE)), C48 = 2018, _xlfn.IFS(E48=1, VLOOKUP(H48, [1]Wage_Info!$B$2:$AH$55, 18, FALSE), E48=3, VLOOKUP(H48, [1]Wage_Info!$B$2:$AH$55, 19, FALSE)))</f>
        <v>0</v>
      </c>
      <c r="Z48" s="2">
        <f>_xlfn.IFS(C48=2014, _xlfn.IFS(E48=1, VLOOKUP(H48, [1]Wage_Info!$B$2:$AL$55, 20, FALSE), E48=2, VLOOKUP(H48, [1]Wage_Info!$B$2:$AL$55, 21, FALSE), E48=3, VLOOKUP(H48, [1]Wage_Info!$B$2:$AL$55, 22, FALSE), E48=4, VLOOKUP(H48, [1]Wage_Info!$B$2:$AL$55, 23, FALSE)), C48=2015, _xlfn.IFS(E48=1, VLOOKUP(H48, [1]Wage_Info!$B$2:$AL$55, 24, FALSE), E48=2, VLOOKUP(H48, [1]Wage_Info!$B$2:$AL$55, 25, FALSE), E48=3, VLOOKUP(H48, [1]Wage_Info!$B$2:$AL$55, 26, FALSE), E48=4, VLOOKUP(H48, [1]Wage_Info!$B$2:$AL$55, 27, FALSE)), C48=2016, _xlfn.IFS(E48=1, VLOOKUP(H48, [1]Wage_Info!$B$2:$AL$55, 28, FALSE), E48=2, VLOOKUP(H48, [1]Wage_Info!$B$2:$AL$55, 29, FALSE), E48=3, VLOOKUP(H48, [1]Wage_Info!$B$2:$AL$55, 30, FALSE), E48=4, VLOOKUP(H48, [1]Wage_Info!$B$2:$AL$55, 31, FALSE)), C48=2017, _xlfn.IFS(E48=1, VLOOKUP(H48, [1]Wage_Info!$B$2:$AL$55, 32, FALSE), E48=2, VLOOKUP(H48, [1]Wage_Info!$B$2:$AL$55, 33, FALSE), E48=3, VLOOKUP(H48, [1]Wage_Info!$B$2:$AL$55, 34, FALSE), E48=4, VLOOKUP(H48, [1]Wage_Info!$B$2:$AL$55, 35, FALSE)), C48 = 2018, _xlfn.IFS(E48=1, VLOOKUP(H48, [1]Wage_Info!$B$2:$AL$55, 36, FALSE), E48=2, VLOOKUP(H48, [1]Wage_Info!$B$2:$AL$55, 37, FALSE)))</f>
        <v>0</v>
      </c>
      <c r="AA48" s="4" t="e">
        <f t="shared" si="4"/>
        <v>#DIV/0!</v>
      </c>
      <c r="AB48">
        <f>[1]Key!C48</f>
        <v>1</v>
      </c>
      <c r="AC48">
        <f t="shared" si="5"/>
        <v>0</v>
      </c>
      <c r="AD48">
        <f t="shared" si="6"/>
        <v>0</v>
      </c>
      <c r="AE48">
        <f t="shared" si="7"/>
        <v>0</v>
      </c>
      <c r="AF48">
        <f>[1]Key!D48</f>
        <v>0</v>
      </c>
    </row>
    <row r="49" spans="1:32" x14ac:dyDescent="0.3">
      <c r="A49">
        <v>48</v>
      </c>
      <c r="B49">
        <v>48</v>
      </c>
      <c r="C49">
        <v>2015</v>
      </c>
      <c r="D49">
        <v>4</v>
      </c>
      <c r="E49">
        <f t="shared" si="0"/>
        <v>2</v>
      </c>
      <c r="F49">
        <v>2016</v>
      </c>
      <c r="G49" t="s">
        <v>29</v>
      </c>
      <c r="H49" s="1">
        <f>VALUE(IF(G49="foreign",53,SUBSTITUTE(G49,G49,VLOOKUP(G49,[1]Key!$G$2:$H$55,2,))))</f>
        <v>33</v>
      </c>
      <c r="I49" t="s">
        <v>29</v>
      </c>
      <c r="J49">
        <f>VALUE(_xlfn.IFS(I49="foreign",53,I49="fictional",54, I49="unspecified", 55, NOT(OR(I49="foreign",I49="fictional")),SUBSTITUTE(I49,I49,VLOOKUP(I49,[1]Key!$G$2:$H$55,2,))))</f>
        <v>33</v>
      </c>
      <c r="K49">
        <f t="shared" si="1"/>
        <v>1</v>
      </c>
      <c r="L49">
        <f>VLOOKUP(H49, [1]Key!$H$2:$K$54, 2)</f>
        <v>3</v>
      </c>
      <c r="M49">
        <f>VLOOKUP(J49, [1]Key!$H$2:$K$54, 2)</f>
        <v>3</v>
      </c>
      <c r="N49">
        <f>VLOOKUP("*"&amp;G49&amp;"*",[1]Key!$N$2:$O$6,2,FALSE)</f>
        <v>2</v>
      </c>
      <c r="O49">
        <f>VLOOKUP("*"&amp;G49&amp;"*",[1]Key!$R$2:$S$11,2,FALSE)</f>
        <v>3</v>
      </c>
      <c r="P49">
        <v>3357</v>
      </c>
      <c r="Q49" s="2">
        <v>38000000</v>
      </c>
      <c r="R49" t="s">
        <v>37</v>
      </c>
      <c r="S49">
        <f>VLOOKUP(R49, [1]Key!$U$2:$V$50, 2, FALSE)</f>
        <v>3</v>
      </c>
      <c r="T49">
        <f t="shared" si="2"/>
        <v>0</v>
      </c>
      <c r="U49">
        <f>_xlfn.IFS(C49=2018, VLOOKUP(H49, '[1]State Pop'!$B$2:$G$55,6),C49=2017, VLOOKUP(H49, '[1]State Pop'!$B$2:$F$55,5),C49=2016, VLOOKUP(H49, '[1]State Pop'!$B$2:$F$55,4), C49=2015, VLOOKUP(H49, '[1]State Pop'!$B$2:$F$55,3), C49=2014, VLOOKUP(H49, '[1]State Pop'!$B$2:$F$55,2))</f>
        <v>19819347</v>
      </c>
      <c r="V49">
        <f>_xlfn.IFS(C49=2014,_xlfn.IFS(D49=1,VLOOKUP(H49,[1]Film_Workers!$B$2:$BD$55,2,FALSE),D49=2,VLOOKUP(H49,[1]Film_Workers!$B$2:$BD$55,3,FALSE),D49=3,VLOOKUP(H49,[1]Film_Workers!$B$2:$BD$55,4,FALSE),D49=4,VLOOKUP(H49,[1]Film_Workers!$B$2:$BD$55,5,FALSE),D49=5,VLOOKUP(H49,[1]Film_Workers!$B$2:$BD$55,6,FALSE),D49=6,VLOOKUP(H49,[1]Film_Workers!$B$2:$BD$55,7,FALSE),D49=7,VLOOKUP(H49,[1]Film_Workers!$B$2:$BD$55,8,FALSE),D49=8,VLOOKUP(H49,[1]Film_Workers!$B$2:$BD$55,9,FALSE),D49=9,VLOOKUP(H49,[1]Film_Workers!$B$2:$BD$55,10,FALSE),D49=10,VLOOKUP(H49,[1]Film_Workers!$B$2:$BD$55,11,FALSE),D49=11,VLOOKUP(H49,[1]Film_Workers!$B$2:$BD$55,12,FALSE),D49=12,VLOOKUP(H49,[1]Film_Workers!$B$2:$BD$55,13,FALSE)),C49=2015,_xlfn.IFS(D49=1,VLOOKUP(H49,[1]Film_Workers!$B$2:$BD$55,14,FALSE),D49=2,VLOOKUP(H49,[1]Film_Workers!$B$2:$BD$55,15,FALSE),D49=3,VLOOKUP(H49,[1]Film_Workers!$B$2:$BD$55,16,FALSE),D49=4,VLOOKUP(H49,[1]Film_Workers!$B$2:$BD$55,17,FALSE),D49=5,VLOOKUP(H49,[1]Film_Workers!$B$2:$BD$55,18,FALSE),D49=6,VLOOKUP(H49,[1]Film_Workers!$B$2:$BD$55,19,FALSE),D49=7,VLOOKUP(H49,[1]Film_Workers!$B$2:$BD$55,20,FALSE),D49=8,VLOOKUP(H49,[1]Film_Workers!$B$2:$BD$55,21,FALSE),D49=9,VLOOKUP(H49,[1]Film_Workers!$B$2:$BD$55,22,FALSE),D49=10,VLOOKUP(H49,[1]Film_Workers!$B$2:$BD$55,23,FALSE),D49=11,VLOOKUP(H49,[1]Film_Workers!$B$2:$BD$55,24,FALSE),D49=12,VLOOKUP(H49,[1]Film_Workers!$B$2:$BD$55,25,FALSE)),C49=2016,_xlfn.IFS(D49=1,VLOOKUP(H49,[1]Film_Workers!$B$2:$BD$55,26,FALSE),D49=2,VLOOKUP(H49,[1]Film_Workers!$B$2:$BD$55,27,FALSE),D49=3,VLOOKUP(H49,[1]Film_Workers!$B$2:$BD$55,28,FALSE),D49=4,VLOOKUP(H49,[1]Film_Workers!$B$2:$BD$55,29,FALSE),D49=5,VLOOKUP(H49,[1]Film_Workers!$B$2:$BD$55,30,FALSE),D49=6,VLOOKUP(H49,[1]Film_Workers!$B$2:$BD$55,31,FALSE),D49=7,VLOOKUP(H49,[1]Film_Workers!$B$2:$BD$55,32,FALSE),D49=8,VLOOKUP(H49,[1]Film_Workers!$B$2:$BD$55,33,FALSE),D49=9,VLOOKUP(H49,[1]Film_Workers!$B$2:$BD$55,34,FALSE),D49=10,VLOOKUP(H49,[1]Film_Workers!$B$2:$BD$55,35,FALSE),D49=11,VLOOKUP(H49,[1]Film_Workers!$B$2:$BD$55,36,FALSE),D49=12,VLOOKUP(H49,[1]Film_Workers!$B$2:$BD$55,37,FALSE)),C49=2017,_xlfn.IFS(D49=1,VLOOKUP(H49,[1]Film_Workers!$B$2:$BD$55,38,FALSE),D49=2,VLOOKUP(H49,[1]Film_Workers!$B$2:$BD$55,39,FALSE),D49=3,VLOOKUP(H49,[1]Film_Workers!$B$2:$BD$55,40,FALSE),D49=4,VLOOKUP(H49,[1]Film_Workers!$B$2:$BD$55,41,FALSE),D49=5,VLOOKUP(H49,[1]Film_Workers!$B$2:$BD$55,42,FALSE),D49=6,VLOOKUP(H49,[1]Film_Workers!$B$2:$BD$55,43,FALSE),D49=7,VLOOKUP(H49,[1]Film_Workers!$B$2:$BD$55,43,FALSE),D49=8,VLOOKUP(H49,[1]Film_Workers!$B$2:$BD$55,44,FALSE),D49=9,VLOOKUP(H49,[1]Film_Workers!$B$2:$BD$55,45,FALSE),D49=10,VLOOKUP(H49,[1]Film_Workers!$B$2:$BD$55,46,FALSE),D49=11,VLOOKUP(H49,[1]Film_Workers!$B$2:$BD$55,47,FALSE),D49=12,VLOOKUP(H49,[1]Film_Workers!$B$2:$BD$55,48)),C49=2018,_xlfn.IFS(D49=1,VLOOKUP(H49,[1]Film_Workers!$B$2:$BD$55,49,FALSE),D49=2,VLOOKUP(H49,[1]Film_Workers!$B$2:$BD$55,50,FALSE),D49=3,VLOOKUP(H49,[1]Film_Workers!$B$2:$BD$55,51,FALSE),D49=4,VLOOKUP(H49,[1]Film_Workers!$B$2:$BD$55,52,FALSE),D49=5,VLOOKUP(H49,[1]Film_Workers!$B$2:$BD$55,53,FALSE),D49=6,VLOOKUP(H49,[1]Film_Workers!$B$2:$BD$55,54)))</f>
        <v>42462</v>
      </c>
      <c r="W49">
        <f>_xlfn.IFS(C49=2014,_xlfn.IFS(D49=1,VLOOKUP(H49,[1]Priv_Workers!$B$2:$BD$55,2,FALSE),D49=2,VLOOKUP(H49,[1]Priv_Workers!$B$2:$BD$55,3,FALSE),D49=3,VLOOKUP(H49,[1]Priv_Workers!$B$2:$BD$55,4,FALSE),D49=4,VLOOKUP(H49,[1]Priv_Workers!$B$2:$BD$55,5,FALSE),D49=5,VLOOKUP(H49,[1]Priv_Workers!$B$2:$BD$55,6,FALSE),D49=6,VLOOKUP(H49,[1]Priv_Workers!$B$2:$BD$55,7,FALSE),D49=7,VLOOKUP(H49,[1]Priv_Workers!$B$2:$BD$55,8,FALSE),D49=8,VLOOKUP(H49,[1]Priv_Workers!$B$2:$BD$55,9,FALSE),D49=9,VLOOKUP(H49,[1]Priv_Workers!$B$2:$BD$55,10,FALSE),D49=10,VLOOKUP(H49,[1]Priv_Workers!$B$2:$BD$55,11,FALSE),D49=11,VLOOKUP(H49,[1]Priv_Workers!$B$2:$BD$55,12,FALSE),D49=12,VLOOKUP(H49,[1]Priv_Workers!$B$2:$BD$55,13,FALSE)),C49=2015,_xlfn.IFS(D49=1,VLOOKUP(H49,[1]Priv_Workers!$B$2:$BD$55,14,FALSE),D49=2,VLOOKUP(H49,[1]Priv_Workers!$B$2:$BD$55,15,FALSE),D49=3,VLOOKUP(H49,[1]Priv_Workers!$B$2:$BD$55,16,FALSE),D49=4,VLOOKUP(H49,[1]Priv_Workers!$B$2:$BD$55,17,FALSE),D49=5,VLOOKUP(H49,[1]Priv_Workers!$B$2:$BD$55,18,FALSE),D49=6,VLOOKUP(H49,[1]Priv_Workers!$B$2:$BD$55,19,FALSE),D49=7,VLOOKUP(H49,[1]Priv_Workers!$B$2:$BD$55,20,FALSE),D49=8,VLOOKUP(H49,[1]Priv_Workers!$B$2:$BD$55,21,FALSE),D49=9,VLOOKUP(H49,[1]Priv_Workers!$B$2:$BD$55,22,FALSE),D49=10,VLOOKUP(H49,[1]Priv_Workers!$B$2:$BD$55,23,FALSE),D49=11,VLOOKUP(H49,[1]Priv_Workers!$B$2:$BD$55,24,FALSE),D49=12,VLOOKUP(H49,[1]Priv_Workers!$B$2:$BD$55,25,FALSE)),C49=2016,_xlfn.IFS(D49=1,VLOOKUP(H49,[1]Priv_Workers!$B$2:$BD$55,26,FALSE),D49=2,VLOOKUP(H49,[1]Priv_Workers!$B$2:$BD$55,27,FALSE),D49=3,VLOOKUP(H49,[1]Priv_Workers!$B$2:$BD$55,28,FALSE),D49=4,VLOOKUP(H49,[1]Priv_Workers!$B$2:$BD$55,29,FALSE),D49=5,VLOOKUP(H49,[1]Priv_Workers!$B$2:$BD$55,30,FALSE),D49=6,VLOOKUP(H49,[1]Priv_Workers!$B$2:$BD$55,31,FALSE),D49=7,VLOOKUP(H49,[1]Priv_Workers!$B$2:$BD$55,32,FALSE),D49=8,VLOOKUP(H49,[1]Priv_Workers!$B$2:$BD$55,33,FALSE),D49=9,VLOOKUP(H49,[1]Priv_Workers!$B$2:$BD$55,34,FALSE),D49=10,VLOOKUP(H49,[1]Priv_Workers!$B$2:$BD$55,35,FALSE),D49=11,VLOOKUP(H49,[1]Priv_Workers!$B$2:$BD$55,36,FALSE),D49=12,VLOOKUP(H49,[1]Priv_Workers!$B$2:$BD$55,37,FALSE)),C49=2017,_xlfn.IFS(D49=1,VLOOKUP(H49,[1]Priv_Workers!$B$2:$BD$55,38,FALSE),D49=2,VLOOKUP(H49,[1]Priv_Workers!$B$2:$BD$55,39,FALSE),D49=3,VLOOKUP(H49,[1]Priv_Workers!$B$2:$BD$55,40,FALSE),D49=4,VLOOKUP(H49,[1]Priv_Workers!$B$2:$BD$55,41,FALSE),D49=5,VLOOKUP(H49,[1]Priv_Workers!$B$2:$BD$55,42,FALSE),D49=6,VLOOKUP(H49,[1]Priv_Workers!$B$2:$BD$55,43,FALSE),D49=7,VLOOKUP(H49,[1]Priv_Workers!$B$2:$BD$55,43,FALSE),D49=8,VLOOKUP(H49,[1]Priv_Workers!$B$2:$BD$55,44,FALSE),D49=9,VLOOKUP(H49,[1]Priv_Workers!$B$2:$BD$55,45,FALSE),D49=10,VLOOKUP(H49,[1]Priv_Workers!$B$2:$BD$55,46,FALSE),D49=11,VLOOKUP(H49,[1]Priv_Workers!$B$2:$BD$55,47,FALSE),D49=12,VLOOKUP(H49,[1]Priv_Workers!$B$2:$BD$55,48)),C49=2018,_xlfn.IFS(D49=1,VLOOKUP(H49,[1]Priv_Workers!$B$2:$BD$55,49,FALSE),D49=2,VLOOKUP(H49,[1]Priv_Workers!$B$2:$BD$55,50,FALSE),D49=3,VLOOKUP(H49,[1]Priv_Workers!$B$2:$BD$55,51,FALSE),D49=4,VLOOKUP(H49,[1]Priv_Workers!$B$2:$BD$55,52,FALSE),D49=5,VLOOKUP(H49,[1]Priv_Workers!$B$2:$BD$55,53,FALSE),D49=6,VLOOKUP(H49,[1]Priv_Workers!$B$2:$BD$55,54)))</f>
        <v>7561235</v>
      </c>
      <c r="X49" s="3">
        <f t="shared" si="3"/>
        <v>5.6157492790529593E-3</v>
      </c>
      <c r="Y49" s="2">
        <f>_xlfn.IFS(C49=2014, _xlfn.IFS(E49=1, VLOOKUP(H49, [1]Wage_Info!$B$2:$AH$55, 2, FALSE), E49=2, VLOOKUP(H49, [1]Wage_Info!$B$2:$AH$55, 3, FALSE), E49=3, VLOOKUP(H49, [1]Wage_Info!$B$2:$AH$55, 4, FALSE), E49=4, VLOOKUP(H49, [1]Wage_Info!$B$2:$AH$55, 5, FALSE)), C49=2015, _xlfn.IFS(E49=1, VLOOKUP(H49, [1]Wage_Info!$B$2:$AH$55, 6, FALSE), E49=2, VLOOKUP(H49, [1]Wage_Info!$B$2:$AH$55, 7, FALSE), E49=3, VLOOKUP(H49, [1]Wage_Info!$B$2:$AH$55, 8, FALSE), E49=4, VLOOKUP(H49, [1]Wage_Info!$B$2:$AH$55, 9, FALSE)), C49=2016, _xlfn.IFS(E49=1, VLOOKUP(H49, [1]Wage_Info!$B$2:$AH$55, 10, FALSE), E49=2, VLOOKUP(H49, [1]Wage_Info!$B$2:$AH$55, 11, FALSE), E49=3, VLOOKUP(H49, [1]Wage_Info!$B$2:$AH$55, 12, FALSE), E49=4, VLOOKUP(H49, [1]Wage_Info!$B$2:$AH$55, 13, FALSE)), C49=2017, _xlfn.IFS(E49=1, VLOOKUP(H49, [1]Wage_Info!$B$2:$AH$55, 14, FALSE), E49=2, VLOOKUP(H49, [1]Wage_Info!$B$2:$AH$55, 15, FALSE), E49=3, VLOOKUP(H49, [1]Wage_Info!$B$2:$AH$55, 16, FALSE), E49=4, VLOOKUP(H49, [1]Wage_Info!$B$2:$AH$55, 17, FALSE)), C49 = 2018, _xlfn.IFS(E49=1, VLOOKUP(H49, [1]Wage_Info!$B$2:$AH$55, 18, FALSE), E49=3, VLOOKUP(H49, [1]Wage_Info!$B$2:$AH$55, 19, FALSE)))</f>
        <v>1032460296</v>
      </c>
      <c r="Z49" s="2">
        <f>_xlfn.IFS(C49=2014, _xlfn.IFS(E49=1, VLOOKUP(H49, [1]Wage_Info!$B$2:$AL$55, 20, FALSE), E49=2, VLOOKUP(H49, [1]Wage_Info!$B$2:$AL$55, 21, FALSE), E49=3, VLOOKUP(H49, [1]Wage_Info!$B$2:$AL$55, 22, FALSE), E49=4, VLOOKUP(H49, [1]Wage_Info!$B$2:$AL$55, 23, FALSE)), C49=2015, _xlfn.IFS(E49=1, VLOOKUP(H49, [1]Wage_Info!$B$2:$AL$55, 24, FALSE), E49=2, VLOOKUP(H49, [1]Wage_Info!$B$2:$AL$55, 25, FALSE), E49=3, VLOOKUP(H49, [1]Wage_Info!$B$2:$AL$55, 26, FALSE), E49=4, VLOOKUP(H49, [1]Wage_Info!$B$2:$AL$55, 27, FALSE)), C49=2016, _xlfn.IFS(E49=1, VLOOKUP(H49, [1]Wage_Info!$B$2:$AL$55, 28, FALSE), E49=2, VLOOKUP(H49, [1]Wage_Info!$B$2:$AL$55, 29, FALSE), E49=3, VLOOKUP(H49, [1]Wage_Info!$B$2:$AL$55, 30, FALSE), E49=4, VLOOKUP(H49, [1]Wage_Info!$B$2:$AL$55, 31, FALSE)), C49=2017, _xlfn.IFS(E49=1, VLOOKUP(H49, [1]Wage_Info!$B$2:$AL$55, 32, FALSE), E49=2, VLOOKUP(H49, [1]Wage_Info!$B$2:$AL$55, 33, FALSE), E49=3, VLOOKUP(H49, [1]Wage_Info!$B$2:$AL$55, 34, FALSE), E49=4, VLOOKUP(H49, [1]Wage_Info!$B$2:$AL$55, 35, FALSE)), C49 = 2018, _xlfn.IFS(E49=1, VLOOKUP(H49, [1]Wage_Info!$B$2:$AL$55, 36, FALSE), E49=2, VLOOKUP(H49, [1]Wage_Info!$B$2:$AL$55, 37, FALSE)))</f>
        <v>117158132892</v>
      </c>
      <c r="AA49" s="4">
        <f t="shared" si="4"/>
        <v>8.8125362748120439E-3</v>
      </c>
      <c r="AB49">
        <f>[1]Key!C49</f>
        <v>1</v>
      </c>
      <c r="AC49">
        <f t="shared" si="5"/>
        <v>0</v>
      </c>
      <c r="AD49">
        <f t="shared" si="6"/>
        <v>1</v>
      </c>
      <c r="AE49">
        <f t="shared" si="7"/>
        <v>1</v>
      </c>
      <c r="AF49">
        <f>[1]Key!D49</f>
        <v>0</v>
      </c>
    </row>
    <row r="50" spans="1:32" x14ac:dyDescent="0.3">
      <c r="A50">
        <v>49</v>
      </c>
      <c r="B50">
        <v>49</v>
      </c>
      <c r="C50">
        <v>2015</v>
      </c>
      <c r="D50">
        <v>9</v>
      </c>
      <c r="E50">
        <f t="shared" si="0"/>
        <v>3</v>
      </c>
      <c r="F50">
        <v>2016</v>
      </c>
      <c r="G50" t="s">
        <v>28</v>
      </c>
      <c r="H50" s="1">
        <f>VALUE(IF(G50="foreign",53,SUBSTITUTE(G50,G50,VLOOKUP(G50,[1]Key!$G$2:$H$55,2,))))</f>
        <v>5</v>
      </c>
      <c r="I50" t="s">
        <v>32</v>
      </c>
      <c r="J50">
        <f>VALUE(_xlfn.IFS(I50="foreign",53,I50="fictional",54, I50="unspecified", 55, NOT(OR(I50="foreign",I50="fictional")),SUBSTITUTE(I50,I50,VLOOKUP(I50,[1]Key!$G$2:$H$55,2,))))</f>
        <v>53</v>
      </c>
      <c r="K50">
        <f t="shared" si="1"/>
        <v>0</v>
      </c>
      <c r="L50">
        <f>VLOOKUP(H50, [1]Key!$H$2:$K$54, 2)</f>
        <v>3</v>
      </c>
      <c r="M50">
        <f>VLOOKUP(J50, [1]Key!$H$2:$K$54, 2)</f>
        <v>0</v>
      </c>
      <c r="N50">
        <f>VLOOKUP("*"&amp;G50&amp;"*",[1]Key!$N$2:$O$6,2,FALSE)</f>
        <v>4</v>
      </c>
      <c r="O50">
        <f>VLOOKUP("*"&amp;G50&amp;"*",[1]Key!$R$2:$S$11,2,FALSE)</f>
        <v>6</v>
      </c>
      <c r="P50">
        <v>3356</v>
      </c>
      <c r="Q50" s="2">
        <v>40000000</v>
      </c>
      <c r="R50" t="s">
        <v>37</v>
      </c>
      <c r="S50">
        <f>VLOOKUP(R50, [1]Key!$U$2:$V$50, 2, FALSE)</f>
        <v>3</v>
      </c>
      <c r="T50">
        <f t="shared" si="2"/>
        <v>0</v>
      </c>
      <c r="U50">
        <f>_xlfn.IFS(C50=2018, VLOOKUP(H50, '[1]State Pop'!$B$2:$G$55,6),C50=2017, VLOOKUP(H50, '[1]State Pop'!$B$2:$F$55,5),C50=2016, VLOOKUP(H50, '[1]State Pop'!$B$2:$F$55,4), C50=2015, VLOOKUP(H50, '[1]State Pop'!$B$2:$F$55,3), C50=2014, VLOOKUP(H50, '[1]State Pop'!$B$2:$F$55,2))</f>
        <v>39032444</v>
      </c>
      <c r="V50">
        <f>_xlfn.IFS(C50=2014,_xlfn.IFS(D50=1,VLOOKUP(H50,[1]Film_Workers!$B$2:$BD$55,2,FALSE),D50=2,VLOOKUP(H50,[1]Film_Workers!$B$2:$BD$55,3,FALSE),D50=3,VLOOKUP(H50,[1]Film_Workers!$B$2:$BD$55,4,FALSE),D50=4,VLOOKUP(H50,[1]Film_Workers!$B$2:$BD$55,5,FALSE),D50=5,VLOOKUP(H50,[1]Film_Workers!$B$2:$BD$55,6,FALSE),D50=6,VLOOKUP(H50,[1]Film_Workers!$B$2:$BD$55,7,FALSE),D50=7,VLOOKUP(H50,[1]Film_Workers!$B$2:$BD$55,8,FALSE),D50=8,VLOOKUP(H50,[1]Film_Workers!$B$2:$BD$55,9,FALSE),D50=9,VLOOKUP(H50,[1]Film_Workers!$B$2:$BD$55,10,FALSE),D50=10,VLOOKUP(H50,[1]Film_Workers!$B$2:$BD$55,11,FALSE),D50=11,VLOOKUP(H50,[1]Film_Workers!$B$2:$BD$55,12,FALSE),D50=12,VLOOKUP(H50,[1]Film_Workers!$B$2:$BD$55,13,FALSE)),C50=2015,_xlfn.IFS(D50=1,VLOOKUP(H50,[1]Film_Workers!$B$2:$BD$55,14,FALSE),D50=2,VLOOKUP(H50,[1]Film_Workers!$B$2:$BD$55,15,FALSE),D50=3,VLOOKUP(H50,[1]Film_Workers!$B$2:$BD$55,16,FALSE),D50=4,VLOOKUP(H50,[1]Film_Workers!$B$2:$BD$55,17,FALSE),D50=5,VLOOKUP(H50,[1]Film_Workers!$B$2:$BD$55,18,FALSE),D50=6,VLOOKUP(H50,[1]Film_Workers!$B$2:$BD$55,19,FALSE),D50=7,VLOOKUP(H50,[1]Film_Workers!$B$2:$BD$55,20,FALSE),D50=8,VLOOKUP(H50,[1]Film_Workers!$B$2:$BD$55,21,FALSE),D50=9,VLOOKUP(H50,[1]Film_Workers!$B$2:$BD$55,22,FALSE),D50=10,VLOOKUP(H50,[1]Film_Workers!$B$2:$BD$55,23,FALSE),D50=11,VLOOKUP(H50,[1]Film_Workers!$B$2:$BD$55,24,FALSE),D50=12,VLOOKUP(H50,[1]Film_Workers!$B$2:$BD$55,25,FALSE)),C50=2016,_xlfn.IFS(D50=1,VLOOKUP(H50,[1]Film_Workers!$B$2:$BD$55,26,FALSE),D50=2,VLOOKUP(H50,[1]Film_Workers!$B$2:$BD$55,27,FALSE),D50=3,VLOOKUP(H50,[1]Film_Workers!$B$2:$BD$55,28,FALSE),D50=4,VLOOKUP(H50,[1]Film_Workers!$B$2:$BD$55,29,FALSE),D50=5,VLOOKUP(H50,[1]Film_Workers!$B$2:$BD$55,30,FALSE),D50=6,VLOOKUP(H50,[1]Film_Workers!$B$2:$BD$55,31,FALSE),D50=7,VLOOKUP(H50,[1]Film_Workers!$B$2:$BD$55,32,FALSE),D50=8,VLOOKUP(H50,[1]Film_Workers!$B$2:$BD$55,33,FALSE),D50=9,VLOOKUP(H50,[1]Film_Workers!$B$2:$BD$55,34,FALSE),D50=10,VLOOKUP(H50,[1]Film_Workers!$B$2:$BD$55,35,FALSE),D50=11,VLOOKUP(H50,[1]Film_Workers!$B$2:$BD$55,36,FALSE),D50=12,VLOOKUP(H50,[1]Film_Workers!$B$2:$BD$55,37,FALSE)),C50=2017,_xlfn.IFS(D50=1,VLOOKUP(H50,[1]Film_Workers!$B$2:$BD$55,38,FALSE),D50=2,VLOOKUP(H50,[1]Film_Workers!$B$2:$BD$55,39,FALSE),D50=3,VLOOKUP(H50,[1]Film_Workers!$B$2:$BD$55,40,FALSE),D50=4,VLOOKUP(H50,[1]Film_Workers!$B$2:$BD$55,41,FALSE),D50=5,VLOOKUP(H50,[1]Film_Workers!$B$2:$BD$55,42,FALSE),D50=6,VLOOKUP(H50,[1]Film_Workers!$B$2:$BD$55,43,FALSE),D50=7,VLOOKUP(H50,[1]Film_Workers!$B$2:$BD$55,43,FALSE),D50=8,VLOOKUP(H50,[1]Film_Workers!$B$2:$BD$55,44,FALSE),D50=9,VLOOKUP(H50,[1]Film_Workers!$B$2:$BD$55,45,FALSE),D50=10,VLOOKUP(H50,[1]Film_Workers!$B$2:$BD$55,46,FALSE),D50=11,VLOOKUP(H50,[1]Film_Workers!$B$2:$BD$55,47,FALSE),D50=12,VLOOKUP(H50,[1]Film_Workers!$B$2:$BD$55,48)),C50=2018,_xlfn.IFS(D50=1,VLOOKUP(H50,[1]Film_Workers!$B$2:$BD$55,49,FALSE),D50=2,VLOOKUP(H50,[1]Film_Workers!$B$2:$BD$55,50,FALSE),D50=3,VLOOKUP(H50,[1]Film_Workers!$B$2:$BD$55,51,FALSE),D50=4,VLOOKUP(H50,[1]Film_Workers!$B$2:$BD$55,52,FALSE),D50=5,VLOOKUP(H50,[1]Film_Workers!$B$2:$BD$55,53,FALSE),D50=6,VLOOKUP(H50,[1]Film_Workers!$B$2:$BD$55,54)))</f>
        <v>118911</v>
      </c>
      <c r="W50">
        <f>_xlfn.IFS(C50=2014,_xlfn.IFS(D50=1,VLOOKUP(H50,[1]Priv_Workers!$B$2:$BD$55,2,FALSE),D50=2,VLOOKUP(H50,[1]Priv_Workers!$B$2:$BD$55,3,FALSE),D50=3,VLOOKUP(H50,[1]Priv_Workers!$B$2:$BD$55,4,FALSE),D50=4,VLOOKUP(H50,[1]Priv_Workers!$B$2:$BD$55,5,FALSE),D50=5,VLOOKUP(H50,[1]Priv_Workers!$B$2:$BD$55,6,FALSE),D50=6,VLOOKUP(H50,[1]Priv_Workers!$B$2:$BD$55,7,FALSE),D50=7,VLOOKUP(H50,[1]Priv_Workers!$B$2:$BD$55,8,FALSE),D50=8,VLOOKUP(H50,[1]Priv_Workers!$B$2:$BD$55,9,FALSE),D50=9,VLOOKUP(H50,[1]Priv_Workers!$B$2:$BD$55,10,FALSE),D50=10,VLOOKUP(H50,[1]Priv_Workers!$B$2:$BD$55,11,FALSE),D50=11,VLOOKUP(H50,[1]Priv_Workers!$B$2:$BD$55,12,FALSE),D50=12,VLOOKUP(H50,[1]Priv_Workers!$B$2:$BD$55,13,FALSE)),C50=2015,_xlfn.IFS(D50=1,VLOOKUP(H50,[1]Priv_Workers!$B$2:$BD$55,14,FALSE),D50=2,VLOOKUP(H50,[1]Priv_Workers!$B$2:$BD$55,15,FALSE),D50=3,VLOOKUP(H50,[1]Priv_Workers!$B$2:$BD$55,16,FALSE),D50=4,VLOOKUP(H50,[1]Priv_Workers!$B$2:$BD$55,17,FALSE),D50=5,VLOOKUP(H50,[1]Priv_Workers!$B$2:$BD$55,18,FALSE),D50=6,VLOOKUP(H50,[1]Priv_Workers!$B$2:$BD$55,19,FALSE),D50=7,VLOOKUP(H50,[1]Priv_Workers!$B$2:$BD$55,20,FALSE),D50=8,VLOOKUP(H50,[1]Priv_Workers!$B$2:$BD$55,21,FALSE),D50=9,VLOOKUP(H50,[1]Priv_Workers!$B$2:$BD$55,22,FALSE),D50=10,VLOOKUP(H50,[1]Priv_Workers!$B$2:$BD$55,23,FALSE),D50=11,VLOOKUP(H50,[1]Priv_Workers!$B$2:$BD$55,24,FALSE),D50=12,VLOOKUP(H50,[1]Priv_Workers!$B$2:$BD$55,25,FALSE)),C50=2016,_xlfn.IFS(D50=1,VLOOKUP(H50,[1]Priv_Workers!$B$2:$BD$55,26,FALSE),D50=2,VLOOKUP(H50,[1]Priv_Workers!$B$2:$BD$55,27,FALSE),D50=3,VLOOKUP(H50,[1]Priv_Workers!$B$2:$BD$55,28,FALSE),D50=4,VLOOKUP(H50,[1]Priv_Workers!$B$2:$BD$55,29,FALSE),D50=5,VLOOKUP(H50,[1]Priv_Workers!$B$2:$BD$55,30,FALSE),D50=6,VLOOKUP(H50,[1]Priv_Workers!$B$2:$BD$55,31,FALSE),D50=7,VLOOKUP(H50,[1]Priv_Workers!$B$2:$BD$55,32,FALSE),D50=8,VLOOKUP(H50,[1]Priv_Workers!$B$2:$BD$55,33,FALSE),D50=9,VLOOKUP(H50,[1]Priv_Workers!$B$2:$BD$55,34,FALSE),D50=10,VLOOKUP(H50,[1]Priv_Workers!$B$2:$BD$55,35,FALSE),D50=11,VLOOKUP(H50,[1]Priv_Workers!$B$2:$BD$55,36,FALSE),D50=12,VLOOKUP(H50,[1]Priv_Workers!$B$2:$BD$55,37,FALSE)),C50=2017,_xlfn.IFS(D50=1,VLOOKUP(H50,[1]Priv_Workers!$B$2:$BD$55,38,FALSE),D50=2,VLOOKUP(H50,[1]Priv_Workers!$B$2:$BD$55,39,FALSE),D50=3,VLOOKUP(H50,[1]Priv_Workers!$B$2:$BD$55,40,FALSE),D50=4,VLOOKUP(H50,[1]Priv_Workers!$B$2:$BD$55,41,FALSE),D50=5,VLOOKUP(H50,[1]Priv_Workers!$B$2:$BD$55,42,FALSE),D50=6,VLOOKUP(H50,[1]Priv_Workers!$B$2:$BD$55,43,FALSE),D50=7,VLOOKUP(H50,[1]Priv_Workers!$B$2:$BD$55,43,FALSE),D50=8,VLOOKUP(H50,[1]Priv_Workers!$B$2:$BD$55,44,FALSE),D50=9,VLOOKUP(H50,[1]Priv_Workers!$B$2:$BD$55,45,FALSE),D50=10,VLOOKUP(H50,[1]Priv_Workers!$B$2:$BD$55,46,FALSE),D50=11,VLOOKUP(H50,[1]Priv_Workers!$B$2:$BD$55,47,FALSE),D50=12,VLOOKUP(H50,[1]Priv_Workers!$B$2:$BD$55,48)),C50=2018,_xlfn.IFS(D50=1,VLOOKUP(H50,[1]Priv_Workers!$B$2:$BD$55,49,FALSE),D50=2,VLOOKUP(H50,[1]Priv_Workers!$B$2:$BD$55,50,FALSE),D50=3,VLOOKUP(H50,[1]Priv_Workers!$B$2:$BD$55,51,FALSE),D50=4,VLOOKUP(H50,[1]Priv_Workers!$B$2:$BD$55,52,FALSE),D50=5,VLOOKUP(H50,[1]Priv_Workers!$B$2:$BD$55,53,FALSE),D50=6,VLOOKUP(H50,[1]Priv_Workers!$B$2:$BD$55,54)))</f>
        <v>14091508</v>
      </c>
      <c r="X50" s="3">
        <f t="shared" si="3"/>
        <v>8.4384864983932158E-3</v>
      </c>
      <c r="Y50" s="2">
        <f>_xlfn.IFS(C50=2014, _xlfn.IFS(E50=1, VLOOKUP(H50, [1]Wage_Info!$B$2:$AH$55, 2, FALSE), E50=2, VLOOKUP(H50, [1]Wage_Info!$B$2:$AH$55, 3, FALSE), E50=3, VLOOKUP(H50, [1]Wage_Info!$B$2:$AH$55, 4, FALSE), E50=4, VLOOKUP(H50, [1]Wage_Info!$B$2:$AH$55, 5, FALSE)), C50=2015, _xlfn.IFS(E50=1, VLOOKUP(H50, [1]Wage_Info!$B$2:$AH$55, 6, FALSE), E50=2, VLOOKUP(H50, [1]Wage_Info!$B$2:$AH$55, 7, FALSE), E50=3, VLOOKUP(H50, [1]Wage_Info!$B$2:$AH$55, 8, FALSE), E50=4, VLOOKUP(H50, [1]Wage_Info!$B$2:$AH$55, 9, FALSE)), C50=2016, _xlfn.IFS(E50=1, VLOOKUP(H50, [1]Wage_Info!$B$2:$AH$55, 10, FALSE), E50=2, VLOOKUP(H50, [1]Wage_Info!$B$2:$AH$55, 11, FALSE), E50=3, VLOOKUP(H50, [1]Wage_Info!$B$2:$AH$55, 12, FALSE), E50=4, VLOOKUP(H50, [1]Wage_Info!$B$2:$AH$55, 13, FALSE)), C50=2017, _xlfn.IFS(E50=1, VLOOKUP(H50, [1]Wage_Info!$B$2:$AH$55, 14, FALSE), E50=2, VLOOKUP(H50, [1]Wage_Info!$B$2:$AH$55, 15, FALSE), E50=3, VLOOKUP(H50, [1]Wage_Info!$B$2:$AH$55, 16, FALSE), E50=4, VLOOKUP(H50, [1]Wage_Info!$B$2:$AH$55, 17, FALSE)), C50 = 2018, _xlfn.IFS(E50=1, VLOOKUP(H50, [1]Wage_Info!$B$2:$AH$55, 18, FALSE), E50=3, VLOOKUP(H50, [1]Wage_Info!$B$2:$AH$55, 19, FALSE)))</f>
        <v>2861042669</v>
      </c>
      <c r="Z50" s="2">
        <f>_xlfn.IFS(C50=2014, _xlfn.IFS(E50=1, VLOOKUP(H50, [1]Wage_Info!$B$2:$AL$55, 20, FALSE), E50=2, VLOOKUP(H50, [1]Wage_Info!$B$2:$AL$55, 21, FALSE), E50=3, VLOOKUP(H50, [1]Wage_Info!$B$2:$AL$55, 22, FALSE), E50=4, VLOOKUP(H50, [1]Wage_Info!$B$2:$AL$55, 23, FALSE)), C50=2015, _xlfn.IFS(E50=1, VLOOKUP(H50, [1]Wage_Info!$B$2:$AL$55, 24, FALSE), E50=2, VLOOKUP(H50, [1]Wage_Info!$B$2:$AL$55, 25, FALSE), E50=3, VLOOKUP(H50, [1]Wage_Info!$B$2:$AL$55, 26, FALSE), E50=4, VLOOKUP(H50, [1]Wage_Info!$B$2:$AL$55, 27, FALSE)), C50=2016, _xlfn.IFS(E50=1, VLOOKUP(H50, [1]Wage_Info!$B$2:$AL$55, 28, FALSE), E50=2, VLOOKUP(H50, [1]Wage_Info!$B$2:$AL$55, 29, FALSE), E50=3, VLOOKUP(H50, [1]Wage_Info!$B$2:$AL$55, 30, FALSE), E50=4, VLOOKUP(H50, [1]Wage_Info!$B$2:$AL$55, 31, FALSE)), C50=2017, _xlfn.IFS(E50=1, VLOOKUP(H50, [1]Wage_Info!$B$2:$AL$55, 32, FALSE), E50=2, VLOOKUP(H50, [1]Wage_Info!$B$2:$AL$55, 33, FALSE), E50=3, VLOOKUP(H50, [1]Wage_Info!$B$2:$AL$55, 34, FALSE), E50=4, VLOOKUP(H50, [1]Wage_Info!$B$2:$AL$55, 35, FALSE)), C50 = 2018, _xlfn.IFS(E50=1, VLOOKUP(H50, [1]Wage_Info!$B$2:$AL$55, 36, FALSE), E50=2, VLOOKUP(H50, [1]Wage_Info!$B$2:$AL$55, 37, FALSE)))</f>
        <v>203882930032</v>
      </c>
      <c r="AA50" s="4">
        <f t="shared" si="4"/>
        <v>1.4032771986114538E-2</v>
      </c>
      <c r="AB50">
        <f>[1]Key!C50</f>
        <v>1</v>
      </c>
      <c r="AC50">
        <f t="shared" si="5"/>
        <v>1</v>
      </c>
      <c r="AD50">
        <f t="shared" si="6"/>
        <v>0</v>
      </c>
      <c r="AE50">
        <f t="shared" si="7"/>
        <v>1</v>
      </c>
      <c r="AF50">
        <f>[1]Key!D50</f>
        <v>0</v>
      </c>
    </row>
    <row r="51" spans="1:32" x14ac:dyDescent="0.3">
      <c r="A51">
        <v>50</v>
      </c>
      <c r="B51">
        <v>50</v>
      </c>
      <c r="C51">
        <v>2015</v>
      </c>
      <c r="D51">
        <v>8</v>
      </c>
      <c r="E51">
        <f t="shared" si="0"/>
        <v>3</v>
      </c>
      <c r="F51">
        <v>2016</v>
      </c>
      <c r="G51" t="s">
        <v>38</v>
      </c>
      <c r="H51" s="1">
        <f>VALUE(IF(G51="foreign",53,SUBSTITUTE(G51,G51,VLOOKUP(G51,[1]Key!$G$2:$H$55,2,))))</f>
        <v>11</v>
      </c>
      <c r="I51" t="s">
        <v>38</v>
      </c>
      <c r="J51">
        <f>VALUE(_xlfn.IFS(I51="foreign",53,I51="fictional",54, I51="unspecified", 55, NOT(OR(I51="foreign",I51="fictional")),SUBSTITUTE(I51,I51,VLOOKUP(I51,[1]Key!$G$2:$H$55,2,))))</f>
        <v>11</v>
      </c>
      <c r="K51">
        <f t="shared" si="1"/>
        <v>1</v>
      </c>
      <c r="L51">
        <f>VLOOKUP(H51, [1]Key!$H$2:$K$54, 2)</f>
        <v>5</v>
      </c>
      <c r="M51">
        <f>VLOOKUP(J51, [1]Key!$H$2:$K$54, 2)</f>
        <v>5</v>
      </c>
      <c r="N51">
        <f>VLOOKUP("*"&amp;G51&amp;"*",[1]Key!$N$2:$O$6,2,FALSE)</f>
        <v>3</v>
      </c>
      <c r="O51">
        <f>VLOOKUP("*"&amp;G51&amp;"*",[1]Key!$R$2:$S$11,2,FALSE)</f>
        <v>7</v>
      </c>
      <c r="P51">
        <v>3291</v>
      </c>
      <c r="Q51" s="2">
        <v>25000000</v>
      </c>
      <c r="R51" t="s">
        <v>54</v>
      </c>
      <c r="S51">
        <f>VLOOKUP(R51, [1]Key!$U$2:$V$50, 2, FALSE)</f>
        <v>8</v>
      </c>
      <c r="T51">
        <f t="shared" si="2"/>
        <v>1</v>
      </c>
      <c r="U51">
        <f>_xlfn.IFS(C51=2018, VLOOKUP(H51, '[1]State Pop'!$B$2:$G$55,6),C51=2017, VLOOKUP(H51, '[1]State Pop'!$B$2:$F$55,5),C51=2016, VLOOKUP(H51, '[1]State Pop'!$B$2:$F$55,4), C51=2015, VLOOKUP(H51, '[1]State Pop'!$B$2:$F$55,3), C51=2014, VLOOKUP(H51, '[1]State Pop'!$B$2:$F$55,2))</f>
        <v>10199533</v>
      </c>
      <c r="V51">
        <f>_xlfn.IFS(C51=2014,_xlfn.IFS(D51=1,VLOOKUP(H51,[1]Film_Workers!$B$2:$BD$55,2,FALSE),D51=2,VLOOKUP(H51,[1]Film_Workers!$B$2:$BD$55,3,FALSE),D51=3,VLOOKUP(H51,[1]Film_Workers!$B$2:$BD$55,4,FALSE),D51=4,VLOOKUP(H51,[1]Film_Workers!$B$2:$BD$55,5,FALSE),D51=5,VLOOKUP(H51,[1]Film_Workers!$B$2:$BD$55,6,FALSE),D51=6,VLOOKUP(H51,[1]Film_Workers!$B$2:$BD$55,7,FALSE),D51=7,VLOOKUP(H51,[1]Film_Workers!$B$2:$BD$55,8,FALSE),D51=8,VLOOKUP(H51,[1]Film_Workers!$B$2:$BD$55,9,FALSE),D51=9,VLOOKUP(H51,[1]Film_Workers!$B$2:$BD$55,10,FALSE),D51=10,VLOOKUP(H51,[1]Film_Workers!$B$2:$BD$55,11,FALSE),D51=11,VLOOKUP(H51,[1]Film_Workers!$B$2:$BD$55,12,FALSE),D51=12,VLOOKUP(H51,[1]Film_Workers!$B$2:$BD$55,13,FALSE)),C51=2015,_xlfn.IFS(D51=1,VLOOKUP(H51,[1]Film_Workers!$B$2:$BD$55,14,FALSE),D51=2,VLOOKUP(H51,[1]Film_Workers!$B$2:$BD$55,15,FALSE),D51=3,VLOOKUP(H51,[1]Film_Workers!$B$2:$BD$55,16,FALSE),D51=4,VLOOKUP(H51,[1]Film_Workers!$B$2:$BD$55,17,FALSE),D51=5,VLOOKUP(H51,[1]Film_Workers!$B$2:$BD$55,18,FALSE),D51=6,VLOOKUP(H51,[1]Film_Workers!$B$2:$BD$55,19,FALSE),D51=7,VLOOKUP(H51,[1]Film_Workers!$B$2:$BD$55,20,FALSE),D51=8,VLOOKUP(H51,[1]Film_Workers!$B$2:$BD$55,21,FALSE),D51=9,VLOOKUP(H51,[1]Film_Workers!$B$2:$BD$55,22,FALSE),D51=10,VLOOKUP(H51,[1]Film_Workers!$B$2:$BD$55,23,FALSE),D51=11,VLOOKUP(H51,[1]Film_Workers!$B$2:$BD$55,24,FALSE),D51=12,VLOOKUP(H51,[1]Film_Workers!$B$2:$BD$55,25,FALSE)),C51=2016,_xlfn.IFS(D51=1,VLOOKUP(H51,[1]Film_Workers!$B$2:$BD$55,26,FALSE),D51=2,VLOOKUP(H51,[1]Film_Workers!$B$2:$BD$55,27,FALSE),D51=3,VLOOKUP(H51,[1]Film_Workers!$B$2:$BD$55,28,FALSE),D51=4,VLOOKUP(H51,[1]Film_Workers!$B$2:$BD$55,29,FALSE),D51=5,VLOOKUP(H51,[1]Film_Workers!$B$2:$BD$55,30,FALSE),D51=6,VLOOKUP(H51,[1]Film_Workers!$B$2:$BD$55,31,FALSE),D51=7,VLOOKUP(H51,[1]Film_Workers!$B$2:$BD$55,32,FALSE),D51=8,VLOOKUP(H51,[1]Film_Workers!$B$2:$BD$55,33,FALSE),D51=9,VLOOKUP(H51,[1]Film_Workers!$B$2:$BD$55,34,FALSE),D51=10,VLOOKUP(H51,[1]Film_Workers!$B$2:$BD$55,35,FALSE),D51=11,VLOOKUP(H51,[1]Film_Workers!$B$2:$BD$55,36,FALSE),D51=12,VLOOKUP(H51,[1]Film_Workers!$B$2:$BD$55,37,FALSE)),C51=2017,_xlfn.IFS(D51=1,VLOOKUP(H51,[1]Film_Workers!$B$2:$BD$55,38,FALSE),D51=2,VLOOKUP(H51,[1]Film_Workers!$B$2:$BD$55,39,FALSE),D51=3,VLOOKUP(H51,[1]Film_Workers!$B$2:$BD$55,40,FALSE),D51=4,VLOOKUP(H51,[1]Film_Workers!$B$2:$BD$55,41,FALSE),D51=5,VLOOKUP(H51,[1]Film_Workers!$B$2:$BD$55,42,FALSE),D51=6,VLOOKUP(H51,[1]Film_Workers!$B$2:$BD$55,43,FALSE),D51=7,VLOOKUP(H51,[1]Film_Workers!$B$2:$BD$55,43,FALSE),D51=8,VLOOKUP(H51,[1]Film_Workers!$B$2:$BD$55,44,FALSE),D51=9,VLOOKUP(H51,[1]Film_Workers!$B$2:$BD$55,45,FALSE),D51=10,VLOOKUP(H51,[1]Film_Workers!$B$2:$BD$55,46,FALSE),D51=11,VLOOKUP(H51,[1]Film_Workers!$B$2:$BD$55,47,FALSE),D51=12,VLOOKUP(H51,[1]Film_Workers!$B$2:$BD$55,48)),C51=2018,_xlfn.IFS(D51=1,VLOOKUP(H51,[1]Film_Workers!$B$2:$BD$55,49,FALSE),D51=2,VLOOKUP(H51,[1]Film_Workers!$B$2:$BD$55,50,FALSE),D51=3,VLOOKUP(H51,[1]Film_Workers!$B$2:$BD$55,51,FALSE),D51=4,VLOOKUP(H51,[1]Film_Workers!$B$2:$BD$55,52,FALSE),D51=5,VLOOKUP(H51,[1]Film_Workers!$B$2:$BD$55,53,FALSE),D51=6,VLOOKUP(H51,[1]Film_Workers!$B$2:$BD$55,54)))</f>
        <v>7887</v>
      </c>
      <c r="W51">
        <f>_xlfn.IFS(C51=2014,_xlfn.IFS(D51=1,VLOOKUP(H51,[1]Priv_Workers!$B$2:$BD$55,2,FALSE),D51=2,VLOOKUP(H51,[1]Priv_Workers!$B$2:$BD$55,3,FALSE),D51=3,VLOOKUP(H51,[1]Priv_Workers!$B$2:$BD$55,4,FALSE),D51=4,VLOOKUP(H51,[1]Priv_Workers!$B$2:$BD$55,5,FALSE),D51=5,VLOOKUP(H51,[1]Priv_Workers!$B$2:$BD$55,6,FALSE),D51=6,VLOOKUP(H51,[1]Priv_Workers!$B$2:$BD$55,7,FALSE),D51=7,VLOOKUP(H51,[1]Priv_Workers!$B$2:$BD$55,8,FALSE),D51=8,VLOOKUP(H51,[1]Priv_Workers!$B$2:$BD$55,9,FALSE),D51=9,VLOOKUP(H51,[1]Priv_Workers!$B$2:$BD$55,10,FALSE),D51=10,VLOOKUP(H51,[1]Priv_Workers!$B$2:$BD$55,11,FALSE),D51=11,VLOOKUP(H51,[1]Priv_Workers!$B$2:$BD$55,12,FALSE),D51=12,VLOOKUP(H51,[1]Priv_Workers!$B$2:$BD$55,13,FALSE)),C51=2015,_xlfn.IFS(D51=1,VLOOKUP(H51,[1]Priv_Workers!$B$2:$BD$55,14,FALSE),D51=2,VLOOKUP(H51,[1]Priv_Workers!$B$2:$BD$55,15,FALSE),D51=3,VLOOKUP(H51,[1]Priv_Workers!$B$2:$BD$55,16,FALSE),D51=4,VLOOKUP(H51,[1]Priv_Workers!$B$2:$BD$55,17,FALSE),D51=5,VLOOKUP(H51,[1]Priv_Workers!$B$2:$BD$55,18,FALSE),D51=6,VLOOKUP(H51,[1]Priv_Workers!$B$2:$BD$55,19,FALSE),D51=7,VLOOKUP(H51,[1]Priv_Workers!$B$2:$BD$55,20,FALSE),D51=8,VLOOKUP(H51,[1]Priv_Workers!$B$2:$BD$55,21,FALSE),D51=9,VLOOKUP(H51,[1]Priv_Workers!$B$2:$BD$55,22,FALSE),D51=10,VLOOKUP(H51,[1]Priv_Workers!$B$2:$BD$55,23,FALSE),D51=11,VLOOKUP(H51,[1]Priv_Workers!$B$2:$BD$55,24,FALSE),D51=12,VLOOKUP(H51,[1]Priv_Workers!$B$2:$BD$55,25,FALSE)),C51=2016,_xlfn.IFS(D51=1,VLOOKUP(H51,[1]Priv_Workers!$B$2:$BD$55,26,FALSE),D51=2,VLOOKUP(H51,[1]Priv_Workers!$B$2:$BD$55,27,FALSE),D51=3,VLOOKUP(H51,[1]Priv_Workers!$B$2:$BD$55,28,FALSE),D51=4,VLOOKUP(H51,[1]Priv_Workers!$B$2:$BD$55,29,FALSE),D51=5,VLOOKUP(H51,[1]Priv_Workers!$B$2:$BD$55,30,FALSE),D51=6,VLOOKUP(H51,[1]Priv_Workers!$B$2:$BD$55,31,FALSE),D51=7,VLOOKUP(H51,[1]Priv_Workers!$B$2:$BD$55,32,FALSE),D51=8,VLOOKUP(H51,[1]Priv_Workers!$B$2:$BD$55,33,FALSE),D51=9,VLOOKUP(H51,[1]Priv_Workers!$B$2:$BD$55,34,FALSE),D51=10,VLOOKUP(H51,[1]Priv_Workers!$B$2:$BD$55,35,FALSE),D51=11,VLOOKUP(H51,[1]Priv_Workers!$B$2:$BD$55,36,FALSE),D51=12,VLOOKUP(H51,[1]Priv_Workers!$B$2:$BD$55,37,FALSE)),C51=2017,_xlfn.IFS(D51=1,VLOOKUP(H51,[1]Priv_Workers!$B$2:$BD$55,38,FALSE),D51=2,VLOOKUP(H51,[1]Priv_Workers!$B$2:$BD$55,39,FALSE),D51=3,VLOOKUP(H51,[1]Priv_Workers!$B$2:$BD$55,40,FALSE),D51=4,VLOOKUP(H51,[1]Priv_Workers!$B$2:$BD$55,41,FALSE),D51=5,VLOOKUP(H51,[1]Priv_Workers!$B$2:$BD$55,42,FALSE),D51=6,VLOOKUP(H51,[1]Priv_Workers!$B$2:$BD$55,43,FALSE),D51=7,VLOOKUP(H51,[1]Priv_Workers!$B$2:$BD$55,43,FALSE),D51=8,VLOOKUP(H51,[1]Priv_Workers!$B$2:$BD$55,44,FALSE),D51=9,VLOOKUP(H51,[1]Priv_Workers!$B$2:$BD$55,45,FALSE),D51=10,VLOOKUP(H51,[1]Priv_Workers!$B$2:$BD$55,46,FALSE),D51=11,VLOOKUP(H51,[1]Priv_Workers!$B$2:$BD$55,47,FALSE),D51=12,VLOOKUP(H51,[1]Priv_Workers!$B$2:$BD$55,48)),C51=2018,_xlfn.IFS(D51=1,VLOOKUP(H51,[1]Priv_Workers!$B$2:$BD$55,49,FALSE),D51=2,VLOOKUP(H51,[1]Priv_Workers!$B$2:$BD$55,50,FALSE),D51=3,VLOOKUP(H51,[1]Priv_Workers!$B$2:$BD$55,51,FALSE),D51=4,VLOOKUP(H51,[1]Priv_Workers!$B$2:$BD$55,52,FALSE),D51=5,VLOOKUP(H51,[1]Priv_Workers!$B$2:$BD$55,53,FALSE),D51=6,VLOOKUP(H51,[1]Priv_Workers!$B$2:$BD$55,54)))</f>
        <v>3534577</v>
      </c>
      <c r="X51" s="3">
        <f t="shared" si="3"/>
        <v>2.2313844061113961E-3</v>
      </c>
      <c r="Y51" s="2">
        <f>_xlfn.IFS(C51=2014, _xlfn.IFS(E51=1, VLOOKUP(H51, [1]Wage_Info!$B$2:$AH$55, 2, FALSE), E51=2, VLOOKUP(H51, [1]Wage_Info!$B$2:$AH$55, 3, FALSE), E51=3, VLOOKUP(H51, [1]Wage_Info!$B$2:$AH$55, 4, FALSE), E51=4, VLOOKUP(H51, [1]Wage_Info!$B$2:$AH$55, 5, FALSE)), C51=2015, _xlfn.IFS(E51=1, VLOOKUP(H51, [1]Wage_Info!$B$2:$AH$55, 6, FALSE), E51=2, VLOOKUP(H51, [1]Wage_Info!$B$2:$AH$55, 7, FALSE), E51=3, VLOOKUP(H51, [1]Wage_Info!$B$2:$AH$55, 8, FALSE), E51=4, VLOOKUP(H51, [1]Wage_Info!$B$2:$AH$55, 9, FALSE)), C51=2016, _xlfn.IFS(E51=1, VLOOKUP(H51, [1]Wage_Info!$B$2:$AH$55, 10, FALSE), E51=2, VLOOKUP(H51, [1]Wage_Info!$B$2:$AH$55, 11, FALSE), E51=3, VLOOKUP(H51, [1]Wage_Info!$B$2:$AH$55, 12, FALSE), E51=4, VLOOKUP(H51, [1]Wage_Info!$B$2:$AH$55, 13, FALSE)), C51=2017, _xlfn.IFS(E51=1, VLOOKUP(H51, [1]Wage_Info!$B$2:$AH$55, 14, FALSE), E51=2, VLOOKUP(H51, [1]Wage_Info!$B$2:$AH$55, 15, FALSE), E51=3, VLOOKUP(H51, [1]Wage_Info!$B$2:$AH$55, 16, FALSE), E51=4, VLOOKUP(H51, [1]Wage_Info!$B$2:$AH$55, 17, FALSE)), C51 = 2018, _xlfn.IFS(E51=1, VLOOKUP(H51, [1]Wage_Info!$B$2:$AH$55, 18, FALSE), E51=3, VLOOKUP(H51, [1]Wage_Info!$B$2:$AH$55, 19, FALSE)))</f>
        <v>94216253</v>
      </c>
      <c r="Z51" s="2">
        <f>_xlfn.IFS(C51=2014, _xlfn.IFS(E51=1, VLOOKUP(H51, [1]Wage_Info!$B$2:$AL$55, 20, FALSE), E51=2, VLOOKUP(H51, [1]Wage_Info!$B$2:$AL$55, 21, FALSE), E51=3, VLOOKUP(H51, [1]Wage_Info!$B$2:$AL$55, 22, FALSE), E51=4, VLOOKUP(H51, [1]Wage_Info!$B$2:$AL$55, 23, FALSE)), C51=2015, _xlfn.IFS(E51=1, VLOOKUP(H51, [1]Wage_Info!$B$2:$AL$55, 24, FALSE), E51=2, VLOOKUP(H51, [1]Wage_Info!$B$2:$AL$55, 25, FALSE), E51=3, VLOOKUP(H51, [1]Wage_Info!$B$2:$AL$55, 26, FALSE), E51=4, VLOOKUP(H51, [1]Wage_Info!$B$2:$AL$55, 27, FALSE)), C51=2016, _xlfn.IFS(E51=1, VLOOKUP(H51, [1]Wage_Info!$B$2:$AL$55, 28, FALSE), E51=2, VLOOKUP(H51, [1]Wage_Info!$B$2:$AL$55, 29, FALSE), E51=3, VLOOKUP(H51, [1]Wage_Info!$B$2:$AL$55, 30, FALSE), E51=4, VLOOKUP(H51, [1]Wage_Info!$B$2:$AL$55, 31, FALSE)), C51=2017, _xlfn.IFS(E51=1, VLOOKUP(H51, [1]Wage_Info!$B$2:$AL$55, 32, FALSE), E51=2, VLOOKUP(H51, [1]Wage_Info!$B$2:$AL$55, 33, FALSE), E51=3, VLOOKUP(H51, [1]Wage_Info!$B$2:$AL$55, 34, FALSE), E51=4, VLOOKUP(H51, [1]Wage_Info!$B$2:$AL$55, 35, FALSE)), C51 = 2018, _xlfn.IFS(E51=1, VLOOKUP(H51, [1]Wage_Info!$B$2:$AL$55, 36, FALSE), E51=2, VLOOKUP(H51, [1]Wage_Info!$B$2:$AL$55, 37, FALSE)))</f>
        <v>42086831937</v>
      </c>
      <c r="AA51" s="4">
        <f t="shared" si="4"/>
        <v>2.2386159438427867E-3</v>
      </c>
      <c r="AB51">
        <f>[1]Key!C51</f>
        <v>1</v>
      </c>
      <c r="AC51">
        <f t="shared" si="5"/>
        <v>0</v>
      </c>
      <c r="AD51">
        <f t="shared" si="6"/>
        <v>0</v>
      </c>
      <c r="AE51">
        <f t="shared" si="7"/>
        <v>0</v>
      </c>
      <c r="AF51">
        <f>[1]Key!D51</f>
        <v>0</v>
      </c>
    </row>
    <row r="52" spans="1:32" x14ac:dyDescent="0.3">
      <c r="A52">
        <v>51</v>
      </c>
      <c r="B52">
        <v>51</v>
      </c>
      <c r="E52" t="e">
        <f t="shared" si="0"/>
        <v>#N/A</v>
      </c>
      <c r="F52">
        <v>2016</v>
      </c>
      <c r="G52" t="s">
        <v>55</v>
      </c>
      <c r="H52" s="1">
        <f>VALUE(IF(G52="foreign",53,SUBSTITUTE(G52,G52,VLOOKUP(G52,[1]Key!$G$2:$H$55,2,))))</f>
        <v>38</v>
      </c>
      <c r="I52" t="s">
        <v>32</v>
      </c>
      <c r="J52">
        <f>VALUE(_xlfn.IFS(I52="foreign",53,I52="fictional",54, I52="unspecified", 55, NOT(OR(I52="foreign",I52="fictional")),SUBSTITUTE(I52,I52,VLOOKUP(I52,[1]Key!$G$2:$H$55,2,))))</f>
        <v>53</v>
      </c>
      <c r="K52">
        <f t="shared" si="1"/>
        <v>0</v>
      </c>
      <c r="L52">
        <f>VLOOKUP(H52, [1]Key!$H$2:$K$54, 2)</f>
        <v>2</v>
      </c>
      <c r="M52">
        <f>VLOOKUP(J52, [1]Key!$H$2:$K$54, 2)</f>
        <v>0</v>
      </c>
      <c r="N52">
        <f>VLOOKUP("*"&amp;G52&amp;"*",[1]Key!$N$2:$O$6,2,FALSE)</f>
        <v>4</v>
      </c>
      <c r="O52">
        <f>VLOOKUP("*"&amp;G52&amp;"*",[1]Key!$R$2:$S$11,2,FALSE)</f>
        <v>6</v>
      </c>
      <c r="P52">
        <v>3279</v>
      </c>
      <c r="Q52" s="2">
        <v>60000000</v>
      </c>
      <c r="R52" t="s">
        <v>33</v>
      </c>
      <c r="S52">
        <f>VLOOKUP(R52, [1]Key!$U$2:$V$9, 2, FALSE)</f>
        <v>1</v>
      </c>
      <c r="T52">
        <f t="shared" si="2"/>
        <v>0</v>
      </c>
      <c r="U52" t="e">
        <f>_xlfn.IFS(C52=2018, VLOOKUP(H52, '[1]State Pop'!$B$2:$G$55,6),C52=2017, VLOOKUP(H52, '[1]State Pop'!$B$2:$F$55,5),C52=2016, VLOOKUP(H52, '[1]State Pop'!$B$2:$F$55,4), C52=2015, VLOOKUP(H52, '[1]State Pop'!$B$2:$F$55,3), C52=2014, VLOOKUP(H52, '[1]State Pop'!$B$2:$F$55,2))</f>
        <v>#N/A</v>
      </c>
      <c r="V52" t="e">
        <f>_xlfn.IFS(C52=2014,_xlfn.IFS(D52=1,VLOOKUP(H52,[1]Film_Workers!$B$2:$BD$55,2,FALSE),D52=2,VLOOKUP(H52,[1]Film_Workers!$B$2:$BD$55,3,FALSE),D52=3,VLOOKUP(H52,[1]Film_Workers!$B$2:$BD$55,4,FALSE),D52=4,VLOOKUP(H52,[1]Film_Workers!$B$2:$BD$55,5,FALSE),D52=5,VLOOKUP(H52,[1]Film_Workers!$B$2:$BD$55,6,FALSE),D52=6,VLOOKUP(H52,[1]Film_Workers!$B$2:$BD$55,7,FALSE),D52=7,VLOOKUP(H52,[1]Film_Workers!$B$2:$BD$55,8,FALSE),D52=8,VLOOKUP(H52,[1]Film_Workers!$B$2:$BD$55,9,FALSE),D52=9,VLOOKUP(H52,[1]Film_Workers!$B$2:$BD$55,10,FALSE),D52=10,VLOOKUP(H52,[1]Film_Workers!$B$2:$BD$55,11,FALSE),D52=11,VLOOKUP(H52,[1]Film_Workers!$B$2:$BD$55,12,FALSE),D52=12,VLOOKUP(H52,[1]Film_Workers!$B$2:$BD$55,13,FALSE)),C52=2015,_xlfn.IFS(D52=1,VLOOKUP(H52,[1]Film_Workers!$B$2:$BD$55,14,FALSE),D52=2,VLOOKUP(H52,[1]Film_Workers!$B$2:$BD$55,15,FALSE),D52=3,VLOOKUP(H52,[1]Film_Workers!$B$2:$BD$55,16,FALSE),D52=4,VLOOKUP(H52,[1]Film_Workers!$B$2:$BD$55,17,FALSE),D52=5,VLOOKUP(H52,[1]Film_Workers!$B$2:$BD$55,18,FALSE),D52=6,VLOOKUP(H52,[1]Film_Workers!$B$2:$BD$55,19,FALSE),D52=7,VLOOKUP(H52,[1]Film_Workers!$B$2:$BD$55,20,FALSE),D52=8,VLOOKUP(H52,[1]Film_Workers!$B$2:$BD$55,21,FALSE),D52=9,VLOOKUP(H52,[1]Film_Workers!$B$2:$BD$55,22,FALSE),D52=10,VLOOKUP(H52,[1]Film_Workers!$B$2:$BD$55,23,FALSE),D52=11,VLOOKUP(H52,[1]Film_Workers!$B$2:$BD$55,24,FALSE),D52=12,VLOOKUP(H52,[1]Film_Workers!$B$2:$BD$55,25,FALSE)),C52=2016,_xlfn.IFS(D52=1,VLOOKUP(H52,[1]Film_Workers!$B$2:$BD$55,26,FALSE),D52=2,VLOOKUP(H52,[1]Film_Workers!$B$2:$BD$55,27,FALSE),D52=3,VLOOKUP(H52,[1]Film_Workers!$B$2:$BD$55,28,FALSE),D52=4,VLOOKUP(H52,[1]Film_Workers!$B$2:$BD$55,29,FALSE),D52=5,VLOOKUP(H52,[1]Film_Workers!$B$2:$BD$55,30,FALSE),D52=6,VLOOKUP(H52,[1]Film_Workers!$B$2:$BD$55,31,FALSE),D52=7,VLOOKUP(H52,[1]Film_Workers!$B$2:$BD$55,32,FALSE),D52=8,VLOOKUP(H52,[1]Film_Workers!$B$2:$BD$55,33,FALSE),D52=9,VLOOKUP(H52,[1]Film_Workers!$B$2:$BD$55,34,FALSE),D52=10,VLOOKUP(H52,[1]Film_Workers!$B$2:$BD$55,35,FALSE),D52=11,VLOOKUP(H52,[1]Film_Workers!$B$2:$BD$55,36,FALSE),D52=12,VLOOKUP(H52,[1]Film_Workers!$B$2:$BD$55,37,FALSE)),C52=2017,_xlfn.IFS(D52=1,VLOOKUP(H52,[1]Film_Workers!$B$2:$BD$55,38,FALSE),D52=2,VLOOKUP(H52,[1]Film_Workers!$B$2:$BD$55,39,FALSE),D52=3,VLOOKUP(H52,[1]Film_Workers!$B$2:$BD$55,40,FALSE),D52=4,VLOOKUP(H52,[1]Film_Workers!$B$2:$BD$55,41,FALSE),D52=5,VLOOKUP(H52,[1]Film_Workers!$B$2:$BD$55,42,FALSE),D52=6,VLOOKUP(H52,[1]Film_Workers!$B$2:$BD$55,43,FALSE),D52=7,VLOOKUP(H52,[1]Film_Workers!$B$2:$BD$55,43,FALSE),D52=8,VLOOKUP(H52,[1]Film_Workers!$B$2:$BD$55,44,FALSE),D52=9,VLOOKUP(H52,[1]Film_Workers!$B$2:$BD$55,45,FALSE),D52=10,VLOOKUP(H52,[1]Film_Workers!$B$2:$BD$55,46,FALSE),D52=11,VLOOKUP(H52,[1]Film_Workers!$B$2:$BD$55,47,FALSE),D52=12,VLOOKUP(H52,[1]Film_Workers!$B$2:$BD$55,48)),C52=2018,_xlfn.IFS(D52=1,VLOOKUP(H52,[1]Film_Workers!$B$2:$BD$55,49,FALSE),D52=2,VLOOKUP(H52,[1]Film_Workers!$B$2:$BD$55,50,FALSE),D52=3,VLOOKUP(H52,[1]Film_Workers!$B$2:$BD$55,51,FALSE),D52=4,VLOOKUP(H52,[1]Film_Workers!$B$2:$BD$55,52,FALSE),D52=5,VLOOKUP(H52,[1]Film_Workers!$B$2:$BD$55,53,FALSE),D52=6,VLOOKUP(H52,[1]Film_Workers!$B$2:$BD$55,54)))</f>
        <v>#N/A</v>
      </c>
      <c r="W52" t="e">
        <f>_xlfn.IFS(C52=2014,_xlfn.IFS(D52=1,VLOOKUP(H52,[1]Priv_Workers!$B$2:$BD$55,2,FALSE),D52=2,VLOOKUP(H52,[1]Priv_Workers!$B$2:$BD$55,3,FALSE),D52=3,VLOOKUP(H52,[1]Priv_Workers!$B$2:$BD$55,4,FALSE),D52=4,VLOOKUP(H52,[1]Priv_Workers!$B$2:$BD$55,5,FALSE),D52=5,VLOOKUP(H52,[1]Priv_Workers!$B$2:$BD$55,6,FALSE),D52=6,VLOOKUP(H52,[1]Priv_Workers!$B$2:$BD$55,7,FALSE),D52=7,VLOOKUP(H52,[1]Priv_Workers!$B$2:$BD$55,8,FALSE),D52=8,VLOOKUP(H52,[1]Priv_Workers!$B$2:$BD$55,9,FALSE),D52=9,VLOOKUP(H52,[1]Priv_Workers!$B$2:$BD$55,10,FALSE),D52=10,VLOOKUP(H52,[1]Priv_Workers!$B$2:$BD$55,11,FALSE),D52=11,VLOOKUP(H52,[1]Priv_Workers!$B$2:$BD$55,12,FALSE),D52=12,VLOOKUP(H52,[1]Priv_Workers!$B$2:$BD$55,13,FALSE)),C52=2015,_xlfn.IFS(D52=1,VLOOKUP(H52,[1]Priv_Workers!$B$2:$BD$55,14,FALSE),D52=2,VLOOKUP(H52,[1]Priv_Workers!$B$2:$BD$55,15,FALSE),D52=3,VLOOKUP(H52,[1]Priv_Workers!$B$2:$BD$55,16,FALSE),D52=4,VLOOKUP(H52,[1]Priv_Workers!$B$2:$BD$55,17,FALSE),D52=5,VLOOKUP(H52,[1]Priv_Workers!$B$2:$BD$55,18,FALSE),D52=6,VLOOKUP(H52,[1]Priv_Workers!$B$2:$BD$55,19,FALSE),D52=7,VLOOKUP(H52,[1]Priv_Workers!$B$2:$BD$55,20,FALSE),D52=8,VLOOKUP(H52,[1]Priv_Workers!$B$2:$BD$55,21,FALSE),D52=9,VLOOKUP(H52,[1]Priv_Workers!$B$2:$BD$55,22,FALSE),D52=10,VLOOKUP(H52,[1]Priv_Workers!$B$2:$BD$55,23,FALSE),D52=11,VLOOKUP(H52,[1]Priv_Workers!$B$2:$BD$55,24,FALSE),D52=12,VLOOKUP(H52,[1]Priv_Workers!$B$2:$BD$55,25,FALSE)),C52=2016,_xlfn.IFS(D52=1,VLOOKUP(H52,[1]Priv_Workers!$B$2:$BD$55,26,FALSE),D52=2,VLOOKUP(H52,[1]Priv_Workers!$B$2:$BD$55,27,FALSE),D52=3,VLOOKUP(H52,[1]Priv_Workers!$B$2:$BD$55,28,FALSE),D52=4,VLOOKUP(H52,[1]Priv_Workers!$B$2:$BD$55,29,FALSE),D52=5,VLOOKUP(H52,[1]Priv_Workers!$B$2:$BD$55,30,FALSE),D52=6,VLOOKUP(H52,[1]Priv_Workers!$B$2:$BD$55,31,FALSE),D52=7,VLOOKUP(H52,[1]Priv_Workers!$B$2:$BD$55,32,FALSE),D52=8,VLOOKUP(H52,[1]Priv_Workers!$B$2:$BD$55,33,FALSE),D52=9,VLOOKUP(H52,[1]Priv_Workers!$B$2:$BD$55,34,FALSE),D52=10,VLOOKUP(H52,[1]Priv_Workers!$B$2:$BD$55,35,FALSE),D52=11,VLOOKUP(H52,[1]Priv_Workers!$B$2:$BD$55,36,FALSE),D52=12,VLOOKUP(H52,[1]Priv_Workers!$B$2:$BD$55,37,FALSE)),C52=2017,_xlfn.IFS(D52=1,VLOOKUP(H52,[1]Priv_Workers!$B$2:$BD$55,38,FALSE),D52=2,VLOOKUP(H52,[1]Priv_Workers!$B$2:$BD$55,39,FALSE),D52=3,VLOOKUP(H52,[1]Priv_Workers!$B$2:$BD$55,40,FALSE),D52=4,VLOOKUP(H52,[1]Priv_Workers!$B$2:$BD$55,41,FALSE),D52=5,VLOOKUP(H52,[1]Priv_Workers!$B$2:$BD$55,42,FALSE),D52=6,VLOOKUP(H52,[1]Priv_Workers!$B$2:$BD$55,43,FALSE),D52=7,VLOOKUP(H52,[1]Priv_Workers!$B$2:$BD$55,43,FALSE),D52=8,VLOOKUP(H52,[1]Priv_Workers!$B$2:$BD$55,44,FALSE),D52=9,VLOOKUP(H52,[1]Priv_Workers!$B$2:$BD$55,45,FALSE),D52=10,VLOOKUP(H52,[1]Priv_Workers!$B$2:$BD$55,46,FALSE),D52=11,VLOOKUP(H52,[1]Priv_Workers!$B$2:$BD$55,47,FALSE),D52=12,VLOOKUP(H52,[1]Priv_Workers!$B$2:$BD$55,48)),C52=2018,_xlfn.IFS(D52=1,VLOOKUP(H52,[1]Priv_Workers!$B$2:$BD$55,49,FALSE),D52=2,VLOOKUP(H52,[1]Priv_Workers!$B$2:$BD$55,50,FALSE),D52=3,VLOOKUP(H52,[1]Priv_Workers!$B$2:$BD$55,51,FALSE),D52=4,VLOOKUP(H52,[1]Priv_Workers!$B$2:$BD$55,52,FALSE),D52=5,VLOOKUP(H52,[1]Priv_Workers!$B$2:$BD$55,53,FALSE),D52=6,VLOOKUP(H52,[1]Priv_Workers!$B$2:$BD$55,54)))</f>
        <v>#N/A</v>
      </c>
      <c r="X52" s="3" t="e">
        <f t="shared" si="3"/>
        <v>#N/A</v>
      </c>
      <c r="Y52" s="2" t="e">
        <f>_xlfn.IFS(C52=2014, _xlfn.IFS(E52=1, VLOOKUP(H52, [1]Wage_Info!$B$2:$AH$55, 2, FALSE), E52=2, VLOOKUP(H52, [1]Wage_Info!$B$2:$AH$55, 3, FALSE), E52=3, VLOOKUP(H52, [1]Wage_Info!$B$2:$AH$55, 4, FALSE), E52=4, VLOOKUP(H52, [1]Wage_Info!$B$2:$AH$55, 5, FALSE)), C52=2015, _xlfn.IFS(E52=1, VLOOKUP(H52, [1]Wage_Info!$B$2:$AH$55, 6, FALSE), E52=2, VLOOKUP(H52, [1]Wage_Info!$B$2:$AH$55, 7, FALSE), E52=3, VLOOKUP(H52, [1]Wage_Info!$B$2:$AH$55, 8, FALSE), E52=4, VLOOKUP(H52, [1]Wage_Info!$B$2:$AH$55, 9, FALSE)), C52=2016, _xlfn.IFS(E52=1, VLOOKUP(H52, [1]Wage_Info!$B$2:$AH$55, 10, FALSE), E52=2, VLOOKUP(H52, [1]Wage_Info!$B$2:$AH$55, 11, FALSE), E52=3, VLOOKUP(H52, [1]Wage_Info!$B$2:$AH$55, 12, FALSE), E52=4, VLOOKUP(H52, [1]Wage_Info!$B$2:$AH$55, 13, FALSE)), C52=2017, _xlfn.IFS(E52=1, VLOOKUP(H52, [1]Wage_Info!$B$2:$AH$55, 14, FALSE), E52=2, VLOOKUP(H52, [1]Wage_Info!$B$2:$AH$55, 15, FALSE), E52=3, VLOOKUP(H52, [1]Wage_Info!$B$2:$AH$55, 16, FALSE), E52=4, VLOOKUP(H52, [1]Wage_Info!$B$2:$AH$55, 17, FALSE)), C52 = 2018, _xlfn.IFS(E52=1, VLOOKUP(H52, [1]Wage_Info!$B$2:$AH$55, 18, FALSE), E52=3, VLOOKUP(H52, [1]Wage_Info!$B$2:$AH$55, 19, FALSE)))</f>
        <v>#N/A</v>
      </c>
      <c r="Z52" s="2" t="e">
        <f>_xlfn.IFS(C52=2014, _xlfn.IFS(E52=1, VLOOKUP(H52, [1]Wage_Info!$B$2:$AL$55, 20, FALSE), E52=2, VLOOKUP(H52, [1]Wage_Info!$B$2:$AL$55, 21, FALSE), E52=3, VLOOKUP(H52, [1]Wage_Info!$B$2:$AL$55, 22, FALSE), E52=4, VLOOKUP(H52, [1]Wage_Info!$B$2:$AL$55, 23, FALSE)), C52=2015, _xlfn.IFS(E52=1, VLOOKUP(H52, [1]Wage_Info!$B$2:$AL$55, 24, FALSE), E52=2, VLOOKUP(H52, [1]Wage_Info!$B$2:$AL$55, 25, FALSE), E52=3, VLOOKUP(H52, [1]Wage_Info!$B$2:$AL$55, 26, FALSE), E52=4, VLOOKUP(H52, [1]Wage_Info!$B$2:$AL$55, 27, FALSE)), C52=2016, _xlfn.IFS(E52=1, VLOOKUP(H52, [1]Wage_Info!$B$2:$AL$55, 28, FALSE), E52=2, VLOOKUP(H52, [1]Wage_Info!$B$2:$AL$55, 29, FALSE), E52=3, VLOOKUP(H52, [1]Wage_Info!$B$2:$AL$55, 30, FALSE), E52=4, VLOOKUP(H52, [1]Wage_Info!$B$2:$AL$55, 31, FALSE)), C52=2017, _xlfn.IFS(E52=1, VLOOKUP(H52, [1]Wage_Info!$B$2:$AL$55, 32, FALSE), E52=2, VLOOKUP(H52, [1]Wage_Info!$B$2:$AL$55, 33, FALSE), E52=3, VLOOKUP(H52, [1]Wage_Info!$B$2:$AL$55, 34, FALSE), E52=4, VLOOKUP(H52, [1]Wage_Info!$B$2:$AL$55, 35, FALSE)), C52 = 2018, _xlfn.IFS(E52=1, VLOOKUP(H52, [1]Wage_Info!$B$2:$AL$55, 36, FALSE), E52=2, VLOOKUP(H52, [1]Wage_Info!$B$2:$AL$55, 37, FALSE)))</f>
        <v>#N/A</v>
      </c>
      <c r="AA52" s="4" t="e">
        <f t="shared" si="4"/>
        <v>#N/A</v>
      </c>
      <c r="AB52">
        <f>[1]Key!C52</f>
        <v>0</v>
      </c>
      <c r="AC52">
        <f t="shared" si="5"/>
        <v>0</v>
      </c>
      <c r="AD52">
        <f t="shared" si="6"/>
        <v>0</v>
      </c>
      <c r="AE52">
        <f t="shared" si="7"/>
        <v>0</v>
      </c>
      <c r="AF52">
        <f>[1]Key!D52</f>
        <v>0</v>
      </c>
    </row>
    <row r="53" spans="1:32" x14ac:dyDescent="0.3">
      <c r="A53">
        <v>52</v>
      </c>
      <c r="B53">
        <v>52</v>
      </c>
      <c r="C53">
        <v>2015</v>
      </c>
      <c r="D53">
        <v>3</v>
      </c>
      <c r="E53">
        <f t="shared" si="0"/>
        <v>1</v>
      </c>
      <c r="F53">
        <v>2016</v>
      </c>
      <c r="G53" t="s">
        <v>56</v>
      </c>
      <c r="H53" s="1">
        <f>VALUE(IF(G53="foreign",53,SUBSTITUTE(G53,G53,VLOOKUP(G53,[1]Key!$G$2:$H$55,2,))))</f>
        <v>10</v>
      </c>
      <c r="I53" t="s">
        <v>56</v>
      </c>
      <c r="J53">
        <f>VALUE(_xlfn.IFS(I53="foreign",53,I53="fictional",54, I53="unspecified", 55, NOT(OR(I53="foreign",I53="fictional")),SUBSTITUTE(I53,I53,VLOOKUP(I53,[1]Key!$G$2:$H$55,2,))))</f>
        <v>10</v>
      </c>
      <c r="K53">
        <f t="shared" si="1"/>
        <v>1</v>
      </c>
      <c r="L53">
        <f>VLOOKUP(H53, [1]Key!$H$2:$K$54, 2)</f>
        <v>3</v>
      </c>
      <c r="M53">
        <f>VLOOKUP(J53, [1]Key!$H$2:$K$54, 2)</f>
        <v>3</v>
      </c>
      <c r="N53">
        <f>VLOOKUP("*"&amp;G53&amp;"*",[1]Key!$N$2:$O$6,2,FALSE)</f>
        <v>3</v>
      </c>
      <c r="O53">
        <f>VLOOKUP("*"&amp;G53&amp;"*",[1]Key!$R$2:$S$11,2,FALSE)</f>
        <v>7</v>
      </c>
      <c r="P53">
        <v>3258</v>
      </c>
      <c r="Q53" s="2">
        <v>40000000</v>
      </c>
      <c r="R53" t="s">
        <v>37</v>
      </c>
      <c r="S53">
        <f>VLOOKUP(R53, [1]Key!$U$2:$V$50, 2, FALSE)</f>
        <v>3</v>
      </c>
      <c r="T53">
        <f t="shared" si="2"/>
        <v>0</v>
      </c>
      <c r="U53">
        <f>_xlfn.IFS(C53=2018, VLOOKUP(H53, '[1]State Pop'!$B$2:$G$55,6),C53=2017, VLOOKUP(H53, '[1]State Pop'!$B$2:$F$55,5),C53=2016, VLOOKUP(H53, '[1]State Pop'!$B$2:$F$55,4), C53=2015, VLOOKUP(H53, '[1]State Pop'!$B$2:$F$55,3), C53=2014, VLOOKUP(H53, '[1]State Pop'!$B$2:$F$55,2))</f>
        <v>20268567</v>
      </c>
      <c r="V53">
        <f>_xlfn.IFS(C53=2014,_xlfn.IFS(D53=1,VLOOKUP(H53,[1]Film_Workers!$B$2:$BD$55,2,FALSE),D53=2,VLOOKUP(H53,[1]Film_Workers!$B$2:$BD$55,3,FALSE),D53=3,VLOOKUP(H53,[1]Film_Workers!$B$2:$BD$55,4,FALSE),D53=4,VLOOKUP(H53,[1]Film_Workers!$B$2:$BD$55,5,FALSE),D53=5,VLOOKUP(H53,[1]Film_Workers!$B$2:$BD$55,6,FALSE),D53=6,VLOOKUP(H53,[1]Film_Workers!$B$2:$BD$55,7,FALSE),D53=7,VLOOKUP(H53,[1]Film_Workers!$B$2:$BD$55,8,FALSE),D53=8,VLOOKUP(H53,[1]Film_Workers!$B$2:$BD$55,9,FALSE),D53=9,VLOOKUP(H53,[1]Film_Workers!$B$2:$BD$55,10,FALSE),D53=10,VLOOKUP(H53,[1]Film_Workers!$B$2:$BD$55,11,FALSE),D53=11,VLOOKUP(H53,[1]Film_Workers!$B$2:$BD$55,12,FALSE),D53=12,VLOOKUP(H53,[1]Film_Workers!$B$2:$BD$55,13,FALSE)),C53=2015,_xlfn.IFS(D53=1,VLOOKUP(H53,[1]Film_Workers!$B$2:$BD$55,14,FALSE),D53=2,VLOOKUP(H53,[1]Film_Workers!$B$2:$BD$55,15,FALSE),D53=3,VLOOKUP(H53,[1]Film_Workers!$B$2:$BD$55,16,FALSE),D53=4,VLOOKUP(H53,[1]Film_Workers!$B$2:$BD$55,17,FALSE),D53=5,VLOOKUP(H53,[1]Film_Workers!$B$2:$BD$55,18,FALSE),D53=6,VLOOKUP(H53,[1]Film_Workers!$B$2:$BD$55,19,FALSE),D53=7,VLOOKUP(H53,[1]Film_Workers!$B$2:$BD$55,20,FALSE),D53=8,VLOOKUP(H53,[1]Film_Workers!$B$2:$BD$55,21,FALSE),D53=9,VLOOKUP(H53,[1]Film_Workers!$B$2:$BD$55,22,FALSE),D53=10,VLOOKUP(H53,[1]Film_Workers!$B$2:$BD$55,23,FALSE),D53=11,VLOOKUP(H53,[1]Film_Workers!$B$2:$BD$55,24,FALSE),D53=12,VLOOKUP(H53,[1]Film_Workers!$B$2:$BD$55,25,FALSE)),C53=2016,_xlfn.IFS(D53=1,VLOOKUP(H53,[1]Film_Workers!$B$2:$BD$55,26,FALSE),D53=2,VLOOKUP(H53,[1]Film_Workers!$B$2:$BD$55,27,FALSE),D53=3,VLOOKUP(H53,[1]Film_Workers!$B$2:$BD$55,28,FALSE),D53=4,VLOOKUP(H53,[1]Film_Workers!$B$2:$BD$55,29,FALSE),D53=5,VLOOKUP(H53,[1]Film_Workers!$B$2:$BD$55,30,FALSE),D53=6,VLOOKUP(H53,[1]Film_Workers!$B$2:$BD$55,31,FALSE),D53=7,VLOOKUP(H53,[1]Film_Workers!$B$2:$BD$55,32,FALSE),D53=8,VLOOKUP(H53,[1]Film_Workers!$B$2:$BD$55,33,FALSE),D53=9,VLOOKUP(H53,[1]Film_Workers!$B$2:$BD$55,34,FALSE),D53=10,VLOOKUP(H53,[1]Film_Workers!$B$2:$BD$55,35,FALSE),D53=11,VLOOKUP(H53,[1]Film_Workers!$B$2:$BD$55,36,FALSE),D53=12,VLOOKUP(H53,[1]Film_Workers!$B$2:$BD$55,37,FALSE)),C53=2017,_xlfn.IFS(D53=1,VLOOKUP(H53,[1]Film_Workers!$B$2:$BD$55,38,FALSE),D53=2,VLOOKUP(H53,[1]Film_Workers!$B$2:$BD$55,39,FALSE),D53=3,VLOOKUP(H53,[1]Film_Workers!$B$2:$BD$55,40,FALSE),D53=4,VLOOKUP(H53,[1]Film_Workers!$B$2:$BD$55,41,FALSE),D53=5,VLOOKUP(H53,[1]Film_Workers!$B$2:$BD$55,42,FALSE),D53=6,VLOOKUP(H53,[1]Film_Workers!$B$2:$BD$55,43,FALSE),D53=7,VLOOKUP(H53,[1]Film_Workers!$B$2:$BD$55,43,FALSE),D53=8,VLOOKUP(H53,[1]Film_Workers!$B$2:$BD$55,44,FALSE),D53=9,VLOOKUP(H53,[1]Film_Workers!$B$2:$BD$55,45,FALSE),D53=10,VLOOKUP(H53,[1]Film_Workers!$B$2:$BD$55,46,FALSE),D53=11,VLOOKUP(H53,[1]Film_Workers!$B$2:$BD$55,47,FALSE),D53=12,VLOOKUP(H53,[1]Film_Workers!$B$2:$BD$55,48)),C53=2018,_xlfn.IFS(D53=1,VLOOKUP(H53,[1]Film_Workers!$B$2:$BD$55,49,FALSE),D53=2,VLOOKUP(H53,[1]Film_Workers!$B$2:$BD$55,50,FALSE),D53=3,VLOOKUP(H53,[1]Film_Workers!$B$2:$BD$55,51,FALSE),D53=4,VLOOKUP(H53,[1]Film_Workers!$B$2:$BD$55,52,FALSE),D53=5,VLOOKUP(H53,[1]Film_Workers!$B$2:$BD$55,53,FALSE),D53=6,VLOOKUP(H53,[1]Film_Workers!$B$2:$BD$55,54)))</f>
        <v>5339</v>
      </c>
      <c r="W53">
        <f>_xlfn.IFS(C53=2014,_xlfn.IFS(D53=1,VLOOKUP(H53,[1]Priv_Workers!$B$2:$BD$55,2,FALSE),D53=2,VLOOKUP(H53,[1]Priv_Workers!$B$2:$BD$55,3,FALSE),D53=3,VLOOKUP(H53,[1]Priv_Workers!$B$2:$BD$55,4,FALSE),D53=4,VLOOKUP(H53,[1]Priv_Workers!$B$2:$BD$55,5,FALSE),D53=5,VLOOKUP(H53,[1]Priv_Workers!$B$2:$BD$55,6,FALSE),D53=6,VLOOKUP(H53,[1]Priv_Workers!$B$2:$BD$55,7,FALSE),D53=7,VLOOKUP(H53,[1]Priv_Workers!$B$2:$BD$55,8,FALSE),D53=8,VLOOKUP(H53,[1]Priv_Workers!$B$2:$BD$55,9,FALSE),D53=9,VLOOKUP(H53,[1]Priv_Workers!$B$2:$BD$55,10,FALSE),D53=10,VLOOKUP(H53,[1]Priv_Workers!$B$2:$BD$55,11,FALSE),D53=11,VLOOKUP(H53,[1]Priv_Workers!$B$2:$BD$55,12,FALSE),D53=12,VLOOKUP(H53,[1]Priv_Workers!$B$2:$BD$55,13,FALSE)),C53=2015,_xlfn.IFS(D53=1,VLOOKUP(H53,[1]Priv_Workers!$B$2:$BD$55,14,FALSE),D53=2,VLOOKUP(H53,[1]Priv_Workers!$B$2:$BD$55,15,FALSE),D53=3,VLOOKUP(H53,[1]Priv_Workers!$B$2:$BD$55,16,FALSE),D53=4,VLOOKUP(H53,[1]Priv_Workers!$B$2:$BD$55,17,FALSE),D53=5,VLOOKUP(H53,[1]Priv_Workers!$B$2:$BD$55,18,FALSE),D53=6,VLOOKUP(H53,[1]Priv_Workers!$B$2:$BD$55,19,FALSE),D53=7,VLOOKUP(H53,[1]Priv_Workers!$B$2:$BD$55,20,FALSE),D53=8,VLOOKUP(H53,[1]Priv_Workers!$B$2:$BD$55,21,FALSE),D53=9,VLOOKUP(H53,[1]Priv_Workers!$B$2:$BD$55,22,FALSE),D53=10,VLOOKUP(H53,[1]Priv_Workers!$B$2:$BD$55,23,FALSE),D53=11,VLOOKUP(H53,[1]Priv_Workers!$B$2:$BD$55,24,FALSE),D53=12,VLOOKUP(H53,[1]Priv_Workers!$B$2:$BD$55,25,FALSE)),C53=2016,_xlfn.IFS(D53=1,VLOOKUP(H53,[1]Priv_Workers!$B$2:$BD$55,26,FALSE),D53=2,VLOOKUP(H53,[1]Priv_Workers!$B$2:$BD$55,27,FALSE),D53=3,VLOOKUP(H53,[1]Priv_Workers!$B$2:$BD$55,28,FALSE),D53=4,VLOOKUP(H53,[1]Priv_Workers!$B$2:$BD$55,29,FALSE),D53=5,VLOOKUP(H53,[1]Priv_Workers!$B$2:$BD$55,30,FALSE),D53=6,VLOOKUP(H53,[1]Priv_Workers!$B$2:$BD$55,31,FALSE),D53=7,VLOOKUP(H53,[1]Priv_Workers!$B$2:$BD$55,32,FALSE),D53=8,VLOOKUP(H53,[1]Priv_Workers!$B$2:$BD$55,33,FALSE),D53=9,VLOOKUP(H53,[1]Priv_Workers!$B$2:$BD$55,34,FALSE),D53=10,VLOOKUP(H53,[1]Priv_Workers!$B$2:$BD$55,35,FALSE),D53=11,VLOOKUP(H53,[1]Priv_Workers!$B$2:$BD$55,36,FALSE),D53=12,VLOOKUP(H53,[1]Priv_Workers!$B$2:$BD$55,37,FALSE)),C53=2017,_xlfn.IFS(D53=1,VLOOKUP(H53,[1]Priv_Workers!$B$2:$BD$55,38,FALSE),D53=2,VLOOKUP(H53,[1]Priv_Workers!$B$2:$BD$55,39,FALSE),D53=3,VLOOKUP(H53,[1]Priv_Workers!$B$2:$BD$55,40,FALSE),D53=4,VLOOKUP(H53,[1]Priv_Workers!$B$2:$BD$55,41,FALSE),D53=5,VLOOKUP(H53,[1]Priv_Workers!$B$2:$BD$55,42,FALSE),D53=6,VLOOKUP(H53,[1]Priv_Workers!$B$2:$BD$55,43,FALSE),D53=7,VLOOKUP(H53,[1]Priv_Workers!$B$2:$BD$55,43,FALSE),D53=8,VLOOKUP(H53,[1]Priv_Workers!$B$2:$BD$55,44,FALSE),D53=9,VLOOKUP(H53,[1]Priv_Workers!$B$2:$BD$55,45,FALSE),D53=10,VLOOKUP(H53,[1]Priv_Workers!$B$2:$BD$55,46,FALSE),D53=11,VLOOKUP(H53,[1]Priv_Workers!$B$2:$BD$55,47,FALSE),D53=12,VLOOKUP(H53,[1]Priv_Workers!$B$2:$BD$55,48)),C53=2018,_xlfn.IFS(D53=1,VLOOKUP(H53,[1]Priv_Workers!$B$2:$BD$55,49,FALSE),D53=2,VLOOKUP(H53,[1]Priv_Workers!$B$2:$BD$55,50,FALSE),D53=3,VLOOKUP(H53,[1]Priv_Workers!$B$2:$BD$55,51,FALSE),D53=4,VLOOKUP(H53,[1]Priv_Workers!$B$2:$BD$55,52,FALSE),D53=5,VLOOKUP(H53,[1]Priv_Workers!$B$2:$BD$55,53,FALSE),D53=6,VLOOKUP(H53,[1]Priv_Workers!$B$2:$BD$55,54)))</f>
        <v>6960452</v>
      </c>
      <c r="X53" s="3">
        <f t="shared" si="3"/>
        <v>7.6704788711997435E-4</v>
      </c>
      <c r="Y53" s="2">
        <f>_xlfn.IFS(C53=2014, _xlfn.IFS(E53=1, VLOOKUP(H53, [1]Wage_Info!$B$2:$AH$55, 2, FALSE), E53=2, VLOOKUP(H53, [1]Wage_Info!$B$2:$AH$55, 3, FALSE), E53=3, VLOOKUP(H53, [1]Wage_Info!$B$2:$AH$55, 4, FALSE), E53=4, VLOOKUP(H53, [1]Wage_Info!$B$2:$AH$55, 5, FALSE)), C53=2015, _xlfn.IFS(E53=1, VLOOKUP(H53, [1]Wage_Info!$B$2:$AH$55, 6, FALSE), E53=2, VLOOKUP(H53, [1]Wage_Info!$B$2:$AH$55, 7, FALSE), E53=3, VLOOKUP(H53, [1]Wage_Info!$B$2:$AH$55, 8, FALSE), E53=4, VLOOKUP(H53, [1]Wage_Info!$B$2:$AH$55, 9, FALSE)), C53=2016, _xlfn.IFS(E53=1, VLOOKUP(H53, [1]Wage_Info!$B$2:$AH$55, 10, FALSE), E53=2, VLOOKUP(H53, [1]Wage_Info!$B$2:$AH$55, 11, FALSE), E53=3, VLOOKUP(H53, [1]Wage_Info!$B$2:$AH$55, 12, FALSE), E53=4, VLOOKUP(H53, [1]Wage_Info!$B$2:$AH$55, 13, FALSE)), C53=2017, _xlfn.IFS(E53=1, VLOOKUP(H53, [1]Wage_Info!$B$2:$AH$55, 14, FALSE), E53=2, VLOOKUP(H53, [1]Wage_Info!$B$2:$AH$55, 15, FALSE), E53=3, VLOOKUP(H53, [1]Wage_Info!$B$2:$AH$55, 16, FALSE), E53=4, VLOOKUP(H53, [1]Wage_Info!$B$2:$AH$55, 17, FALSE)), C53 = 2018, _xlfn.IFS(E53=1, VLOOKUP(H53, [1]Wage_Info!$B$2:$AH$55, 18, FALSE), E53=3, VLOOKUP(H53, [1]Wage_Info!$B$2:$AH$55, 19, FALSE)))</f>
        <v>90685271</v>
      </c>
      <c r="Z53" s="2">
        <f>_xlfn.IFS(C53=2014, _xlfn.IFS(E53=1, VLOOKUP(H53, [1]Wage_Info!$B$2:$AL$55, 20, FALSE), E53=2, VLOOKUP(H53, [1]Wage_Info!$B$2:$AL$55, 21, FALSE), E53=3, VLOOKUP(H53, [1]Wage_Info!$B$2:$AL$55, 22, FALSE), E53=4, VLOOKUP(H53, [1]Wage_Info!$B$2:$AL$55, 23, FALSE)), C53=2015, _xlfn.IFS(E53=1, VLOOKUP(H53, [1]Wage_Info!$B$2:$AL$55, 24, FALSE), E53=2, VLOOKUP(H53, [1]Wage_Info!$B$2:$AL$55, 25, FALSE), E53=3, VLOOKUP(H53, [1]Wage_Info!$B$2:$AL$55, 26, FALSE), E53=4, VLOOKUP(H53, [1]Wage_Info!$B$2:$AL$55, 27, FALSE)), C53=2016, _xlfn.IFS(E53=1, VLOOKUP(H53, [1]Wage_Info!$B$2:$AL$55, 28, FALSE), E53=2, VLOOKUP(H53, [1]Wage_Info!$B$2:$AL$55, 29, FALSE), E53=3, VLOOKUP(H53, [1]Wage_Info!$B$2:$AL$55, 30, FALSE), E53=4, VLOOKUP(H53, [1]Wage_Info!$B$2:$AL$55, 31, FALSE)), C53=2017, _xlfn.IFS(E53=1, VLOOKUP(H53, [1]Wage_Info!$B$2:$AL$55, 32, FALSE), E53=2, VLOOKUP(H53, [1]Wage_Info!$B$2:$AL$55, 33, FALSE), E53=3, VLOOKUP(H53, [1]Wage_Info!$B$2:$AL$55, 34, FALSE), E53=4, VLOOKUP(H53, [1]Wage_Info!$B$2:$AL$55, 35, FALSE)), C53 = 2018, _xlfn.IFS(E53=1, VLOOKUP(H53, [1]Wage_Info!$B$2:$AL$55, 36, FALSE), E53=2, VLOOKUP(H53, [1]Wage_Info!$B$2:$AL$55, 37, FALSE)))</f>
        <v>78660933533</v>
      </c>
      <c r="AA53" s="4">
        <f t="shared" si="4"/>
        <v>1.1528628879284217E-3</v>
      </c>
      <c r="AB53">
        <f>[1]Key!C53</f>
        <v>1</v>
      </c>
      <c r="AC53">
        <f t="shared" si="5"/>
        <v>0</v>
      </c>
      <c r="AD53">
        <f t="shared" si="6"/>
        <v>0</v>
      </c>
      <c r="AE53">
        <f t="shared" si="7"/>
        <v>0</v>
      </c>
      <c r="AF53">
        <f>[1]Key!D53</f>
        <v>0</v>
      </c>
    </row>
    <row r="54" spans="1:32" x14ac:dyDescent="0.3">
      <c r="A54">
        <v>53</v>
      </c>
      <c r="B54">
        <v>53</v>
      </c>
      <c r="C54">
        <v>2015</v>
      </c>
      <c r="D54">
        <v>11</v>
      </c>
      <c r="E54">
        <f t="shared" si="0"/>
        <v>4</v>
      </c>
      <c r="F54">
        <v>2016</v>
      </c>
      <c r="G54" t="s">
        <v>29</v>
      </c>
      <c r="H54" s="1">
        <f>VALUE(IF(G54="foreign",53,SUBSTITUTE(G54,G54,VLOOKUP(G54,[1]Key!$G$2:$H$55,2,))))</f>
        <v>33</v>
      </c>
      <c r="I54" t="s">
        <v>29</v>
      </c>
      <c r="J54">
        <f>VALUE(_xlfn.IFS(I54="foreign",53,I54="fictional",54, I54="unspecified", 55, NOT(OR(I54="foreign",I54="fictional")),SUBSTITUTE(I54,I54,VLOOKUP(I54,[1]Key!$G$2:$H$55,2,))))</f>
        <v>33</v>
      </c>
      <c r="K54">
        <f t="shared" si="1"/>
        <v>1</v>
      </c>
      <c r="L54">
        <f>VLOOKUP(H54, [1]Key!$H$2:$K$54, 2)</f>
        <v>3</v>
      </c>
      <c r="M54">
        <f>VLOOKUP(J54, [1]Key!$H$2:$K$54, 2)</f>
        <v>3</v>
      </c>
      <c r="N54">
        <f>VLOOKUP("*"&amp;G54&amp;"*",[1]Key!$N$2:$O$6,2,FALSE)</f>
        <v>2</v>
      </c>
      <c r="O54">
        <f>VLOOKUP("*"&amp;G54&amp;"*",[1]Key!$R$2:$S$11,2,FALSE)</f>
        <v>3</v>
      </c>
      <c r="P54">
        <v>3241</v>
      </c>
      <c r="Q54" s="2">
        <v>45000000</v>
      </c>
      <c r="R54" t="s">
        <v>33</v>
      </c>
      <c r="S54">
        <f>VLOOKUP(R54, [1]Key!$U$2:$V$50, 2, FALSE)</f>
        <v>1</v>
      </c>
      <c r="T54">
        <f t="shared" si="2"/>
        <v>0</v>
      </c>
      <c r="U54">
        <f>_xlfn.IFS(C54=2018, VLOOKUP(H54, '[1]State Pop'!$B$2:$G$55,6),C54=2017, VLOOKUP(H54, '[1]State Pop'!$B$2:$F$55,5),C54=2016, VLOOKUP(H54, '[1]State Pop'!$B$2:$F$55,4), C54=2015, VLOOKUP(H54, '[1]State Pop'!$B$2:$F$55,3), C54=2014, VLOOKUP(H54, '[1]State Pop'!$B$2:$F$55,2))</f>
        <v>19819347</v>
      </c>
      <c r="V54">
        <f>_xlfn.IFS(C54=2014,_xlfn.IFS(D54=1,VLOOKUP(H54,[1]Film_Workers!$B$2:$BD$55,2,FALSE),D54=2,VLOOKUP(H54,[1]Film_Workers!$B$2:$BD$55,3,FALSE),D54=3,VLOOKUP(H54,[1]Film_Workers!$B$2:$BD$55,4,FALSE),D54=4,VLOOKUP(H54,[1]Film_Workers!$B$2:$BD$55,5,FALSE),D54=5,VLOOKUP(H54,[1]Film_Workers!$B$2:$BD$55,6,FALSE),D54=6,VLOOKUP(H54,[1]Film_Workers!$B$2:$BD$55,7,FALSE),D54=7,VLOOKUP(H54,[1]Film_Workers!$B$2:$BD$55,8,FALSE),D54=8,VLOOKUP(H54,[1]Film_Workers!$B$2:$BD$55,9,FALSE),D54=9,VLOOKUP(H54,[1]Film_Workers!$B$2:$BD$55,10,FALSE),D54=10,VLOOKUP(H54,[1]Film_Workers!$B$2:$BD$55,11,FALSE),D54=11,VLOOKUP(H54,[1]Film_Workers!$B$2:$BD$55,12,FALSE),D54=12,VLOOKUP(H54,[1]Film_Workers!$B$2:$BD$55,13,FALSE)),C54=2015,_xlfn.IFS(D54=1,VLOOKUP(H54,[1]Film_Workers!$B$2:$BD$55,14,FALSE),D54=2,VLOOKUP(H54,[1]Film_Workers!$B$2:$BD$55,15,FALSE),D54=3,VLOOKUP(H54,[1]Film_Workers!$B$2:$BD$55,16,FALSE),D54=4,VLOOKUP(H54,[1]Film_Workers!$B$2:$BD$55,17,FALSE),D54=5,VLOOKUP(H54,[1]Film_Workers!$B$2:$BD$55,18,FALSE),D54=6,VLOOKUP(H54,[1]Film_Workers!$B$2:$BD$55,19,FALSE),D54=7,VLOOKUP(H54,[1]Film_Workers!$B$2:$BD$55,20,FALSE),D54=8,VLOOKUP(H54,[1]Film_Workers!$B$2:$BD$55,21,FALSE),D54=9,VLOOKUP(H54,[1]Film_Workers!$B$2:$BD$55,22,FALSE),D54=10,VLOOKUP(H54,[1]Film_Workers!$B$2:$BD$55,23,FALSE),D54=11,VLOOKUP(H54,[1]Film_Workers!$B$2:$BD$55,24,FALSE),D54=12,VLOOKUP(H54,[1]Film_Workers!$B$2:$BD$55,25,FALSE)),C54=2016,_xlfn.IFS(D54=1,VLOOKUP(H54,[1]Film_Workers!$B$2:$BD$55,26,FALSE),D54=2,VLOOKUP(H54,[1]Film_Workers!$B$2:$BD$55,27,FALSE),D54=3,VLOOKUP(H54,[1]Film_Workers!$B$2:$BD$55,28,FALSE),D54=4,VLOOKUP(H54,[1]Film_Workers!$B$2:$BD$55,29,FALSE),D54=5,VLOOKUP(H54,[1]Film_Workers!$B$2:$BD$55,30,FALSE),D54=6,VLOOKUP(H54,[1]Film_Workers!$B$2:$BD$55,31,FALSE),D54=7,VLOOKUP(H54,[1]Film_Workers!$B$2:$BD$55,32,FALSE),D54=8,VLOOKUP(H54,[1]Film_Workers!$B$2:$BD$55,33,FALSE),D54=9,VLOOKUP(H54,[1]Film_Workers!$B$2:$BD$55,34,FALSE),D54=10,VLOOKUP(H54,[1]Film_Workers!$B$2:$BD$55,35,FALSE),D54=11,VLOOKUP(H54,[1]Film_Workers!$B$2:$BD$55,36,FALSE),D54=12,VLOOKUP(H54,[1]Film_Workers!$B$2:$BD$55,37,FALSE)),C54=2017,_xlfn.IFS(D54=1,VLOOKUP(H54,[1]Film_Workers!$B$2:$BD$55,38,FALSE),D54=2,VLOOKUP(H54,[1]Film_Workers!$B$2:$BD$55,39,FALSE),D54=3,VLOOKUP(H54,[1]Film_Workers!$B$2:$BD$55,40,FALSE),D54=4,VLOOKUP(H54,[1]Film_Workers!$B$2:$BD$55,41,FALSE),D54=5,VLOOKUP(H54,[1]Film_Workers!$B$2:$BD$55,42,FALSE),D54=6,VLOOKUP(H54,[1]Film_Workers!$B$2:$BD$55,43,FALSE),D54=7,VLOOKUP(H54,[1]Film_Workers!$B$2:$BD$55,43,FALSE),D54=8,VLOOKUP(H54,[1]Film_Workers!$B$2:$BD$55,44,FALSE),D54=9,VLOOKUP(H54,[1]Film_Workers!$B$2:$BD$55,45,FALSE),D54=10,VLOOKUP(H54,[1]Film_Workers!$B$2:$BD$55,46,FALSE),D54=11,VLOOKUP(H54,[1]Film_Workers!$B$2:$BD$55,47,FALSE),D54=12,VLOOKUP(H54,[1]Film_Workers!$B$2:$BD$55,48)),C54=2018,_xlfn.IFS(D54=1,VLOOKUP(H54,[1]Film_Workers!$B$2:$BD$55,49,FALSE),D54=2,VLOOKUP(H54,[1]Film_Workers!$B$2:$BD$55,50,FALSE),D54=3,VLOOKUP(H54,[1]Film_Workers!$B$2:$BD$55,51,FALSE),D54=4,VLOOKUP(H54,[1]Film_Workers!$B$2:$BD$55,52,FALSE),D54=5,VLOOKUP(H54,[1]Film_Workers!$B$2:$BD$55,53,FALSE),D54=6,VLOOKUP(H54,[1]Film_Workers!$B$2:$BD$55,54)))</f>
        <v>48248</v>
      </c>
      <c r="W54">
        <f>_xlfn.IFS(C54=2014,_xlfn.IFS(D54=1,VLOOKUP(H54,[1]Priv_Workers!$B$2:$BD$55,2,FALSE),D54=2,VLOOKUP(H54,[1]Priv_Workers!$B$2:$BD$55,3,FALSE),D54=3,VLOOKUP(H54,[1]Priv_Workers!$B$2:$BD$55,4,FALSE),D54=4,VLOOKUP(H54,[1]Priv_Workers!$B$2:$BD$55,5,FALSE),D54=5,VLOOKUP(H54,[1]Priv_Workers!$B$2:$BD$55,6,FALSE),D54=6,VLOOKUP(H54,[1]Priv_Workers!$B$2:$BD$55,7,FALSE),D54=7,VLOOKUP(H54,[1]Priv_Workers!$B$2:$BD$55,8,FALSE),D54=8,VLOOKUP(H54,[1]Priv_Workers!$B$2:$BD$55,9,FALSE),D54=9,VLOOKUP(H54,[1]Priv_Workers!$B$2:$BD$55,10,FALSE),D54=10,VLOOKUP(H54,[1]Priv_Workers!$B$2:$BD$55,11,FALSE),D54=11,VLOOKUP(H54,[1]Priv_Workers!$B$2:$BD$55,12,FALSE),D54=12,VLOOKUP(H54,[1]Priv_Workers!$B$2:$BD$55,13,FALSE)),C54=2015,_xlfn.IFS(D54=1,VLOOKUP(H54,[1]Priv_Workers!$B$2:$BD$55,14,FALSE),D54=2,VLOOKUP(H54,[1]Priv_Workers!$B$2:$BD$55,15,FALSE),D54=3,VLOOKUP(H54,[1]Priv_Workers!$B$2:$BD$55,16,FALSE),D54=4,VLOOKUP(H54,[1]Priv_Workers!$B$2:$BD$55,17,FALSE),D54=5,VLOOKUP(H54,[1]Priv_Workers!$B$2:$BD$55,18,FALSE),D54=6,VLOOKUP(H54,[1]Priv_Workers!$B$2:$BD$55,19,FALSE),D54=7,VLOOKUP(H54,[1]Priv_Workers!$B$2:$BD$55,20,FALSE),D54=8,VLOOKUP(H54,[1]Priv_Workers!$B$2:$BD$55,21,FALSE),D54=9,VLOOKUP(H54,[1]Priv_Workers!$B$2:$BD$55,22,FALSE),D54=10,VLOOKUP(H54,[1]Priv_Workers!$B$2:$BD$55,23,FALSE),D54=11,VLOOKUP(H54,[1]Priv_Workers!$B$2:$BD$55,24,FALSE),D54=12,VLOOKUP(H54,[1]Priv_Workers!$B$2:$BD$55,25,FALSE)),C54=2016,_xlfn.IFS(D54=1,VLOOKUP(H54,[1]Priv_Workers!$B$2:$BD$55,26,FALSE),D54=2,VLOOKUP(H54,[1]Priv_Workers!$B$2:$BD$55,27,FALSE),D54=3,VLOOKUP(H54,[1]Priv_Workers!$B$2:$BD$55,28,FALSE),D54=4,VLOOKUP(H54,[1]Priv_Workers!$B$2:$BD$55,29,FALSE),D54=5,VLOOKUP(H54,[1]Priv_Workers!$B$2:$BD$55,30,FALSE),D54=6,VLOOKUP(H54,[1]Priv_Workers!$B$2:$BD$55,31,FALSE),D54=7,VLOOKUP(H54,[1]Priv_Workers!$B$2:$BD$55,32,FALSE),D54=8,VLOOKUP(H54,[1]Priv_Workers!$B$2:$BD$55,33,FALSE),D54=9,VLOOKUP(H54,[1]Priv_Workers!$B$2:$BD$55,34,FALSE),D54=10,VLOOKUP(H54,[1]Priv_Workers!$B$2:$BD$55,35,FALSE),D54=11,VLOOKUP(H54,[1]Priv_Workers!$B$2:$BD$55,36,FALSE),D54=12,VLOOKUP(H54,[1]Priv_Workers!$B$2:$BD$55,37,FALSE)),C54=2017,_xlfn.IFS(D54=1,VLOOKUP(H54,[1]Priv_Workers!$B$2:$BD$55,38,FALSE),D54=2,VLOOKUP(H54,[1]Priv_Workers!$B$2:$BD$55,39,FALSE),D54=3,VLOOKUP(H54,[1]Priv_Workers!$B$2:$BD$55,40,FALSE),D54=4,VLOOKUP(H54,[1]Priv_Workers!$B$2:$BD$55,41,FALSE),D54=5,VLOOKUP(H54,[1]Priv_Workers!$B$2:$BD$55,42,FALSE),D54=6,VLOOKUP(H54,[1]Priv_Workers!$B$2:$BD$55,43,FALSE),D54=7,VLOOKUP(H54,[1]Priv_Workers!$B$2:$BD$55,43,FALSE),D54=8,VLOOKUP(H54,[1]Priv_Workers!$B$2:$BD$55,44,FALSE),D54=9,VLOOKUP(H54,[1]Priv_Workers!$B$2:$BD$55,45,FALSE),D54=10,VLOOKUP(H54,[1]Priv_Workers!$B$2:$BD$55,46,FALSE),D54=11,VLOOKUP(H54,[1]Priv_Workers!$B$2:$BD$55,47,FALSE),D54=12,VLOOKUP(H54,[1]Priv_Workers!$B$2:$BD$55,48)),C54=2018,_xlfn.IFS(D54=1,VLOOKUP(H54,[1]Priv_Workers!$B$2:$BD$55,49,FALSE),D54=2,VLOOKUP(H54,[1]Priv_Workers!$B$2:$BD$55,50,FALSE),D54=3,VLOOKUP(H54,[1]Priv_Workers!$B$2:$BD$55,51,FALSE),D54=4,VLOOKUP(H54,[1]Priv_Workers!$B$2:$BD$55,52,FALSE),D54=5,VLOOKUP(H54,[1]Priv_Workers!$B$2:$BD$55,53,FALSE),D54=6,VLOOKUP(H54,[1]Priv_Workers!$B$2:$BD$55,54)))</f>
        <v>7806058</v>
      </c>
      <c r="X54" s="3">
        <f t="shared" si="3"/>
        <v>6.1808405727961542E-3</v>
      </c>
      <c r="Y54" s="2">
        <f>_xlfn.IFS(C54=2014, _xlfn.IFS(E54=1, VLOOKUP(H54, [1]Wage_Info!$B$2:$AH$55, 2, FALSE), E54=2, VLOOKUP(H54, [1]Wage_Info!$B$2:$AH$55, 3, FALSE), E54=3, VLOOKUP(H54, [1]Wage_Info!$B$2:$AH$55, 4, FALSE), E54=4, VLOOKUP(H54, [1]Wage_Info!$B$2:$AH$55, 5, FALSE)), C54=2015, _xlfn.IFS(E54=1, VLOOKUP(H54, [1]Wage_Info!$B$2:$AH$55, 6, FALSE), E54=2, VLOOKUP(H54, [1]Wage_Info!$B$2:$AH$55, 7, FALSE), E54=3, VLOOKUP(H54, [1]Wage_Info!$B$2:$AH$55, 8, FALSE), E54=4, VLOOKUP(H54, [1]Wage_Info!$B$2:$AH$55, 9, FALSE)), C54=2016, _xlfn.IFS(E54=1, VLOOKUP(H54, [1]Wage_Info!$B$2:$AH$55, 10, FALSE), E54=2, VLOOKUP(H54, [1]Wage_Info!$B$2:$AH$55, 11, FALSE), E54=3, VLOOKUP(H54, [1]Wage_Info!$B$2:$AH$55, 12, FALSE), E54=4, VLOOKUP(H54, [1]Wage_Info!$B$2:$AH$55, 13, FALSE)), C54=2017, _xlfn.IFS(E54=1, VLOOKUP(H54, [1]Wage_Info!$B$2:$AH$55, 14, FALSE), E54=2, VLOOKUP(H54, [1]Wage_Info!$B$2:$AH$55, 15, FALSE), E54=3, VLOOKUP(H54, [1]Wage_Info!$B$2:$AH$55, 16, FALSE), E54=4, VLOOKUP(H54, [1]Wage_Info!$B$2:$AH$55, 17, FALSE)), C54 = 2018, _xlfn.IFS(E54=1, VLOOKUP(H54, [1]Wage_Info!$B$2:$AH$55, 18, FALSE), E54=3, VLOOKUP(H54, [1]Wage_Info!$B$2:$AH$55, 19, FALSE)))</f>
        <v>1514736037</v>
      </c>
      <c r="Z54" s="2">
        <f>_xlfn.IFS(C54=2014, _xlfn.IFS(E54=1, VLOOKUP(H54, [1]Wage_Info!$B$2:$AL$55, 20, FALSE), E54=2, VLOOKUP(H54, [1]Wage_Info!$B$2:$AL$55, 21, FALSE), E54=3, VLOOKUP(H54, [1]Wage_Info!$B$2:$AL$55, 22, FALSE), E54=4, VLOOKUP(H54, [1]Wage_Info!$B$2:$AL$55, 23, FALSE)), C54=2015, _xlfn.IFS(E54=1, VLOOKUP(H54, [1]Wage_Info!$B$2:$AL$55, 24, FALSE), E54=2, VLOOKUP(H54, [1]Wage_Info!$B$2:$AL$55, 25, FALSE), E54=3, VLOOKUP(H54, [1]Wage_Info!$B$2:$AL$55, 26, FALSE), E54=4, VLOOKUP(H54, [1]Wage_Info!$B$2:$AL$55, 27, FALSE)), C54=2016, _xlfn.IFS(E54=1, VLOOKUP(H54, [1]Wage_Info!$B$2:$AL$55, 28, FALSE), E54=2, VLOOKUP(H54, [1]Wage_Info!$B$2:$AL$55, 29, FALSE), E54=3, VLOOKUP(H54, [1]Wage_Info!$B$2:$AL$55, 30, FALSE), E54=4, VLOOKUP(H54, [1]Wage_Info!$B$2:$AL$55, 31, FALSE)), C54=2017, _xlfn.IFS(E54=1, VLOOKUP(H54, [1]Wage_Info!$B$2:$AL$55, 32, FALSE), E54=2, VLOOKUP(H54, [1]Wage_Info!$B$2:$AL$55, 33, FALSE), E54=3, VLOOKUP(H54, [1]Wage_Info!$B$2:$AL$55, 34, FALSE), E54=4, VLOOKUP(H54, [1]Wage_Info!$B$2:$AL$55, 35, FALSE)), C54 = 2018, _xlfn.IFS(E54=1, VLOOKUP(H54, [1]Wage_Info!$B$2:$AL$55, 36, FALSE), E54=2, VLOOKUP(H54, [1]Wage_Info!$B$2:$AL$55, 37, FALSE)))</f>
        <v>142553536837</v>
      </c>
      <c r="AA54" s="4">
        <f t="shared" si="4"/>
        <v>1.0625734517776257E-2</v>
      </c>
      <c r="AB54">
        <f>[1]Key!C54</f>
        <v>1</v>
      </c>
      <c r="AC54">
        <f t="shared" si="5"/>
        <v>0</v>
      </c>
      <c r="AD54">
        <f t="shared" si="6"/>
        <v>1</v>
      </c>
      <c r="AE54">
        <f t="shared" si="7"/>
        <v>1</v>
      </c>
      <c r="AF54">
        <f>[1]Key!D54</f>
        <v>0</v>
      </c>
    </row>
    <row r="55" spans="1:32" x14ac:dyDescent="0.3">
      <c r="A55">
        <v>54</v>
      </c>
      <c r="B55">
        <v>54</v>
      </c>
      <c r="C55">
        <v>2015</v>
      </c>
      <c r="D55">
        <v>8</v>
      </c>
      <c r="E55">
        <f t="shared" si="0"/>
        <v>3</v>
      </c>
      <c r="F55">
        <v>2016</v>
      </c>
      <c r="G55" t="s">
        <v>28</v>
      </c>
      <c r="H55" s="1">
        <f>VALUE(IF(G55="foreign",53,SUBSTITUTE(G55,G55,VLOOKUP(G55,[1]Key!$G$2:$H$55,2,))))</f>
        <v>5</v>
      </c>
      <c r="I55" t="s">
        <v>28</v>
      </c>
      <c r="J55">
        <f>VALUE(_xlfn.IFS(I55="foreign",53,I55="fictional",54, I55="unspecified", 55, NOT(OR(I55="foreign",I55="fictional")),SUBSTITUTE(I55,I55,VLOOKUP(I55,[1]Key!$G$2:$H$55,2,))))</f>
        <v>5</v>
      </c>
      <c r="K55">
        <f t="shared" si="1"/>
        <v>1</v>
      </c>
      <c r="L55">
        <f>VLOOKUP(H55, [1]Key!$H$2:$K$54, 2)</f>
        <v>3</v>
      </c>
      <c r="M55">
        <f>VLOOKUP(J55, [1]Key!$H$2:$K$54, 2)</f>
        <v>3</v>
      </c>
      <c r="N55">
        <f>VLOOKUP("*"&amp;G55&amp;"*",[1]Key!$N$2:$O$6,2,FALSE)</f>
        <v>4</v>
      </c>
      <c r="O55">
        <f>VLOOKUP("*"&amp;G55&amp;"*",[1]Key!$R$2:$S$11,2,FALSE)</f>
        <v>6</v>
      </c>
      <c r="P55">
        <v>3236</v>
      </c>
      <c r="Q55" s="2">
        <v>30000000</v>
      </c>
      <c r="R55" t="s">
        <v>49</v>
      </c>
      <c r="S55">
        <f>VLOOKUP(R55, [1]Key!$U$2:$V$50, 2, FALSE)</f>
        <v>7</v>
      </c>
      <c r="T55">
        <f t="shared" si="2"/>
        <v>1</v>
      </c>
      <c r="U55">
        <f>_xlfn.IFS(C55=2018, VLOOKUP(H55, '[1]State Pop'!$B$2:$G$55,6),C55=2017, VLOOKUP(H55, '[1]State Pop'!$B$2:$F$55,5),C55=2016, VLOOKUP(H55, '[1]State Pop'!$B$2:$F$55,4), C55=2015, VLOOKUP(H55, '[1]State Pop'!$B$2:$F$55,3), C55=2014, VLOOKUP(H55, '[1]State Pop'!$B$2:$F$55,2))</f>
        <v>39032444</v>
      </c>
      <c r="V55">
        <f>_xlfn.IFS(C55=2014,_xlfn.IFS(D55=1,VLOOKUP(H55,[1]Film_Workers!$B$2:$BD$55,2,FALSE),D55=2,VLOOKUP(H55,[1]Film_Workers!$B$2:$BD$55,3,FALSE),D55=3,VLOOKUP(H55,[1]Film_Workers!$B$2:$BD$55,4,FALSE),D55=4,VLOOKUP(H55,[1]Film_Workers!$B$2:$BD$55,5,FALSE),D55=5,VLOOKUP(H55,[1]Film_Workers!$B$2:$BD$55,6,FALSE),D55=6,VLOOKUP(H55,[1]Film_Workers!$B$2:$BD$55,7,FALSE),D55=7,VLOOKUP(H55,[1]Film_Workers!$B$2:$BD$55,8,FALSE),D55=8,VLOOKUP(H55,[1]Film_Workers!$B$2:$BD$55,9,FALSE),D55=9,VLOOKUP(H55,[1]Film_Workers!$B$2:$BD$55,10,FALSE),D55=10,VLOOKUP(H55,[1]Film_Workers!$B$2:$BD$55,11,FALSE),D55=11,VLOOKUP(H55,[1]Film_Workers!$B$2:$BD$55,12,FALSE),D55=12,VLOOKUP(H55,[1]Film_Workers!$B$2:$BD$55,13,FALSE)),C55=2015,_xlfn.IFS(D55=1,VLOOKUP(H55,[1]Film_Workers!$B$2:$BD$55,14,FALSE),D55=2,VLOOKUP(H55,[1]Film_Workers!$B$2:$BD$55,15,FALSE),D55=3,VLOOKUP(H55,[1]Film_Workers!$B$2:$BD$55,16,FALSE),D55=4,VLOOKUP(H55,[1]Film_Workers!$B$2:$BD$55,17,FALSE),D55=5,VLOOKUP(H55,[1]Film_Workers!$B$2:$BD$55,18,FALSE),D55=6,VLOOKUP(H55,[1]Film_Workers!$B$2:$BD$55,19,FALSE),D55=7,VLOOKUP(H55,[1]Film_Workers!$B$2:$BD$55,20,FALSE),D55=8,VLOOKUP(H55,[1]Film_Workers!$B$2:$BD$55,21,FALSE),D55=9,VLOOKUP(H55,[1]Film_Workers!$B$2:$BD$55,22,FALSE),D55=10,VLOOKUP(H55,[1]Film_Workers!$B$2:$BD$55,23,FALSE),D55=11,VLOOKUP(H55,[1]Film_Workers!$B$2:$BD$55,24,FALSE),D55=12,VLOOKUP(H55,[1]Film_Workers!$B$2:$BD$55,25,FALSE)),C55=2016,_xlfn.IFS(D55=1,VLOOKUP(H55,[1]Film_Workers!$B$2:$BD$55,26,FALSE),D55=2,VLOOKUP(H55,[1]Film_Workers!$B$2:$BD$55,27,FALSE),D55=3,VLOOKUP(H55,[1]Film_Workers!$B$2:$BD$55,28,FALSE),D55=4,VLOOKUP(H55,[1]Film_Workers!$B$2:$BD$55,29,FALSE),D55=5,VLOOKUP(H55,[1]Film_Workers!$B$2:$BD$55,30,FALSE),D55=6,VLOOKUP(H55,[1]Film_Workers!$B$2:$BD$55,31,FALSE),D55=7,VLOOKUP(H55,[1]Film_Workers!$B$2:$BD$55,32,FALSE),D55=8,VLOOKUP(H55,[1]Film_Workers!$B$2:$BD$55,33,FALSE),D55=9,VLOOKUP(H55,[1]Film_Workers!$B$2:$BD$55,34,FALSE),D55=10,VLOOKUP(H55,[1]Film_Workers!$B$2:$BD$55,35,FALSE),D55=11,VLOOKUP(H55,[1]Film_Workers!$B$2:$BD$55,36,FALSE),D55=12,VLOOKUP(H55,[1]Film_Workers!$B$2:$BD$55,37,FALSE)),C55=2017,_xlfn.IFS(D55=1,VLOOKUP(H55,[1]Film_Workers!$B$2:$BD$55,38,FALSE),D55=2,VLOOKUP(H55,[1]Film_Workers!$B$2:$BD$55,39,FALSE),D55=3,VLOOKUP(H55,[1]Film_Workers!$B$2:$BD$55,40,FALSE),D55=4,VLOOKUP(H55,[1]Film_Workers!$B$2:$BD$55,41,FALSE),D55=5,VLOOKUP(H55,[1]Film_Workers!$B$2:$BD$55,42,FALSE),D55=6,VLOOKUP(H55,[1]Film_Workers!$B$2:$BD$55,43,FALSE),D55=7,VLOOKUP(H55,[1]Film_Workers!$B$2:$BD$55,43,FALSE),D55=8,VLOOKUP(H55,[1]Film_Workers!$B$2:$BD$55,44,FALSE),D55=9,VLOOKUP(H55,[1]Film_Workers!$B$2:$BD$55,45,FALSE),D55=10,VLOOKUP(H55,[1]Film_Workers!$B$2:$BD$55,46,FALSE),D55=11,VLOOKUP(H55,[1]Film_Workers!$B$2:$BD$55,47,FALSE),D55=12,VLOOKUP(H55,[1]Film_Workers!$B$2:$BD$55,48)),C55=2018,_xlfn.IFS(D55=1,VLOOKUP(H55,[1]Film_Workers!$B$2:$BD$55,49,FALSE),D55=2,VLOOKUP(H55,[1]Film_Workers!$B$2:$BD$55,50,FALSE),D55=3,VLOOKUP(H55,[1]Film_Workers!$B$2:$BD$55,51,FALSE),D55=4,VLOOKUP(H55,[1]Film_Workers!$B$2:$BD$55,52,FALSE),D55=5,VLOOKUP(H55,[1]Film_Workers!$B$2:$BD$55,53,FALSE),D55=6,VLOOKUP(H55,[1]Film_Workers!$B$2:$BD$55,54)))</f>
        <v>115482</v>
      </c>
      <c r="W55">
        <f>_xlfn.IFS(C55=2014,_xlfn.IFS(D55=1,VLOOKUP(H55,[1]Priv_Workers!$B$2:$BD$55,2,FALSE),D55=2,VLOOKUP(H55,[1]Priv_Workers!$B$2:$BD$55,3,FALSE),D55=3,VLOOKUP(H55,[1]Priv_Workers!$B$2:$BD$55,4,FALSE),D55=4,VLOOKUP(H55,[1]Priv_Workers!$B$2:$BD$55,5,FALSE),D55=5,VLOOKUP(H55,[1]Priv_Workers!$B$2:$BD$55,6,FALSE),D55=6,VLOOKUP(H55,[1]Priv_Workers!$B$2:$BD$55,7,FALSE),D55=7,VLOOKUP(H55,[1]Priv_Workers!$B$2:$BD$55,8,FALSE),D55=8,VLOOKUP(H55,[1]Priv_Workers!$B$2:$BD$55,9,FALSE),D55=9,VLOOKUP(H55,[1]Priv_Workers!$B$2:$BD$55,10,FALSE),D55=10,VLOOKUP(H55,[1]Priv_Workers!$B$2:$BD$55,11,FALSE),D55=11,VLOOKUP(H55,[1]Priv_Workers!$B$2:$BD$55,12,FALSE),D55=12,VLOOKUP(H55,[1]Priv_Workers!$B$2:$BD$55,13,FALSE)),C55=2015,_xlfn.IFS(D55=1,VLOOKUP(H55,[1]Priv_Workers!$B$2:$BD$55,14,FALSE),D55=2,VLOOKUP(H55,[1]Priv_Workers!$B$2:$BD$55,15,FALSE),D55=3,VLOOKUP(H55,[1]Priv_Workers!$B$2:$BD$55,16,FALSE),D55=4,VLOOKUP(H55,[1]Priv_Workers!$B$2:$BD$55,17,FALSE),D55=5,VLOOKUP(H55,[1]Priv_Workers!$B$2:$BD$55,18,FALSE),D55=6,VLOOKUP(H55,[1]Priv_Workers!$B$2:$BD$55,19,FALSE),D55=7,VLOOKUP(H55,[1]Priv_Workers!$B$2:$BD$55,20,FALSE),D55=8,VLOOKUP(H55,[1]Priv_Workers!$B$2:$BD$55,21,FALSE),D55=9,VLOOKUP(H55,[1]Priv_Workers!$B$2:$BD$55,22,FALSE),D55=10,VLOOKUP(H55,[1]Priv_Workers!$B$2:$BD$55,23,FALSE),D55=11,VLOOKUP(H55,[1]Priv_Workers!$B$2:$BD$55,24,FALSE),D55=12,VLOOKUP(H55,[1]Priv_Workers!$B$2:$BD$55,25,FALSE)),C55=2016,_xlfn.IFS(D55=1,VLOOKUP(H55,[1]Priv_Workers!$B$2:$BD$55,26,FALSE),D55=2,VLOOKUP(H55,[1]Priv_Workers!$B$2:$BD$55,27,FALSE),D55=3,VLOOKUP(H55,[1]Priv_Workers!$B$2:$BD$55,28,FALSE),D55=4,VLOOKUP(H55,[1]Priv_Workers!$B$2:$BD$55,29,FALSE),D55=5,VLOOKUP(H55,[1]Priv_Workers!$B$2:$BD$55,30,FALSE),D55=6,VLOOKUP(H55,[1]Priv_Workers!$B$2:$BD$55,31,FALSE),D55=7,VLOOKUP(H55,[1]Priv_Workers!$B$2:$BD$55,32,FALSE),D55=8,VLOOKUP(H55,[1]Priv_Workers!$B$2:$BD$55,33,FALSE),D55=9,VLOOKUP(H55,[1]Priv_Workers!$B$2:$BD$55,34,FALSE),D55=10,VLOOKUP(H55,[1]Priv_Workers!$B$2:$BD$55,35,FALSE),D55=11,VLOOKUP(H55,[1]Priv_Workers!$B$2:$BD$55,36,FALSE),D55=12,VLOOKUP(H55,[1]Priv_Workers!$B$2:$BD$55,37,FALSE)),C55=2017,_xlfn.IFS(D55=1,VLOOKUP(H55,[1]Priv_Workers!$B$2:$BD$55,38,FALSE),D55=2,VLOOKUP(H55,[1]Priv_Workers!$B$2:$BD$55,39,FALSE),D55=3,VLOOKUP(H55,[1]Priv_Workers!$B$2:$BD$55,40,FALSE),D55=4,VLOOKUP(H55,[1]Priv_Workers!$B$2:$BD$55,41,FALSE),D55=5,VLOOKUP(H55,[1]Priv_Workers!$B$2:$BD$55,42,FALSE),D55=6,VLOOKUP(H55,[1]Priv_Workers!$B$2:$BD$55,43,FALSE),D55=7,VLOOKUP(H55,[1]Priv_Workers!$B$2:$BD$55,43,FALSE),D55=8,VLOOKUP(H55,[1]Priv_Workers!$B$2:$BD$55,44,FALSE),D55=9,VLOOKUP(H55,[1]Priv_Workers!$B$2:$BD$55,45,FALSE),D55=10,VLOOKUP(H55,[1]Priv_Workers!$B$2:$BD$55,46,FALSE),D55=11,VLOOKUP(H55,[1]Priv_Workers!$B$2:$BD$55,47,FALSE),D55=12,VLOOKUP(H55,[1]Priv_Workers!$B$2:$BD$55,48)),C55=2018,_xlfn.IFS(D55=1,VLOOKUP(H55,[1]Priv_Workers!$B$2:$BD$55,49,FALSE),D55=2,VLOOKUP(H55,[1]Priv_Workers!$B$2:$BD$55,50,FALSE),D55=3,VLOOKUP(H55,[1]Priv_Workers!$B$2:$BD$55,51,FALSE),D55=4,VLOOKUP(H55,[1]Priv_Workers!$B$2:$BD$55,52,FALSE),D55=5,VLOOKUP(H55,[1]Priv_Workers!$B$2:$BD$55,53,FALSE),D55=6,VLOOKUP(H55,[1]Priv_Workers!$B$2:$BD$55,54)))</f>
        <v>14112896</v>
      </c>
      <c r="X55" s="3">
        <f t="shared" si="3"/>
        <v>8.1827287609856966E-3</v>
      </c>
      <c r="Y55" s="2">
        <f>_xlfn.IFS(C55=2014, _xlfn.IFS(E55=1, VLOOKUP(H55, [1]Wage_Info!$B$2:$AH$55, 2, FALSE), E55=2, VLOOKUP(H55, [1]Wage_Info!$B$2:$AH$55, 3, FALSE), E55=3, VLOOKUP(H55, [1]Wage_Info!$B$2:$AH$55, 4, FALSE), E55=4, VLOOKUP(H55, [1]Wage_Info!$B$2:$AH$55, 5, FALSE)), C55=2015, _xlfn.IFS(E55=1, VLOOKUP(H55, [1]Wage_Info!$B$2:$AH$55, 6, FALSE), E55=2, VLOOKUP(H55, [1]Wage_Info!$B$2:$AH$55, 7, FALSE), E55=3, VLOOKUP(H55, [1]Wage_Info!$B$2:$AH$55, 8, FALSE), E55=4, VLOOKUP(H55, [1]Wage_Info!$B$2:$AH$55, 9, FALSE)), C55=2016, _xlfn.IFS(E55=1, VLOOKUP(H55, [1]Wage_Info!$B$2:$AH$55, 10, FALSE), E55=2, VLOOKUP(H55, [1]Wage_Info!$B$2:$AH$55, 11, FALSE), E55=3, VLOOKUP(H55, [1]Wage_Info!$B$2:$AH$55, 12, FALSE), E55=4, VLOOKUP(H55, [1]Wage_Info!$B$2:$AH$55, 13, FALSE)), C55=2017, _xlfn.IFS(E55=1, VLOOKUP(H55, [1]Wage_Info!$B$2:$AH$55, 14, FALSE), E55=2, VLOOKUP(H55, [1]Wage_Info!$B$2:$AH$55, 15, FALSE), E55=3, VLOOKUP(H55, [1]Wage_Info!$B$2:$AH$55, 16, FALSE), E55=4, VLOOKUP(H55, [1]Wage_Info!$B$2:$AH$55, 17, FALSE)), C55 = 2018, _xlfn.IFS(E55=1, VLOOKUP(H55, [1]Wage_Info!$B$2:$AH$55, 18, FALSE), E55=3, VLOOKUP(H55, [1]Wage_Info!$B$2:$AH$55, 19, FALSE)))</f>
        <v>2861042669</v>
      </c>
      <c r="Z55" s="2">
        <f>_xlfn.IFS(C55=2014, _xlfn.IFS(E55=1, VLOOKUP(H55, [1]Wage_Info!$B$2:$AL$55, 20, FALSE), E55=2, VLOOKUP(H55, [1]Wage_Info!$B$2:$AL$55, 21, FALSE), E55=3, VLOOKUP(H55, [1]Wage_Info!$B$2:$AL$55, 22, FALSE), E55=4, VLOOKUP(H55, [1]Wage_Info!$B$2:$AL$55, 23, FALSE)), C55=2015, _xlfn.IFS(E55=1, VLOOKUP(H55, [1]Wage_Info!$B$2:$AL$55, 24, FALSE), E55=2, VLOOKUP(H55, [1]Wage_Info!$B$2:$AL$55, 25, FALSE), E55=3, VLOOKUP(H55, [1]Wage_Info!$B$2:$AL$55, 26, FALSE), E55=4, VLOOKUP(H55, [1]Wage_Info!$B$2:$AL$55, 27, FALSE)), C55=2016, _xlfn.IFS(E55=1, VLOOKUP(H55, [1]Wage_Info!$B$2:$AL$55, 28, FALSE), E55=2, VLOOKUP(H55, [1]Wage_Info!$B$2:$AL$55, 29, FALSE), E55=3, VLOOKUP(H55, [1]Wage_Info!$B$2:$AL$55, 30, FALSE), E55=4, VLOOKUP(H55, [1]Wage_Info!$B$2:$AL$55, 31, FALSE)), C55=2017, _xlfn.IFS(E55=1, VLOOKUP(H55, [1]Wage_Info!$B$2:$AL$55, 32, FALSE), E55=2, VLOOKUP(H55, [1]Wage_Info!$B$2:$AL$55, 33, FALSE), E55=3, VLOOKUP(H55, [1]Wage_Info!$B$2:$AL$55, 34, FALSE), E55=4, VLOOKUP(H55, [1]Wage_Info!$B$2:$AL$55, 35, FALSE)), C55 = 2018, _xlfn.IFS(E55=1, VLOOKUP(H55, [1]Wage_Info!$B$2:$AL$55, 36, FALSE), E55=2, VLOOKUP(H55, [1]Wage_Info!$B$2:$AL$55, 37, FALSE)))</f>
        <v>203882930032</v>
      </c>
      <c r="AA55" s="4">
        <f t="shared" si="4"/>
        <v>1.4032771986114538E-2</v>
      </c>
      <c r="AB55">
        <f>[1]Key!C55</f>
        <v>1</v>
      </c>
      <c r="AC55">
        <f t="shared" si="5"/>
        <v>1</v>
      </c>
      <c r="AD55">
        <f t="shared" si="6"/>
        <v>0</v>
      </c>
      <c r="AE55">
        <f t="shared" si="7"/>
        <v>1</v>
      </c>
      <c r="AF55">
        <f>[1]Key!D55</f>
        <v>0</v>
      </c>
    </row>
    <row r="56" spans="1:32" x14ac:dyDescent="0.3">
      <c r="A56">
        <v>55</v>
      </c>
      <c r="B56">
        <v>55</v>
      </c>
      <c r="C56">
        <v>2014</v>
      </c>
      <c r="D56">
        <v>11</v>
      </c>
      <c r="E56">
        <f t="shared" si="0"/>
        <v>4</v>
      </c>
      <c r="F56">
        <v>2016</v>
      </c>
      <c r="G56" t="s">
        <v>32</v>
      </c>
      <c r="H56" s="1">
        <f>VALUE(IF(G56="foreign",53,SUBSTITUTE(G56,G56,VLOOKUP(G56,[1]Key!$G$2:$H$55,2,))))</f>
        <v>53</v>
      </c>
      <c r="I56" t="s">
        <v>32</v>
      </c>
      <c r="J56">
        <f>VALUE(_xlfn.IFS(I56="foreign",53,I56="fictional",54, I56="unspecified", 55, NOT(OR(I56="foreign",I56="fictional")),SUBSTITUTE(I56,I56,VLOOKUP(I56,[1]Key!$G$2:$H$55,2,))))</f>
        <v>53</v>
      </c>
      <c r="K56">
        <f t="shared" si="1"/>
        <v>1</v>
      </c>
      <c r="L56">
        <f>VLOOKUP(H56, [1]Key!$H$2:$K$54, 2)</f>
        <v>0</v>
      </c>
      <c r="M56">
        <f>VLOOKUP(J56, [1]Key!$H$2:$K$54, 2)</f>
        <v>0</v>
      </c>
      <c r="N56">
        <f>VLOOKUP("*"&amp;G56&amp;"*",[1]Key!$N$2:$O$6,2,FALSE)</f>
        <v>0</v>
      </c>
      <c r="O56">
        <f>VLOOKUP("*"&amp;G56&amp;"*",[1]Key!$R$2:$S$11,2,FALSE)</f>
        <v>0</v>
      </c>
      <c r="P56">
        <v>3232</v>
      </c>
      <c r="Q56" s="2">
        <v>90000000</v>
      </c>
      <c r="R56" t="s">
        <v>49</v>
      </c>
      <c r="S56">
        <f>VLOOKUP(R56, [1]Key!$U$2:$V$9, 2, FALSE)</f>
        <v>7</v>
      </c>
      <c r="T56">
        <f t="shared" si="2"/>
        <v>1</v>
      </c>
      <c r="U56">
        <f>_xlfn.IFS(C56=2018, VLOOKUP(H56, '[1]State Pop'!$B$2:$G$55,6),C56=2017, VLOOKUP(H56, '[1]State Pop'!$B$2:$F$55,5),C56=2016, VLOOKUP(H56, '[1]State Pop'!$B$2:$F$55,4), C56=2015, VLOOKUP(H56, '[1]State Pop'!$B$2:$F$55,3), C56=2014, VLOOKUP(H56, '[1]State Pop'!$B$2:$F$55,2))</f>
        <v>0</v>
      </c>
      <c r="V56">
        <f>_xlfn.IFS(C56=2014,_xlfn.IFS(D56=1,VLOOKUP(H56,[1]Film_Workers!$B$2:$BD$55,2,FALSE),D56=2,VLOOKUP(H56,[1]Film_Workers!$B$2:$BD$55,3,FALSE),D56=3,VLOOKUP(H56,[1]Film_Workers!$B$2:$BD$55,4,FALSE),D56=4,VLOOKUP(H56,[1]Film_Workers!$B$2:$BD$55,5,FALSE),D56=5,VLOOKUP(H56,[1]Film_Workers!$B$2:$BD$55,6,FALSE),D56=6,VLOOKUP(H56,[1]Film_Workers!$B$2:$BD$55,7,FALSE),D56=7,VLOOKUP(H56,[1]Film_Workers!$B$2:$BD$55,8,FALSE),D56=8,VLOOKUP(H56,[1]Film_Workers!$B$2:$BD$55,9,FALSE),D56=9,VLOOKUP(H56,[1]Film_Workers!$B$2:$BD$55,10,FALSE),D56=10,VLOOKUP(H56,[1]Film_Workers!$B$2:$BD$55,11,FALSE),D56=11,VLOOKUP(H56,[1]Film_Workers!$B$2:$BD$55,12,FALSE),D56=12,VLOOKUP(H56,[1]Film_Workers!$B$2:$BD$55,13,FALSE)),C56=2015,_xlfn.IFS(D56=1,VLOOKUP(H56,[1]Film_Workers!$B$2:$BD$55,14,FALSE),D56=2,VLOOKUP(H56,[1]Film_Workers!$B$2:$BD$55,15,FALSE),D56=3,VLOOKUP(H56,[1]Film_Workers!$B$2:$BD$55,16,FALSE),D56=4,VLOOKUP(H56,[1]Film_Workers!$B$2:$BD$55,17,FALSE),D56=5,VLOOKUP(H56,[1]Film_Workers!$B$2:$BD$55,18,FALSE),D56=6,VLOOKUP(H56,[1]Film_Workers!$B$2:$BD$55,19,FALSE),D56=7,VLOOKUP(H56,[1]Film_Workers!$B$2:$BD$55,20,FALSE),D56=8,VLOOKUP(H56,[1]Film_Workers!$B$2:$BD$55,21,FALSE),D56=9,VLOOKUP(H56,[1]Film_Workers!$B$2:$BD$55,22,FALSE),D56=10,VLOOKUP(H56,[1]Film_Workers!$B$2:$BD$55,23,FALSE),D56=11,VLOOKUP(H56,[1]Film_Workers!$B$2:$BD$55,24,FALSE),D56=12,VLOOKUP(H56,[1]Film_Workers!$B$2:$BD$55,25,FALSE)),C56=2016,_xlfn.IFS(D56=1,VLOOKUP(H56,[1]Film_Workers!$B$2:$BD$55,26,FALSE),D56=2,VLOOKUP(H56,[1]Film_Workers!$B$2:$BD$55,27,FALSE),D56=3,VLOOKUP(H56,[1]Film_Workers!$B$2:$BD$55,28,FALSE),D56=4,VLOOKUP(H56,[1]Film_Workers!$B$2:$BD$55,29,FALSE),D56=5,VLOOKUP(H56,[1]Film_Workers!$B$2:$BD$55,30,FALSE),D56=6,VLOOKUP(H56,[1]Film_Workers!$B$2:$BD$55,31,FALSE),D56=7,VLOOKUP(H56,[1]Film_Workers!$B$2:$BD$55,32,FALSE),D56=8,VLOOKUP(H56,[1]Film_Workers!$B$2:$BD$55,33,FALSE),D56=9,VLOOKUP(H56,[1]Film_Workers!$B$2:$BD$55,34,FALSE),D56=10,VLOOKUP(H56,[1]Film_Workers!$B$2:$BD$55,35,FALSE),D56=11,VLOOKUP(H56,[1]Film_Workers!$B$2:$BD$55,36,FALSE),D56=12,VLOOKUP(H56,[1]Film_Workers!$B$2:$BD$55,37,FALSE)),C56=2017,_xlfn.IFS(D56=1,VLOOKUP(H56,[1]Film_Workers!$B$2:$BD$55,38,FALSE),D56=2,VLOOKUP(H56,[1]Film_Workers!$B$2:$BD$55,39,FALSE),D56=3,VLOOKUP(H56,[1]Film_Workers!$B$2:$BD$55,40,FALSE),D56=4,VLOOKUP(H56,[1]Film_Workers!$B$2:$BD$55,41,FALSE),D56=5,VLOOKUP(H56,[1]Film_Workers!$B$2:$BD$55,42,FALSE),D56=6,VLOOKUP(H56,[1]Film_Workers!$B$2:$BD$55,43,FALSE),D56=7,VLOOKUP(H56,[1]Film_Workers!$B$2:$BD$55,43,FALSE),D56=8,VLOOKUP(H56,[1]Film_Workers!$B$2:$BD$55,44,FALSE),D56=9,VLOOKUP(H56,[1]Film_Workers!$B$2:$BD$55,45,FALSE),D56=10,VLOOKUP(H56,[1]Film_Workers!$B$2:$BD$55,46,FALSE),D56=11,VLOOKUP(H56,[1]Film_Workers!$B$2:$BD$55,47,FALSE),D56=12,VLOOKUP(H56,[1]Film_Workers!$B$2:$BD$55,48)),C56=2018,_xlfn.IFS(D56=1,VLOOKUP(H56,[1]Film_Workers!$B$2:$BD$55,49,FALSE),D56=2,VLOOKUP(H56,[1]Film_Workers!$B$2:$BD$55,50,FALSE),D56=3,VLOOKUP(H56,[1]Film_Workers!$B$2:$BD$55,51,FALSE),D56=4,VLOOKUP(H56,[1]Film_Workers!$B$2:$BD$55,52,FALSE),D56=5,VLOOKUP(H56,[1]Film_Workers!$B$2:$BD$55,53,FALSE),D56=6,VLOOKUP(H56,[1]Film_Workers!$B$2:$BD$55,54)))</f>
        <v>0</v>
      </c>
      <c r="W56">
        <f>_xlfn.IFS(C56=2014,_xlfn.IFS(D56=1,VLOOKUP(H56,[1]Priv_Workers!$B$2:$BD$55,2,FALSE),D56=2,VLOOKUP(H56,[1]Priv_Workers!$B$2:$BD$55,3,FALSE),D56=3,VLOOKUP(H56,[1]Priv_Workers!$B$2:$BD$55,4,FALSE),D56=4,VLOOKUP(H56,[1]Priv_Workers!$B$2:$BD$55,5,FALSE),D56=5,VLOOKUP(H56,[1]Priv_Workers!$B$2:$BD$55,6,FALSE),D56=6,VLOOKUP(H56,[1]Priv_Workers!$B$2:$BD$55,7,FALSE),D56=7,VLOOKUP(H56,[1]Priv_Workers!$B$2:$BD$55,8,FALSE),D56=8,VLOOKUP(H56,[1]Priv_Workers!$B$2:$BD$55,9,FALSE),D56=9,VLOOKUP(H56,[1]Priv_Workers!$B$2:$BD$55,10,FALSE),D56=10,VLOOKUP(H56,[1]Priv_Workers!$B$2:$BD$55,11,FALSE),D56=11,VLOOKUP(H56,[1]Priv_Workers!$B$2:$BD$55,12,FALSE),D56=12,VLOOKUP(H56,[1]Priv_Workers!$B$2:$BD$55,13,FALSE)),C56=2015,_xlfn.IFS(D56=1,VLOOKUP(H56,[1]Priv_Workers!$B$2:$BD$55,14,FALSE),D56=2,VLOOKUP(H56,[1]Priv_Workers!$B$2:$BD$55,15,FALSE),D56=3,VLOOKUP(H56,[1]Priv_Workers!$B$2:$BD$55,16,FALSE),D56=4,VLOOKUP(H56,[1]Priv_Workers!$B$2:$BD$55,17,FALSE),D56=5,VLOOKUP(H56,[1]Priv_Workers!$B$2:$BD$55,18,FALSE),D56=6,VLOOKUP(H56,[1]Priv_Workers!$B$2:$BD$55,19,FALSE),D56=7,VLOOKUP(H56,[1]Priv_Workers!$B$2:$BD$55,20,FALSE),D56=8,VLOOKUP(H56,[1]Priv_Workers!$B$2:$BD$55,21,FALSE),D56=9,VLOOKUP(H56,[1]Priv_Workers!$B$2:$BD$55,22,FALSE),D56=10,VLOOKUP(H56,[1]Priv_Workers!$B$2:$BD$55,23,FALSE),D56=11,VLOOKUP(H56,[1]Priv_Workers!$B$2:$BD$55,24,FALSE),D56=12,VLOOKUP(H56,[1]Priv_Workers!$B$2:$BD$55,25,FALSE)),C56=2016,_xlfn.IFS(D56=1,VLOOKUP(H56,[1]Priv_Workers!$B$2:$BD$55,26,FALSE),D56=2,VLOOKUP(H56,[1]Priv_Workers!$B$2:$BD$55,27,FALSE),D56=3,VLOOKUP(H56,[1]Priv_Workers!$B$2:$BD$55,28,FALSE),D56=4,VLOOKUP(H56,[1]Priv_Workers!$B$2:$BD$55,29,FALSE),D56=5,VLOOKUP(H56,[1]Priv_Workers!$B$2:$BD$55,30,FALSE),D56=6,VLOOKUP(H56,[1]Priv_Workers!$B$2:$BD$55,31,FALSE),D56=7,VLOOKUP(H56,[1]Priv_Workers!$B$2:$BD$55,32,FALSE),D56=8,VLOOKUP(H56,[1]Priv_Workers!$B$2:$BD$55,33,FALSE),D56=9,VLOOKUP(H56,[1]Priv_Workers!$B$2:$BD$55,34,FALSE),D56=10,VLOOKUP(H56,[1]Priv_Workers!$B$2:$BD$55,35,FALSE),D56=11,VLOOKUP(H56,[1]Priv_Workers!$B$2:$BD$55,36,FALSE),D56=12,VLOOKUP(H56,[1]Priv_Workers!$B$2:$BD$55,37,FALSE)),C56=2017,_xlfn.IFS(D56=1,VLOOKUP(H56,[1]Priv_Workers!$B$2:$BD$55,38,FALSE),D56=2,VLOOKUP(H56,[1]Priv_Workers!$B$2:$BD$55,39,FALSE),D56=3,VLOOKUP(H56,[1]Priv_Workers!$B$2:$BD$55,40,FALSE),D56=4,VLOOKUP(H56,[1]Priv_Workers!$B$2:$BD$55,41,FALSE),D56=5,VLOOKUP(H56,[1]Priv_Workers!$B$2:$BD$55,42,FALSE),D56=6,VLOOKUP(H56,[1]Priv_Workers!$B$2:$BD$55,43,FALSE),D56=7,VLOOKUP(H56,[1]Priv_Workers!$B$2:$BD$55,43,FALSE),D56=8,VLOOKUP(H56,[1]Priv_Workers!$B$2:$BD$55,44,FALSE),D56=9,VLOOKUP(H56,[1]Priv_Workers!$B$2:$BD$55,45,FALSE),D56=10,VLOOKUP(H56,[1]Priv_Workers!$B$2:$BD$55,46,FALSE),D56=11,VLOOKUP(H56,[1]Priv_Workers!$B$2:$BD$55,47,FALSE),D56=12,VLOOKUP(H56,[1]Priv_Workers!$B$2:$BD$55,48)),C56=2018,_xlfn.IFS(D56=1,VLOOKUP(H56,[1]Priv_Workers!$B$2:$BD$55,49,FALSE),D56=2,VLOOKUP(H56,[1]Priv_Workers!$B$2:$BD$55,50,FALSE),D56=3,VLOOKUP(H56,[1]Priv_Workers!$B$2:$BD$55,51,FALSE),D56=4,VLOOKUP(H56,[1]Priv_Workers!$B$2:$BD$55,52,FALSE),D56=5,VLOOKUP(H56,[1]Priv_Workers!$B$2:$BD$55,53,FALSE),D56=6,VLOOKUP(H56,[1]Priv_Workers!$B$2:$BD$55,54)))</f>
        <v>0</v>
      </c>
      <c r="X56" s="3" t="e">
        <f t="shared" si="3"/>
        <v>#DIV/0!</v>
      </c>
      <c r="Y56" s="2">
        <f>_xlfn.IFS(C56=2014, _xlfn.IFS(E56=1, VLOOKUP(H56, [1]Wage_Info!$B$2:$AH$55, 2, FALSE), E56=2, VLOOKUP(H56, [1]Wage_Info!$B$2:$AH$55, 3, FALSE), E56=3, VLOOKUP(H56, [1]Wage_Info!$B$2:$AH$55, 4, FALSE), E56=4, VLOOKUP(H56, [1]Wage_Info!$B$2:$AH$55, 5, FALSE)), C56=2015, _xlfn.IFS(E56=1, VLOOKUP(H56, [1]Wage_Info!$B$2:$AH$55, 6, FALSE), E56=2, VLOOKUP(H56, [1]Wage_Info!$B$2:$AH$55, 7, FALSE), E56=3, VLOOKUP(H56, [1]Wage_Info!$B$2:$AH$55, 8, FALSE), E56=4, VLOOKUP(H56, [1]Wage_Info!$B$2:$AH$55, 9, FALSE)), C56=2016, _xlfn.IFS(E56=1, VLOOKUP(H56, [1]Wage_Info!$B$2:$AH$55, 10, FALSE), E56=2, VLOOKUP(H56, [1]Wage_Info!$B$2:$AH$55, 11, FALSE), E56=3, VLOOKUP(H56, [1]Wage_Info!$B$2:$AH$55, 12, FALSE), E56=4, VLOOKUP(H56, [1]Wage_Info!$B$2:$AH$55, 13, FALSE)), C56=2017, _xlfn.IFS(E56=1, VLOOKUP(H56, [1]Wage_Info!$B$2:$AH$55, 14, FALSE), E56=2, VLOOKUP(H56, [1]Wage_Info!$B$2:$AH$55, 15, FALSE), E56=3, VLOOKUP(H56, [1]Wage_Info!$B$2:$AH$55, 16, FALSE), E56=4, VLOOKUP(H56, [1]Wage_Info!$B$2:$AH$55, 17, FALSE)), C56 = 2018, _xlfn.IFS(E56=1, VLOOKUP(H56, [1]Wage_Info!$B$2:$AH$55, 18, FALSE), E56=3, VLOOKUP(H56, [1]Wage_Info!$B$2:$AH$55, 19, FALSE)))</f>
        <v>0</v>
      </c>
      <c r="Z56" s="2">
        <f>_xlfn.IFS(C56=2014, _xlfn.IFS(E56=1, VLOOKUP(H56, [1]Wage_Info!$B$2:$AL$55, 20, FALSE), E56=2, VLOOKUP(H56, [1]Wage_Info!$B$2:$AL$55, 21, FALSE), E56=3, VLOOKUP(H56, [1]Wage_Info!$B$2:$AL$55, 22, FALSE), E56=4, VLOOKUP(H56, [1]Wage_Info!$B$2:$AL$55, 23, FALSE)), C56=2015, _xlfn.IFS(E56=1, VLOOKUP(H56, [1]Wage_Info!$B$2:$AL$55, 24, FALSE), E56=2, VLOOKUP(H56, [1]Wage_Info!$B$2:$AL$55, 25, FALSE), E56=3, VLOOKUP(H56, [1]Wage_Info!$B$2:$AL$55, 26, FALSE), E56=4, VLOOKUP(H56, [1]Wage_Info!$B$2:$AL$55, 27, FALSE)), C56=2016, _xlfn.IFS(E56=1, VLOOKUP(H56, [1]Wage_Info!$B$2:$AL$55, 28, FALSE), E56=2, VLOOKUP(H56, [1]Wage_Info!$B$2:$AL$55, 29, FALSE), E56=3, VLOOKUP(H56, [1]Wage_Info!$B$2:$AL$55, 30, FALSE), E56=4, VLOOKUP(H56, [1]Wage_Info!$B$2:$AL$55, 31, FALSE)), C56=2017, _xlfn.IFS(E56=1, VLOOKUP(H56, [1]Wage_Info!$B$2:$AL$55, 32, FALSE), E56=2, VLOOKUP(H56, [1]Wage_Info!$B$2:$AL$55, 33, FALSE), E56=3, VLOOKUP(H56, [1]Wage_Info!$B$2:$AL$55, 34, FALSE), E56=4, VLOOKUP(H56, [1]Wage_Info!$B$2:$AL$55, 35, FALSE)), C56 = 2018, _xlfn.IFS(E56=1, VLOOKUP(H56, [1]Wage_Info!$B$2:$AL$55, 36, FALSE), E56=2, VLOOKUP(H56, [1]Wage_Info!$B$2:$AL$55, 37, FALSE)))</f>
        <v>0</v>
      </c>
      <c r="AA56" s="4" t="e">
        <f t="shared" si="4"/>
        <v>#DIV/0!</v>
      </c>
      <c r="AB56">
        <f>[1]Key!C56</f>
        <v>1</v>
      </c>
      <c r="AC56">
        <f t="shared" si="5"/>
        <v>0</v>
      </c>
      <c r="AD56">
        <f t="shared" si="6"/>
        <v>0</v>
      </c>
      <c r="AE56">
        <f t="shared" si="7"/>
        <v>0</v>
      </c>
      <c r="AF56">
        <f>[1]Key!D56</f>
        <v>0</v>
      </c>
    </row>
    <row r="57" spans="1:32" x14ac:dyDescent="0.3">
      <c r="A57">
        <v>56</v>
      </c>
      <c r="B57">
        <v>56</v>
      </c>
      <c r="C57">
        <v>2016</v>
      </c>
      <c r="D57">
        <v>1</v>
      </c>
      <c r="E57">
        <f t="shared" si="0"/>
        <v>1</v>
      </c>
      <c r="F57">
        <v>2016</v>
      </c>
      <c r="G57" t="s">
        <v>48</v>
      </c>
      <c r="H57" s="1">
        <f>VALUE(IF(G57="foreign",53,SUBSTITUTE(G57,G57,VLOOKUP(G57,[1]Key!$G$2:$H$55,2,))))</f>
        <v>19</v>
      </c>
      <c r="I57" t="s">
        <v>50</v>
      </c>
      <c r="J57">
        <f>VALUE(_xlfn.IFS(I57="foreign",53,I57="fictional",54, I57="unspecified", 55, NOT(OR(I57="foreign",I57="fictional")),SUBSTITUTE(I57,I57,VLOOKUP(I57,[1]Key!$G$2:$H$55,2,))))</f>
        <v>14</v>
      </c>
      <c r="K57">
        <f t="shared" si="1"/>
        <v>0</v>
      </c>
      <c r="L57">
        <f>VLOOKUP(H57, [1]Key!$H$2:$K$54, 2)</f>
        <v>4</v>
      </c>
      <c r="M57">
        <f>VLOOKUP(J57, [1]Key!$H$2:$K$54, 2)</f>
        <v>3</v>
      </c>
      <c r="N57">
        <f>VLOOKUP("*"&amp;G57&amp;"*",[1]Key!$N$2:$O$6,2,FALSE)</f>
        <v>3</v>
      </c>
      <c r="O57">
        <f>VLOOKUP("*"&amp;G57&amp;"*",[1]Key!$R$2:$S$11,2,FALSE)</f>
        <v>9</v>
      </c>
      <c r="P57">
        <v>3215</v>
      </c>
      <c r="Q57" s="2">
        <v>20000000</v>
      </c>
      <c r="R57" t="s">
        <v>57</v>
      </c>
      <c r="S57">
        <f>VLOOKUP(R57, [1]Key!$U$2:$V$50, 2, FALSE)</f>
        <v>9</v>
      </c>
      <c r="T57">
        <f t="shared" si="2"/>
        <v>1</v>
      </c>
      <c r="U57">
        <f>_xlfn.IFS(C57=2018, VLOOKUP(H57, '[1]State Pop'!$B$2:$G$55,6),C57=2017, VLOOKUP(H57, '[1]State Pop'!$B$2:$F$55,5),C57=2016, VLOOKUP(H57, '[1]State Pop'!$B$2:$F$55,4), C57=2015, VLOOKUP(H57, '[1]State Pop'!$B$2:$F$55,3), C57=2014, VLOOKUP(H57, '[1]State Pop'!$B$2:$F$55,2))</f>
        <v>4686157</v>
      </c>
      <c r="V57">
        <f>_xlfn.IFS(C57=2014,_xlfn.IFS(D57=1,VLOOKUP(H57,[1]Film_Workers!$B$2:$BD$55,2,FALSE),D57=2,VLOOKUP(H57,[1]Film_Workers!$B$2:$BD$55,3,FALSE),D57=3,VLOOKUP(H57,[1]Film_Workers!$B$2:$BD$55,4,FALSE),D57=4,VLOOKUP(H57,[1]Film_Workers!$B$2:$BD$55,5,FALSE),D57=5,VLOOKUP(H57,[1]Film_Workers!$B$2:$BD$55,6,FALSE),D57=6,VLOOKUP(H57,[1]Film_Workers!$B$2:$BD$55,7,FALSE),D57=7,VLOOKUP(H57,[1]Film_Workers!$B$2:$BD$55,8,FALSE),D57=8,VLOOKUP(H57,[1]Film_Workers!$B$2:$BD$55,9,FALSE),D57=9,VLOOKUP(H57,[1]Film_Workers!$B$2:$BD$55,10,FALSE),D57=10,VLOOKUP(H57,[1]Film_Workers!$B$2:$BD$55,11,FALSE),D57=11,VLOOKUP(H57,[1]Film_Workers!$B$2:$BD$55,12,FALSE),D57=12,VLOOKUP(H57,[1]Film_Workers!$B$2:$BD$55,13,FALSE)),C57=2015,_xlfn.IFS(D57=1,VLOOKUP(H57,[1]Film_Workers!$B$2:$BD$55,14,FALSE),D57=2,VLOOKUP(H57,[1]Film_Workers!$B$2:$BD$55,15,FALSE),D57=3,VLOOKUP(H57,[1]Film_Workers!$B$2:$BD$55,16,FALSE),D57=4,VLOOKUP(H57,[1]Film_Workers!$B$2:$BD$55,17,FALSE),D57=5,VLOOKUP(H57,[1]Film_Workers!$B$2:$BD$55,18,FALSE),D57=6,VLOOKUP(H57,[1]Film_Workers!$B$2:$BD$55,19,FALSE),D57=7,VLOOKUP(H57,[1]Film_Workers!$B$2:$BD$55,20,FALSE),D57=8,VLOOKUP(H57,[1]Film_Workers!$B$2:$BD$55,21,FALSE),D57=9,VLOOKUP(H57,[1]Film_Workers!$B$2:$BD$55,22,FALSE),D57=10,VLOOKUP(H57,[1]Film_Workers!$B$2:$BD$55,23,FALSE),D57=11,VLOOKUP(H57,[1]Film_Workers!$B$2:$BD$55,24,FALSE),D57=12,VLOOKUP(H57,[1]Film_Workers!$B$2:$BD$55,25,FALSE)),C57=2016,_xlfn.IFS(D57=1,VLOOKUP(H57,[1]Film_Workers!$B$2:$BD$55,26,FALSE),D57=2,VLOOKUP(H57,[1]Film_Workers!$B$2:$BD$55,27,FALSE),D57=3,VLOOKUP(H57,[1]Film_Workers!$B$2:$BD$55,28,FALSE),D57=4,VLOOKUP(H57,[1]Film_Workers!$B$2:$BD$55,29,FALSE),D57=5,VLOOKUP(H57,[1]Film_Workers!$B$2:$BD$55,30,FALSE),D57=6,VLOOKUP(H57,[1]Film_Workers!$B$2:$BD$55,31,FALSE),D57=7,VLOOKUP(H57,[1]Film_Workers!$B$2:$BD$55,32,FALSE),D57=8,VLOOKUP(H57,[1]Film_Workers!$B$2:$BD$55,33,FALSE),D57=9,VLOOKUP(H57,[1]Film_Workers!$B$2:$BD$55,34,FALSE),D57=10,VLOOKUP(H57,[1]Film_Workers!$B$2:$BD$55,35,FALSE),D57=11,VLOOKUP(H57,[1]Film_Workers!$B$2:$BD$55,36,FALSE),D57=12,VLOOKUP(H57,[1]Film_Workers!$B$2:$BD$55,37,FALSE)),C57=2017,_xlfn.IFS(D57=1,VLOOKUP(H57,[1]Film_Workers!$B$2:$BD$55,38,FALSE),D57=2,VLOOKUP(H57,[1]Film_Workers!$B$2:$BD$55,39,FALSE),D57=3,VLOOKUP(H57,[1]Film_Workers!$B$2:$BD$55,40,FALSE),D57=4,VLOOKUP(H57,[1]Film_Workers!$B$2:$BD$55,41,FALSE),D57=5,VLOOKUP(H57,[1]Film_Workers!$B$2:$BD$55,42,FALSE),D57=6,VLOOKUP(H57,[1]Film_Workers!$B$2:$BD$55,43,FALSE),D57=7,VLOOKUP(H57,[1]Film_Workers!$B$2:$BD$55,43,FALSE),D57=8,VLOOKUP(H57,[1]Film_Workers!$B$2:$BD$55,44,FALSE),D57=9,VLOOKUP(H57,[1]Film_Workers!$B$2:$BD$55,45,FALSE),D57=10,VLOOKUP(H57,[1]Film_Workers!$B$2:$BD$55,46,FALSE),D57=11,VLOOKUP(H57,[1]Film_Workers!$B$2:$BD$55,47,FALSE),D57=12,VLOOKUP(H57,[1]Film_Workers!$B$2:$BD$55,48)),C57=2018,_xlfn.IFS(D57=1,VLOOKUP(H57,[1]Film_Workers!$B$2:$BD$55,49,FALSE),D57=2,VLOOKUP(H57,[1]Film_Workers!$B$2:$BD$55,50,FALSE),D57=3,VLOOKUP(H57,[1]Film_Workers!$B$2:$BD$55,51,FALSE),D57=4,VLOOKUP(H57,[1]Film_Workers!$B$2:$BD$55,52,FALSE),D57=5,VLOOKUP(H57,[1]Film_Workers!$B$2:$BD$55,53,FALSE),D57=6,VLOOKUP(H57,[1]Film_Workers!$B$2:$BD$55,54)))</f>
        <v>4831</v>
      </c>
      <c r="W57">
        <f>_xlfn.IFS(C57=2014,_xlfn.IFS(D57=1,VLOOKUP(H57,[1]Priv_Workers!$B$2:$BD$55,2,FALSE),D57=2,VLOOKUP(H57,[1]Priv_Workers!$B$2:$BD$55,3,FALSE),D57=3,VLOOKUP(H57,[1]Priv_Workers!$B$2:$BD$55,4,FALSE),D57=4,VLOOKUP(H57,[1]Priv_Workers!$B$2:$BD$55,5,FALSE),D57=5,VLOOKUP(H57,[1]Priv_Workers!$B$2:$BD$55,6,FALSE),D57=6,VLOOKUP(H57,[1]Priv_Workers!$B$2:$BD$55,7,FALSE),D57=7,VLOOKUP(H57,[1]Priv_Workers!$B$2:$BD$55,8,FALSE),D57=8,VLOOKUP(H57,[1]Priv_Workers!$B$2:$BD$55,9,FALSE),D57=9,VLOOKUP(H57,[1]Priv_Workers!$B$2:$BD$55,10,FALSE),D57=10,VLOOKUP(H57,[1]Priv_Workers!$B$2:$BD$55,11,FALSE),D57=11,VLOOKUP(H57,[1]Priv_Workers!$B$2:$BD$55,12,FALSE),D57=12,VLOOKUP(H57,[1]Priv_Workers!$B$2:$BD$55,13,FALSE)),C57=2015,_xlfn.IFS(D57=1,VLOOKUP(H57,[1]Priv_Workers!$B$2:$BD$55,14,FALSE),D57=2,VLOOKUP(H57,[1]Priv_Workers!$B$2:$BD$55,15,FALSE),D57=3,VLOOKUP(H57,[1]Priv_Workers!$B$2:$BD$55,16,FALSE),D57=4,VLOOKUP(H57,[1]Priv_Workers!$B$2:$BD$55,17,FALSE),D57=5,VLOOKUP(H57,[1]Priv_Workers!$B$2:$BD$55,18,FALSE),D57=6,VLOOKUP(H57,[1]Priv_Workers!$B$2:$BD$55,19,FALSE),D57=7,VLOOKUP(H57,[1]Priv_Workers!$B$2:$BD$55,20,FALSE),D57=8,VLOOKUP(H57,[1]Priv_Workers!$B$2:$BD$55,21,FALSE),D57=9,VLOOKUP(H57,[1]Priv_Workers!$B$2:$BD$55,22,FALSE),D57=10,VLOOKUP(H57,[1]Priv_Workers!$B$2:$BD$55,23,FALSE),D57=11,VLOOKUP(H57,[1]Priv_Workers!$B$2:$BD$55,24,FALSE),D57=12,VLOOKUP(H57,[1]Priv_Workers!$B$2:$BD$55,25,FALSE)),C57=2016,_xlfn.IFS(D57=1,VLOOKUP(H57,[1]Priv_Workers!$B$2:$BD$55,26,FALSE),D57=2,VLOOKUP(H57,[1]Priv_Workers!$B$2:$BD$55,27,FALSE),D57=3,VLOOKUP(H57,[1]Priv_Workers!$B$2:$BD$55,28,FALSE),D57=4,VLOOKUP(H57,[1]Priv_Workers!$B$2:$BD$55,29,FALSE),D57=5,VLOOKUP(H57,[1]Priv_Workers!$B$2:$BD$55,30,FALSE),D57=6,VLOOKUP(H57,[1]Priv_Workers!$B$2:$BD$55,31,FALSE),D57=7,VLOOKUP(H57,[1]Priv_Workers!$B$2:$BD$55,32,FALSE),D57=8,VLOOKUP(H57,[1]Priv_Workers!$B$2:$BD$55,33,FALSE),D57=9,VLOOKUP(H57,[1]Priv_Workers!$B$2:$BD$55,34,FALSE),D57=10,VLOOKUP(H57,[1]Priv_Workers!$B$2:$BD$55,35,FALSE),D57=11,VLOOKUP(H57,[1]Priv_Workers!$B$2:$BD$55,36,FALSE),D57=12,VLOOKUP(H57,[1]Priv_Workers!$B$2:$BD$55,37,FALSE)),C57=2017,_xlfn.IFS(D57=1,VLOOKUP(H57,[1]Priv_Workers!$B$2:$BD$55,38,FALSE),D57=2,VLOOKUP(H57,[1]Priv_Workers!$B$2:$BD$55,39,FALSE),D57=3,VLOOKUP(H57,[1]Priv_Workers!$B$2:$BD$55,40,FALSE),D57=4,VLOOKUP(H57,[1]Priv_Workers!$B$2:$BD$55,41,FALSE),D57=5,VLOOKUP(H57,[1]Priv_Workers!$B$2:$BD$55,42,FALSE),D57=6,VLOOKUP(H57,[1]Priv_Workers!$B$2:$BD$55,43,FALSE),D57=7,VLOOKUP(H57,[1]Priv_Workers!$B$2:$BD$55,43,FALSE),D57=8,VLOOKUP(H57,[1]Priv_Workers!$B$2:$BD$55,44,FALSE),D57=9,VLOOKUP(H57,[1]Priv_Workers!$B$2:$BD$55,45,FALSE),D57=10,VLOOKUP(H57,[1]Priv_Workers!$B$2:$BD$55,46,FALSE),D57=11,VLOOKUP(H57,[1]Priv_Workers!$B$2:$BD$55,47,FALSE),D57=12,VLOOKUP(H57,[1]Priv_Workers!$B$2:$BD$55,48)),C57=2018,_xlfn.IFS(D57=1,VLOOKUP(H57,[1]Priv_Workers!$B$2:$BD$55,49,FALSE),D57=2,VLOOKUP(H57,[1]Priv_Workers!$B$2:$BD$55,50,FALSE),D57=3,VLOOKUP(H57,[1]Priv_Workers!$B$2:$BD$55,51,FALSE),D57=4,VLOOKUP(H57,[1]Priv_Workers!$B$2:$BD$55,52,FALSE),D57=5,VLOOKUP(H57,[1]Priv_Workers!$B$2:$BD$55,53,FALSE),D57=6,VLOOKUP(H57,[1]Priv_Workers!$B$2:$BD$55,54)))</f>
        <v>1593283</v>
      </c>
      <c r="X57" s="3">
        <f t="shared" si="3"/>
        <v>3.0321041522441399E-3</v>
      </c>
      <c r="Y57" s="2">
        <f>_xlfn.IFS(C57=2014, _xlfn.IFS(E57=1, VLOOKUP(H57, [1]Wage_Info!$B$2:$AH$55, 2, FALSE), E57=2, VLOOKUP(H57, [1]Wage_Info!$B$2:$AH$55, 3, FALSE), E57=3, VLOOKUP(H57, [1]Wage_Info!$B$2:$AH$55, 4, FALSE), E57=4, VLOOKUP(H57, [1]Wage_Info!$B$2:$AH$55, 5, FALSE)), C57=2015, _xlfn.IFS(E57=1, VLOOKUP(H57, [1]Wage_Info!$B$2:$AH$55, 6, FALSE), E57=2, VLOOKUP(H57, [1]Wage_Info!$B$2:$AH$55, 7, FALSE), E57=3, VLOOKUP(H57, [1]Wage_Info!$B$2:$AH$55, 8, FALSE), E57=4, VLOOKUP(H57, [1]Wage_Info!$B$2:$AH$55, 9, FALSE)), C57=2016, _xlfn.IFS(E57=1, VLOOKUP(H57, [1]Wage_Info!$B$2:$AH$55, 10, FALSE), E57=2, VLOOKUP(H57, [1]Wage_Info!$B$2:$AH$55, 11, FALSE), E57=3, VLOOKUP(H57, [1]Wage_Info!$B$2:$AH$55, 12, FALSE), E57=4, VLOOKUP(H57, [1]Wage_Info!$B$2:$AH$55, 13, FALSE)), C57=2017, _xlfn.IFS(E57=1, VLOOKUP(H57, [1]Wage_Info!$B$2:$AH$55, 14, FALSE), E57=2, VLOOKUP(H57, [1]Wage_Info!$B$2:$AH$55, 15, FALSE), E57=3, VLOOKUP(H57, [1]Wage_Info!$B$2:$AH$55, 16, FALSE), E57=4, VLOOKUP(H57, [1]Wage_Info!$B$2:$AH$55, 17, FALSE)), C57 = 2018, _xlfn.IFS(E57=1, VLOOKUP(H57, [1]Wage_Info!$B$2:$AH$55, 18, FALSE), E57=3, VLOOKUP(H57, [1]Wage_Info!$B$2:$AH$55, 19, FALSE)))</f>
        <v>43573193</v>
      </c>
      <c r="Z57" s="2">
        <f>_xlfn.IFS(C57=2014, _xlfn.IFS(E57=1, VLOOKUP(H57, [1]Wage_Info!$B$2:$AL$55, 20, FALSE), E57=2, VLOOKUP(H57, [1]Wage_Info!$B$2:$AL$55, 21, FALSE), E57=3, VLOOKUP(H57, [1]Wage_Info!$B$2:$AL$55, 22, FALSE), E57=4, VLOOKUP(H57, [1]Wage_Info!$B$2:$AL$55, 23, FALSE)), C57=2015, _xlfn.IFS(E57=1, VLOOKUP(H57, [1]Wage_Info!$B$2:$AL$55, 24, FALSE), E57=2, VLOOKUP(H57, [1]Wage_Info!$B$2:$AL$55, 25, FALSE), E57=3, VLOOKUP(H57, [1]Wage_Info!$B$2:$AL$55, 26, FALSE), E57=4, VLOOKUP(H57, [1]Wage_Info!$B$2:$AL$55, 27, FALSE)), C57=2016, _xlfn.IFS(E57=1, VLOOKUP(H57, [1]Wage_Info!$B$2:$AL$55, 28, FALSE), E57=2, VLOOKUP(H57, [1]Wage_Info!$B$2:$AL$55, 29, FALSE), E57=3, VLOOKUP(H57, [1]Wage_Info!$B$2:$AL$55, 30, FALSE), E57=4, VLOOKUP(H57, [1]Wage_Info!$B$2:$AL$55, 31, FALSE)), C57=2017, _xlfn.IFS(E57=1, VLOOKUP(H57, [1]Wage_Info!$B$2:$AL$55, 32, FALSE), E57=2, VLOOKUP(H57, [1]Wage_Info!$B$2:$AL$55, 33, FALSE), E57=3, VLOOKUP(H57, [1]Wage_Info!$B$2:$AL$55, 34, FALSE), E57=4, VLOOKUP(H57, [1]Wage_Info!$B$2:$AL$55, 35, FALSE)), C57 = 2018, _xlfn.IFS(E57=1, VLOOKUP(H57, [1]Wage_Info!$B$2:$AL$55, 36, FALSE), E57=2, VLOOKUP(H57, [1]Wage_Info!$B$2:$AL$55, 37, FALSE)))</f>
        <v>17937688495</v>
      </c>
      <c r="AA57" s="4">
        <f t="shared" si="4"/>
        <v>2.4291420275330184E-3</v>
      </c>
      <c r="AB57">
        <f>[1]Key!C57</f>
        <v>1</v>
      </c>
      <c r="AC57">
        <f t="shared" si="5"/>
        <v>0</v>
      </c>
      <c r="AD57">
        <f t="shared" si="6"/>
        <v>0</v>
      </c>
      <c r="AE57">
        <f t="shared" si="7"/>
        <v>0</v>
      </c>
      <c r="AF57">
        <f>[1]Key!D57</f>
        <v>0</v>
      </c>
    </row>
    <row r="58" spans="1:32" x14ac:dyDescent="0.3">
      <c r="A58">
        <v>57</v>
      </c>
      <c r="B58">
        <v>57</v>
      </c>
      <c r="C58">
        <v>2016</v>
      </c>
      <c r="D58">
        <v>3</v>
      </c>
      <c r="E58">
        <f t="shared" si="0"/>
        <v>1</v>
      </c>
      <c r="F58">
        <v>2016</v>
      </c>
      <c r="G58" t="s">
        <v>38</v>
      </c>
      <c r="H58" s="1">
        <f>VALUE(IF(G58="foreign",53,SUBSTITUTE(G58,G58,VLOOKUP(G58,[1]Key!$G$2:$H$55,2,))))</f>
        <v>11</v>
      </c>
      <c r="I58" t="s">
        <v>50</v>
      </c>
      <c r="J58">
        <f>VALUE(_xlfn.IFS(I58="foreign",53,I58="fictional",54, I58="unspecified", 55, NOT(OR(I58="foreign",I58="fictional")),SUBSTITUTE(I58,I58,VLOOKUP(I58,[1]Key!$G$2:$H$55,2,))))</f>
        <v>14</v>
      </c>
      <c r="K58">
        <f t="shared" si="1"/>
        <v>0</v>
      </c>
      <c r="L58">
        <f>VLOOKUP(H58, [1]Key!$H$2:$K$54, 2)</f>
        <v>5</v>
      </c>
      <c r="M58">
        <f>VLOOKUP(J58, [1]Key!$H$2:$K$54, 2)</f>
        <v>3</v>
      </c>
      <c r="N58">
        <f>VLOOKUP("*"&amp;G58&amp;"*",[1]Key!$N$2:$O$6,2,FALSE)</f>
        <v>3</v>
      </c>
      <c r="O58">
        <f>VLOOKUP("*"&amp;G58&amp;"*",[1]Key!$R$2:$S$11,2,FALSE)</f>
        <v>7</v>
      </c>
      <c r="P58">
        <v>3210</v>
      </c>
      <c r="Q58" s="2">
        <v>45000000</v>
      </c>
      <c r="R58" t="s">
        <v>42</v>
      </c>
      <c r="S58">
        <f>VLOOKUP(R58, [1]Key!$U$2:$V$50, 2, FALSE)</f>
        <v>5</v>
      </c>
      <c r="T58">
        <f t="shared" si="2"/>
        <v>0</v>
      </c>
      <c r="U58">
        <f>_xlfn.IFS(C58=2018, VLOOKUP(H58, '[1]State Pop'!$B$2:$G$55,6),C58=2017, VLOOKUP(H58, '[1]State Pop'!$B$2:$F$55,5),C58=2016, VLOOKUP(H58, '[1]State Pop'!$B$2:$F$55,4), C58=2015, VLOOKUP(H58, '[1]State Pop'!$B$2:$F$55,3), C58=2014, VLOOKUP(H58, '[1]State Pop'!$B$2:$F$55,2))</f>
        <v>10313620</v>
      </c>
      <c r="V58">
        <f>_xlfn.IFS(C58=2014,_xlfn.IFS(D58=1,VLOOKUP(H58,[1]Film_Workers!$B$2:$BD$55,2,FALSE),D58=2,VLOOKUP(H58,[1]Film_Workers!$B$2:$BD$55,3,FALSE),D58=3,VLOOKUP(H58,[1]Film_Workers!$B$2:$BD$55,4,FALSE),D58=4,VLOOKUP(H58,[1]Film_Workers!$B$2:$BD$55,5,FALSE),D58=5,VLOOKUP(H58,[1]Film_Workers!$B$2:$BD$55,6,FALSE),D58=6,VLOOKUP(H58,[1]Film_Workers!$B$2:$BD$55,7,FALSE),D58=7,VLOOKUP(H58,[1]Film_Workers!$B$2:$BD$55,8,FALSE),D58=8,VLOOKUP(H58,[1]Film_Workers!$B$2:$BD$55,9,FALSE),D58=9,VLOOKUP(H58,[1]Film_Workers!$B$2:$BD$55,10,FALSE),D58=10,VLOOKUP(H58,[1]Film_Workers!$B$2:$BD$55,11,FALSE),D58=11,VLOOKUP(H58,[1]Film_Workers!$B$2:$BD$55,12,FALSE),D58=12,VLOOKUP(H58,[1]Film_Workers!$B$2:$BD$55,13,FALSE)),C58=2015,_xlfn.IFS(D58=1,VLOOKUP(H58,[1]Film_Workers!$B$2:$BD$55,14,FALSE),D58=2,VLOOKUP(H58,[1]Film_Workers!$B$2:$BD$55,15,FALSE),D58=3,VLOOKUP(H58,[1]Film_Workers!$B$2:$BD$55,16,FALSE),D58=4,VLOOKUP(H58,[1]Film_Workers!$B$2:$BD$55,17,FALSE),D58=5,VLOOKUP(H58,[1]Film_Workers!$B$2:$BD$55,18,FALSE),D58=6,VLOOKUP(H58,[1]Film_Workers!$B$2:$BD$55,19,FALSE),D58=7,VLOOKUP(H58,[1]Film_Workers!$B$2:$BD$55,20,FALSE),D58=8,VLOOKUP(H58,[1]Film_Workers!$B$2:$BD$55,21,FALSE),D58=9,VLOOKUP(H58,[1]Film_Workers!$B$2:$BD$55,22,FALSE),D58=10,VLOOKUP(H58,[1]Film_Workers!$B$2:$BD$55,23,FALSE),D58=11,VLOOKUP(H58,[1]Film_Workers!$B$2:$BD$55,24,FALSE),D58=12,VLOOKUP(H58,[1]Film_Workers!$B$2:$BD$55,25,FALSE)),C58=2016,_xlfn.IFS(D58=1,VLOOKUP(H58,[1]Film_Workers!$B$2:$BD$55,26,FALSE),D58=2,VLOOKUP(H58,[1]Film_Workers!$B$2:$BD$55,27,FALSE),D58=3,VLOOKUP(H58,[1]Film_Workers!$B$2:$BD$55,28,FALSE),D58=4,VLOOKUP(H58,[1]Film_Workers!$B$2:$BD$55,29,FALSE),D58=5,VLOOKUP(H58,[1]Film_Workers!$B$2:$BD$55,30,FALSE),D58=6,VLOOKUP(H58,[1]Film_Workers!$B$2:$BD$55,31,FALSE),D58=7,VLOOKUP(H58,[1]Film_Workers!$B$2:$BD$55,32,FALSE),D58=8,VLOOKUP(H58,[1]Film_Workers!$B$2:$BD$55,33,FALSE),D58=9,VLOOKUP(H58,[1]Film_Workers!$B$2:$BD$55,34,FALSE),D58=10,VLOOKUP(H58,[1]Film_Workers!$B$2:$BD$55,35,FALSE),D58=11,VLOOKUP(H58,[1]Film_Workers!$B$2:$BD$55,36,FALSE),D58=12,VLOOKUP(H58,[1]Film_Workers!$B$2:$BD$55,37,FALSE)),C58=2017,_xlfn.IFS(D58=1,VLOOKUP(H58,[1]Film_Workers!$B$2:$BD$55,38,FALSE),D58=2,VLOOKUP(H58,[1]Film_Workers!$B$2:$BD$55,39,FALSE),D58=3,VLOOKUP(H58,[1]Film_Workers!$B$2:$BD$55,40,FALSE),D58=4,VLOOKUP(H58,[1]Film_Workers!$B$2:$BD$55,41,FALSE),D58=5,VLOOKUP(H58,[1]Film_Workers!$B$2:$BD$55,42,FALSE),D58=6,VLOOKUP(H58,[1]Film_Workers!$B$2:$BD$55,43,FALSE),D58=7,VLOOKUP(H58,[1]Film_Workers!$B$2:$BD$55,43,FALSE),D58=8,VLOOKUP(H58,[1]Film_Workers!$B$2:$BD$55,44,FALSE),D58=9,VLOOKUP(H58,[1]Film_Workers!$B$2:$BD$55,45,FALSE),D58=10,VLOOKUP(H58,[1]Film_Workers!$B$2:$BD$55,46,FALSE),D58=11,VLOOKUP(H58,[1]Film_Workers!$B$2:$BD$55,47,FALSE),D58=12,VLOOKUP(H58,[1]Film_Workers!$B$2:$BD$55,48)),C58=2018,_xlfn.IFS(D58=1,VLOOKUP(H58,[1]Film_Workers!$B$2:$BD$55,49,FALSE),D58=2,VLOOKUP(H58,[1]Film_Workers!$B$2:$BD$55,50,FALSE),D58=3,VLOOKUP(H58,[1]Film_Workers!$B$2:$BD$55,51,FALSE),D58=4,VLOOKUP(H58,[1]Film_Workers!$B$2:$BD$55,52,FALSE),D58=5,VLOOKUP(H58,[1]Film_Workers!$B$2:$BD$55,53,FALSE),D58=6,VLOOKUP(H58,[1]Film_Workers!$B$2:$BD$55,54)))</f>
        <v>8805</v>
      </c>
      <c r="W58">
        <f>_xlfn.IFS(C58=2014,_xlfn.IFS(D58=1,VLOOKUP(H58,[1]Priv_Workers!$B$2:$BD$55,2,FALSE),D58=2,VLOOKUP(H58,[1]Priv_Workers!$B$2:$BD$55,3,FALSE),D58=3,VLOOKUP(H58,[1]Priv_Workers!$B$2:$BD$55,4,FALSE),D58=4,VLOOKUP(H58,[1]Priv_Workers!$B$2:$BD$55,5,FALSE),D58=5,VLOOKUP(H58,[1]Priv_Workers!$B$2:$BD$55,6,FALSE),D58=6,VLOOKUP(H58,[1]Priv_Workers!$B$2:$BD$55,7,FALSE),D58=7,VLOOKUP(H58,[1]Priv_Workers!$B$2:$BD$55,8,FALSE),D58=8,VLOOKUP(H58,[1]Priv_Workers!$B$2:$BD$55,9,FALSE),D58=9,VLOOKUP(H58,[1]Priv_Workers!$B$2:$BD$55,10,FALSE),D58=10,VLOOKUP(H58,[1]Priv_Workers!$B$2:$BD$55,11,FALSE),D58=11,VLOOKUP(H58,[1]Priv_Workers!$B$2:$BD$55,12,FALSE),D58=12,VLOOKUP(H58,[1]Priv_Workers!$B$2:$BD$55,13,FALSE)),C58=2015,_xlfn.IFS(D58=1,VLOOKUP(H58,[1]Priv_Workers!$B$2:$BD$55,14,FALSE),D58=2,VLOOKUP(H58,[1]Priv_Workers!$B$2:$BD$55,15,FALSE),D58=3,VLOOKUP(H58,[1]Priv_Workers!$B$2:$BD$55,16,FALSE),D58=4,VLOOKUP(H58,[1]Priv_Workers!$B$2:$BD$55,17,FALSE),D58=5,VLOOKUP(H58,[1]Priv_Workers!$B$2:$BD$55,18,FALSE),D58=6,VLOOKUP(H58,[1]Priv_Workers!$B$2:$BD$55,19,FALSE),D58=7,VLOOKUP(H58,[1]Priv_Workers!$B$2:$BD$55,20,FALSE),D58=8,VLOOKUP(H58,[1]Priv_Workers!$B$2:$BD$55,21,FALSE),D58=9,VLOOKUP(H58,[1]Priv_Workers!$B$2:$BD$55,22,FALSE),D58=10,VLOOKUP(H58,[1]Priv_Workers!$B$2:$BD$55,23,FALSE),D58=11,VLOOKUP(H58,[1]Priv_Workers!$B$2:$BD$55,24,FALSE),D58=12,VLOOKUP(H58,[1]Priv_Workers!$B$2:$BD$55,25,FALSE)),C58=2016,_xlfn.IFS(D58=1,VLOOKUP(H58,[1]Priv_Workers!$B$2:$BD$55,26,FALSE),D58=2,VLOOKUP(H58,[1]Priv_Workers!$B$2:$BD$55,27,FALSE),D58=3,VLOOKUP(H58,[1]Priv_Workers!$B$2:$BD$55,28,FALSE),D58=4,VLOOKUP(H58,[1]Priv_Workers!$B$2:$BD$55,29,FALSE),D58=5,VLOOKUP(H58,[1]Priv_Workers!$B$2:$BD$55,30,FALSE),D58=6,VLOOKUP(H58,[1]Priv_Workers!$B$2:$BD$55,31,FALSE),D58=7,VLOOKUP(H58,[1]Priv_Workers!$B$2:$BD$55,32,FALSE),D58=8,VLOOKUP(H58,[1]Priv_Workers!$B$2:$BD$55,33,FALSE),D58=9,VLOOKUP(H58,[1]Priv_Workers!$B$2:$BD$55,34,FALSE),D58=10,VLOOKUP(H58,[1]Priv_Workers!$B$2:$BD$55,35,FALSE),D58=11,VLOOKUP(H58,[1]Priv_Workers!$B$2:$BD$55,36,FALSE),D58=12,VLOOKUP(H58,[1]Priv_Workers!$B$2:$BD$55,37,FALSE)),C58=2017,_xlfn.IFS(D58=1,VLOOKUP(H58,[1]Priv_Workers!$B$2:$BD$55,38,FALSE),D58=2,VLOOKUP(H58,[1]Priv_Workers!$B$2:$BD$55,39,FALSE),D58=3,VLOOKUP(H58,[1]Priv_Workers!$B$2:$BD$55,40,FALSE),D58=4,VLOOKUP(H58,[1]Priv_Workers!$B$2:$BD$55,41,FALSE),D58=5,VLOOKUP(H58,[1]Priv_Workers!$B$2:$BD$55,42,FALSE),D58=6,VLOOKUP(H58,[1]Priv_Workers!$B$2:$BD$55,43,FALSE),D58=7,VLOOKUP(H58,[1]Priv_Workers!$B$2:$BD$55,43,FALSE),D58=8,VLOOKUP(H58,[1]Priv_Workers!$B$2:$BD$55,44,FALSE),D58=9,VLOOKUP(H58,[1]Priv_Workers!$B$2:$BD$55,45,FALSE),D58=10,VLOOKUP(H58,[1]Priv_Workers!$B$2:$BD$55,46,FALSE),D58=11,VLOOKUP(H58,[1]Priv_Workers!$B$2:$BD$55,47,FALSE),D58=12,VLOOKUP(H58,[1]Priv_Workers!$B$2:$BD$55,48)),C58=2018,_xlfn.IFS(D58=1,VLOOKUP(H58,[1]Priv_Workers!$B$2:$BD$55,49,FALSE),D58=2,VLOOKUP(H58,[1]Priv_Workers!$B$2:$BD$55,50,FALSE),D58=3,VLOOKUP(H58,[1]Priv_Workers!$B$2:$BD$55,51,FALSE),D58=4,VLOOKUP(H58,[1]Priv_Workers!$B$2:$BD$55,52,FALSE),D58=5,VLOOKUP(H58,[1]Priv_Workers!$B$2:$BD$55,53,FALSE),D58=6,VLOOKUP(H58,[1]Priv_Workers!$B$2:$BD$55,54)))</f>
        <v>3560977</v>
      </c>
      <c r="X58" s="3">
        <f t="shared" si="3"/>
        <v>2.4726360209571699E-3</v>
      </c>
      <c r="Y58" s="2">
        <f>_xlfn.IFS(C58=2014, _xlfn.IFS(E58=1, VLOOKUP(H58, [1]Wage_Info!$B$2:$AH$55, 2, FALSE), E58=2, VLOOKUP(H58, [1]Wage_Info!$B$2:$AH$55, 3, FALSE), E58=3, VLOOKUP(H58, [1]Wage_Info!$B$2:$AH$55, 4, FALSE), E58=4, VLOOKUP(H58, [1]Wage_Info!$B$2:$AH$55, 5, FALSE)), C58=2015, _xlfn.IFS(E58=1, VLOOKUP(H58, [1]Wage_Info!$B$2:$AH$55, 6, FALSE), E58=2, VLOOKUP(H58, [1]Wage_Info!$B$2:$AH$55, 7, FALSE), E58=3, VLOOKUP(H58, [1]Wage_Info!$B$2:$AH$55, 8, FALSE), E58=4, VLOOKUP(H58, [1]Wage_Info!$B$2:$AH$55, 9, FALSE)), C58=2016, _xlfn.IFS(E58=1, VLOOKUP(H58, [1]Wage_Info!$B$2:$AH$55, 10, FALSE), E58=2, VLOOKUP(H58, [1]Wage_Info!$B$2:$AH$55, 11, FALSE), E58=3, VLOOKUP(H58, [1]Wage_Info!$B$2:$AH$55, 12, FALSE), E58=4, VLOOKUP(H58, [1]Wage_Info!$B$2:$AH$55, 13, FALSE)), C58=2017, _xlfn.IFS(E58=1, VLOOKUP(H58, [1]Wage_Info!$B$2:$AH$55, 14, FALSE), E58=2, VLOOKUP(H58, [1]Wage_Info!$B$2:$AH$55, 15, FALSE), E58=3, VLOOKUP(H58, [1]Wage_Info!$B$2:$AH$55, 16, FALSE), E58=4, VLOOKUP(H58, [1]Wage_Info!$B$2:$AH$55, 17, FALSE)), C58 = 2018, _xlfn.IFS(E58=1, VLOOKUP(H58, [1]Wage_Info!$B$2:$AH$55, 18, FALSE), E58=3, VLOOKUP(H58, [1]Wage_Info!$B$2:$AH$55, 19, FALSE)))</f>
        <v>151250349</v>
      </c>
      <c r="Z58" s="2">
        <f>_xlfn.IFS(C58=2014, _xlfn.IFS(E58=1, VLOOKUP(H58, [1]Wage_Info!$B$2:$AL$55, 20, FALSE), E58=2, VLOOKUP(H58, [1]Wage_Info!$B$2:$AL$55, 21, FALSE), E58=3, VLOOKUP(H58, [1]Wage_Info!$B$2:$AL$55, 22, FALSE), E58=4, VLOOKUP(H58, [1]Wage_Info!$B$2:$AL$55, 23, FALSE)), C58=2015, _xlfn.IFS(E58=1, VLOOKUP(H58, [1]Wage_Info!$B$2:$AL$55, 24, FALSE), E58=2, VLOOKUP(H58, [1]Wage_Info!$B$2:$AL$55, 25, FALSE), E58=3, VLOOKUP(H58, [1]Wage_Info!$B$2:$AL$55, 26, FALSE), E58=4, VLOOKUP(H58, [1]Wage_Info!$B$2:$AL$55, 27, FALSE)), C58=2016, _xlfn.IFS(E58=1, VLOOKUP(H58, [1]Wage_Info!$B$2:$AL$55, 28, FALSE), E58=2, VLOOKUP(H58, [1]Wage_Info!$B$2:$AL$55, 29, FALSE), E58=3, VLOOKUP(H58, [1]Wage_Info!$B$2:$AL$55, 30, FALSE), E58=4, VLOOKUP(H58, [1]Wage_Info!$B$2:$AL$55, 31, FALSE)), C58=2017, _xlfn.IFS(E58=1, VLOOKUP(H58, [1]Wage_Info!$B$2:$AL$55, 32, FALSE), E58=2, VLOOKUP(H58, [1]Wage_Info!$B$2:$AL$55, 33, FALSE), E58=3, VLOOKUP(H58, [1]Wage_Info!$B$2:$AL$55, 34, FALSE), E58=4, VLOOKUP(H58, [1]Wage_Info!$B$2:$AL$55, 35, FALSE)), C58 = 2018, _xlfn.IFS(E58=1, VLOOKUP(H58, [1]Wage_Info!$B$2:$AL$55, 36, FALSE), E58=2, VLOOKUP(H58, [1]Wage_Info!$B$2:$AL$55, 37, FALSE)))</f>
        <v>47538652919</v>
      </c>
      <c r="AA58" s="4">
        <f t="shared" si="4"/>
        <v>3.1816288370163106E-3</v>
      </c>
      <c r="AB58">
        <f>[1]Key!C58</f>
        <v>1</v>
      </c>
      <c r="AC58">
        <f t="shared" si="5"/>
        <v>0</v>
      </c>
      <c r="AD58">
        <f t="shared" si="6"/>
        <v>0</v>
      </c>
      <c r="AE58">
        <f t="shared" si="7"/>
        <v>0</v>
      </c>
      <c r="AF58">
        <f>[1]Key!D58</f>
        <v>0</v>
      </c>
    </row>
    <row r="59" spans="1:32" x14ac:dyDescent="0.3">
      <c r="A59">
        <v>58</v>
      </c>
      <c r="B59">
        <v>58</v>
      </c>
      <c r="C59">
        <v>2014</v>
      </c>
      <c r="D59">
        <v>7</v>
      </c>
      <c r="E59">
        <f t="shared" si="0"/>
        <v>3</v>
      </c>
      <c r="F59">
        <v>2016</v>
      </c>
      <c r="G59" t="s">
        <v>56</v>
      </c>
      <c r="H59" s="1">
        <f>VALUE(IF(G59="foreign",53,SUBSTITUTE(G59,G59,VLOOKUP(G59,[1]Key!$G$2:$H$55,2,))))</f>
        <v>10</v>
      </c>
      <c r="I59" t="s">
        <v>56</v>
      </c>
      <c r="J59">
        <f>VALUE(_xlfn.IFS(I59="foreign",53,I59="fictional",54, I59="unspecified", 55, NOT(OR(I59="foreign",I59="fictional")),SUBSTITUTE(I59,I59,VLOOKUP(I59,[1]Key!$G$2:$H$55,2,))))</f>
        <v>10</v>
      </c>
      <c r="K59">
        <f t="shared" si="1"/>
        <v>1</v>
      </c>
      <c r="L59">
        <f>VLOOKUP(H59, [1]Key!$H$2:$K$54, 2)</f>
        <v>3</v>
      </c>
      <c r="M59">
        <f>VLOOKUP(J59, [1]Key!$H$2:$K$54, 2)</f>
        <v>3</v>
      </c>
      <c r="N59">
        <f>VLOOKUP("*"&amp;G59&amp;"*",[1]Key!$N$2:$O$6,2,FALSE)</f>
        <v>3</v>
      </c>
      <c r="O59">
        <f>VLOOKUP("*"&amp;G59&amp;"*",[1]Key!$R$2:$S$11,2,FALSE)</f>
        <v>7</v>
      </c>
      <c r="P59">
        <v>3192</v>
      </c>
      <c r="Q59" s="2">
        <v>40000000</v>
      </c>
      <c r="R59" t="s">
        <v>33</v>
      </c>
      <c r="S59">
        <f>VLOOKUP(R59, [1]Key!$U$2:$V$50, 2, FALSE)</f>
        <v>1</v>
      </c>
      <c r="T59">
        <f t="shared" si="2"/>
        <v>0</v>
      </c>
      <c r="U59">
        <f>_xlfn.IFS(C59=2018, VLOOKUP(H59, '[1]State Pop'!$B$2:$G$55,6),C59=2017, VLOOKUP(H59, '[1]State Pop'!$B$2:$F$55,5),C59=2016, VLOOKUP(H59, '[1]State Pop'!$B$2:$F$55,4), C59=2015, VLOOKUP(H59, '[1]State Pop'!$B$2:$F$55,3), C59=2014, VLOOKUP(H59, '[1]State Pop'!$B$2:$F$55,2))</f>
        <v>19897747</v>
      </c>
      <c r="V59">
        <f>_xlfn.IFS(C59=2014,_xlfn.IFS(D59=1,VLOOKUP(H59,[1]Film_Workers!$B$2:$BD$55,2,FALSE),D59=2,VLOOKUP(H59,[1]Film_Workers!$B$2:$BD$55,3,FALSE),D59=3,VLOOKUP(H59,[1]Film_Workers!$B$2:$BD$55,4,FALSE),D59=4,VLOOKUP(H59,[1]Film_Workers!$B$2:$BD$55,5,FALSE),D59=5,VLOOKUP(H59,[1]Film_Workers!$B$2:$BD$55,6,FALSE),D59=6,VLOOKUP(H59,[1]Film_Workers!$B$2:$BD$55,7,FALSE),D59=7,VLOOKUP(H59,[1]Film_Workers!$B$2:$BD$55,8,FALSE),D59=8,VLOOKUP(H59,[1]Film_Workers!$B$2:$BD$55,9,FALSE),D59=9,VLOOKUP(H59,[1]Film_Workers!$B$2:$BD$55,10,FALSE),D59=10,VLOOKUP(H59,[1]Film_Workers!$B$2:$BD$55,11,FALSE),D59=11,VLOOKUP(H59,[1]Film_Workers!$B$2:$BD$55,12,FALSE),D59=12,VLOOKUP(H59,[1]Film_Workers!$B$2:$BD$55,13,FALSE)),C59=2015,_xlfn.IFS(D59=1,VLOOKUP(H59,[1]Film_Workers!$B$2:$BD$55,14,FALSE),D59=2,VLOOKUP(H59,[1]Film_Workers!$B$2:$BD$55,15,FALSE),D59=3,VLOOKUP(H59,[1]Film_Workers!$B$2:$BD$55,16,FALSE),D59=4,VLOOKUP(H59,[1]Film_Workers!$B$2:$BD$55,17,FALSE),D59=5,VLOOKUP(H59,[1]Film_Workers!$B$2:$BD$55,18,FALSE),D59=6,VLOOKUP(H59,[1]Film_Workers!$B$2:$BD$55,19,FALSE),D59=7,VLOOKUP(H59,[1]Film_Workers!$B$2:$BD$55,20,FALSE),D59=8,VLOOKUP(H59,[1]Film_Workers!$B$2:$BD$55,21,FALSE),D59=9,VLOOKUP(H59,[1]Film_Workers!$B$2:$BD$55,22,FALSE),D59=10,VLOOKUP(H59,[1]Film_Workers!$B$2:$BD$55,23,FALSE),D59=11,VLOOKUP(H59,[1]Film_Workers!$B$2:$BD$55,24,FALSE),D59=12,VLOOKUP(H59,[1]Film_Workers!$B$2:$BD$55,25,FALSE)),C59=2016,_xlfn.IFS(D59=1,VLOOKUP(H59,[1]Film_Workers!$B$2:$BD$55,26,FALSE),D59=2,VLOOKUP(H59,[1]Film_Workers!$B$2:$BD$55,27,FALSE),D59=3,VLOOKUP(H59,[1]Film_Workers!$B$2:$BD$55,28,FALSE),D59=4,VLOOKUP(H59,[1]Film_Workers!$B$2:$BD$55,29,FALSE),D59=5,VLOOKUP(H59,[1]Film_Workers!$B$2:$BD$55,30,FALSE),D59=6,VLOOKUP(H59,[1]Film_Workers!$B$2:$BD$55,31,FALSE),D59=7,VLOOKUP(H59,[1]Film_Workers!$B$2:$BD$55,32,FALSE),D59=8,VLOOKUP(H59,[1]Film_Workers!$B$2:$BD$55,33,FALSE),D59=9,VLOOKUP(H59,[1]Film_Workers!$B$2:$BD$55,34,FALSE),D59=10,VLOOKUP(H59,[1]Film_Workers!$B$2:$BD$55,35,FALSE),D59=11,VLOOKUP(H59,[1]Film_Workers!$B$2:$BD$55,36,FALSE),D59=12,VLOOKUP(H59,[1]Film_Workers!$B$2:$BD$55,37,FALSE)),C59=2017,_xlfn.IFS(D59=1,VLOOKUP(H59,[1]Film_Workers!$B$2:$BD$55,38,FALSE),D59=2,VLOOKUP(H59,[1]Film_Workers!$B$2:$BD$55,39,FALSE),D59=3,VLOOKUP(H59,[1]Film_Workers!$B$2:$BD$55,40,FALSE),D59=4,VLOOKUP(H59,[1]Film_Workers!$B$2:$BD$55,41,FALSE),D59=5,VLOOKUP(H59,[1]Film_Workers!$B$2:$BD$55,42,FALSE),D59=6,VLOOKUP(H59,[1]Film_Workers!$B$2:$BD$55,43,FALSE),D59=7,VLOOKUP(H59,[1]Film_Workers!$B$2:$BD$55,43,FALSE),D59=8,VLOOKUP(H59,[1]Film_Workers!$B$2:$BD$55,44,FALSE),D59=9,VLOOKUP(H59,[1]Film_Workers!$B$2:$BD$55,45,FALSE),D59=10,VLOOKUP(H59,[1]Film_Workers!$B$2:$BD$55,46,FALSE),D59=11,VLOOKUP(H59,[1]Film_Workers!$B$2:$BD$55,47,FALSE),D59=12,VLOOKUP(H59,[1]Film_Workers!$B$2:$BD$55,48)),C59=2018,_xlfn.IFS(D59=1,VLOOKUP(H59,[1]Film_Workers!$B$2:$BD$55,49,FALSE),D59=2,VLOOKUP(H59,[1]Film_Workers!$B$2:$BD$55,50,FALSE),D59=3,VLOOKUP(H59,[1]Film_Workers!$B$2:$BD$55,51,FALSE),D59=4,VLOOKUP(H59,[1]Film_Workers!$B$2:$BD$55,52,FALSE),D59=5,VLOOKUP(H59,[1]Film_Workers!$B$2:$BD$55,53,FALSE),D59=6,VLOOKUP(H59,[1]Film_Workers!$B$2:$BD$55,54)))</f>
        <v>4928</v>
      </c>
      <c r="W59">
        <f>_xlfn.IFS(C59=2014,_xlfn.IFS(D59=1,VLOOKUP(H59,[1]Priv_Workers!$B$2:$BD$55,2,FALSE),D59=2,VLOOKUP(H59,[1]Priv_Workers!$B$2:$BD$55,3,FALSE),D59=3,VLOOKUP(H59,[1]Priv_Workers!$B$2:$BD$55,4,FALSE),D59=4,VLOOKUP(H59,[1]Priv_Workers!$B$2:$BD$55,5,FALSE),D59=5,VLOOKUP(H59,[1]Priv_Workers!$B$2:$BD$55,6,FALSE),D59=6,VLOOKUP(H59,[1]Priv_Workers!$B$2:$BD$55,7,FALSE),D59=7,VLOOKUP(H59,[1]Priv_Workers!$B$2:$BD$55,8,FALSE),D59=8,VLOOKUP(H59,[1]Priv_Workers!$B$2:$BD$55,9,FALSE),D59=9,VLOOKUP(H59,[1]Priv_Workers!$B$2:$BD$55,10,FALSE),D59=10,VLOOKUP(H59,[1]Priv_Workers!$B$2:$BD$55,11,FALSE),D59=11,VLOOKUP(H59,[1]Priv_Workers!$B$2:$BD$55,12,FALSE),D59=12,VLOOKUP(H59,[1]Priv_Workers!$B$2:$BD$55,13,FALSE)),C59=2015,_xlfn.IFS(D59=1,VLOOKUP(H59,[1]Priv_Workers!$B$2:$BD$55,14,FALSE),D59=2,VLOOKUP(H59,[1]Priv_Workers!$B$2:$BD$55,15,FALSE),D59=3,VLOOKUP(H59,[1]Priv_Workers!$B$2:$BD$55,16,FALSE),D59=4,VLOOKUP(H59,[1]Priv_Workers!$B$2:$BD$55,17,FALSE),D59=5,VLOOKUP(H59,[1]Priv_Workers!$B$2:$BD$55,18,FALSE),D59=6,VLOOKUP(H59,[1]Priv_Workers!$B$2:$BD$55,19,FALSE),D59=7,VLOOKUP(H59,[1]Priv_Workers!$B$2:$BD$55,20,FALSE),D59=8,VLOOKUP(H59,[1]Priv_Workers!$B$2:$BD$55,21,FALSE),D59=9,VLOOKUP(H59,[1]Priv_Workers!$B$2:$BD$55,22,FALSE),D59=10,VLOOKUP(H59,[1]Priv_Workers!$B$2:$BD$55,23,FALSE),D59=11,VLOOKUP(H59,[1]Priv_Workers!$B$2:$BD$55,24,FALSE),D59=12,VLOOKUP(H59,[1]Priv_Workers!$B$2:$BD$55,25,FALSE)),C59=2016,_xlfn.IFS(D59=1,VLOOKUP(H59,[1]Priv_Workers!$B$2:$BD$55,26,FALSE),D59=2,VLOOKUP(H59,[1]Priv_Workers!$B$2:$BD$55,27,FALSE),D59=3,VLOOKUP(H59,[1]Priv_Workers!$B$2:$BD$55,28,FALSE),D59=4,VLOOKUP(H59,[1]Priv_Workers!$B$2:$BD$55,29,FALSE),D59=5,VLOOKUP(H59,[1]Priv_Workers!$B$2:$BD$55,30,FALSE),D59=6,VLOOKUP(H59,[1]Priv_Workers!$B$2:$BD$55,31,FALSE),D59=7,VLOOKUP(H59,[1]Priv_Workers!$B$2:$BD$55,32,FALSE),D59=8,VLOOKUP(H59,[1]Priv_Workers!$B$2:$BD$55,33,FALSE),D59=9,VLOOKUP(H59,[1]Priv_Workers!$B$2:$BD$55,34,FALSE),D59=10,VLOOKUP(H59,[1]Priv_Workers!$B$2:$BD$55,35,FALSE),D59=11,VLOOKUP(H59,[1]Priv_Workers!$B$2:$BD$55,36,FALSE),D59=12,VLOOKUP(H59,[1]Priv_Workers!$B$2:$BD$55,37,FALSE)),C59=2017,_xlfn.IFS(D59=1,VLOOKUP(H59,[1]Priv_Workers!$B$2:$BD$55,38,FALSE),D59=2,VLOOKUP(H59,[1]Priv_Workers!$B$2:$BD$55,39,FALSE),D59=3,VLOOKUP(H59,[1]Priv_Workers!$B$2:$BD$55,40,FALSE),D59=4,VLOOKUP(H59,[1]Priv_Workers!$B$2:$BD$55,41,FALSE),D59=5,VLOOKUP(H59,[1]Priv_Workers!$B$2:$BD$55,42,FALSE),D59=6,VLOOKUP(H59,[1]Priv_Workers!$B$2:$BD$55,43,FALSE),D59=7,VLOOKUP(H59,[1]Priv_Workers!$B$2:$BD$55,43,FALSE),D59=8,VLOOKUP(H59,[1]Priv_Workers!$B$2:$BD$55,44,FALSE),D59=9,VLOOKUP(H59,[1]Priv_Workers!$B$2:$BD$55,45,FALSE),D59=10,VLOOKUP(H59,[1]Priv_Workers!$B$2:$BD$55,46,FALSE),D59=11,VLOOKUP(H59,[1]Priv_Workers!$B$2:$BD$55,47,FALSE),D59=12,VLOOKUP(H59,[1]Priv_Workers!$B$2:$BD$55,48)),C59=2018,_xlfn.IFS(D59=1,VLOOKUP(H59,[1]Priv_Workers!$B$2:$BD$55,49,FALSE),D59=2,VLOOKUP(H59,[1]Priv_Workers!$B$2:$BD$55,50,FALSE),D59=3,VLOOKUP(H59,[1]Priv_Workers!$B$2:$BD$55,51,FALSE),D59=4,VLOOKUP(H59,[1]Priv_Workers!$B$2:$BD$55,52,FALSE),D59=5,VLOOKUP(H59,[1]Priv_Workers!$B$2:$BD$55,53,FALSE),D59=6,VLOOKUP(H59,[1]Priv_Workers!$B$2:$BD$55,54)))</f>
        <v>6662399</v>
      </c>
      <c r="X59" s="3">
        <f t="shared" si="3"/>
        <v>7.3967350199230042E-4</v>
      </c>
      <c r="Y59" s="2">
        <f>_xlfn.IFS(C59=2014, _xlfn.IFS(E59=1, VLOOKUP(H59, [1]Wage_Info!$B$2:$AH$55, 2, FALSE), E59=2, VLOOKUP(H59, [1]Wage_Info!$B$2:$AH$55, 3, FALSE), E59=3, VLOOKUP(H59, [1]Wage_Info!$B$2:$AH$55, 4, FALSE), E59=4, VLOOKUP(H59, [1]Wage_Info!$B$2:$AH$55, 5, FALSE)), C59=2015, _xlfn.IFS(E59=1, VLOOKUP(H59, [1]Wage_Info!$B$2:$AH$55, 6, FALSE), E59=2, VLOOKUP(H59, [1]Wage_Info!$B$2:$AH$55, 7, FALSE), E59=3, VLOOKUP(H59, [1]Wage_Info!$B$2:$AH$55, 8, FALSE), E59=4, VLOOKUP(H59, [1]Wage_Info!$B$2:$AH$55, 9, FALSE)), C59=2016, _xlfn.IFS(E59=1, VLOOKUP(H59, [1]Wage_Info!$B$2:$AH$55, 10, FALSE), E59=2, VLOOKUP(H59, [1]Wage_Info!$B$2:$AH$55, 11, FALSE), E59=3, VLOOKUP(H59, [1]Wage_Info!$B$2:$AH$55, 12, FALSE), E59=4, VLOOKUP(H59, [1]Wage_Info!$B$2:$AH$55, 13, FALSE)), C59=2017, _xlfn.IFS(E59=1, VLOOKUP(H59, [1]Wage_Info!$B$2:$AH$55, 14, FALSE), E59=2, VLOOKUP(H59, [1]Wage_Info!$B$2:$AH$55, 15, FALSE), E59=3, VLOOKUP(H59, [1]Wage_Info!$B$2:$AH$55, 16, FALSE), E59=4, VLOOKUP(H59, [1]Wage_Info!$B$2:$AH$55, 17, FALSE)), C59 = 2018, _xlfn.IFS(E59=1, VLOOKUP(H59, [1]Wage_Info!$B$2:$AH$55, 18, FALSE), E59=3, VLOOKUP(H59, [1]Wage_Info!$B$2:$AH$55, 19, FALSE)))</f>
        <v>70823617</v>
      </c>
      <c r="Z59" s="2">
        <f>_xlfn.IFS(C59=2014, _xlfn.IFS(E59=1, VLOOKUP(H59, [1]Wage_Info!$B$2:$AL$55, 20, FALSE), E59=2, VLOOKUP(H59, [1]Wage_Info!$B$2:$AL$55, 21, FALSE), E59=3, VLOOKUP(H59, [1]Wage_Info!$B$2:$AL$55, 22, FALSE), E59=4, VLOOKUP(H59, [1]Wage_Info!$B$2:$AL$55, 23, FALSE)), C59=2015, _xlfn.IFS(E59=1, VLOOKUP(H59, [1]Wage_Info!$B$2:$AL$55, 24, FALSE), E59=2, VLOOKUP(H59, [1]Wage_Info!$B$2:$AL$55, 25, FALSE), E59=3, VLOOKUP(H59, [1]Wage_Info!$B$2:$AL$55, 26, FALSE), E59=4, VLOOKUP(H59, [1]Wage_Info!$B$2:$AL$55, 27, FALSE)), C59=2016, _xlfn.IFS(E59=1, VLOOKUP(H59, [1]Wage_Info!$B$2:$AL$55, 28, FALSE), E59=2, VLOOKUP(H59, [1]Wage_Info!$B$2:$AL$55, 29, FALSE), E59=3, VLOOKUP(H59, [1]Wage_Info!$B$2:$AL$55, 30, FALSE), E59=4, VLOOKUP(H59, [1]Wage_Info!$B$2:$AL$55, 31, FALSE)), C59=2017, _xlfn.IFS(E59=1, VLOOKUP(H59, [1]Wage_Info!$B$2:$AL$55, 32, FALSE), E59=2, VLOOKUP(H59, [1]Wage_Info!$B$2:$AL$55, 33, FALSE), E59=3, VLOOKUP(H59, [1]Wage_Info!$B$2:$AL$55, 34, FALSE), E59=4, VLOOKUP(H59, [1]Wage_Info!$B$2:$AL$55, 35, FALSE)), C59 = 2018, _xlfn.IFS(E59=1, VLOOKUP(H59, [1]Wage_Info!$B$2:$AL$55, 36, FALSE), E59=2, VLOOKUP(H59, [1]Wage_Info!$B$2:$AL$55, 37, FALSE)))</f>
        <v>70883412192</v>
      </c>
      <c r="AA59" s="4">
        <f t="shared" si="4"/>
        <v>9.9915642898456918E-4</v>
      </c>
      <c r="AB59">
        <f>[1]Key!C59</f>
        <v>1</v>
      </c>
      <c r="AC59">
        <f t="shared" si="5"/>
        <v>0</v>
      </c>
      <c r="AD59">
        <f t="shared" si="6"/>
        <v>0</v>
      </c>
      <c r="AE59">
        <f t="shared" si="7"/>
        <v>0</v>
      </c>
      <c r="AF59">
        <f>[1]Key!D59</f>
        <v>0</v>
      </c>
    </row>
    <row r="60" spans="1:32" x14ac:dyDescent="0.3">
      <c r="A60">
        <v>59</v>
      </c>
      <c r="B60">
        <v>59</v>
      </c>
      <c r="C60">
        <v>2015</v>
      </c>
      <c r="D60">
        <v>5</v>
      </c>
      <c r="E60">
        <f t="shared" si="0"/>
        <v>2</v>
      </c>
      <c r="F60">
        <v>2016</v>
      </c>
      <c r="G60" t="s">
        <v>32</v>
      </c>
      <c r="H60" s="1">
        <f>VALUE(IF(G60="foreign",53,SUBSTITUTE(G60,G60,VLOOKUP(G60,[1]Key!$G$2:$H$55,2,))))</f>
        <v>53</v>
      </c>
      <c r="I60" t="s">
        <v>50</v>
      </c>
      <c r="J60">
        <f>VALUE(_xlfn.IFS(I60="foreign",53,I60="fictional",54, I60="unspecified", 55, NOT(OR(I60="foreign",I60="fictional")),SUBSTITUTE(I60,I60,VLOOKUP(I60,[1]Key!$G$2:$H$55,2,))))</f>
        <v>14</v>
      </c>
      <c r="K60">
        <f t="shared" si="1"/>
        <v>0</v>
      </c>
      <c r="L60">
        <f>VLOOKUP(H60, [1]Key!$H$2:$K$54, 2)</f>
        <v>0</v>
      </c>
      <c r="M60">
        <f>VLOOKUP(J60, [1]Key!$H$2:$K$54, 2)</f>
        <v>3</v>
      </c>
      <c r="N60">
        <f>VLOOKUP("*"&amp;G60&amp;"*",[1]Key!$N$2:$O$6,2,FALSE)</f>
        <v>0</v>
      </c>
      <c r="O60">
        <f>VLOOKUP("*"&amp;G60&amp;"*",[1]Key!$R$2:$S$11,2,FALSE)</f>
        <v>0</v>
      </c>
      <c r="P60">
        <v>3179</v>
      </c>
      <c r="Q60" s="2">
        <v>18000000</v>
      </c>
      <c r="R60" t="s">
        <v>33</v>
      </c>
      <c r="S60">
        <f>VLOOKUP(R60, [1]Key!$U$2:$V$10, 2, FALSE)</f>
        <v>1</v>
      </c>
      <c r="T60">
        <f t="shared" si="2"/>
        <v>0</v>
      </c>
      <c r="U60">
        <f>_xlfn.IFS(C60=2018, VLOOKUP(H60, '[1]State Pop'!$B$2:$G$55,6),C60=2017, VLOOKUP(H60, '[1]State Pop'!$B$2:$F$55,5),C60=2016, VLOOKUP(H60, '[1]State Pop'!$B$2:$F$55,4), C60=2015, VLOOKUP(H60, '[1]State Pop'!$B$2:$F$55,3), C60=2014, VLOOKUP(H60, '[1]State Pop'!$B$2:$F$55,2))</f>
        <v>0</v>
      </c>
      <c r="V60">
        <f>_xlfn.IFS(C60=2014,_xlfn.IFS(D60=1,VLOOKUP(H60,[1]Film_Workers!$B$2:$BD$55,2,FALSE),D60=2,VLOOKUP(H60,[1]Film_Workers!$B$2:$BD$55,3,FALSE),D60=3,VLOOKUP(H60,[1]Film_Workers!$B$2:$BD$55,4,FALSE),D60=4,VLOOKUP(H60,[1]Film_Workers!$B$2:$BD$55,5,FALSE),D60=5,VLOOKUP(H60,[1]Film_Workers!$B$2:$BD$55,6,FALSE),D60=6,VLOOKUP(H60,[1]Film_Workers!$B$2:$BD$55,7,FALSE),D60=7,VLOOKUP(H60,[1]Film_Workers!$B$2:$BD$55,8,FALSE),D60=8,VLOOKUP(H60,[1]Film_Workers!$B$2:$BD$55,9,FALSE),D60=9,VLOOKUP(H60,[1]Film_Workers!$B$2:$BD$55,10,FALSE),D60=10,VLOOKUP(H60,[1]Film_Workers!$B$2:$BD$55,11,FALSE),D60=11,VLOOKUP(H60,[1]Film_Workers!$B$2:$BD$55,12,FALSE),D60=12,VLOOKUP(H60,[1]Film_Workers!$B$2:$BD$55,13,FALSE)),C60=2015,_xlfn.IFS(D60=1,VLOOKUP(H60,[1]Film_Workers!$B$2:$BD$55,14,FALSE),D60=2,VLOOKUP(H60,[1]Film_Workers!$B$2:$BD$55,15,FALSE),D60=3,VLOOKUP(H60,[1]Film_Workers!$B$2:$BD$55,16,FALSE),D60=4,VLOOKUP(H60,[1]Film_Workers!$B$2:$BD$55,17,FALSE),D60=5,VLOOKUP(H60,[1]Film_Workers!$B$2:$BD$55,18,FALSE),D60=6,VLOOKUP(H60,[1]Film_Workers!$B$2:$BD$55,19,FALSE),D60=7,VLOOKUP(H60,[1]Film_Workers!$B$2:$BD$55,20,FALSE),D60=8,VLOOKUP(H60,[1]Film_Workers!$B$2:$BD$55,21,FALSE),D60=9,VLOOKUP(H60,[1]Film_Workers!$B$2:$BD$55,22,FALSE),D60=10,VLOOKUP(H60,[1]Film_Workers!$B$2:$BD$55,23,FALSE),D60=11,VLOOKUP(H60,[1]Film_Workers!$B$2:$BD$55,24,FALSE),D60=12,VLOOKUP(H60,[1]Film_Workers!$B$2:$BD$55,25,FALSE)),C60=2016,_xlfn.IFS(D60=1,VLOOKUP(H60,[1]Film_Workers!$B$2:$BD$55,26,FALSE),D60=2,VLOOKUP(H60,[1]Film_Workers!$B$2:$BD$55,27,FALSE),D60=3,VLOOKUP(H60,[1]Film_Workers!$B$2:$BD$55,28,FALSE),D60=4,VLOOKUP(H60,[1]Film_Workers!$B$2:$BD$55,29,FALSE),D60=5,VLOOKUP(H60,[1]Film_Workers!$B$2:$BD$55,30,FALSE),D60=6,VLOOKUP(H60,[1]Film_Workers!$B$2:$BD$55,31,FALSE),D60=7,VLOOKUP(H60,[1]Film_Workers!$B$2:$BD$55,32,FALSE),D60=8,VLOOKUP(H60,[1]Film_Workers!$B$2:$BD$55,33,FALSE),D60=9,VLOOKUP(H60,[1]Film_Workers!$B$2:$BD$55,34,FALSE),D60=10,VLOOKUP(H60,[1]Film_Workers!$B$2:$BD$55,35,FALSE),D60=11,VLOOKUP(H60,[1]Film_Workers!$B$2:$BD$55,36,FALSE),D60=12,VLOOKUP(H60,[1]Film_Workers!$B$2:$BD$55,37,FALSE)),C60=2017,_xlfn.IFS(D60=1,VLOOKUP(H60,[1]Film_Workers!$B$2:$BD$55,38,FALSE),D60=2,VLOOKUP(H60,[1]Film_Workers!$B$2:$BD$55,39,FALSE),D60=3,VLOOKUP(H60,[1]Film_Workers!$B$2:$BD$55,40,FALSE),D60=4,VLOOKUP(H60,[1]Film_Workers!$B$2:$BD$55,41,FALSE),D60=5,VLOOKUP(H60,[1]Film_Workers!$B$2:$BD$55,42,FALSE),D60=6,VLOOKUP(H60,[1]Film_Workers!$B$2:$BD$55,43,FALSE),D60=7,VLOOKUP(H60,[1]Film_Workers!$B$2:$BD$55,43,FALSE),D60=8,VLOOKUP(H60,[1]Film_Workers!$B$2:$BD$55,44,FALSE),D60=9,VLOOKUP(H60,[1]Film_Workers!$B$2:$BD$55,45,FALSE),D60=10,VLOOKUP(H60,[1]Film_Workers!$B$2:$BD$55,46,FALSE),D60=11,VLOOKUP(H60,[1]Film_Workers!$B$2:$BD$55,47,FALSE),D60=12,VLOOKUP(H60,[1]Film_Workers!$B$2:$BD$55,48)),C60=2018,_xlfn.IFS(D60=1,VLOOKUP(H60,[1]Film_Workers!$B$2:$BD$55,49,FALSE),D60=2,VLOOKUP(H60,[1]Film_Workers!$B$2:$BD$55,50,FALSE),D60=3,VLOOKUP(H60,[1]Film_Workers!$B$2:$BD$55,51,FALSE),D60=4,VLOOKUP(H60,[1]Film_Workers!$B$2:$BD$55,52,FALSE),D60=5,VLOOKUP(H60,[1]Film_Workers!$B$2:$BD$55,53,FALSE),D60=6,VLOOKUP(H60,[1]Film_Workers!$B$2:$BD$55,54)))</f>
        <v>0</v>
      </c>
      <c r="W60">
        <f>_xlfn.IFS(C60=2014,_xlfn.IFS(D60=1,VLOOKUP(H60,[1]Priv_Workers!$B$2:$BD$55,2,FALSE),D60=2,VLOOKUP(H60,[1]Priv_Workers!$B$2:$BD$55,3,FALSE),D60=3,VLOOKUP(H60,[1]Priv_Workers!$B$2:$BD$55,4,FALSE),D60=4,VLOOKUP(H60,[1]Priv_Workers!$B$2:$BD$55,5,FALSE),D60=5,VLOOKUP(H60,[1]Priv_Workers!$B$2:$BD$55,6,FALSE),D60=6,VLOOKUP(H60,[1]Priv_Workers!$B$2:$BD$55,7,FALSE),D60=7,VLOOKUP(H60,[1]Priv_Workers!$B$2:$BD$55,8,FALSE),D60=8,VLOOKUP(H60,[1]Priv_Workers!$B$2:$BD$55,9,FALSE),D60=9,VLOOKUP(H60,[1]Priv_Workers!$B$2:$BD$55,10,FALSE),D60=10,VLOOKUP(H60,[1]Priv_Workers!$B$2:$BD$55,11,FALSE),D60=11,VLOOKUP(H60,[1]Priv_Workers!$B$2:$BD$55,12,FALSE),D60=12,VLOOKUP(H60,[1]Priv_Workers!$B$2:$BD$55,13,FALSE)),C60=2015,_xlfn.IFS(D60=1,VLOOKUP(H60,[1]Priv_Workers!$B$2:$BD$55,14,FALSE),D60=2,VLOOKUP(H60,[1]Priv_Workers!$B$2:$BD$55,15,FALSE),D60=3,VLOOKUP(H60,[1]Priv_Workers!$B$2:$BD$55,16,FALSE),D60=4,VLOOKUP(H60,[1]Priv_Workers!$B$2:$BD$55,17,FALSE),D60=5,VLOOKUP(H60,[1]Priv_Workers!$B$2:$BD$55,18,FALSE),D60=6,VLOOKUP(H60,[1]Priv_Workers!$B$2:$BD$55,19,FALSE),D60=7,VLOOKUP(H60,[1]Priv_Workers!$B$2:$BD$55,20,FALSE),D60=8,VLOOKUP(H60,[1]Priv_Workers!$B$2:$BD$55,21,FALSE),D60=9,VLOOKUP(H60,[1]Priv_Workers!$B$2:$BD$55,22,FALSE),D60=10,VLOOKUP(H60,[1]Priv_Workers!$B$2:$BD$55,23,FALSE),D60=11,VLOOKUP(H60,[1]Priv_Workers!$B$2:$BD$55,24,FALSE),D60=12,VLOOKUP(H60,[1]Priv_Workers!$B$2:$BD$55,25,FALSE)),C60=2016,_xlfn.IFS(D60=1,VLOOKUP(H60,[1]Priv_Workers!$B$2:$BD$55,26,FALSE),D60=2,VLOOKUP(H60,[1]Priv_Workers!$B$2:$BD$55,27,FALSE),D60=3,VLOOKUP(H60,[1]Priv_Workers!$B$2:$BD$55,28,FALSE),D60=4,VLOOKUP(H60,[1]Priv_Workers!$B$2:$BD$55,29,FALSE),D60=5,VLOOKUP(H60,[1]Priv_Workers!$B$2:$BD$55,30,FALSE),D60=6,VLOOKUP(H60,[1]Priv_Workers!$B$2:$BD$55,31,FALSE),D60=7,VLOOKUP(H60,[1]Priv_Workers!$B$2:$BD$55,32,FALSE),D60=8,VLOOKUP(H60,[1]Priv_Workers!$B$2:$BD$55,33,FALSE),D60=9,VLOOKUP(H60,[1]Priv_Workers!$B$2:$BD$55,34,FALSE),D60=10,VLOOKUP(H60,[1]Priv_Workers!$B$2:$BD$55,35,FALSE),D60=11,VLOOKUP(H60,[1]Priv_Workers!$B$2:$BD$55,36,FALSE),D60=12,VLOOKUP(H60,[1]Priv_Workers!$B$2:$BD$55,37,FALSE)),C60=2017,_xlfn.IFS(D60=1,VLOOKUP(H60,[1]Priv_Workers!$B$2:$BD$55,38,FALSE),D60=2,VLOOKUP(H60,[1]Priv_Workers!$B$2:$BD$55,39,FALSE),D60=3,VLOOKUP(H60,[1]Priv_Workers!$B$2:$BD$55,40,FALSE),D60=4,VLOOKUP(H60,[1]Priv_Workers!$B$2:$BD$55,41,FALSE),D60=5,VLOOKUP(H60,[1]Priv_Workers!$B$2:$BD$55,42,FALSE),D60=6,VLOOKUP(H60,[1]Priv_Workers!$B$2:$BD$55,43,FALSE),D60=7,VLOOKUP(H60,[1]Priv_Workers!$B$2:$BD$55,43,FALSE),D60=8,VLOOKUP(H60,[1]Priv_Workers!$B$2:$BD$55,44,FALSE),D60=9,VLOOKUP(H60,[1]Priv_Workers!$B$2:$BD$55,45,FALSE),D60=10,VLOOKUP(H60,[1]Priv_Workers!$B$2:$BD$55,46,FALSE),D60=11,VLOOKUP(H60,[1]Priv_Workers!$B$2:$BD$55,47,FALSE),D60=12,VLOOKUP(H60,[1]Priv_Workers!$B$2:$BD$55,48)),C60=2018,_xlfn.IFS(D60=1,VLOOKUP(H60,[1]Priv_Workers!$B$2:$BD$55,49,FALSE),D60=2,VLOOKUP(H60,[1]Priv_Workers!$B$2:$BD$55,50,FALSE),D60=3,VLOOKUP(H60,[1]Priv_Workers!$B$2:$BD$55,51,FALSE),D60=4,VLOOKUP(H60,[1]Priv_Workers!$B$2:$BD$55,52,FALSE),D60=5,VLOOKUP(H60,[1]Priv_Workers!$B$2:$BD$55,53,FALSE),D60=6,VLOOKUP(H60,[1]Priv_Workers!$B$2:$BD$55,54)))</f>
        <v>0</v>
      </c>
      <c r="X60" s="3" t="e">
        <f t="shared" si="3"/>
        <v>#DIV/0!</v>
      </c>
      <c r="Y60" s="2">
        <f>_xlfn.IFS(C60=2014, _xlfn.IFS(E60=1, VLOOKUP(H60, [1]Wage_Info!$B$2:$AH$55, 2, FALSE), E60=2, VLOOKUP(H60, [1]Wage_Info!$B$2:$AH$55, 3, FALSE), E60=3, VLOOKUP(H60, [1]Wage_Info!$B$2:$AH$55, 4, FALSE), E60=4, VLOOKUP(H60, [1]Wage_Info!$B$2:$AH$55, 5, FALSE)), C60=2015, _xlfn.IFS(E60=1, VLOOKUP(H60, [1]Wage_Info!$B$2:$AH$55, 6, FALSE), E60=2, VLOOKUP(H60, [1]Wage_Info!$B$2:$AH$55, 7, FALSE), E60=3, VLOOKUP(H60, [1]Wage_Info!$B$2:$AH$55, 8, FALSE), E60=4, VLOOKUP(H60, [1]Wage_Info!$B$2:$AH$55, 9, FALSE)), C60=2016, _xlfn.IFS(E60=1, VLOOKUP(H60, [1]Wage_Info!$B$2:$AH$55, 10, FALSE), E60=2, VLOOKUP(H60, [1]Wage_Info!$B$2:$AH$55, 11, FALSE), E60=3, VLOOKUP(H60, [1]Wage_Info!$B$2:$AH$55, 12, FALSE), E60=4, VLOOKUP(H60, [1]Wage_Info!$B$2:$AH$55, 13, FALSE)), C60=2017, _xlfn.IFS(E60=1, VLOOKUP(H60, [1]Wage_Info!$B$2:$AH$55, 14, FALSE), E60=2, VLOOKUP(H60, [1]Wage_Info!$B$2:$AH$55, 15, FALSE), E60=3, VLOOKUP(H60, [1]Wage_Info!$B$2:$AH$55, 16, FALSE), E60=4, VLOOKUP(H60, [1]Wage_Info!$B$2:$AH$55, 17, FALSE)), C60 = 2018, _xlfn.IFS(E60=1, VLOOKUP(H60, [1]Wage_Info!$B$2:$AH$55, 18, FALSE), E60=3, VLOOKUP(H60, [1]Wage_Info!$B$2:$AH$55, 19, FALSE)))</f>
        <v>0</v>
      </c>
      <c r="Z60" s="2">
        <f>_xlfn.IFS(C60=2014, _xlfn.IFS(E60=1, VLOOKUP(H60, [1]Wage_Info!$B$2:$AL$55, 20, FALSE), E60=2, VLOOKUP(H60, [1]Wage_Info!$B$2:$AL$55, 21, FALSE), E60=3, VLOOKUP(H60, [1]Wage_Info!$B$2:$AL$55, 22, FALSE), E60=4, VLOOKUP(H60, [1]Wage_Info!$B$2:$AL$55, 23, FALSE)), C60=2015, _xlfn.IFS(E60=1, VLOOKUP(H60, [1]Wage_Info!$B$2:$AL$55, 24, FALSE), E60=2, VLOOKUP(H60, [1]Wage_Info!$B$2:$AL$55, 25, FALSE), E60=3, VLOOKUP(H60, [1]Wage_Info!$B$2:$AL$55, 26, FALSE), E60=4, VLOOKUP(H60, [1]Wage_Info!$B$2:$AL$55, 27, FALSE)), C60=2016, _xlfn.IFS(E60=1, VLOOKUP(H60, [1]Wage_Info!$B$2:$AL$55, 28, FALSE), E60=2, VLOOKUP(H60, [1]Wage_Info!$B$2:$AL$55, 29, FALSE), E60=3, VLOOKUP(H60, [1]Wage_Info!$B$2:$AL$55, 30, FALSE), E60=4, VLOOKUP(H60, [1]Wage_Info!$B$2:$AL$55, 31, FALSE)), C60=2017, _xlfn.IFS(E60=1, VLOOKUP(H60, [1]Wage_Info!$B$2:$AL$55, 32, FALSE), E60=2, VLOOKUP(H60, [1]Wage_Info!$B$2:$AL$55, 33, FALSE), E60=3, VLOOKUP(H60, [1]Wage_Info!$B$2:$AL$55, 34, FALSE), E60=4, VLOOKUP(H60, [1]Wage_Info!$B$2:$AL$55, 35, FALSE)), C60 = 2018, _xlfn.IFS(E60=1, VLOOKUP(H60, [1]Wage_Info!$B$2:$AL$55, 36, FALSE), E60=2, VLOOKUP(H60, [1]Wage_Info!$B$2:$AL$55, 37, FALSE)))</f>
        <v>0</v>
      </c>
      <c r="AA60" s="4" t="e">
        <f t="shared" si="4"/>
        <v>#DIV/0!</v>
      </c>
      <c r="AB60">
        <f>[1]Key!C60</f>
        <v>1</v>
      </c>
      <c r="AC60">
        <f t="shared" si="5"/>
        <v>0</v>
      </c>
      <c r="AD60">
        <f t="shared" si="6"/>
        <v>0</v>
      </c>
      <c r="AE60">
        <f t="shared" si="7"/>
        <v>0</v>
      </c>
      <c r="AF60">
        <f>[1]Key!D60</f>
        <v>0</v>
      </c>
    </row>
    <row r="61" spans="1:32" x14ac:dyDescent="0.3">
      <c r="A61">
        <v>60</v>
      </c>
      <c r="B61">
        <v>60</v>
      </c>
      <c r="C61">
        <v>2015</v>
      </c>
      <c r="D61">
        <v>9</v>
      </c>
      <c r="E61">
        <f t="shared" si="0"/>
        <v>3</v>
      </c>
      <c r="F61">
        <v>2016</v>
      </c>
      <c r="G61" t="s">
        <v>28</v>
      </c>
      <c r="H61" s="1">
        <f>VALUE(IF(G61="foreign",53,SUBSTITUTE(G61,G61,VLOOKUP(G61,[1]Key!$G$2:$H$55,2,))))</f>
        <v>5</v>
      </c>
      <c r="I61" t="s">
        <v>28</v>
      </c>
      <c r="J61">
        <f>VALUE(_xlfn.IFS(I61="foreign",53,I61="fictional",54, I61="unspecified", 55, NOT(OR(I61="foreign",I61="fictional")),SUBSTITUTE(I61,I61,VLOOKUP(I61,[1]Key!$G$2:$H$55,2,))))</f>
        <v>5</v>
      </c>
      <c r="K61">
        <f t="shared" si="1"/>
        <v>1</v>
      </c>
      <c r="L61">
        <f>VLOOKUP(H61, [1]Key!$H$2:$K$54, 2)</f>
        <v>3</v>
      </c>
      <c r="M61">
        <f>VLOOKUP(J61, [1]Key!$H$2:$K$54, 2)</f>
        <v>3</v>
      </c>
      <c r="N61">
        <f>VLOOKUP("*"&amp;G61&amp;"*",[1]Key!$N$2:$O$6,2,FALSE)</f>
        <v>4</v>
      </c>
      <c r="O61">
        <f>VLOOKUP("*"&amp;G61&amp;"*",[1]Key!$R$2:$S$11,2,FALSE)</f>
        <v>6</v>
      </c>
      <c r="P61">
        <v>3168</v>
      </c>
      <c r="Q61" s="2">
        <v>9000000</v>
      </c>
      <c r="R61" t="s">
        <v>33</v>
      </c>
      <c r="S61">
        <f>VLOOKUP(R61, [1]Key!$U$2:$V$50, 2, FALSE)</f>
        <v>1</v>
      </c>
      <c r="T61">
        <f t="shared" si="2"/>
        <v>0</v>
      </c>
      <c r="U61">
        <f>_xlfn.IFS(C61=2018, VLOOKUP(H61, '[1]State Pop'!$B$2:$G$55,6),C61=2017, VLOOKUP(H61, '[1]State Pop'!$B$2:$F$55,5),C61=2016, VLOOKUP(H61, '[1]State Pop'!$B$2:$F$55,4), C61=2015, VLOOKUP(H61, '[1]State Pop'!$B$2:$F$55,3), C61=2014, VLOOKUP(H61, '[1]State Pop'!$B$2:$F$55,2))</f>
        <v>39032444</v>
      </c>
      <c r="V61">
        <f>_xlfn.IFS(C61=2014,_xlfn.IFS(D61=1,VLOOKUP(H61,[1]Film_Workers!$B$2:$BD$55,2,FALSE),D61=2,VLOOKUP(H61,[1]Film_Workers!$B$2:$BD$55,3,FALSE),D61=3,VLOOKUP(H61,[1]Film_Workers!$B$2:$BD$55,4,FALSE),D61=4,VLOOKUP(H61,[1]Film_Workers!$B$2:$BD$55,5,FALSE),D61=5,VLOOKUP(H61,[1]Film_Workers!$B$2:$BD$55,6,FALSE),D61=6,VLOOKUP(H61,[1]Film_Workers!$B$2:$BD$55,7,FALSE),D61=7,VLOOKUP(H61,[1]Film_Workers!$B$2:$BD$55,8,FALSE),D61=8,VLOOKUP(H61,[1]Film_Workers!$B$2:$BD$55,9,FALSE),D61=9,VLOOKUP(H61,[1]Film_Workers!$B$2:$BD$55,10,FALSE),D61=10,VLOOKUP(H61,[1]Film_Workers!$B$2:$BD$55,11,FALSE),D61=11,VLOOKUP(H61,[1]Film_Workers!$B$2:$BD$55,12,FALSE),D61=12,VLOOKUP(H61,[1]Film_Workers!$B$2:$BD$55,13,FALSE)),C61=2015,_xlfn.IFS(D61=1,VLOOKUP(H61,[1]Film_Workers!$B$2:$BD$55,14,FALSE),D61=2,VLOOKUP(H61,[1]Film_Workers!$B$2:$BD$55,15,FALSE),D61=3,VLOOKUP(H61,[1]Film_Workers!$B$2:$BD$55,16,FALSE),D61=4,VLOOKUP(H61,[1]Film_Workers!$B$2:$BD$55,17,FALSE),D61=5,VLOOKUP(H61,[1]Film_Workers!$B$2:$BD$55,18,FALSE),D61=6,VLOOKUP(H61,[1]Film_Workers!$B$2:$BD$55,19,FALSE),D61=7,VLOOKUP(H61,[1]Film_Workers!$B$2:$BD$55,20,FALSE),D61=8,VLOOKUP(H61,[1]Film_Workers!$B$2:$BD$55,21,FALSE),D61=9,VLOOKUP(H61,[1]Film_Workers!$B$2:$BD$55,22,FALSE),D61=10,VLOOKUP(H61,[1]Film_Workers!$B$2:$BD$55,23,FALSE),D61=11,VLOOKUP(H61,[1]Film_Workers!$B$2:$BD$55,24,FALSE),D61=12,VLOOKUP(H61,[1]Film_Workers!$B$2:$BD$55,25,FALSE)),C61=2016,_xlfn.IFS(D61=1,VLOOKUP(H61,[1]Film_Workers!$B$2:$BD$55,26,FALSE),D61=2,VLOOKUP(H61,[1]Film_Workers!$B$2:$BD$55,27,FALSE),D61=3,VLOOKUP(H61,[1]Film_Workers!$B$2:$BD$55,28,FALSE),D61=4,VLOOKUP(H61,[1]Film_Workers!$B$2:$BD$55,29,FALSE),D61=5,VLOOKUP(H61,[1]Film_Workers!$B$2:$BD$55,30,FALSE),D61=6,VLOOKUP(H61,[1]Film_Workers!$B$2:$BD$55,31,FALSE),D61=7,VLOOKUP(H61,[1]Film_Workers!$B$2:$BD$55,32,FALSE),D61=8,VLOOKUP(H61,[1]Film_Workers!$B$2:$BD$55,33,FALSE),D61=9,VLOOKUP(H61,[1]Film_Workers!$B$2:$BD$55,34,FALSE),D61=10,VLOOKUP(H61,[1]Film_Workers!$B$2:$BD$55,35,FALSE),D61=11,VLOOKUP(H61,[1]Film_Workers!$B$2:$BD$55,36,FALSE),D61=12,VLOOKUP(H61,[1]Film_Workers!$B$2:$BD$55,37,FALSE)),C61=2017,_xlfn.IFS(D61=1,VLOOKUP(H61,[1]Film_Workers!$B$2:$BD$55,38,FALSE),D61=2,VLOOKUP(H61,[1]Film_Workers!$B$2:$BD$55,39,FALSE),D61=3,VLOOKUP(H61,[1]Film_Workers!$B$2:$BD$55,40,FALSE),D61=4,VLOOKUP(H61,[1]Film_Workers!$B$2:$BD$55,41,FALSE),D61=5,VLOOKUP(H61,[1]Film_Workers!$B$2:$BD$55,42,FALSE),D61=6,VLOOKUP(H61,[1]Film_Workers!$B$2:$BD$55,43,FALSE),D61=7,VLOOKUP(H61,[1]Film_Workers!$B$2:$BD$55,43,FALSE),D61=8,VLOOKUP(H61,[1]Film_Workers!$B$2:$BD$55,44,FALSE),D61=9,VLOOKUP(H61,[1]Film_Workers!$B$2:$BD$55,45,FALSE),D61=10,VLOOKUP(H61,[1]Film_Workers!$B$2:$BD$55,46,FALSE),D61=11,VLOOKUP(H61,[1]Film_Workers!$B$2:$BD$55,47,FALSE),D61=12,VLOOKUP(H61,[1]Film_Workers!$B$2:$BD$55,48)),C61=2018,_xlfn.IFS(D61=1,VLOOKUP(H61,[1]Film_Workers!$B$2:$BD$55,49,FALSE),D61=2,VLOOKUP(H61,[1]Film_Workers!$B$2:$BD$55,50,FALSE),D61=3,VLOOKUP(H61,[1]Film_Workers!$B$2:$BD$55,51,FALSE),D61=4,VLOOKUP(H61,[1]Film_Workers!$B$2:$BD$55,52,FALSE),D61=5,VLOOKUP(H61,[1]Film_Workers!$B$2:$BD$55,53,FALSE),D61=6,VLOOKUP(H61,[1]Film_Workers!$B$2:$BD$55,54)))</f>
        <v>118911</v>
      </c>
      <c r="W61">
        <f>_xlfn.IFS(C61=2014,_xlfn.IFS(D61=1,VLOOKUP(H61,[1]Priv_Workers!$B$2:$BD$55,2,FALSE),D61=2,VLOOKUP(H61,[1]Priv_Workers!$B$2:$BD$55,3,FALSE),D61=3,VLOOKUP(H61,[1]Priv_Workers!$B$2:$BD$55,4,FALSE),D61=4,VLOOKUP(H61,[1]Priv_Workers!$B$2:$BD$55,5,FALSE),D61=5,VLOOKUP(H61,[1]Priv_Workers!$B$2:$BD$55,6,FALSE),D61=6,VLOOKUP(H61,[1]Priv_Workers!$B$2:$BD$55,7,FALSE),D61=7,VLOOKUP(H61,[1]Priv_Workers!$B$2:$BD$55,8,FALSE),D61=8,VLOOKUP(H61,[1]Priv_Workers!$B$2:$BD$55,9,FALSE),D61=9,VLOOKUP(H61,[1]Priv_Workers!$B$2:$BD$55,10,FALSE),D61=10,VLOOKUP(H61,[1]Priv_Workers!$B$2:$BD$55,11,FALSE),D61=11,VLOOKUP(H61,[1]Priv_Workers!$B$2:$BD$55,12,FALSE),D61=12,VLOOKUP(H61,[1]Priv_Workers!$B$2:$BD$55,13,FALSE)),C61=2015,_xlfn.IFS(D61=1,VLOOKUP(H61,[1]Priv_Workers!$B$2:$BD$55,14,FALSE),D61=2,VLOOKUP(H61,[1]Priv_Workers!$B$2:$BD$55,15,FALSE),D61=3,VLOOKUP(H61,[1]Priv_Workers!$B$2:$BD$55,16,FALSE),D61=4,VLOOKUP(H61,[1]Priv_Workers!$B$2:$BD$55,17,FALSE),D61=5,VLOOKUP(H61,[1]Priv_Workers!$B$2:$BD$55,18,FALSE),D61=6,VLOOKUP(H61,[1]Priv_Workers!$B$2:$BD$55,19,FALSE),D61=7,VLOOKUP(H61,[1]Priv_Workers!$B$2:$BD$55,20,FALSE),D61=8,VLOOKUP(H61,[1]Priv_Workers!$B$2:$BD$55,21,FALSE),D61=9,VLOOKUP(H61,[1]Priv_Workers!$B$2:$BD$55,22,FALSE),D61=10,VLOOKUP(H61,[1]Priv_Workers!$B$2:$BD$55,23,FALSE),D61=11,VLOOKUP(H61,[1]Priv_Workers!$B$2:$BD$55,24,FALSE),D61=12,VLOOKUP(H61,[1]Priv_Workers!$B$2:$BD$55,25,FALSE)),C61=2016,_xlfn.IFS(D61=1,VLOOKUP(H61,[1]Priv_Workers!$B$2:$BD$55,26,FALSE),D61=2,VLOOKUP(H61,[1]Priv_Workers!$B$2:$BD$55,27,FALSE),D61=3,VLOOKUP(H61,[1]Priv_Workers!$B$2:$BD$55,28,FALSE),D61=4,VLOOKUP(H61,[1]Priv_Workers!$B$2:$BD$55,29,FALSE),D61=5,VLOOKUP(H61,[1]Priv_Workers!$B$2:$BD$55,30,FALSE),D61=6,VLOOKUP(H61,[1]Priv_Workers!$B$2:$BD$55,31,FALSE),D61=7,VLOOKUP(H61,[1]Priv_Workers!$B$2:$BD$55,32,FALSE),D61=8,VLOOKUP(H61,[1]Priv_Workers!$B$2:$BD$55,33,FALSE),D61=9,VLOOKUP(H61,[1]Priv_Workers!$B$2:$BD$55,34,FALSE),D61=10,VLOOKUP(H61,[1]Priv_Workers!$B$2:$BD$55,35,FALSE),D61=11,VLOOKUP(H61,[1]Priv_Workers!$B$2:$BD$55,36,FALSE),D61=12,VLOOKUP(H61,[1]Priv_Workers!$B$2:$BD$55,37,FALSE)),C61=2017,_xlfn.IFS(D61=1,VLOOKUP(H61,[1]Priv_Workers!$B$2:$BD$55,38,FALSE),D61=2,VLOOKUP(H61,[1]Priv_Workers!$B$2:$BD$55,39,FALSE),D61=3,VLOOKUP(H61,[1]Priv_Workers!$B$2:$BD$55,40,FALSE),D61=4,VLOOKUP(H61,[1]Priv_Workers!$B$2:$BD$55,41,FALSE),D61=5,VLOOKUP(H61,[1]Priv_Workers!$B$2:$BD$55,42,FALSE),D61=6,VLOOKUP(H61,[1]Priv_Workers!$B$2:$BD$55,43,FALSE),D61=7,VLOOKUP(H61,[1]Priv_Workers!$B$2:$BD$55,43,FALSE),D61=8,VLOOKUP(H61,[1]Priv_Workers!$B$2:$BD$55,44,FALSE),D61=9,VLOOKUP(H61,[1]Priv_Workers!$B$2:$BD$55,45,FALSE),D61=10,VLOOKUP(H61,[1]Priv_Workers!$B$2:$BD$55,46,FALSE),D61=11,VLOOKUP(H61,[1]Priv_Workers!$B$2:$BD$55,47,FALSE),D61=12,VLOOKUP(H61,[1]Priv_Workers!$B$2:$BD$55,48)),C61=2018,_xlfn.IFS(D61=1,VLOOKUP(H61,[1]Priv_Workers!$B$2:$BD$55,49,FALSE),D61=2,VLOOKUP(H61,[1]Priv_Workers!$B$2:$BD$55,50,FALSE),D61=3,VLOOKUP(H61,[1]Priv_Workers!$B$2:$BD$55,51,FALSE),D61=4,VLOOKUP(H61,[1]Priv_Workers!$B$2:$BD$55,52,FALSE),D61=5,VLOOKUP(H61,[1]Priv_Workers!$B$2:$BD$55,53,FALSE),D61=6,VLOOKUP(H61,[1]Priv_Workers!$B$2:$BD$55,54)))</f>
        <v>14091508</v>
      </c>
      <c r="X61" s="3">
        <f t="shared" si="3"/>
        <v>8.4384864983932158E-3</v>
      </c>
      <c r="Y61" s="2">
        <f>_xlfn.IFS(C61=2014, _xlfn.IFS(E61=1, VLOOKUP(H61, [1]Wage_Info!$B$2:$AH$55, 2, FALSE), E61=2, VLOOKUP(H61, [1]Wage_Info!$B$2:$AH$55, 3, FALSE), E61=3, VLOOKUP(H61, [1]Wage_Info!$B$2:$AH$55, 4, FALSE), E61=4, VLOOKUP(H61, [1]Wage_Info!$B$2:$AH$55, 5, FALSE)), C61=2015, _xlfn.IFS(E61=1, VLOOKUP(H61, [1]Wage_Info!$B$2:$AH$55, 6, FALSE), E61=2, VLOOKUP(H61, [1]Wage_Info!$B$2:$AH$55, 7, FALSE), E61=3, VLOOKUP(H61, [1]Wage_Info!$B$2:$AH$55, 8, FALSE), E61=4, VLOOKUP(H61, [1]Wage_Info!$B$2:$AH$55, 9, FALSE)), C61=2016, _xlfn.IFS(E61=1, VLOOKUP(H61, [1]Wage_Info!$B$2:$AH$55, 10, FALSE), E61=2, VLOOKUP(H61, [1]Wage_Info!$B$2:$AH$55, 11, FALSE), E61=3, VLOOKUP(H61, [1]Wage_Info!$B$2:$AH$55, 12, FALSE), E61=4, VLOOKUP(H61, [1]Wage_Info!$B$2:$AH$55, 13, FALSE)), C61=2017, _xlfn.IFS(E61=1, VLOOKUP(H61, [1]Wage_Info!$B$2:$AH$55, 14, FALSE), E61=2, VLOOKUP(H61, [1]Wage_Info!$B$2:$AH$55, 15, FALSE), E61=3, VLOOKUP(H61, [1]Wage_Info!$B$2:$AH$55, 16, FALSE), E61=4, VLOOKUP(H61, [1]Wage_Info!$B$2:$AH$55, 17, FALSE)), C61 = 2018, _xlfn.IFS(E61=1, VLOOKUP(H61, [1]Wage_Info!$B$2:$AH$55, 18, FALSE), E61=3, VLOOKUP(H61, [1]Wage_Info!$B$2:$AH$55, 19, FALSE)))</f>
        <v>2861042669</v>
      </c>
      <c r="Z61" s="2">
        <f>_xlfn.IFS(C61=2014, _xlfn.IFS(E61=1, VLOOKUP(H61, [1]Wage_Info!$B$2:$AL$55, 20, FALSE), E61=2, VLOOKUP(H61, [1]Wage_Info!$B$2:$AL$55, 21, FALSE), E61=3, VLOOKUP(H61, [1]Wage_Info!$B$2:$AL$55, 22, FALSE), E61=4, VLOOKUP(H61, [1]Wage_Info!$B$2:$AL$55, 23, FALSE)), C61=2015, _xlfn.IFS(E61=1, VLOOKUP(H61, [1]Wage_Info!$B$2:$AL$55, 24, FALSE), E61=2, VLOOKUP(H61, [1]Wage_Info!$B$2:$AL$55, 25, FALSE), E61=3, VLOOKUP(H61, [1]Wage_Info!$B$2:$AL$55, 26, FALSE), E61=4, VLOOKUP(H61, [1]Wage_Info!$B$2:$AL$55, 27, FALSE)), C61=2016, _xlfn.IFS(E61=1, VLOOKUP(H61, [1]Wage_Info!$B$2:$AL$55, 28, FALSE), E61=2, VLOOKUP(H61, [1]Wage_Info!$B$2:$AL$55, 29, FALSE), E61=3, VLOOKUP(H61, [1]Wage_Info!$B$2:$AL$55, 30, FALSE), E61=4, VLOOKUP(H61, [1]Wage_Info!$B$2:$AL$55, 31, FALSE)), C61=2017, _xlfn.IFS(E61=1, VLOOKUP(H61, [1]Wage_Info!$B$2:$AL$55, 32, FALSE), E61=2, VLOOKUP(H61, [1]Wage_Info!$B$2:$AL$55, 33, FALSE), E61=3, VLOOKUP(H61, [1]Wage_Info!$B$2:$AL$55, 34, FALSE), E61=4, VLOOKUP(H61, [1]Wage_Info!$B$2:$AL$55, 35, FALSE)), C61 = 2018, _xlfn.IFS(E61=1, VLOOKUP(H61, [1]Wage_Info!$B$2:$AL$55, 36, FALSE), E61=2, VLOOKUP(H61, [1]Wage_Info!$B$2:$AL$55, 37, FALSE)))</f>
        <v>203882930032</v>
      </c>
      <c r="AA61" s="4">
        <f t="shared" si="4"/>
        <v>1.4032771986114538E-2</v>
      </c>
      <c r="AB61">
        <f>[1]Key!C61</f>
        <v>1</v>
      </c>
      <c r="AC61">
        <f t="shared" si="5"/>
        <v>1</v>
      </c>
      <c r="AD61">
        <f t="shared" si="6"/>
        <v>0</v>
      </c>
      <c r="AE61">
        <f t="shared" si="7"/>
        <v>1</v>
      </c>
      <c r="AF61">
        <f>[1]Key!D61</f>
        <v>0</v>
      </c>
    </row>
    <row r="62" spans="1:32" x14ac:dyDescent="0.3">
      <c r="A62">
        <v>61</v>
      </c>
      <c r="B62">
        <v>61</v>
      </c>
      <c r="C62">
        <v>2016</v>
      </c>
      <c r="D62">
        <v>2</v>
      </c>
      <c r="E62">
        <f t="shared" si="0"/>
        <v>1</v>
      </c>
      <c r="F62">
        <v>2016</v>
      </c>
      <c r="G62" t="s">
        <v>32</v>
      </c>
      <c r="H62" s="1">
        <f>VALUE(IF(G62="foreign",53,SUBSTITUTE(G62,G62,VLOOKUP(G62,[1]Key!$G$2:$H$55,2,))))</f>
        <v>53</v>
      </c>
      <c r="I62" t="s">
        <v>32</v>
      </c>
      <c r="J62">
        <f>VALUE(_xlfn.IFS(I62="foreign",53,I62="fictional",54, I62="unspecified", 55, NOT(OR(I62="foreign",I62="fictional")),SUBSTITUTE(I62,I62,VLOOKUP(I62,[1]Key!$G$2:$H$55,2,))))</f>
        <v>53</v>
      </c>
      <c r="K62">
        <f t="shared" si="1"/>
        <v>1</v>
      </c>
      <c r="L62">
        <f>VLOOKUP(H62, [1]Key!$H$2:$K$54, 2)</f>
        <v>0</v>
      </c>
      <c r="M62">
        <f>VLOOKUP(J62, [1]Key!$H$2:$K$54, 2)</f>
        <v>0</v>
      </c>
      <c r="N62">
        <f>VLOOKUP("*"&amp;G62&amp;"*",[1]Key!$N$2:$O$6,2,FALSE)</f>
        <v>0</v>
      </c>
      <c r="O62">
        <f>VLOOKUP("*"&amp;G62&amp;"*",[1]Key!$R$2:$S$11,2,FALSE)</f>
        <v>0</v>
      </c>
      <c r="P62">
        <v>3160</v>
      </c>
      <c r="Q62" s="2">
        <v>85000000</v>
      </c>
      <c r="R62" t="s">
        <v>42</v>
      </c>
      <c r="S62">
        <f>VLOOKUP(R62, [1]Key!$U$2:$V$10, 2, FALSE)</f>
        <v>5</v>
      </c>
      <c r="T62">
        <f t="shared" si="2"/>
        <v>0</v>
      </c>
      <c r="U62">
        <f>_xlfn.IFS(C62=2018, VLOOKUP(H62, '[1]State Pop'!$B$2:$G$55,6),C62=2017, VLOOKUP(H62, '[1]State Pop'!$B$2:$F$55,5),C62=2016, VLOOKUP(H62, '[1]State Pop'!$B$2:$F$55,4), C62=2015, VLOOKUP(H62, '[1]State Pop'!$B$2:$F$55,3), C62=2014, VLOOKUP(H62, '[1]State Pop'!$B$2:$F$55,2))</f>
        <v>0</v>
      </c>
      <c r="V62">
        <f>_xlfn.IFS(C62=2014,_xlfn.IFS(D62=1,VLOOKUP(H62,[1]Film_Workers!$B$2:$BD$55,2,FALSE),D62=2,VLOOKUP(H62,[1]Film_Workers!$B$2:$BD$55,3,FALSE),D62=3,VLOOKUP(H62,[1]Film_Workers!$B$2:$BD$55,4,FALSE),D62=4,VLOOKUP(H62,[1]Film_Workers!$B$2:$BD$55,5,FALSE),D62=5,VLOOKUP(H62,[1]Film_Workers!$B$2:$BD$55,6,FALSE),D62=6,VLOOKUP(H62,[1]Film_Workers!$B$2:$BD$55,7,FALSE),D62=7,VLOOKUP(H62,[1]Film_Workers!$B$2:$BD$55,8,FALSE),D62=8,VLOOKUP(H62,[1]Film_Workers!$B$2:$BD$55,9,FALSE),D62=9,VLOOKUP(H62,[1]Film_Workers!$B$2:$BD$55,10,FALSE),D62=10,VLOOKUP(H62,[1]Film_Workers!$B$2:$BD$55,11,FALSE),D62=11,VLOOKUP(H62,[1]Film_Workers!$B$2:$BD$55,12,FALSE),D62=12,VLOOKUP(H62,[1]Film_Workers!$B$2:$BD$55,13,FALSE)),C62=2015,_xlfn.IFS(D62=1,VLOOKUP(H62,[1]Film_Workers!$B$2:$BD$55,14,FALSE),D62=2,VLOOKUP(H62,[1]Film_Workers!$B$2:$BD$55,15,FALSE),D62=3,VLOOKUP(H62,[1]Film_Workers!$B$2:$BD$55,16,FALSE),D62=4,VLOOKUP(H62,[1]Film_Workers!$B$2:$BD$55,17,FALSE),D62=5,VLOOKUP(H62,[1]Film_Workers!$B$2:$BD$55,18,FALSE),D62=6,VLOOKUP(H62,[1]Film_Workers!$B$2:$BD$55,19,FALSE),D62=7,VLOOKUP(H62,[1]Film_Workers!$B$2:$BD$55,20,FALSE),D62=8,VLOOKUP(H62,[1]Film_Workers!$B$2:$BD$55,21,FALSE),D62=9,VLOOKUP(H62,[1]Film_Workers!$B$2:$BD$55,22,FALSE),D62=10,VLOOKUP(H62,[1]Film_Workers!$B$2:$BD$55,23,FALSE),D62=11,VLOOKUP(H62,[1]Film_Workers!$B$2:$BD$55,24,FALSE),D62=12,VLOOKUP(H62,[1]Film_Workers!$B$2:$BD$55,25,FALSE)),C62=2016,_xlfn.IFS(D62=1,VLOOKUP(H62,[1]Film_Workers!$B$2:$BD$55,26,FALSE),D62=2,VLOOKUP(H62,[1]Film_Workers!$B$2:$BD$55,27,FALSE),D62=3,VLOOKUP(H62,[1]Film_Workers!$B$2:$BD$55,28,FALSE),D62=4,VLOOKUP(H62,[1]Film_Workers!$B$2:$BD$55,29,FALSE),D62=5,VLOOKUP(H62,[1]Film_Workers!$B$2:$BD$55,30,FALSE),D62=6,VLOOKUP(H62,[1]Film_Workers!$B$2:$BD$55,31,FALSE),D62=7,VLOOKUP(H62,[1]Film_Workers!$B$2:$BD$55,32,FALSE),D62=8,VLOOKUP(H62,[1]Film_Workers!$B$2:$BD$55,33,FALSE),D62=9,VLOOKUP(H62,[1]Film_Workers!$B$2:$BD$55,34,FALSE),D62=10,VLOOKUP(H62,[1]Film_Workers!$B$2:$BD$55,35,FALSE),D62=11,VLOOKUP(H62,[1]Film_Workers!$B$2:$BD$55,36,FALSE),D62=12,VLOOKUP(H62,[1]Film_Workers!$B$2:$BD$55,37,FALSE)),C62=2017,_xlfn.IFS(D62=1,VLOOKUP(H62,[1]Film_Workers!$B$2:$BD$55,38,FALSE),D62=2,VLOOKUP(H62,[1]Film_Workers!$B$2:$BD$55,39,FALSE),D62=3,VLOOKUP(H62,[1]Film_Workers!$B$2:$BD$55,40,FALSE),D62=4,VLOOKUP(H62,[1]Film_Workers!$B$2:$BD$55,41,FALSE),D62=5,VLOOKUP(H62,[1]Film_Workers!$B$2:$BD$55,42,FALSE),D62=6,VLOOKUP(H62,[1]Film_Workers!$B$2:$BD$55,43,FALSE),D62=7,VLOOKUP(H62,[1]Film_Workers!$B$2:$BD$55,43,FALSE),D62=8,VLOOKUP(H62,[1]Film_Workers!$B$2:$BD$55,44,FALSE),D62=9,VLOOKUP(H62,[1]Film_Workers!$B$2:$BD$55,45,FALSE),D62=10,VLOOKUP(H62,[1]Film_Workers!$B$2:$BD$55,46,FALSE),D62=11,VLOOKUP(H62,[1]Film_Workers!$B$2:$BD$55,47,FALSE),D62=12,VLOOKUP(H62,[1]Film_Workers!$B$2:$BD$55,48)),C62=2018,_xlfn.IFS(D62=1,VLOOKUP(H62,[1]Film_Workers!$B$2:$BD$55,49,FALSE),D62=2,VLOOKUP(H62,[1]Film_Workers!$B$2:$BD$55,50,FALSE),D62=3,VLOOKUP(H62,[1]Film_Workers!$B$2:$BD$55,51,FALSE),D62=4,VLOOKUP(H62,[1]Film_Workers!$B$2:$BD$55,52,FALSE),D62=5,VLOOKUP(H62,[1]Film_Workers!$B$2:$BD$55,53,FALSE),D62=6,VLOOKUP(H62,[1]Film_Workers!$B$2:$BD$55,54)))</f>
        <v>0</v>
      </c>
      <c r="W62">
        <f>_xlfn.IFS(C62=2014,_xlfn.IFS(D62=1,VLOOKUP(H62,[1]Priv_Workers!$B$2:$BD$55,2,FALSE),D62=2,VLOOKUP(H62,[1]Priv_Workers!$B$2:$BD$55,3,FALSE),D62=3,VLOOKUP(H62,[1]Priv_Workers!$B$2:$BD$55,4,FALSE),D62=4,VLOOKUP(H62,[1]Priv_Workers!$B$2:$BD$55,5,FALSE),D62=5,VLOOKUP(H62,[1]Priv_Workers!$B$2:$BD$55,6,FALSE),D62=6,VLOOKUP(H62,[1]Priv_Workers!$B$2:$BD$55,7,FALSE),D62=7,VLOOKUP(H62,[1]Priv_Workers!$B$2:$BD$55,8,FALSE),D62=8,VLOOKUP(H62,[1]Priv_Workers!$B$2:$BD$55,9,FALSE),D62=9,VLOOKUP(H62,[1]Priv_Workers!$B$2:$BD$55,10,FALSE),D62=10,VLOOKUP(H62,[1]Priv_Workers!$B$2:$BD$55,11,FALSE),D62=11,VLOOKUP(H62,[1]Priv_Workers!$B$2:$BD$55,12,FALSE),D62=12,VLOOKUP(H62,[1]Priv_Workers!$B$2:$BD$55,13,FALSE)),C62=2015,_xlfn.IFS(D62=1,VLOOKUP(H62,[1]Priv_Workers!$B$2:$BD$55,14,FALSE),D62=2,VLOOKUP(H62,[1]Priv_Workers!$B$2:$BD$55,15,FALSE),D62=3,VLOOKUP(H62,[1]Priv_Workers!$B$2:$BD$55,16,FALSE),D62=4,VLOOKUP(H62,[1]Priv_Workers!$B$2:$BD$55,17,FALSE),D62=5,VLOOKUP(H62,[1]Priv_Workers!$B$2:$BD$55,18,FALSE),D62=6,VLOOKUP(H62,[1]Priv_Workers!$B$2:$BD$55,19,FALSE),D62=7,VLOOKUP(H62,[1]Priv_Workers!$B$2:$BD$55,20,FALSE),D62=8,VLOOKUP(H62,[1]Priv_Workers!$B$2:$BD$55,21,FALSE),D62=9,VLOOKUP(H62,[1]Priv_Workers!$B$2:$BD$55,22,FALSE),D62=10,VLOOKUP(H62,[1]Priv_Workers!$B$2:$BD$55,23,FALSE),D62=11,VLOOKUP(H62,[1]Priv_Workers!$B$2:$BD$55,24,FALSE),D62=12,VLOOKUP(H62,[1]Priv_Workers!$B$2:$BD$55,25,FALSE)),C62=2016,_xlfn.IFS(D62=1,VLOOKUP(H62,[1]Priv_Workers!$B$2:$BD$55,26,FALSE),D62=2,VLOOKUP(H62,[1]Priv_Workers!$B$2:$BD$55,27,FALSE),D62=3,VLOOKUP(H62,[1]Priv_Workers!$B$2:$BD$55,28,FALSE),D62=4,VLOOKUP(H62,[1]Priv_Workers!$B$2:$BD$55,29,FALSE),D62=5,VLOOKUP(H62,[1]Priv_Workers!$B$2:$BD$55,30,FALSE),D62=6,VLOOKUP(H62,[1]Priv_Workers!$B$2:$BD$55,31,FALSE),D62=7,VLOOKUP(H62,[1]Priv_Workers!$B$2:$BD$55,32,FALSE),D62=8,VLOOKUP(H62,[1]Priv_Workers!$B$2:$BD$55,33,FALSE),D62=9,VLOOKUP(H62,[1]Priv_Workers!$B$2:$BD$55,34,FALSE),D62=10,VLOOKUP(H62,[1]Priv_Workers!$B$2:$BD$55,35,FALSE),D62=11,VLOOKUP(H62,[1]Priv_Workers!$B$2:$BD$55,36,FALSE),D62=12,VLOOKUP(H62,[1]Priv_Workers!$B$2:$BD$55,37,FALSE)),C62=2017,_xlfn.IFS(D62=1,VLOOKUP(H62,[1]Priv_Workers!$B$2:$BD$55,38,FALSE),D62=2,VLOOKUP(H62,[1]Priv_Workers!$B$2:$BD$55,39,FALSE),D62=3,VLOOKUP(H62,[1]Priv_Workers!$B$2:$BD$55,40,FALSE),D62=4,VLOOKUP(H62,[1]Priv_Workers!$B$2:$BD$55,41,FALSE),D62=5,VLOOKUP(H62,[1]Priv_Workers!$B$2:$BD$55,42,FALSE),D62=6,VLOOKUP(H62,[1]Priv_Workers!$B$2:$BD$55,43,FALSE),D62=7,VLOOKUP(H62,[1]Priv_Workers!$B$2:$BD$55,43,FALSE),D62=8,VLOOKUP(H62,[1]Priv_Workers!$B$2:$BD$55,44,FALSE),D62=9,VLOOKUP(H62,[1]Priv_Workers!$B$2:$BD$55,45,FALSE),D62=10,VLOOKUP(H62,[1]Priv_Workers!$B$2:$BD$55,46,FALSE),D62=11,VLOOKUP(H62,[1]Priv_Workers!$B$2:$BD$55,47,FALSE),D62=12,VLOOKUP(H62,[1]Priv_Workers!$B$2:$BD$55,48)),C62=2018,_xlfn.IFS(D62=1,VLOOKUP(H62,[1]Priv_Workers!$B$2:$BD$55,49,FALSE),D62=2,VLOOKUP(H62,[1]Priv_Workers!$B$2:$BD$55,50,FALSE),D62=3,VLOOKUP(H62,[1]Priv_Workers!$B$2:$BD$55,51,FALSE),D62=4,VLOOKUP(H62,[1]Priv_Workers!$B$2:$BD$55,52,FALSE),D62=5,VLOOKUP(H62,[1]Priv_Workers!$B$2:$BD$55,53,FALSE),D62=6,VLOOKUP(H62,[1]Priv_Workers!$B$2:$BD$55,54)))</f>
        <v>0</v>
      </c>
      <c r="X62" s="3" t="e">
        <f t="shared" si="3"/>
        <v>#DIV/0!</v>
      </c>
      <c r="Y62" s="2">
        <f>_xlfn.IFS(C62=2014, _xlfn.IFS(E62=1, VLOOKUP(H62, [1]Wage_Info!$B$2:$AH$55, 2, FALSE), E62=2, VLOOKUP(H62, [1]Wage_Info!$B$2:$AH$55, 3, FALSE), E62=3, VLOOKUP(H62, [1]Wage_Info!$B$2:$AH$55, 4, FALSE), E62=4, VLOOKUP(H62, [1]Wage_Info!$B$2:$AH$55, 5, FALSE)), C62=2015, _xlfn.IFS(E62=1, VLOOKUP(H62, [1]Wage_Info!$B$2:$AH$55, 6, FALSE), E62=2, VLOOKUP(H62, [1]Wage_Info!$B$2:$AH$55, 7, FALSE), E62=3, VLOOKUP(H62, [1]Wage_Info!$B$2:$AH$55, 8, FALSE), E62=4, VLOOKUP(H62, [1]Wage_Info!$B$2:$AH$55, 9, FALSE)), C62=2016, _xlfn.IFS(E62=1, VLOOKUP(H62, [1]Wage_Info!$B$2:$AH$55, 10, FALSE), E62=2, VLOOKUP(H62, [1]Wage_Info!$B$2:$AH$55, 11, FALSE), E62=3, VLOOKUP(H62, [1]Wage_Info!$B$2:$AH$55, 12, FALSE), E62=4, VLOOKUP(H62, [1]Wage_Info!$B$2:$AH$55, 13, FALSE)), C62=2017, _xlfn.IFS(E62=1, VLOOKUP(H62, [1]Wage_Info!$B$2:$AH$55, 14, FALSE), E62=2, VLOOKUP(H62, [1]Wage_Info!$B$2:$AH$55, 15, FALSE), E62=3, VLOOKUP(H62, [1]Wage_Info!$B$2:$AH$55, 16, FALSE), E62=4, VLOOKUP(H62, [1]Wage_Info!$B$2:$AH$55, 17, FALSE)), C62 = 2018, _xlfn.IFS(E62=1, VLOOKUP(H62, [1]Wage_Info!$B$2:$AH$55, 18, FALSE), E62=3, VLOOKUP(H62, [1]Wage_Info!$B$2:$AH$55, 19, FALSE)))</f>
        <v>0</v>
      </c>
      <c r="Z62" s="2">
        <f>_xlfn.IFS(C62=2014, _xlfn.IFS(E62=1, VLOOKUP(H62, [1]Wage_Info!$B$2:$AL$55, 20, FALSE), E62=2, VLOOKUP(H62, [1]Wage_Info!$B$2:$AL$55, 21, FALSE), E62=3, VLOOKUP(H62, [1]Wage_Info!$B$2:$AL$55, 22, FALSE), E62=4, VLOOKUP(H62, [1]Wage_Info!$B$2:$AL$55, 23, FALSE)), C62=2015, _xlfn.IFS(E62=1, VLOOKUP(H62, [1]Wage_Info!$B$2:$AL$55, 24, FALSE), E62=2, VLOOKUP(H62, [1]Wage_Info!$B$2:$AL$55, 25, FALSE), E62=3, VLOOKUP(H62, [1]Wage_Info!$B$2:$AL$55, 26, FALSE), E62=4, VLOOKUP(H62, [1]Wage_Info!$B$2:$AL$55, 27, FALSE)), C62=2016, _xlfn.IFS(E62=1, VLOOKUP(H62, [1]Wage_Info!$B$2:$AL$55, 28, FALSE), E62=2, VLOOKUP(H62, [1]Wage_Info!$B$2:$AL$55, 29, FALSE), E62=3, VLOOKUP(H62, [1]Wage_Info!$B$2:$AL$55, 30, FALSE), E62=4, VLOOKUP(H62, [1]Wage_Info!$B$2:$AL$55, 31, FALSE)), C62=2017, _xlfn.IFS(E62=1, VLOOKUP(H62, [1]Wage_Info!$B$2:$AL$55, 32, FALSE), E62=2, VLOOKUP(H62, [1]Wage_Info!$B$2:$AL$55, 33, FALSE), E62=3, VLOOKUP(H62, [1]Wage_Info!$B$2:$AL$55, 34, FALSE), E62=4, VLOOKUP(H62, [1]Wage_Info!$B$2:$AL$55, 35, FALSE)), C62 = 2018, _xlfn.IFS(E62=1, VLOOKUP(H62, [1]Wage_Info!$B$2:$AL$55, 36, FALSE), E62=2, VLOOKUP(H62, [1]Wage_Info!$B$2:$AL$55, 37, FALSE)))</f>
        <v>0</v>
      </c>
      <c r="AA62" s="4" t="e">
        <f t="shared" si="4"/>
        <v>#DIV/0!</v>
      </c>
      <c r="AB62">
        <f>[1]Key!C62</f>
        <v>1</v>
      </c>
      <c r="AC62">
        <f t="shared" si="5"/>
        <v>0</v>
      </c>
      <c r="AD62">
        <f t="shared" si="6"/>
        <v>0</v>
      </c>
      <c r="AE62">
        <f t="shared" si="7"/>
        <v>0</v>
      </c>
      <c r="AF62">
        <f>[1]Key!D62</f>
        <v>0</v>
      </c>
    </row>
    <row r="63" spans="1:32" x14ac:dyDescent="0.3">
      <c r="A63">
        <v>62</v>
      </c>
      <c r="B63">
        <v>62</v>
      </c>
      <c r="C63">
        <v>2015</v>
      </c>
      <c r="D63">
        <v>7</v>
      </c>
      <c r="E63">
        <f t="shared" si="0"/>
        <v>3</v>
      </c>
      <c r="F63">
        <v>2016</v>
      </c>
      <c r="G63" t="s">
        <v>38</v>
      </c>
      <c r="H63" s="1">
        <f>VALUE(IF(G63="foreign",53,SUBSTITUTE(G63,G63,VLOOKUP(G63,[1]Key!$G$2:$H$55,2,))))</f>
        <v>11</v>
      </c>
      <c r="I63" t="s">
        <v>58</v>
      </c>
      <c r="J63">
        <f>VALUE(_xlfn.IFS(I63="foreign",53,I63="fictional",54, I63="unspecified", 55, NOT(OR(I63="foreign",I63="fictional")),SUBSTITUTE(I63,I63,VLOOKUP(I63,[1]Key!$G$2:$H$55,2,))))</f>
        <v>44</v>
      </c>
      <c r="K63">
        <f t="shared" si="1"/>
        <v>0</v>
      </c>
      <c r="L63">
        <f>VLOOKUP(H63, [1]Key!$H$2:$K$54, 2)</f>
        <v>5</v>
      </c>
      <c r="M63">
        <f>VLOOKUP(J63, [1]Key!$H$2:$K$54, 2)</f>
        <v>3</v>
      </c>
      <c r="N63">
        <f>VLOOKUP("*"&amp;G63&amp;"*",[1]Key!$N$2:$O$6,2,FALSE)</f>
        <v>3</v>
      </c>
      <c r="O63">
        <f>VLOOKUP("*"&amp;G63&amp;"*",[1]Key!$R$2:$S$11,2,FALSE)</f>
        <v>7</v>
      </c>
      <c r="P63">
        <v>3155</v>
      </c>
      <c r="Q63" s="2">
        <v>13000000</v>
      </c>
      <c r="R63" t="s">
        <v>46</v>
      </c>
      <c r="S63">
        <f>VLOOKUP(R63, [1]Key!$U$2:$V$50, 2, FALSE)</f>
        <v>6</v>
      </c>
      <c r="T63">
        <f t="shared" si="2"/>
        <v>0</v>
      </c>
      <c r="U63">
        <f>_xlfn.IFS(C63=2018, VLOOKUP(H63, '[1]State Pop'!$B$2:$G$55,6),C63=2017, VLOOKUP(H63, '[1]State Pop'!$B$2:$F$55,5),C63=2016, VLOOKUP(H63, '[1]State Pop'!$B$2:$F$55,4), C63=2015, VLOOKUP(H63, '[1]State Pop'!$B$2:$F$55,3), C63=2014, VLOOKUP(H63, '[1]State Pop'!$B$2:$F$55,2))</f>
        <v>10199533</v>
      </c>
      <c r="V63">
        <f>_xlfn.IFS(C63=2014,_xlfn.IFS(D63=1,VLOOKUP(H63,[1]Film_Workers!$B$2:$BD$55,2,FALSE),D63=2,VLOOKUP(H63,[1]Film_Workers!$B$2:$BD$55,3,FALSE),D63=3,VLOOKUP(H63,[1]Film_Workers!$B$2:$BD$55,4,FALSE),D63=4,VLOOKUP(H63,[1]Film_Workers!$B$2:$BD$55,5,FALSE),D63=5,VLOOKUP(H63,[1]Film_Workers!$B$2:$BD$55,6,FALSE),D63=6,VLOOKUP(H63,[1]Film_Workers!$B$2:$BD$55,7,FALSE),D63=7,VLOOKUP(H63,[1]Film_Workers!$B$2:$BD$55,8,FALSE),D63=8,VLOOKUP(H63,[1]Film_Workers!$B$2:$BD$55,9,FALSE),D63=9,VLOOKUP(H63,[1]Film_Workers!$B$2:$BD$55,10,FALSE),D63=10,VLOOKUP(H63,[1]Film_Workers!$B$2:$BD$55,11,FALSE),D63=11,VLOOKUP(H63,[1]Film_Workers!$B$2:$BD$55,12,FALSE),D63=12,VLOOKUP(H63,[1]Film_Workers!$B$2:$BD$55,13,FALSE)),C63=2015,_xlfn.IFS(D63=1,VLOOKUP(H63,[1]Film_Workers!$B$2:$BD$55,14,FALSE),D63=2,VLOOKUP(H63,[1]Film_Workers!$B$2:$BD$55,15,FALSE),D63=3,VLOOKUP(H63,[1]Film_Workers!$B$2:$BD$55,16,FALSE),D63=4,VLOOKUP(H63,[1]Film_Workers!$B$2:$BD$55,17,FALSE),D63=5,VLOOKUP(H63,[1]Film_Workers!$B$2:$BD$55,18,FALSE),D63=6,VLOOKUP(H63,[1]Film_Workers!$B$2:$BD$55,19,FALSE),D63=7,VLOOKUP(H63,[1]Film_Workers!$B$2:$BD$55,20,FALSE),D63=8,VLOOKUP(H63,[1]Film_Workers!$B$2:$BD$55,21,FALSE),D63=9,VLOOKUP(H63,[1]Film_Workers!$B$2:$BD$55,22,FALSE),D63=10,VLOOKUP(H63,[1]Film_Workers!$B$2:$BD$55,23,FALSE),D63=11,VLOOKUP(H63,[1]Film_Workers!$B$2:$BD$55,24,FALSE),D63=12,VLOOKUP(H63,[1]Film_Workers!$B$2:$BD$55,25,FALSE)),C63=2016,_xlfn.IFS(D63=1,VLOOKUP(H63,[1]Film_Workers!$B$2:$BD$55,26,FALSE),D63=2,VLOOKUP(H63,[1]Film_Workers!$B$2:$BD$55,27,FALSE),D63=3,VLOOKUP(H63,[1]Film_Workers!$B$2:$BD$55,28,FALSE),D63=4,VLOOKUP(H63,[1]Film_Workers!$B$2:$BD$55,29,FALSE),D63=5,VLOOKUP(H63,[1]Film_Workers!$B$2:$BD$55,30,FALSE),D63=6,VLOOKUP(H63,[1]Film_Workers!$B$2:$BD$55,31,FALSE),D63=7,VLOOKUP(H63,[1]Film_Workers!$B$2:$BD$55,32,FALSE),D63=8,VLOOKUP(H63,[1]Film_Workers!$B$2:$BD$55,33,FALSE),D63=9,VLOOKUP(H63,[1]Film_Workers!$B$2:$BD$55,34,FALSE),D63=10,VLOOKUP(H63,[1]Film_Workers!$B$2:$BD$55,35,FALSE),D63=11,VLOOKUP(H63,[1]Film_Workers!$B$2:$BD$55,36,FALSE),D63=12,VLOOKUP(H63,[1]Film_Workers!$B$2:$BD$55,37,FALSE)),C63=2017,_xlfn.IFS(D63=1,VLOOKUP(H63,[1]Film_Workers!$B$2:$BD$55,38,FALSE),D63=2,VLOOKUP(H63,[1]Film_Workers!$B$2:$BD$55,39,FALSE),D63=3,VLOOKUP(H63,[1]Film_Workers!$B$2:$BD$55,40,FALSE),D63=4,VLOOKUP(H63,[1]Film_Workers!$B$2:$BD$55,41,FALSE),D63=5,VLOOKUP(H63,[1]Film_Workers!$B$2:$BD$55,42,FALSE),D63=6,VLOOKUP(H63,[1]Film_Workers!$B$2:$BD$55,43,FALSE),D63=7,VLOOKUP(H63,[1]Film_Workers!$B$2:$BD$55,43,FALSE),D63=8,VLOOKUP(H63,[1]Film_Workers!$B$2:$BD$55,44,FALSE),D63=9,VLOOKUP(H63,[1]Film_Workers!$B$2:$BD$55,45,FALSE),D63=10,VLOOKUP(H63,[1]Film_Workers!$B$2:$BD$55,46,FALSE),D63=11,VLOOKUP(H63,[1]Film_Workers!$B$2:$BD$55,47,FALSE),D63=12,VLOOKUP(H63,[1]Film_Workers!$B$2:$BD$55,48)),C63=2018,_xlfn.IFS(D63=1,VLOOKUP(H63,[1]Film_Workers!$B$2:$BD$55,49,FALSE),D63=2,VLOOKUP(H63,[1]Film_Workers!$B$2:$BD$55,50,FALSE),D63=3,VLOOKUP(H63,[1]Film_Workers!$B$2:$BD$55,51,FALSE),D63=4,VLOOKUP(H63,[1]Film_Workers!$B$2:$BD$55,52,FALSE),D63=5,VLOOKUP(H63,[1]Film_Workers!$B$2:$BD$55,53,FALSE),D63=6,VLOOKUP(H63,[1]Film_Workers!$B$2:$BD$55,54)))</f>
        <v>9858</v>
      </c>
      <c r="W63">
        <f>_xlfn.IFS(C63=2014,_xlfn.IFS(D63=1,VLOOKUP(H63,[1]Priv_Workers!$B$2:$BD$55,2,FALSE),D63=2,VLOOKUP(H63,[1]Priv_Workers!$B$2:$BD$55,3,FALSE),D63=3,VLOOKUP(H63,[1]Priv_Workers!$B$2:$BD$55,4,FALSE),D63=4,VLOOKUP(H63,[1]Priv_Workers!$B$2:$BD$55,5,FALSE),D63=5,VLOOKUP(H63,[1]Priv_Workers!$B$2:$BD$55,6,FALSE),D63=6,VLOOKUP(H63,[1]Priv_Workers!$B$2:$BD$55,7,FALSE),D63=7,VLOOKUP(H63,[1]Priv_Workers!$B$2:$BD$55,8,FALSE),D63=8,VLOOKUP(H63,[1]Priv_Workers!$B$2:$BD$55,9,FALSE),D63=9,VLOOKUP(H63,[1]Priv_Workers!$B$2:$BD$55,10,FALSE),D63=10,VLOOKUP(H63,[1]Priv_Workers!$B$2:$BD$55,11,FALSE),D63=11,VLOOKUP(H63,[1]Priv_Workers!$B$2:$BD$55,12,FALSE),D63=12,VLOOKUP(H63,[1]Priv_Workers!$B$2:$BD$55,13,FALSE)),C63=2015,_xlfn.IFS(D63=1,VLOOKUP(H63,[1]Priv_Workers!$B$2:$BD$55,14,FALSE),D63=2,VLOOKUP(H63,[1]Priv_Workers!$B$2:$BD$55,15,FALSE),D63=3,VLOOKUP(H63,[1]Priv_Workers!$B$2:$BD$55,16,FALSE),D63=4,VLOOKUP(H63,[1]Priv_Workers!$B$2:$BD$55,17,FALSE),D63=5,VLOOKUP(H63,[1]Priv_Workers!$B$2:$BD$55,18,FALSE),D63=6,VLOOKUP(H63,[1]Priv_Workers!$B$2:$BD$55,19,FALSE),D63=7,VLOOKUP(H63,[1]Priv_Workers!$B$2:$BD$55,20,FALSE),D63=8,VLOOKUP(H63,[1]Priv_Workers!$B$2:$BD$55,21,FALSE),D63=9,VLOOKUP(H63,[1]Priv_Workers!$B$2:$BD$55,22,FALSE),D63=10,VLOOKUP(H63,[1]Priv_Workers!$B$2:$BD$55,23,FALSE),D63=11,VLOOKUP(H63,[1]Priv_Workers!$B$2:$BD$55,24,FALSE),D63=12,VLOOKUP(H63,[1]Priv_Workers!$B$2:$BD$55,25,FALSE)),C63=2016,_xlfn.IFS(D63=1,VLOOKUP(H63,[1]Priv_Workers!$B$2:$BD$55,26,FALSE),D63=2,VLOOKUP(H63,[1]Priv_Workers!$B$2:$BD$55,27,FALSE),D63=3,VLOOKUP(H63,[1]Priv_Workers!$B$2:$BD$55,28,FALSE),D63=4,VLOOKUP(H63,[1]Priv_Workers!$B$2:$BD$55,29,FALSE),D63=5,VLOOKUP(H63,[1]Priv_Workers!$B$2:$BD$55,30,FALSE),D63=6,VLOOKUP(H63,[1]Priv_Workers!$B$2:$BD$55,31,FALSE),D63=7,VLOOKUP(H63,[1]Priv_Workers!$B$2:$BD$55,32,FALSE),D63=8,VLOOKUP(H63,[1]Priv_Workers!$B$2:$BD$55,33,FALSE),D63=9,VLOOKUP(H63,[1]Priv_Workers!$B$2:$BD$55,34,FALSE),D63=10,VLOOKUP(H63,[1]Priv_Workers!$B$2:$BD$55,35,FALSE),D63=11,VLOOKUP(H63,[1]Priv_Workers!$B$2:$BD$55,36,FALSE),D63=12,VLOOKUP(H63,[1]Priv_Workers!$B$2:$BD$55,37,FALSE)),C63=2017,_xlfn.IFS(D63=1,VLOOKUP(H63,[1]Priv_Workers!$B$2:$BD$55,38,FALSE),D63=2,VLOOKUP(H63,[1]Priv_Workers!$B$2:$BD$55,39,FALSE),D63=3,VLOOKUP(H63,[1]Priv_Workers!$B$2:$BD$55,40,FALSE),D63=4,VLOOKUP(H63,[1]Priv_Workers!$B$2:$BD$55,41,FALSE),D63=5,VLOOKUP(H63,[1]Priv_Workers!$B$2:$BD$55,42,FALSE),D63=6,VLOOKUP(H63,[1]Priv_Workers!$B$2:$BD$55,43,FALSE),D63=7,VLOOKUP(H63,[1]Priv_Workers!$B$2:$BD$55,43,FALSE),D63=8,VLOOKUP(H63,[1]Priv_Workers!$B$2:$BD$55,44,FALSE),D63=9,VLOOKUP(H63,[1]Priv_Workers!$B$2:$BD$55,45,FALSE),D63=10,VLOOKUP(H63,[1]Priv_Workers!$B$2:$BD$55,46,FALSE),D63=11,VLOOKUP(H63,[1]Priv_Workers!$B$2:$BD$55,47,FALSE),D63=12,VLOOKUP(H63,[1]Priv_Workers!$B$2:$BD$55,48)),C63=2018,_xlfn.IFS(D63=1,VLOOKUP(H63,[1]Priv_Workers!$B$2:$BD$55,49,FALSE),D63=2,VLOOKUP(H63,[1]Priv_Workers!$B$2:$BD$55,50,FALSE),D63=3,VLOOKUP(H63,[1]Priv_Workers!$B$2:$BD$55,51,FALSE),D63=4,VLOOKUP(H63,[1]Priv_Workers!$B$2:$BD$55,52,FALSE),D63=5,VLOOKUP(H63,[1]Priv_Workers!$B$2:$BD$55,53,FALSE),D63=6,VLOOKUP(H63,[1]Priv_Workers!$B$2:$BD$55,54)))</f>
        <v>3521728</v>
      </c>
      <c r="X63" s="3">
        <f t="shared" si="3"/>
        <v>2.7991940320206445E-3</v>
      </c>
      <c r="Y63" s="2">
        <f>_xlfn.IFS(C63=2014, _xlfn.IFS(E63=1, VLOOKUP(H63, [1]Wage_Info!$B$2:$AH$55, 2, FALSE), E63=2, VLOOKUP(H63, [1]Wage_Info!$B$2:$AH$55, 3, FALSE), E63=3, VLOOKUP(H63, [1]Wage_Info!$B$2:$AH$55, 4, FALSE), E63=4, VLOOKUP(H63, [1]Wage_Info!$B$2:$AH$55, 5, FALSE)), C63=2015, _xlfn.IFS(E63=1, VLOOKUP(H63, [1]Wage_Info!$B$2:$AH$55, 6, FALSE), E63=2, VLOOKUP(H63, [1]Wage_Info!$B$2:$AH$55, 7, FALSE), E63=3, VLOOKUP(H63, [1]Wage_Info!$B$2:$AH$55, 8, FALSE), E63=4, VLOOKUP(H63, [1]Wage_Info!$B$2:$AH$55, 9, FALSE)), C63=2016, _xlfn.IFS(E63=1, VLOOKUP(H63, [1]Wage_Info!$B$2:$AH$55, 10, FALSE), E63=2, VLOOKUP(H63, [1]Wage_Info!$B$2:$AH$55, 11, FALSE), E63=3, VLOOKUP(H63, [1]Wage_Info!$B$2:$AH$55, 12, FALSE), E63=4, VLOOKUP(H63, [1]Wage_Info!$B$2:$AH$55, 13, FALSE)), C63=2017, _xlfn.IFS(E63=1, VLOOKUP(H63, [1]Wage_Info!$B$2:$AH$55, 14, FALSE), E63=2, VLOOKUP(H63, [1]Wage_Info!$B$2:$AH$55, 15, FALSE), E63=3, VLOOKUP(H63, [1]Wage_Info!$B$2:$AH$55, 16, FALSE), E63=4, VLOOKUP(H63, [1]Wage_Info!$B$2:$AH$55, 17, FALSE)), C63 = 2018, _xlfn.IFS(E63=1, VLOOKUP(H63, [1]Wage_Info!$B$2:$AH$55, 18, FALSE), E63=3, VLOOKUP(H63, [1]Wage_Info!$B$2:$AH$55, 19, FALSE)))</f>
        <v>94216253</v>
      </c>
      <c r="Z63" s="2">
        <f>_xlfn.IFS(C63=2014, _xlfn.IFS(E63=1, VLOOKUP(H63, [1]Wage_Info!$B$2:$AL$55, 20, FALSE), E63=2, VLOOKUP(H63, [1]Wage_Info!$B$2:$AL$55, 21, FALSE), E63=3, VLOOKUP(H63, [1]Wage_Info!$B$2:$AL$55, 22, FALSE), E63=4, VLOOKUP(H63, [1]Wage_Info!$B$2:$AL$55, 23, FALSE)), C63=2015, _xlfn.IFS(E63=1, VLOOKUP(H63, [1]Wage_Info!$B$2:$AL$55, 24, FALSE), E63=2, VLOOKUP(H63, [1]Wage_Info!$B$2:$AL$55, 25, FALSE), E63=3, VLOOKUP(H63, [1]Wage_Info!$B$2:$AL$55, 26, FALSE), E63=4, VLOOKUP(H63, [1]Wage_Info!$B$2:$AL$55, 27, FALSE)), C63=2016, _xlfn.IFS(E63=1, VLOOKUP(H63, [1]Wage_Info!$B$2:$AL$55, 28, FALSE), E63=2, VLOOKUP(H63, [1]Wage_Info!$B$2:$AL$55, 29, FALSE), E63=3, VLOOKUP(H63, [1]Wage_Info!$B$2:$AL$55, 30, FALSE), E63=4, VLOOKUP(H63, [1]Wage_Info!$B$2:$AL$55, 31, FALSE)), C63=2017, _xlfn.IFS(E63=1, VLOOKUP(H63, [1]Wage_Info!$B$2:$AL$55, 32, FALSE), E63=2, VLOOKUP(H63, [1]Wage_Info!$B$2:$AL$55, 33, FALSE), E63=3, VLOOKUP(H63, [1]Wage_Info!$B$2:$AL$55, 34, FALSE), E63=4, VLOOKUP(H63, [1]Wage_Info!$B$2:$AL$55, 35, FALSE)), C63 = 2018, _xlfn.IFS(E63=1, VLOOKUP(H63, [1]Wage_Info!$B$2:$AL$55, 36, FALSE), E63=2, VLOOKUP(H63, [1]Wage_Info!$B$2:$AL$55, 37, FALSE)))</f>
        <v>42086831937</v>
      </c>
      <c r="AA63" s="4">
        <f t="shared" si="4"/>
        <v>2.2386159438427867E-3</v>
      </c>
      <c r="AB63">
        <f>[1]Key!C63</f>
        <v>1</v>
      </c>
      <c r="AC63">
        <f t="shared" si="5"/>
        <v>0</v>
      </c>
      <c r="AD63">
        <f t="shared" si="6"/>
        <v>0</v>
      </c>
      <c r="AE63">
        <f t="shared" si="7"/>
        <v>0</v>
      </c>
      <c r="AF63">
        <f>[1]Key!D63</f>
        <v>0</v>
      </c>
    </row>
    <row r="64" spans="1:32" x14ac:dyDescent="0.3">
      <c r="A64">
        <v>63</v>
      </c>
      <c r="B64">
        <v>63</v>
      </c>
      <c r="C64">
        <v>2014</v>
      </c>
      <c r="D64">
        <v>9</v>
      </c>
      <c r="E64">
        <f t="shared" si="0"/>
        <v>3</v>
      </c>
      <c r="F64">
        <v>2016</v>
      </c>
      <c r="G64" t="s">
        <v>45</v>
      </c>
      <c r="H64" s="1">
        <f>VALUE(IF(G64="foreign",53,SUBSTITUTE(G64,G64,VLOOKUP(G64,[1]Key!$G$2:$H$55,2,))))</f>
        <v>22</v>
      </c>
      <c r="I64" t="s">
        <v>45</v>
      </c>
      <c r="J64">
        <f>VALUE(_xlfn.IFS(I64="foreign",53,I64="fictional",54, I64="unspecified", 55, NOT(OR(I64="foreign",I64="fictional")),SUBSTITUTE(I64,I64,VLOOKUP(I64,[1]Key!$G$2:$H$55,2,))))</f>
        <v>22</v>
      </c>
      <c r="K64">
        <f t="shared" si="1"/>
        <v>1</v>
      </c>
      <c r="L64">
        <f>VLOOKUP(H64, [1]Key!$H$2:$K$54, 2)</f>
        <v>4</v>
      </c>
      <c r="M64">
        <f>VLOOKUP(J64, [1]Key!$H$2:$K$54, 2)</f>
        <v>4</v>
      </c>
      <c r="N64">
        <f>VLOOKUP("*"&amp;G64&amp;"*",[1]Key!$N$2:$O$6,2,FALSE)</f>
        <v>2</v>
      </c>
      <c r="O64">
        <f>VLOOKUP("*"&amp;G64&amp;"*",[1]Key!$R$2:$S$11,2,FALSE)</f>
        <v>5</v>
      </c>
      <c r="P64">
        <v>3143</v>
      </c>
      <c r="Q64" s="2">
        <v>80000000</v>
      </c>
      <c r="R64" t="s">
        <v>34</v>
      </c>
      <c r="S64">
        <f>VLOOKUP(R64, [1]Key!$U$2:$V$50, 2, FALSE)</f>
        <v>2</v>
      </c>
      <c r="T64">
        <f t="shared" si="2"/>
        <v>0</v>
      </c>
      <c r="U64">
        <f>_xlfn.IFS(C64=2018, VLOOKUP(H64, '[1]State Pop'!$B$2:$G$55,6),C64=2017, VLOOKUP(H64, '[1]State Pop'!$B$2:$F$55,5),C64=2016, VLOOKUP(H64, '[1]State Pop'!$B$2:$F$55,4), C64=2015, VLOOKUP(H64, '[1]State Pop'!$B$2:$F$55,3), C64=2014, VLOOKUP(H64, '[1]State Pop'!$B$2:$F$55,2))</f>
        <v>6757925</v>
      </c>
      <c r="V64">
        <f>_xlfn.IFS(C64=2014,_xlfn.IFS(D64=1,VLOOKUP(H64,[1]Film_Workers!$B$2:$BD$55,2,FALSE),D64=2,VLOOKUP(H64,[1]Film_Workers!$B$2:$BD$55,3,FALSE),D64=3,VLOOKUP(H64,[1]Film_Workers!$B$2:$BD$55,4,FALSE),D64=4,VLOOKUP(H64,[1]Film_Workers!$B$2:$BD$55,5,FALSE),D64=5,VLOOKUP(H64,[1]Film_Workers!$B$2:$BD$55,6,FALSE),D64=6,VLOOKUP(H64,[1]Film_Workers!$B$2:$BD$55,7,FALSE),D64=7,VLOOKUP(H64,[1]Film_Workers!$B$2:$BD$55,8,FALSE),D64=8,VLOOKUP(H64,[1]Film_Workers!$B$2:$BD$55,9,FALSE),D64=9,VLOOKUP(H64,[1]Film_Workers!$B$2:$BD$55,10,FALSE),D64=10,VLOOKUP(H64,[1]Film_Workers!$B$2:$BD$55,11,FALSE),D64=11,VLOOKUP(H64,[1]Film_Workers!$B$2:$BD$55,12,FALSE),D64=12,VLOOKUP(H64,[1]Film_Workers!$B$2:$BD$55,13,FALSE)),C64=2015,_xlfn.IFS(D64=1,VLOOKUP(H64,[1]Film_Workers!$B$2:$BD$55,14,FALSE),D64=2,VLOOKUP(H64,[1]Film_Workers!$B$2:$BD$55,15,FALSE),D64=3,VLOOKUP(H64,[1]Film_Workers!$B$2:$BD$55,16,FALSE),D64=4,VLOOKUP(H64,[1]Film_Workers!$B$2:$BD$55,17,FALSE),D64=5,VLOOKUP(H64,[1]Film_Workers!$B$2:$BD$55,18,FALSE),D64=6,VLOOKUP(H64,[1]Film_Workers!$B$2:$BD$55,19,FALSE),D64=7,VLOOKUP(H64,[1]Film_Workers!$B$2:$BD$55,20,FALSE),D64=8,VLOOKUP(H64,[1]Film_Workers!$B$2:$BD$55,21,FALSE),D64=9,VLOOKUP(H64,[1]Film_Workers!$B$2:$BD$55,22,FALSE),D64=10,VLOOKUP(H64,[1]Film_Workers!$B$2:$BD$55,23,FALSE),D64=11,VLOOKUP(H64,[1]Film_Workers!$B$2:$BD$55,24,FALSE),D64=12,VLOOKUP(H64,[1]Film_Workers!$B$2:$BD$55,25,FALSE)),C64=2016,_xlfn.IFS(D64=1,VLOOKUP(H64,[1]Film_Workers!$B$2:$BD$55,26,FALSE),D64=2,VLOOKUP(H64,[1]Film_Workers!$B$2:$BD$55,27,FALSE),D64=3,VLOOKUP(H64,[1]Film_Workers!$B$2:$BD$55,28,FALSE),D64=4,VLOOKUP(H64,[1]Film_Workers!$B$2:$BD$55,29,FALSE),D64=5,VLOOKUP(H64,[1]Film_Workers!$B$2:$BD$55,30,FALSE),D64=6,VLOOKUP(H64,[1]Film_Workers!$B$2:$BD$55,31,FALSE),D64=7,VLOOKUP(H64,[1]Film_Workers!$B$2:$BD$55,32,FALSE),D64=8,VLOOKUP(H64,[1]Film_Workers!$B$2:$BD$55,33,FALSE),D64=9,VLOOKUP(H64,[1]Film_Workers!$B$2:$BD$55,34,FALSE),D64=10,VLOOKUP(H64,[1]Film_Workers!$B$2:$BD$55,35,FALSE),D64=11,VLOOKUP(H64,[1]Film_Workers!$B$2:$BD$55,36,FALSE),D64=12,VLOOKUP(H64,[1]Film_Workers!$B$2:$BD$55,37,FALSE)),C64=2017,_xlfn.IFS(D64=1,VLOOKUP(H64,[1]Film_Workers!$B$2:$BD$55,38,FALSE),D64=2,VLOOKUP(H64,[1]Film_Workers!$B$2:$BD$55,39,FALSE),D64=3,VLOOKUP(H64,[1]Film_Workers!$B$2:$BD$55,40,FALSE),D64=4,VLOOKUP(H64,[1]Film_Workers!$B$2:$BD$55,41,FALSE),D64=5,VLOOKUP(H64,[1]Film_Workers!$B$2:$BD$55,42,FALSE),D64=6,VLOOKUP(H64,[1]Film_Workers!$B$2:$BD$55,43,FALSE),D64=7,VLOOKUP(H64,[1]Film_Workers!$B$2:$BD$55,43,FALSE),D64=8,VLOOKUP(H64,[1]Film_Workers!$B$2:$BD$55,44,FALSE),D64=9,VLOOKUP(H64,[1]Film_Workers!$B$2:$BD$55,45,FALSE),D64=10,VLOOKUP(H64,[1]Film_Workers!$B$2:$BD$55,46,FALSE),D64=11,VLOOKUP(H64,[1]Film_Workers!$B$2:$BD$55,47,FALSE),D64=12,VLOOKUP(H64,[1]Film_Workers!$B$2:$BD$55,48)),C64=2018,_xlfn.IFS(D64=1,VLOOKUP(H64,[1]Film_Workers!$B$2:$BD$55,49,FALSE),D64=2,VLOOKUP(H64,[1]Film_Workers!$B$2:$BD$55,50,FALSE),D64=3,VLOOKUP(H64,[1]Film_Workers!$B$2:$BD$55,51,FALSE),D64=4,VLOOKUP(H64,[1]Film_Workers!$B$2:$BD$55,52,FALSE),D64=5,VLOOKUP(H64,[1]Film_Workers!$B$2:$BD$55,53,FALSE),D64=6,VLOOKUP(H64,[1]Film_Workers!$B$2:$BD$55,54)))</f>
        <v>2367</v>
      </c>
      <c r="W64">
        <f>_xlfn.IFS(C64=2014,_xlfn.IFS(D64=1,VLOOKUP(H64,[1]Priv_Workers!$B$2:$BD$55,2,FALSE),D64=2,VLOOKUP(H64,[1]Priv_Workers!$B$2:$BD$55,3,FALSE),D64=3,VLOOKUP(H64,[1]Priv_Workers!$B$2:$BD$55,4,FALSE),D64=4,VLOOKUP(H64,[1]Priv_Workers!$B$2:$BD$55,5,FALSE),D64=5,VLOOKUP(H64,[1]Priv_Workers!$B$2:$BD$55,6,FALSE),D64=6,VLOOKUP(H64,[1]Priv_Workers!$B$2:$BD$55,7,FALSE),D64=7,VLOOKUP(H64,[1]Priv_Workers!$B$2:$BD$55,8,FALSE),D64=8,VLOOKUP(H64,[1]Priv_Workers!$B$2:$BD$55,9,FALSE),D64=9,VLOOKUP(H64,[1]Priv_Workers!$B$2:$BD$55,10,FALSE),D64=10,VLOOKUP(H64,[1]Priv_Workers!$B$2:$BD$55,11,FALSE),D64=11,VLOOKUP(H64,[1]Priv_Workers!$B$2:$BD$55,12,FALSE),D64=12,VLOOKUP(H64,[1]Priv_Workers!$B$2:$BD$55,13,FALSE)),C64=2015,_xlfn.IFS(D64=1,VLOOKUP(H64,[1]Priv_Workers!$B$2:$BD$55,14,FALSE),D64=2,VLOOKUP(H64,[1]Priv_Workers!$B$2:$BD$55,15,FALSE),D64=3,VLOOKUP(H64,[1]Priv_Workers!$B$2:$BD$55,16,FALSE),D64=4,VLOOKUP(H64,[1]Priv_Workers!$B$2:$BD$55,17,FALSE),D64=5,VLOOKUP(H64,[1]Priv_Workers!$B$2:$BD$55,18,FALSE),D64=6,VLOOKUP(H64,[1]Priv_Workers!$B$2:$BD$55,19,FALSE),D64=7,VLOOKUP(H64,[1]Priv_Workers!$B$2:$BD$55,20,FALSE),D64=8,VLOOKUP(H64,[1]Priv_Workers!$B$2:$BD$55,21,FALSE),D64=9,VLOOKUP(H64,[1]Priv_Workers!$B$2:$BD$55,22,FALSE),D64=10,VLOOKUP(H64,[1]Priv_Workers!$B$2:$BD$55,23,FALSE),D64=11,VLOOKUP(H64,[1]Priv_Workers!$B$2:$BD$55,24,FALSE),D64=12,VLOOKUP(H64,[1]Priv_Workers!$B$2:$BD$55,25,FALSE)),C64=2016,_xlfn.IFS(D64=1,VLOOKUP(H64,[1]Priv_Workers!$B$2:$BD$55,26,FALSE),D64=2,VLOOKUP(H64,[1]Priv_Workers!$B$2:$BD$55,27,FALSE),D64=3,VLOOKUP(H64,[1]Priv_Workers!$B$2:$BD$55,28,FALSE),D64=4,VLOOKUP(H64,[1]Priv_Workers!$B$2:$BD$55,29,FALSE),D64=5,VLOOKUP(H64,[1]Priv_Workers!$B$2:$BD$55,30,FALSE),D64=6,VLOOKUP(H64,[1]Priv_Workers!$B$2:$BD$55,31,FALSE),D64=7,VLOOKUP(H64,[1]Priv_Workers!$B$2:$BD$55,32,FALSE),D64=8,VLOOKUP(H64,[1]Priv_Workers!$B$2:$BD$55,33,FALSE),D64=9,VLOOKUP(H64,[1]Priv_Workers!$B$2:$BD$55,34,FALSE),D64=10,VLOOKUP(H64,[1]Priv_Workers!$B$2:$BD$55,35,FALSE),D64=11,VLOOKUP(H64,[1]Priv_Workers!$B$2:$BD$55,36,FALSE),D64=12,VLOOKUP(H64,[1]Priv_Workers!$B$2:$BD$55,37,FALSE)),C64=2017,_xlfn.IFS(D64=1,VLOOKUP(H64,[1]Priv_Workers!$B$2:$BD$55,38,FALSE),D64=2,VLOOKUP(H64,[1]Priv_Workers!$B$2:$BD$55,39,FALSE),D64=3,VLOOKUP(H64,[1]Priv_Workers!$B$2:$BD$55,40,FALSE),D64=4,VLOOKUP(H64,[1]Priv_Workers!$B$2:$BD$55,41,FALSE),D64=5,VLOOKUP(H64,[1]Priv_Workers!$B$2:$BD$55,42,FALSE),D64=6,VLOOKUP(H64,[1]Priv_Workers!$B$2:$BD$55,43,FALSE),D64=7,VLOOKUP(H64,[1]Priv_Workers!$B$2:$BD$55,43,FALSE),D64=8,VLOOKUP(H64,[1]Priv_Workers!$B$2:$BD$55,44,FALSE),D64=9,VLOOKUP(H64,[1]Priv_Workers!$B$2:$BD$55,45,FALSE),D64=10,VLOOKUP(H64,[1]Priv_Workers!$B$2:$BD$55,46,FALSE),D64=11,VLOOKUP(H64,[1]Priv_Workers!$B$2:$BD$55,47,FALSE),D64=12,VLOOKUP(H64,[1]Priv_Workers!$B$2:$BD$55,48)),C64=2018,_xlfn.IFS(D64=1,VLOOKUP(H64,[1]Priv_Workers!$B$2:$BD$55,49,FALSE),D64=2,VLOOKUP(H64,[1]Priv_Workers!$B$2:$BD$55,50,FALSE),D64=3,VLOOKUP(H64,[1]Priv_Workers!$B$2:$BD$55,51,FALSE),D64=4,VLOOKUP(H64,[1]Priv_Workers!$B$2:$BD$55,52,FALSE),D64=5,VLOOKUP(H64,[1]Priv_Workers!$B$2:$BD$55,53,FALSE),D64=6,VLOOKUP(H64,[1]Priv_Workers!$B$2:$BD$55,54)))</f>
        <v>2964500</v>
      </c>
      <c r="X64" s="3">
        <f t="shared" si="3"/>
        <v>7.9844830494181138E-4</v>
      </c>
      <c r="Y64" s="2">
        <f>_xlfn.IFS(C64=2014, _xlfn.IFS(E64=1, VLOOKUP(H64, [1]Wage_Info!$B$2:$AH$55, 2, FALSE), E64=2, VLOOKUP(H64, [1]Wage_Info!$B$2:$AH$55, 3, FALSE), E64=3, VLOOKUP(H64, [1]Wage_Info!$B$2:$AH$55, 4, FALSE), E64=4, VLOOKUP(H64, [1]Wage_Info!$B$2:$AH$55, 5, FALSE)), C64=2015, _xlfn.IFS(E64=1, VLOOKUP(H64, [1]Wage_Info!$B$2:$AH$55, 6, FALSE), E64=2, VLOOKUP(H64, [1]Wage_Info!$B$2:$AH$55, 7, FALSE), E64=3, VLOOKUP(H64, [1]Wage_Info!$B$2:$AH$55, 8, FALSE), E64=4, VLOOKUP(H64, [1]Wage_Info!$B$2:$AH$55, 9, FALSE)), C64=2016, _xlfn.IFS(E64=1, VLOOKUP(H64, [1]Wage_Info!$B$2:$AH$55, 10, FALSE), E64=2, VLOOKUP(H64, [1]Wage_Info!$B$2:$AH$55, 11, FALSE), E64=3, VLOOKUP(H64, [1]Wage_Info!$B$2:$AH$55, 12, FALSE), E64=4, VLOOKUP(H64, [1]Wage_Info!$B$2:$AH$55, 13, FALSE)), C64=2017, _xlfn.IFS(E64=1, VLOOKUP(H64, [1]Wage_Info!$B$2:$AH$55, 14, FALSE), E64=2, VLOOKUP(H64, [1]Wage_Info!$B$2:$AH$55, 15, FALSE), E64=3, VLOOKUP(H64, [1]Wage_Info!$B$2:$AH$55, 16, FALSE), E64=4, VLOOKUP(H64, [1]Wage_Info!$B$2:$AH$55, 17, FALSE)), C64 = 2018, _xlfn.IFS(E64=1, VLOOKUP(H64, [1]Wage_Info!$B$2:$AH$55, 18, FALSE), E64=3, VLOOKUP(H64, [1]Wage_Info!$B$2:$AH$55, 19, FALSE)))</f>
        <v>32523178</v>
      </c>
      <c r="Z64" s="2">
        <f>_xlfn.IFS(C64=2014, _xlfn.IFS(E64=1, VLOOKUP(H64, [1]Wage_Info!$B$2:$AL$55, 20, FALSE), E64=2, VLOOKUP(H64, [1]Wage_Info!$B$2:$AL$55, 21, FALSE), E64=3, VLOOKUP(H64, [1]Wage_Info!$B$2:$AL$55, 22, FALSE), E64=4, VLOOKUP(H64, [1]Wage_Info!$B$2:$AL$55, 23, FALSE)), C64=2015, _xlfn.IFS(E64=1, VLOOKUP(H64, [1]Wage_Info!$B$2:$AL$55, 24, FALSE), E64=2, VLOOKUP(H64, [1]Wage_Info!$B$2:$AL$55, 25, FALSE), E64=3, VLOOKUP(H64, [1]Wage_Info!$B$2:$AL$55, 26, FALSE), E64=4, VLOOKUP(H64, [1]Wage_Info!$B$2:$AL$55, 27, FALSE)), C64=2016, _xlfn.IFS(E64=1, VLOOKUP(H64, [1]Wage_Info!$B$2:$AL$55, 28, FALSE), E64=2, VLOOKUP(H64, [1]Wage_Info!$B$2:$AL$55, 29, FALSE), E64=3, VLOOKUP(H64, [1]Wage_Info!$B$2:$AL$55, 30, FALSE), E64=4, VLOOKUP(H64, [1]Wage_Info!$B$2:$AL$55, 31, FALSE)), C64=2017, _xlfn.IFS(E64=1, VLOOKUP(H64, [1]Wage_Info!$B$2:$AL$55, 32, FALSE), E64=2, VLOOKUP(H64, [1]Wage_Info!$B$2:$AL$55, 33, FALSE), E64=3, VLOOKUP(H64, [1]Wage_Info!$B$2:$AL$55, 34, FALSE), E64=4, VLOOKUP(H64, [1]Wage_Info!$B$2:$AL$55, 35, FALSE)), C64 = 2018, _xlfn.IFS(E64=1, VLOOKUP(H64, [1]Wage_Info!$B$2:$AL$55, 36, FALSE), E64=2, VLOOKUP(H64, [1]Wage_Info!$B$2:$AL$55, 37, FALSE)))</f>
        <v>44962506644</v>
      </c>
      <c r="AA64" s="4">
        <f t="shared" si="4"/>
        <v>7.2333996539625841E-4</v>
      </c>
      <c r="AB64">
        <f>[1]Key!C64</f>
        <v>1</v>
      </c>
      <c r="AC64">
        <f t="shared" si="5"/>
        <v>0</v>
      </c>
      <c r="AD64">
        <f t="shared" si="6"/>
        <v>0</v>
      </c>
      <c r="AE64">
        <f t="shared" si="7"/>
        <v>0</v>
      </c>
      <c r="AF64">
        <f>[1]Key!D64</f>
        <v>0</v>
      </c>
    </row>
    <row r="65" spans="1:32" x14ac:dyDescent="0.3">
      <c r="A65">
        <v>64</v>
      </c>
      <c r="B65">
        <v>64</v>
      </c>
      <c r="E65" t="e">
        <f t="shared" si="0"/>
        <v>#N/A</v>
      </c>
      <c r="F65">
        <v>2016</v>
      </c>
      <c r="G65" t="s">
        <v>28</v>
      </c>
      <c r="H65" s="1">
        <f>VALUE(IF(G65="foreign",53,SUBSTITUTE(G65,G65,VLOOKUP(G65,[1]Key!$G$2:$H$55,2,))))</f>
        <v>5</v>
      </c>
      <c r="I65" t="s">
        <v>36</v>
      </c>
      <c r="J65">
        <f>VALUE(_xlfn.IFS(I65="foreign",53,I65="fictional",54, I65="unspecified", 55, NOT(OR(I65="foreign",I65="fictional")),SUBSTITUTE(I65,I65,VLOOKUP(I65,[1]Key!$G$2:$H$55,2,))))</f>
        <v>54</v>
      </c>
      <c r="K65">
        <f t="shared" si="1"/>
        <v>0</v>
      </c>
      <c r="L65">
        <f>VLOOKUP(H65, [1]Key!$H$2:$K$54, 2)</f>
        <v>3</v>
      </c>
      <c r="M65">
        <f>VLOOKUP(J65, [1]Key!$H$2:$K$54, 2)</f>
        <v>0</v>
      </c>
      <c r="N65">
        <f>VLOOKUP("*"&amp;G65&amp;"*",[1]Key!$N$2:$O$6,2,FALSE)</f>
        <v>4</v>
      </c>
      <c r="O65">
        <f>VLOOKUP("*"&amp;G65&amp;"*",[1]Key!$R$2:$S$11,2,FALSE)</f>
        <v>6</v>
      </c>
      <c r="P65">
        <v>3135</v>
      </c>
      <c r="Q65" s="2">
        <v>19000000</v>
      </c>
      <c r="R65" t="s">
        <v>46</v>
      </c>
      <c r="S65">
        <f>VLOOKUP(R65, [1]Key!$U$2:$V$10, 2, FALSE)</f>
        <v>6</v>
      </c>
      <c r="T65">
        <f t="shared" si="2"/>
        <v>0</v>
      </c>
      <c r="U65" t="e">
        <f>_xlfn.IFS(C65=2018, VLOOKUP(H65, '[1]State Pop'!$B$2:$G$55,6),C65=2017, VLOOKUP(H65, '[1]State Pop'!$B$2:$F$55,5),C65=2016, VLOOKUP(H65, '[1]State Pop'!$B$2:$F$55,4), C65=2015, VLOOKUP(H65, '[1]State Pop'!$B$2:$F$55,3), C65=2014, VLOOKUP(H65, '[1]State Pop'!$B$2:$F$55,2))</f>
        <v>#N/A</v>
      </c>
      <c r="V65" t="e">
        <f>_xlfn.IFS(C65=2014,_xlfn.IFS(D65=1,VLOOKUP(H65,[1]Film_Workers!$B$2:$BD$55,2,FALSE),D65=2,VLOOKUP(H65,[1]Film_Workers!$B$2:$BD$55,3,FALSE),D65=3,VLOOKUP(H65,[1]Film_Workers!$B$2:$BD$55,4,FALSE),D65=4,VLOOKUP(H65,[1]Film_Workers!$B$2:$BD$55,5,FALSE),D65=5,VLOOKUP(H65,[1]Film_Workers!$B$2:$BD$55,6,FALSE),D65=6,VLOOKUP(H65,[1]Film_Workers!$B$2:$BD$55,7,FALSE),D65=7,VLOOKUP(H65,[1]Film_Workers!$B$2:$BD$55,8,FALSE),D65=8,VLOOKUP(H65,[1]Film_Workers!$B$2:$BD$55,9,FALSE),D65=9,VLOOKUP(H65,[1]Film_Workers!$B$2:$BD$55,10,FALSE),D65=10,VLOOKUP(H65,[1]Film_Workers!$B$2:$BD$55,11,FALSE),D65=11,VLOOKUP(H65,[1]Film_Workers!$B$2:$BD$55,12,FALSE),D65=12,VLOOKUP(H65,[1]Film_Workers!$B$2:$BD$55,13,FALSE)),C65=2015,_xlfn.IFS(D65=1,VLOOKUP(H65,[1]Film_Workers!$B$2:$BD$55,14,FALSE),D65=2,VLOOKUP(H65,[1]Film_Workers!$B$2:$BD$55,15,FALSE),D65=3,VLOOKUP(H65,[1]Film_Workers!$B$2:$BD$55,16,FALSE),D65=4,VLOOKUP(H65,[1]Film_Workers!$B$2:$BD$55,17,FALSE),D65=5,VLOOKUP(H65,[1]Film_Workers!$B$2:$BD$55,18,FALSE),D65=6,VLOOKUP(H65,[1]Film_Workers!$B$2:$BD$55,19,FALSE),D65=7,VLOOKUP(H65,[1]Film_Workers!$B$2:$BD$55,20,FALSE),D65=8,VLOOKUP(H65,[1]Film_Workers!$B$2:$BD$55,21,FALSE),D65=9,VLOOKUP(H65,[1]Film_Workers!$B$2:$BD$55,22,FALSE),D65=10,VLOOKUP(H65,[1]Film_Workers!$B$2:$BD$55,23,FALSE),D65=11,VLOOKUP(H65,[1]Film_Workers!$B$2:$BD$55,24,FALSE),D65=12,VLOOKUP(H65,[1]Film_Workers!$B$2:$BD$55,25,FALSE)),C65=2016,_xlfn.IFS(D65=1,VLOOKUP(H65,[1]Film_Workers!$B$2:$BD$55,26,FALSE),D65=2,VLOOKUP(H65,[1]Film_Workers!$B$2:$BD$55,27,FALSE),D65=3,VLOOKUP(H65,[1]Film_Workers!$B$2:$BD$55,28,FALSE),D65=4,VLOOKUP(H65,[1]Film_Workers!$B$2:$BD$55,29,FALSE),D65=5,VLOOKUP(H65,[1]Film_Workers!$B$2:$BD$55,30,FALSE),D65=6,VLOOKUP(H65,[1]Film_Workers!$B$2:$BD$55,31,FALSE),D65=7,VLOOKUP(H65,[1]Film_Workers!$B$2:$BD$55,32,FALSE),D65=8,VLOOKUP(H65,[1]Film_Workers!$B$2:$BD$55,33,FALSE),D65=9,VLOOKUP(H65,[1]Film_Workers!$B$2:$BD$55,34,FALSE),D65=10,VLOOKUP(H65,[1]Film_Workers!$B$2:$BD$55,35,FALSE),D65=11,VLOOKUP(H65,[1]Film_Workers!$B$2:$BD$55,36,FALSE),D65=12,VLOOKUP(H65,[1]Film_Workers!$B$2:$BD$55,37,FALSE)),C65=2017,_xlfn.IFS(D65=1,VLOOKUP(H65,[1]Film_Workers!$B$2:$BD$55,38,FALSE),D65=2,VLOOKUP(H65,[1]Film_Workers!$B$2:$BD$55,39,FALSE),D65=3,VLOOKUP(H65,[1]Film_Workers!$B$2:$BD$55,40,FALSE),D65=4,VLOOKUP(H65,[1]Film_Workers!$B$2:$BD$55,41,FALSE),D65=5,VLOOKUP(H65,[1]Film_Workers!$B$2:$BD$55,42,FALSE),D65=6,VLOOKUP(H65,[1]Film_Workers!$B$2:$BD$55,43,FALSE),D65=7,VLOOKUP(H65,[1]Film_Workers!$B$2:$BD$55,43,FALSE),D65=8,VLOOKUP(H65,[1]Film_Workers!$B$2:$BD$55,44,FALSE),D65=9,VLOOKUP(H65,[1]Film_Workers!$B$2:$BD$55,45,FALSE),D65=10,VLOOKUP(H65,[1]Film_Workers!$B$2:$BD$55,46,FALSE),D65=11,VLOOKUP(H65,[1]Film_Workers!$B$2:$BD$55,47,FALSE),D65=12,VLOOKUP(H65,[1]Film_Workers!$B$2:$BD$55,48)),C65=2018,_xlfn.IFS(D65=1,VLOOKUP(H65,[1]Film_Workers!$B$2:$BD$55,49,FALSE),D65=2,VLOOKUP(H65,[1]Film_Workers!$B$2:$BD$55,50,FALSE),D65=3,VLOOKUP(H65,[1]Film_Workers!$B$2:$BD$55,51,FALSE),D65=4,VLOOKUP(H65,[1]Film_Workers!$B$2:$BD$55,52,FALSE),D65=5,VLOOKUP(H65,[1]Film_Workers!$B$2:$BD$55,53,FALSE),D65=6,VLOOKUP(H65,[1]Film_Workers!$B$2:$BD$55,54)))</f>
        <v>#N/A</v>
      </c>
      <c r="W65" t="e">
        <f>_xlfn.IFS(C65=2014,_xlfn.IFS(D65=1,VLOOKUP(H65,[1]Priv_Workers!$B$2:$BD$55,2,FALSE),D65=2,VLOOKUP(H65,[1]Priv_Workers!$B$2:$BD$55,3,FALSE),D65=3,VLOOKUP(H65,[1]Priv_Workers!$B$2:$BD$55,4,FALSE),D65=4,VLOOKUP(H65,[1]Priv_Workers!$B$2:$BD$55,5,FALSE),D65=5,VLOOKUP(H65,[1]Priv_Workers!$B$2:$BD$55,6,FALSE),D65=6,VLOOKUP(H65,[1]Priv_Workers!$B$2:$BD$55,7,FALSE),D65=7,VLOOKUP(H65,[1]Priv_Workers!$B$2:$BD$55,8,FALSE),D65=8,VLOOKUP(H65,[1]Priv_Workers!$B$2:$BD$55,9,FALSE),D65=9,VLOOKUP(H65,[1]Priv_Workers!$B$2:$BD$55,10,FALSE),D65=10,VLOOKUP(H65,[1]Priv_Workers!$B$2:$BD$55,11,FALSE),D65=11,VLOOKUP(H65,[1]Priv_Workers!$B$2:$BD$55,12,FALSE),D65=12,VLOOKUP(H65,[1]Priv_Workers!$B$2:$BD$55,13,FALSE)),C65=2015,_xlfn.IFS(D65=1,VLOOKUP(H65,[1]Priv_Workers!$B$2:$BD$55,14,FALSE),D65=2,VLOOKUP(H65,[1]Priv_Workers!$B$2:$BD$55,15,FALSE),D65=3,VLOOKUP(H65,[1]Priv_Workers!$B$2:$BD$55,16,FALSE),D65=4,VLOOKUP(H65,[1]Priv_Workers!$B$2:$BD$55,17,FALSE),D65=5,VLOOKUP(H65,[1]Priv_Workers!$B$2:$BD$55,18,FALSE),D65=6,VLOOKUP(H65,[1]Priv_Workers!$B$2:$BD$55,19,FALSE),D65=7,VLOOKUP(H65,[1]Priv_Workers!$B$2:$BD$55,20,FALSE),D65=8,VLOOKUP(H65,[1]Priv_Workers!$B$2:$BD$55,21,FALSE),D65=9,VLOOKUP(H65,[1]Priv_Workers!$B$2:$BD$55,22,FALSE),D65=10,VLOOKUP(H65,[1]Priv_Workers!$B$2:$BD$55,23,FALSE),D65=11,VLOOKUP(H65,[1]Priv_Workers!$B$2:$BD$55,24,FALSE),D65=12,VLOOKUP(H65,[1]Priv_Workers!$B$2:$BD$55,25,FALSE)),C65=2016,_xlfn.IFS(D65=1,VLOOKUP(H65,[1]Priv_Workers!$B$2:$BD$55,26,FALSE),D65=2,VLOOKUP(H65,[1]Priv_Workers!$B$2:$BD$55,27,FALSE),D65=3,VLOOKUP(H65,[1]Priv_Workers!$B$2:$BD$55,28,FALSE),D65=4,VLOOKUP(H65,[1]Priv_Workers!$B$2:$BD$55,29,FALSE),D65=5,VLOOKUP(H65,[1]Priv_Workers!$B$2:$BD$55,30,FALSE),D65=6,VLOOKUP(H65,[1]Priv_Workers!$B$2:$BD$55,31,FALSE),D65=7,VLOOKUP(H65,[1]Priv_Workers!$B$2:$BD$55,32,FALSE),D65=8,VLOOKUP(H65,[1]Priv_Workers!$B$2:$BD$55,33,FALSE),D65=9,VLOOKUP(H65,[1]Priv_Workers!$B$2:$BD$55,34,FALSE),D65=10,VLOOKUP(H65,[1]Priv_Workers!$B$2:$BD$55,35,FALSE),D65=11,VLOOKUP(H65,[1]Priv_Workers!$B$2:$BD$55,36,FALSE),D65=12,VLOOKUP(H65,[1]Priv_Workers!$B$2:$BD$55,37,FALSE)),C65=2017,_xlfn.IFS(D65=1,VLOOKUP(H65,[1]Priv_Workers!$B$2:$BD$55,38,FALSE),D65=2,VLOOKUP(H65,[1]Priv_Workers!$B$2:$BD$55,39,FALSE),D65=3,VLOOKUP(H65,[1]Priv_Workers!$B$2:$BD$55,40,FALSE),D65=4,VLOOKUP(H65,[1]Priv_Workers!$B$2:$BD$55,41,FALSE),D65=5,VLOOKUP(H65,[1]Priv_Workers!$B$2:$BD$55,42,FALSE),D65=6,VLOOKUP(H65,[1]Priv_Workers!$B$2:$BD$55,43,FALSE),D65=7,VLOOKUP(H65,[1]Priv_Workers!$B$2:$BD$55,43,FALSE),D65=8,VLOOKUP(H65,[1]Priv_Workers!$B$2:$BD$55,44,FALSE),D65=9,VLOOKUP(H65,[1]Priv_Workers!$B$2:$BD$55,45,FALSE),D65=10,VLOOKUP(H65,[1]Priv_Workers!$B$2:$BD$55,46,FALSE),D65=11,VLOOKUP(H65,[1]Priv_Workers!$B$2:$BD$55,47,FALSE),D65=12,VLOOKUP(H65,[1]Priv_Workers!$B$2:$BD$55,48)),C65=2018,_xlfn.IFS(D65=1,VLOOKUP(H65,[1]Priv_Workers!$B$2:$BD$55,49,FALSE),D65=2,VLOOKUP(H65,[1]Priv_Workers!$B$2:$BD$55,50,FALSE),D65=3,VLOOKUP(H65,[1]Priv_Workers!$B$2:$BD$55,51,FALSE),D65=4,VLOOKUP(H65,[1]Priv_Workers!$B$2:$BD$55,52,FALSE),D65=5,VLOOKUP(H65,[1]Priv_Workers!$B$2:$BD$55,53,FALSE),D65=6,VLOOKUP(H65,[1]Priv_Workers!$B$2:$BD$55,54)))</f>
        <v>#N/A</v>
      </c>
      <c r="X65" s="3" t="e">
        <f t="shared" si="3"/>
        <v>#N/A</v>
      </c>
      <c r="Y65" s="2" t="e">
        <f>_xlfn.IFS(C65=2014, _xlfn.IFS(E65=1, VLOOKUP(H65, [1]Wage_Info!$B$2:$AH$55, 2, FALSE), E65=2, VLOOKUP(H65, [1]Wage_Info!$B$2:$AH$55, 3, FALSE), E65=3, VLOOKUP(H65, [1]Wage_Info!$B$2:$AH$55, 4, FALSE), E65=4, VLOOKUP(H65, [1]Wage_Info!$B$2:$AH$55, 5, FALSE)), C65=2015, _xlfn.IFS(E65=1, VLOOKUP(H65, [1]Wage_Info!$B$2:$AH$55, 6, FALSE), E65=2, VLOOKUP(H65, [1]Wage_Info!$B$2:$AH$55, 7, FALSE), E65=3, VLOOKUP(H65, [1]Wage_Info!$B$2:$AH$55, 8, FALSE), E65=4, VLOOKUP(H65, [1]Wage_Info!$B$2:$AH$55, 9, FALSE)), C65=2016, _xlfn.IFS(E65=1, VLOOKUP(H65, [1]Wage_Info!$B$2:$AH$55, 10, FALSE), E65=2, VLOOKUP(H65, [1]Wage_Info!$B$2:$AH$55, 11, FALSE), E65=3, VLOOKUP(H65, [1]Wage_Info!$B$2:$AH$55, 12, FALSE), E65=4, VLOOKUP(H65, [1]Wage_Info!$B$2:$AH$55, 13, FALSE)), C65=2017, _xlfn.IFS(E65=1, VLOOKUP(H65, [1]Wage_Info!$B$2:$AH$55, 14, FALSE), E65=2, VLOOKUP(H65, [1]Wage_Info!$B$2:$AH$55, 15, FALSE), E65=3, VLOOKUP(H65, [1]Wage_Info!$B$2:$AH$55, 16, FALSE), E65=4, VLOOKUP(H65, [1]Wage_Info!$B$2:$AH$55, 17, FALSE)), C65 = 2018, _xlfn.IFS(E65=1, VLOOKUP(H65, [1]Wage_Info!$B$2:$AH$55, 18, FALSE), E65=3, VLOOKUP(H65, [1]Wage_Info!$B$2:$AH$55, 19, FALSE)))</f>
        <v>#N/A</v>
      </c>
      <c r="Z65" s="2" t="e">
        <f>_xlfn.IFS(C65=2014, _xlfn.IFS(E65=1, VLOOKUP(H65, [1]Wage_Info!$B$2:$AL$55, 20, FALSE), E65=2, VLOOKUP(H65, [1]Wage_Info!$B$2:$AL$55, 21, FALSE), E65=3, VLOOKUP(H65, [1]Wage_Info!$B$2:$AL$55, 22, FALSE), E65=4, VLOOKUP(H65, [1]Wage_Info!$B$2:$AL$55, 23, FALSE)), C65=2015, _xlfn.IFS(E65=1, VLOOKUP(H65, [1]Wage_Info!$B$2:$AL$55, 24, FALSE), E65=2, VLOOKUP(H65, [1]Wage_Info!$B$2:$AL$55, 25, FALSE), E65=3, VLOOKUP(H65, [1]Wage_Info!$B$2:$AL$55, 26, FALSE), E65=4, VLOOKUP(H65, [1]Wage_Info!$B$2:$AL$55, 27, FALSE)), C65=2016, _xlfn.IFS(E65=1, VLOOKUP(H65, [1]Wage_Info!$B$2:$AL$55, 28, FALSE), E65=2, VLOOKUP(H65, [1]Wage_Info!$B$2:$AL$55, 29, FALSE), E65=3, VLOOKUP(H65, [1]Wage_Info!$B$2:$AL$55, 30, FALSE), E65=4, VLOOKUP(H65, [1]Wage_Info!$B$2:$AL$55, 31, FALSE)), C65=2017, _xlfn.IFS(E65=1, VLOOKUP(H65, [1]Wage_Info!$B$2:$AL$55, 32, FALSE), E65=2, VLOOKUP(H65, [1]Wage_Info!$B$2:$AL$55, 33, FALSE), E65=3, VLOOKUP(H65, [1]Wage_Info!$B$2:$AL$55, 34, FALSE), E65=4, VLOOKUP(H65, [1]Wage_Info!$B$2:$AL$55, 35, FALSE)), C65 = 2018, _xlfn.IFS(E65=1, VLOOKUP(H65, [1]Wage_Info!$B$2:$AL$55, 36, FALSE), E65=2, VLOOKUP(H65, [1]Wage_Info!$B$2:$AL$55, 37, FALSE)))</f>
        <v>#N/A</v>
      </c>
      <c r="AA65" s="4" t="e">
        <f t="shared" si="4"/>
        <v>#N/A</v>
      </c>
      <c r="AB65">
        <f>[1]Key!C65</f>
        <v>0</v>
      </c>
      <c r="AC65">
        <f t="shared" si="5"/>
        <v>1</v>
      </c>
      <c r="AD65">
        <f t="shared" si="6"/>
        <v>0</v>
      </c>
      <c r="AE65">
        <f t="shared" si="7"/>
        <v>1</v>
      </c>
      <c r="AF65">
        <f>[1]Key!D65</f>
        <v>0</v>
      </c>
    </row>
    <row r="66" spans="1:32" x14ac:dyDescent="0.3">
      <c r="A66">
        <v>65</v>
      </c>
      <c r="B66">
        <v>65</v>
      </c>
      <c r="C66">
        <v>2015</v>
      </c>
      <c r="D66">
        <v>4</v>
      </c>
      <c r="E66">
        <f t="shared" ref="E66:E129" si="8">_xlfn.IFS(OR(D66=1,D66= 2,D66= 3), 1, OR(D66=4,D66=5,D66=6), 2, OR(D66=7,D66=8,D66=9), 3, OR(D66=10,D66= 11,D66= 12), 4)</f>
        <v>2</v>
      </c>
      <c r="F66">
        <v>2016</v>
      </c>
      <c r="G66" t="s">
        <v>32</v>
      </c>
      <c r="H66" s="1">
        <f>VALUE(IF(G66="foreign",53,SUBSTITUTE(G66,G66,VLOOKUP(G66,[1]Key!$G$2:$H$55,2,))))</f>
        <v>53</v>
      </c>
      <c r="I66" t="s">
        <v>59</v>
      </c>
      <c r="J66">
        <f>VALUE(_xlfn.IFS(I66="foreign",53,I66="fictional",54, I66="unspecified", 55, NOT(OR(I66="foreign",I66="fictional")),SUBSTITUTE(I66,I66,VLOOKUP(I66,[1]Key!$G$2:$H$55,2,))))</f>
        <v>21</v>
      </c>
      <c r="K66">
        <f t="shared" ref="K66:K129" si="9">IF(H66=J66,1,0)</f>
        <v>0</v>
      </c>
      <c r="L66">
        <f>VLOOKUP(H66, [1]Key!$H$2:$K$54, 2)</f>
        <v>0</v>
      </c>
      <c r="M66">
        <f>VLOOKUP(J66, [1]Key!$H$2:$K$54, 2)</f>
        <v>2</v>
      </c>
      <c r="N66">
        <f>VLOOKUP("*"&amp;G66&amp;"*",[1]Key!$N$2:$O$6,2,FALSE)</f>
        <v>0</v>
      </c>
      <c r="O66">
        <f>VLOOKUP("*"&amp;G66&amp;"*",[1]Key!$R$2:$S$11,2,FALSE)</f>
        <v>0</v>
      </c>
      <c r="P66">
        <v>3121</v>
      </c>
      <c r="Q66" s="2">
        <v>5000000</v>
      </c>
      <c r="R66" t="s">
        <v>49</v>
      </c>
      <c r="S66">
        <f>VLOOKUP(R66, [1]Key!$U$2:$V$10, 2, FALSE)</f>
        <v>7</v>
      </c>
      <c r="T66">
        <f t="shared" ref="T66:T129" si="10">IF(S66 &lt; 7, 0, 1)</f>
        <v>1</v>
      </c>
      <c r="U66">
        <f>_xlfn.IFS(C66=2018, VLOOKUP(H66, '[1]State Pop'!$B$2:$G$55,6),C66=2017, VLOOKUP(H66, '[1]State Pop'!$B$2:$F$55,5),C66=2016, VLOOKUP(H66, '[1]State Pop'!$B$2:$F$55,4), C66=2015, VLOOKUP(H66, '[1]State Pop'!$B$2:$F$55,3), C66=2014, VLOOKUP(H66, '[1]State Pop'!$B$2:$F$55,2))</f>
        <v>0</v>
      </c>
      <c r="V66">
        <f>_xlfn.IFS(C66=2014,_xlfn.IFS(D66=1,VLOOKUP(H66,[1]Film_Workers!$B$2:$BD$55,2,FALSE),D66=2,VLOOKUP(H66,[1]Film_Workers!$B$2:$BD$55,3,FALSE),D66=3,VLOOKUP(H66,[1]Film_Workers!$B$2:$BD$55,4,FALSE),D66=4,VLOOKUP(H66,[1]Film_Workers!$B$2:$BD$55,5,FALSE),D66=5,VLOOKUP(H66,[1]Film_Workers!$B$2:$BD$55,6,FALSE),D66=6,VLOOKUP(H66,[1]Film_Workers!$B$2:$BD$55,7,FALSE),D66=7,VLOOKUP(H66,[1]Film_Workers!$B$2:$BD$55,8,FALSE),D66=8,VLOOKUP(H66,[1]Film_Workers!$B$2:$BD$55,9,FALSE),D66=9,VLOOKUP(H66,[1]Film_Workers!$B$2:$BD$55,10,FALSE),D66=10,VLOOKUP(H66,[1]Film_Workers!$B$2:$BD$55,11,FALSE),D66=11,VLOOKUP(H66,[1]Film_Workers!$B$2:$BD$55,12,FALSE),D66=12,VLOOKUP(H66,[1]Film_Workers!$B$2:$BD$55,13,FALSE)),C66=2015,_xlfn.IFS(D66=1,VLOOKUP(H66,[1]Film_Workers!$B$2:$BD$55,14,FALSE),D66=2,VLOOKUP(H66,[1]Film_Workers!$B$2:$BD$55,15,FALSE),D66=3,VLOOKUP(H66,[1]Film_Workers!$B$2:$BD$55,16,FALSE),D66=4,VLOOKUP(H66,[1]Film_Workers!$B$2:$BD$55,17,FALSE),D66=5,VLOOKUP(H66,[1]Film_Workers!$B$2:$BD$55,18,FALSE),D66=6,VLOOKUP(H66,[1]Film_Workers!$B$2:$BD$55,19,FALSE),D66=7,VLOOKUP(H66,[1]Film_Workers!$B$2:$BD$55,20,FALSE),D66=8,VLOOKUP(H66,[1]Film_Workers!$B$2:$BD$55,21,FALSE),D66=9,VLOOKUP(H66,[1]Film_Workers!$B$2:$BD$55,22,FALSE),D66=10,VLOOKUP(H66,[1]Film_Workers!$B$2:$BD$55,23,FALSE),D66=11,VLOOKUP(H66,[1]Film_Workers!$B$2:$BD$55,24,FALSE),D66=12,VLOOKUP(H66,[1]Film_Workers!$B$2:$BD$55,25,FALSE)),C66=2016,_xlfn.IFS(D66=1,VLOOKUP(H66,[1]Film_Workers!$B$2:$BD$55,26,FALSE),D66=2,VLOOKUP(H66,[1]Film_Workers!$B$2:$BD$55,27,FALSE),D66=3,VLOOKUP(H66,[1]Film_Workers!$B$2:$BD$55,28,FALSE),D66=4,VLOOKUP(H66,[1]Film_Workers!$B$2:$BD$55,29,FALSE),D66=5,VLOOKUP(H66,[1]Film_Workers!$B$2:$BD$55,30,FALSE),D66=6,VLOOKUP(H66,[1]Film_Workers!$B$2:$BD$55,31,FALSE),D66=7,VLOOKUP(H66,[1]Film_Workers!$B$2:$BD$55,32,FALSE),D66=8,VLOOKUP(H66,[1]Film_Workers!$B$2:$BD$55,33,FALSE),D66=9,VLOOKUP(H66,[1]Film_Workers!$B$2:$BD$55,34,FALSE),D66=10,VLOOKUP(H66,[1]Film_Workers!$B$2:$BD$55,35,FALSE),D66=11,VLOOKUP(H66,[1]Film_Workers!$B$2:$BD$55,36,FALSE),D66=12,VLOOKUP(H66,[1]Film_Workers!$B$2:$BD$55,37,FALSE)),C66=2017,_xlfn.IFS(D66=1,VLOOKUP(H66,[1]Film_Workers!$B$2:$BD$55,38,FALSE),D66=2,VLOOKUP(H66,[1]Film_Workers!$B$2:$BD$55,39,FALSE),D66=3,VLOOKUP(H66,[1]Film_Workers!$B$2:$BD$55,40,FALSE),D66=4,VLOOKUP(H66,[1]Film_Workers!$B$2:$BD$55,41,FALSE),D66=5,VLOOKUP(H66,[1]Film_Workers!$B$2:$BD$55,42,FALSE),D66=6,VLOOKUP(H66,[1]Film_Workers!$B$2:$BD$55,43,FALSE),D66=7,VLOOKUP(H66,[1]Film_Workers!$B$2:$BD$55,43,FALSE),D66=8,VLOOKUP(H66,[1]Film_Workers!$B$2:$BD$55,44,FALSE),D66=9,VLOOKUP(H66,[1]Film_Workers!$B$2:$BD$55,45,FALSE),D66=10,VLOOKUP(H66,[1]Film_Workers!$B$2:$BD$55,46,FALSE),D66=11,VLOOKUP(H66,[1]Film_Workers!$B$2:$BD$55,47,FALSE),D66=12,VLOOKUP(H66,[1]Film_Workers!$B$2:$BD$55,48)),C66=2018,_xlfn.IFS(D66=1,VLOOKUP(H66,[1]Film_Workers!$B$2:$BD$55,49,FALSE),D66=2,VLOOKUP(H66,[1]Film_Workers!$B$2:$BD$55,50,FALSE),D66=3,VLOOKUP(H66,[1]Film_Workers!$B$2:$BD$55,51,FALSE),D66=4,VLOOKUP(H66,[1]Film_Workers!$B$2:$BD$55,52,FALSE),D66=5,VLOOKUP(H66,[1]Film_Workers!$B$2:$BD$55,53,FALSE),D66=6,VLOOKUP(H66,[1]Film_Workers!$B$2:$BD$55,54)))</f>
        <v>0</v>
      </c>
      <c r="W66">
        <f>_xlfn.IFS(C66=2014,_xlfn.IFS(D66=1,VLOOKUP(H66,[1]Priv_Workers!$B$2:$BD$55,2,FALSE),D66=2,VLOOKUP(H66,[1]Priv_Workers!$B$2:$BD$55,3,FALSE),D66=3,VLOOKUP(H66,[1]Priv_Workers!$B$2:$BD$55,4,FALSE),D66=4,VLOOKUP(H66,[1]Priv_Workers!$B$2:$BD$55,5,FALSE),D66=5,VLOOKUP(H66,[1]Priv_Workers!$B$2:$BD$55,6,FALSE),D66=6,VLOOKUP(H66,[1]Priv_Workers!$B$2:$BD$55,7,FALSE),D66=7,VLOOKUP(H66,[1]Priv_Workers!$B$2:$BD$55,8,FALSE),D66=8,VLOOKUP(H66,[1]Priv_Workers!$B$2:$BD$55,9,FALSE),D66=9,VLOOKUP(H66,[1]Priv_Workers!$B$2:$BD$55,10,FALSE),D66=10,VLOOKUP(H66,[1]Priv_Workers!$B$2:$BD$55,11,FALSE),D66=11,VLOOKUP(H66,[1]Priv_Workers!$B$2:$BD$55,12,FALSE),D66=12,VLOOKUP(H66,[1]Priv_Workers!$B$2:$BD$55,13,FALSE)),C66=2015,_xlfn.IFS(D66=1,VLOOKUP(H66,[1]Priv_Workers!$B$2:$BD$55,14,FALSE),D66=2,VLOOKUP(H66,[1]Priv_Workers!$B$2:$BD$55,15,FALSE),D66=3,VLOOKUP(H66,[1]Priv_Workers!$B$2:$BD$55,16,FALSE),D66=4,VLOOKUP(H66,[1]Priv_Workers!$B$2:$BD$55,17,FALSE),D66=5,VLOOKUP(H66,[1]Priv_Workers!$B$2:$BD$55,18,FALSE),D66=6,VLOOKUP(H66,[1]Priv_Workers!$B$2:$BD$55,19,FALSE),D66=7,VLOOKUP(H66,[1]Priv_Workers!$B$2:$BD$55,20,FALSE),D66=8,VLOOKUP(H66,[1]Priv_Workers!$B$2:$BD$55,21,FALSE),D66=9,VLOOKUP(H66,[1]Priv_Workers!$B$2:$BD$55,22,FALSE),D66=10,VLOOKUP(H66,[1]Priv_Workers!$B$2:$BD$55,23,FALSE),D66=11,VLOOKUP(H66,[1]Priv_Workers!$B$2:$BD$55,24,FALSE),D66=12,VLOOKUP(H66,[1]Priv_Workers!$B$2:$BD$55,25,FALSE)),C66=2016,_xlfn.IFS(D66=1,VLOOKUP(H66,[1]Priv_Workers!$B$2:$BD$55,26,FALSE),D66=2,VLOOKUP(H66,[1]Priv_Workers!$B$2:$BD$55,27,FALSE),D66=3,VLOOKUP(H66,[1]Priv_Workers!$B$2:$BD$55,28,FALSE),D66=4,VLOOKUP(H66,[1]Priv_Workers!$B$2:$BD$55,29,FALSE),D66=5,VLOOKUP(H66,[1]Priv_Workers!$B$2:$BD$55,30,FALSE),D66=6,VLOOKUP(H66,[1]Priv_Workers!$B$2:$BD$55,31,FALSE),D66=7,VLOOKUP(H66,[1]Priv_Workers!$B$2:$BD$55,32,FALSE),D66=8,VLOOKUP(H66,[1]Priv_Workers!$B$2:$BD$55,33,FALSE),D66=9,VLOOKUP(H66,[1]Priv_Workers!$B$2:$BD$55,34,FALSE),D66=10,VLOOKUP(H66,[1]Priv_Workers!$B$2:$BD$55,35,FALSE),D66=11,VLOOKUP(H66,[1]Priv_Workers!$B$2:$BD$55,36,FALSE),D66=12,VLOOKUP(H66,[1]Priv_Workers!$B$2:$BD$55,37,FALSE)),C66=2017,_xlfn.IFS(D66=1,VLOOKUP(H66,[1]Priv_Workers!$B$2:$BD$55,38,FALSE),D66=2,VLOOKUP(H66,[1]Priv_Workers!$B$2:$BD$55,39,FALSE),D66=3,VLOOKUP(H66,[1]Priv_Workers!$B$2:$BD$55,40,FALSE),D66=4,VLOOKUP(H66,[1]Priv_Workers!$B$2:$BD$55,41,FALSE),D66=5,VLOOKUP(H66,[1]Priv_Workers!$B$2:$BD$55,42,FALSE),D66=6,VLOOKUP(H66,[1]Priv_Workers!$B$2:$BD$55,43,FALSE),D66=7,VLOOKUP(H66,[1]Priv_Workers!$B$2:$BD$55,43,FALSE),D66=8,VLOOKUP(H66,[1]Priv_Workers!$B$2:$BD$55,44,FALSE),D66=9,VLOOKUP(H66,[1]Priv_Workers!$B$2:$BD$55,45,FALSE),D66=10,VLOOKUP(H66,[1]Priv_Workers!$B$2:$BD$55,46,FALSE),D66=11,VLOOKUP(H66,[1]Priv_Workers!$B$2:$BD$55,47,FALSE),D66=12,VLOOKUP(H66,[1]Priv_Workers!$B$2:$BD$55,48)),C66=2018,_xlfn.IFS(D66=1,VLOOKUP(H66,[1]Priv_Workers!$B$2:$BD$55,49,FALSE),D66=2,VLOOKUP(H66,[1]Priv_Workers!$B$2:$BD$55,50,FALSE),D66=3,VLOOKUP(H66,[1]Priv_Workers!$B$2:$BD$55,51,FALSE),D66=4,VLOOKUP(H66,[1]Priv_Workers!$B$2:$BD$55,52,FALSE),D66=5,VLOOKUP(H66,[1]Priv_Workers!$B$2:$BD$55,53,FALSE),D66=6,VLOOKUP(H66,[1]Priv_Workers!$B$2:$BD$55,54)))</f>
        <v>0</v>
      </c>
      <c r="X66" s="3" t="e">
        <f t="shared" ref="X66:X129" si="11">V66/W66</f>
        <v>#DIV/0!</v>
      </c>
      <c r="Y66" s="2">
        <f>_xlfn.IFS(C66=2014, _xlfn.IFS(E66=1, VLOOKUP(H66, [1]Wage_Info!$B$2:$AH$55, 2, FALSE), E66=2, VLOOKUP(H66, [1]Wage_Info!$B$2:$AH$55, 3, FALSE), E66=3, VLOOKUP(H66, [1]Wage_Info!$B$2:$AH$55, 4, FALSE), E66=4, VLOOKUP(H66, [1]Wage_Info!$B$2:$AH$55, 5, FALSE)), C66=2015, _xlfn.IFS(E66=1, VLOOKUP(H66, [1]Wage_Info!$B$2:$AH$55, 6, FALSE), E66=2, VLOOKUP(H66, [1]Wage_Info!$B$2:$AH$55, 7, FALSE), E66=3, VLOOKUP(H66, [1]Wage_Info!$B$2:$AH$55, 8, FALSE), E66=4, VLOOKUP(H66, [1]Wage_Info!$B$2:$AH$55, 9, FALSE)), C66=2016, _xlfn.IFS(E66=1, VLOOKUP(H66, [1]Wage_Info!$B$2:$AH$55, 10, FALSE), E66=2, VLOOKUP(H66, [1]Wage_Info!$B$2:$AH$55, 11, FALSE), E66=3, VLOOKUP(H66, [1]Wage_Info!$B$2:$AH$55, 12, FALSE), E66=4, VLOOKUP(H66, [1]Wage_Info!$B$2:$AH$55, 13, FALSE)), C66=2017, _xlfn.IFS(E66=1, VLOOKUP(H66, [1]Wage_Info!$B$2:$AH$55, 14, FALSE), E66=2, VLOOKUP(H66, [1]Wage_Info!$B$2:$AH$55, 15, FALSE), E66=3, VLOOKUP(H66, [1]Wage_Info!$B$2:$AH$55, 16, FALSE), E66=4, VLOOKUP(H66, [1]Wage_Info!$B$2:$AH$55, 17, FALSE)), C66 = 2018, _xlfn.IFS(E66=1, VLOOKUP(H66, [1]Wage_Info!$B$2:$AH$55, 18, FALSE), E66=3, VLOOKUP(H66, [1]Wage_Info!$B$2:$AH$55, 19, FALSE)))</f>
        <v>0</v>
      </c>
      <c r="Z66" s="2">
        <f>_xlfn.IFS(C66=2014, _xlfn.IFS(E66=1, VLOOKUP(H66, [1]Wage_Info!$B$2:$AL$55, 20, FALSE), E66=2, VLOOKUP(H66, [1]Wage_Info!$B$2:$AL$55, 21, FALSE), E66=3, VLOOKUP(H66, [1]Wage_Info!$B$2:$AL$55, 22, FALSE), E66=4, VLOOKUP(H66, [1]Wage_Info!$B$2:$AL$55, 23, FALSE)), C66=2015, _xlfn.IFS(E66=1, VLOOKUP(H66, [1]Wage_Info!$B$2:$AL$55, 24, FALSE), E66=2, VLOOKUP(H66, [1]Wage_Info!$B$2:$AL$55, 25, FALSE), E66=3, VLOOKUP(H66, [1]Wage_Info!$B$2:$AL$55, 26, FALSE), E66=4, VLOOKUP(H66, [1]Wage_Info!$B$2:$AL$55, 27, FALSE)), C66=2016, _xlfn.IFS(E66=1, VLOOKUP(H66, [1]Wage_Info!$B$2:$AL$55, 28, FALSE), E66=2, VLOOKUP(H66, [1]Wage_Info!$B$2:$AL$55, 29, FALSE), E66=3, VLOOKUP(H66, [1]Wage_Info!$B$2:$AL$55, 30, FALSE), E66=4, VLOOKUP(H66, [1]Wage_Info!$B$2:$AL$55, 31, FALSE)), C66=2017, _xlfn.IFS(E66=1, VLOOKUP(H66, [1]Wage_Info!$B$2:$AL$55, 32, FALSE), E66=2, VLOOKUP(H66, [1]Wage_Info!$B$2:$AL$55, 33, FALSE), E66=3, VLOOKUP(H66, [1]Wage_Info!$B$2:$AL$55, 34, FALSE), E66=4, VLOOKUP(H66, [1]Wage_Info!$B$2:$AL$55, 35, FALSE)), C66 = 2018, _xlfn.IFS(E66=1, VLOOKUP(H66, [1]Wage_Info!$B$2:$AL$55, 36, FALSE), E66=2, VLOOKUP(H66, [1]Wage_Info!$B$2:$AL$55, 37, FALSE)))</f>
        <v>0</v>
      </c>
      <c r="AA66" s="4" t="e">
        <f t="shared" ref="AA66:AA129" si="12">Y66/Z66</f>
        <v>#DIV/0!</v>
      </c>
      <c r="AB66">
        <f>[1]Key!C66</f>
        <v>1</v>
      </c>
      <c r="AC66">
        <f t="shared" ref="AC66:AC129" si="13">IF(G66="CA", 1, 0)</f>
        <v>0</v>
      </c>
      <c r="AD66">
        <f t="shared" ref="AD66:AD129" si="14">IF(G66="NY", 1, 0)</f>
        <v>0</v>
      </c>
      <c r="AE66">
        <f t="shared" ref="AE66:AE129" si="15">AC66+AD66</f>
        <v>0</v>
      </c>
      <c r="AF66">
        <f>[1]Key!D66</f>
        <v>0</v>
      </c>
    </row>
    <row r="67" spans="1:32" x14ac:dyDescent="0.3">
      <c r="A67">
        <v>66</v>
      </c>
      <c r="B67">
        <v>66</v>
      </c>
      <c r="C67">
        <v>2016</v>
      </c>
      <c r="D67">
        <v>3</v>
      </c>
      <c r="E67">
        <f t="shared" si="8"/>
        <v>1</v>
      </c>
      <c r="F67">
        <v>2016</v>
      </c>
      <c r="G67" t="s">
        <v>45</v>
      </c>
      <c r="H67" s="1">
        <f>VALUE(IF(G67="foreign",53,SUBSTITUTE(G67,G67,VLOOKUP(G67,[1]Key!$G$2:$H$55,2,))))</f>
        <v>22</v>
      </c>
      <c r="I67" t="s">
        <v>45</v>
      </c>
      <c r="J67">
        <f>VALUE(_xlfn.IFS(I67="foreign",53,I67="fictional",54, I67="unspecified", 55, NOT(OR(I67="foreign",I67="fictional")),SUBSTITUTE(I67,I67,VLOOKUP(I67,[1]Key!$G$2:$H$55,2,))))</f>
        <v>22</v>
      </c>
      <c r="K67">
        <f t="shared" si="9"/>
        <v>1</v>
      </c>
      <c r="L67">
        <f>VLOOKUP(H67, [1]Key!$H$2:$K$54, 2)</f>
        <v>4</v>
      </c>
      <c r="M67">
        <f>VLOOKUP(J67, [1]Key!$H$2:$K$54, 2)</f>
        <v>4</v>
      </c>
      <c r="N67">
        <f>VLOOKUP("*"&amp;G67&amp;"*",[1]Key!$N$2:$O$6,2,FALSE)</f>
        <v>2</v>
      </c>
      <c r="O67">
        <f>VLOOKUP("*"&amp;G67&amp;"*",[1]Key!$R$2:$S$11,2,FALSE)</f>
        <v>5</v>
      </c>
      <c r="P67">
        <v>3120</v>
      </c>
      <c r="Q67" s="2">
        <v>45000000</v>
      </c>
      <c r="R67" t="s">
        <v>49</v>
      </c>
      <c r="S67">
        <f>VLOOKUP(R67, [1]Key!$U$2:$V$50, 2, FALSE)</f>
        <v>7</v>
      </c>
      <c r="T67">
        <f t="shared" si="10"/>
        <v>1</v>
      </c>
      <c r="U67">
        <f>_xlfn.IFS(C67=2018, VLOOKUP(H67, '[1]State Pop'!$B$2:$G$55,6),C67=2017, VLOOKUP(H67, '[1]State Pop'!$B$2:$F$55,5),C67=2016, VLOOKUP(H67, '[1]State Pop'!$B$2:$F$55,4), C67=2015, VLOOKUP(H67, '[1]State Pop'!$B$2:$F$55,3), C67=2014, VLOOKUP(H67, '[1]State Pop'!$B$2:$F$55,2))</f>
        <v>6823721</v>
      </c>
      <c r="V67">
        <f>_xlfn.IFS(C67=2014,_xlfn.IFS(D67=1,VLOOKUP(H67,[1]Film_Workers!$B$2:$BD$55,2,FALSE),D67=2,VLOOKUP(H67,[1]Film_Workers!$B$2:$BD$55,3,FALSE),D67=3,VLOOKUP(H67,[1]Film_Workers!$B$2:$BD$55,4,FALSE),D67=4,VLOOKUP(H67,[1]Film_Workers!$B$2:$BD$55,5,FALSE),D67=5,VLOOKUP(H67,[1]Film_Workers!$B$2:$BD$55,6,FALSE),D67=6,VLOOKUP(H67,[1]Film_Workers!$B$2:$BD$55,7,FALSE),D67=7,VLOOKUP(H67,[1]Film_Workers!$B$2:$BD$55,8,FALSE),D67=8,VLOOKUP(H67,[1]Film_Workers!$B$2:$BD$55,9,FALSE),D67=9,VLOOKUP(H67,[1]Film_Workers!$B$2:$BD$55,10,FALSE),D67=10,VLOOKUP(H67,[1]Film_Workers!$B$2:$BD$55,11,FALSE),D67=11,VLOOKUP(H67,[1]Film_Workers!$B$2:$BD$55,12,FALSE),D67=12,VLOOKUP(H67,[1]Film_Workers!$B$2:$BD$55,13,FALSE)),C67=2015,_xlfn.IFS(D67=1,VLOOKUP(H67,[1]Film_Workers!$B$2:$BD$55,14,FALSE),D67=2,VLOOKUP(H67,[1]Film_Workers!$B$2:$BD$55,15,FALSE),D67=3,VLOOKUP(H67,[1]Film_Workers!$B$2:$BD$55,16,FALSE),D67=4,VLOOKUP(H67,[1]Film_Workers!$B$2:$BD$55,17,FALSE),D67=5,VLOOKUP(H67,[1]Film_Workers!$B$2:$BD$55,18,FALSE),D67=6,VLOOKUP(H67,[1]Film_Workers!$B$2:$BD$55,19,FALSE),D67=7,VLOOKUP(H67,[1]Film_Workers!$B$2:$BD$55,20,FALSE),D67=8,VLOOKUP(H67,[1]Film_Workers!$B$2:$BD$55,21,FALSE),D67=9,VLOOKUP(H67,[1]Film_Workers!$B$2:$BD$55,22,FALSE),D67=10,VLOOKUP(H67,[1]Film_Workers!$B$2:$BD$55,23,FALSE),D67=11,VLOOKUP(H67,[1]Film_Workers!$B$2:$BD$55,24,FALSE),D67=12,VLOOKUP(H67,[1]Film_Workers!$B$2:$BD$55,25,FALSE)),C67=2016,_xlfn.IFS(D67=1,VLOOKUP(H67,[1]Film_Workers!$B$2:$BD$55,26,FALSE),D67=2,VLOOKUP(H67,[1]Film_Workers!$B$2:$BD$55,27,FALSE),D67=3,VLOOKUP(H67,[1]Film_Workers!$B$2:$BD$55,28,FALSE),D67=4,VLOOKUP(H67,[1]Film_Workers!$B$2:$BD$55,29,FALSE),D67=5,VLOOKUP(H67,[1]Film_Workers!$B$2:$BD$55,30,FALSE),D67=6,VLOOKUP(H67,[1]Film_Workers!$B$2:$BD$55,31,FALSE),D67=7,VLOOKUP(H67,[1]Film_Workers!$B$2:$BD$55,32,FALSE),D67=8,VLOOKUP(H67,[1]Film_Workers!$B$2:$BD$55,33,FALSE),D67=9,VLOOKUP(H67,[1]Film_Workers!$B$2:$BD$55,34,FALSE),D67=10,VLOOKUP(H67,[1]Film_Workers!$B$2:$BD$55,35,FALSE),D67=11,VLOOKUP(H67,[1]Film_Workers!$B$2:$BD$55,36,FALSE),D67=12,VLOOKUP(H67,[1]Film_Workers!$B$2:$BD$55,37,FALSE)),C67=2017,_xlfn.IFS(D67=1,VLOOKUP(H67,[1]Film_Workers!$B$2:$BD$55,38,FALSE),D67=2,VLOOKUP(H67,[1]Film_Workers!$B$2:$BD$55,39,FALSE),D67=3,VLOOKUP(H67,[1]Film_Workers!$B$2:$BD$55,40,FALSE),D67=4,VLOOKUP(H67,[1]Film_Workers!$B$2:$BD$55,41,FALSE),D67=5,VLOOKUP(H67,[1]Film_Workers!$B$2:$BD$55,42,FALSE),D67=6,VLOOKUP(H67,[1]Film_Workers!$B$2:$BD$55,43,FALSE),D67=7,VLOOKUP(H67,[1]Film_Workers!$B$2:$BD$55,43,FALSE),D67=8,VLOOKUP(H67,[1]Film_Workers!$B$2:$BD$55,44,FALSE),D67=9,VLOOKUP(H67,[1]Film_Workers!$B$2:$BD$55,45,FALSE),D67=10,VLOOKUP(H67,[1]Film_Workers!$B$2:$BD$55,46,FALSE),D67=11,VLOOKUP(H67,[1]Film_Workers!$B$2:$BD$55,47,FALSE),D67=12,VLOOKUP(H67,[1]Film_Workers!$B$2:$BD$55,48)),C67=2018,_xlfn.IFS(D67=1,VLOOKUP(H67,[1]Film_Workers!$B$2:$BD$55,49,FALSE),D67=2,VLOOKUP(H67,[1]Film_Workers!$B$2:$BD$55,50,FALSE),D67=3,VLOOKUP(H67,[1]Film_Workers!$B$2:$BD$55,51,FALSE),D67=4,VLOOKUP(H67,[1]Film_Workers!$B$2:$BD$55,52,FALSE),D67=5,VLOOKUP(H67,[1]Film_Workers!$B$2:$BD$55,53,FALSE),D67=6,VLOOKUP(H67,[1]Film_Workers!$B$2:$BD$55,54)))</f>
        <v>2050</v>
      </c>
      <c r="W67">
        <f>_xlfn.IFS(C67=2014,_xlfn.IFS(D67=1,VLOOKUP(H67,[1]Priv_Workers!$B$2:$BD$55,2,FALSE),D67=2,VLOOKUP(H67,[1]Priv_Workers!$B$2:$BD$55,3,FALSE),D67=3,VLOOKUP(H67,[1]Priv_Workers!$B$2:$BD$55,4,FALSE),D67=4,VLOOKUP(H67,[1]Priv_Workers!$B$2:$BD$55,5,FALSE),D67=5,VLOOKUP(H67,[1]Priv_Workers!$B$2:$BD$55,6,FALSE),D67=6,VLOOKUP(H67,[1]Priv_Workers!$B$2:$BD$55,7,FALSE),D67=7,VLOOKUP(H67,[1]Priv_Workers!$B$2:$BD$55,8,FALSE),D67=8,VLOOKUP(H67,[1]Priv_Workers!$B$2:$BD$55,9,FALSE),D67=9,VLOOKUP(H67,[1]Priv_Workers!$B$2:$BD$55,10,FALSE),D67=10,VLOOKUP(H67,[1]Priv_Workers!$B$2:$BD$55,11,FALSE),D67=11,VLOOKUP(H67,[1]Priv_Workers!$B$2:$BD$55,12,FALSE),D67=12,VLOOKUP(H67,[1]Priv_Workers!$B$2:$BD$55,13,FALSE)),C67=2015,_xlfn.IFS(D67=1,VLOOKUP(H67,[1]Priv_Workers!$B$2:$BD$55,14,FALSE),D67=2,VLOOKUP(H67,[1]Priv_Workers!$B$2:$BD$55,15,FALSE),D67=3,VLOOKUP(H67,[1]Priv_Workers!$B$2:$BD$55,16,FALSE),D67=4,VLOOKUP(H67,[1]Priv_Workers!$B$2:$BD$55,17,FALSE),D67=5,VLOOKUP(H67,[1]Priv_Workers!$B$2:$BD$55,18,FALSE),D67=6,VLOOKUP(H67,[1]Priv_Workers!$B$2:$BD$55,19,FALSE),D67=7,VLOOKUP(H67,[1]Priv_Workers!$B$2:$BD$55,20,FALSE),D67=8,VLOOKUP(H67,[1]Priv_Workers!$B$2:$BD$55,21,FALSE),D67=9,VLOOKUP(H67,[1]Priv_Workers!$B$2:$BD$55,22,FALSE),D67=10,VLOOKUP(H67,[1]Priv_Workers!$B$2:$BD$55,23,FALSE),D67=11,VLOOKUP(H67,[1]Priv_Workers!$B$2:$BD$55,24,FALSE),D67=12,VLOOKUP(H67,[1]Priv_Workers!$B$2:$BD$55,25,FALSE)),C67=2016,_xlfn.IFS(D67=1,VLOOKUP(H67,[1]Priv_Workers!$B$2:$BD$55,26,FALSE),D67=2,VLOOKUP(H67,[1]Priv_Workers!$B$2:$BD$55,27,FALSE),D67=3,VLOOKUP(H67,[1]Priv_Workers!$B$2:$BD$55,28,FALSE),D67=4,VLOOKUP(H67,[1]Priv_Workers!$B$2:$BD$55,29,FALSE),D67=5,VLOOKUP(H67,[1]Priv_Workers!$B$2:$BD$55,30,FALSE),D67=6,VLOOKUP(H67,[1]Priv_Workers!$B$2:$BD$55,31,FALSE),D67=7,VLOOKUP(H67,[1]Priv_Workers!$B$2:$BD$55,32,FALSE),D67=8,VLOOKUP(H67,[1]Priv_Workers!$B$2:$BD$55,33,FALSE),D67=9,VLOOKUP(H67,[1]Priv_Workers!$B$2:$BD$55,34,FALSE),D67=10,VLOOKUP(H67,[1]Priv_Workers!$B$2:$BD$55,35,FALSE),D67=11,VLOOKUP(H67,[1]Priv_Workers!$B$2:$BD$55,36,FALSE),D67=12,VLOOKUP(H67,[1]Priv_Workers!$B$2:$BD$55,37,FALSE)),C67=2017,_xlfn.IFS(D67=1,VLOOKUP(H67,[1]Priv_Workers!$B$2:$BD$55,38,FALSE),D67=2,VLOOKUP(H67,[1]Priv_Workers!$B$2:$BD$55,39,FALSE),D67=3,VLOOKUP(H67,[1]Priv_Workers!$B$2:$BD$55,40,FALSE),D67=4,VLOOKUP(H67,[1]Priv_Workers!$B$2:$BD$55,41,FALSE),D67=5,VLOOKUP(H67,[1]Priv_Workers!$B$2:$BD$55,42,FALSE),D67=6,VLOOKUP(H67,[1]Priv_Workers!$B$2:$BD$55,43,FALSE),D67=7,VLOOKUP(H67,[1]Priv_Workers!$B$2:$BD$55,43,FALSE),D67=8,VLOOKUP(H67,[1]Priv_Workers!$B$2:$BD$55,44,FALSE),D67=9,VLOOKUP(H67,[1]Priv_Workers!$B$2:$BD$55,45,FALSE),D67=10,VLOOKUP(H67,[1]Priv_Workers!$B$2:$BD$55,46,FALSE),D67=11,VLOOKUP(H67,[1]Priv_Workers!$B$2:$BD$55,47,FALSE),D67=12,VLOOKUP(H67,[1]Priv_Workers!$B$2:$BD$55,48)),C67=2018,_xlfn.IFS(D67=1,VLOOKUP(H67,[1]Priv_Workers!$B$2:$BD$55,49,FALSE),D67=2,VLOOKUP(H67,[1]Priv_Workers!$B$2:$BD$55,50,FALSE),D67=3,VLOOKUP(H67,[1]Priv_Workers!$B$2:$BD$55,51,FALSE),D67=4,VLOOKUP(H67,[1]Priv_Workers!$B$2:$BD$55,52,FALSE),D67=5,VLOOKUP(H67,[1]Priv_Workers!$B$2:$BD$55,53,FALSE),D67=6,VLOOKUP(H67,[1]Priv_Workers!$B$2:$BD$55,54)))</f>
        <v>2983748</v>
      </c>
      <c r="X67" s="3">
        <f t="shared" si="11"/>
        <v>6.8705534113470707E-4</v>
      </c>
      <c r="Y67" s="2">
        <f>_xlfn.IFS(C67=2014, _xlfn.IFS(E67=1, VLOOKUP(H67, [1]Wage_Info!$B$2:$AH$55, 2, FALSE), E67=2, VLOOKUP(H67, [1]Wage_Info!$B$2:$AH$55, 3, FALSE), E67=3, VLOOKUP(H67, [1]Wage_Info!$B$2:$AH$55, 4, FALSE), E67=4, VLOOKUP(H67, [1]Wage_Info!$B$2:$AH$55, 5, FALSE)), C67=2015, _xlfn.IFS(E67=1, VLOOKUP(H67, [1]Wage_Info!$B$2:$AH$55, 6, FALSE), E67=2, VLOOKUP(H67, [1]Wage_Info!$B$2:$AH$55, 7, FALSE), E67=3, VLOOKUP(H67, [1]Wage_Info!$B$2:$AH$55, 8, FALSE), E67=4, VLOOKUP(H67, [1]Wage_Info!$B$2:$AH$55, 9, FALSE)), C67=2016, _xlfn.IFS(E67=1, VLOOKUP(H67, [1]Wage_Info!$B$2:$AH$55, 10, FALSE), E67=2, VLOOKUP(H67, [1]Wage_Info!$B$2:$AH$55, 11, FALSE), E67=3, VLOOKUP(H67, [1]Wage_Info!$B$2:$AH$55, 12, FALSE), E67=4, VLOOKUP(H67, [1]Wage_Info!$B$2:$AH$55, 13, FALSE)), C67=2017, _xlfn.IFS(E67=1, VLOOKUP(H67, [1]Wage_Info!$B$2:$AH$55, 14, FALSE), E67=2, VLOOKUP(H67, [1]Wage_Info!$B$2:$AH$55, 15, FALSE), E67=3, VLOOKUP(H67, [1]Wage_Info!$B$2:$AH$55, 16, FALSE), E67=4, VLOOKUP(H67, [1]Wage_Info!$B$2:$AH$55, 17, FALSE)), C67 = 2018, _xlfn.IFS(E67=1, VLOOKUP(H67, [1]Wage_Info!$B$2:$AH$55, 18, FALSE), E67=3, VLOOKUP(H67, [1]Wage_Info!$B$2:$AH$55, 19, FALSE)))</f>
        <v>23969179</v>
      </c>
      <c r="Z67" s="2">
        <f>_xlfn.IFS(C67=2014, _xlfn.IFS(E67=1, VLOOKUP(H67, [1]Wage_Info!$B$2:$AL$55, 20, FALSE), E67=2, VLOOKUP(H67, [1]Wage_Info!$B$2:$AL$55, 21, FALSE), E67=3, VLOOKUP(H67, [1]Wage_Info!$B$2:$AL$55, 22, FALSE), E67=4, VLOOKUP(H67, [1]Wage_Info!$B$2:$AL$55, 23, FALSE)), C67=2015, _xlfn.IFS(E67=1, VLOOKUP(H67, [1]Wage_Info!$B$2:$AL$55, 24, FALSE), E67=2, VLOOKUP(H67, [1]Wage_Info!$B$2:$AL$55, 25, FALSE), E67=3, VLOOKUP(H67, [1]Wage_Info!$B$2:$AL$55, 26, FALSE), E67=4, VLOOKUP(H67, [1]Wage_Info!$B$2:$AL$55, 27, FALSE)), C67=2016, _xlfn.IFS(E67=1, VLOOKUP(H67, [1]Wage_Info!$B$2:$AL$55, 28, FALSE), E67=2, VLOOKUP(H67, [1]Wage_Info!$B$2:$AL$55, 29, FALSE), E67=3, VLOOKUP(H67, [1]Wage_Info!$B$2:$AL$55, 30, FALSE), E67=4, VLOOKUP(H67, [1]Wage_Info!$B$2:$AL$55, 31, FALSE)), C67=2017, _xlfn.IFS(E67=1, VLOOKUP(H67, [1]Wage_Info!$B$2:$AL$55, 32, FALSE), E67=2, VLOOKUP(H67, [1]Wage_Info!$B$2:$AL$55, 33, FALSE), E67=3, VLOOKUP(H67, [1]Wage_Info!$B$2:$AL$55, 34, FALSE), E67=4, VLOOKUP(H67, [1]Wage_Info!$B$2:$AL$55, 35, FALSE)), C67 = 2018, _xlfn.IFS(E67=1, VLOOKUP(H67, [1]Wage_Info!$B$2:$AL$55, 36, FALSE), E67=2, VLOOKUP(H67, [1]Wage_Info!$B$2:$AL$55, 37, FALSE)))</f>
        <v>52371120759</v>
      </c>
      <c r="AA67" s="4">
        <f t="shared" si="12"/>
        <v>4.5767932121026618E-4</v>
      </c>
      <c r="AB67">
        <f>[1]Key!C67</f>
        <v>1</v>
      </c>
      <c r="AC67">
        <f t="shared" si="13"/>
        <v>0</v>
      </c>
      <c r="AD67">
        <f t="shared" si="14"/>
        <v>0</v>
      </c>
      <c r="AE67">
        <f t="shared" si="15"/>
        <v>0</v>
      </c>
      <c r="AF67">
        <f>[1]Key!D67</f>
        <v>0</v>
      </c>
    </row>
    <row r="68" spans="1:32" x14ac:dyDescent="0.3">
      <c r="A68">
        <v>67</v>
      </c>
      <c r="B68">
        <v>67</v>
      </c>
      <c r="C68">
        <v>2014</v>
      </c>
      <c r="D68">
        <v>3</v>
      </c>
      <c r="E68">
        <f t="shared" si="8"/>
        <v>1</v>
      </c>
      <c r="F68">
        <v>2016</v>
      </c>
      <c r="G68" t="s">
        <v>32</v>
      </c>
      <c r="H68" s="1">
        <f>VALUE(IF(G68="foreign",53,SUBSTITUTE(G68,G68,VLOOKUP(G68,[1]Key!$G$2:$H$55,2,))))</f>
        <v>53</v>
      </c>
      <c r="I68" t="s">
        <v>32</v>
      </c>
      <c r="J68">
        <f>VALUE(_xlfn.IFS(I68="foreign",53,I68="fictional",54, I68="unspecified", 55, NOT(OR(I68="foreign",I68="fictional")),SUBSTITUTE(I68,I68,VLOOKUP(I68,[1]Key!$G$2:$H$55,2,))))</f>
        <v>53</v>
      </c>
      <c r="K68">
        <f t="shared" si="9"/>
        <v>1</v>
      </c>
      <c r="L68">
        <f>VLOOKUP(H68, [1]Key!$H$2:$K$54, 2)</f>
        <v>0</v>
      </c>
      <c r="M68">
        <f>VLOOKUP(J68, [1]Key!$H$2:$K$54, 2)</f>
        <v>0</v>
      </c>
      <c r="N68">
        <f>VLOOKUP("*"&amp;G68&amp;"*",[1]Key!$N$2:$O$6,2,FALSE)</f>
        <v>0</v>
      </c>
      <c r="O68">
        <f>VLOOKUP("*"&amp;G68&amp;"*",[1]Key!$R$2:$S$11,2,FALSE)</f>
        <v>0</v>
      </c>
      <c r="P68">
        <v>3117</v>
      </c>
      <c r="Q68" s="2">
        <v>140000000</v>
      </c>
      <c r="R68" t="s">
        <v>49</v>
      </c>
      <c r="S68">
        <f>VLOOKUP(R68, [1]Key!$U$2:$V$10, 2, FALSE)</f>
        <v>7</v>
      </c>
      <c r="T68">
        <f t="shared" si="10"/>
        <v>1</v>
      </c>
      <c r="U68">
        <f>_xlfn.IFS(C68=2018, VLOOKUP(H68, '[1]State Pop'!$B$2:$G$55,6),C68=2017, VLOOKUP(H68, '[1]State Pop'!$B$2:$F$55,5),C68=2016, VLOOKUP(H68, '[1]State Pop'!$B$2:$F$55,4), C68=2015, VLOOKUP(H68, '[1]State Pop'!$B$2:$F$55,3), C68=2014, VLOOKUP(H68, '[1]State Pop'!$B$2:$F$55,2))</f>
        <v>0</v>
      </c>
      <c r="V68">
        <f>_xlfn.IFS(C68=2014,_xlfn.IFS(D68=1,VLOOKUP(H68,[1]Film_Workers!$B$2:$BD$55,2,FALSE),D68=2,VLOOKUP(H68,[1]Film_Workers!$B$2:$BD$55,3,FALSE),D68=3,VLOOKUP(H68,[1]Film_Workers!$B$2:$BD$55,4,FALSE),D68=4,VLOOKUP(H68,[1]Film_Workers!$B$2:$BD$55,5,FALSE),D68=5,VLOOKUP(H68,[1]Film_Workers!$B$2:$BD$55,6,FALSE),D68=6,VLOOKUP(H68,[1]Film_Workers!$B$2:$BD$55,7,FALSE),D68=7,VLOOKUP(H68,[1]Film_Workers!$B$2:$BD$55,8,FALSE),D68=8,VLOOKUP(H68,[1]Film_Workers!$B$2:$BD$55,9,FALSE),D68=9,VLOOKUP(H68,[1]Film_Workers!$B$2:$BD$55,10,FALSE),D68=10,VLOOKUP(H68,[1]Film_Workers!$B$2:$BD$55,11,FALSE),D68=11,VLOOKUP(H68,[1]Film_Workers!$B$2:$BD$55,12,FALSE),D68=12,VLOOKUP(H68,[1]Film_Workers!$B$2:$BD$55,13,FALSE)),C68=2015,_xlfn.IFS(D68=1,VLOOKUP(H68,[1]Film_Workers!$B$2:$BD$55,14,FALSE),D68=2,VLOOKUP(H68,[1]Film_Workers!$B$2:$BD$55,15,FALSE),D68=3,VLOOKUP(H68,[1]Film_Workers!$B$2:$BD$55,16,FALSE),D68=4,VLOOKUP(H68,[1]Film_Workers!$B$2:$BD$55,17,FALSE),D68=5,VLOOKUP(H68,[1]Film_Workers!$B$2:$BD$55,18,FALSE),D68=6,VLOOKUP(H68,[1]Film_Workers!$B$2:$BD$55,19,FALSE),D68=7,VLOOKUP(H68,[1]Film_Workers!$B$2:$BD$55,20,FALSE),D68=8,VLOOKUP(H68,[1]Film_Workers!$B$2:$BD$55,21,FALSE),D68=9,VLOOKUP(H68,[1]Film_Workers!$B$2:$BD$55,22,FALSE),D68=10,VLOOKUP(H68,[1]Film_Workers!$B$2:$BD$55,23,FALSE),D68=11,VLOOKUP(H68,[1]Film_Workers!$B$2:$BD$55,24,FALSE),D68=12,VLOOKUP(H68,[1]Film_Workers!$B$2:$BD$55,25,FALSE)),C68=2016,_xlfn.IFS(D68=1,VLOOKUP(H68,[1]Film_Workers!$B$2:$BD$55,26,FALSE),D68=2,VLOOKUP(H68,[1]Film_Workers!$B$2:$BD$55,27,FALSE),D68=3,VLOOKUP(H68,[1]Film_Workers!$B$2:$BD$55,28,FALSE),D68=4,VLOOKUP(H68,[1]Film_Workers!$B$2:$BD$55,29,FALSE),D68=5,VLOOKUP(H68,[1]Film_Workers!$B$2:$BD$55,30,FALSE),D68=6,VLOOKUP(H68,[1]Film_Workers!$B$2:$BD$55,31,FALSE),D68=7,VLOOKUP(H68,[1]Film_Workers!$B$2:$BD$55,32,FALSE),D68=8,VLOOKUP(H68,[1]Film_Workers!$B$2:$BD$55,33,FALSE),D68=9,VLOOKUP(H68,[1]Film_Workers!$B$2:$BD$55,34,FALSE),D68=10,VLOOKUP(H68,[1]Film_Workers!$B$2:$BD$55,35,FALSE),D68=11,VLOOKUP(H68,[1]Film_Workers!$B$2:$BD$55,36,FALSE),D68=12,VLOOKUP(H68,[1]Film_Workers!$B$2:$BD$55,37,FALSE)),C68=2017,_xlfn.IFS(D68=1,VLOOKUP(H68,[1]Film_Workers!$B$2:$BD$55,38,FALSE),D68=2,VLOOKUP(H68,[1]Film_Workers!$B$2:$BD$55,39,FALSE),D68=3,VLOOKUP(H68,[1]Film_Workers!$B$2:$BD$55,40,FALSE),D68=4,VLOOKUP(H68,[1]Film_Workers!$B$2:$BD$55,41,FALSE),D68=5,VLOOKUP(H68,[1]Film_Workers!$B$2:$BD$55,42,FALSE),D68=6,VLOOKUP(H68,[1]Film_Workers!$B$2:$BD$55,43,FALSE),D68=7,VLOOKUP(H68,[1]Film_Workers!$B$2:$BD$55,43,FALSE),D68=8,VLOOKUP(H68,[1]Film_Workers!$B$2:$BD$55,44,FALSE),D68=9,VLOOKUP(H68,[1]Film_Workers!$B$2:$BD$55,45,FALSE),D68=10,VLOOKUP(H68,[1]Film_Workers!$B$2:$BD$55,46,FALSE),D68=11,VLOOKUP(H68,[1]Film_Workers!$B$2:$BD$55,47,FALSE),D68=12,VLOOKUP(H68,[1]Film_Workers!$B$2:$BD$55,48)),C68=2018,_xlfn.IFS(D68=1,VLOOKUP(H68,[1]Film_Workers!$B$2:$BD$55,49,FALSE),D68=2,VLOOKUP(H68,[1]Film_Workers!$B$2:$BD$55,50,FALSE),D68=3,VLOOKUP(H68,[1]Film_Workers!$B$2:$BD$55,51,FALSE),D68=4,VLOOKUP(H68,[1]Film_Workers!$B$2:$BD$55,52,FALSE),D68=5,VLOOKUP(H68,[1]Film_Workers!$B$2:$BD$55,53,FALSE),D68=6,VLOOKUP(H68,[1]Film_Workers!$B$2:$BD$55,54)))</f>
        <v>0</v>
      </c>
      <c r="W68">
        <f>_xlfn.IFS(C68=2014,_xlfn.IFS(D68=1,VLOOKUP(H68,[1]Priv_Workers!$B$2:$BD$55,2,FALSE),D68=2,VLOOKUP(H68,[1]Priv_Workers!$B$2:$BD$55,3,FALSE),D68=3,VLOOKUP(H68,[1]Priv_Workers!$B$2:$BD$55,4,FALSE),D68=4,VLOOKUP(H68,[1]Priv_Workers!$B$2:$BD$55,5,FALSE),D68=5,VLOOKUP(H68,[1]Priv_Workers!$B$2:$BD$55,6,FALSE),D68=6,VLOOKUP(H68,[1]Priv_Workers!$B$2:$BD$55,7,FALSE),D68=7,VLOOKUP(H68,[1]Priv_Workers!$B$2:$BD$55,8,FALSE),D68=8,VLOOKUP(H68,[1]Priv_Workers!$B$2:$BD$55,9,FALSE),D68=9,VLOOKUP(H68,[1]Priv_Workers!$B$2:$BD$55,10,FALSE),D68=10,VLOOKUP(H68,[1]Priv_Workers!$B$2:$BD$55,11,FALSE),D68=11,VLOOKUP(H68,[1]Priv_Workers!$B$2:$BD$55,12,FALSE),D68=12,VLOOKUP(H68,[1]Priv_Workers!$B$2:$BD$55,13,FALSE)),C68=2015,_xlfn.IFS(D68=1,VLOOKUP(H68,[1]Priv_Workers!$B$2:$BD$55,14,FALSE),D68=2,VLOOKUP(H68,[1]Priv_Workers!$B$2:$BD$55,15,FALSE),D68=3,VLOOKUP(H68,[1]Priv_Workers!$B$2:$BD$55,16,FALSE),D68=4,VLOOKUP(H68,[1]Priv_Workers!$B$2:$BD$55,17,FALSE),D68=5,VLOOKUP(H68,[1]Priv_Workers!$B$2:$BD$55,18,FALSE),D68=6,VLOOKUP(H68,[1]Priv_Workers!$B$2:$BD$55,19,FALSE),D68=7,VLOOKUP(H68,[1]Priv_Workers!$B$2:$BD$55,20,FALSE),D68=8,VLOOKUP(H68,[1]Priv_Workers!$B$2:$BD$55,21,FALSE),D68=9,VLOOKUP(H68,[1]Priv_Workers!$B$2:$BD$55,22,FALSE),D68=10,VLOOKUP(H68,[1]Priv_Workers!$B$2:$BD$55,23,FALSE),D68=11,VLOOKUP(H68,[1]Priv_Workers!$B$2:$BD$55,24,FALSE),D68=12,VLOOKUP(H68,[1]Priv_Workers!$B$2:$BD$55,25,FALSE)),C68=2016,_xlfn.IFS(D68=1,VLOOKUP(H68,[1]Priv_Workers!$B$2:$BD$55,26,FALSE),D68=2,VLOOKUP(H68,[1]Priv_Workers!$B$2:$BD$55,27,FALSE),D68=3,VLOOKUP(H68,[1]Priv_Workers!$B$2:$BD$55,28,FALSE),D68=4,VLOOKUP(H68,[1]Priv_Workers!$B$2:$BD$55,29,FALSE),D68=5,VLOOKUP(H68,[1]Priv_Workers!$B$2:$BD$55,30,FALSE),D68=6,VLOOKUP(H68,[1]Priv_Workers!$B$2:$BD$55,31,FALSE),D68=7,VLOOKUP(H68,[1]Priv_Workers!$B$2:$BD$55,32,FALSE),D68=8,VLOOKUP(H68,[1]Priv_Workers!$B$2:$BD$55,33,FALSE),D68=9,VLOOKUP(H68,[1]Priv_Workers!$B$2:$BD$55,34,FALSE),D68=10,VLOOKUP(H68,[1]Priv_Workers!$B$2:$BD$55,35,FALSE),D68=11,VLOOKUP(H68,[1]Priv_Workers!$B$2:$BD$55,36,FALSE),D68=12,VLOOKUP(H68,[1]Priv_Workers!$B$2:$BD$55,37,FALSE)),C68=2017,_xlfn.IFS(D68=1,VLOOKUP(H68,[1]Priv_Workers!$B$2:$BD$55,38,FALSE),D68=2,VLOOKUP(H68,[1]Priv_Workers!$B$2:$BD$55,39,FALSE),D68=3,VLOOKUP(H68,[1]Priv_Workers!$B$2:$BD$55,40,FALSE),D68=4,VLOOKUP(H68,[1]Priv_Workers!$B$2:$BD$55,41,FALSE),D68=5,VLOOKUP(H68,[1]Priv_Workers!$B$2:$BD$55,42,FALSE),D68=6,VLOOKUP(H68,[1]Priv_Workers!$B$2:$BD$55,43,FALSE),D68=7,VLOOKUP(H68,[1]Priv_Workers!$B$2:$BD$55,43,FALSE),D68=8,VLOOKUP(H68,[1]Priv_Workers!$B$2:$BD$55,44,FALSE),D68=9,VLOOKUP(H68,[1]Priv_Workers!$B$2:$BD$55,45,FALSE),D68=10,VLOOKUP(H68,[1]Priv_Workers!$B$2:$BD$55,46,FALSE),D68=11,VLOOKUP(H68,[1]Priv_Workers!$B$2:$BD$55,47,FALSE),D68=12,VLOOKUP(H68,[1]Priv_Workers!$B$2:$BD$55,48)),C68=2018,_xlfn.IFS(D68=1,VLOOKUP(H68,[1]Priv_Workers!$B$2:$BD$55,49,FALSE),D68=2,VLOOKUP(H68,[1]Priv_Workers!$B$2:$BD$55,50,FALSE),D68=3,VLOOKUP(H68,[1]Priv_Workers!$B$2:$BD$55,51,FALSE),D68=4,VLOOKUP(H68,[1]Priv_Workers!$B$2:$BD$55,52,FALSE),D68=5,VLOOKUP(H68,[1]Priv_Workers!$B$2:$BD$55,53,FALSE),D68=6,VLOOKUP(H68,[1]Priv_Workers!$B$2:$BD$55,54)))</f>
        <v>0</v>
      </c>
      <c r="X68" s="3" t="e">
        <f t="shared" si="11"/>
        <v>#DIV/0!</v>
      </c>
      <c r="Y68" s="2">
        <f>_xlfn.IFS(C68=2014, _xlfn.IFS(E68=1, VLOOKUP(H68, [1]Wage_Info!$B$2:$AH$55, 2, FALSE), E68=2, VLOOKUP(H68, [1]Wage_Info!$B$2:$AH$55, 3, FALSE), E68=3, VLOOKUP(H68, [1]Wage_Info!$B$2:$AH$55, 4, FALSE), E68=4, VLOOKUP(H68, [1]Wage_Info!$B$2:$AH$55, 5, FALSE)), C68=2015, _xlfn.IFS(E68=1, VLOOKUP(H68, [1]Wage_Info!$B$2:$AH$55, 6, FALSE), E68=2, VLOOKUP(H68, [1]Wage_Info!$B$2:$AH$55, 7, FALSE), E68=3, VLOOKUP(H68, [1]Wage_Info!$B$2:$AH$55, 8, FALSE), E68=4, VLOOKUP(H68, [1]Wage_Info!$B$2:$AH$55, 9, FALSE)), C68=2016, _xlfn.IFS(E68=1, VLOOKUP(H68, [1]Wage_Info!$B$2:$AH$55, 10, FALSE), E68=2, VLOOKUP(H68, [1]Wage_Info!$B$2:$AH$55, 11, FALSE), E68=3, VLOOKUP(H68, [1]Wage_Info!$B$2:$AH$55, 12, FALSE), E68=4, VLOOKUP(H68, [1]Wage_Info!$B$2:$AH$55, 13, FALSE)), C68=2017, _xlfn.IFS(E68=1, VLOOKUP(H68, [1]Wage_Info!$B$2:$AH$55, 14, FALSE), E68=2, VLOOKUP(H68, [1]Wage_Info!$B$2:$AH$55, 15, FALSE), E68=3, VLOOKUP(H68, [1]Wage_Info!$B$2:$AH$55, 16, FALSE), E68=4, VLOOKUP(H68, [1]Wage_Info!$B$2:$AH$55, 17, FALSE)), C68 = 2018, _xlfn.IFS(E68=1, VLOOKUP(H68, [1]Wage_Info!$B$2:$AH$55, 18, FALSE), E68=3, VLOOKUP(H68, [1]Wage_Info!$B$2:$AH$55, 19, FALSE)))</f>
        <v>0</v>
      </c>
      <c r="Z68" s="2">
        <f>_xlfn.IFS(C68=2014, _xlfn.IFS(E68=1, VLOOKUP(H68, [1]Wage_Info!$B$2:$AL$55, 20, FALSE), E68=2, VLOOKUP(H68, [1]Wage_Info!$B$2:$AL$55, 21, FALSE), E68=3, VLOOKUP(H68, [1]Wage_Info!$B$2:$AL$55, 22, FALSE), E68=4, VLOOKUP(H68, [1]Wage_Info!$B$2:$AL$55, 23, FALSE)), C68=2015, _xlfn.IFS(E68=1, VLOOKUP(H68, [1]Wage_Info!$B$2:$AL$55, 24, FALSE), E68=2, VLOOKUP(H68, [1]Wage_Info!$B$2:$AL$55, 25, FALSE), E68=3, VLOOKUP(H68, [1]Wage_Info!$B$2:$AL$55, 26, FALSE), E68=4, VLOOKUP(H68, [1]Wage_Info!$B$2:$AL$55, 27, FALSE)), C68=2016, _xlfn.IFS(E68=1, VLOOKUP(H68, [1]Wage_Info!$B$2:$AL$55, 28, FALSE), E68=2, VLOOKUP(H68, [1]Wage_Info!$B$2:$AL$55, 29, FALSE), E68=3, VLOOKUP(H68, [1]Wage_Info!$B$2:$AL$55, 30, FALSE), E68=4, VLOOKUP(H68, [1]Wage_Info!$B$2:$AL$55, 31, FALSE)), C68=2017, _xlfn.IFS(E68=1, VLOOKUP(H68, [1]Wage_Info!$B$2:$AL$55, 32, FALSE), E68=2, VLOOKUP(H68, [1]Wage_Info!$B$2:$AL$55, 33, FALSE), E68=3, VLOOKUP(H68, [1]Wage_Info!$B$2:$AL$55, 34, FALSE), E68=4, VLOOKUP(H68, [1]Wage_Info!$B$2:$AL$55, 35, FALSE)), C68 = 2018, _xlfn.IFS(E68=1, VLOOKUP(H68, [1]Wage_Info!$B$2:$AL$55, 36, FALSE), E68=2, VLOOKUP(H68, [1]Wage_Info!$B$2:$AL$55, 37, FALSE)))</f>
        <v>0</v>
      </c>
      <c r="AA68" s="4" t="e">
        <f t="shared" si="12"/>
        <v>#DIV/0!</v>
      </c>
      <c r="AB68">
        <f>[1]Key!C68</f>
        <v>1</v>
      </c>
      <c r="AC68">
        <f t="shared" si="13"/>
        <v>0</v>
      </c>
      <c r="AD68">
        <f t="shared" si="14"/>
        <v>0</v>
      </c>
      <c r="AE68">
        <f t="shared" si="15"/>
        <v>0</v>
      </c>
      <c r="AF68">
        <f>[1]Key!D68</f>
        <v>0</v>
      </c>
    </row>
    <row r="69" spans="1:32" x14ac:dyDescent="0.3">
      <c r="A69">
        <v>68</v>
      </c>
      <c r="B69">
        <v>68</v>
      </c>
      <c r="C69">
        <v>2015</v>
      </c>
      <c r="D69">
        <v>6</v>
      </c>
      <c r="E69">
        <f t="shared" si="8"/>
        <v>2</v>
      </c>
      <c r="F69">
        <v>2016</v>
      </c>
      <c r="G69" t="s">
        <v>32</v>
      </c>
      <c r="H69" s="1">
        <f>VALUE(IF(G69="foreign",53,SUBSTITUTE(G69,G69,VLOOKUP(G69,[1]Key!$G$2:$H$55,2,))))</f>
        <v>53</v>
      </c>
      <c r="I69" t="s">
        <v>60</v>
      </c>
      <c r="J69">
        <f>VALUE(_xlfn.IFS(I69="foreign",53,I69="fictional",54, I69="unspecified", 55, NOT(OR(I69="foreign",I69="fictional")),SUBSTITUTE(I69,I69,VLOOKUP(I69,[1]Key!$G$2:$H$55,2,))))</f>
        <v>27</v>
      </c>
      <c r="K69">
        <f t="shared" si="9"/>
        <v>0</v>
      </c>
      <c r="L69">
        <f>VLOOKUP(H69, [1]Key!$H$2:$K$54, 2)</f>
        <v>0</v>
      </c>
      <c r="M69">
        <f>VLOOKUP(J69, [1]Key!$H$2:$K$54, 2)</f>
        <v>1</v>
      </c>
      <c r="N69">
        <f>VLOOKUP("*"&amp;G69&amp;"*",[1]Key!$N$2:$O$6,2,FALSE)</f>
        <v>0</v>
      </c>
      <c r="O69">
        <f>VLOOKUP("*"&amp;G69&amp;"*",[1]Key!$R$2:$S$11,2,FALSE)</f>
        <v>0</v>
      </c>
      <c r="P69">
        <v>3115</v>
      </c>
      <c r="Q69" s="2">
        <v>47000000</v>
      </c>
      <c r="R69" t="s">
        <v>42</v>
      </c>
      <c r="S69">
        <f>VLOOKUP(R69, [1]Key!$U$2:$V$10, 2, FALSE)</f>
        <v>5</v>
      </c>
      <c r="T69">
        <f t="shared" si="10"/>
        <v>0</v>
      </c>
      <c r="U69">
        <f>_xlfn.IFS(C69=2018, VLOOKUP(H69, '[1]State Pop'!$B$2:$G$55,6),C69=2017, VLOOKUP(H69, '[1]State Pop'!$B$2:$F$55,5),C69=2016, VLOOKUP(H69, '[1]State Pop'!$B$2:$F$55,4), C69=2015, VLOOKUP(H69, '[1]State Pop'!$B$2:$F$55,3), C69=2014, VLOOKUP(H69, '[1]State Pop'!$B$2:$F$55,2))</f>
        <v>0</v>
      </c>
      <c r="V69">
        <f>_xlfn.IFS(C69=2014,_xlfn.IFS(D69=1,VLOOKUP(H69,[1]Film_Workers!$B$2:$BD$55,2,FALSE),D69=2,VLOOKUP(H69,[1]Film_Workers!$B$2:$BD$55,3,FALSE),D69=3,VLOOKUP(H69,[1]Film_Workers!$B$2:$BD$55,4,FALSE),D69=4,VLOOKUP(H69,[1]Film_Workers!$B$2:$BD$55,5,FALSE),D69=5,VLOOKUP(H69,[1]Film_Workers!$B$2:$BD$55,6,FALSE),D69=6,VLOOKUP(H69,[1]Film_Workers!$B$2:$BD$55,7,FALSE),D69=7,VLOOKUP(H69,[1]Film_Workers!$B$2:$BD$55,8,FALSE),D69=8,VLOOKUP(H69,[1]Film_Workers!$B$2:$BD$55,9,FALSE),D69=9,VLOOKUP(H69,[1]Film_Workers!$B$2:$BD$55,10,FALSE),D69=10,VLOOKUP(H69,[1]Film_Workers!$B$2:$BD$55,11,FALSE),D69=11,VLOOKUP(H69,[1]Film_Workers!$B$2:$BD$55,12,FALSE),D69=12,VLOOKUP(H69,[1]Film_Workers!$B$2:$BD$55,13,FALSE)),C69=2015,_xlfn.IFS(D69=1,VLOOKUP(H69,[1]Film_Workers!$B$2:$BD$55,14,FALSE),D69=2,VLOOKUP(H69,[1]Film_Workers!$B$2:$BD$55,15,FALSE),D69=3,VLOOKUP(H69,[1]Film_Workers!$B$2:$BD$55,16,FALSE),D69=4,VLOOKUP(H69,[1]Film_Workers!$B$2:$BD$55,17,FALSE),D69=5,VLOOKUP(H69,[1]Film_Workers!$B$2:$BD$55,18,FALSE),D69=6,VLOOKUP(H69,[1]Film_Workers!$B$2:$BD$55,19,FALSE),D69=7,VLOOKUP(H69,[1]Film_Workers!$B$2:$BD$55,20,FALSE),D69=8,VLOOKUP(H69,[1]Film_Workers!$B$2:$BD$55,21,FALSE),D69=9,VLOOKUP(H69,[1]Film_Workers!$B$2:$BD$55,22,FALSE),D69=10,VLOOKUP(H69,[1]Film_Workers!$B$2:$BD$55,23,FALSE),D69=11,VLOOKUP(H69,[1]Film_Workers!$B$2:$BD$55,24,FALSE),D69=12,VLOOKUP(H69,[1]Film_Workers!$B$2:$BD$55,25,FALSE)),C69=2016,_xlfn.IFS(D69=1,VLOOKUP(H69,[1]Film_Workers!$B$2:$BD$55,26,FALSE),D69=2,VLOOKUP(H69,[1]Film_Workers!$B$2:$BD$55,27,FALSE),D69=3,VLOOKUP(H69,[1]Film_Workers!$B$2:$BD$55,28,FALSE),D69=4,VLOOKUP(H69,[1]Film_Workers!$B$2:$BD$55,29,FALSE),D69=5,VLOOKUP(H69,[1]Film_Workers!$B$2:$BD$55,30,FALSE),D69=6,VLOOKUP(H69,[1]Film_Workers!$B$2:$BD$55,31,FALSE),D69=7,VLOOKUP(H69,[1]Film_Workers!$B$2:$BD$55,32,FALSE),D69=8,VLOOKUP(H69,[1]Film_Workers!$B$2:$BD$55,33,FALSE),D69=9,VLOOKUP(H69,[1]Film_Workers!$B$2:$BD$55,34,FALSE),D69=10,VLOOKUP(H69,[1]Film_Workers!$B$2:$BD$55,35,FALSE),D69=11,VLOOKUP(H69,[1]Film_Workers!$B$2:$BD$55,36,FALSE),D69=12,VLOOKUP(H69,[1]Film_Workers!$B$2:$BD$55,37,FALSE)),C69=2017,_xlfn.IFS(D69=1,VLOOKUP(H69,[1]Film_Workers!$B$2:$BD$55,38,FALSE),D69=2,VLOOKUP(H69,[1]Film_Workers!$B$2:$BD$55,39,FALSE),D69=3,VLOOKUP(H69,[1]Film_Workers!$B$2:$BD$55,40,FALSE),D69=4,VLOOKUP(H69,[1]Film_Workers!$B$2:$BD$55,41,FALSE),D69=5,VLOOKUP(H69,[1]Film_Workers!$B$2:$BD$55,42,FALSE),D69=6,VLOOKUP(H69,[1]Film_Workers!$B$2:$BD$55,43,FALSE),D69=7,VLOOKUP(H69,[1]Film_Workers!$B$2:$BD$55,43,FALSE),D69=8,VLOOKUP(H69,[1]Film_Workers!$B$2:$BD$55,44,FALSE),D69=9,VLOOKUP(H69,[1]Film_Workers!$B$2:$BD$55,45,FALSE),D69=10,VLOOKUP(H69,[1]Film_Workers!$B$2:$BD$55,46,FALSE),D69=11,VLOOKUP(H69,[1]Film_Workers!$B$2:$BD$55,47,FALSE),D69=12,VLOOKUP(H69,[1]Film_Workers!$B$2:$BD$55,48)),C69=2018,_xlfn.IFS(D69=1,VLOOKUP(H69,[1]Film_Workers!$B$2:$BD$55,49,FALSE),D69=2,VLOOKUP(H69,[1]Film_Workers!$B$2:$BD$55,50,FALSE),D69=3,VLOOKUP(H69,[1]Film_Workers!$B$2:$BD$55,51,FALSE),D69=4,VLOOKUP(H69,[1]Film_Workers!$B$2:$BD$55,52,FALSE),D69=5,VLOOKUP(H69,[1]Film_Workers!$B$2:$BD$55,53,FALSE),D69=6,VLOOKUP(H69,[1]Film_Workers!$B$2:$BD$55,54)))</f>
        <v>0</v>
      </c>
      <c r="W69">
        <f>_xlfn.IFS(C69=2014,_xlfn.IFS(D69=1,VLOOKUP(H69,[1]Priv_Workers!$B$2:$BD$55,2,FALSE),D69=2,VLOOKUP(H69,[1]Priv_Workers!$B$2:$BD$55,3,FALSE),D69=3,VLOOKUP(H69,[1]Priv_Workers!$B$2:$BD$55,4,FALSE),D69=4,VLOOKUP(H69,[1]Priv_Workers!$B$2:$BD$55,5,FALSE),D69=5,VLOOKUP(H69,[1]Priv_Workers!$B$2:$BD$55,6,FALSE),D69=6,VLOOKUP(H69,[1]Priv_Workers!$B$2:$BD$55,7,FALSE),D69=7,VLOOKUP(H69,[1]Priv_Workers!$B$2:$BD$55,8,FALSE),D69=8,VLOOKUP(H69,[1]Priv_Workers!$B$2:$BD$55,9,FALSE),D69=9,VLOOKUP(H69,[1]Priv_Workers!$B$2:$BD$55,10,FALSE),D69=10,VLOOKUP(H69,[1]Priv_Workers!$B$2:$BD$55,11,FALSE),D69=11,VLOOKUP(H69,[1]Priv_Workers!$B$2:$BD$55,12,FALSE),D69=12,VLOOKUP(H69,[1]Priv_Workers!$B$2:$BD$55,13,FALSE)),C69=2015,_xlfn.IFS(D69=1,VLOOKUP(H69,[1]Priv_Workers!$B$2:$BD$55,14,FALSE),D69=2,VLOOKUP(H69,[1]Priv_Workers!$B$2:$BD$55,15,FALSE),D69=3,VLOOKUP(H69,[1]Priv_Workers!$B$2:$BD$55,16,FALSE),D69=4,VLOOKUP(H69,[1]Priv_Workers!$B$2:$BD$55,17,FALSE),D69=5,VLOOKUP(H69,[1]Priv_Workers!$B$2:$BD$55,18,FALSE),D69=6,VLOOKUP(H69,[1]Priv_Workers!$B$2:$BD$55,19,FALSE),D69=7,VLOOKUP(H69,[1]Priv_Workers!$B$2:$BD$55,20,FALSE),D69=8,VLOOKUP(H69,[1]Priv_Workers!$B$2:$BD$55,21,FALSE),D69=9,VLOOKUP(H69,[1]Priv_Workers!$B$2:$BD$55,22,FALSE),D69=10,VLOOKUP(H69,[1]Priv_Workers!$B$2:$BD$55,23,FALSE),D69=11,VLOOKUP(H69,[1]Priv_Workers!$B$2:$BD$55,24,FALSE),D69=12,VLOOKUP(H69,[1]Priv_Workers!$B$2:$BD$55,25,FALSE)),C69=2016,_xlfn.IFS(D69=1,VLOOKUP(H69,[1]Priv_Workers!$B$2:$BD$55,26,FALSE),D69=2,VLOOKUP(H69,[1]Priv_Workers!$B$2:$BD$55,27,FALSE),D69=3,VLOOKUP(H69,[1]Priv_Workers!$B$2:$BD$55,28,FALSE),D69=4,VLOOKUP(H69,[1]Priv_Workers!$B$2:$BD$55,29,FALSE),D69=5,VLOOKUP(H69,[1]Priv_Workers!$B$2:$BD$55,30,FALSE),D69=6,VLOOKUP(H69,[1]Priv_Workers!$B$2:$BD$55,31,FALSE),D69=7,VLOOKUP(H69,[1]Priv_Workers!$B$2:$BD$55,32,FALSE),D69=8,VLOOKUP(H69,[1]Priv_Workers!$B$2:$BD$55,33,FALSE),D69=9,VLOOKUP(H69,[1]Priv_Workers!$B$2:$BD$55,34,FALSE),D69=10,VLOOKUP(H69,[1]Priv_Workers!$B$2:$BD$55,35,FALSE),D69=11,VLOOKUP(H69,[1]Priv_Workers!$B$2:$BD$55,36,FALSE),D69=12,VLOOKUP(H69,[1]Priv_Workers!$B$2:$BD$55,37,FALSE)),C69=2017,_xlfn.IFS(D69=1,VLOOKUP(H69,[1]Priv_Workers!$B$2:$BD$55,38,FALSE),D69=2,VLOOKUP(H69,[1]Priv_Workers!$B$2:$BD$55,39,FALSE),D69=3,VLOOKUP(H69,[1]Priv_Workers!$B$2:$BD$55,40,FALSE),D69=4,VLOOKUP(H69,[1]Priv_Workers!$B$2:$BD$55,41,FALSE),D69=5,VLOOKUP(H69,[1]Priv_Workers!$B$2:$BD$55,42,FALSE),D69=6,VLOOKUP(H69,[1]Priv_Workers!$B$2:$BD$55,43,FALSE),D69=7,VLOOKUP(H69,[1]Priv_Workers!$B$2:$BD$55,43,FALSE),D69=8,VLOOKUP(H69,[1]Priv_Workers!$B$2:$BD$55,44,FALSE),D69=9,VLOOKUP(H69,[1]Priv_Workers!$B$2:$BD$55,45,FALSE),D69=10,VLOOKUP(H69,[1]Priv_Workers!$B$2:$BD$55,46,FALSE),D69=11,VLOOKUP(H69,[1]Priv_Workers!$B$2:$BD$55,47,FALSE),D69=12,VLOOKUP(H69,[1]Priv_Workers!$B$2:$BD$55,48)),C69=2018,_xlfn.IFS(D69=1,VLOOKUP(H69,[1]Priv_Workers!$B$2:$BD$55,49,FALSE),D69=2,VLOOKUP(H69,[1]Priv_Workers!$B$2:$BD$55,50,FALSE),D69=3,VLOOKUP(H69,[1]Priv_Workers!$B$2:$BD$55,51,FALSE),D69=4,VLOOKUP(H69,[1]Priv_Workers!$B$2:$BD$55,52,FALSE),D69=5,VLOOKUP(H69,[1]Priv_Workers!$B$2:$BD$55,53,FALSE),D69=6,VLOOKUP(H69,[1]Priv_Workers!$B$2:$BD$55,54)))</f>
        <v>0</v>
      </c>
      <c r="X69" s="3" t="e">
        <f t="shared" si="11"/>
        <v>#DIV/0!</v>
      </c>
      <c r="Y69" s="2">
        <f>_xlfn.IFS(C69=2014, _xlfn.IFS(E69=1, VLOOKUP(H69, [1]Wage_Info!$B$2:$AH$55, 2, FALSE), E69=2, VLOOKUP(H69, [1]Wage_Info!$B$2:$AH$55, 3, FALSE), E69=3, VLOOKUP(H69, [1]Wage_Info!$B$2:$AH$55, 4, FALSE), E69=4, VLOOKUP(H69, [1]Wage_Info!$B$2:$AH$55, 5, FALSE)), C69=2015, _xlfn.IFS(E69=1, VLOOKUP(H69, [1]Wage_Info!$B$2:$AH$55, 6, FALSE), E69=2, VLOOKUP(H69, [1]Wage_Info!$B$2:$AH$55, 7, FALSE), E69=3, VLOOKUP(H69, [1]Wage_Info!$B$2:$AH$55, 8, FALSE), E69=4, VLOOKUP(H69, [1]Wage_Info!$B$2:$AH$55, 9, FALSE)), C69=2016, _xlfn.IFS(E69=1, VLOOKUP(H69, [1]Wage_Info!$B$2:$AH$55, 10, FALSE), E69=2, VLOOKUP(H69, [1]Wage_Info!$B$2:$AH$55, 11, FALSE), E69=3, VLOOKUP(H69, [1]Wage_Info!$B$2:$AH$55, 12, FALSE), E69=4, VLOOKUP(H69, [1]Wage_Info!$B$2:$AH$55, 13, FALSE)), C69=2017, _xlfn.IFS(E69=1, VLOOKUP(H69, [1]Wage_Info!$B$2:$AH$55, 14, FALSE), E69=2, VLOOKUP(H69, [1]Wage_Info!$B$2:$AH$55, 15, FALSE), E69=3, VLOOKUP(H69, [1]Wage_Info!$B$2:$AH$55, 16, FALSE), E69=4, VLOOKUP(H69, [1]Wage_Info!$B$2:$AH$55, 17, FALSE)), C69 = 2018, _xlfn.IFS(E69=1, VLOOKUP(H69, [1]Wage_Info!$B$2:$AH$55, 18, FALSE), E69=3, VLOOKUP(H69, [1]Wage_Info!$B$2:$AH$55, 19, FALSE)))</f>
        <v>0</v>
      </c>
      <c r="Z69" s="2">
        <f>_xlfn.IFS(C69=2014, _xlfn.IFS(E69=1, VLOOKUP(H69, [1]Wage_Info!$B$2:$AL$55, 20, FALSE), E69=2, VLOOKUP(H69, [1]Wage_Info!$B$2:$AL$55, 21, FALSE), E69=3, VLOOKUP(H69, [1]Wage_Info!$B$2:$AL$55, 22, FALSE), E69=4, VLOOKUP(H69, [1]Wage_Info!$B$2:$AL$55, 23, FALSE)), C69=2015, _xlfn.IFS(E69=1, VLOOKUP(H69, [1]Wage_Info!$B$2:$AL$55, 24, FALSE), E69=2, VLOOKUP(H69, [1]Wage_Info!$B$2:$AL$55, 25, FALSE), E69=3, VLOOKUP(H69, [1]Wage_Info!$B$2:$AL$55, 26, FALSE), E69=4, VLOOKUP(H69, [1]Wage_Info!$B$2:$AL$55, 27, FALSE)), C69=2016, _xlfn.IFS(E69=1, VLOOKUP(H69, [1]Wage_Info!$B$2:$AL$55, 28, FALSE), E69=2, VLOOKUP(H69, [1]Wage_Info!$B$2:$AL$55, 29, FALSE), E69=3, VLOOKUP(H69, [1]Wage_Info!$B$2:$AL$55, 30, FALSE), E69=4, VLOOKUP(H69, [1]Wage_Info!$B$2:$AL$55, 31, FALSE)), C69=2017, _xlfn.IFS(E69=1, VLOOKUP(H69, [1]Wage_Info!$B$2:$AL$55, 32, FALSE), E69=2, VLOOKUP(H69, [1]Wage_Info!$B$2:$AL$55, 33, FALSE), E69=3, VLOOKUP(H69, [1]Wage_Info!$B$2:$AL$55, 34, FALSE), E69=4, VLOOKUP(H69, [1]Wage_Info!$B$2:$AL$55, 35, FALSE)), C69 = 2018, _xlfn.IFS(E69=1, VLOOKUP(H69, [1]Wage_Info!$B$2:$AL$55, 36, FALSE), E69=2, VLOOKUP(H69, [1]Wage_Info!$B$2:$AL$55, 37, FALSE)))</f>
        <v>0</v>
      </c>
      <c r="AA69" s="4" t="e">
        <f t="shared" si="12"/>
        <v>#DIV/0!</v>
      </c>
      <c r="AB69">
        <f>[1]Key!C69</f>
        <v>1</v>
      </c>
      <c r="AC69">
        <f t="shared" si="13"/>
        <v>0</v>
      </c>
      <c r="AD69">
        <f t="shared" si="14"/>
        <v>0</v>
      </c>
      <c r="AE69">
        <f t="shared" si="15"/>
        <v>0</v>
      </c>
      <c r="AF69">
        <f>[1]Key!D69</f>
        <v>0</v>
      </c>
    </row>
    <row r="70" spans="1:32" x14ac:dyDescent="0.3">
      <c r="A70">
        <v>69</v>
      </c>
      <c r="B70">
        <v>69</v>
      </c>
      <c r="C70">
        <v>2015</v>
      </c>
      <c r="D70">
        <v>2</v>
      </c>
      <c r="E70">
        <f t="shared" si="8"/>
        <v>1</v>
      </c>
      <c r="F70">
        <v>2016</v>
      </c>
      <c r="G70" t="s">
        <v>29</v>
      </c>
      <c r="H70" s="1">
        <f>VALUE(IF(G70="foreign",53,SUBSTITUTE(G70,G70,VLOOKUP(G70,[1]Key!$G$2:$H$55,2,))))</f>
        <v>33</v>
      </c>
      <c r="I70" t="s">
        <v>29</v>
      </c>
      <c r="J70">
        <f>VALUE(_xlfn.IFS(I70="foreign",53,I70="fictional",54, I70="unspecified", 55, NOT(OR(I70="foreign",I70="fictional")),SUBSTITUTE(I70,I70,VLOOKUP(I70,[1]Key!$G$2:$H$55,2,))))</f>
        <v>33</v>
      </c>
      <c r="K70">
        <f t="shared" si="9"/>
        <v>1</v>
      </c>
      <c r="L70">
        <f>VLOOKUP(H70, [1]Key!$H$2:$K$54, 2)</f>
        <v>3</v>
      </c>
      <c r="M70">
        <f>VLOOKUP(J70, [1]Key!$H$2:$K$54, 2)</f>
        <v>3</v>
      </c>
      <c r="N70">
        <f>VLOOKUP("*"&amp;G70&amp;"*",[1]Key!$N$2:$O$6,2,FALSE)</f>
        <v>2</v>
      </c>
      <c r="O70">
        <f>VLOOKUP("*"&amp;G70&amp;"*",[1]Key!$R$2:$S$11,2,FALSE)</f>
        <v>3</v>
      </c>
      <c r="P70">
        <v>3104</v>
      </c>
      <c r="Q70" s="2">
        <v>27000000</v>
      </c>
      <c r="R70" t="s">
        <v>61</v>
      </c>
      <c r="S70">
        <f>VLOOKUP(R70, [1]Key!$U$2:$V$50, 2, FALSE)</f>
        <v>6</v>
      </c>
      <c r="T70">
        <f t="shared" si="10"/>
        <v>0</v>
      </c>
      <c r="U70">
        <f>_xlfn.IFS(C70=2018, VLOOKUP(H70, '[1]State Pop'!$B$2:$G$55,6),C70=2017, VLOOKUP(H70, '[1]State Pop'!$B$2:$F$55,5),C70=2016, VLOOKUP(H70, '[1]State Pop'!$B$2:$F$55,4), C70=2015, VLOOKUP(H70, '[1]State Pop'!$B$2:$F$55,3), C70=2014, VLOOKUP(H70, '[1]State Pop'!$B$2:$F$55,2))</f>
        <v>19819347</v>
      </c>
      <c r="V70">
        <f>_xlfn.IFS(C70=2014,_xlfn.IFS(D70=1,VLOOKUP(H70,[1]Film_Workers!$B$2:$BD$55,2,FALSE),D70=2,VLOOKUP(H70,[1]Film_Workers!$B$2:$BD$55,3,FALSE),D70=3,VLOOKUP(H70,[1]Film_Workers!$B$2:$BD$55,4,FALSE),D70=4,VLOOKUP(H70,[1]Film_Workers!$B$2:$BD$55,5,FALSE),D70=5,VLOOKUP(H70,[1]Film_Workers!$B$2:$BD$55,6,FALSE),D70=6,VLOOKUP(H70,[1]Film_Workers!$B$2:$BD$55,7,FALSE),D70=7,VLOOKUP(H70,[1]Film_Workers!$B$2:$BD$55,8,FALSE),D70=8,VLOOKUP(H70,[1]Film_Workers!$B$2:$BD$55,9,FALSE),D70=9,VLOOKUP(H70,[1]Film_Workers!$B$2:$BD$55,10,FALSE),D70=10,VLOOKUP(H70,[1]Film_Workers!$B$2:$BD$55,11,FALSE),D70=11,VLOOKUP(H70,[1]Film_Workers!$B$2:$BD$55,12,FALSE),D70=12,VLOOKUP(H70,[1]Film_Workers!$B$2:$BD$55,13,FALSE)),C70=2015,_xlfn.IFS(D70=1,VLOOKUP(H70,[1]Film_Workers!$B$2:$BD$55,14,FALSE),D70=2,VLOOKUP(H70,[1]Film_Workers!$B$2:$BD$55,15,FALSE),D70=3,VLOOKUP(H70,[1]Film_Workers!$B$2:$BD$55,16,FALSE),D70=4,VLOOKUP(H70,[1]Film_Workers!$B$2:$BD$55,17,FALSE),D70=5,VLOOKUP(H70,[1]Film_Workers!$B$2:$BD$55,18,FALSE),D70=6,VLOOKUP(H70,[1]Film_Workers!$B$2:$BD$55,19,FALSE),D70=7,VLOOKUP(H70,[1]Film_Workers!$B$2:$BD$55,20,FALSE),D70=8,VLOOKUP(H70,[1]Film_Workers!$B$2:$BD$55,21,FALSE),D70=9,VLOOKUP(H70,[1]Film_Workers!$B$2:$BD$55,22,FALSE),D70=10,VLOOKUP(H70,[1]Film_Workers!$B$2:$BD$55,23,FALSE),D70=11,VLOOKUP(H70,[1]Film_Workers!$B$2:$BD$55,24,FALSE),D70=12,VLOOKUP(H70,[1]Film_Workers!$B$2:$BD$55,25,FALSE)),C70=2016,_xlfn.IFS(D70=1,VLOOKUP(H70,[1]Film_Workers!$B$2:$BD$55,26,FALSE),D70=2,VLOOKUP(H70,[1]Film_Workers!$B$2:$BD$55,27,FALSE),D70=3,VLOOKUP(H70,[1]Film_Workers!$B$2:$BD$55,28,FALSE),D70=4,VLOOKUP(H70,[1]Film_Workers!$B$2:$BD$55,29,FALSE),D70=5,VLOOKUP(H70,[1]Film_Workers!$B$2:$BD$55,30,FALSE),D70=6,VLOOKUP(H70,[1]Film_Workers!$B$2:$BD$55,31,FALSE),D70=7,VLOOKUP(H70,[1]Film_Workers!$B$2:$BD$55,32,FALSE),D70=8,VLOOKUP(H70,[1]Film_Workers!$B$2:$BD$55,33,FALSE),D70=9,VLOOKUP(H70,[1]Film_Workers!$B$2:$BD$55,34,FALSE),D70=10,VLOOKUP(H70,[1]Film_Workers!$B$2:$BD$55,35,FALSE),D70=11,VLOOKUP(H70,[1]Film_Workers!$B$2:$BD$55,36,FALSE),D70=12,VLOOKUP(H70,[1]Film_Workers!$B$2:$BD$55,37,FALSE)),C70=2017,_xlfn.IFS(D70=1,VLOOKUP(H70,[1]Film_Workers!$B$2:$BD$55,38,FALSE),D70=2,VLOOKUP(H70,[1]Film_Workers!$B$2:$BD$55,39,FALSE),D70=3,VLOOKUP(H70,[1]Film_Workers!$B$2:$BD$55,40,FALSE),D70=4,VLOOKUP(H70,[1]Film_Workers!$B$2:$BD$55,41,FALSE),D70=5,VLOOKUP(H70,[1]Film_Workers!$B$2:$BD$55,42,FALSE),D70=6,VLOOKUP(H70,[1]Film_Workers!$B$2:$BD$55,43,FALSE),D70=7,VLOOKUP(H70,[1]Film_Workers!$B$2:$BD$55,43,FALSE),D70=8,VLOOKUP(H70,[1]Film_Workers!$B$2:$BD$55,44,FALSE),D70=9,VLOOKUP(H70,[1]Film_Workers!$B$2:$BD$55,45,FALSE),D70=10,VLOOKUP(H70,[1]Film_Workers!$B$2:$BD$55,46,FALSE),D70=11,VLOOKUP(H70,[1]Film_Workers!$B$2:$BD$55,47,FALSE),D70=12,VLOOKUP(H70,[1]Film_Workers!$B$2:$BD$55,48)),C70=2018,_xlfn.IFS(D70=1,VLOOKUP(H70,[1]Film_Workers!$B$2:$BD$55,49,FALSE),D70=2,VLOOKUP(H70,[1]Film_Workers!$B$2:$BD$55,50,FALSE),D70=3,VLOOKUP(H70,[1]Film_Workers!$B$2:$BD$55,51,FALSE),D70=4,VLOOKUP(H70,[1]Film_Workers!$B$2:$BD$55,52,FALSE),D70=5,VLOOKUP(H70,[1]Film_Workers!$B$2:$BD$55,53,FALSE),D70=6,VLOOKUP(H70,[1]Film_Workers!$B$2:$BD$55,54)))</f>
        <v>44535</v>
      </c>
      <c r="W70">
        <f>_xlfn.IFS(C70=2014,_xlfn.IFS(D70=1,VLOOKUP(H70,[1]Priv_Workers!$B$2:$BD$55,2,FALSE),D70=2,VLOOKUP(H70,[1]Priv_Workers!$B$2:$BD$55,3,FALSE),D70=3,VLOOKUP(H70,[1]Priv_Workers!$B$2:$BD$55,4,FALSE),D70=4,VLOOKUP(H70,[1]Priv_Workers!$B$2:$BD$55,5,FALSE),D70=5,VLOOKUP(H70,[1]Priv_Workers!$B$2:$BD$55,6,FALSE),D70=6,VLOOKUP(H70,[1]Priv_Workers!$B$2:$BD$55,7,FALSE),D70=7,VLOOKUP(H70,[1]Priv_Workers!$B$2:$BD$55,8,FALSE),D70=8,VLOOKUP(H70,[1]Priv_Workers!$B$2:$BD$55,9,FALSE),D70=9,VLOOKUP(H70,[1]Priv_Workers!$B$2:$BD$55,10,FALSE),D70=10,VLOOKUP(H70,[1]Priv_Workers!$B$2:$BD$55,11,FALSE),D70=11,VLOOKUP(H70,[1]Priv_Workers!$B$2:$BD$55,12,FALSE),D70=12,VLOOKUP(H70,[1]Priv_Workers!$B$2:$BD$55,13,FALSE)),C70=2015,_xlfn.IFS(D70=1,VLOOKUP(H70,[1]Priv_Workers!$B$2:$BD$55,14,FALSE),D70=2,VLOOKUP(H70,[1]Priv_Workers!$B$2:$BD$55,15,FALSE),D70=3,VLOOKUP(H70,[1]Priv_Workers!$B$2:$BD$55,16,FALSE),D70=4,VLOOKUP(H70,[1]Priv_Workers!$B$2:$BD$55,17,FALSE),D70=5,VLOOKUP(H70,[1]Priv_Workers!$B$2:$BD$55,18,FALSE),D70=6,VLOOKUP(H70,[1]Priv_Workers!$B$2:$BD$55,19,FALSE),D70=7,VLOOKUP(H70,[1]Priv_Workers!$B$2:$BD$55,20,FALSE),D70=8,VLOOKUP(H70,[1]Priv_Workers!$B$2:$BD$55,21,FALSE),D70=9,VLOOKUP(H70,[1]Priv_Workers!$B$2:$BD$55,22,FALSE),D70=10,VLOOKUP(H70,[1]Priv_Workers!$B$2:$BD$55,23,FALSE),D70=11,VLOOKUP(H70,[1]Priv_Workers!$B$2:$BD$55,24,FALSE),D70=12,VLOOKUP(H70,[1]Priv_Workers!$B$2:$BD$55,25,FALSE)),C70=2016,_xlfn.IFS(D70=1,VLOOKUP(H70,[1]Priv_Workers!$B$2:$BD$55,26,FALSE),D70=2,VLOOKUP(H70,[1]Priv_Workers!$B$2:$BD$55,27,FALSE),D70=3,VLOOKUP(H70,[1]Priv_Workers!$B$2:$BD$55,28,FALSE),D70=4,VLOOKUP(H70,[1]Priv_Workers!$B$2:$BD$55,29,FALSE),D70=5,VLOOKUP(H70,[1]Priv_Workers!$B$2:$BD$55,30,FALSE),D70=6,VLOOKUP(H70,[1]Priv_Workers!$B$2:$BD$55,31,FALSE),D70=7,VLOOKUP(H70,[1]Priv_Workers!$B$2:$BD$55,32,FALSE),D70=8,VLOOKUP(H70,[1]Priv_Workers!$B$2:$BD$55,33,FALSE),D70=9,VLOOKUP(H70,[1]Priv_Workers!$B$2:$BD$55,34,FALSE),D70=10,VLOOKUP(H70,[1]Priv_Workers!$B$2:$BD$55,35,FALSE),D70=11,VLOOKUP(H70,[1]Priv_Workers!$B$2:$BD$55,36,FALSE),D70=12,VLOOKUP(H70,[1]Priv_Workers!$B$2:$BD$55,37,FALSE)),C70=2017,_xlfn.IFS(D70=1,VLOOKUP(H70,[1]Priv_Workers!$B$2:$BD$55,38,FALSE),D70=2,VLOOKUP(H70,[1]Priv_Workers!$B$2:$BD$55,39,FALSE),D70=3,VLOOKUP(H70,[1]Priv_Workers!$B$2:$BD$55,40,FALSE),D70=4,VLOOKUP(H70,[1]Priv_Workers!$B$2:$BD$55,41,FALSE),D70=5,VLOOKUP(H70,[1]Priv_Workers!$B$2:$BD$55,42,FALSE),D70=6,VLOOKUP(H70,[1]Priv_Workers!$B$2:$BD$55,43,FALSE),D70=7,VLOOKUP(H70,[1]Priv_Workers!$B$2:$BD$55,43,FALSE),D70=8,VLOOKUP(H70,[1]Priv_Workers!$B$2:$BD$55,44,FALSE),D70=9,VLOOKUP(H70,[1]Priv_Workers!$B$2:$BD$55,45,FALSE),D70=10,VLOOKUP(H70,[1]Priv_Workers!$B$2:$BD$55,46,FALSE),D70=11,VLOOKUP(H70,[1]Priv_Workers!$B$2:$BD$55,47,FALSE),D70=12,VLOOKUP(H70,[1]Priv_Workers!$B$2:$BD$55,48)),C70=2018,_xlfn.IFS(D70=1,VLOOKUP(H70,[1]Priv_Workers!$B$2:$BD$55,49,FALSE),D70=2,VLOOKUP(H70,[1]Priv_Workers!$B$2:$BD$55,50,FALSE),D70=3,VLOOKUP(H70,[1]Priv_Workers!$B$2:$BD$55,51,FALSE),D70=4,VLOOKUP(H70,[1]Priv_Workers!$B$2:$BD$55,52,FALSE),D70=5,VLOOKUP(H70,[1]Priv_Workers!$B$2:$BD$55,53,FALSE),D70=6,VLOOKUP(H70,[1]Priv_Workers!$B$2:$BD$55,54)))</f>
        <v>7422353</v>
      </c>
      <c r="X70" s="3">
        <f t="shared" si="11"/>
        <v>6.0001188302415687E-3</v>
      </c>
      <c r="Y70" s="2">
        <f>_xlfn.IFS(C70=2014, _xlfn.IFS(E70=1, VLOOKUP(H70, [1]Wage_Info!$B$2:$AH$55, 2, FALSE), E70=2, VLOOKUP(H70, [1]Wage_Info!$B$2:$AH$55, 3, FALSE), E70=3, VLOOKUP(H70, [1]Wage_Info!$B$2:$AH$55, 4, FALSE), E70=4, VLOOKUP(H70, [1]Wage_Info!$B$2:$AH$55, 5, FALSE)), C70=2015, _xlfn.IFS(E70=1, VLOOKUP(H70, [1]Wage_Info!$B$2:$AH$55, 6, FALSE), E70=2, VLOOKUP(H70, [1]Wage_Info!$B$2:$AH$55, 7, FALSE), E70=3, VLOOKUP(H70, [1]Wage_Info!$B$2:$AH$55, 8, FALSE), E70=4, VLOOKUP(H70, [1]Wage_Info!$B$2:$AH$55, 9, FALSE)), C70=2016, _xlfn.IFS(E70=1, VLOOKUP(H70, [1]Wage_Info!$B$2:$AH$55, 10, FALSE), E70=2, VLOOKUP(H70, [1]Wage_Info!$B$2:$AH$55, 11, FALSE), E70=3, VLOOKUP(H70, [1]Wage_Info!$B$2:$AH$55, 12, FALSE), E70=4, VLOOKUP(H70, [1]Wage_Info!$B$2:$AH$55, 13, FALSE)), C70=2017, _xlfn.IFS(E70=1, VLOOKUP(H70, [1]Wage_Info!$B$2:$AH$55, 14, FALSE), E70=2, VLOOKUP(H70, [1]Wage_Info!$B$2:$AH$55, 15, FALSE), E70=3, VLOOKUP(H70, [1]Wage_Info!$B$2:$AH$55, 16, FALSE), E70=4, VLOOKUP(H70, [1]Wage_Info!$B$2:$AH$55, 17, FALSE)), C70 = 2018, _xlfn.IFS(E70=1, VLOOKUP(H70, [1]Wage_Info!$B$2:$AH$55, 18, FALSE), E70=3, VLOOKUP(H70, [1]Wage_Info!$B$2:$AH$55, 19, FALSE)))</f>
        <v>1064691440</v>
      </c>
      <c r="Z70" s="2">
        <f>_xlfn.IFS(C70=2014, _xlfn.IFS(E70=1, VLOOKUP(H70, [1]Wage_Info!$B$2:$AL$55, 20, FALSE), E70=2, VLOOKUP(H70, [1]Wage_Info!$B$2:$AL$55, 21, FALSE), E70=3, VLOOKUP(H70, [1]Wage_Info!$B$2:$AL$55, 22, FALSE), E70=4, VLOOKUP(H70, [1]Wage_Info!$B$2:$AL$55, 23, FALSE)), C70=2015, _xlfn.IFS(E70=1, VLOOKUP(H70, [1]Wage_Info!$B$2:$AL$55, 24, FALSE), E70=2, VLOOKUP(H70, [1]Wage_Info!$B$2:$AL$55, 25, FALSE), E70=3, VLOOKUP(H70, [1]Wage_Info!$B$2:$AL$55, 26, FALSE), E70=4, VLOOKUP(H70, [1]Wage_Info!$B$2:$AL$55, 27, FALSE)), C70=2016, _xlfn.IFS(E70=1, VLOOKUP(H70, [1]Wage_Info!$B$2:$AL$55, 28, FALSE), E70=2, VLOOKUP(H70, [1]Wage_Info!$B$2:$AL$55, 29, FALSE), E70=3, VLOOKUP(H70, [1]Wage_Info!$B$2:$AL$55, 30, FALSE), E70=4, VLOOKUP(H70, [1]Wage_Info!$B$2:$AL$55, 31, FALSE)), C70=2017, _xlfn.IFS(E70=1, VLOOKUP(H70, [1]Wage_Info!$B$2:$AL$55, 32, FALSE), E70=2, VLOOKUP(H70, [1]Wage_Info!$B$2:$AL$55, 33, FALSE), E70=3, VLOOKUP(H70, [1]Wage_Info!$B$2:$AL$55, 34, FALSE), E70=4, VLOOKUP(H70, [1]Wage_Info!$B$2:$AL$55, 35, FALSE)), C70 = 2018, _xlfn.IFS(E70=1, VLOOKUP(H70, [1]Wage_Info!$B$2:$AL$55, 36, FALSE), E70=2, VLOOKUP(H70, [1]Wage_Info!$B$2:$AL$55, 37, FALSE)))</f>
        <v>147107434205</v>
      </c>
      <c r="AA70" s="4">
        <f t="shared" si="12"/>
        <v>7.237509414488941E-3</v>
      </c>
      <c r="AB70">
        <f>[1]Key!C70</f>
        <v>1</v>
      </c>
      <c r="AC70">
        <f t="shared" si="13"/>
        <v>0</v>
      </c>
      <c r="AD70">
        <f t="shared" si="14"/>
        <v>1</v>
      </c>
      <c r="AE70">
        <f t="shared" si="15"/>
        <v>1</v>
      </c>
      <c r="AF70">
        <f>[1]Key!D70</f>
        <v>0</v>
      </c>
    </row>
    <row r="71" spans="1:32" x14ac:dyDescent="0.3">
      <c r="A71">
        <v>70</v>
      </c>
      <c r="B71">
        <v>70</v>
      </c>
      <c r="C71">
        <v>2015</v>
      </c>
      <c r="D71">
        <v>2</v>
      </c>
      <c r="E71">
        <f t="shared" si="8"/>
        <v>1</v>
      </c>
      <c r="F71">
        <v>2016</v>
      </c>
      <c r="G71" t="s">
        <v>32</v>
      </c>
      <c r="H71" s="1">
        <f>VALUE(IF(G71="foreign",53,SUBSTITUTE(G71,G71,VLOOKUP(G71,[1]Key!$G$2:$H$55,2,))))</f>
        <v>53</v>
      </c>
      <c r="I71" t="s">
        <v>32</v>
      </c>
      <c r="J71">
        <f>VALUE(_xlfn.IFS(I71="foreign",53,I71="fictional",54, I71="unspecified", 55, NOT(OR(I71="foreign",I71="fictional")),SUBSTITUTE(I71,I71,VLOOKUP(I71,[1]Key!$G$2:$H$55,2,))))</f>
        <v>53</v>
      </c>
      <c r="K71">
        <f t="shared" si="9"/>
        <v>1</v>
      </c>
      <c r="L71">
        <f>VLOOKUP(H71, [1]Key!$H$2:$K$54, 2)</f>
        <v>0</v>
      </c>
      <c r="M71">
        <f>VLOOKUP(J71, [1]Key!$H$2:$K$54, 2)</f>
        <v>0</v>
      </c>
      <c r="N71">
        <f>VLOOKUP("*"&amp;G71&amp;"*",[1]Key!$N$2:$O$6,2,FALSE)</f>
        <v>0</v>
      </c>
      <c r="O71">
        <f>VLOOKUP("*"&amp;G71&amp;"*",[1]Key!$R$2:$S$11,2,FALSE)</f>
        <v>0</v>
      </c>
      <c r="P71">
        <v>3084</v>
      </c>
      <c r="Q71" s="2">
        <v>100000000</v>
      </c>
      <c r="R71" t="s">
        <v>42</v>
      </c>
      <c r="S71">
        <f>VLOOKUP(R71, [1]Key!$U$2:$V$10, 2, FALSE)</f>
        <v>5</v>
      </c>
      <c r="T71">
        <f t="shared" si="10"/>
        <v>0</v>
      </c>
      <c r="U71">
        <f>_xlfn.IFS(C71=2018, VLOOKUP(H71, '[1]State Pop'!$B$2:$G$55,6),C71=2017, VLOOKUP(H71, '[1]State Pop'!$B$2:$F$55,5),C71=2016, VLOOKUP(H71, '[1]State Pop'!$B$2:$F$55,4), C71=2015, VLOOKUP(H71, '[1]State Pop'!$B$2:$F$55,3), C71=2014, VLOOKUP(H71, '[1]State Pop'!$B$2:$F$55,2))</f>
        <v>0</v>
      </c>
      <c r="V71">
        <f>_xlfn.IFS(C71=2014,_xlfn.IFS(D71=1,VLOOKUP(H71,[1]Film_Workers!$B$2:$BD$55,2,FALSE),D71=2,VLOOKUP(H71,[1]Film_Workers!$B$2:$BD$55,3,FALSE),D71=3,VLOOKUP(H71,[1]Film_Workers!$B$2:$BD$55,4,FALSE),D71=4,VLOOKUP(H71,[1]Film_Workers!$B$2:$BD$55,5,FALSE),D71=5,VLOOKUP(H71,[1]Film_Workers!$B$2:$BD$55,6,FALSE),D71=6,VLOOKUP(H71,[1]Film_Workers!$B$2:$BD$55,7,FALSE),D71=7,VLOOKUP(H71,[1]Film_Workers!$B$2:$BD$55,8,FALSE),D71=8,VLOOKUP(H71,[1]Film_Workers!$B$2:$BD$55,9,FALSE),D71=9,VLOOKUP(H71,[1]Film_Workers!$B$2:$BD$55,10,FALSE),D71=10,VLOOKUP(H71,[1]Film_Workers!$B$2:$BD$55,11,FALSE),D71=11,VLOOKUP(H71,[1]Film_Workers!$B$2:$BD$55,12,FALSE),D71=12,VLOOKUP(H71,[1]Film_Workers!$B$2:$BD$55,13,FALSE)),C71=2015,_xlfn.IFS(D71=1,VLOOKUP(H71,[1]Film_Workers!$B$2:$BD$55,14,FALSE),D71=2,VLOOKUP(H71,[1]Film_Workers!$B$2:$BD$55,15,FALSE),D71=3,VLOOKUP(H71,[1]Film_Workers!$B$2:$BD$55,16,FALSE),D71=4,VLOOKUP(H71,[1]Film_Workers!$B$2:$BD$55,17,FALSE),D71=5,VLOOKUP(H71,[1]Film_Workers!$B$2:$BD$55,18,FALSE),D71=6,VLOOKUP(H71,[1]Film_Workers!$B$2:$BD$55,19,FALSE),D71=7,VLOOKUP(H71,[1]Film_Workers!$B$2:$BD$55,20,FALSE),D71=8,VLOOKUP(H71,[1]Film_Workers!$B$2:$BD$55,21,FALSE),D71=9,VLOOKUP(H71,[1]Film_Workers!$B$2:$BD$55,22,FALSE),D71=10,VLOOKUP(H71,[1]Film_Workers!$B$2:$BD$55,23,FALSE),D71=11,VLOOKUP(H71,[1]Film_Workers!$B$2:$BD$55,24,FALSE),D71=12,VLOOKUP(H71,[1]Film_Workers!$B$2:$BD$55,25,FALSE)),C71=2016,_xlfn.IFS(D71=1,VLOOKUP(H71,[1]Film_Workers!$B$2:$BD$55,26,FALSE),D71=2,VLOOKUP(H71,[1]Film_Workers!$B$2:$BD$55,27,FALSE),D71=3,VLOOKUP(H71,[1]Film_Workers!$B$2:$BD$55,28,FALSE),D71=4,VLOOKUP(H71,[1]Film_Workers!$B$2:$BD$55,29,FALSE),D71=5,VLOOKUP(H71,[1]Film_Workers!$B$2:$BD$55,30,FALSE),D71=6,VLOOKUP(H71,[1]Film_Workers!$B$2:$BD$55,31,FALSE),D71=7,VLOOKUP(H71,[1]Film_Workers!$B$2:$BD$55,32,FALSE),D71=8,VLOOKUP(H71,[1]Film_Workers!$B$2:$BD$55,33,FALSE),D71=9,VLOOKUP(H71,[1]Film_Workers!$B$2:$BD$55,34,FALSE),D71=10,VLOOKUP(H71,[1]Film_Workers!$B$2:$BD$55,35,FALSE),D71=11,VLOOKUP(H71,[1]Film_Workers!$B$2:$BD$55,36,FALSE),D71=12,VLOOKUP(H71,[1]Film_Workers!$B$2:$BD$55,37,FALSE)),C71=2017,_xlfn.IFS(D71=1,VLOOKUP(H71,[1]Film_Workers!$B$2:$BD$55,38,FALSE),D71=2,VLOOKUP(H71,[1]Film_Workers!$B$2:$BD$55,39,FALSE),D71=3,VLOOKUP(H71,[1]Film_Workers!$B$2:$BD$55,40,FALSE),D71=4,VLOOKUP(H71,[1]Film_Workers!$B$2:$BD$55,41,FALSE),D71=5,VLOOKUP(H71,[1]Film_Workers!$B$2:$BD$55,42,FALSE),D71=6,VLOOKUP(H71,[1]Film_Workers!$B$2:$BD$55,43,FALSE),D71=7,VLOOKUP(H71,[1]Film_Workers!$B$2:$BD$55,43,FALSE),D71=8,VLOOKUP(H71,[1]Film_Workers!$B$2:$BD$55,44,FALSE),D71=9,VLOOKUP(H71,[1]Film_Workers!$B$2:$BD$55,45,FALSE),D71=10,VLOOKUP(H71,[1]Film_Workers!$B$2:$BD$55,46,FALSE),D71=11,VLOOKUP(H71,[1]Film_Workers!$B$2:$BD$55,47,FALSE),D71=12,VLOOKUP(H71,[1]Film_Workers!$B$2:$BD$55,48)),C71=2018,_xlfn.IFS(D71=1,VLOOKUP(H71,[1]Film_Workers!$B$2:$BD$55,49,FALSE),D71=2,VLOOKUP(H71,[1]Film_Workers!$B$2:$BD$55,50,FALSE),D71=3,VLOOKUP(H71,[1]Film_Workers!$B$2:$BD$55,51,FALSE),D71=4,VLOOKUP(H71,[1]Film_Workers!$B$2:$BD$55,52,FALSE),D71=5,VLOOKUP(H71,[1]Film_Workers!$B$2:$BD$55,53,FALSE),D71=6,VLOOKUP(H71,[1]Film_Workers!$B$2:$BD$55,54)))</f>
        <v>0</v>
      </c>
      <c r="W71">
        <f>_xlfn.IFS(C71=2014,_xlfn.IFS(D71=1,VLOOKUP(H71,[1]Priv_Workers!$B$2:$BD$55,2,FALSE),D71=2,VLOOKUP(H71,[1]Priv_Workers!$B$2:$BD$55,3,FALSE),D71=3,VLOOKUP(H71,[1]Priv_Workers!$B$2:$BD$55,4,FALSE),D71=4,VLOOKUP(H71,[1]Priv_Workers!$B$2:$BD$55,5,FALSE),D71=5,VLOOKUP(H71,[1]Priv_Workers!$B$2:$BD$55,6,FALSE),D71=6,VLOOKUP(H71,[1]Priv_Workers!$B$2:$BD$55,7,FALSE),D71=7,VLOOKUP(H71,[1]Priv_Workers!$B$2:$BD$55,8,FALSE),D71=8,VLOOKUP(H71,[1]Priv_Workers!$B$2:$BD$55,9,FALSE),D71=9,VLOOKUP(H71,[1]Priv_Workers!$B$2:$BD$55,10,FALSE),D71=10,VLOOKUP(H71,[1]Priv_Workers!$B$2:$BD$55,11,FALSE),D71=11,VLOOKUP(H71,[1]Priv_Workers!$B$2:$BD$55,12,FALSE),D71=12,VLOOKUP(H71,[1]Priv_Workers!$B$2:$BD$55,13,FALSE)),C71=2015,_xlfn.IFS(D71=1,VLOOKUP(H71,[1]Priv_Workers!$B$2:$BD$55,14,FALSE),D71=2,VLOOKUP(H71,[1]Priv_Workers!$B$2:$BD$55,15,FALSE),D71=3,VLOOKUP(H71,[1]Priv_Workers!$B$2:$BD$55,16,FALSE),D71=4,VLOOKUP(H71,[1]Priv_Workers!$B$2:$BD$55,17,FALSE),D71=5,VLOOKUP(H71,[1]Priv_Workers!$B$2:$BD$55,18,FALSE),D71=6,VLOOKUP(H71,[1]Priv_Workers!$B$2:$BD$55,19,FALSE),D71=7,VLOOKUP(H71,[1]Priv_Workers!$B$2:$BD$55,20,FALSE),D71=8,VLOOKUP(H71,[1]Priv_Workers!$B$2:$BD$55,21,FALSE),D71=9,VLOOKUP(H71,[1]Priv_Workers!$B$2:$BD$55,22,FALSE),D71=10,VLOOKUP(H71,[1]Priv_Workers!$B$2:$BD$55,23,FALSE),D71=11,VLOOKUP(H71,[1]Priv_Workers!$B$2:$BD$55,24,FALSE),D71=12,VLOOKUP(H71,[1]Priv_Workers!$B$2:$BD$55,25,FALSE)),C71=2016,_xlfn.IFS(D71=1,VLOOKUP(H71,[1]Priv_Workers!$B$2:$BD$55,26,FALSE),D71=2,VLOOKUP(H71,[1]Priv_Workers!$B$2:$BD$55,27,FALSE),D71=3,VLOOKUP(H71,[1]Priv_Workers!$B$2:$BD$55,28,FALSE),D71=4,VLOOKUP(H71,[1]Priv_Workers!$B$2:$BD$55,29,FALSE),D71=5,VLOOKUP(H71,[1]Priv_Workers!$B$2:$BD$55,30,FALSE),D71=6,VLOOKUP(H71,[1]Priv_Workers!$B$2:$BD$55,31,FALSE),D71=7,VLOOKUP(H71,[1]Priv_Workers!$B$2:$BD$55,32,FALSE),D71=8,VLOOKUP(H71,[1]Priv_Workers!$B$2:$BD$55,33,FALSE),D71=9,VLOOKUP(H71,[1]Priv_Workers!$B$2:$BD$55,34,FALSE),D71=10,VLOOKUP(H71,[1]Priv_Workers!$B$2:$BD$55,35,FALSE),D71=11,VLOOKUP(H71,[1]Priv_Workers!$B$2:$BD$55,36,FALSE),D71=12,VLOOKUP(H71,[1]Priv_Workers!$B$2:$BD$55,37,FALSE)),C71=2017,_xlfn.IFS(D71=1,VLOOKUP(H71,[1]Priv_Workers!$B$2:$BD$55,38,FALSE),D71=2,VLOOKUP(H71,[1]Priv_Workers!$B$2:$BD$55,39,FALSE),D71=3,VLOOKUP(H71,[1]Priv_Workers!$B$2:$BD$55,40,FALSE),D71=4,VLOOKUP(H71,[1]Priv_Workers!$B$2:$BD$55,41,FALSE),D71=5,VLOOKUP(H71,[1]Priv_Workers!$B$2:$BD$55,42,FALSE),D71=6,VLOOKUP(H71,[1]Priv_Workers!$B$2:$BD$55,43,FALSE),D71=7,VLOOKUP(H71,[1]Priv_Workers!$B$2:$BD$55,43,FALSE),D71=8,VLOOKUP(H71,[1]Priv_Workers!$B$2:$BD$55,44,FALSE),D71=9,VLOOKUP(H71,[1]Priv_Workers!$B$2:$BD$55,45,FALSE),D71=10,VLOOKUP(H71,[1]Priv_Workers!$B$2:$BD$55,46,FALSE),D71=11,VLOOKUP(H71,[1]Priv_Workers!$B$2:$BD$55,47,FALSE),D71=12,VLOOKUP(H71,[1]Priv_Workers!$B$2:$BD$55,48)),C71=2018,_xlfn.IFS(D71=1,VLOOKUP(H71,[1]Priv_Workers!$B$2:$BD$55,49,FALSE),D71=2,VLOOKUP(H71,[1]Priv_Workers!$B$2:$BD$55,50,FALSE),D71=3,VLOOKUP(H71,[1]Priv_Workers!$B$2:$BD$55,51,FALSE),D71=4,VLOOKUP(H71,[1]Priv_Workers!$B$2:$BD$55,52,FALSE),D71=5,VLOOKUP(H71,[1]Priv_Workers!$B$2:$BD$55,53,FALSE),D71=6,VLOOKUP(H71,[1]Priv_Workers!$B$2:$BD$55,54)))</f>
        <v>0</v>
      </c>
      <c r="X71" s="3" t="e">
        <f t="shared" si="11"/>
        <v>#DIV/0!</v>
      </c>
      <c r="Y71" s="2">
        <f>_xlfn.IFS(C71=2014, _xlfn.IFS(E71=1, VLOOKUP(H71, [1]Wage_Info!$B$2:$AH$55, 2, FALSE), E71=2, VLOOKUP(H71, [1]Wage_Info!$B$2:$AH$55, 3, FALSE), E71=3, VLOOKUP(H71, [1]Wage_Info!$B$2:$AH$55, 4, FALSE), E71=4, VLOOKUP(H71, [1]Wage_Info!$B$2:$AH$55, 5, FALSE)), C71=2015, _xlfn.IFS(E71=1, VLOOKUP(H71, [1]Wage_Info!$B$2:$AH$55, 6, FALSE), E71=2, VLOOKUP(H71, [1]Wage_Info!$B$2:$AH$55, 7, FALSE), E71=3, VLOOKUP(H71, [1]Wage_Info!$B$2:$AH$55, 8, FALSE), E71=4, VLOOKUP(H71, [1]Wage_Info!$B$2:$AH$55, 9, FALSE)), C71=2016, _xlfn.IFS(E71=1, VLOOKUP(H71, [1]Wage_Info!$B$2:$AH$55, 10, FALSE), E71=2, VLOOKUP(H71, [1]Wage_Info!$B$2:$AH$55, 11, FALSE), E71=3, VLOOKUP(H71, [1]Wage_Info!$B$2:$AH$55, 12, FALSE), E71=4, VLOOKUP(H71, [1]Wage_Info!$B$2:$AH$55, 13, FALSE)), C71=2017, _xlfn.IFS(E71=1, VLOOKUP(H71, [1]Wage_Info!$B$2:$AH$55, 14, FALSE), E71=2, VLOOKUP(H71, [1]Wage_Info!$B$2:$AH$55, 15, FALSE), E71=3, VLOOKUP(H71, [1]Wage_Info!$B$2:$AH$55, 16, FALSE), E71=4, VLOOKUP(H71, [1]Wage_Info!$B$2:$AH$55, 17, FALSE)), C71 = 2018, _xlfn.IFS(E71=1, VLOOKUP(H71, [1]Wage_Info!$B$2:$AH$55, 18, FALSE), E71=3, VLOOKUP(H71, [1]Wage_Info!$B$2:$AH$55, 19, FALSE)))</f>
        <v>0</v>
      </c>
      <c r="Z71" s="2">
        <f>_xlfn.IFS(C71=2014, _xlfn.IFS(E71=1, VLOOKUP(H71, [1]Wage_Info!$B$2:$AL$55, 20, FALSE), E71=2, VLOOKUP(H71, [1]Wage_Info!$B$2:$AL$55, 21, FALSE), E71=3, VLOOKUP(H71, [1]Wage_Info!$B$2:$AL$55, 22, FALSE), E71=4, VLOOKUP(H71, [1]Wage_Info!$B$2:$AL$55, 23, FALSE)), C71=2015, _xlfn.IFS(E71=1, VLOOKUP(H71, [1]Wage_Info!$B$2:$AL$55, 24, FALSE), E71=2, VLOOKUP(H71, [1]Wage_Info!$B$2:$AL$55, 25, FALSE), E71=3, VLOOKUP(H71, [1]Wage_Info!$B$2:$AL$55, 26, FALSE), E71=4, VLOOKUP(H71, [1]Wage_Info!$B$2:$AL$55, 27, FALSE)), C71=2016, _xlfn.IFS(E71=1, VLOOKUP(H71, [1]Wage_Info!$B$2:$AL$55, 28, FALSE), E71=2, VLOOKUP(H71, [1]Wage_Info!$B$2:$AL$55, 29, FALSE), E71=3, VLOOKUP(H71, [1]Wage_Info!$B$2:$AL$55, 30, FALSE), E71=4, VLOOKUP(H71, [1]Wage_Info!$B$2:$AL$55, 31, FALSE)), C71=2017, _xlfn.IFS(E71=1, VLOOKUP(H71, [1]Wage_Info!$B$2:$AL$55, 32, FALSE), E71=2, VLOOKUP(H71, [1]Wage_Info!$B$2:$AL$55, 33, FALSE), E71=3, VLOOKUP(H71, [1]Wage_Info!$B$2:$AL$55, 34, FALSE), E71=4, VLOOKUP(H71, [1]Wage_Info!$B$2:$AL$55, 35, FALSE)), C71 = 2018, _xlfn.IFS(E71=1, VLOOKUP(H71, [1]Wage_Info!$B$2:$AL$55, 36, FALSE), E71=2, VLOOKUP(H71, [1]Wage_Info!$B$2:$AL$55, 37, FALSE)))</f>
        <v>0</v>
      </c>
      <c r="AA71" s="4" t="e">
        <f t="shared" si="12"/>
        <v>#DIV/0!</v>
      </c>
      <c r="AB71">
        <f>[1]Key!C71</f>
        <v>1</v>
      </c>
      <c r="AC71">
        <f t="shared" si="13"/>
        <v>0</v>
      </c>
      <c r="AD71">
        <f t="shared" si="14"/>
        <v>0</v>
      </c>
      <c r="AE71">
        <f t="shared" si="15"/>
        <v>0</v>
      </c>
      <c r="AF71">
        <f>[1]Key!D71</f>
        <v>0</v>
      </c>
    </row>
    <row r="72" spans="1:32" x14ac:dyDescent="0.3">
      <c r="A72">
        <v>71</v>
      </c>
      <c r="B72">
        <v>71</v>
      </c>
      <c r="C72">
        <v>2014</v>
      </c>
      <c r="D72">
        <v>7</v>
      </c>
      <c r="E72">
        <f t="shared" si="8"/>
        <v>3</v>
      </c>
      <c r="F72">
        <v>2016</v>
      </c>
      <c r="G72" t="s">
        <v>40</v>
      </c>
      <c r="H72" s="1">
        <f>VALUE(IF(G72="foreign",53,SUBSTITUTE(G72,G72,VLOOKUP(G72,[1]Key!$G$2:$H$55,2,))))</f>
        <v>5</v>
      </c>
      <c r="I72" t="s">
        <v>62</v>
      </c>
      <c r="J72">
        <f>VALUE(_xlfn.IFS(I72="foreign",53,I72="fictional",54, I72="unspecified", 55, NOT(OR(I72="foreign",I72="fictional")),SUBSTITUTE(I72,I72,VLOOKUP(I72,[1]Key!$G$2:$H$55,2,))))</f>
        <v>53</v>
      </c>
      <c r="K72">
        <f t="shared" si="9"/>
        <v>0</v>
      </c>
      <c r="L72">
        <f>VLOOKUP(H72, [1]Key!$H$2:$K$54, 2)</f>
        <v>3</v>
      </c>
      <c r="M72">
        <f>VLOOKUP(J72, [1]Key!$H$2:$K$54, 2)</f>
        <v>0</v>
      </c>
      <c r="N72">
        <f>VLOOKUP("*"&amp;G72&amp;"*",[1]Key!$N$2:$O$6,2,FALSE)</f>
        <v>4</v>
      </c>
      <c r="O72">
        <f>VLOOKUP("*"&amp;G72&amp;"*",[1]Key!$R$2:$S$11,2,FALSE)</f>
        <v>6</v>
      </c>
      <c r="P72">
        <v>3042</v>
      </c>
      <c r="Q72" s="2">
        <v>25000000</v>
      </c>
      <c r="R72" t="s">
        <v>63</v>
      </c>
      <c r="S72">
        <f>VLOOKUP(R72, [1]Key!$U$2:$V$50, 2, FALSE)</f>
        <v>10</v>
      </c>
      <c r="T72">
        <f t="shared" si="10"/>
        <v>1</v>
      </c>
      <c r="U72">
        <f>_xlfn.IFS(C72=2018, VLOOKUP(H72, '[1]State Pop'!$B$2:$G$55,6),C72=2017, VLOOKUP(H72, '[1]State Pop'!$B$2:$F$55,5),C72=2016, VLOOKUP(H72, '[1]State Pop'!$B$2:$F$55,4), C72=2015, VLOOKUP(H72, '[1]State Pop'!$B$2:$F$55,3), C72=2014, VLOOKUP(H72, '[1]State Pop'!$B$2:$F$55,2))</f>
        <v>38701278</v>
      </c>
      <c r="V72">
        <f>_xlfn.IFS(C72=2014,_xlfn.IFS(D72=1,VLOOKUP(H72,[1]Film_Workers!$B$2:$BD$55,2,FALSE),D72=2,VLOOKUP(H72,[1]Film_Workers!$B$2:$BD$55,3,FALSE),D72=3,VLOOKUP(H72,[1]Film_Workers!$B$2:$BD$55,4,FALSE),D72=4,VLOOKUP(H72,[1]Film_Workers!$B$2:$BD$55,5,FALSE),D72=5,VLOOKUP(H72,[1]Film_Workers!$B$2:$BD$55,6,FALSE),D72=6,VLOOKUP(H72,[1]Film_Workers!$B$2:$BD$55,7,FALSE),D72=7,VLOOKUP(H72,[1]Film_Workers!$B$2:$BD$55,8,FALSE),D72=8,VLOOKUP(H72,[1]Film_Workers!$B$2:$BD$55,9,FALSE),D72=9,VLOOKUP(H72,[1]Film_Workers!$B$2:$BD$55,10,FALSE),D72=10,VLOOKUP(H72,[1]Film_Workers!$B$2:$BD$55,11,FALSE),D72=11,VLOOKUP(H72,[1]Film_Workers!$B$2:$BD$55,12,FALSE),D72=12,VLOOKUP(H72,[1]Film_Workers!$B$2:$BD$55,13,FALSE)),C72=2015,_xlfn.IFS(D72=1,VLOOKUP(H72,[1]Film_Workers!$B$2:$BD$55,14,FALSE),D72=2,VLOOKUP(H72,[1]Film_Workers!$B$2:$BD$55,15,FALSE),D72=3,VLOOKUP(H72,[1]Film_Workers!$B$2:$BD$55,16,FALSE),D72=4,VLOOKUP(H72,[1]Film_Workers!$B$2:$BD$55,17,FALSE),D72=5,VLOOKUP(H72,[1]Film_Workers!$B$2:$BD$55,18,FALSE),D72=6,VLOOKUP(H72,[1]Film_Workers!$B$2:$BD$55,19,FALSE),D72=7,VLOOKUP(H72,[1]Film_Workers!$B$2:$BD$55,20,FALSE),D72=8,VLOOKUP(H72,[1]Film_Workers!$B$2:$BD$55,21,FALSE),D72=9,VLOOKUP(H72,[1]Film_Workers!$B$2:$BD$55,22,FALSE),D72=10,VLOOKUP(H72,[1]Film_Workers!$B$2:$BD$55,23,FALSE),D72=11,VLOOKUP(H72,[1]Film_Workers!$B$2:$BD$55,24,FALSE),D72=12,VLOOKUP(H72,[1]Film_Workers!$B$2:$BD$55,25,FALSE)),C72=2016,_xlfn.IFS(D72=1,VLOOKUP(H72,[1]Film_Workers!$B$2:$BD$55,26,FALSE),D72=2,VLOOKUP(H72,[1]Film_Workers!$B$2:$BD$55,27,FALSE),D72=3,VLOOKUP(H72,[1]Film_Workers!$B$2:$BD$55,28,FALSE),D72=4,VLOOKUP(H72,[1]Film_Workers!$B$2:$BD$55,29,FALSE),D72=5,VLOOKUP(H72,[1]Film_Workers!$B$2:$BD$55,30,FALSE),D72=6,VLOOKUP(H72,[1]Film_Workers!$B$2:$BD$55,31,FALSE),D72=7,VLOOKUP(H72,[1]Film_Workers!$B$2:$BD$55,32,FALSE),D72=8,VLOOKUP(H72,[1]Film_Workers!$B$2:$BD$55,33,FALSE),D72=9,VLOOKUP(H72,[1]Film_Workers!$B$2:$BD$55,34,FALSE),D72=10,VLOOKUP(H72,[1]Film_Workers!$B$2:$BD$55,35,FALSE),D72=11,VLOOKUP(H72,[1]Film_Workers!$B$2:$BD$55,36,FALSE),D72=12,VLOOKUP(H72,[1]Film_Workers!$B$2:$BD$55,37,FALSE)),C72=2017,_xlfn.IFS(D72=1,VLOOKUP(H72,[1]Film_Workers!$B$2:$BD$55,38,FALSE),D72=2,VLOOKUP(H72,[1]Film_Workers!$B$2:$BD$55,39,FALSE),D72=3,VLOOKUP(H72,[1]Film_Workers!$B$2:$BD$55,40,FALSE),D72=4,VLOOKUP(H72,[1]Film_Workers!$B$2:$BD$55,41,FALSE),D72=5,VLOOKUP(H72,[1]Film_Workers!$B$2:$BD$55,42,FALSE),D72=6,VLOOKUP(H72,[1]Film_Workers!$B$2:$BD$55,43,FALSE),D72=7,VLOOKUP(H72,[1]Film_Workers!$B$2:$BD$55,43,FALSE),D72=8,VLOOKUP(H72,[1]Film_Workers!$B$2:$BD$55,44,FALSE),D72=9,VLOOKUP(H72,[1]Film_Workers!$B$2:$BD$55,45,FALSE),D72=10,VLOOKUP(H72,[1]Film_Workers!$B$2:$BD$55,46,FALSE),D72=11,VLOOKUP(H72,[1]Film_Workers!$B$2:$BD$55,47,FALSE),D72=12,VLOOKUP(H72,[1]Film_Workers!$B$2:$BD$55,48)),C72=2018,_xlfn.IFS(D72=1,VLOOKUP(H72,[1]Film_Workers!$B$2:$BD$55,49,FALSE),D72=2,VLOOKUP(H72,[1]Film_Workers!$B$2:$BD$55,50,FALSE),D72=3,VLOOKUP(H72,[1]Film_Workers!$B$2:$BD$55,51,FALSE),D72=4,VLOOKUP(H72,[1]Film_Workers!$B$2:$BD$55,52,FALSE),D72=5,VLOOKUP(H72,[1]Film_Workers!$B$2:$BD$55,53,FALSE),D72=6,VLOOKUP(H72,[1]Film_Workers!$B$2:$BD$55,54)))</f>
        <v>106148</v>
      </c>
      <c r="W72">
        <f>_xlfn.IFS(C72=2014,_xlfn.IFS(D72=1,VLOOKUP(H72,[1]Priv_Workers!$B$2:$BD$55,2,FALSE),D72=2,VLOOKUP(H72,[1]Priv_Workers!$B$2:$BD$55,3,FALSE),D72=3,VLOOKUP(H72,[1]Priv_Workers!$B$2:$BD$55,4,FALSE),D72=4,VLOOKUP(H72,[1]Priv_Workers!$B$2:$BD$55,5,FALSE),D72=5,VLOOKUP(H72,[1]Priv_Workers!$B$2:$BD$55,6,FALSE),D72=6,VLOOKUP(H72,[1]Priv_Workers!$B$2:$BD$55,7,FALSE),D72=7,VLOOKUP(H72,[1]Priv_Workers!$B$2:$BD$55,8,FALSE),D72=8,VLOOKUP(H72,[1]Priv_Workers!$B$2:$BD$55,9,FALSE),D72=9,VLOOKUP(H72,[1]Priv_Workers!$B$2:$BD$55,10,FALSE),D72=10,VLOOKUP(H72,[1]Priv_Workers!$B$2:$BD$55,11,FALSE),D72=11,VLOOKUP(H72,[1]Priv_Workers!$B$2:$BD$55,12,FALSE),D72=12,VLOOKUP(H72,[1]Priv_Workers!$B$2:$BD$55,13,FALSE)),C72=2015,_xlfn.IFS(D72=1,VLOOKUP(H72,[1]Priv_Workers!$B$2:$BD$55,14,FALSE),D72=2,VLOOKUP(H72,[1]Priv_Workers!$B$2:$BD$55,15,FALSE),D72=3,VLOOKUP(H72,[1]Priv_Workers!$B$2:$BD$55,16,FALSE),D72=4,VLOOKUP(H72,[1]Priv_Workers!$B$2:$BD$55,17,FALSE),D72=5,VLOOKUP(H72,[1]Priv_Workers!$B$2:$BD$55,18,FALSE),D72=6,VLOOKUP(H72,[1]Priv_Workers!$B$2:$BD$55,19,FALSE),D72=7,VLOOKUP(H72,[1]Priv_Workers!$B$2:$BD$55,20,FALSE),D72=8,VLOOKUP(H72,[1]Priv_Workers!$B$2:$BD$55,21,FALSE),D72=9,VLOOKUP(H72,[1]Priv_Workers!$B$2:$BD$55,22,FALSE),D72=10,VLOOKUP(H72,[1]Priv_Workers!$B$2:$BD$55,23,FALSE),D72=11,VLOOKUP(H72,[1]Priv_Workers!$B$2:$BD$55,24,FALSE),D72=12,VLOOKUP(H72,[1]Priv_Workers!$B$2:$BD$55,25,FALSE)),C72=2016,_xlfn.IFS(D72=1,VLOOKUP(H72,[1]Priv_Workers!$B$2:$BD$55,26,FALSE),D72=2,VLOOKUP(H72,[1]Priv_Workers!$B$2:$BD$55,27,FALSE),D72=3,VLOOKUP(H72,[1]Priv_Workers!$B$2:$BD$55,28,FALSE),D72=4,VLOOKUP(H72,[1]Priv_Workers!$B$2:$BD$55,29,FALSE),D72=5,VLOOKUP(H72,[1]Priv_Workers!$B$2:$BD$55,30,FALSE),D72=6,VLOOKUP(H72,[1]Priv_Workers!$B$2:$BD$55,31,FALSE),D72=7,VLOOKUP(H72,[1]Priv_Workers!$B$2:$BD$55,32,FALSE),D72=8,VLOOKUP(H72,[1]Priv_Workers!$B$2:$BD$55,33,FALSE),D72=9,VLOOKUP(H72,[1]Priv_Workers!$B$2:$BD$55,34,FALSE),D72=10,VLOOKUP(H72,[1]Priv_Workers!$B$2:$BD$55,35,FALSE),D72=11,VLOOKUP(H72,[1]Priv_Workers!$B$2:$BD$55,36,FALSE),D72=12,VLOOKUP(H72,[1]Priv_Workers!$B$2:$BD$55,37,FALSE)),C72=2017,_xlfn.IFS(D72=1,VLOOKUP(H72,[1]Priv_Workers!$B$2:$BD$55,38,FALSE),D72=2,VLOOKUP(H72,[1]Priv_Workers!$B$2:$BD$55,39,FALSE),D72=3,VLOOKUP(H72,[1]Priv_Workers!$B$2:$BD$55,40,FALSE),D72=4,VLOOKUP(H72,[1]Priv_Workers!$B$2:$BD$55,41,FALSE),D72=5,VLOOKUP(H72,[1]Priv_Workers!$B$2:$BD$55,42,FALSE),D72=6,VLOOKUP(H72,[1]Priv_Workers!$B$2:$BD$55,43,FALSE),D72=7,VLOOKUP(H72,[1]Priv_Workers!$B$2:$BD$55,43,FALSE),D72=8,VLOOKUP(H72,[1]Priv_Workers!$B$2:$BD$55,44,FALSE),D72=9,VLOOKUP(H72,[1]Priv_Workers!$B$2:$BD$55,45,FALSE),D72=10,VLOOKUP(H72,[1]Priv_Workers!$B$2:$BD$55,46,FALSE),D72=11,VLOOKUP(H72,[1]Priv_Workers!$B$2:$BD$55,47,FALSE),D72=12,VLOOKUP(H72,[1]Priv_Workers!$B$2:$BD$55,48)),C72=2018,_xlfn.IFS(D72=1,VLOOKUP(H72,[1]Priv_Workers!$B$2:$BD$55,49,FALSE),D72=2,VLOOKUP(H72,[1]Priv_Workers!$B$2:$BD$55,50,FALSE),D72=3,VLOOKUP(H72,[1]Priv_Workers!$B$2:$BD$55,51,FALSE),D72=4,VLOOKUP(H72,[1]Priv_Workers!$B$2:$BD$55,52,FALSE),D72=5,VLOOKUP(H72,[1]Priv_Workers!$B$2:$BD$55,53,FALSE),D72=6,VLOOKUP(H72,[1]Priv_Workers!$B$2:$BD$55,54)))</f>
        <v>13568945</v>
      </c>
      <c r="X72" s="3">
        <f t="shared" si="11"/>
        <v>7.8228631629061809E-3</v>
      </c>
      <c r="Y72" s="2">
        <f>_xlfn.IFS(C72=2014, _xlfn.IFS(E72=1, VLOOKUP(H72, [1]Wage_Info!$B$2:$AH$55, 2, FALSE), E72=2, VLOOKUP(H72, [1]Wage_Info!$B$2:$AH$55, 3, FALSE), E72=3, VLOOKUP(H72, [1]Wage_Info!$B$2:$AH$55, 4, FALSE), E72=4, VLOOKUP(H72, [1]Wage_Info!$B$2:$AH$55, 5, FALSE)), C72=2015, _xlfn.IFS(E72=1, VLOOKUP(H72, [1]Wage_Info!$B$2:$AH$55, 6, FALSE), E72=2, VLOOKUP(H72, [1]Wage_Info!$B$2:$AH$55, 7, FALSE), E72=3, VLOOKUP(H72, [1]Wage_Info!$B$2:$AH$55, 8, FALSE), E72=4, VLOOKUP(H72, [1]Wage_Info!$B$2:$AH$55, 9, FALSE)), C72=2016, _xlfn.IFS(E72=1, VLOOKUP(H72, [1]Wage_Info!$B$2:$AH$55, 10, FALSE), E72=2, VLOOKUP(H72, [1]Wage_Info!$B$2:$AH$55, 11, FALSE), E72=3, VLOOKUP(H72, [1]Wage_Info!$B$2:$AH$55, 12, FALSE), E72=4, VLOOKUP(H72, [1]Wage_Info!$B$2:$AH$55, 13, FALSE)), C72=2017, _xlfn.IFS(E72=1, VLOOKUP(H72, [1]Wage_Info!$B$2:$AH$55, 14, FALSE), E72=2, VLOOKUP(H72, [1]Wage_Info!$B$2:$AH$55, 15, FALSE), E72=3, VLOOKUP(H72, [1]Wage_Info!$B$2:$AH$55, 16, FALSE), E72=4, VLOOKUP(H72, [1]Wage_Info!$B$2:$AH$55, 17, FALSE)), C72 = 2018, _xlfn.IFS(E72=1, VLOOKUP(H72, [1]Wage_Info!$B$2:$AH$55, 18, FALSE), E72=3, VLOOKUP(H72, [1]Wage_Info!$B$2:$AH$55, 19, FALSE)))</f>
        <v>2646607067</v>
      </c>
      <c r="Z72" s="2">
        <f>_xlfn.IFS(C72=2014, _xlfn.IFS(E72=1, VLOOKUP(H72, [1]Wage_Info!$B$2:$AL$55, 20, FALSE), E72=2, VLOOKUP(H72, [1]Wage_Info!$B$2:$AL$55, 21, FALSE), E72=3, VLOOKUP(H72, [1]Wage_Info!$B$2:$AL$55, 22, FALSE), E72=4, VLOOKUP(H72, [1]Wage_Info!$B$2:$AL$55, 23, FALSE)), C72=2015, _xlfn.IFS(E72=1, VLOOKUP(H72, [1]Wage_Info!$B$2:$AL$55, 24, FALSE), E72=2, VLOOKUP(H72, [1]Wage_Info!$B$2:$AL$55, 25, FALSE), E72=3, VLOOKUP(H72, [1]Wage_Info!$B$2:$AL$55, 26, FALSE), E72=4, VLOOKUP(H72, [1]Wage_Info!$B$2:$AL$55, 27, FALSE)), C72=2016, _xlfn.IFS(E72=1, VLOOKUP(H72, [1]Wage_Info!$B$2:$AL$55, 28, FALSE), E72=2, VLOOKUP(H72, [1]Wage_Info!$B$2:$AL$55, 29, FALSE), E72=3, VLOOKUP(H72, [1]Wage_Info!$B$2:$AL$55, 30, FALSE), E72=4, VLOOKUP(H72, [1]Wage_Info!$B$2:$AL$55, 31, FALSE)), C72=2017, _xlfn.IFS(E72=1, VLOOKUP(H72, [1]Wage_Info!$B$2:$AL$55, 32, FALSE), E72=2, VLOOKUP(H72, [1]Wage_Info!$B$2:$AL$55, 33, FALSE), E72=3, VLOOKUP(H72, [1]Wage_Info!$B$2:$AL$55, 34, FALSE), E72=4, VLOOKUP(H72, [1]Wage_Info!$B$2:$AL$55, 35, FALSE)), C72 = 2018, _xlfn.IFS(E72=1, VLOOKUP(H72, [1]Wage_Info!$B$2:$AL$55, 36, FALSE), E72=2, VLOOKUP(H72, [1]Wage_Info!$B$2:$AL$55, 37, FALSE)))</f>
        <v>191121259570</v>
      </c>
      <c r="AA72" s="4">
        <f t="shared" si="12"/>
        <v>1.3847789999681615E-2</v>
      </c>
      <c r="AB72">
        <f>[1]Key!C72</f>
        <v>1</v>
      </c>
      <c r="AC72">
        <f t="shared" si="13"/>
        <v>1</v>
      </c>
      <c r="AD72">
        <f t="shared" si="14"/>
        <v>0</v>
      </c>
      <c r="AE72">
        <f t="shared" si="15"/>
        <v>1</v>
      </c>
      <c r="AF72">
        <f>[1]Key!D72</f>
        <v>0</v>
      </c>
    </row>
    <row r="73" spans="1:32" x14ac:dyDescent="0.3">
      <c r="A73">
        <v>72</v>
      </c>
      <c r="B73">
        <v>72</v>
      </c>
      <c r="C73">
        <v>2016</v>
      </c>
      <c r="D73">
        <v>2</v>
      </c>
      <c r="E73">
        <f t="shared" si="8"/>
        <v>1</v>
      </c>
      <c r="F73">
        <v>2016</v>
      </c>
      <c r="G73" t="s">
        <v>64</v>
      </c>
      <c r="H73" s="1">
        <f>VALUE(IF(G73="foreign",53,SUBSTITUTE(G73,G73,VLOOKUP(G73,[1]Key!$G$2:$H$55,2,))))</f>
        <v>33</v>
      </c>
      <c r="I73" t="s">
        <v>64</v>
      </c>
      <c r="J73">
        <f>VALUE(_xlfn.IFS(I73="foreign",53,I73="fictional",54, I73="unspecified", 55, NOT(OR(I73="foreign",I73="fictional")),SUBSTITUTE(I73,I73,VLOOKUP(I73,[1]Key!$G$2:$H$55,2,))))</f>
        <v>33</v>
      </c>
      <c r="K73">
        <f t="shared" si="9"/>
        <v>1</v>
      </c>
      <c r="L73">
        <f>VLOOKUP(H73, [1]Key!$H$2:$K$54, 2)</f>
        <v>3</v>
      </c>
      <c r="M73">
        <f>VLOOKUP(J73, [1]Key!$H$2:$K$54, 2)</f>
        <v>3</v>
      </c>
      <c r="N73">
        <f>VLOOKUP("*"&amp;G73&amp;"*",[1]Key!$N$2:$O$6,2,FALSE)</f>
        <v>2</v>
      </c>
      <c r="O73">
        <f>VLOOKUP("*"&amp;G73&amp;"*",[1]Key!$R$2:$S$11,2,FALSE)</f>
        <v>3</v>
      </c>
      <c r="P73">
        <v>3028</v>
      </c>
      <c r="Q73" s="2">
        <v>36000000</v>
      </c>
      <c r="R73" t="s">
        <v>37</v>
      </c>
      <c r="S73">
        <f>VLOOKUP(R73, [1]Key!$U$2:$V$50, 2, FALSE)</f>
        <v>3</v>
      </c>
      <c r="T73">
        <f t="shared" si="10"/>
        <v>0</v>
      </c>
      <c r="U73">
        <f>_xlfn.IFS(C73=2018, VLOOKUP(H73, '[1]State Pop'!$B$2:$G$55,6),C73=2017, VLOOKUP(H73, '[1]State Pop'!$B$2:$F$55,5),C73=2016, VLOOKUP(H73, '[1]State Pop'!$B$2:$F$55,4), C73=2015, VLOOKUP(H73, '[1]State Pop'!$B$2:$F$55,3), C73=2014, VLOOKUP(H73, '[1]State Pop'!$B$2:$F$55,2))</f>
        <v>19836286</v>
      </c>
      <c r="V73">
        <f>_xlfn.IFS(C73=2014,_xlfn.IFS(D73=1,VLOOKUP(H73,[1]Film_Workers!$B$2:$BD$55,2,FALSE),D73=2,VLOOKUP(H73,[1]Film_Workers!$B$2:$BD$55,3,FALSE),D73=3,VLOOKUP(H73,[1]Film_Workers!$B$2:$BD$55,4,FALSE),D73=4,VLOOKUP(H73,[1]Film_Workers!$B$2:$BD$55,5,FALSE),D73=5,VLOOKUP(H73,[1]Film_Workers!$B$2:$BD$55,6,FALSE),D73=6,VLOOKUP(H73,[1]Film_Workers!$B$2:$BD$55,7,FALSE),D73=7,VLOOKUP(H73,[1]Film_Workers!$B$2:$BD$55,8,FALSE),D73=8,VLOOKUP(H73,[1]Film_Workers!$B$2:$BD$55,9,FALSE),D73=9,VLOOKUP(H73,[1]Film_Workers!$B$2:$BD$55,10,FALSE),D73=10,VLOOKUP(H73,[1]Film_Workers!$B$2:$BD$55,11,FALSE),D73=11,VLOOKUP(H73,[1]Film_Workers!$B$2:$BD$55,12,FALSE),D73=12,VLOOKUP(H73,[1]Film_Workers!$B$2:$BD$55,13,FALSE)),C73=2015,_xlfn.IFS(D73=1,VLOOKUP(H73,[1]Film_Workers!$B$2:$BD$55,14,FALSE),D73=2,VLOOKUP(H73,[1]Film_Workers!$B$2:$BD$55,15,FALSE),D73=3,VLOOKUP(H73,[1]Film_Workers!$B$2:$BD$55,16,FALSE),D73=4,VLOOKUP(H73,[1]Film_Workers!$B$2:$BD$55,17,FALSE),D73=5,VLOOKUP(H73,[1]Film_Workers!$B$2:$BD$55,18,FALSE),D73=6,VLOOKUP(H73,[1]Film_Workers!$B$2:$BD$55,19,FALSE),D73=7,VLOOKUP(H73,[1]Film_Workers!$B$2:$BD$55,20,FALSE),D73=8,VLOOKUP(H73,[1]Film_Workers!$B$2:$BD$55,21,FALSE),D73=9,VLOOKUP(H73,[1]Film_Workers!$B$2:$BD$55,22,FALSE),D73=10,VLOOKUP(H73,[1]Film_Workers!$B$2:$BD$55,23,FALSE),D73=11,VLOOKUP(H73,[1]Film_Workers!$B$2:$BD$55,24,FALSE),D73=12,VLOOKUP(H73,[1]Film_Workers!$B$2:$BD$55,25,FALSE)),C73=2016,_xlfn.IFS(D73=1,VLOOKUP(H73,[1]Film_Workers!$B$2:$BD$55,26,FALSE),D73=2,VLOOKUP(H73,[1]Film_Workers!$B$2:$BD$55,27,FALSE),D73=3,VLOOKUP(H73,[1]Film_Workers!$B$2:$BD$55,28,FALSE),D73=4,VLOOKUP(H73,[1]Film_Workers!$B$2:$BD$55,29,FALSE),D73=5,VLOOKUP(H73,[1]Film_Workers!$B$2:$BD$55,30,FALSE),D73=6,VLOOKUP(H73,[1]Film_Workers!$B$2:$BD$55,31,FALSE),D73=7,VLOOKUP(H73,[1]Film_Workers!$B$2:$BD$55,32,FALSE),D73=8,VLOOKUP(H73,[1]Film_Workers!$B$2:$BD$55,33,FALSE),D73=9,VLOOKUP(H73,[1]Film_Workers!$B$2:$BD$55,34,FALSE),D73=10,VLOOKUP(H73,[1]Film_Workers!$B$2:$BD$55,35,FALSE),D73=11,VLOOKUP(H73,[1]Film_Workers!$B$2:$BD$55,36,FALSE),D73=12,VLOOKUP(H73,[1]Film_Workers!$B$2:$BD$55,37,FALSE)),C73=2017,_xlfn.IFS(D73=1,VLOOKUP(H73,[1]Film_Workers!$B$2:$BD$55,38,FALSE),D73=2,VLOOKUP(H73,[1]Film_Workers!$B$2:$BD$55,39,FALSE),D73=3,VLOOKUP(H73,[1]Film_Workers!$B$2:$BD$55,40,FALSE),D73=4,VLOOKUP(H73,[1]Film_Workers!$B$2:$BD$55,41,FALSE),D73=5,VLOOKUP(H73,[1]Film_Workers!$B$2:$BD$55,42,FALSE),D73=6,VLOOKUP(H73,[1]Film_Workers!$B$2:$BD$55,43,FALSE),D73=7,VLOOKUP(H73,[1]Film_Workers!$B$2:$BD$55,43,FALSE),D73=8,VLOOKUP(H73,[1]Film_Workers!$B$2:$BD$55,44,FALSE),D73=9,VLOOKUP(H73,[1]Film_Workers!$B$2:$BD$55,45,FALSE),D73=10,VLOOKUP(H73,[1]Film_Workers!$B$2:$BD$55,46,FALSE),D73=11,VLOOKUP(H73,[1]Film_Workers!$B$2:$BD$55,47,FALSE),D73=12,VLOOKUP(H73,[1]Film_Workers!$B$2:$BD$55,48)),C73=2018,_xlfn.IFS(D73=1,VLOOKUP(H73,[1]Film_Workers!$B$2:$BD$55,49,FALSE),D73=2,VLOOKUP(H73,[1]Film_Workers!$B$2:$BD$55,50,FALSE),D73=3,VLOOKUP(H73,[1]Film_Workers!$B$2:$BD$55,51,FALSE),D73=4,VLOOKUP(H73,[1]Film_Workers!$B$2:$BD$55,52,FALSE),D73=5,VLOOKUP(H73,[1]Film_Workers!$B$2:$BD$55,53,FALSE),D73=6,VLOOKUP(H73,[1]Film_Workers!$B$2:$BD$55,54)))</f>
        <v>40935</v>
      </c>
      <c r="W73">
        <f>_xlfn.IFS(C73=2014,_xlfn.IFS(D73=1,VLOOKUP(H73,[1]Priv_Workers!$B$2:$BD$55,2,FALSE),D73=2,VLOOKUP(H73,[1]Priv_Workers!$B$2:$BD$55,3,FALSE),D73=3,VLOOKUP(H73,[1]Priv_Workers!$B$2:$BD$55,4,FALSE),D73=4,VLOOKUP(H73,[1]Priv_Workers!$B$2:$BD$55,5,FALSE),D73=5,VLOOKUP(H73,[1]Priv_Workers!$B$2:$BD$55,6,FALSE),D73=6,VLOOKUP(H73,[1]Priv_Workers!$B$2:$BD$55,7,FALSE),D73=7,VLOOKUP(H73,[1]Priv_Workers!$B$2:$BD$55,8,FALSE),D73=8,VLOOKUP(H73,[1]Priv_Workers!$B$2:$BD$55,9,FALSE),D73=9,VLOOKUP(H73,[1]Priv_Workers!$B$2:$BD$55,10,FALSE),D73=10,VLOOKUP(H73,[1]Priv_Workers!$B$2:$BD$55,11,FALSE),D73=11,VLOOKUP(H73,[1]Priv_Workers!$B$2:$BD$55,12,FALSE),D73=12,VLOOKUP(H73,[1]Priv_Workers!$B$2:$BD$55,13,FALSE)),C73=2015,_xlfn.IFS(D73=1,VLOOKUP(H73,[1]Priv_Workers!$B$2:$BD$55,14,FALSE),D73=2,VLOOKUP(H73,[1]Priv_Workers!$B$2:$BD$55,15,FALSE),D73=3,VLOOKUP(H73,[1]Priv_Workers!$B$2:$BD$55,16,FALSE),D73=4,VLOOKUP(H73,[1]Priv_Workers!$B$2:$BD$55,17,FALSE),D73=5,VLOOKUP(H73,[1]Priv_Workers!$B$2:$BD$55,18,FALSE),D73=6,VLOOKUP(H73,[1]Priv_Workers!$B$2:$BD$55,19,FALSE),D73=7,VLOOKUP(H73,[1]Priv_Workers!$B$2:$BD$55,20,FALSE),D73=8,VLOOKUP(H73,[1]Priv_Workers!$B$2:$BD$55,21,FALSE),D73=9,VLOOKUP(H73,[1]Priv_Workers!$B$2:$BD$55,22,FALSE),D73=10,VLOOKUP(H73,[1]Priv_Workers!$B$2:$BD$55,23,FALSE),D73=11,VLOOKUP(H73,[1]Priv_Workers!$B$2:$BD$55,24,FALSE),D73=12,VLOOKUP(H73,[1]Priv_Workers!$B$2:$BD$55,25,FALSE)),C73=2016,_xlfn.IFS(D73=1,VLOOKUP(H73,[1]Priv_Workers!$B$2:$BD$55,26,FALSE),D73=2,VLOOKUP(H73,[1]Priv_Workers!$B$2:$BD$55,27,FALSE),D73=3,VLOOKUP(H73,[1]Priv_Workers!$B$2:$BD$55,28,FALSE),D73=4,VLOOKUP(H73,[1]Priv_Workers!$B$2:$BD$55,29,FALSE),D73=5,VLOOKUP(H73,[1]Priv_Workers!$B$2:$BD$55,30,FALSE),D73=6,VLOOKUP(H73,[1]Priv_Workers!$B$2:$BD$55,31,FALSE),D73=7,VLOOKUP(H73,[1]Priv_Workers!$B$2:$BD$55,32,FALSE),D73=8,VLOOKUP(H73,[1]Priv_Workers!$B$2:$BD$55,33,FALSE),D73=9,VLOOKUP(H73,[1]Priv_Workers!$B$2:$BD$55,34,FALSE),D73=10,VLOOKUP(H73,[1]Priv_Workers!$B$2:$BD$55,35,FALSE),D73=11,VLOOKUP(H73,[1]Priv_Workers!$B$2:$BD$55,36,FALSE),D73=12,VLOOKUP(H73,[1]Priv_Workers!$B$2:$BD$55,37,FALSE)),C73=2017,_xlfn.IFS(D73=1,VLOOKUP(H73,[1]Priv_Workers!$B$2:$BD$55,38,FALSE),D73=2,VLOOKUP(H73,[1]Priv_Workers!$B$2:$BD$55,39,FALSE),D73=3,VLOOKUP(H73,[1]Priv_Workers!$B$2:$BD$55,40,FALSE),D73=4,VLOOKUP(H73,[1]Priv_Workers!$B$2:$BD$55,41,FALSE),D73=5,VLOOKUP(H73,[1]Priv_Workers!$B$2:$BD$55,42,FALSE),D73=6,VLOOKUP(H73,[1]Priv_Workers!$B$2:$BD$55,43,FALSE),D73=7,VLOOKUP(H73,[1]Priv_Workers!$B$2:$BD$55,43,FALSE),D73=8,VLOOKUP(H73,[1]Priv_Workers!$B$2:$BD$55,44,FALSE),D73=9,VLOOKUP(H73,[1]Priv_Workers!$B$2:$BD$55,45,FALSE),D73=10,VLOOKUP(H73,[1]Priv_Workers!$B$2:$BD$55,46,FALSE),D73=11,VLOOKUP(H73,[1]Priv_Workers!$B$2:$BD$55,47,FALSE),D73=12,VLOOKUP(H73,[1]Priv_Workers!$B$2:$BD$55,48)),C73=2018,_xlfn.IFS(D73=1,VLOOKUP(H73,[1]Priv_Workers!$B$2:$BD$55,49,FALSE),D73=2,VLOOKUP(H73,[1]Priv_Workers!$B$2:$BD$55,50,FALSE),D73=3,VLOOKUP(H73,[1]Priv_Workers!$B$2:$BD$55,51,FALSE),D73=4,VLOOKUP(H73,[1]Priv_Workers!$B$2:$BD$55,52,FALSE),D73=5,VLOOKUP(H73,[1]Priv_Workers!$B$2:$BD$55,53,FALSE),D73=6,VLOOKUP(H73,[1]Priv_Workers!$B$2:$BD$55,54)))</f>
        <v>7576377</v>
      </c>
      <c r="X73" s="3">
        <f t="shared" si="11"/>
        <v>5.4029782308879296E-3</v>
      </c>
      <c r="Y73" s="2">
        <f>_xlfn.IFS(C73=2014, _xlfn.IFS(E73=1, VLOOKUP(H73, [1]Wage_Info!$B$2:$AH$55, 2, FALSE), E73=2, VLOOKUP(H73, [1]Wage_Info!$B$2:$AH$55, 3, FALSE), E73=3, VLOOKUP(H73, [1]Wage_Info!$B$2:$AH$55, 4, FALSE), E73=4, VLOOKUP(H73, [1]Wage_Info!$B$2:$AH$55, 5, FALSE)), C73=2015, _xlfn.IFS(E73=1, VLOOKUP(H73, [1]Wage_Info!$B$2:$AH$55, 6, FALSE), E73=2, VLOOKUP(H73, [1]Wage_Info!$B$2:$AH$55, 7, FALSE), E73=3, VLOOKUP(H73, [1]Wage_Info!$B$2:$AH$55, 8, FALSE), E73=4, VLOOKUP(H73, [1]Wage_Info!$B$2:$AH$55, 9, FALSE)), C73=2016, _xlfn.IFS(E73=1, VLOOKUP(H73, [1]Wage_Info!$B$2:$AH$55, 10, FALSE), E73=2, VLOOKUP(H73, [1]Wage_Info!$B$2:$AH$55, 11, FALSE), E73=3, VLOOKUP(H73, [1]Wage_Info!$B$2:$AH$55, 12, FALSE), E73=4, VLOOKUP(H73, [1]Wage_Info!$B$2:$AH$55, 13, FALSE)), C73=2017, _xlfn.IFS(E73=1, VLOOKUP(H73, [1]Wage_Info!$B$2:$AH$55, 14, FALSE), E73=2, VLOOKUP(H73, [1]Wage_Info!$B$2:$AH$55, 15, FALSE), E73=3, VLOOKUP(H73, [1]Wage_Info!$B$2:$AH$55, 16, FALSE), E73=4, VLOOKUP(H73, [1]Wage_Info!$B$2:$AH$55, 17, FALSE)), C73 = 2018, _xlfn.IFS(E73=1, VLOOKUP(H73, [1]Wage_Info!$B$2:$AH$55, 18, FALSE), E73=3, VLOOKUP(H73, [1]Wage_Info!$B$2:$AH$55, 19, FALSE)))</f>
        <v>1085609424</v>
      </c>
      <c r="Z73" s="2">
        <f>_xlfn.IFS(C73=2014, _xlfn.IFS(E73=1, VLOOKUP(H73, [1]Wage_Info!$B$2:$AL$55, 20, FALSE), E73=2, VLOOKUP(H73, [1]Wage_Info!$B$2:$AL$55, 21, FALSE), E73=3, VLOOKUP(H73, [1]Wage_Info!$B$2:$AL$55, 22, FALSE), E73=4, VLOOKUP(H73, [1]Wage_Info!$B$2:$AL$55, 23, FALSE)), C73=2015, _xlfn.IFS(E73=1, VLOOKUP(H73, [1]Wage_Info!$B$2:$AL$55, 24, FALSE), E73=2, VLOOKUP(H73, [1]Wage_Info!$B$2:$AL$55, 25, FALSE), E73=3, VLOOKUP(H73, [1]Wage_Info!$B$2:$AL$55, 26, FALSE), E73=4, VLOOKUP(H73, [1]Wage_Info!$B$2:$AL$55, 27, FALSE)), C73=2016, _xlfn.IFS(E73=1, VLOOKUP(H73, [1]Wage_Info!$B$2:$AL$55, 28, FALSE), E73=2, VLOOKUP(H73, [1]Wage_Info!$B$2:$AL$55, 29, FALSE), E73=3, VLOOKUP(H73, [1]Wage_Info!$B$2:$AL$55, 30, FALSE), E73=4, VLOOKUP(H73, [1]Wage_Info!$B$2:$AL$55, 31, FALSE)), C73=2017, _xlfn.IFS(E73=1, VLOOKUP(H73, [1]Wage_Info!$B$2:$AL$55, 32, FALSE), E73=2, VLOOKUP(H73, [1]Wage_Info!$B$2:$AL$55, 33, FALSE), E73=3, VLOOKUP(H73, [1]Wage_Info!$B$2:$AL$55, 34, FALSE), E73=4, VLOOKUP(H73, [1]Wage_Info!$B$2:$AL$55, 35, FALSE)), C73 = 2018, _xlfn.IFS(E73=1, VLOOKUP(H73, [1]Wage_Info!$B$2:$AL$55, 36, FALSE), E73=2, VLOOKUP(H73, [1]Wage_Info!$B$2:$AL$55, 37, FALSE)))</f>
        <v>149321645217</v>
      </c>
      <c r="AA73" s="4">
        <f t="shared" si="12"/>
        <v>7.2702749987943833E-3</v>
      </c>
      <c r="AB73">
        <f>[1]Key!C73</f>
        <v>1</v>
      </c>
      <c r="AC73">
        <f t="shared" si="13"/>
        <v>0</v>
      </c>
      <c r="AD73">
        <f t="shared" si="14"/>
        <v>1</v>
      </c>
      <c r="AE73">
        <f t="shared" si="15"/>
        <v>1</v>
      </c>
      <c r="AF73">
        <f>[1]Key!D73</f>
        <v>0</v>
      </c>
    </row>
    <row r="74" spans="1:32" x14ac:dyDescent="0.3">
      <c r="A74">
        <v>73</v>
      </c>
      <c r="B74">
        <v>73</v>
      </c>
      <c r="C74">
        <v>2015</v>
      </c>
      <c r="D74">
        <v>4</v>
      </c>
      <c r="E74">
        <f t="shared" si="8"/>
        <v>2</v>
      </c>
      <c r="F74">
        <v>2016</v>
      </c>
      <c r="G74" t="s">
        <v>65</v>
      </c>
      <c r="H74" s="1">
        <f>VALUE(IF(G74="foreign",53,SUBSTITUTE(G74,G74,VLOOKUP(G74,[1]Key!$G$2:$H$55,2,))))</f>
        <v>11</v>
      </c>
      <c r="I74" t="s">
        <v>65</v>
      </c>
      <c r="J74">
        <f>VALUE(_xlfn.IFS(I74="foreign",53,I74="fictional",54, I74="unspecified", 55, NOT(OR(I74="foreign",I74="fictional")),SUBSTITUTE(I74,I74,VLOOKUP(I74,[1]Key!$G$2:$H$55,2,))))</f>
        <v>11</v>
      </c>
      <c r="K74">
        <f t="shared" si="9"/>
        <v>1</v>
      </c>
      <c r="L74">
        <f>VLOOKUP(H74, [1]Key!$H$2:$K$54, 2)</f>
        <v>5</v>
      </c>
      <c r="M74">
        <f>VLOOKUP(J74, [1]Key!$H$2:$K$54, 2)</f>
        <v>5</v>
      </c>
      <c r="N74">
        <f>VLOOKUP("*"&amp;G74&amp;"*",[1]Key!$N$2:$O$6,2,FALSE)</f>
        <v>3</v>
      </c>
      <c r="O74">
        <f>VLOOKUP("*"&amp;G74&amp;"*",[1]Key!$R$2:$S$11,2,FALSE)</f>
        <v>7</v>
      </c>
      <c r="P74">
        <v>3022</v>
      </c>
      <c r="Q74" s="2">
        <v>40000000</v>
      </c>
      <c r="R74" t="s">
        <v>66</v>
      </c>
      <c r="S74">
        <f>VLOOKUP(R74, [1]Key!$U$2:$V$50, 2, FALSE)</f>
        <v>4</v>
      </c>
      <c r="T74">
        <f t="shared" si="10"/>
        <v>0</v>
      </c>
      <c r="U74">
        <f>_xlfn.IFS(C74=2018, VLOOKUP(H74, '[1]State Pop'!$B$2:$G$55,6),C74=2017, VLOOKUP(H74, '[1]State Pop'!$B$2:$F$55,5),C74=2016, VLOOKUP(H74, '[1]State Pop'!$B$2:$F$55,4), C74=2015, VLOOKUP(H74, '[1]State Pop'!$B$2:$F$55,3), C74=2014, VLOOKUP(H74, '[1]State Pop'!$B$2:$F$55,2))</f>
        <v>10199533</v>
      </c>
      <c r="V74">
        <f>_xlfn.IFS(C74=2014,_xlfn.IFS(D74=1,VLOOKUP(H74,[1]Film_Workers!$B$2:$BD$55,2,FALSE),D74=2,VLOOKUP(H74,[1]Film_Workers!$B$2:$BD$55,3,FALSE),D74=3,VLOOKUP(H74,[1]Film_Workers!$B$2:$BD$55,4,FALSE),D74=4,VLOOKUP(H74,[1]Film_Workers!$B$2:$BD$55,5,FALSE),D74=5,VLOOKUP(H74,[1]Film_Workers!$B$2:$BD$55,6,FALSE),D74=6,VLOOKUP(H74,[1]Film_Workers!$B$2:$BD$55,7,FALSE),D74=7,VLOOKUP(H74,[1]Film_Workers!$B$2:$BD$55,8,FALSE),D74=8,VLOOKUP(H74,[1]Film_Workers!$B$2:$BD$55,9,FALSE),D74=9,VLOOKUP(H74,[1]Film_Workers!$B$2:$BD$55,10,FALSE),D74=10,VLOOKUP(H74,[1]Film_Workers!$B$2:$BD$55,11,FALSE),D74=11,VLOOKUP(H74,[1]Film_Workers!$B$2:$BD$55,12,FALSE),D74=12,VLOOKUP(H74,[1]Film_Workers!$B$2:$BD$55,13,FALSE)),C74=2015,_xlfn.IFS(D74=1,VLOOKUP(H74,[1]Film_Workers!$B$2:$BD$55,14,FALSE),D74=2,VLOOKUP(H74,[1]Film_Workers!$B$2:$BD$55,15,FALSE),D74=3,VLOOKUP(H74,[1]Film_Workers!$B$2:$BD$55,16,FALSE),D74=4,VLOOKUP(H74,[1]Film_Workers!$B$2:$BD$55,17,FALSE),D74=5,VLOOKUP(H74,[1]Film_Workers!$B$2:$BD$55,18,FALSE),D74=6,VLOOKUP(H74,[1]Film_Workers!$B$2:$BD$55,19,FALSE),D74=7,VLOOKUP(H74,[1]Film_Workers!$B$2:$BD$55,20,FALSE),D74=8,VLOOKUP(H74,[1]Film_Workers!$B$2:$BD$55,21,FALSE),D74=9,VLOOKUP(H74,[1]Film_Workers!$B$2:$BD$55,22,FALSE),D74=10,VLOOKUP(H74,[1]Film_Workers!$B$2:$BD$55,23,FALSE),D74=11,VLOOKUP(H74,[1]Film_Workers!$B$2:$BD$55,24,FALSE),D74=12,VLOOKUP(H74,[1]Film_Workers!$B$2:$BD$55,25,FALSE)),C74=2016,_xlfn.IFS(D74=1,VLOOKUP(H74,[1]Film_Workers!$B$2:$BD$55,26,FALSE),D74=2,VLOOKUP(H74,[1]Film_Workers!$B$2:$BD$55,27,FALSE),D74=3,VLOOKUP(H74,[1]Film_Workers!$B$2:$BD$55,28,FALSE),D74=4,VLOOKUP(H74,[1]Film_Workers!$B$2:$BD$55,29,FALSE),D74=5,VLOOKUP(H74,[1]Film_Workers!$B$2:$BD$55,30,FALSE),D74=6,VLOOKUP(H74,[1]Film_Workers!$B$2:$BD$55,31,FALSE),D74=7,VLOOKUP(H74,[1]Film_Workers!$B$2:$BD$55,32,FALSE),D74=8,VLOOKUP(H74,[1]Film_Workers!$B$2:$BD$55,33,FALSE),D74=9,VLOOKUP(H74,[1]Film_Workers!$B$2:$BD$55,34,FALSE),D74=10,VLOOKUP(H74,[1]Film_Workers!$B$2:$BD$55,35,FALSE),D74=11,VLOOKUP(H74,[1]Film_Workers!$B$2:$BD$55,36,FALSE),D74=12,VLOOKUP(H74,[1]Film_Workers!$B$2:$BD$55,37,FALSE)),C74=2017,_xlfn.IFS(D74=1,VLOOKUP(H74,[1]Film_Workers!$B$2:$BD$55,38,FALSE),D74=2,VLOOKUP(H74,[1]Film_Workers!$B$2:$BD$55,39,FALSE),D74=3,VLOOKUP(H74,[1]Film_Workers!$B$2:$BD$55,40,FALSE),D74=4,VLOOKUP(H74,[1]Film_Workers!$B$2:$BD$55,41,FALSE),D74=5,VLOOKUP(H74,[1]Film_Workers!$B$2:$BD$55,42,FALSE),D74=6,VLOOKUP(H74,[1]Film_Workers!$B$2:$BD$55,43,FALSE),D74=7,VLOOKUP(H74,[1]Film_Workers!$B$2:$BD$55,43,FALSE),D74=8,VLOOKUP(H74,[1]Film_Workers!$B$2:$BD$55,44,FALSE),D74=9,VLOOKUP(H74,[1]Film_Workers!$B$2:$BD$55,45,FALSE),D74=10,VLOOKUP(H74,[1]Film_Workers!$B$2:$BD$55,46,FALSE),D74=11,VLOOKUP(H74,[1]Film_Workers!$B$2:$BD$55,47,FALSE),D74=12,VLOOKUP(H74,[1]Film_Workers!$B$2:$BD$55,48)),C74=2018,_xlfn.IFS(D74=1,VLOOKUP(H74,[1]Film_Workers!$B$2:$BD$55,49,FALSE),D74=2,VLOOKUP(H74,[1]Film_Workers!$B$2:$BD$55,50,FALSE),D74=3,VLOOKUP(H74,[1]Film_Workers!$B$2:$BD$55,51,FALSE),D74=4,VLOOKUP(H74,[1]Film_Workers!$B$2:$BD$55,52,FALSE),D74=5,VLOOKUP(H74,[1]Film_Workers!$B$2:$BD$55,53,FALSE),D74=6,VLOOKUP(H74,[1]Film_Workers!$B$2:$BD$55,54)))</f>
        <v>7389</v>
      </c>
      <c r="W74">
        <f>_xlfn.IFS(C74=2014,_xlfn.IFS(D74=1,VLOOKUP(H74,[1]Priv_Workers!$B$2:$BD$55,2,FALSE),D74=2,VLOOKUP(H74,[1]Priv_Workers!$B$2:$BD$55,3,FALSE),D74=3,VLOOKUP(H74,[1]Priv_Workers!$B$2:$BD$55,4,FALSE),D74=4,VLOOKUP(H74,[1]Priv_Workers!$B$2:$BD$55,5,FALSE),D74=5,VLOOKUP(H74,[1]Priv_Workers!$B$2:$BD$55,6,FALSE),D74=6,VLOOKUP(H74,[1]Priv_Workers!$B$2:$BD$55,7,FALSE),D74=7,VLOOKUP(H74,[1]Priv_Workers!$B$2:$BD$55,8,FALSE),D74=8,VLOOKUP(H74,[1]Priv_Workers!$B$2:$BD$55,9,FALSE),D74=9,VLOOKUP(H74,[1]Priv_Workers!$B$2:$BD$55,10,FALSE),D74=10,VLOOKUP(H74,[1]Priv_Workers!$B$2:$BD$55,11,FALSE),D74=11,VLOOKUP(H74,[1]Priv_Workers!$B$2:$BD$55,12,FALSE),D74=12,VLOOKUP(H74,[1]Priv_Workers!$B$2:$BD$55,13,FALSE)),C74=2015,_xlfn.IFS(D74=1,VLOOKUP(H74,[1]Priv_Workers!$B$2:$BD$55,14,FALSE),D74=2,VLOOKUP(H74,[1]Priv_Workers!$B$2:$BD$55,15,FALSE),D74=3,VLOOKUP(H74,[1]Priv_Workers!$B$2:$BD$55,16,FALSE),D74=4,VLOOKUP(H74,[1]Priv_Workers!$B$2:$BD$55,17,FALSE),D74=5,VLOOKUP(H74,[1]Priv_Workers!$B$2:$BD$55,18,FALSE),D74=6,VLOOKUP(H74,[1]Priv_Workers!$B$2:$BD$55,19,FALSE),D74=7,VLOOKUP(H74,[1]Priv_Workers!$B$2:$BD$55,20,FALSE),D74=8,VLOOKUP(H74,[1]Priv_Workers!$B$2:$BD$55,21,FALSE),D74=9,VLOOKUP(H74,[1]Priv_Workers!$B$2:$BD$55,22,FALSE),D74=10,VLOOKUP(H74,[1]Priv_Workers!$B$2:$BD$55,23,FALSE),D74=11,VLOOKUP(H74,[1]Priv_Workers!$B$2:$BD$55,24,FALSE),D74=12,VLOOKUP(H74,[1]Priv_Workers!$B$2:$BD$55,25,FALSE)),C74=2016,_xlfn.IFS(D74=1,VLOOKUP(H74,[1]Priv_Workers!$B$2:$BD$55,26,FALSE),D74=2,VLOOKUP(H74,[1]Priv_Workers!$B$2:$BD$55,27,FALSE),D74=3,VLOOKUP(H74,[1]Priv_Workers!$B$2:$BD$55,28,FALSE),D74=4,VLOOKUP(H74,[1]Priv_Workers!$B$2:$BD$55,29,FALSE),D74=5,VLOOKUP(H74,[1]Priv_Workers!$B$2:$BD$55,30,FALSE),D74=6,VLOOKUP(H74,[1]Priv_Workers!$B$2:$BD$55,31,FALSE),D74=7,VLOOKUP(H74,[1]Priv_Workers!$B$2:$BD$55,32,FALSE),D74=8,VLOOKUP(H74,[1]Priv_Workers!$B$2:$BD$55,33,FALSE),D74=9,VLOOKUP(H74,[1]Priv_Workers!$B$2:$BD$55,34,FALSE),D74=10,VLOOKUP(H74,[1]Priv_Workers!$B$2:$BD$55,35,FALSE),D74=11,VLOOKUP(H74,[1]Priv_Workers!$B$2:$BD$55,36,FALSE),D74=12,VLOOKUP(H74,[1]Priv_Workers!$B$2:$BD$55,37,FALSE)),C74=2017,_xlfn.IFS(D74=1,VLOOKUP(H74,[1]Priv_Workers!$B$2:$BD$55,38,FALSE),D74=2,VLOOKUP(H74,[1]Priv_Workers!$B$2:$BD$55,39,FALSE),D74=3,VLOOKUP(H74,[1]Priv_Workers!$B$2:$BD$55,40,FALSE),D74=4,VLOOKUP(H74,[1]Priv_Workers!$B$2:$BD$55,41,FALSE),D74=5,VLOOKUP(H74,[1]Priv_Workers!$B$2:$BD$55,42,FALSE),D74=6,VLOOKUP(H74,[1]Priv_Workers!$B$2:$BD$55,43,FALSE),D74=7,VLOOKUP(H74,[1]Priv_Workers!$B$2:$BD$55,43,FALSE),D74=8,VLOOKUP(H74,[1]Priv_Workers!$B$2:$BD$55,44,FALSE),D74=9,VLOOKUP(H74,[1]Priv_Workers!$B$2:$BD$55,45,FALSE),D74=10,VLOOKUP(H74,[1]Priv_Workers!$B$2:$BD$55,46,FALSE),D74=11,VLOOKUP(H74,[1]Priv_Workers!$B$2:$BD$55,47,FALSE),D74=12,VLOOKUP(H74,[1]Priv_Workers!$B$2:$BD$55,48)),C74=2018,_xlfn.IFS(D74=1,VLOOKUP(H74,[1]Priv_Workers!$B$2:$BD$55,49,FALSE),D74=2,VLOOKUP(H74,[1]Priv_Workers!$B$2:$BD$55,50,FALSE),D74=3,VLOOKUP(H74,[1]Priv_Workers!$B$2:$BD$55,51,FALSE),D74=4,VLOOKUP(H74,[1]Priv_Workers!$B$2:$BD$55,52,FALSE),D74=5,VLOOKUP(H74,[1]Priv_Workers!$B$2:$BD$55,53,FALSE),D74=6,VLOOKUP(H74,[1]Priv_Workers!$B$2:$BD$55,54)))</f>
        <v>3483321</v>
      </c>
      <c r="X74" s="3">
        <f t="shared" si="11"/>
        <v>2.1212515297901057E-3</v>
      </c>
      <c r="Y74" s="2">
        <f>_xlfn.IFS(C74=2014, _xlfn.IFS(E74=1, VLOOKUP(H74, [1]Wage_Info!$B$2:$AH$55, 2, FALSE), E74=2, VLOOKUP(H74, [1]Wage_Info!$B$2:$AH$55, 3, FALSE), E74=3, VLOOKUP(H74, [1]Wage_Info!$B$2:$AH$55, 4, FALSE), E74=4, VLOOKUP(H74, [1]Wage_Info!$B$2:$AH$55, 5, FALSE)), C74=2015, _xlfn.IFS(E74=1, VLOOKUP(H74, [1]Wage_Info!$B$2:$AH$55, 6, FALSE), E74=2, VLOOKUP(H74, [1]Wage_Info!$B$2:$AH$55, 7, FALSE), E74=3, VLOOKUP(H74, [1]Wage_Info!$B$2:$AH$55, 8, FALSE), E74=4, VLOOKUP(H74, [1]Wage_Info!$B$2:$AH$55, 9, FALSE)), C74=2016, _xlfn.IFS(E74=1, VLOOKUP(H74, [1]Wage_Info!$B$2:$AH$55, 10, FALSE), E74=2, VLOOKUP(H74, [1]Wage_Info!$B$2:$AH$55, 11, FALSE), E74=3, VLOOKUP(H74, [1]Wage_Info!$B$2:$AH$55, 12, FALSE), E74=4, VLOOKUP(H74, [1]Wage_Info!$B$2:$AH$55, 13, FALSE)), C74=2017, _xlfn.IFS(E74=1, VLOOKUP(H74, [1]Wage_Info!$B$2:$AH$55, 14, FALSE), E74=2, VLOOKUP(H74, [1]Wage_Info!$B$2:$AH$55, 15, FALSE), E74=3, VLOOKUP(H74, [1]Wage_Info!$B$2:$AH$55, 16, FALSE), E74=4, VLOOKUP(H74, [1]Wage_Info!$B$2:$AH$55, 17, FALSE)), C74 = 2018, _xlfn.IFS(E74=1, VLOOKUP(H74, [1]Wage_Info!$B$2:$AH$55, 18, FALSE), E74=3, VLOOKUP(H74, [1]Wage_Info!$B$2:$AH$55, 19, FALSE)))</f>
        <v>111694238</v>
      </c>
      <c r="Z74" s="2">
        <f>_xlfn.IFS(C74=2014, _xlfn.IFS(E74=1, VLOOKUP(H74, [1]Wage_Info!$B$2:$AL$55, 20, FALSE), E74=2, VLOOKUP(H74, [1]Wage_Info!$B$2:$AL$55, 21, FALSE), E74=3, VLOOKUP(H74, [1]Wage_Info!$B$2:$AL$55, 22, FALSE), E74=4, VLOOKUP(H74, [1]Wage_Info!$B$2:$AL$55, 23, FALSE)), C74=2015, _xlfn.IFS(E74=1, VLOOKUP(H74, [1]Wage_Info!$B$2:$AL$55, 24, FALSE), E74=2, VLOOKUP(H74, [1]Wage_Info!$B$2:$AL$55, 25, FALSE), E74=3, VLOOKUP(H74, [1]Wage_Info!$B$2:$AL$55, 26, FALSE), E74=4, VLOOKUP(H74, [1]Wage_Info!$B$2:$AL$55, 27, FALSE)), C74=2016, _xlfn.IFS(E74=1, VLOOKUP(H74, [1]Wage_Info!$B$2:$AL$55, 28, FALSE), E74=2, VLOOKUP(H74, [1]Wage_Info!$B$2:$AL$55, 29, FALSE), E74=3, VLOOKUP(H74, [1]Wage_Info!$B$2:$AL$55, 30, FALSE), E74=4, VLOOKUP(H74, [1]Wage_Info!$B$2:$AL$55, 31, FALSE)), C74=2017, _xlfn.IFS(E74=1, VLOOKUP(H74, [1]Wage_Info!$B$2:$AL$55, 32, FALSE), E74=2, VLOOKUP(H74, [1]Wage_Info!$B$2:$AL$55, 33, FALSE), E74=3, VLOOKUP(H74, [1]Wage_Info!$B$2:$AL$55, 34, FALSE), E74=4, VLOOKUP(H74, [1]Wage_Info!$B$2:$AL$55, 35, FALSE)), C74 = 2018, _xlfn.IFS(E74=1, VLOOKUP(H74, [1]Wage_Info!$B$2:$AL$55, 36, FALSE), E74=2, VLOOKUP(H74, [1]Wage_Info!$B$2:$AL$55, 37, FALSE)))</f>
        <v>41648395597</v>
      </c>
      <c r="AA74" s="4">
        <f t="shared" si="12"/>
        <v>2.6818377130485554E-3</v>
      </c>
      <c r="AB74">
        <f>[1]Key!C74</f>
        <v>1</v>
      </c>
      <c r="AC74">
        <f t="shared" si="13"/>
        <v>0</v>
      </c>
      <c r="AD74">
        <f t="shared" si="14"/>
        <v>0</v>
      </c>
      <c r="AE74">
        <f t="shared" si="15"/>
        <v>0</v>
      </c>
      <c r="AF74">
        <f>[1]Key!D74</f>
        <v>0</v>
      </c>
    </row>
    <row r="75" spans="1:32" x14ac:dyDescent="0.3">
      <c r="A75">
        <v>74</v>
      </c>
      <c r="B75">
        <v>74</v>
      </c>
      <c r="E75" t="e">
        <f t="shared" si="8"/>
        <v>#N/A</v>
      </c>
      <c r="F75">
        <v>2016</v>
      </c>
      <c r="G75" t="s">
        <v>62</v>
      </c>
      <c r="H75" s="1">
        <f>VALUE(IF(G75="foreign",53,SUBSTITUTE(G75,G75,VLOOKUP(G75,[1]Key!$G$2:$H$55,2,))))</f>
        <v>53</v>
      </c>
      <c r="I75" t="s">
        <v>47</v>
      </c>
      <c r="J75">
        <f>VALUE(_xlfn.IFS(I75="foreign",53,I75="fictional",54, I75="unspecified", 55, NOT(OR(I75="foreign",I75="fictional")),SUBSTITUTE(I75,I75,VLOOKUP(I75,[1]Key!$G$2:$H$55,2,))))</f>
        <v>55</v>
      </c>
      <c r="K75">
        <f t="shared" si="9"/>
        <v>0</v>
      </c>
      <c r="L75">
        <f>VLOOKUP(H75, [1]Key!$H$2:$K$54, 2)</f>
        <v>0</v>
      </c>
      <c r="M75">
        <f>VLOOKUP(J75, [1]Key!$H$2:$K$54, 2)</f>
        <v>0</v>
      </c>
      <c r="N75">
        <f>VLOOKUP("*"&amp;G75&amp;"*",[1]Key!$N$2:$O$6,2,FALSE)</f>
        <v>0</v>
      </c>
      <c r="O75">
        <f>VLOOKUP("*"&amp;G75&amp;"*",[1]Key!$R$2:$S$11,2,FALSE)</f>
        <v>0</v>
      </c>
      <c r="P75">
        <v>3015</v>
      </c>
      <c r="Q75" s="2">
        <v>2000000</v>
      </c>
      <c r="R75" t="s">
        <v>67</v>
      </c>
      <c r="S75">
        <f>VLOOKUP(R75, [1]Key!$U$2:$V$11, 2, FALSE)</f>
        <v>9</v>
      </c>
      <c r="T75">
        <f t="shared" si="10"/>
        <v>1</v>
      </c>
      <c r="U75" t="e">
        <f>_xlfn.IFS(C75=2018, VLOOKUP(H75, '[1]State Pop'!$B$2:$G$55,6),C75=2017, VLOOKUP(H75, '[1]State Pop'!$B$2:$F$55,5),C75=2016, VLOOKUP(H75, '[1]State Pop'!$B$2:$F$55,4), C75=2015, VLOOKUP(H75, '[1]State Pop'!$B$2:$F$55,3), C75=2014, VLOOKUP(H75, '[1]State Pop'!$B$2:$F$55,2))</f>
        <v>#N/A</v>
      </c>
      <c r="V75" t="e">
        <f>_xlfn.IFS(C75=2014,_xlfn.IFS(D75=1,VLOOKUP(H75,[1]Film_Workers!$B$2:$BD$55,2,FALSE),D75=2,VLOOKUP(H75,[1]Film_Workers!$B$2:$BD$55,3,FALSE),D75=3,VLOOKUP(H75,[1]Film_Workers!$B$2:$BD$55,4,FALSE),D75=4,VLOOKUP(H75,[1]Film_Workers!$B$2:$BD$55,5,FALSE),D75=5,VLOOKUP(H75,[1]Film_Workers!$B$2:$BD$55,6,FALSE),D75=6,VLOOKUP(H75,[1]Film_Workers!$B$2:$BD$55,7,FALSE),D75=7,VLOOKUP(H75,[1]Film_Workers!$B$2:$BD$55,8,FALSE),D75=8,VLOOKUP(H75,[1]Film_Workers!$B$2:$BD$55,9,FALSE),D75=9,VLOOKUP(H75,[1]Film_Workers!$B$2:$BD$55,10,FALSE),D75=10,VLOOKUP(H75,[1]Film_Workers!$B$2:$BD$55,11,FALSE),D75=11,VLOOKUP(H75,[1]Film_Workers!$B$2:$BD$55,12,FALSE),D75=12,VLOOKUP(H75,[1]Film_Workers!$B$2:$BD$55,13,FALSE)),C75=2015,_xlfn.IFS(D75=1,VLOOKUP(H75,[1]Film_Workers!$B$2:$BD$55,14,FALSE),D75=2,VLOOKUP(H75,[1]Film_Workers!$B$2:$BD$55,15,FALSE),D75=3,VLOOKUP(H75,[1]Film_Workers!$B$2:$BD$55,16,FALSE),D75=4,VLOOKUP(H75,[1]Film_Workers!$B$2:$BD$55,17,FALSE),D75=5,VLOOKUP(H75,[1]Film_Workers!$B$2:$BD$55,18,FALSE),D75=6,VLOOKUP(H75,[1]Film_Workers!$B$2:$BD$55,19,FALSE),D75=7,VLOOKUP(H75,[1]Film_Workers!$B$2:$BD$55,20,FALSE),D75=8,VLOOKUP(H75,[1]Film_Workers!$B$2:$BD$55,21,FALSE),D75=9,VLOOKUP(H75,[1]Film_Workers!$B$2:$BD$55,22,FALSE),D75=10,VLOOKUP(H75,[1]Film_Workers!$B$2:$BD$55,23,FALSE),D75=11,VLOOKUP(H75,[1]Film_Workers!$B$2:$BD$55,24,FALSE),D75=12,VLOOKUP(H75,[1]Film_Workers!$B$2:$BD$55,25,FALSE)),C75=2016,_xlfn.IFS(D75=1,VLOOKUP(H75,[1]Film_Workers!$B$2:$BD$55,26,FALSE),D75=2,VLOOKUP(H75,[1]Film_Workers!$B$2:$BD$55,27,FALSE),D75=3,VLOOKUP(H75,[1]Film_Workers!$B$2:$BD$55,28,FALSE),D75=4,VLOOKUP(H75,[1]Film_Workers!$B$2:$BD$55,29,FALSE),D75=5,VLOOKUP(H75,[1]Film_Workers!$B$2:$BD$55,30,FALSE),D75=6,VLOOKUP(H75,[1]Film_Workers!$B$2:$BD$55,31,FALSE),D75=7,VLOOKUP(H75,[1]Film_Workers!$B$2:$BD$55,32,FALSE),D75=8,VLOOKUP(H75,[1]Film_Workers!$B$2:$BD$55,33,FALSE),D75=9,VLOOKUP(H75,[1]Film_Workers!$B$2:$BD$55,34,FALSE),D75=10,VLOOKUP(H75,[1]Film_Workers!$B$2:$BD$55,35,FALSE),D75=11,VLOOKUP(H75,[1]Film_Workers!$B$2:$BD$55,36,FALSE),D75=12,VLOOKUP(H75,[1]Film_Workers!$B$2:$BD$55,37,FALSE)),C75=2017,_xlfn.IFS(D75=1,VLOOKUP(H75,[1]Film_Workers!$B$2:$BD$55,38,FALSE),D75=2,VLOOKUP(H75,[1]Film_Workers!$B$2:$BD$55,39,FALSE),D75=3,VLOOKUP(H75,[1]Film_Workers!$B$2:$BD$55,40,FALSE),D75=4,VLOOKUP(H75,[1]Film_Workers!$B$2:$BD$55,41,FALSE),D75=5,VLOOKUP(H75,[1]Film_Workers!$B$2:$BD$55,42,FALSE),D75=6,VLOOKUP(H75,[1]Film_Workers!$B$2:$BD$55,43,FALSE),D75=7,VLOOKUP(H75,[1]Film_Workers!$B$2:$BD$55,43,FALSE),D75=8,VLOOKUP(H75,[1]Film_Workers!$B$2:$BD$55,44,FALSE),D75=9,VLOOKUP(H75,[1]Film_Workers!$B$2:$BD$55,45,FALSE),D75=10,VLOOKUP(H75,[1]Film_Workers!$B$2:$BD$55,46,FALSE),D75=11,VLOOKUP(H75,[1]Film_Workers!$B$2:$BD$55,47,FALSE),D75=12,VLOOKUP(H75,[1]Film_Workers!$B$2:$BD$55,48)),C75=2018,_xlfn.IFS(D75=1,VLOOKUP(H75,[1]Film_Workers!$B$2:$BD$55,49,FALSE),D75=2,VLOOKUP(H75,[1]Film_Workers!$B$2:$BD$55,50,FALSE),D75=3,VLOOKUP(H75,[1]Film_Workers!$B$2:$BD$55,51,FALSE),D75=4,VLOOKUP(H75,[1]Film_Workers!$B$2:$BD$55,52,FALSE),D75=5,VLOOKUP(H75,[1]Film_Workers!$B$2:$BD$55,53,FALSE),D75=6,VLOOKUP(H75,[1]Film_Workers!$B$2:$BD$55,54)))</f>
        <v>#N/A</v>
      </c>
      <c r="W75" t="e">
        <f>_xlfn.IFS(C75=2014,_xlfn.IFS(D75=1,VLOOKUP(H75,[1]Priv_Workers!$B$2:$BD$55,2,FALSE),D75=2,VLOOKUP(H75,[1]Priv_Workers!$B$2:$BD$55,3,FALSE),D75=3,VLOOKUP(H75,[1]Priv_Workers!$B$2:$BD$55,4,FALSE),D75=4,VLOOKUP(H75,[1]Priv_Workers!$B$2:$BD$55,5,FALSE),D75=5,VLOOKUP(H75,[1]Priv_Workers!$B$2:$BD$55,6,FALSE),D75=6,VLOOKUP(H75,[1]Priv_Workers!$B$2:$BD$55,7,FALSE),D75=7,VLOOKUP(H75,[1]Priv_Workers!$B$2:$BD$55,8,FALSE),D75=8,VLOOKUP(H75,[1]Priv_Workers!$B$2:$BD$55,9,FALSE),D75=9,VLOOKUP(H75,[1]Priv_Workers!$B$2:$BD$55,10,FALSE),D75=10,VLOOKUP(H75,[1]Priv_Workers!$B$2:$BD$55,11,FALSE),D75=11,VLOOKUP(H75,[1]Priv_Workers!$B$2:$BD$55,12,FALSE),D75=12,VLOOKUP(H75,[1]Priv_Workers!$B$2:$BD$55,13,FALSE)),C75=2015,_xlfn.IFS(D75=1,VLOOKUP(H75,[1]Priv_Workers!$B$2:$BD$55,14,FALSE),D75=2,VLOOKUP(H75,[1]Priv_Workers!$B$2:$BD$55,15,FALSE),D75=3,VLOOKUP(H75,[1]Priv_Workers!$B$2:$BD$55,16,FALSE),D75=4,VLOOKUP(H75,[1]Priv_Workers!$B$2:$BD$55,17,FALSE),D75=5,VLOOKUP(H75,[1]Priv_Workers!$B$2:$BD$55,18,FALSE),D75=6,VLOOKUP(H75,[1]Priv_Workers!$B$2:$BD$55,19,FALSE),D75=7,VLOOKUP(H75,[1]Priv_Workers!$B$2:$BD$55,20,FALSE),D75=8,VLOOKUP(H75,[1]Priv_Workers!$B$2:$BD$55,21,FALSE),D75=9,VLOOKUP(H75,[1]Priv_Workers!$B$2:$BD$55,22,FALSE),D75=10,VLOOKUP(H75,[1]Priv_Workers!$B$2:$BD$55,23,FALSE),D75=11,VLOOKUP(H75,[1]Priv_Workers!$B$2:$BD$55,24,FALSE),D75=12,VLOOKUP(H75,[1]Priv_Workers!$B$2:$BD$55,25,FALSE)),C75=2016,_xlfn.IFS(D75=1,VLOOKUP(H75,[1]Priv_Workers!$B$2:$BD$55,26,FALSE),D75=2,VLOOKUP(H75,[1]Priv_Workers!$B$2:$BD$55,27,FALSE),D75=3,VLOOKUP(H75,[1]Priv_Workers!$B$2:$BD$55,28,FALSE),D75=4,VLOOKUP(H75,[1]Priv_Workers!$B$2:$BD$55,29,FALSE),D75=5,VLOOKUP(H75,[1]Priv_Workers!$B$2:$BD$55,30,FALSE),D75=6,VLOOKUP(H75,[1]Priv_Workers!$B$2:$BD$55,31,FALSE),D75=7,VLOOKUP(H75,[1]Priv_Workers!$B$2:$BD$55,32,FALSE),D75=8,VLOOKUP(H75,[1]Priv_Workers!$B$2:$BD$55,33,FALSE),D75=9,VLOOKUP(H75,[1]Priv_Workers!$B$2:$BD$55,34,FALSE),D75=10,VLOOKUP(H75,[1]Priv_Workers!$B$2:$BD$55,35,FALSE),D75=11,VLOOKUP(H75,[1]Priv_Workers!$B$2:$BD$55,36,FALSE),D75=12,VLOOKUP(H75,[1]Priv_Workers!$B$2:$BD$55,37,FALSE)),C75=2017,_xlfn.IFS(D75=1,VLOOKUP(H75,[1]Priv_Workers!$B$2:$BD$55,38,FALSE),D75=2,VLOOKUP(H75,[1]Priv_Workers!$B$2:$BD$55,39,FALSE),D75=3,VLOOKUP(H75,[1]Priv_Workers!$B$2:$BD$55,40,FALSE),D75=4,VLOOKUP(H75,[1]Priv_Workers!$B$2:$BD$55,41,FALSE),D75=5,VLOOKUP(H75,[1]Priv_Workers!$B$2:$BD$55,42,FALSE),D75=6,VLOOKUP(H75,[1]Priv_Workers!$B$2:$BD$55,43,FALSE),D75=7,VLOOKUP(H75,[1]Priv_Workers!$B$2:$BD$55,43,FALSE),D75=8,VLOOKUP(H75,[1]Priv_Workers!$B$2:$BD$55,44,FALSE),D75=9,VLOOKUP(H75,[1]Priv_Workers!$B$2:$BD$55,45,FALSE),D75=10,VLOOKUP(H75,[1]Priv_Workers!$B$2:$BD$55,46,FALSE),D75=11,VLOOKUP(H75,[1]Priv_Workers!$B$2:$BD$55,47,FALSE),D75=12,VLOOKUP(H75,[1]Priv_Workers!$B$2:$BD$55,48)),C75=2018,_xlfn.IFS(D75=1,VLOOKUP(H75,[1]Priv_Workers!$B$2:$BD$55,49,FALSE),D75=2,VLOOKUP(H75,[1]Priv_Workers!$B$2:$BD$55,50,FALSE),D75=3,VLOOKUP(H75,[1]Priv_Workers!$B$2:$BD$55,51,FALSE),D75=4,VLOOKUP(H75,[1]Priv_Workers!$B$2:$BD$55,52,FALSE),D75=5,VLOOKUP(H75,[1]Priv_Workers!$B$2:$BD$55,53,FALSE),D75=6,VLOOKUP(H75,[1]Priv_Workers!$B$2:$BD$55,54)))</f>
        <v>#N/A</v>
      </c>
      <c r="X75" s="3" t="e">
        <f t="shared" si="11"/>
        <v>#N/A</v>
      </c>
      <c r="Y75" s="2" t="e">
        <f>_xlfn.IFS(C75=2014, _xlfn.IFS(E75=1, VLOOKUP(H75, [1]Wage_Info!$B$2:$AH$55, 2, FALSE), E75=2, VLOOKUP(H75, [1]Wage_Info!$B$2:$AH$55, 3, FALSE), E75=3, VLOOKUP(H75, [1]Wage_Info!$B$2:$AH$55, 4, FALSE), E75=4, VLOOKUP(H75, [1]Wage_Info!$B$2:$AH$55, 5, FALSE)), C75=2015, _xlfn.IFS(E75=1, VLOOKUP(H75, [1]Wage_Info!$B$2:$AH$55, 6, FALSE), E75=2, VLOOKUP(H75, [1]Wage_Info!$B$2:$AH$55, 7, FALSE), E75=3, VLOOKUP(H75, [1]Wage_Info!$B$2:$AH$55, 8, FALSE), E75=4, VLOOKUP(H75, [1]Wage_Info!$B$2:$AH$55, 9, FALSE)), C75=2016, _xlfn.IFS(E75=1, VLOOKUP(H75, [1]Wage_Info!$B$2:$AH$55, 10, FALSE), E75=2, VLOOKUP(H75, [1]Wage_Info!$B$2:$AH$55, 11, FALSE), E75=3, VLOOKUP(H75, [1]Wage_Info!$B$2:$AH$55, 12, FALSE), E75=4, VLOOKUP(H75, [1]Wage_Info!$B$2:$AH$55, 13, FALSE)), C75=2017, _xlfn.IFS(E75=1, VLOOKUP(H75, [1]Wage_Info!$B$2:$AH$55, 14, FALSE), E75=2, VLOOKUP(H75, [1]Wage_Info!$B$2:$AH$55, 15, FALSE), E75=3, VLOOKUP(H75, [1]Wage_Info!$B$2:$AH$55, 16, FALSE), E75=4, VLOOKUP(H75, [1]Wage_Info!$B$2:$AH$55, 17, FALSE)), C75 = 2018, _xlfn.IFS(E75=1, VLOOKUP(H75, [1]Wage_Info!$B$2:$AH$55, 18, FALSE), E75=3, VLOOKUP(H75, [1]Wage_Info!$B$2:$AH$55, 19, FALSE)))</f>
        <v>#N/A</v>
      </c>
      <c r="Z75" s="2" t="e">
        <f>_xlfn.IFS(C75=2014, _xlfn.IFS(E75=1, VLOOKUP(H75, [1]Wage_Info!$B$2:$AL$55, 20, FALSE), E75=2, VLOOKUP(H75, [1]Wage_Info!$B$2:$AL$55, 21, FALSE), E75=3, VLOOKUP(H75, [1]Wage_Info!$B$2:$AL$55, 22, FALSE), E75=4, VLOOKUP(H75, [1]Wage_Info!$B$2:$AL$55, 23, FALSE)), C75=2015, _xlfn.IFS(E75=1, VLOOKUP(H75, [1]Wage_Info!$B$2:$AL$55, 24, FALSE), E75=2, VLOOKUP(H75, [1]Wage_Info!$B$2:$AL$55, 25, FALSE), E75=3, VLOOKUP(H75, [1]Wage_Info!$B$2:$AL$55, 26, FALSE), E75=4, VLOOKUP(H75, [1]Wage_Info!$B$2:$AL$55, 27, FALSE)), C75=2016, _xlfn.IFS(E75=1, VLOOKUP(H75, [1]Wage_Info!$B$2:$AL$55, 28, FALSE), E75=2, VLOOKUP(H75, [1]Wage_Info!$B$2:$AL$55, 29, FALSE), E75=3, VLOOKUP(H75, [1]Wage_Info!$B$2:$AL$55, 30, FALSE), E75=4, VLOOKUP(H75, [1]Wage_Info!$B$2:$AL$55, 31, FALSE)), C75=2017, _xlfn.IFS(E75=1, VLOOKUP(H75, [1]Wage_Info!$B$2:$AL$55, 32, FALSE), E75=2, VLOOKUP(H75, [1]Wage_Info!$B$2:$AL$55, 33, FALSE), E75=3, VLOOKUP(H75, [1]Wage_Info!$B$2:$AL$55, 34, FALSE), E75=4, VLOOKUP(H75, [1]Wage_Info!$B$2:$AL$55, 35, FALSE)), C75 = 2018, _xlfn.IFS(E75=1, VLOOKUP(H75, [1]Wage_Info!$B$2:$AL$55, 36, FALSE), E75=2, VLOOKUP(H75, [1]Wage_Info!$B$2:$AL$55, 37, FALSE)))</f>
        <v>#N/A</v>
      </c>
      <c r="AA75" s="4" t="e">
        <f t="shared" si="12"/>
        <v>#N/A</v>
      </c>
      <c r="AB75">
        <f>[1]Key!C75</f>
        <v>1</v>
      </c>
      <c r="AC75">
        <f t="shared" si="13"/>
        <v>0</v>
      </c>
      <c r="AD75">
        <f t="shared" si="14"/>
        <v>0</v>
      </c>
      <c r="AE75">
        <f t="shared" si="15"/>
        <v>0</v>
      </c>
      <c r="AF75">
        <f>[1]Key!D75</f>
        <v>0</v>
      </c>
    </row>
    <row r="76" spans="1:32" x14ac:dyDescent="0.3">
      <c r="A76">
        <v>75</v>
      </c>
      <c r="B76">
        <v>75</v>
      </c>
      <c r="C76">
        <v>2016</v>
      </c>
      <c r="D76">
        <v>2</v>
      </c>
      <c r="E76">
        <f t="shared" si="8"/>
        <v>1</v>
      </c>
      <c r="F76">
        <v>2016</v>
      </c>
      <c r="G76" t="s">
        <v>40</v>
      </c>
      <c r="H76" s="1">
        <f>VALUE(IF(G76="foreign",53,SUBSTITUTE(G76,G76,VLOOKUP(G76,[1]Key!$G$2:$H$55,2,))))</f>
        <v>5</v>
      </c>
      <c r="I76" t="s">
        <v>40</v>
      </c>
      <c r="J76">
        <f>VALUE(_xlfn.IFS(I76="foreign",53,I76="fictional",54, I76="unspecified", 55, NOT(OR(I76="foreign",I76="fictional")),SUBSTITUTE(I76,I76,VLOOKUP(I76,[1]Key!$G$2:$H$55,2,))))</f>
        <v>5</v>
      </c>
      <c r="K76">
        <f t="shared" si="9"/>
        <v>1</v>
      </c>
      <c r="L76">
        <f>VLOOKUP(H76, [1]Key!$H$2:$K$54, 2)</f>
        <v>3</v>
      </c>
      <c r="M76">
        <f>VLOOKUP(J76, [1]Key!$H$2:$K$54, 2)</f>
        <v>3</v>
      </c>
      <c r="N76">
        <f>VLOOKUP("*"&amp;G76&amp;"*",[1]Key!$N$2:$O$6,2,FALSE)</f>
        <v>4</v>
      </c>
      <c r="O76">
        <f>VLOOKUP("*"&amp;G76&amp;"*",[1]Key!$R$2:$S$11,2,FALSE)</f>
        <v>6</v>
      </c>
      <c r="P76">
        <v>3008</v>
      </c>
      <c r="Q76" s="2">
        <v>38000000</v>
      </c>
      <c r="R76" t="s">
        <v>66</v>
      </c>
      <c r="S76">
        <f>VLOOKUP(R76, [1]Key!$U$2:$V$50, 2, FALSE)</f>
        <v>4</v>
      </c>
      <c r="T76">
        <f t="shared" si="10"/>
        <v>0</v>
      </c>
      <c r="U76">
        <f>_xlfn.IFS(C76=2018, VLOOKUP(H76, '[1]State Pop'!$B$2:$G$55,6),C76=2017, VLOOKUP(H76, '[1]State Pop'!$B$2:$F$55,5),C76=2016, VLOOKUP(H76, '[1]State Pop'!$B$2:$F$55,4), C76=2015, VLOOKUP(H76, '[1]State Pop'!$B$2:$F$55,3), C76=2014, VLOOKUP(H76, '[1]State Pop'!$B$2:$F$55,2))</f>
        <v>39296476</v>
      </c>
      <c r="V76">
        <f>_xlfn.IFS(C76=2014,_xlfn.IFS(D76=1,VLOOKUP(H76,[1]Film_Workers!$B$2:$BD$55,2,FALSE),D76=2,VLOOKUP(H76,[1]Film_Workers!$B$2:$BD$55,3,FALSE),D76=3,VLOOKUP(H76,[1]Film_Workers!$B$2:$BD$55,4,FALSE),D76=4,VLOOKUP(H76,[1]Film_Workers!$B$2:$BD$55,5,FALSE),D76=5,VLOOKUP(H76,[1]Film_Workers!$B$2:$BD$55,6,FALSE),D76=6,VLOOKUP(H76,[1]Film_Workers!$B$2:$BD$55,7,FALSE),D76=7,VLOOKUP(H76,[1]Film_Workers!$B$2:$BD$55,8,FALSE),D76=8,VLOOKUP(H76,[1]Film_Workers!$B$2:$BD$55,9,FALSE),D76=9,VLOOKUP(H76,[1]Film_Workers!$B$2:$BD$55,10,FALSE),D76=10,VLOOKUP(H76,[1]Film_Workers!$B$2:$BD$55,11,FALSE),D76=11,VLOOKUP(H76,[1]Film_Workers!$B$2:$BD$55,12,FALSE),D76=12,VLOOKUP(H76,[1]Film_Workers!$B$2:$BD$55,13,FALSE)),C76=2015,_xlfn.IFS(D76=1,VLOOKUP(H76,[1]Film_Workers!$B$2:$BD$55,14,FALSE),D76=2,VLOOKUP(H76,[1]Film_Workers!$B$2:$BD$55,15,FALSE),D76=3,VLOOKUP(H76,[1]Film_Workers!$B$2:$BD$55,16,FALSE),D76=4,VLOOKUP(H76,[1]Film_Workers!$B$2:$BD$55,17,FALSE),D76=5,VLOOKUP(H76,[1]Film_Workers!$B$2:$BD$55,18,FALSE),D76=6,VLOOKUP(H76,[1]Film_Workers!$B$2:$BD$55,19,FALSE),D76=7,VLOOKUP(H76,[1]Film_Workers!$B$2:$BD$55,20,FALSE),D76=8,VLOOKUP(H76,[1]Film_Workers!$B$2:$BD$55,21,FALSE),D76=9,VLOOKUP(H76,[1]Film_Workers!$B$2:$BD$55,22,FALSE),D76=10,VLOOKUP(H76,[1]Film_Workers!$B$2:$BD$55,23,FALSE),D76=11,VLOOKUP(H76,[1]Film_Workers!$B$2:$BD$55,24,FALSE),D76=12,VLOOKUP(H76,[1]Film_Workers!$B$2:$BD$55,25,FALSE)),C76=2016,_xlfn.IFS(D76=1,VLOOKUP(H76,[1]Film_Workers!$B$2:$BD$55,26,FALSE),D76=2,VLOOKUP(H76,[1]Film_Workers!$B$2:$BD$55,27,FALSE),D76=3,VLOOKUP(H76,[1]Film_Workers!$B$2:$BD$55,28,FALSE),D76=4,VLOOKUP(H76,[1]Film_Workers!$B$2:$BD$55,29,FALSE),D76=5,VLOOKUP(H76,[1]Film_Workers!$B$2:$BD$55,30,FALSE),D76=6,VLOOKUP(H76,[1]Film_Workers!$B$2:$BD$55,31,FALSE),D76=7,VLOOKUP(H76,[1]Film_Workers!$B$2:$BD$55,32,FALSE),D76=8,VLOOKUP(H76,[1]Film_Workers!$B$2:$BD$55,33,FALSE),D76=9,VLOOKUP(H76,[1]Film_Workers!$B$2:$BD$55,34,FALSE),D76=10,VLOOKUP(H76,[1]Film_Workers!$B$2:$BD$55,35,FALSE),D76=11,VLOOKUP(H76,[1]Film_Workers!$B$2:$BD$55,36,FALSE),D76=12,VLOOKUP(H76,[1]Film_Workers!$B$2:$BD$55,37,FALSE)),C76=2017,_xlfn.IFS(D76=1,VLOOKUP(H76,[1]Film_Workers!$B$2:$BD$55,38,FALSE),D76=2,VLOOKUP(H76,[1]Film_Workers!$B$2:$BD$55,39,FALSE),D76=3,VLOOKUP(H76,[1]Film_Workers!$B$2:$BD$55,40,FALSE),D76=4,VLOOKUP(H76,[1]Film_Workers!$B$2:$BD$55,41,FALSE),D76=5,VLOOKUP(H76,[1]Film_Workers!$B$2:$BD$55,42,FALSE),D76=6,VLOOKUP(H76,[1]Film_Workers!$B$2:$BD$55,43,FALSE),D76=7,VLOOKUP(H76,[1]Film_Workers!$B$2:$BD$55,43,FALSE),D76=8,VLOOKUP(H76,[1]Film_Workers!$B$2:$BD$55,44,FALSE),D76=9,VLOOKUP(H76,[1]Film_Workers!$B$2:$BD$55,45,FALSE),D76=10,VLOOKUP(H76,[1]Film_Workers!$B$2:$BD$55,46,FALSE),D76=11,VLOOKUP(H76,[1]Film_Workers!$B$2:$BD$55,47,FALSE),D76=12,VLOOKUP(H76,[1]Film_Workers!$B$2:$BD$55,48)),C76=2018,_xlfn.IFS(D76=1,VLOOKUP(H76,[1]Film_Workers!$B$2:$BD$55,49,FALSE),D76=2,VLOOKUP(H76,[1]Film_Workers!$B$2:$BD$55,50,FALSE),D76=3,VLOOKUP(H76,[1]Film_Workers!$B$2:$BD$55,51,FALSE),D76=4,VLOOKUP(H76,[1]Film_Workers!$B$2:$BD$55,52,FALSE),D76=5,VLOOKUP(H76,[1]Film_Workers!$B$2:$BD$55,53,FALSE),D76=6,VLOOKUP(H76,[1]Film_Workers!$B$2:$BD$55,54)))</f>
        <v>137163</v>
      </c>
      <c r="W76">
        <f>_xlfn.IFS(C76=2014,_xlfn.IFS(D76=1,VLOOKUP(H76,[1]Priv_Workers!$B$2:$BD$55,2,FALSE),D76=2,VLOOKUP(H76,[1]Priv_Workers!$B$2:$BD$55,3,FALSE),D76=3,VLOOKUP(H76,[1]Priv_Workers!$B$2:$BD$55,4,FALSE),D76=4,VLOOKUP(H76,[1]Priv_Workers!$B$2:$BD$55,5,FALSE),D76=5,VLOOKUP(H76,[1]Priv_Workers!$B$2:$BD$55,6,FALSE),D76=6,VLOOKUP(H76,[1]Priv_Workers!$B$2:$BD$55,7,FALSE),D76=7,VLOOKUP(H76,[1]Priv_Workers!$B$2:$BD$55,8,FALSE),D76=8,VLOOKUP(H76,[1]Priv_Workers!$B$2:$BD$55,9,FALSE),D76=9,VLOOKUP(H76,[1]Priv_Workers!$B$2:$BD$55,10,FALSE),D76=10,VLOOKUP(H76,[1]Priv_Workers!$B$2:$BD$55,11,FALSE),D76=11,VLOOKUP(H76,[1]Priv_Workers!$B$2:$BD$55,12,FALSE),D76=12,VLOOKUP(H76,[1]Priv_Workers!$B$2:$BD$55,13,FALSE)),C76=2015,_xlfn.IFS(D76=1,VLOOKUP(H76,[1]Priv_Workers!$B$2:$BD$55,14,FALSE),D76=2,VLOOKUP(H76,[1]Priv_Workers!$B$2:$BD$55,15,FALSE),D76=3,VLOOKUP(H76,[1]Priv_Workers!$B$2:$BD$55,16,FALSE),D76=4,VLOOKUP(H76,[1]Priv_Workers!$B$2:$BD$55,17,FALSE),D76=5,VLOOKUP(H76,[1]Priv_Workers!$B$2:$BD$55,18,FALSE),D76=6,VLOOKUP(H76,[1]Priv_Workers!$B$2:$BD$55,19,FALSE),D76=7,VLOOKUP(H76,[1]Priv_Workers!$B$2:$BD$55,20,FALSE),D76=8,VLOOKUP(H76,[1]Priv_Workers!$B$2:$BD$55,21,FALSE),D76=9,VLOOKUP(H76,[1]Priv_Workers!$B$2:$BD$55,22,FALSE),D76=10,VLOOKUP(H76,[1]Priv_Workers!$B$2:$BD$55,23,FALSE),D76=11,VLOOKUP(H76,[1]Priv_Workers!$B$2:$BD$55,24,FALSE),D76=12,VLOOKUP(H76,[1]Priv_Workers!$B$2:$BD$55,25,FALSE)),C76=2016,_xlfn.IFS(D76=1,VLOOKUP(H76,[1]Priv_Workers!$B$2:$BD$55,26,FALSE),D76=2,VLOOKUP(H76,[1]Priv_Workers!$B$2:$BD$55,27,FALSE),D76=3,VLOOKUP(H76,[1]Priv_Workers!$B$2:$BD$55,28,FALSE),D76=4,VLOOKUP(H76,[1]Priv_Workers!$B$2:$BD$55,29,FALSE),D76=5,VLOOKUP(H76,[1]Priv_Workers!$B$2:$BD$55,30,FALSE),D76=6,VLOOKUP(H76,[1]Priv_Workers!$B$2:$BD$55,31,FALSE),D76=7,VLOOKUP(H76,[1]Priv_Workers!$B$2:$BD$55,32,FALSE),D76=8,VLOOKUP(H76,[1]Priv_Workers!$B$2:$BD$55,33,FALSE),D76=9,VLOOKUP(H76,[1]Priv_Workers!$B$2:$BD$55,34,FALSE),D76=10,VLOOKUP(H76,[1]Priv_Workers!$B$2:$BD$55,35,FALSE),D76=11,VLOOKUP(H76,[1]Priv_Workers!$B$2:$BD$55,36,FALSE),D76=12,VLOOKUP(H76,[1]Priv_Workers!$B$2:$BD$55,37,FALSE)),C76=2017,_xlfn.IFS(D76=1,VLOOKUP(H76,[1]Priv_Workers!$B$2:$BD$55,38,FALSE),D76=2,VLOOKUP(H76,[1]Priv_Workers!$B$2:$BD$55,39,FALSE),D76=3,VLOOKUP(H76,[1]Priv_Workers!$B$2:$BD$55,40,FALSE),D76=4,VLOOKUP(H76,[1]Priv_Workers!$B$2:$BD$55,41,FALSE),D76=5,VLOOKUP(H76,[1]Priv_Workers!$B$2:$BD$55,42,FALSE),D76=6,VLOOKUP(H76,[1]Priv_Workers!$B$2:$BD$55,43,FALSE),D76=7,VLOOKUP(H76,[1]Priv_Workers!$B$2:$BD$55,43,FALSE),D76=8,VLOOKUP(H76,[1]Priv_Workers!$B$2:$BD$55,44,FALSE),D76=9,VLOOKUP(H76,[1]Priv_Workers!$B$2:$BD$55,45,FALSE),D76=10,VLOOKUP(H76,[1]Priv_Workers!$B$2:$BD$55,46,FALSE),D76=11,VLOOKUP(H76,[1]Priv_Workers!$B$2:$BD$55,47,FALSE),D76=12,VLOOKUP(H76,[1]Priv_Workers!$B$2:$BD$55,48)),C76=2018,_xlfn.IFS(D76=1,VLOOKUP(H76,[1]Priv_Workers!$B$2:$BD$55,49,FALSE),D76=2,VLOOKUP(H76,[1]Priv_Workers!$B$2:$BD$55,50,FALSE),D76=3,VLOOKUP(H76,[1]Priv_Workers!$B$2:$BD$55,51,FALSE),D76=4,VLOOKUP(H76,[1]Priv_Workers!$B$2:$BD$55,52,FALSE),D76=5,VLOOKUP(H76,[1]Priv_Workers!$B$2:$BD$55,53,FALSE),D76=6,VLOOKUP(H76,[1]Priv_Workers!$B$2:$BD$55,54)))</f>
        <v>14007676</v>
      </c>
      <c r="X76" s="3">
        <f t="shared" si="11"/>
        <v>9.7919883355383156E-3</v>
      </c>
      <c r="Y76" s="2">
        <f>_xlfn.IFS(C76=2014, _xlfn.IFS(E76=1, VLOOKUP(H76, [1]Wage_Info!$B$2:$AH$55, 2, FALSE), E76=2, VLOOKUP(H76, [1]Wage_Info!$B$2:$AH$55, 3, FALSE), E76=3, VLOOKUP(H76, [1]Wage_Info!$B$2:$AH$55, 4, FALSE), E76=4, VLOOKUP(H76, [1]Wage_Info!$B$2:$AH$55, 5, FALSE)), C76=2015, _xlfn.IFS(E76=1, VLOOKUP(H76, [1]Wage_Info!$B$2:$AH$55, 6, FALSE), E76=2, VLOOKUP(H76, [1]Wage_Info!$B$2:$AH$55, 7, FALSE), E76=3, VLOOKUP(H76, [1]Wage_Info!$B$2:$AH$55, 8, FALSE), E76=4, VLOOKUP(H76, [1]Wage_Info!$B$2:$AH$55, 9, FALSE)), C76=2016, _xlfn.IFS(E76=1, VLOOKUP(H76, [1]Wage_Info!$B$2:$AH$55, 10, FALSE), E76=2, VLOOKUP(H76, [1]Wage_Info!$B$2:$AH$55, 11, FALSE), E76=3, VLOOKUP(H76, [1]Wage_Info!$B$2:$AH$55, 12, FALSE), E76=4, VLOOKUP(H76, [1]Wage_Info!$B$2:$AH$55, 13, FALSE)), C76=2017, _xlfn.IFS(E76=1, VLOOKUP(H76, [1]Wage_Info!$B$2:$AH$55, 14, FALSE), E76=2, VLOOKUP(H76, [1]Wage_Info!$B$2:$AH$55, 15, FALSE), E76=3, VLOOKUP(H76, [1]Wage_Info!$B$2:$AH$55, 16, FALSE), E76=4, VLOOKUP(H76, [1]Wage_Info!$B$2:$AH$55, 17, FALSE)), C76 = 2018, _xlfn.IFS(E76=1, VLOOKUP(H76, [1]Wage_Info!$B$2:$AH$55, 18, FALSE), E76=3, VLOOKUP(H76, [1]Wage_Info!$B$2:$AH$55, 19, FALSE)))</f>
        <v>3341091442</v>
      </c>
      <c r="Z76" s="2">
        <f>_xlfn.IFS(C76=2014, _xlfn.IFS(E76=1, VLOOKUP(H76, [1]Wage_Info!$B$2:$AL$55, 20, FALSE), E76=2, VLOOKUP(H76, [1]Wage_Info!$B$2:$AL$55, 21, FALSE), E76=3, VLOOKUP(H76, [1]Wage_Info!$B$2:$AL$55, 22, FALSE), E76=4, VLOOKUP(H76, [1]Wage_Info!$B$2:$AL$55, 23, FALSE)), C76=2015, _xlfn.IFS(E76=1, VLOOKUP(H76, [1]Wage_Info!$B$2:$AL$55, 24, FALSE), E76=2, VLOOKUP(H76, [1]Wage_Info!$B$2:$AL$55, 25, FALSE), E76=3, VLOOKUP(H76, [1]Wage_Info!$B$2:$AL$55, 26, FALSE), E76=4, VLOOKUP(H76, [1]Wage_Info!$B$2:$AL$55, 27, FALSE)), C76=2016, _xlfn.IFS(E76=1, VLOOKUP(H76, [1]Wage_Info!$B$2:$AL$55, 28, FALSE), E76=2, VLOOKUP(H76, [1]Wage_Info!$B$2:$AL$55, 29, FALSE), E76=3, VLOOKUP(H76, [1]Wage_Info!$B$2:$AL$55, 30, FALSE), E76=4, VLOOKUP(H76, [1]Wage_Info!$B$2:$AL$55, 31, FALSE)), C76=2017, _xlfn.IFS(E76=1, VLOOKUP(H76, [1]Wage_Info!$B$2:$AL$55, 32, FALSE), E76=2, VLOOKUP(H76, [1]Wage_Info!$B$2:$AL$55, 33, FALSE), E76=3, VLOOKUP(H76, [1]Wage_Info!$B$2:$AL$55, 34, FALSE), E76=4, VLOOKUP(H76, [1]Wage_Info!$B$2:$AL$55, 35, FALSE)), C76 = 2018, _xlfn.IFS(E76=1, VLOOKUP(H76, [1]Wage_Info!$B$2:$AL$55, 36, FALSE), E76=2, VLOOKUP(H76, [1]Wage_Info!$B$2:$AL$55, 37, FALSE)))</f>
        <v>217151007620</v>
      </c>
      <c r="AA76" s="4">
        <f t="shared" si="12"/>
        <v>1.5386027809029054E-2</v>
      </c>
      <c r="AB76">
        <f>[1]Key!C76</f>
        <v>1</v>
      </c>
      <c r="AC76">
        <f t="shared" si="13"/>
        <v>1</v>
      </c>
      <c r="AD76">
        <f t="shared" si="14"/>
        <v>0</v>
      </c>
      <c r="AE76">
        <f t="shared" si="15"/>
        <v>1</v>
      </c>
      <c r="AF76">
        <f>[1]Key!D76</f>
        <v>0</v>
      </c>
    </row>
    <row r="77" spans="1:32" x14ac:dyDescent="0.3">
      <c r="A77">
        <v>76</v>
      </c>
      <c r="B77">
        <v>76</v>
      </c>
      <c r="C77">
        <v>2015</v>
      </c>
      <c r="D77">
        <v>5</v>
      </c>
      <c r="E77">
        <f t="shared" si="8"/>
        <v>2</v>
      </c>
      <c r="F77">
        <v>2016</v>
      </c>
      <c r="G77" t="s">
        <v>68</v>
      </c>
      <c r="H77" s="1">
        <f>VALUE(IF(G77="foreign",53,SUBSTITUTE(G77,G77,VLOOKUP(G77,[1]Key!$G$2:$H$55,2,))))</f>
        <v>12</v>
      </c>
      <c r="I77" t="s">
        <v>68</v>
      </c>
      <c r="J77">
        <f>VALUE(_xlfn.IFS(I77="foreign",53,I77="fictional",54, I77="unspecified", 55, NOT(OR(I77="foreign",I77="fictional")),SUBSTITUTE(I77,I77,VLOOKUP(I77,[1]Key!$G$2:$H$55,2,))))</f>
        <v>12</v>
      </c>
      <c r="K77">
        <f t="shared" si="9"/>
        <v>1</v>
      </c>
      <c r="L77">
        <f>VLOOKUP(H77, [1]Key!$H$2:$K$54, 2)</f>
        <v>3</v>
      </c>
      <c r="M77">
        <f>VLOOKUP(J77, [1]Key!$H$2:$K$54, 2)</f>
        <v>3</v>
      </c>
      <c r="N77">
        <f>VLOOKUP("*"&amp;G77&amp;"*",[1]Key!$N$2:$O$6,2,FALSE)</f>
        <v>4</v>
      </c>
      <c r="O77">
        <f>VLOOKUP("*"&amp;G77&amp;"*",[1]Key!$R$2:$S$11,2,FALSE)</f>
        <v>6</v>
      </c>
      <c r="P77">
        <v>3008</v>
      </c>
      <c r="Q77" s="2">
        <v>33000000</v>
      </c>
      <c r="R77" t="s">
        <v>66</v>
      </c>
      <c r="S77">
        <f>VLOOKUP(R77, [1]Key!$U$2:$V$50, 2, FALSE)</f>
        <v>4</v>
      </c>
      <c r="T77">
        <f t="shared" si="10"/>
        <v>0</v>
      </c>
      <c r="U77">
        <f>_xlfn.IFS(C77=2018, VLOOKUP(H77, '[1]State Pop'!$B$2:$G$55,6),C77=2017, VLOOKUP(H77, '[1]State Pop'!$B$2:$F$55,5),C77=2016, VLOOKUP(H77, '[1]State Pop'!$B$2:$F$55,4), C77=2015, VLOOKUP(H77, '[1]State Pop'!$B$2:$F$55,3), C77=2014, VLOOKUP(H77, '[1]State Pop'!$B$2:$F$55,2))</f>
        <v>1426320</v>
      </c>
      <c r="V77">
        <f>_xlfn.IFS(C77=2014,_xlfn.IFS(D77=1,VLOOKUP(H77,[1]Film_Workers!$B$2:$BD$55,2,FALSE),D77=2,VLOOKUP(H77,[1]Film_Workers!$B$2:$BD$55,3,FALSE),D77=3,VLOOKUP(H77,[1]Film_Workers!$B$2:$BD$55,4,FALSE),D77=4,VLOOKUP(H77,[1]Film_Workers!$B$2:$BD$55,5,FALSE),D77=5,VLOOKUP(H77,[1]Film_Workers!$B$2:$BD$55,6,FALSE),D77=6,VLOOKUP(H77,[1]Film_Workers!$B$2:$BD$55,7,FALSE),D77=7,VLOOKUP(H77,[1]Film_Workers!$B$2:$BD$55,8,FALSE),D77=8,VLOOKUP(H77,[1]Film_Workers!$B$2:$BD$55,9,FALSE),D77=9,VLOOKUP(H77,[1]Film_Workers!$B$2:$BD$55,10,FALSE),D77=10,VLOOKUP(H77,[1]Film_Workers!$B$2:$BD$55,11,FALSE),D77=11,VLOOKUP(H77,[1]Film_Workers!$B$2:$BD$55,12,FALSE),D77=12,VLOOKUP(H77,[1]Film_Workers!$B$2:$BD$55,13,FALSE)),C77=2015,_xlfn.IFS(D77=1,VLOOKUP(H77,[1]Film_Workers!$B$2:$BD$55,14,FALSE),D77=2,VLOOKUP(H77,[1]Film_Workers!$B$2:$BD$55,15,FALSE),D77=3,VLOOKUP(H77,[1]Film_Workers!$B$2:$BD$55,16,FALSE),D77=4,VLOOKUP(H77,[1]Film_Workers!$B$2:$BD$55,17,FALSE),D77=5,VLOOKUP(H77,[1]Film_Workers!$B$2:$BD$55,18,FALSE),D77=6,VLOOKUP(H77,[1]Film_Workers!$B$2:$BD$55,19,FALSE),D77=7,VLOOKUP(H77,[1]Film_Workers!$B$2:$BD$55,20,FALSE),D77=8,VLOOKUP(H77,[1]Film_Workers!$B$2:$BD$55,21,FALSE),D77=9,VLOOKUP(H77,[1]Film_Workers!$B$2:$BD$55,22,FALSE),D77=10,VLOOKUP(H77,[1]Film_Workers!$B$2:$BD$55,23,FALSE),D77=11,VLOOKUP(H77,[1]Film_Workers!$B$2:$BD$55,24,FALSE),D77=12,VLOOKUP(H77,[1]Film_Workers!$B$2:$BD$55,25,FALSE)),C77=2016,_xlfn.IFS(D77=1,VLOOKUP(H77,[1]Film_Workers!$B$2:$BD$55,26,FALSE),D77=2,VLOOKUP(H77,[1]Film_Workers!$B$2:$BD$55,27,FALSE),D77=3,VLOOKUP(H77,[1]Film_Workers!$B$2:$BD$55,28,FALSE),D77=4,VLOOKUP(H77,[1]Film_Workers!$B$2:$BD$55,29,FALSE),D77=5,VLOOKUP(H77,[1]Film_Workers!$B$2:$BD$55,30,FALSE),D77=6,VLOOKUP(H77,[1]Film_Workers!$B$2:$BD$55,31,FALSE),D77=7,VLOOKUP(H77,[1]Film_Workers!$B$2:$BD$55,32,FALSE),D77=8,VLOOKUP(H77,[1]Film_Workers!$B$2:$BD$55,33,FALSE),D77=9,VLOOKUP(H77,[1]Film_Workers!$B$2:$BD$55,34,FALSE),D77=10,VLOOKUP(H77,[1]Film_Workers!$B$2:$BD$55,35,FALSE),D77=11,VLOOKUP(H77,[1]Film_Workers!$B$2:$BD$55,36,FALSE),D77=12,VLOOKUP(H77,[1]Film_Workers!$B$2:$BD$55,37,FALSE)),C77=2017,_xlfn.IFS(D77=1,VLOOKUP(H77,[1]Film_Workers!$B$2:$BD$55,38,FALSE),D77=2,VLOOKUP(H77,[1]Film_Workers!$B$2:$BD$55,39,FALSE),D77=3,VLOOKUP(H77,[1]Film_Workers!$B$2:$BD$55,40,FALSE),D77=4,VLOOKUP(H77,[1]Film_Workers!$B$2:$BD$55,41,FALSE),D77=5,VLOOKUP(H77,[1]Film_Workers!$B$2:$BD$55,42,FALSE),D77=6,VLOOKUP(H77,[1]Film_Workers!$B$2:$BD$55,43,FALSE),D77=7,VLOOKUP(H77,[1]Film_Workers!$B$2:$BD$55,43,FALSE),D77=8,VLOOKUP(H77,[1]Film_Workers!$B$2:$BD$55,44,FALSE),D77=9,VLOOKUP(H77,[1]Film_Workers!$B$2:$BD$55,45,FALSE),D77=10,VLOOKUP(H77,[1]Film_Workers!$B$2:$BD$55,46,FALSE),D77=11,VLOOKUP(H77,[1]Film_Workers!$B$2:$BD$55,47,FALSE),D77=12,VLOOKUP(H77,[1]Film_Workers!$B$2:$BD$55,48)),C77=2018,_xlfn.IFS(D77=1,VLOOKUP(H77,[1]Film_Workers!$B$2:$BD$55,49,FALSE),D77=2,VLOOKUP(H77,[1]Film_Workers!$B$2:$BD$55,50,FALSE),D77=3,VLOOKUP(H77,[1]Film_Workers!$B$2:$BD$55,51,FALSE),D77=4,VLOOKUP(H77,[1]Film_Workers!$B$2:$BD$55,52,FALSE),D77=5,VLOOKUP(H77,[1]Film_Workers!$B$2:$BD$55,53,FALSE),D77=6,VLOOKUP(H77,[1]Film_Workers!$B$2:$BD$55,54)))</f>
        <v>631</v>
      </c>
      <c r="W77">
        <f>_xlfn.IFS(C77=2014,_xlfn.IFS(D77=1,VLOOKUP(H77,[1]Priv_Workers!$B$2:$BD$55,2,FALSE),D77=2,VLOOKUP(H77,[1]Priv_Workers!$B$2:$BD$55,3,FALSE),D77=3,VLOOKUP(H77,[1]Priv_Workers!$B$2:$BD$55,4,FALSE),D77=4,VLOOKUP(H77,[1]Priv_Workers!$B$2:$BD$55,5,FALSE),D77=5,VLOOKUP(H77,[1]Priv_Workers!$B$2:$BD$55,6,FALSE),D77=6,VLOOKUP(H77,[1]Priv_Workers!$B$2:$BD$55,7,FALSE),D77=7,VLOOKUP(H77,[1]Priv_Workers!$B$2:$BD$55,8,FALSE),D77=8,VLOOKUP(H77,[1]Priv_Workers!$B$2:$BD$55,9,FALSE),D77=9,VLOOKUP(H77,[1]Priv_Workers!$B$2:$BD$55,10,FALSE),D77=10,VLOOKUP(H77,[1]Priv_Workers!$B$2:$BD$55,11,FALSE),D77=11,VLOOKUP(H77,[1]Priv_Workers!$B$2:$BD$55,12,FALSE),D77=12,VLOOKUP(H77,[1]Priv_Workers!$B$2:$BD$55,13,FALSE)),C77=2015,_xlfn.IFS(D77=1,VLOOKUP(H77,[1]Priv_Workers!$B$2:$BD$55,14,FALSE),D77=2,VLOOKUP(H77,[1]Priv_Workers!$B$2:$BD$55,15,FALSE),D77=3,VLOOKUP(H77,[1]Priv_Workers!$B$2:$BD$55,16,FALSE),D77=4,VLOOKUP(H77,[1]Priv_Workers!$B$2:$BD$55,17,FALSE),D77=5,VLOOKUP(H77,[1]Priv_Workers!$B$2:$BD$55,18,FALSE),D77=6,VLOOKUP(H77,[1]Priv_Workers!$B$2:$BD$55,19,FALSE),D77=7,VLOOKUP(H77,[1]Priv_Workers!$B$2:$BD$55,20,FALSE),D77=8,VLOOKUP(H77,[1]Priv_Workers!$B$2:$BD$55,21,FALSE),D77=9,VLOOKUP(H77,[1]Priv_Workers!$B$2:$BD$55,22,FALSE),D77=10,VLOOKUP(H77,[1]Priv_Workers!$B$2:$BD$55,23,FALSE),D77=11,VLOOKUP(H77,[1]Priv_Workers!$B$2:$BD$55,24,FALSE),D77=12,VLOOKUP(H77,[1]Priv_Workers!$B$2:$BD$55,25,FALSE)),C77=2016,_xlfn.IFS(D77=1,VLOOKUP(H77,[1]Priv_Workers!$B$2:$BD$55,26,FALSE),D77=2,VLOOKUP(H77,[1]Priv_Workers!$B$2:$BD$55,27,FALSE),D77=3,VLOOKUP(H77,[1]Priv_Workers!$B$2:$BD$55,28,FALSE),D77=4,VLOOKUP(H77,[1]Priv_Workers!$B$2:$BD$55,29,FALSE),D77=5,VLOOKUP(H77,[1]Priv_Workers!$B$2:$BD$55,30,FALSE),D77=6,VLOOKUP(H77,[1]Priv_Workers!$B$2:$BD$55,31,FALSE),D77=7,VLOOKUP(H77,[1]Priv_Workers!$B$2:$BD$55,32,FALSE),D77=8,VLOOKUP(H77,[1]Priv_Workers!$B$2:$BD$55,33,FALSE),D77=9,VLOOKUP(H77,[1]Priv_Workers!$B$2:$BD$55,34,FALSE),D77=10,VLOOKUP(H77,[1]Priv_Workers!$B$2:$BD$55,35,FALSE),D77=11,VLOOKUP(H77,[1]Priv_Workers!$B$2:$BD$55,36,FALSE),D77=12,VLOOKUP(H77,[1]Priv_Workers!$B$2:$BD$55,37,FALSE)),C77=2017,_xlfn.IFS(D77=1,VLOOKUP(H77,[1]Priv_Workers!$B$2:$BD$55,38,FALSE),D77=2,VLOOKUP(H77,[1]Priv_Workers!$B$2:$BD$55,39,FALSE),D77=3,VLOOKUP(H77,[1]Priv_Workers!$B$2:$BD$55,40,FALSE),D77=4,VLOOKUP(H77,[1]Priv_Workers!$B$2:$BD$55,41,FALSE),D77=5,VLOOKUP(H77,[1]Priv_Workers!$B$2:$BD$55,42,FALSE),D77=6,VLOOKUP(H77,[1]Priv_Workers!$B$2:$BD$55,43,FALSE),D77=7,VLOOKUP(H77,[1]Priv_Workers!$B$2:$BD$55,43,FALSE),D77=8,VLOOKUP(H77,[1]Priv_Workers!$B$2:$BD$55,44,FALSE),D77=9,VLOOKUP(H77,[1]Priv_Workers!$B$2:$BD$55,45,FALSE),D77=10,VLOOKUP(H77,[1]Priv_Workers!$B$2:$BD$55,46,FALSE),D77=11,VLOOKUP(H77,[1]Priv_Workers!$B$2:$BD$55,47,FALSE),D77=12,VLOOKUP(H77,[1]Priv_Workers!$B$2:$BD$55,48)),C77=2018,_xlfn.IFS(D77=1,VLOOKUP(H77,[1]Priv_Workers!$B$2:$BD$55,49,FALSE),D77=2,VLOOKUP(H77,[1]Priv_Workers!$B$2:$BD$55,50,FALSE),D77=3,VLOOKUP(H77,[1]Priv_Workers!$B$2:$BD$55,51,FALSE),D77=4,VLOOKUP(H77,[1]Priv_Workers!$B$2:$BD$55,52,FALSE),D77=5,VLOOKUP(H77,[1]Priv_Workers!$B$2:$BD$55,53,FALSE),D77=6,VLOOKUP(H77,[1]Priv_Workers!$B$2:$BD$55,54)))</f>
        <v>511656</v>
      </c>
      <c r="X77" s="3">
        <f t="shared" si="11"/>
        <v>1.233250465156277E-3</v>
      </c>
      <c r="Y77" s="2">
        <f>_xlfn.IFS(C77=2014, _xlfn.IFS(E77=1, VLOOKUP(H77, [1]Wage_Info!$B$2:$AH$55, 2, FALSE), E77=2, VLOOKUP(H77, [1]Wage_Info!$B$2:$AH$55, 3, FALSE), E77=3, VLOOKUP(H77, [1]Wage_Info!$B$2:$AH$55, 4, FALSE), E77=4, VLOOKUP(H77, [1]Wage_Info!$B$2:$AH$55, 5, FALSE)), C77=2015, _xlfn.IFS(E77=1, VLOOKUP(H77, [1]Wage_Info!$B$2:$AH$55, 6, FALSE), E77=2, VLOOKUP(H77, [1]Wage_Info!$B$2:$AH$55, 7, FALSE), E77=3, VLOOKUP(H77, [1]Wage_Info!$B$2:$AH$55, 8, FALSE), E77=4, VLOOKUP(H77, [1]Wage_Info!$B$2:$AH$55, 9, FALSE)), C77=2016, _xlfn.IFS(E77=1, VLOOKUP(H77, [1]Wage_Info!$B$2:$AH$55, 10, FALSE), E77=2, VLOOKUP(H77, [1]Wage_Info!$B$2:$AH$55, 11, FALSE), E77=3, VLOOKUP(H77, [1]Wage_Info!$B$2:$AH$55, 12, FALSE), E77=4, VLOOKUP(H77, [1]Wage_Info!$B$2:$AH$55, 13, FALSE)), C77=2017, _xlfn.IFS(E77=1, VLOOKUP(H77, [1]Wage_Info!$B$2:$AH$55, 14, FALSE), E77=2, VLOOKUP(H77, [1]Wage_Info!$B$2:$AH$55, 15, FALSE), E77=3, VLOOKUP(H77, [1]Wage_Info!$B$2:$AH$55, 16, FALSE), E77=4, VLOOKUP(H77, [1]Wage_Info!$B$2:$AH$55, 17, FALSE)), C77 = 2018, _xlfn.IFS(E77=1, VLOOKUP(H77, [1]Wage_Info!$B$2:$AH$55, 18, FALSE), E77=3, VLOOKUP(H77, [1]Wage_Info!$B$2:$AH$55, 19, FALSE)))</f>
        <v>10449993</v>
      </c>
      <c r="Z77" s="2">
        <f>_xlfn.IFS(C77=2014, _xlfn.IFS(E77=1, VLOOKUP(H77, [1]Wage_Info!$B$2:$AL$55, 20, FALSE), E77=2, VLOOKUP(H77, [1]Wage_Info!$B$2:$AL$55, 21, FALSE), E77=3, VLOOKUP(H77, [1]Wage_Info!$B$2:$AL$55, 22, FALSE), E77=4, VLOOKUP(H77, [1]Wage_Info!$B$2:$AL$55, 23, FALSE)), C77=2015, _xlfn.IFS(E77=1, VLOOKUP(H77, [1]Wage_Info!$B$2:$AL$55, 24, FALSE), E77=2, VLOOKUP(H77, [1]Wage_Info!$B$2:$AL$55, 25, FALSE), E77=3, VLOOKUP(H77, [1]Wage_Info!$B$2:$AL$55, 26, FALSE), E77=4, VLOOKUP(H77, [1]Wage_Info!$B$2:$AL$55, 27, FALSE)), C77=2016, _xlfn.IFS(E77=1, VLOOKUP(H77, [1]Wage_Info!$B$2:$AL$55, 28, FALSE), E77=2, VLOOKUP(H77, [1]Wage_Info!$B$2:$AL$55, 29, FALSE), E77=3, VLOOKUP(H77, [1]Wage_Info!$B$2:$AL$55, 30, FALSE), E77=4, VLOOKUP(H77, [1]Wage_Info!$B$2:$AL$55, 31, FALSE)), C77=2017, _xlfn.IFS(E77=1, VLOOKUP(H77, [1]Wage_Info!$B$2:$AL$55, 32, FALSE), E77=2, VLOOKUP(H77, [1]Wage_Info!$B$2:$AL$55, 33, FALSE), E77=3, VLOOKUP(H77, [1]Wage_Info!$B$2:$AL$55, 34, FALSE), E77=4, VLOOKUP(H77, [1]Wage_Info!$B$2:$AL$55, 35, FALSE)), C77 = 2018, _xlfn.IFS(E77=1, VLOOKUP(H77, [1]Wage_Info!$B$2:$AL$55, 36, FALSE), E77=2, VLOOKUP(H77, [1]Wage_Info!$B$2:$AL$55, 37, FALSE)))</f>
        <v>5520552039</v>
      </c>
      <c r="AA77" s="4">
        <f t="shared" si="12"/>
        <v>1.8929253680023141E-3</v>
      </c>
      <c r="AB77">
        <f>[1]Key!C77</f>
        <v>1</v>
      </c>
      <c r="AC77">
        <f t="shared" si="13"/>
        <v>0</v>
      </c>
      <c r="AD77">
        <f t="shared" si="14"/>
        <v>0</v>
      </c>
      <c r="AE77">
        <f t="shared" si="15"/>
        <v>0</v>
      </c>
      <c r="AF77">
        <f>[1]Key!D77</f>
        <v>0</v>
      </c>
    </row>
    <row r="78" spans="1:32" x14ac:dyDescent="0.3">
      <c r="A78">
        <v>77</v>
      </c>
      <c r="B78">
        <v>77</v>
      </c>
      <c r="C78">
        <v>2015</v>
      </c>
      <c r="D78">
        <v>8</v>
      </c>
      <c r="E78">
        <f t="shared" si="8"/>
        <v>3</v>
      </c>
      <c r="F78">
        <v>2016</v>
      </c>
      <c r="G78" t="s">
        <v>32</v>
      </c>
      <c r="H78" s="1">
        <f>VALUE(IF(G78="foreign",53,SUBSTITUTE(G78,G78,VLOOKUP(G78,[1]Key!$G$2:$H$55,2,))))</f>
        <v>53</v>
      </c>
      <c r="I78" t="s">
        <v>32</v>
      </c>
      <c r="J78">
        <f>VALUE(_xlfn.IFS(I78="foreign",53,I78="fictional",54, I78="unspecified", 55, NOT(OR(I78="foreign",I78="fictional")),SUBSTITUTE(I78,I78,VLOOKUP(I78,[1]Key!$G$2:$H$55,2,))))</f>
        <v>53</v>
      </c>
      <c r="K78">
        <f t="shared" si="9"/>
        <v>1</v>
      </c>
      <c r="L78">
        <f>VLOOKUP(H78, [1]Key!$H$2:$K$54, 2)</f>
        <v>0</v>
      </c>
      <c r="M78">
        <f>VLOOKUP(J78, [1]Key!$H$2:$K$54, 2)</f>
        <v>0</v>
      </c>
      <c r="N78">
        <f>VLOOKUP("*"&amp;G78&amp;"*",[1]Key!$N$2:$O$6,2,FALSE)</f>
        <v>0</v>
      </c>
      <c r="O78">
        <f>VLOOKUP("*"&amp;G78&amp;"*",[1]Key!$R$2:$S$11,2,FALSE)</f>
        <v>0</v>
      </c>
      <c r="P78">
        <v>2996</v>
      </c>
      <c r="Q78" s="2">
        <v>125000000</v>
      </c>
      <c r="R78" t="s">
        <v>66</v>
      </c>
      <c r="S78">
        <f>VLOOKUP(R78, [1]Key!$U$2:$V$11, 2, FALSE)</f>
        <v>4</v>
      </c>
      <c r="T78">
        <f t="shared" si="10"/>
        <v>0</v>
      </c>
      <c r="U78">
        <f>_xlfn.IFS(C78=2018, VLOOKUP(H78, '[1]State Pop'!$B$2:$G$55,6),C78=2017, VLOOKUP(H78, '[1]State Pop'!$B$2:$F$55,5),C78=2016, VLOOKUP(H78, '[1]State Pop'!$B$2:$F$55,4), C78=2015, VLOOKUP(H78, '[1]State Pop'!$B$2:$F$55,3), C78=2014, VLOOKUP(H78, '[1]State Pop'!$B$2:$F$55,2))</f>
        <v>0</v>
      </c>
      <c r="V78">
        <f>_xlfn.IFS(C78=2014,_xlfn.IFS(D78=1,VLOOKUP(H78,[1]Film_Workers!$B$2:$BD$55,2,FALSE),D78=2,VLOOKUP(H78,[1]Film_Workers!$B$2:$BD$55,3,FALSE),D78=3,VLOOKUP(H78,[1]Film_Workers!$B$2:$BD$55,4,FALSE),D78=4,VLOOKUP(H78,[1]Film_Workers!$B$2:$BD$55,5,FALSE),D78=5,VLOOKUP(H78,[1]Film_Workers!$B$2:$BD$55,6,FALSE),D78=6,VLOOKUP(H78,[1]Film_Workers!$B$2:$BD$55,7,FALSE),D78=7,VLOOKUP(H78,[1]Film_Workers!$B$2:$BD$55,8,FALSE),D78=8,VLOOKUP(H78,[1]Film_Workers!$B$2:$BD$55,9,FALSE),D78=9,VLOOKUP(H78,[1]Film_Workers!$B$2:$BD$55,10,FALSE),D78=10,VLOOKUP(H78,[1]Film_Workers!$B$2:$BD$55,11,FALSE),D78=11,VLOOKUP(H78,[1]Film_Workers!$B$2:$BD$55,12,FALSE),D78=12,VLOOKUP(H78,[1]Film_Workers!$B$2:$BD$55,13,FALSE)),C78=2015,_xlfn.IFS(D78=1,VLOOKUP(H78,[1]Film_Workers!$B$2:$BD$55,14,FALSE),D78=2,VLOOKUP(H78,[1]Film_Workers!$B$2:$BD$55,15,FALSE),D78=3,VLOOKUP(H78,[1]Film_Workers!$B$2:$BD$55,16,FALSE),D78=4,VLOOKUP(H78,[1]Film_Workers!$B$2:$BD$55,17,FALSE),D78=5,VLOOKUP(H78,[1]Film_Workers!$B$2:$BD$55,18,FALSE),D78=6,VLOOKUP(H78,[1]Film_Workers!$B$2:$BD$55,19,FALSE),D78=7,VLOOKUP(H78,[1]Film_Workers!$B$2:$BD$55,20,FALSE),D78=8,VLOOKUP(H78,[1]Film_Workers!$B$2:$BD$55,21,FALSE),D78=9,VLOOKUP(H78,[1]Film_Workers!$B$2:$BD$55,22,FALSE),D78=10,VLOOKUP(H78,[1]Film_Workers!$B$2:$BD$55,23,FALSE),D78=11,VLOOKUP(H78,[1]Film_Workers!$B$2:$BD$55,24,FALSE),D78=12,VLOOKUP(H78,[1]Film_Workers!$B$2:$BD$55,25,FALSE)),C78=2016,_xlfn.IFS(D78=1,VLOOKUP(H78,[1]Film_Workers!$B$2:$BD$55,26,FALSE),D78=2,VLOOKUP(H78,[1]Film_Workers!$B$2:$BD$55,27,FALSE),D78=3,VLOOKUP(H78,[1]Film_Workers!$B$2:$BD$55,28,FALSE),D78=4,VLOOKUP(H78,[1]Film_Workers!$B$2:$BD$55,29,FALSE),D78=5,VLOOKUP(H78,[1]Film_Workers!$B$2:$BD$55,30,FALSE),D78=6,VLOOKUP(H78,[1]Film_Workers!$B$2:$BD$55,31,FALSE),D78=7,VLOOKUP(H78,[1]Film_Workers!$B$2:$BD$55,32,FALSE),D78=8,VLOOKUP(H78,[1]Film_Workers!$B$2:$BD$55,33,FALSE),D78=9,VLOOKUP(H78,[1]Film_Workers!$B$2:$BD$55,34,FALSE),D78=10,VLOOKUP(H78,[1]Film_Workers!$B$2:$BD$55,35,FALSE),D78=11,VLOOKUP(H78,[1]Film_Workers!$B$2:$BD$55,36,FALSE),D78=12,VLOOKUP(H78,[1]Film_Workers!$B$2:$BD$55,37,FALSE)),C78=2017,_xlfn.IFS(D78=1,VLOOKUP(H78,[1]Film_Workers!$B$2:$BD$55,38,FALSE),D78=2,VLOOKUP(H78,[1]Film_Workers!$B$2:$BD$55,39,FALSE),D78=3,VLOOKUP(H78,[1]Film_Workers!$B$2:$BD$55,40,FALSE),D78=4,VLOOKUP(H78,[1]Film_Workers!$B$2:$BD$55,41,FALSE),D78=5,VLOOKUP(H78,[1]Film_Workers!$B$2:$BD$55,42,FALSE),D78=6,VLOOKUP(H78,[1]Film_Workers!$B$2:$BD$55,43,FALSE),D78=7,VLOOKUP(H78,[1]Film_Workers!$B$2:$BD$55,43,FALSE),D78=8,VLOOKUP(H78,[1]Film_Workers!$B$2:$BD$55,44,FALSE),D78=9,VLOOKUP(H78,[1]Film_Workers!$B$2:$BD$55,45,FALSE),D78=10,VLOOKUP(H78,[1]Film_Workers!$B$2:$BD$55,46,FALSE),D78=11,VLOOKUP(H78,[1]Film_Workers!$B$2:$BD$55,47,FALSE),D78=12,VLOOKUP(H78,[1]Film_Workers!$B$2:$BD$55,48)),C78=2018,_xlfn.IFS(D78=1,VLOOKUP(H78,[1]Film_Workers!$B$2:$BD$55,49,FALSE),D78=2,VLOOKUP(H78,[1]Film_Workers!$B$2:$BD$55,50,FALSE),D78=3,VLOOKUP(H78,[1]Film_Workers!$B$2:$BD$55,51,FALSE),D78=4,VLOOKUP(H78,[1]Film_Workers!$B$2:$BD$55,52,FALSE),D78=5,VLOOKUP(H78,[1]Film_Workers!$B$2:$BD$55,53,FALSE),D78=6,VLOOKUP(H78,[1]Film_Workers!$B$2:$BD$55,54)))</f>
        <v>0</v>
      </c>
      <c r="W78">
        <f>_xlfn.IFS(C78=2014,_xlfn.IFS(D78=1,VLOOKUP(H78,[1]Priv_Workers!$B$2:$BD$55,2,FALSE),D78=2,VLOOKUP(H78,[1]Priv_Workers!$B$2:$BD$55,3,FALSE),D78=3,VLOOKUP(H78,[1]Priv_Workers!$B$2:$BD$55,4,FALSE),D78=4,VLOOKUP(H78,[1]Priv_Workers!$B$2:$BD$55,5,FALSE),D78=5,VLOOKUP(H78,[1]Priv_Workers!$B$2:$BD$55,6,FALSE),D78=6,VLOOKUP(H78,[1]Priv_Workers!$B$2:$BD$55,7,FALSE),D78=7,VLOOKUP(H78,[1]Priv_Workers!$B$2:$BD$55,8,FALSE),D78=8,VLOOKUP(H78,[1]Priv_Workers!$B$2:$BD$55,9,FALSE),D78=9,VLOOKUP(H78,[1]Priv_Workers!$B$2:$BD$55,10,FALSE),D78=10,VLOOKUP(H78,[1]Priv_Workers!$B$2:$BD$55,11,FALSE),D78=11,VLOOKUP(H78,[1]Priv_Workers!$B$2:$BD$55,12,FALSE),D78=12,VLOOKUP(H78,[1]Priv_Workers!$B$2:$BD$55,13,FALSE)),C78=2015,_xlfn.IFS(D78=1,VLOOKUP(H78,[1]Priv_Workers!$B$2:$BD$55,14,FALSE),D78=2,VLOOKUP(H78,[1]Priv_Workers!$B$2:$BD$55,15,FALSE),D78=3,VLOOKUP(H78,[1]Priv_Workers!$B$2:$BD$55,16,FALSE),D78=4,VLOOKUP(H78,[1]Priv_Workers!$B$2:$BD$55,17,FALSE),D78=5,VLOOKUP(H78,[1]Priv_Workers!$B$2:$BD$55,18,FALSE),D78=6,VLOOKUP(H78,[1]Priv_Workers!$B$2:$BD$55,19,FALSE),D78=7,VLOOKUP(H78,[1]Priv_Workers!$B$2:$BD$55,20,FALSE),D78=8,VLOOKUP(H78,[1]Priv_Workers!$B$2:$BD$55,21,FALSE),D78=9,VLOOKUP(H78,[1]Priv_Workers!$B$2:$BD$55,22,FALSE),D78=10,VLOOKUP(H78,[1]Priv_Workers!$B$2:$BD$55,23,FALSE),D78=11,VLOOKUP(H78,[1]Priv_Workers!$B$2:$BD$55,24,FALSE),D78=12,VLOOKUP(H78,[1]Priv_Workers!$B$2:$BD$55,25,FALSE)),C78=2016,_xlfn.IFS(D78=1,VLOOKUP(H78,[1]Priv_Workers!$B$2:$BD$55,26,FALSE),D78=2,VLOOKUP(H78,[1]Priv_Workers!$B$2:$BD$55,27,FALSE),D78=3,VLOOKUP(H78,[1]Priv_Workers!$B$2:$BD$55,28,FALSE),D78=4,VLOOKUP(H78,[1]Priv_Workers!$B$2:$BD$55,29,FALSE),D78=5,VLOOKUP(H78,[1]Priv_Workers!$B$2:$BD$55,30,FALSE),D78=6,VLOOKUP(H78,[1]Priv_Workers!$B$2:$BD$55,31,FALSE),D78=7,VLOOKUP(H78,[1]Priv_Workers!$B$2:$BD$55,32,FALSE),D78=8,VLOOKUP(H78,[1]Priv_Workers!$B$2:$BD$55,33,FALSE),D78=9,VLOOKUP(H78,[1]Priv_Workers!$B$2:$BD$55,34,FALSE),D78=10,VLOOKUP(H78,[1]Priv_Workers!$B$2:$BD$55,35,FALSE),D78=11,VLOOKUP(H78,[1]Priv_Workers!$B$2:$BD$55,36,FALSE),D78=12,VLOOKUP(H78,[1]Priv_Workers!$B$2:$BD$55,37,FALSE)),C78=2017,_xlfn.IFS(D78=1,VLOOKUP(H78,[1]Priv_Workers!$B$2:$BD$55,38,FALSE),D78=2,VLOOKUP(H78,[1]Priv_Workers!$B$2:$BD$55,39,FALSE),D78=3,VLOOKUP(H78,[1]Priv_Workers!$B$2:$BD$55,40,FALSE),D78=4,VLOOKUP(H78,[1]Priv_Workers!$B$2:$BD$55,41,FALSE),D78=5,VLOOKUP(H78,[1]Priv_Workers!$B$2:$BD$55,42,FALSE),D78=6,VLOOKUP(H78,[1]Priv_Workers!$B$2:$BD$55,43,FALSE),D78=7,VLOOKUP(H78,[1]Priv_Workers!$B$2:$BD$55,43,FALSE),D78=8,VLOOKUP(H78,[1]Priv_Workers!$B$2:$BD$55,44,FALSE),D78=9,VLOOKUP(H78,[1]Priv_Workers!$B$2:$BD$55,45,FALSE),D78=10,VLOOKUP(H78,[1]Priv_Workers!$B$2:$BD$55,46,FALSE),D78=11,VLOOKUP(H78,[1]Priv_Workers!$B$2:$BD$55,47,FALSE),D78=12,VLOOKUP(H78,[1]Priv_Workers!$B$2:$BD$55,48)),C78=2018,_xlfn.IFS(D78=1,VLOOKUP(H78,[1]Priv_Workers!$B$2:$BD$55,49,FALSE),D78=2,VLOOKUP(H78,[1]Priv_Workers!$B$2:$BD$55,50,FALSE),D78=3,VLOOKUP(H78,[1]Priv_Workers!$B$2:$BD$55,51,FALSE),D78=4,VLOOKUP(H78,[1]Priv_Workers!$B$2:$BD$55,52,FALSE),D78=5,VLOOKUP(H78,[1]Priv_Workers!$B$2:$BD$55,53,FALSE),D78=6,VLOOKUP(H78,[1]Priv_Workers!$B$2:$BD$55,54)))</f>
        <v>0</v>
      </c>
      <c r="X78" s="3" t="e">
        <f t="shared" si="11"/>
        <v>#DIV/0!</v>
      </c>
      <c r="Y78" s="2">
        <f>_xlfn.IFS(C78=2014, _xlfn.IFS(E78=1, VLOOKUP(H78, [1]Wage_Info!$B$2:$AH$55, 2, FALSE), E78=2, VLOOKUP(H78, [1]Wage_Info!$B$2:$AH$55, 3, FALSE), E78=3, VLOOKUP(H78, [1]Wage_Info!$B$2:$AH$55, 4, FALSE), E78=4, VLOOKUP(H78, [1]Wage_Info!$B$2:$AH$55, 5, FALSE)), C78=2015, _xlfn.IFS(E78=1, VLOOKUP(H78, [1]Wage_Info!$B$2:$AH$55, 6, FALSE), E78=2, VLOOKUP(H78, [1]Wage_Info!$B$2:$AH$55, 7, FALSE), E78=3, VLOOKUP(H78, [1]Wage_Info!$B$2:$AH$55, 8, FALSE), E78=4, VLOOKUP(H78, [1]Wage_Info!$B$2:$AH$55, 9, FALSE)), C78=2016, _xlfn.IFS(E78=1, VLOOKUP(H78, [1]Wage_Info!$B$2:$AH$55, 10, FALSE), E78=2, VLOOKUP(H78, [1]Wage_Info!$B$2:$AH$55, 11, FALSE), E78=3, VLOOKUP(H78, [1]Wage_Info!$B$2:$AH$55, 12, FALSE), E78=4, VLOOKUP(H78, [1]Wage_Info!$B$2:$AH$55, 13, FALSE)), C78=2017, _xlfn.IFS(E78=1, VLOOKUP(H78, [1]Wage_Info!$B$2:$AH$55, 14, FALSE), E78=2, VLOOKUP(H78, [1]Wage_Info!$B$2:$AH$55, 15, FALSE), E78=3, VLOOKUP(H78, [1]Wage_Info!$B$2:$AH$55, 16, FALSE), E78=4, VLOOKUP(H78, [1]Wage_Info!$B$2:$AH$55, 17, FALSE)), C78 = 2018, _xlfn.IFS(E78=1, VLOOKUP(H78, [1]Wage_Info!$B$2:$AH$55, 18, FALSE), E78=3, VLOOKUP(H78, [1]Wage_Info!$B$2:$AH$55, 19, FALSE)))</f>
        <v>0</v>
      </c>
      <c r="Z78" s="2">
        <f>_xlfn.IFS(C78=2014, _xlfn.IFS(E78=1, VLOOKUP(H78, [1]Wage_Info!$B$2:$AL$55, 20, FALSE), E78=2, VLOOKUP(H78, [1]Wage_Info!$B$2:$AL$55, 21, FALSE), E78=3, VLOOKUP(H78, [1]Wage_Info!$B$2:$AL$55, 22, FALSE), E78=4, VLOOKUP(H78, [1]Wage_Info!$B$2:$AL$55, 23, FALSE)), C78=2015, _xlfn.IFS(E78=1, VLOOKUP(H78, [1]Wage_Info!$B$2:$AL$55, 24, FALSE), E78=2, VLOOKUP(H78, [1]Wage_Info!$B$2:$AL$55, 25, FALSE), E78=3, VLOOKUP(H78, [1]Wage_Info!$B$2:$AL$55, 26, FALSE), E78=4, VLOOKUP(H78, [1]Wage_Info!$B$2:$AL$55, 27, FALSE)), C78=2016, _xlfn.IFS(E78=1, VLOOKUP(H78, [1]Wage_Info!$B$2:$AL$55, 28, FALSE), E78=2, VLOOKUP(H78, [1]Wage_Info!$B$2:$AL$55, 29, FALSE), E78=3, VLOOKUP(H78, [1]Wage_Info!$B$2:$AL$55, 30, FALSE), E78=4, VLOOKUP(H78, [1]Wage_Info!$B$2:$AL$55, 31, FALSE)), C78=2017, _xlfn.IFS(E78=1, VLOOKUP(H78, [1]Wage_Info!$B$2:$AL$55, 32, FALSE), E78=2, VLOOKUP(H78, [1]Wage_Info!$B$2:$AL$55, 33, FALSE), E78=3, VLOOKUP(H78, [1]Wage_Info!$B$2:$AL$55, 34, FALSE), E78=4, VLOOKUP(H78, [1]Wage_Info!$B$2:$AL$55, 35, FALSE)), C78 = 2018, _xlfn.IFS(E78=1, VLOOKUP(H78, [1]Wage_Info!$B$2:$AL$55, 36, FALSE), E78=2, VLOOKUP(H78, [1]Wage_Info!$B$2:$AL$55, 37, FALSE)))</f>
        <v>0</v>
      </c>
      <c r="AA78" s="4" t="e">
        <f t="shared" si="12"/>
        <v>#DIV/0!</v>
      </c>
      <c r="AB78">
        <f>[1]Key!C78</f>
        <v>1</v>
      </c>
      <c r="AC78">
        <f t="shared" si="13"/>
        <v>0</v>
      </c>
      <c r="AD78">
        <f t="shared" si="14"/>
        <v>0</v>
      </c>
      <c r="AE78">
        <f t="shared" si="15"/>
        <v>0</v>
      </c>
      <c r="AF78">
        <f>[1]Key!D78</f>
        <v>0</v>
      </c>
    </row>
    <row r="79" spans="1:32" x14ac:dyDescent="0.3">
      <c r="A79">
        <v>78</v>
      </c>
      <c r="B79">
        <v>78</v>
      </c>
      <c r="C79">
        <v>2015</v>
      </c>
      <c r="D79">
        <v>9</v>
      </c>
      <c r="E79">
        <f t="shared" si="8"/>
        <v>3</v>
      </c>
      <c r="F79">
        <v>2016</v>
      </c>
      <c r="G79" t="s">
        <v>62</v>
      </c>
      <c r="H79" s="1">
        <f>VALUE(IF(G79="foreign",53,SUBSTITUTE(G79,G79,VLOOKUP(G79,[1]Key!$G$2:$H$55,2,))))</f>
        <v>53</v>
      </c>
      <c r="I79" t="s">
        <v>62</v>
      </c>
      <c r="J79">
        <f>VALUE(_xlfn.IFS(I79="foreign",53,I79="fictional",54, I79="unspecified", 55, NOT(OR(I79="foreign",I79="fictional")),SUBSTITUTE(I79,I79,VLOOKUP(I79,[1]Key!$G$2:$H$55,2,))))</f>
        <v>53</v>
      </c>
      <c r="K79">
        <f t="shared" si="9"/>
        <v>1</v>
      </c>
      <c r="L79">
        <f>VLOOKUP(H79, [1]Key!$H$2:$K$54, 2)</f>
        <v>0</v>
      </c>
      <c r="M79">
        <f>VLOOKUP(J79, [1]Key!$H$2:$K$54, 2)</f>
        <v>0</v>
      </c>
      <c r="N79">
        <f>VLOOKUP("*"&amp;G79&amp;"*",[1]Key!$N$2:$O$6,2,FALSE)</f>
        <v>0</v>
      </c>
      <c r="O79">
        <f>VLOOKUP("*"&amp;G79&amp;"*",[1]Key!$R$2:$S$11,2,FALSE)</f>
        <v>0</v>
      </c>
      <c r="P79">
        <v>2971</v>
      </c>
      <c r="Q79" s="2">
        <v>40000000</v>
      </c>
      <c r="R79" t="s">
        <v>49</v>
      </c>
      <c r="S79">
        <f>VLOOKUP(R79, [1]Key!$U$2:$V$11, 2, FALSE)</f>
        <v>7</v>
      </c>
      <c r="T79">
        <f t="shared" si="10"/>
        <v>1</v>
      </c>
      <c r="U79">
        <f>_xlfn.IFS(C79=2018, VLOOKUP(H79, '[1]State Pop'!$B$2:$G$55,6),C79=2017, VLOOKUP(H79, '[1]State Pop'!$B$2:$F$55,5),C79=2016, VLOOKUP(H79, '[1]State Pop'!$B$2:$F$55,4), C79=2015, VLOOKUP(H79, '[1]State Pop'!$B$2:$F$55,3), C79=2014, VLOOKUP(H79, '[1]State Pop'!$B$2:$F$55,2))</f>
        <v>0</v>
      </c>
      <c r="V79">
        <f>_xlfn.IFS(C79=2014,_xlfn.IFS(D79=1,VLOOKUP(H79,[1]Film_Workers!$B$2:$BD$55,2,FALSE),D79=2,VLOOKUP(H79,[1]Film_Workers!$B$2:$BD$55,3,FALSE),D79=3,VLOOKUP(H79,[1]Film_Workers!$B$2:$BD$55,4,FALSE),D79=4,VLOOKUP(H79,[1]Film_Workers!$B$2:$BD$55,5,FALSE),D79=5,VLOOKUP(H79,[1]Film_Workers!$B$2:$BD$55,6,FALSE),D79=6,VLOOKUP(H79,[1]Film_Workers!$B$2:$BD$55,7,FALSE),D79=7,VLOOKUP(H79,[1]Film_Workers!$B$2:$BD$55,8,FALSE),D79=8,VLOOKUP(H79,[1]Film_Workers!$B$2:$BD$55,9,FALSE),D79=9,VLOOKUP(H79,[1]Film_Workers!$B$2:$BD$55,10,FALSE),D79=10,VLOOKUP(H79,[1]Film_Workers!$B$2:$BD$55,11,FALSE),D79=11,VLOOKUP(H79,[1]Film_Workers!$B$2:$BD$55,12,FALSE),D79=12,VLOOKUP(H79,[1]Film_Workers!$B$2:$BD$55,13,FALSE)),C79=2015,_xlfn.IFS(D79=1,VLOOKUP(H79,[1]Film_Workers!$B$2:$BD$55,14,FALSE),D79=2,VLOOKUP(H79,[1]Film_Workers!$B$2:$BD$55,15,FALSE),D79=3,VLOOKUP(H79,[1]Film_Workers!$B$2:$BD$55,16,FALSE),D79=4,VLOOKUP(H79,[1]Film_Workers!$B$2:$BD$55,17,FALSE),D79=5,VLOOKUP(H79,[1]Film_Workers!$B$2:$BD$55,18,FALSE),D79=6,VLOOKUP(H79,[1]Film_Workers!$B$2:$BD$55,19,FALSE),D79=7,VLOOKUP(H79,[1]Film_Workers!$B$2:$BD$55,20,FALSE),D79=8,VLOOKUP(H79,[1]Film_Workers!$B$2:$BD$55,21,FALSE),D79=9,VLOOKUP(H79,[1]Film_Workers!$B$2:$BD$55,22,FALSE),D79=10,VLOOKUP(H79,[1]Film_Workers!$B$2:$BD$55,23,FALSE),D79=11,VLOOKUP(H79,[1]Film_Workers!$B$2:$BD$55,24,FALSE),D79=12,VLOOKUP(H79,[1]Film_Workers!$B$2:$BD$55,25,FALSE)),C79=2016,_xlfn.IFS(D79=1,VLOOKUP(H79,[1]Film_Workers!$B$2:$BD$55,26,FALSE),D79=2,VLOOKUP(H79,[1]Film_Workers!$B$2:$BD$55,27,FALSE),D79=3,VLOOKUP(H79,[1]Film_Workers!$B$2:$BD$55,28,FALSE),D79=4,VLOOKUP(H79,[1]Film_Workers!$B$2:$BD$55,29,FALSE),D79=5,VLOOKUP(H79,[1]Film_Workers!$B$2:$BD$55,30,FALSE),D79=6,VLOOKUP(H79,[1]Film_Workers!$B$2:$BD$55,31,FALSE),D79=7,VLOOKUP(H79,[1]Film_Workers!$B$2:$BD$55,32,FALSE),D79=8,VLOOKUP(H79,[1]Film_Workers!$B$2:$BD$55,33,FALSE),D79=9,VLOOKUP(H79,[1]Film_Workers!$B$2:$BD$55,34,FALSE),D79=10,VLOOKUP(H79,[1]Film_Workers!$B$2:$BD$55,35,FALSE),D79=11,VLOOKUP(H79,[1]Film_Workers!$B$2:$BD$55,36,FALSE),D79=12,VLOOKUP(H79,[1]Film_Workers!$B$2:$BD$55,37,FALSE)),C79=2017,_xlfn.IFS(D79=1,VLOOKUP(H79,[1]Film_Workers!$B$2:$BD$55,38,FALSE),D79=2,VLOOKUP(H79,[1]Film_Workers!$B$2:$BD$55,39,FALSE),D79=3,VLOOKUP(H79,[1]Film_Workers!$B$2:$BD$55,40,FALSE),D79=4,VLOOKUP(H79,[1]Film_Workers!$B$2:$BD$55,41,FALSE),D79=5,VLOOKUP(H79,[1]Film_Workers!$B$2:$BD$55,42,FALSE),D79=6,VLOOKUP(H79,[1]Film_Workers!$B$2:$BD$55,43,FALSE),D79=7,VLOOKUP(H79,[1]Film_Workers!$B$2:$BD$55,43,FALSE),D79=8,VLOOKUP(H79,[1]Film_Workers!$B$2:$BD$55,44,FALSE),D79=9,VLOOKUP(H79,[1]Film_Workers!$B$2:$BD$55,45,FALSE),D79=10,VLOOKUP(H79,[1]Film_Workers!$B$2:$BD$55,46,FALSE),D79=11,VLOOKUP(H79,[1]Film_Workers!$B$2:$BD$55,47,FALSE),D79=12,VLOOKUP(H79,[1]Film_Workers!$B$2:$BD$55,48)),C79=2018,_xlfn.IFS(D79=1,VLOOKUP(H79,[1]Film_Workers!$B$2:$BD$55,49,FALSE),D79=2,VLOOKUP(H79,[1]Film_Workers!$B$2:$BD$55,50,FALSE),D79=3,VLOOKUP(H79,[1]Film_Workers!$B$2:$BD$55,51,FALSE),D79=4,VLOOKUP(H79,[1]Film_Workers!$B$2:$BD$55,52,FALSE),D79=5,VLOOKUP(H79,[1]Film_Workers!$B$2:$BD$55,53,FALSE),D79=6,VLOOKUP(H79,[1]Film_Workers!$B$2:$BD$55,54)))</f>
        <v>0</v>
      </c>
      <c r="W79">
        <f>_xlfn.IFS(C79=2014,_xlfn.IFS(D79=1,VLOOKUP(H79,[1]Priv_Workers!$B$2:$BD$55,2,FALSE),D79=2,VLOOKUP(H79,[1]Priv_Workers!$B$2:$BD$55,3,FALSE),D79=3,VLOOKUP(H79,[1]Priv_Workers!$B$2:$BD$55,4,FALSE),D79=4,VLOOKUP(H79,[1]Priv_Workers!$B$2:$BD$55,5,FALSE),D79=5,VLOOKUP(H79,[1]Priv_Workers!$B$2:$BD$55,6,FALSE),D79=6,VLOOKUP(H79,[1]Priv_Workers!$B$2:$BD$55,7,FALSE),D79=7,VLOOKUP(H79,[1]Priv_Workers!$B$2:$BD$55,8,FALSE),D79=8,VLOOKUP(H79,[1]Priv_Workers!$B$2:$BD$55,9,FALSE),D79=9,VLOOKUP(H79,[1]Priv_Workers!$B$2:$BD$55,10,FALSE),D79=10,VLOOKUP(H79,[1]Priv_Workers!$B$2:$BD$55,11,FALSE),D79=11,VLOOKUP(H79,[1]Priv_Workers!$B$2:$BD$55,12,FALSE),D79=12,VLOOKUP(H79,[1]Priv_Workers!$B$2:$BD$55,13,FALSE)),C79=2015,_xlfn.IFS(D79=1,VLOOKUP(H79,[1]Priv_Workers!$B$2:$BD$55,14,FALSE),D79=2,VLOOKUP(H79,[1]Priv_Workers!$B$2:$BD$55,15,FALSE),D79=3,VLOOKUP(H79,[1]Priv_Workers!$B$2:$BD$55,16,FALSE),D79=4,VLOOKUP(H79,[1]Priv_Workers!$B$2:$BD$55,17,FALSE),D79=5,VLOOKUP(H79,[1]Priv_Workers!$B$2:$BD$55,18,FALSE),D79=6,VLOOKUP(H79,[1]Priv_Workers!$B$2:$BD$55,19,FALSE),D79=7,VLOOKUP(H79,[1]Priv_Workers!$B$2:$BD$55,20,FALSE),D79=8,VLOOKUP(H79,[1]Priv_Workers!$B$2:$BD$55,21,FALSE),D79=9,VLOOKUP(H79,[1]Priv_Workers!$B$2:$BD$55,22,FALSE),D79=10,VLOOKUP(H79,[1]Priv_Workers!$B$2:$BD$55,23,FALSE),D79=11,VLOOKUP(H79,[1]Priv_Workers!$B$2:$BD$55,24,FALSE),D79=12,VLOOKUP(H79,[1]Priv_Workers!$B$2:$BD$55,25,FALSE)),C79=2016,_xlfn.IFS(D79=1,VLOOKUP(H79,[1]Priv_Workers!$B$2:$BD$55,26,FALSE),D79=2,VLOOKUP(H79,[1]Priv_Workers!$B$2:$BD$55,27,FALSE),D79=3,VLOOKUP(H79,[1]Priv_Workers!$B$2:$BD$55,28,FALSE),D79=4,VLOOKUP(H79,[1]Priv_Workers!$B$2:$BD$55,29,FALSE),D79=5,VLOOKUP(H79,[1]Priv_Workers!$B$2:$BD$55,30,FALSE),D79=6,VLOOKUP(H79,[1]Priv_Workers!$B$2:$BD$55,31,FALSE),D79=7,VLOOKUP(H79,[1]Priv_Workers!$B$2:$BD$55,32,FALSE),D79=8,VLOOKUP(H79,[1]Priv_Workers!$B$2:$BD$55,33,FALSE),D79=9,VLOOKUP(H79,[1]Priv_Workers!$B$2:$BD$55,34,FALSE),D79=10,VLOOKUP(H79,[1]Priv_Workers!$B$2:$BD$55,35,FALSE),D79=11,VLOOKUP(H79,[1]Priv_Workers!$B$2:$BD$55,36,FALSE),D79=12,VLOOKUP(H79,[1]Priv_Workers!$B$2:$BD$55,37,FALSE)),C79=2017,_xlfn.IFS(D79=1,VLOOKUP(H79,[1]Priv_Workers!$B$2:$BD$55,38,FALSE),D79=2,VLOOKUP(H79,[1]Priv_Workers!$B$2:$BD$55,39,FALSE),D79=3,VLOOKUP(H79,[1]Priv_Workers!$B$2:$BD$55,40,FALSE),D79=4,VLOOKUP(H79,[1]Priv_Workers!$B$2:$BD$55,41,FALSE),D79=5,VLOOKUP(H79,[1]Priv_Workers!$B$2:$BD$55,42,FALSE),D79=6,VLOOKUP(H79,[1]Priv_Workers!$B$2:$BD$55,43,FALSE),D79=7,VLOOKUP(H79,[1]Priv_Workers!$B$2:$BD$55,43,FALSE),D79=8,VLOOKUP(H79,[1]Priv_Workers!$B$2:$BD$55,44,FALSE),D79=9,VLOOKUP(H79,[1]Priv_Workers!$B$2:$BD$55,45,FALSE),D79=10,VLOOKUP(H79,[1]Priv_Workers!$B$2:$BD$55,46,FALSE),D79=11,VLOOKUP(H79,[1]Priv_Workers!$B$2:$BD$55,47,FALSE),D79=12,VLOOKUP(H79,[1]Priv_Workers!$B$2:$BD$55,48)),C79=2018,_xlfn.IFS(D79=1,VLOOKUP(H79,[1]Priv_Workers!$B$2:$BD$55,49,FALSE),D79=2,VLOOKUP(H79,[1]Priv_Workers!$B$2:$BD$55,50,FALSE),D79=3,VLOOKUP(H79,[1]Priv_Workers!$B$2:$BD$55,51,FALSE),D79=4,VLOOKUP(H79,[1]Priv_Workers!$B$2:$BD$55,52,FALSE),D79=5,VLOOKUP(H79,[1]Priv_Workers!$B$2:$BD$55,53,FALSE),D79=6,VLOOKUP(H79,[1]Priv_Workers!$B$2:$BD$55,54)))</f>
        <v>0</v>
      </c>
      <c r="X79" s="3" t="e">
        <f t="shared" si="11"/>
        <v>#DIV/0!</v>
      </c>
      <c r="Y79" s="2">
        <f>_xlfn.IFS(C79=2014, _xlfn.IFS(E79=1, VLOOKUP(H79, [1]Wage_Info!$B$2:$AH$55, 2, FALSE), E79=2, VLOOKUP(H79, [1]Wage_Info!$B$2:$AH$55, 3, FALSE), E79=3, VLOOKUP(H79, [1]Wage_Info!$B$2:$AH$55, 4, FALSE), E79=4, VLOOKUP(H79, [1]Wage_Info!$B$2:$AH$55, 5, FALSE)), C79=2015, _xlfn.IFS(E79=1, VLOOKUP(H79, [1]Wage_Info!$B$2:$AH$55, 6, FALSE), E79=2, VLOOKUP(H79, [1]Wage_Info!$B$2:$AH$55, 7, FALSE), E79=3, VLOOKUP(H79, [1]Wage_Info!$B$2:$AH$55, 8, FALSE), E79=4, VLOOKUP(H79, [1]Wage_Info!$B$2:$AH$55, 9, FALSE)), C79=2016, _xlfn.IFS(E79=1, VLOOKUP(H79, [1]Wage_Info!$B$2:$AH$55, 10, FALSE), E79=2, VLOOKUP(H79, [1]Wage_Info!$B$2:$AH$55, 11, FALSE), E79=3, VLOOKUP(H79, [1]Wage_Info!$B$2:$AH$55, 12, FALSE), E79=4, VLOOKUP(H79, [1]Wage_Info!$B$2:$AH$55, 13, FALSE)), C79=2017, _xlfn.IFS(E79=1, VLOOKUP(H79, [1]Wage_Info!$B$2:$AH$55, 14, FALSE), E79=2, VLOOKUP(H79, [1]Wage_Info!$B$2:$AH$55, 15, FALSE), E79=3, VLOOKUP(H79, [1]Wage_Info!$B$2:$AH$55, 16, FALSE), E79=4, VLOOKUP(H79, [1]Wage_Info!$B$2:$AH$55, 17, FALSE)), C79 = 2018, _xlfn.IFS(E79=1, VLOOKUP(H79, [1]Wage_Info!$B$2:$AH$55, 18, FALSE), E79=3, VLOOKUP(H79, [1]Wage_Info!$B$2:$AH$55, 19, FALSE)))</f>
        <v>0</v>
      </c>
      <c r="Z79" s="2">
        <f>_xlfn.IFS(C79=2014, _xlfn.IFS(E79=1, VLOOKUP(H79, [1]Wage_Info!$B$2:$AL$55, 20, FALSE), E79=2, VLOOKUP(H79, [1]Wage_Info!$B$2:$AL$55, 21, FALSE), E79=3, VLOOKUP(H79, [1]Wage_Info!$B$2:$AL$55, 22, FALSE), E79=4, VLOOKUP(H79, [1]Wage_Info!$B$2:$AL$55, 23, FALSE)), C79=2015, _xlfn.IFS(E79=1, VLOOKUP(H79, [1]Wage_Info!$B$2:$AL$55, 24, FALSE), E79=2, VLOOKUP(H79, [1]Wage_Info!$B$2:$AL$55, 25, FALSE), E79=3, VLOOKUP(H79, [1]Wage_Info!$B$2:$AL$55, 26, FALSE), E79=4, VLOOKUP(H79, [1]Wage_Info!$B$2:$AL$55, 27, FALSE)), C79=2016, _xlfn.IFS(E79=1, VLOOKUP(H79, [1]Wage_Info!$B$2:$AL$55, 28, FALSE), E79=2, VLOOKUP(H79, [1]Wage_Info!$B$2:$AL$55, 29, FALSE), E79=3, VLOOKUP(H79, [1]Wage_Info!$B$2:$AL$55, 30, FALSE), E79=4, VLOOKUP(H79, [1]Wage_Info!$B$2:$AL$55, 31, FALSE)), C79=2017, _xlfn.IFS(E79=1, VLOOKUP(H79, [1]Wage_Info!$B$2:$AL$55, 32, FALSE), E79=2, VLOOKUP(H79, [1]Wage_Info!$B$2:$AL$55, 33, FALSE), E79=3, VLOOKUP(H79, [1]Wage_Info!$B$2:$AL$55, 34, FALSE), E79=4, VLOOKUP(H79, [1]Wage_Info!$B$2:$AL$55, 35, FALSE)), C79 = 2018, _xlfn.IFS(E79=1, VLOOKUP(H79, [1]Wage_Info!$B$2:$AL$55, 36, FALSE), E79=2, VLOOKUP(H79, [1]Wage_Info!$B$2:$AL$55, 37, FALSE)))</f>
        <v>0</v>
      </c>
      <c r="AA79" s="4" t="e">
        <f t="shared" si="12"/>
        <v>#DIV/0!</v>
      </c>
      <c r="AB79">
        <f>[1]Key!C79</f>
        <v>1</v>
      </c>
      <c r="AC79">
        <f t="shared" si="13"/>
        <v>0</v>
      </c>
      <c r="AD79">
        <f t="shared" si="14"/>
        <v>0</v>
      </c>
      <c r="AE79">
        <f t="shared" si="15"/>
        <v>0</v>
      </c>
      <c r="AF79">
        <f>[1]Key!D79</f>
        <v>0</v>
      </c>
    </row>
    <row r="80" spans="1:32" x14ac:dyDescent="0.3">
      <c r="A80">
        <v>79</v>
      </c>
      <c r="B80">
        <v>79</v>
      </c>
      <c r="C80">
        <v>2015</v>
      </c>
      <c r="D80">
        <v>10</v>
      </c>
      <c r="E80">
        <f t="shared" si="8"/>
        <v>4</v>
      </c>
      <c r="F80">
        <v>2016</v>
      </c>
      <c r="G80" t="s">
        <v>32</v>
      </c>
      <c r="H80" s="1">
        <f>VALUE(IF(G80="foreign",53,SUBSTITUTE(G80,G80,VLOOKUP(G80,[1]Key!$G$2:$H$55,2,))))</f>
        <v>53</v>
      </c>
      <c r="I80" t="s">
        <v>28</v>
      </c>
      <c r="J80">
        <f>VALUE(_xlfn.IFS(I80="foreign",53,I80="fictional",54, I80="unspecified", 55, NOT(OR(I80="foreign",I80="fictional")),SUBSTITUTE(I80,I80,VLOOKUP(I80,[1]Key!$G$2:$H$55,2,))))</f>
        <v>5</v>
      </c>
      <c r="K80">
        <f t="shared" si="9"/>
        <v>0</v>
      </c>
      <c r="L80">
        <f>VLOOKUP(H80, [1]Key!$H$2:$K$54, 2)</f>
        <v>0</v>
      </c>
      <c r="M80">
        <f>VLOOKUP(J80, [1]Key!$H$2:$K$54, 2)</f>
        <v>3</v>
      </c>
      <c r="N80">
        <f>VLOOKUP("*"&amp;G80&amp;"*",[1]Key!$N$2:$O$6,2,FALSE)</f>
        <v>0</v>
      </c>
      <c r="O80">
        <f>VLOOKUP("*"&amp;G80&amp;"*",[1]Key!$R$2:$S$11,2,FALSE)</f>
        <v>0</v>
      </c>
      <c r="P80">
        <v>2962</v>
      </c>
      <c r="Q80" s="2">
        <v>17000000</v>
      </c>
      <c r="R80" t="s">
        <v>61</v>
      </c>
      <c r="S80">
        <f>VLOOKUP(R80, [1]Key!$U$2:$V$11, 2, FALSE)</f>
        <v>6</v>
      </c>
      <c r="T80">
        <f t="shared" si="10"/>
        <v>0</v>
      </c>
      <c r="U80">
        <f>_xlfn.IFS(C80=2018, VLOOKUP(H80, '[1]State Pop'!$B$2:$G$55,6),C80=2017, VLOOKUP(H80, '[1]State Pop'!$B$2:$F$55,5),C80=2016, VLOOKUP(H80, '[1]State Pop'!$B$2:$F$55,4), C80=2015, VLOOKUP(H80, '[1]State Pop'!$B$2:$F$55,3), C80=2014, VLOOKUP(H80, '[1]State Pop'!$B$2:$F$55,2))</f>
        <v>0</v>
      </c>
      <c r="V80">
        <f>_xlfn.IFS(C80=2014,_xlfn.IFS(D80=1,VLOOKUP(H80,[1]Film_Workers!$B$2:$BD$55,2,FALSE),D80=2,VLOOKUP(H80,[1]Film_Workers!$B$2:$BD$55,3,FALSE),D80=3,VLOOKUP(H80,[1]Film_Workers!$B$2:$BD$55,4,FALSE),D80=4,VLOOKUP(H80,[1]Film_Workers!$B$2:$BD$55,5,FALSE),D80=5,VLOOKUP(H80,[1]Film_Workers!$B$2:$BD$55,6,FALSE),D80=6,VLOOKUP(H80,[1]Film_Workers!$B$2:$BD$55,7,FALSE),D80=7,VLOOKUP(H80,[1]Film_Workers!$B$2:$BD$55,8,FALSE),D80=8,VLOOKUP(H80,[1]Film_Workers!$B$2:$BD$55,9,FALSE),D80=9,VLOOKUP(H80,[1]Film_Workers!$B$2:$BD$55,10,FALSE),D80=10,VLOOKUP(H80,[1]Film_Workers!$B$2:$BD$55,11,FALSE),D80=11,VLOOKUP(H80,[1]Film_Workers!$B$2:$BD$55,12,FALSE),D80=12,VLOOKUP(H80,[1]Film_Workers!$B$2:$BD$55,13,FALSE)),C80=2015,_xlfn.IFS(D80=1,VLOOKUP(H80,[1]Film_Workers!$B$2:$BD$55,14,FALSE),D80=2,VLOOKUP(H80,[1]Film_Workers!$B$2:$BD$55,15,FALSE),D80=3,VLOOKUP(H80,[1]Film_Workers!$B$2:$BD$55,16,FALSE),D80=4,VLOOKUP(H80,[1]Film_Workers!$B$2:$BD$55,17,FALSE),D80=5,VLOOKUP(H80,[1]Film_Workers!$B$2:$BD$55,18,FALSE),D80=6,VLOOKUP(H80,[1]Film_Workers!$B$2:$BD$55,19,FALSE),D80=7,VLOOKUP(H80,[1]Film_Workers!$B$2:$BD$55,20,FALSE),D80=8,VLOOKUP(H80,[1]Film_Workers!$B$2:$BD$55,21,FALSE),D80=9,VLOOKUP(H80,[1]Film_Workers!$B$2:$BD$55,22,FALSE),D80=10,VLOOKUP(H80,[1]Film_Workers!$B$2:$BD$55,23,FALSE),D80=11,VLOOKUP(H80,[1]Film_Workers!$B$2:$BD$55,24,FALSE),D80=12,VLOOKUP(H80,[1]Film_Workers!$B$2:$BD$55,25,FALSE)),C80=2016,_xlfn.IFS(D80=1,VLOOKUP(H80,[1]Film_Workers!$B$2:$BD$55,26,FALSE),D80=2,VLOOKUP(H80,[1]Film_Workers!$B$2:$BD$55,27,FALSE),D80=3,VLOOKUP(H80,[1]Film_Workers!$B$2:$BD$55,28,FALSE),D80=4,VLOOKUP(H80,[1]Film_Workers!$B$2:$BD$55,29,FALSE),D80=5,VLOOKUP(H80,[1]Film_Workers!$B$2:$BD$55,30,FALSE),D80=6,VLOOKUP(H80,[1]Film_Workers!$B$2:$BD$55,31,FALSE),D80=7,VLOOKUP(H80,[1]Film_Workers!$B$2:$BD$55,32,FALSE),D80=8,VLOOKUP(H80,[1]Film_Workers!$B$2:$BD$55,33,FALSE),D80=9,VLOOKUP(H80,[1]Film_Workers!$B$2:$BD$55,34,FALSE),D80=10,VLOOKUP(H80,[1]Film_Workers!$B$2:$BD$55,35,FALSE),D80=11,VLOOKUP(H80,[1]Film_Workers!$B$2:$BD$55,36,FALSE),D80=12,VLOOKUP(H80,[1]Film_Workers!$B$2:$BD$55,37,FALSE)),C80=2017,_xlfn.IFS(D80=1,VLOOKUP(H80,[1]Film_Workers!$B$2:$BD$55,38,FALSE),D80=2,VLOOKUP(H80,[1]Film_Workers!$B$2:$BD$55,39,FALSE),D80=3,VLOOKUP(H80,[1]Film_Workers!$B$2:$BD$55,40,FALSE),D80=4,VLOOKUP(H80,[1]Film_Workers!$B$2:$BD$55,41,FALSE),D80=5,VLOOKUP(H80,[1]Film_Workers!$B$2:$BD$55,42,FALSE),D80=6,VLOOKUP(H80,[1]Film_Workers!$B$2:$BD$55,43,FALSE),D80=7,VLOOKUP(H80,[1]Film_Workers!$B$2:$BD$55,43,FALSE),D80=8,VLOOKUP(H80,[1]Film_Workers!$B$2:$BD$55,44,FALSE),D80=9,VLOOKUP(H80,[1]Film_Workers!$B$2:$BD$55,45,FALSE),D80=10,VLOOKUP(H80,[1]Film_Workers!$B$2:$BD$55,46,FALSE),D80=11,VLOOKUP(H80,[1]Film_Workers!$B$2:$BD$55,47,FALSE),D80=12,VLOOKUP(H80,[1]Film_Workers!$B$2:$BD$55,48)),C80=2018,_xlfn.IFS(D80=1,VLOOKUP(H80,[1]Film_Workers!$B$2:$BD$55,49,FALSE),D80=2,VLOOKUP(H80,[1]Film_Workers!$B$2:$BD$55,50,FALSE),D80=3,VLOOKUP(H80,[1]Film_Workers!$B$2:$BD$55,51,FALSE),D80=4,VLOOKUP(H80,[1]Film_Workers!$B$2:$BD$55,52,FALSE),D80=5,VLOOKUP(H80,[1]Film_Workers!$B$2:$BD$55,53,FALSE),D80=6,VLOOKUP(H80,[1]Film_Workers!$B$2:$BD$55,54)))</f>
        <v>0</v>
      </c>
      <c r="W80">
        <f>_xlfn.IFS(C80=2014,_xlfn.IFS(D80=1,VLOOKUP(H80,[1]Priv_Workers!$B$2:$BD$55,2,FALSE),D80=2,VLOOKUP(H80,[1]Priv_Workers!$B$2:$BD$55,3,FALSE),D80=3,VLOOKUP(H80,[1]Priv_Workers!$B$2:$BD$55,4,FALSE),D80=4,VLOOKUP(H80,[1]Priv_Workers!$B$2:$BD$55,5,FALSE),D80=5,VLOOKUP(H80,[1]Priv_Workers!$B$2:$BD$55,6,FALSE),D80=6,VLOOKUP(H80,[1]Priv_Workers!$B$2:$BD$55,7,FALSE),D80=7,VLOOKUP(H80,[1]Priv_Workers!$B$2:$BD$55,8,FALSE),D80=8,VLOOKUP(H80,[1]Priv_Workers!$B$2:$BD$55,9,FALSE),D80=9,VLOOKUP(H80,[1]Priv_Workers!$B$2:$BD$55,10,FALSE),D80=10,VLOOKUP(H80,[1]Priv_Workers!$B$2:$BD$55,11,FALSE),D80=11,VLOOKUP(H80,[1]Priv_Workers!$B$2:$BD$55,12,FALSE),D80=12,VLOOKUP(H80,[1]Priv_Workers!$B$2:$BD$55,13,FALSE)),C80=2015,_xlfn.IFS(D80=1,VLOOKUP(H80,[1]Priv_Workers!$B$2:$BD$55,14,FALSE),D80=2,VLOOKUP(H80,[1]Priv_Workers!$B$2:$BD$55,15,FALSE),D80=3,VLOOKUP(H80,[1]Priv_Workers!$B$2:$BD$55,16,FALSE),D80=4,VLOOKUP(H80,[1]Priv_Workers!$B$2:$BD$55,17,FALSE),D80=5,VLOOKUP(H80,[1]Priv_Workers!$B$2:$BD$55,18,FALSE),D80=6,VLOOKUP(H80,[1]Priv_Workers!$B$2:$BD$55,19,FALSE),D80=7,VLOOKUP(H80,[1]Priv_Workers!$B$2:$BD$55,20,FALSE),D80=8,VLOOKUP(H80,[1]Priv_Workers!$B$2:$BD$55,21,FALSE),D80=9,VLOOKUP(H80,[1]Priv_Workers!$B$2:$BD$55,22,FALSE),D80=10,VLOOKUP(H80,[1]Priv_Workers!$B$2:$BD$55,23,FALSE),D80=11,VLOOKUP(H80,[1]Priv_Workers!$B$2:$BD$55,24,FALSE),D80=12,VLOOKUP(H80,[1]Priv_Workers!$B$2:$BD$55,25,FALSE)),C80=2016,_xlfn.IFS(D80=1,VLOOKUP(H80,[1]Priv_Workers!$B$2:$BD$55,26,FALSE),D80=2,VLOOKUP(H80,[1]Priv_Workers!$B$2:$BD$55,27,FALSE),D80=3,VLOOKUP(H80,[1]Priv_Workers!$B$2:$BD$55,28,FALSE),D80=4,VLOOKUP(H80,[1]Priv_Workers!$B$2:$BD$55,29,FALSE),D80=5,VLOOKUP(H80,[1]Priv_Workers!$B$2:$BD$55,30,FALSE),D80=6,VLOOKUP(H80,[1]Priv_Workers!$B$2:$BD$55,31,FALSE),D80=7,VLOOKUP(H80,[1]Priv_Workers!$B$2:$BD$55,32,FALSE),D80=8,VLOOKUP(H80,[1]Priv_Workers!$B$2:$BD$55,33,FALSE),D80=9,VLOOKUP(H80,[1]Priv_Workers!$B$2:$BD$55,34,FALSE),D80=10,VLOOKUP(H80,[1]Priv_Workers!$B$2:$BD$55,35,FALSE),D80=11,VLOOKUP(H80,[1]Priv_Workers!$B$2:$BD$55,36,FALSE),D80=12,VLOOKUP(H80,[1]Priv_Workers!$B$2:$BD$55,37,FALSE)),C80=2017,_xlfn.IFS(D80=1,VLOOKUP(H80,[1]Priv_Workers!$B$2:$BD$55,38,FALSE),D80=2,VLOOKUP(H80,[1]Priv_Workers!$B$2:$BD$55,39,FALSE),D80=3,VLOOKUP(H80,[1]Priv_Workers!$B$2:$BD$55,40,FALSE),D80=4,VLOOKUP(H80,[1]Priv_Workers!$B$2:$BD$55,41,FALSE),D80=5,VLOOKUP(H80,[1]Priv_Workers!$B$2:$BD$55,42,FALSE),D80=6,VLOOKUP(H80,[1]Priv_Workers!$B$2:$BD$55,43,FALSE),D80=7,VLOOKUP(H80,[1]Priv_Workers!$B$2:$BD$55,43,FALSE),D80=8,VLOOKUP(H80,[1]Priv_Workers!$B$2:$BD$55,44,FALSE),D80=9,VLOOKUP(H80,[1]Priv_Workers!$B$2:$BD$55,45,FALSE),D80=10,VLOOKUP(H80,[1]Priv_Workers!$B$2:$BD$55,46,FALSE),D80=11,VLOOKUP(H80,[1]Priv_Workers!$B$2:$BD$55,47,FALSE),D80=12,VLOOKUP(H80,[1]Priv_Workers!$B$2:$BD$55,48)),C80=2018,_xlfn.IFS(D80=1,VLOOKUP(H80,[1]Priv_Workers!$B$2:$BD$55,49,FALSE),D80=2,VLOOKUP(H80,[1]Priv_Workers!$B$2:$BD$55,50,FALSE),D80=3,VLOOKUP(H80,[1]Priv_Workers!$B$2:$BD$55,51,FALSE),D80=4,VLOOKUP(H80,[1]Priv_Workers!$B$2:$BD$55,52,FALSE),D80=5,VLOOKUP(H80,[1]Priv_Workers!$B$2:$BD$55,53,FALSE),D80=6,VLOOKUP(H80,[1]Priv_Workers!$B$2:$BD$55,54)))</f>
        <v>0</v>
      </c>
      <c r="X80" s="3" t="e">
        <f t="shared" si="11"/>
        <v>#DIV/0!</v>
      </c>
      <c r="Y80" s="2">
        <f>_xlfn.IFS(C80=2014, _xlfn.IFS(E80=1, VLOOKUP(H80, [1]Wage_Info!$B$2:$AH$55, 2, FALSE), E80=2, VLOOKUP(H80, [1]Wage_Info!$B$2:$AH$55, 3, FALSE), E80=3, VLOOKUP(H80, [1]Wage_Info!$B$2:$AH$55, 4, FALSE), E80=4, VLOOKUP(H80, [1]Wage_Info!$B$2:$AH$55, 5, FALSE)), C80=2015, _xlfn.IFS(E80=1, VLOOKUP(H80, [1]Wage_Info!$B$2:$AH$55, 6, FALSE), E80=2, VLOOKUP(H80, [1]Wage_Info!$B$2:$AH$55, 7, FALSE), E80=3, VLOOKUP(H80, [1]Wage_Info!$B$2:$AH$55, 8, FALSE), E80=4, VLOOKUP(H80, [1]Wage_Info!$B$2:$AH$55, 9, FALSE)), C80=2016, _xlfn.IFS(E80=1, VLOOKUP(H80, [1]Wage_Info!$B$2:$AH$55, 10, FALSE), E80=2, VLOOKUP(H80, [1]Wage_Info!$B$2:$AH$55, 11, FALSE), E80=3, VLOOKUP(H80, [1]Wage_Info!$B$2:$AH$55, 12, FALSE), E80=4, VLOOKUP(H80, [1]Wage_Info!$B$2:$AH$55, 13, FALSE)), C80=2017, _xlfn.IFS(E80=1, VLOOKUP(H80, [1]Wage_Info!$B$2:$AH$55, 14, FALSE), E80=2, VLOOKUP(H80, [1]Wage_Info!$B$2:$AH$55, 15, FALSE), E80=3, VLOOKUP(H80, [1]Wage_Info!$B$2:$AH$55, 16, FALSE), E80=4, VLOOKUP(H80, [1]Wage_Info!$B$2:$AH$55, 17, FALSE)), C80 = 2018, _xlfn.IFS(E80=1, VLOOKUP(H80, [1]Wage_Info!$B$2:$AH$55, 18, FALSE), E80=3, VLOOKUP(H80, [1]Wage_Info!$B$2:$AH$55, 19, FALSE)))</f>
        <v>0</v>
      </c>
      <c r="Z80" s="2">
        <f>_xlfn.IFS(C80=2014, _xlfn.IFS(E80=1, VLOOKUP(H80, [1]Wage_Info!$B$2:$AL$55, 20, FALSE), E80=2, VLOOKUP(H80, [1]Wage_Info!$B$2:$AL$55, 21, FALSE), E80=3, VLOOKUP(H80, [1]Wage_Info!$B$2:$AL$55, 22, FALSE), E80=4, VLOOKUP(H80, [1]Wage_Info!$B$2:$AL$55, 23, FALSE)), C80=2015, _xlfn.IFS(E80=1, VLOOKUP(H80, [1]Wage_Info!$B$2:$AL$55, 24, FALSE), E80=2, VLOOKUP(H80, [1]Wage_Info!$B$2:$AL$55, 25, FALSE), E80=3, VLOOKUP(H80, [1]Wage_Info!$B$2:$AL$55, 26, FALSE), E80=4, VLOOKUP(H80, [1]Wage_Info!$B$2:$AL$55, 27, FALSE)), C80=2016, _xlfn.IFS(E80=1, VLOOKUP(H80, [1]Wage_Info!$B$2:$AL$55, 28, FALSE), E80=2, VLOOKUP(H80, [1]Wage_Info!$B$2:$AL$55, 29, FALSE), E80=3, VLOOKUP(H80, [1]Wage_Info!$B$2:$AL$55, 30, FALSE), E80=4, VLOOKUP(H80, [1]Wage_Info!$B$2:$AL$55, 31, FALSE)), C80=2017, _xlfn.IFS(E80=1, VLOOKUP(H80, [1]Wage_Info!$B$2:$AL$55, 32, FALSE), E80=2, VLOOKUP(H80, [1]Wage_Info!$B$2:$AL$55, 33, FALSE), E80=3, VLOOKUP(H80, [1]Wage_Info!$B$2:$AL$55, 34, FALSE), E80=4, VLOOKUP(H80, [1]Wage_Info!$B$2:$AL$55, 35, FALSE)), C80 = 2018, _xlfn.IFS(E80=1, VLOOKUP(H80, [1]Wage_Info!$B$2:$AL$55, 36, FALSE), E80=2, VLOOKUP(H80, [1]Wage_Info!$B$2:$AL$55, 37, FALSE)))</f>
        <v>0</v>
      </c>
      <c r="AA80" s="4" t="e">
        <f t="shared" si="12"/>
        <v>#DIV/0!</v>
      </c>
      <c r="AB80">
        <f>[1]Key!C80</f>
        <v>1</v>
      </c>
      <c r="AC80">
        <f t="shared" si="13"/>
        <v>0</v>
      </c>
      <c r="AD80">
        <f t="shared" si="14"/>
        <v>0</v>
      </c>
      <c r="AE80">
        <f t="shared" si="15"/>
        <v>0</v>
      </c>
      <c r="AF80">
        <f>[1]Key!D80</f>
        <v>0</v>
      </c>
    </row>
    <row r="81" spans="1:32" x14ac:dyDescent="0.3">
      <c r="A81">
        <v>80</v>
      </c>
      <c r="B81">
        <v>80</v>
      </c>
      <c r="C81">
        <v>2016</v>
      </c>
      <c r="D81">
        <v>1</v>
      </c>
      <c r="E81">
        <f t="shared" si="8"/>
        <v>1</v>
      </c>
      <c r="F81">
        <v>2016</v>
      </c>
      <c r="G81" t="s">
        <v>32</v>
      </c>
      <c r="H81" s="1">
        <f>VALUE(IF(G81="foreign",53,SUBSTITUTE(G81,G81,VLOOKUP(G81,[1]Key!$G$2:$H$55,2,))))</f>
        <v>53</v>
      </c>
      <c r="I81" t="s">
        <v>50</v>
      </c>
      <c r="J81">
        <f>VALUE(_xlfn.IFS(I81="foreign",53,I81="fictional",54, I81="unspecified", 55, NOT(OR(I81="foreign",I81="fictional")),SUBSTITUTE(I81,I81,VLOOKUP(I81,[1]Key!$G$2:$H$55,2,))))</f>
        <v>14</v>
      </c>
      <c r="K81">
        <f t="shared" si="9"/>
        <v>0</v>
      </c>
      <c r="L81">
        <f>VLOOKUP(H81, [1]Key!$H$2:$K$54, 2)</f>
        <v>0</v>
      </c>
      <c r="M81">
        <f>VLOOKUP(J81, [1]Key!$H$2:$K$54, 2)</f>
        <v>3</v>
      </c>
      <c r="N81">
        <f>VLOOKUP("*"&amp;G81&amp;"*",[1]Key!$N$2:$O$6,2,FALSE)</f>
        <v>0</v>
      </c>
      <c r="O81">
        <f>VLOOKUP("*"&amp;G81&amp;"*",[1]Key!$R$2:$S$11,2,FALSE)</f>
        <v>0</v>
      </c>
      <c r="P81">
        <v>2945</v>
      </c>
      <c r="Q81" s="2">
        <v>26000000</v>
      </c>
      <c r="R81" t="s">
        <v>69</v>
      </c>
      <c r="S81">
        <f>VLOOKUP(R81, [1]Key!$U$2:$V$12, 2, FALSE)</f>
        <v>11</v>
      </c>
      <c r="T81">
        <f t="shared" si="10"/>
        <v>1</v>
      </c>
      <c r="U81">
        <f>_xlfn.IFS(C81=2018, VLOOKUP(H81, '[1]State Pop'!$B$2:$G$55,6),C81=2017, VLOOKUP(H81, '[1]State Pop'!$B$2:$F$55,5),C81=2016, VLOOKUP(H81, '[1]State Pop'!$B$2:$F$55,4), C81=2015, VLOOKUP(H81, '[1]State Pop'!$B$2:$F$55,3), C81=2014, VLOOKUP(H81, '[1]State Pop'!$B$2:$F$55,2))</f>
        <v>0</v>
      </c>
      <c r="V81">
        <f>_xlfn.IFS(C81=2014,_xlfn.IFS(D81=1,VLOOKUP(H81,[1]Film_Workers!$B$2:$BD$55,2,FALSE),D81=2,VLOOKUP(H81,[1]Film_Workers!$B$2:$BD$55,3,FALSE),D81=3,VLOOKUP(H81,[1]Film_Workers!$B$2:$BD$55,4,FALSE),D81=4,VLOOKUP(H81,[1]Film_Workers!$B$2:$BD$55,5,FALSE),D81=5,VLOOKUP(H81,[1]Film_Workers!$B$2:$BD$55,6,FALSE),D81=6,VLOOKUP(H81,[1]Film_Workers!$B$2:$BD$55,7,FALSE),D81=7,VLOOKUP(H81,[1]Film_Workers!$B$2:$BD$55,8,FALSE),D81=8,VLOOKUP(H81,[1]Film_Workers!$B$2:$BD$55,9,FALSE),D81=9,VLOOKUP(H81,[1]Film_Workers!$B$2:$BD$55,10,FALSE),D81=10,VLOOKUP(H81,[1]Film_Workers!$B$2:$BD$55,11,FALSE),D81=11,VLOOKUP(H81,[1]Film_Workers!$B$2:$BD$55,12,FALSE),D81=12,VLOOKUP(H81,[1]Film_Workers!$B$2:$BD$55,13,FALSE)),C81=2015,_xlfn.IFS(D81=1,VLOOKUP(H81,[1]Film_Workers!$B$2:$BD$55,14,FALSE),D81=2,VLOOKUP(H81,[1]Film_Workers!$B$2:$BD$55,15,FALSE),D81=3,VLOOKUP(H81,[1]Film_Workers!$B$2:$BD$55,16,FALSE),D81=4,VLOOKUP(H81,[1]Film_Workers!$B$2:$BD$55,17,FALSE),D81=5,VLOOKUP(H81,[1]Film_Workers!$B$2:$BD$55,18,FALSE),D81=6,VLOOKUP(H81,[1]Film_Workers!$B$2:$BD$55,19,FALSE),D81=7,VLOOKUP(H81,[1]Film_Workers!$B$2:$BD$55,20,FALSE),D81=8,VLOOKUP(H81,[1]Film_Workers!$B$2:$BD$55,21,FALSE),D81=9,VLOOKUP(H81,[1]Film_Workers!$B$2:$BD$55,22,FALSE),D81=10,VLOOKUP(H81,[1]Film_Workers!$B$2:$BD$55,23,FALSE),D81=11,VLOOKUP(H81,[1]Film_Workers!$B$2:$BD$55,24,FALSE),D81=12,VLOOKUP(H81,[1]Film_Workers!$B$2:$BD$55,25,FALSE)),C81=2016,_xlfn.IFS(D81=1,VLOOKUP(H81,[1]Film_Workers!$B$2:$BD$55,26,FALSE),D81=2,VLOOKUP(H81,[1]Film_Workers!$B$2:$BD$55,27,FALSE),D81=3,VLOOKUP(H81,[1]Film_Workers!$B$2:$BD$55,28,FALSE),D81=4,VLOOKUP(H81,[1]Film_Workers!$B$2:$BD$55,29,FALSE),D81=5,VLOOKUP(H81,[1]Film_Workers!$B$2:$BD$55,30,FALSE),D81=6,VLOOKUP(H81,[1]Film_Workers!$B$2:$BD$55,31,FALSE),D81=7,VLOOKUP(H81,[1]Film_Workers!$B$2:$BD$55,32,FALSE),D81=8,VLOOKUP(H81,[1]Film_Workers!$B$2:$BD$55,33,FALSE),D81=9,VLOOKUP(H81,[1]Film_Workers!$B$2:$BD$55,34,FALSE),D81=10,VLOOKUP(H81,[1]Film_Workers!$B$2:$BD$55,35,FALSE),D81=11,VLOOKUP(H81,[1]Film_Workers!$B$2:$BD$55,36,FALSE),D81=12,VLOOKUP(H81,[1]Film_Workers!$B$2:$BD$55,37,FALSE)),C81=2017,_xlfn.IFS(D81=1,VLOOKUP(H81,[1]Film_Workers!$B$2:$BD$55,38,FALSE),D81=2,VLOOKUP(H81,[1]Film_Workers!$B$2:$BD$55,39,FALSE),D81=3,VLOOKUP(H81,[1]Film_Workers!$B$2:$BD$55,40,FALSE),D81=4,VLOOKUP(H81,[1]Film_Workers!$B$2:$BD$55,41,FALSE),D81=5,VLOOKUP(H81,[1]Film_Workers!$B$2:$BD$55,42,FALSE),D81=6,VLOOKUP(H81,[1]Film_Workers!$B$2:$BD$55,43,FALSE),D81=7,VLOOKUP(H81,[1]Film_Workers!$B$2:$BD$55,43,FALSE),D81=8,VLOOKUP(H81,[1]Film_Workers!$B$2:$BD$55,44,FALSE),D81=9,VLOOKUP(H81,[1]Film_Workers!$B$2:$BD$55,45,FALSE),D81=10,VLOOKUP(H81,[1]Film_Workers!$B$2:$BD$55,46,FALSE),D81=11,VLOOKUP(H81,[1]Film_Workers!$B$2:$BD$55,47,FALSE),D81=12,VLOOKUP(H81,[1]Film_Workers!$B$2:$BD$55,48)),C81=2018,_xlfn.IFS(D81=1,VLOOKUP(H81,[1]Film_Workers!$B$2:$BD$55,49,FALSE),D81=2,VLOOKUP(H81,[1]Film_Workers!$B$2:$BD$55,50,FALSE),D81=3,VLOOKUP(H81,[1]Film_Workers!$B$2:$BD$55,51,FALSE),D81=4,VLOOKUP(H81,[1]Film_Workers!$B$2:$BD$55,52,FALSE),D81=5,VLOOKUP(H81,[1]Film_Workers!$B$2:$BD$55,53,FALSE),D81=6,VLOOKUP(H81,[1]Film_Workers!$B$2:$BD$55,54)))</f>
        <v>0</v>
      </c>
      <c r="W81">
        <f>_xlfn.IFS(C81=2014,_xlfn.IFS(D81=1,VLOOKUP(H81,[1]Priv_Workers!$B$2:$BD$55,2,FALSE),D81=2,VLOOKUP(H81,[1]Priv_Workers!$B$2:$BD$55,3,FALSE),D81=3,VLOOKUP(H81,[1]Priv_Workers!$B$2:$BD$55,4,FALSE),D81=4,VLOOKUP(H81,[1]Priv_Workers!$B$2:$BD$55,5,FALSE),D81=5,VLOOKUP(H81,[1]Priv_Workers!$B$2:$BD$55,6,FALSE),D81=6,VLOOKUP(H81,[1]Priv_Workers!$B$2:$BD$55,7,FALSE),D81=7,VLOOKUP(H81,[1]Priv_Workers!$B$2:$BD$55,8,FALSE),D81=8,VLOOKUP(H81,[1]Priv_Workers!$B$2:$BD$55,9,FALSE),D81=9,VLOOKUP(H81,[1]Priv_Workers!$B$2:$BD$55,10,FALSE),D81=10,VLOOKUP(H81,[1]Priv_Workers!$B$2:$BD$55,11,FALSE),D81=11,VLOOKUP(H81,[1]Priv_Workers!$B$2:$BD$55,12,FALSE),D81=12,VLOOKUP(H81,[1]Priv_Workers!$B$2:$BD$55,13,FALSE)),C81=2015,_xlfn.IFS(D81=1,VLOOKUP(H81,[1]Priv_Workers!$B$2:$BD$55,14,FALSE),D81=2,VLOOKUP(H81,[1]Priv_Workers!$B$2:$BD$55,15,FALSE),D81=3,VLOOKUP(H81,[1]Priv_Workers!$B$2:$BD$55,16,FALSE),D81=4,VLOOKUP(H81,[1]Priv_Workers!$B$2:$BD$55,17,FALSE),D81=5,VLOOKUP(H81,[1]Priv_Workers!$B$2:$BD$55,18,FALSE),D81=6,VLOOKUP(H81,[1]Priv_Workers!$B$2:$BD$55,19,FALSE),D81=7,VLOOKUP(H81,[1]Priv_Workers!$B$2:$BD$55,20,FALSE),D81=8,VLOOKUP(H81,[1]Priv_Workers!$B$2:$BD$55,21,FALSE),D81=9,VLOOKUP(H81,[1]Priv_Workers!$B$2:$BD$55,22,FALSE),D81=10,VLOOKUP(H81,[1]Priv_Workers!$B$2:$BD$55,23,FALSE),D81=11,VLOOKUP(H81,[1]Priv_Workers!$B$2:$BD$55,24,FALSE),D81=12,VLOOKUP(H81,[1]Priv_Workers!$B$2:$BD$55,25,FALSE)),C81=2016,_xlfn.IFS(D81=1,VLOOKUP(H81,[1]Priv_Workers!$B$2:$BD$55,26,FALSE),D81=2,VLOOKUP(H81,[1]Priv_Workers!$B$2:$BD$55,27,FALSE),D81=3,VLOOKUP(H81,[1]Priv_Workers!$B$2:$BD$55,28,FALSE),D81=4,VLOOKUP(H81,[1]Priv_Workers!$B$2:$BD$55,29,FALSE),D81=5,VLOOKUP(H81,[1]Priv_Workers!$B$2:$BD$55,30,FALSE),D81=6,VLOOKUP(H81,[1]Priv_Workers!$B$2:$BD$55,31,FALSE),D81=7,VLOOKUP(H81,[1]Priv_Workers!$B$2:$BD$55,32,FALSE),D81=8,VLOOKUP(H81,[1]Priv_Workers!$B$2:$BD$55,33,FALSE),D81=9,VLOOKUP(H81,[1]Priv_Workers!$B$2:$BD$55,34,FALSE),D81=10,VLOOKUP(H81,[1]Priv_Workers!$B$2:$BD$55,35,FALSE),D81=11,VLOOKUP(H81,[1]Priv_Workers!$B$2:$BD$55,36,FALSE),D81=12,VLOOKUP(H81,[1]Priv_Workers!$B$2:$BD$55,37,FALSE)),C81=2017,_xlfn.IFS(D81=1,VLOOKUP(H81,[1]Priv_Workers!$B$2:$BD$55,38,FALSE),D81=2,VLOOKUP(H81,[1]Priv_Workers!$B$2:$BD$55,39,FALSE),D81=3,VLOOKUP(H81,[1]Priv_Workers!$B$2:$BD$55,40,FALSE),D81=4,VLOOKUP(H81,[1]Priv_Workers!$B$2:$BD$55,41,FALSE),D81=5,VLOOKUP(H81,[1]Priv_Workers!$B$2:$BD$55,42,FALSE),D81=6,VLOOKUP(H81,[1]Priv_Workers!$B$2:$BD$55,43,FALSE),D81=7,VLOOKUP(H81,[1]Priv_Workers!$B$2:$BD$55,43,FALSE),D81=8,VLOOKUP(H81,[1]Priv_Workers!$B$2:$BD$55,44,FALSE),D81=9,VLOOKUP(H81,[1]Priv_Workers!$B$2:$BD$55,45,FALSE),D81=10,VLOOKUP(H81,[1]Priv_Workers!$B$2:$BD$55,46,FALSE),D81=11,VLOOKUP(H81,[1]Priv_Workers!$B$2:$BD$55,47,FALSE),D81=12,VLOOKUP(H81,[1]Priv_Workers!$B$2:$BD$55,48)),C81=2018,_xlfn.IFS(D81=1,VLOOKUP(H81,[1]Priv_Workers!$B$2:$BD$55,49,FALSE),D81=2,VLOOKUP(H81,[1]Priv_Workers!$B$2:$BD$55,50,FALSE),D81=3,VLOOKUP(H81,[1]Priv_Workers!$B$2:$BD$55,51,FALSE),D81=4,VLOOKUP(H81,[1]Priv_Workers!$B$2:$BD$55,52,FALSE),D81=5,VLOOKUP(H81,[1]Priv_Workers!$B$2:$BD$55,53,FALSE),D81=6,VLOOKUP(H81,[1]Priv_Workers!$B$2:$BD$55,54)))</f>
        <v>0</v>
      </c>
      <c r="X81" s="3" t="e">
        <f t="shared" si="11"/>
        <v>#DIV/0!</v>
      </c>
      <c r="Y81" s="2">
        <f>_xlfn.IFS(C81=2014, _xlfn.IFS(E81=1, VLOOKUP(H81, [1]Wage_Info!$B$2:$AH$55, 2, FALSE), E81=2, VLOOKUP(H81, [1]Wage_Info!$B$2:$AH$55, 3, FALSE), E81=3, VLOOKUP(H81, [1]Wage_Info!$B$2:$AH$55, 4, FALSE), E81=4, VLOOKUP(H81, [1]Wage_Info!$B$2:$AH$55, 5, FALSE)), C81=2015, _xlfn.IFS(E81=1, VLOOKUP(H81, [1]Wage_Info!$B$2:$AH$55, 6, FALSE), E81=2, VLOOKUP(H81, [1]Wage_Info!$B$2:$AH$55, 7, FALSE), E81=3, VLOOKUP(H81, [1]Wage_Info!$B$2:$AH$55, 8, FALSE), E81=4, VLOOKUP(H81, [1]Wage_Info!$B$2:$AH$55, 9, FALSE)), C81=2016, _xlfn.IFS(E81=1, VLOOKUP(H81, [1]Wage_Info!$B$2:$AH$55, 10, FALSE), E81=2, VLOOKUP(H81, [1]Wage_Info!$B$2:$AH$55, 11, FALSE), E81=3, VLOOKUP(H81, [1]Wage_Info!$B$2:$AH$55, 12, FALSE), E81=4, VLOOKUP(H81, [1]Wage_Info!$B$2:$AH$55, 13, FALSE)), C81=2017, _xlfn.IFS(E81=1, VLOOKUP(H81, [1]Wage_Info!$B$2:$AH$55, 14, FALSE), E81=2, VLOOKUP(H81, [1]Wage_Info!$B$2:$AH$55, 15, FALSE), E81=3, VLOOKUP(H81, [1]Wage_Info!$B$2:$AH$55, 16, FALSE), E81=4, VLOOKUP(H81, [1]Wage_Info!$B$2:$AH$55, 17, FALSE)), C81 = 2018, _xlfn.IFS(E81=1, VLOOKUP(H81, [1]Wage_Info!$B$2:$AH$55, 18, FALSE), E81=3, VLOOKUP(H81, [1]Wage_Info!$B$2:$AH$55, 19, FALSE)))</f>
        <v>0</v>
      </c>
      <c r="Z81" s="2">
        <f>_xlfn.IFS(C81=2014, _xlfn.IFS(E81=1, VLOOKUP(H81, [1]Wage_Info!$B$2:$AL$55, 20, FALSE), E81=2, VLOOKUP(H81, [1]Wage_Info!$B$2:$AL$55, 21, FALSE), E81=3, VLOOKUP(H81, [1]Wage_Info!$B$2:$AL$55, 22, FALSE), E81=4, VLOOKUP(H81, [1]Wage_Info!$B$2:$AL$55, 23, FALSE)), C81=2015, _xlfn.IFS(E81=1, VLOOKUP(H81, [1]Wage_Info!$B$2:$AL$55, 24, FALSE), E81=2, VLOOKUP(H81, [1]Wage_Info!$B$2:$AL$55, 25, FALSE), E81=3, VLOOKUP(H81, [1]Wage_Info!$B$2:$AL$55, 26, FALSE), E81=4, VLOOKUP(H81, [1]Wage_Info!$B$2:$AL$55, 27, FALSE)), C81=2016, _xlfn.IFS(E81=1, VLOOKUP(H81, [1]Wage_Info!$B$2:$AL$55, 28, FALSE), E81=2, VLOOKUP(H81, [1]Wage_Info!$B$2:$AL$55, 29, FALSE), E81=3, VLOOKUP(H81, [1]Wage_Info!$B$2:$AL$55, 30, FALSE), E81=4, VLOOKUP(H81, [1]Wage_Info!$B$2:$AL$55, 31, FALSE)), C81=2017, _xlfn.IFS(E81=1, VLOOKUP(H81, [1]Wage_Info!$B$2:$AL$55, 32, FALSE), E81=2, VLOOKUP(H81, [1]Wage_Info!$B$2:$AL$55, 33, FALSE), E81=3, VLOOKUP(H81, [1]Wage_Info!$B$2:$AL$55, 34, FALSE), E81=4, VLOOKUP(H81, [1]Wage_Info!$B$2:$AL$55, 35, FALSE)), C81 = 2018, _xlfn.IFS(E81=1, VLOOKUP(H81, [1]Wage_Info!$B$2:$AL$55, 36, FALSE), E81=2, VLOOKUP(H81, [1]Wage_Info!$B$2:$AL$55, 37, FALSE)))</f>
        <v>0</v>
      </c>
      <c r="AA81" s="4" t="e">
        <f t="shared" si="12"/>
        <v>#DIV/0!</v>
      </c>
      <c r="AB81">
        <f>[1]Key!C81</f>
        <v>1</v>
      </c>
      <c r="AC81">
        <f t="shared" si="13"/>
        <v>0</v>
      </c>
      <c r="AD81">
        <f t="shared" si="14"/>
        <v>0</v>
      </c>
      <c r="AE81">
        <f t="shared" si="15"/>
        <v>0</v>
      </c>
      <c r="AF81">
        <f>[1]Key!D81</f>
        <v>0</v>
      </c>
    </row>
    <row r="82" spans="1:32" x14ac:dyDescent="0.3">
      <c r="A82">
        <v>81</v>
      </c>
      <c r="B82">
        <v>81</v>
      </c>
      <c r="C82">
        <v>2014</v>
      </c>
      <c r="D82">
        <v>9</v>
      </c>
      <c r="E82">
        <f t="shared" si="8"/>
        <v>3</v>
      </c>
      <c r="F82">
        <v>2016</v>
      </c>
      <c r="G82" t="s">
        <v>62</v>
      </c>
      <c r="H82" s="1">
        <f>VALUE(IF(G82="foreign",53,SUBSTITUTE(G82,G82,VLOOKUP(G82,[1]Key!$G$2:$H$55,2,))))</f>
        <v>53</v>
      </c>
      <c r="I82" t="s">
        <v>32</v>
      </c>
      <c r="J82">
        <f>VALUE(_xlfn.IFS(I82="foreign",53,I82="fictional",54, I82="unspecified", 55, NOT(OR(I82="foreign",I82="fictional")),SUBSTITUTE(I82,I82,VLOOKUP(I82,[1]Key!$G$2:$H$55,2,))))</f>
        <v>53</v>
      </c>
      <c r="K82">
        <f t="shared" si="9"/>
        <v>1</v>
      </c>
      <c r="L82">
        <f>VLOOKUP(H82, [1]Key!$H$2:$K$54, 2)</f>
        <v>0</v>
      </c>
      <c r="M82">
        <f>VLOOKUP(J82, [1]Key!$H$2:$K$54, 2)</f>
        <v>0</v>
      </c>
      <c r="N82">
        <f>VLOOKUP("*"&amp;G82&amp;"*",[1]Key!$N$2:$O$6,2,FALSE)</f>
        <v>0</v>
      </c>
      <c r="O82">
        <f>VLOOKUP("*"&amp;G82&amp;"*",[1]Key!$R$2:$S$11,2,FALSE)</f>
        <v>0</v>
      </c>
      <c r="P82">
        <v>2931</v>
      </c>
      <c r="Q82" s="2">
        <v>28000000</v>
      </c>
      <c r="R82" t="s">
        <v>61</v>
      </c>
      <c r="S82">
        <f>VLOOKUP(R82, [1]Key!$U$2:$V$11, 2, FALSE)</f>
        <v>6</v>
      </c>
      <c r="T82">
        <f t="shared" si="10"/>
        <v>0</v>
      </c>
      <c r="U82">
        <f>_xlfn.IFS(C82=2018, VLOOKUP(H82, '[1]State Pop'!$B$2:$G$55,6),C82=2017, VLOOKUP(H82, '[1]State Pop'!$B$2:$F$55,5),C82=2016, VLOOKUP(H82, '[1]State Pop'!$B$2:$F$55,4), C82=2015, VLOOKUP(H82, '[1]State Pop'!$B$2:$F$55,3), C82=2014, VLOOKUP(H82, '[1]State Pop'!$B$2:$F$55,2))</f>
        <v>0</v>
      </c>
      <c r="V82">
        <f>_xlfn.IFS(C82=2014,_xlfn.IFS(D82=1,VLOOKUP(H82,[1]Film_Workers!$B$2:$BD$55,2,FALSE),D82=2,VLOOKUP(H82,[1]Film_Workers!$B$2:$BD$55,3,FALSE),D82=3,VLOOKUP(H82,[1]Film_Workers!$B$2:$BD$55,4,FALSE),D82=4,VLOOKUP(H82,[1]Film_Workers!$B$2:$BD$55,5,FALSE),D82=5,VLOOKUP(H82,[1]Film_Workers!$B$2:$BD$55,6,FALSE),D82=6,VLOOKUP(H82,[1]Film_Workers!$B$2:$BD$55,7,FALSE),D82=7,VLOOKUP(H82,[1]Film_Workers!$B$2:$BD$55,8,FALSE),D82=8,VLOOKUP(H82,[1]Film_Workers!$B$2:$BD$55,9,FALSE),D82=9,VLOOKUP(H82,[1]Film_Workers!$B$2:$BD$55,10,FALSE),D82=10,VLOOKUP(H82,[1]Film_Workers!$B$2:$BD$55,11,FALSE),D82=11,VLOOKUP(H82,[1]Film_Workers!$B$2:$BD$55,12,FALSE),D82=12,VLOOKUP(H82,[1]Film_Workers!$B$2:$BD$55,13,FALSE)),C82=2015,_xlfn.IFS(D82=1,VLOOKUP(H82,[1]Film_Workers!$B$2:$BD$55,14,FALSE),D82=2,VLOOKUP(H82,[1]Film_Workers!$B$2:$BD$55,15,FALSE),D82=3,VLOOKUP(H82,[1]Film_Workers!$B$2:$BD$55,16,FALSE),D82=4,VLOOKUP(H82,[1]Film_Workers!$B$2:$BD$55,17,FALSE),D82=5,VLOOKUP(H82,[1]Film_Workers!$B$2:$BD$55,18,FALSE),D82=6,VLOOKUP(H82,[1]Film_Workers!$B$2:$BD$55,19,FALSE),D82=7,VLOOKUP(H82,[1]Film_Workers!$B$2:$BD$55,20,FALSE),D82=8,VLOOKUP(H82,[1]Film_Workers!$B$2:$BD$55,21,FALSE),D82=9,VLOOKUP(H82,[1]Film_Workers!$B$2:$BD$55,22,FALSE),D82=10,VLOOKUP(H82,[1]Film_Workers!$B$2:$BD$55,23,FALSE),D82=11,VLOOKUP(H82,[1]Film_Workers!$B$2:$BD$55,24,FALSE),D82=12,VLOOKUP(H82,[1]Film_Workers!$B$2:$BD$55,25,FALSE)),C82=2016,_xlfn.IFS(D82=1,VLOOKUP(H82,[1]Film_Workers!$B$2:$BD$55,26,FALSE),D82=2,VLOOKUP(H82,[1]Film_Workers!$B$2:$BD$55,27,FALSE),D82=3,VLOOKUP(H82,[1]Film_Workers!$B$2:$BD$55,28,FALSE),D82=4,VLOOKUP(H82,[1]Film_Workers!$B$2:$BD$55,29,FALSE),D82=5,VLOOKUP(H82,[1]Film_Workers!$B$2:$BD$55,30,FALSE),D82=6,VLOOKUP(H82,[1]Film_Workers!$B$2:$BD$55,31,FALSE),D82=7,VLOOKUP(H82,[1]Film_Workers!$B$2:$BD$55,32,FALSE),D82=8,VLOOKUP(H82,[1]Film_Workers!$B$2:$BD$55,33,FALSE),D82=9,VLOOKUP(H82,[1]Film_Workers!$B$2:$BD$55,34,FALSE),D82=10,VLOOKUP(H82,[1]Film_Workers!$B$2:$BD$55,35,FALSE),D82=11,VLOOKUP(H82,[1]Film_Workers!$B$2:$BD$55,36,FALSE),D82=12,VLOOKUP(H82,[1]Film_Workers!$B$2:$BD$55,37,FALSE)),C82=2017,_xlfn.IFS(D82=1,VLOOKUP(H82,[1]Film_Workers!$B$2:$BD$55,38,FALSE),D82=2,VLOOKUP(H82,[1]Film_Workers!$B$2:$BD$55,39,FALSE),D82=3,VLOOKUP(H82,[1]Film_Workers!$B$2:$BD$55,40,FALSE),D82=4,VLOOKUP(H82,[1]Film_Workers!$B$2:$BD$55,41,FALSE),D82=5,VLOOKUP(H82,[1]Film_Workers!$B$2:$BD$55,42,FALSE),D82=6,VLOOKUP(H82,[1]Film_Workers!$B$2:$BD$55,43,FALSE),D82=7,VLOOKUP(H82,[1]Film_Workers!$B$2:$BD$55,43,FALSE),D82=8,VLOOKUP(H82,[1]Film_Workers!$B$2:$BD$55,44,FALSE),D82=9,VLOOKUP(H82,[1]Film_Workers!$B$2:$BD$55,45,FALSE),D82=10,VLOOKUP(H82,[1]Film_Workers!$B$2:$BD$55,46,FALSE),D82=11,VLOOKUP(H82,[1]Film_Workers!$B$2:$BD$55,47,FALSE),D82=12,VLOOKUP(H82,[1]Film_Workers!$B$2:$BD$55,48)),C82=2018,_xlfn.IFS(D82=1,VLOOKUP(H82,[1]Film_Workers!$B$2:$BD$55,49,FALSE),D82=2,VLOOKUP(H82,[1]Film_Workers!$B$2:$BD$55,50,FALSE),D82=3,VLOOKUP(H82,[1]Film_Workers!$B$2:$BD$55,51,FALSE),D82=4,VLOOKUP(H82,[1]Film_Workers!$B$2:$BD$55,52,FALSE),D82=5,VLOOKUP(H82,[1]Film_Workers!$B$2:$BD$55,53,FALSE),D82=6,VLOOKUP(H82,[1]Film_Workers!$B$2:$BD$55,54)))</f>
        <v>0</v>
      </c>
      <c r="W82">
        <f>_xlfn.IFS(C82=2014,_xlfn.IFS(D82=1,VLOOKUP(H82,[1]Priv_Workers!$B$2:$BD$55,2,FALSE),D82=2,VLOOKUP(H82,[1]Priv_Workers!$B$2:$BD$55,3,FALSE),D82=3,VLOOKUP(H82,[1]Priv_Workers!$B$2:$BD$55,4,FALSE),D82=4,VLOOKUP(H82,[1]Priv_Workers!$B$2:$BD$55,5,FALSE),D82=5,VLOOKUP(H82,[1]Priv_Workers!$B$2:$BD$55,6,FALSE),D82=6,VLOOKUP(H82,[1]Priv_Workers!$B$2:$BD$55,7,FALSE),D82=7,VLOOKUP(H82,[1]Priv_Workers!$B$2:$BD$55,8,FALSE),D82=8,VLOOKUP(H82,[1]Priv_Workers!$B$2:$BD$55,9,FALSE),D82=9,VLOOKUP(H82,[1]Priv_Workers!$B$2:$BD$55,10,FALSE),D82=10,VLOOKUP(H82,[1]Priv_Workers!$B$2:$BD$55,11,FALSE),D82=11,VLOOKUP(H82,[1]Priv_Workers!$B$2:$BD$55,12,FALSE),D82=12,VLOOKUP(H82,[1]Priv_Workers!$B$2:$BD$55,13,FALSE)),C82=2015,_xlfn.IFS(D82=1,VLOOKUP(H82,[1]Priv_Workers!$B$2:$BD$55,14,FALSE),D82=2,VLOOKUP(H82,[1]Priv_Workers!$B$2:$BD$55,15,FALSE),D82=3,VLOOKUP(H82,[1]Priv_Workers!$B$2:$BD$55,16,FALSE),D82=4,VLOOKUP(H82,[1]Priv_Workers!$B$2:$BD$55,17,FALSE),D82=5,VLOOKUP(H82,[1]Priv_Workers!$B$2:$BD$55,18,FALSE),D82=6,VLOOKUP(H82,[1]Priv_Workers!$B$2:$BD$55,19,FALSE),D82=7,VLOOKUP(H82,[1]Priv_Workers!$B$2:$BD$55,20,FALSE),D82=8,VLOOKUP(H82,[1]Priv_Workers!$B$2:$BD$55,21,FALSE),D82=9,VLOOKUP(H82,[1]Priv_Workers!$B$2:$BD$55,22,FALSE),D82=10,VLOOKUP(H82,[1]Priv_Workers!$B$2:$BD$55,23,FALSE),D82=11,VLOOKUP(H82,[1]Priv_Workers!$B$2:$BD$55,24,FALSE),D82=12,VLOOKUP(H82,[1]Priv_Workers!$B$2:$BD$55,25,FALSE)),C82=2016,_xlfn.IFS(D82=1,VLOOKUP(H82,[1]Priv_Workers!$B$2:$BD$55,26,FALSE),D82=2,VLOOKUP(H82,[1]Priv_Workers!$B$2:$BD$55,27,FALSE),D82=3,VLOOKUP(H82,[1]Priv_Workers!$B$2:$BD$55,28,FALSE),D82=4,VLOOKUP(H82,[1]Priv_Workers!$B$2:$BD$55,29,FALSE),D82=5,VLOOKUP(H82,[1]Priv_Workers!$B$2:$BD$55,30,FALSE),D82=6,VLOOKUP(H82,[1]Priv_Workers!$B$2:$BD$55,31,FALSE),D82=7,VLOOKUP(H82,[1]Priv_Workers!$B$2:$BD$55,32,FALSE),D82=8,VLOOKUP(H82,[1]Priv_Workers!$B$2:$BD$55,33,FALSE),D82=9,VLOOKUP(H82,[1]Priv_Workers!$B$2:$BD$55,34,FALSE),D82=10,VLOOKUP(H82,[1]Priv_Workers!$B$2:$BD$55,35,FALSE),D82=11,VLOOKUP(H82,[1]Priv_Workers!$B$2:$BD$55,36,FALSE),D82=12,VLOOKUP(H82,[1]Priv_Workers!$B$2:$BD$55,37,FALSE)),C82=2017,_xlfn.IFS(D82=1,VLOOKUP(H82,[1]Priv_Workers!$B$2:$BD$55,38,FALSE),D82=2,VLOOKUP(H82,[1]Priv_Workers!$B$2:$BD$55,39,FALSE),D82=3,VLOOKUP(H82,[1]Priv_Workers!$B$2:$BD$55,40,FALSE),D82=4,VLOOKUP(H82,[1]Priv_Workers!$B$2:$BD$55,41,FALSE),D82=5,VLOOKUP(H82,[1]Priv_Workers!$B$2:$BD$55,42,FALSE),D82=6,VLOOKUP(H82,[1]Priv_Workers!$B$2:$BD$55,43,FALSE),D82=7,VLOOKUP(H82,[1]Priv_Workers!$B$2:$BD$55,43,FALSE),D82=8,VLOOKUP(H82,[1]Priv_Workers!$B$2:$BD$55,44,FALSE),D82=9,VLOOKUP(H82,[1]Priv_Workers!$B$2:$BD$55,45,FALSE),D82=10,VLOOKUP(H82,[1]Priv_Workers!$B$2:$BD$55,46,FALSE),D82=11,VLOOKUP(H82,[1]Priv_Workers!$B$2:$BD$55,47,FALSE),D82=12,VLOOKUP(H82,[1]Priv_Workers!$B$2:$BD$55,48)),C82=2018,_xlfn.IFS(D82=1,VLOOKUP(H82,[1]Priv_Workers!$B$2:$BD$55,49,FALSE),D82=2,VLOOKUP(H82,[1]Priv_Workers!$B$2:$BD$55,50,FALSE),D82=3,VLOOKUP(H82,[1]Priv_Workers!$B$2:$BD$55,51,FALSE),D82=4,VLOOKUP(H82,[1]Priv_Workers!$B$2:$BD$55,52,FALSE),D82=5,VLOOKUP(H82,[1]Priv_Workers!$B$2:$BD$55,53,FALSE),D82=6,VLOOKUP(H82,[1]Priv_Workers!$B$2:$BD$55,54)))</f>
        <v>0</v>
      </c>
      <c r="X82" s="3" t="e">
        <f t="shared" si="11"/>
        <v>#DIV/0!</v>
      </c>
      <c r="Y82" s="2">
        <f>_xlfn.IFS(C82=2014, _xlfn.IFS(E82=1, VLOOKUP(H82, [1]Wage_Info!$B$2:$AH$55, 2, FALSE), E82=2, VLOOKUP(H82, [1]Wage_Info!$B$2:$AH$55, 3, FALSE), E82=3, VLOOKUP(H82, [1]Wage_Info!$B$2:$AH$55, 4, FALSE), E82=4, VLOOKUP(H82, [1]Wage_Info!$B$2:$AH$55, 5, FALSE)), C82=2015, _xlfn.IFS(E82=1, VLOOKUP(H82, [1]Wage_Info!$B$2:$AH$55, 6, FALSE), E82=2, VLOOKUP(H82, [1]Wage_Info!$B$2:$AH$55, 7, FALSE), E82=3, VLOOKUP(H82, [1]Wage_Info!$B$2:$AH$55, 8, FALSE), E82=4, VLOOKUP(H82, [1]Wage_Info!$B$2:$AH$55, 9, FALSE)), C82=2016, _xlfn.IFS(E82=1, VLOOKUP(H82, [1]Wage_Info!$B$2:$AH$55, 10, FALSE), E82=2, VLOOKUP(H82, [1]Wage_Info!$B$2:$AH$55, 11, FALSE), E82=3, VLOOKUP(H82, [1]Wage_Info!$B$2:$AH$55, 12, FALSE), E82=4, VLOOKUP(H82, [1]Wage_Info!$B$2:$AH$55, 13, FALSE)), C82=2017, _xlfn.IFS(E82=1, VLOOKUP(H82, [1]Wage_Info!$B$2:$AH$55, 14, FALSE), E82=2, VLOOKUP(H82, [1]Wage_Info!$B$2:$AH$55, 15, FALSE), E82=3, VLOOKUP(H82, [1]Wage_Info!$B$2:$AH$55, 16, FALSE), E82=4, VLOOKUP(H82, [1]Wage_Info!$B$2:$AH$55, 17, FALSE)), C82 = 2018, _xlfn.IFS(E82=1, VLOOKUP(H82, [1]Wage_Info!$B$2:$AH$55, 18, FALSE), E82=3, VLOOKUP(H82, [1]Wage_Info!$B$2:$AH$55, 19, FALSE)))</f>
        <v>0</v>
      </c>
      <c r="Z82" s="2">
        <f>_xlfn.IFS(C82=2014, _xlfn.IFS(E82=1, VLOOKUP(H82, [1]Wage_Info!$B$2:$AL$55, 20, FALSE), E82=2, VLOOKUP(H82, [1]Wage_Info!$B$2:$AL$55, 21, FALSE), E82=3, VLOOKUP(H82, [1]Wage_Info!$B$2:$AL$55, 22, FALSE), E82=4, VLOOKUP(H82, [1]Wage_Info!$B$2:$AL$55, 23, FALSE)), C82=2015, _xlfn.IFS(E82=1, VLOOKUP(H82, [1]Wage_Info!$B$2:$AL$55, 24, FALSE), E82=2, VLOOKUP(H82, [1]Wage_Info!$B$2:$AL$55, 25, FALSE), E82=3, VLOOKUP(H82, [1]Wage_Info!$B$2:$AL$55, 26, FALSE), E82=4, VLOOKUP(H82, [1]Wage_Info!$B$2:$AL$55, 27, FALSE)), C82=2016, _xlfn.IFS(E82=1, VLOOKUP(H82, [1]Wage_Info!$B$2:$AL$55, 28, FALSE), E82=2, VLOOKUP(H82, [1]Wage_Info!$B$2:$AL$55, 29, FALSE), E82=3, VLOOKUP(H82, [1]Wage_Info!$B$2:$AL$55, 30, FALSE), E82=4, VLOOKUP(H82, [1]Wage_Info!$B$2:$AL$55, 31, FALSE)), C82=2017, _xlfn.IFS(E82=1, VLOOKUP(H82, [1]Wage_Info!$B$2:$AL$55, 32, FALSE), E82=2, VLOOKUP(H82, [1]Wage_Info!$B$2:$AL$55, 33, FALSE), E82=3, VLOOKUP(H82, [1]Wage_Info!$B$2:$AL$55, 34, FALSE), E82=4, VLOOKUP(H82, [1]Wage_Info!$B$2:$AL$55, 35, FALSE)), C82 = 2018, _xlfn.IFS(E82=1, VLOOKUP(H82, [1]Wage_Info!$B$2:$AL$55, 36, FALSE), E82=2, VLOOKUP(H82, [1]Wage_Info!$B$2:$AL$55, 37, FALSE)))</f>
        <v>0</v>
      </c>
      <c r="AA82" s="4" t="e">
        <f t="shared" si="12"/>
        <v>#DIV/0!</v>
      </c>
      <c r="AB82">
        <f>[1]Key!C82</f>
        <v>1</v>
      </c>
      <c r="AC82">
        <f t="shared" si="13"/>
        <v>0</v>
      </c>
      <c r="AD82">
        <f t="shared" si="14"/>
        <v>0</v>
      </c>
      <c r="AE82">
        <f t="shared" si="15"/>
        <v>0</v>
      </c>
      <c r="AF82">
        <f>[1]Key!D82</f>
        <v>0</v>
      </c>
    </row>
    <row r="83" spans="1:32" x14ac:dyDescent="0.3">
      <c r="A83">
        <v>82</v>
      </c>
      <c r="B83">
        <v>82</v>
      </c>
      <c r="C83">
        <v>2015</v>
      </c>
      <c r="D83">
        <v>10</v>
      </c>
      <c r="E83">
        <f t="shared" si="8"/>
        <v>4</v>
      </c>
      <c r="F83">
        <v>2016</v>
      </c>
      <c r="G83" t="s">
        <v>32</v>
      </c>
      <c r="H83" s="1">
        <f>VALUE(IF(G83="foreign",53,SUBSTITUTE(G83,G83,VLOOKUP(G83,[1]Key!$G$2:$H$55,2,))))</f>
        <v>53</v>
      </c>
      <c r="I83" t="s">
        <v>32</v>
      </c>
      <c r="J83">
        <f>VALUE(_xlfn.IFS(I83="foreign",53,I83="fictional",54, I83="unspecified", 55, NOT(OR(I83="foreign",I83="fictional")),SUBSTITUTE(I83,I83,VLOOKUP(I83,[1]Key!$G$2:$H$55,2,))))</f>
        <v>53</v>
      </c>
      <c r="K83">
        <f t="shared" si="9"/>
        <v>1</v>
      </c>
      <c r="L83">
        <f>VLOOKUP(H83, [1]Key!$H$2:$K$54, 2)</f>
        <v>0</v>
      </c>
      <c r="M83">
        <f>VLOOKUP(J83, [1]Key!$H$2:$K$54, 2)</f>
        <v>0</v>
      </c>
      <c r="N83">
        <f>VLOOKUP("*"&amp;G83&amp;"*",[1]Key!$N$2:$O$6,2,FALSE)</f>
        <v>0</v>
      </c>
      <c r="O83">
        <f>VLOOKUP("*"&amp;G83&amp;"*",[1]Key!$R$2:$S$11,2,FALSE)</f>
        <v>0</v>
      </c>
      <c r="P83">
        <v>2930</v>
      </c>
      <c r="Q83" s="2">
        <v>35000000</v>
      </c>
      <c r="R83" t="s">
        <v>33</v>
      </c>
      <c r="S83">
        <f>VLOOKUP(R83, [1]Key!$U$2:$V$11, 2, FALSE)</f>
        <v>1</v>
      </c>
      <c r="T83">
        <f t="shared" si="10"/>
        <v>0</v>
      </c>
      <c r="U83">
        <f>_xlfn.IFS(C83=2018, VLOOKUP(H83, '[1]State Pop'!$B$2:$G$55,6),C83=2017, VLOOKUP(H83, '[1]State Pop'!$B$2:$F$55,5),C83=2016, VLOOKUP(H83, '[1]State Pop'!$B$2:$F$55,4), C83=2015, VLOOKUP(H83, '[1]State Pop'!$B$2:$F$55,3), C83=2014, VLOOKUP(H83, '[1]State Pop'!$B$2:$F$55,2))</f>
        <v>0</v>
      </c>
      <c r="V83">
        <f>_xlfn.IFS(C83=2014,_xlfn.IFS(D83=1,VLOOKUP(H83,[1]Film_Workers!$B$2:$BD$55,2,FALSE),D83=2,VLOOKUP(H83,[1]Film_Workers!$B$2:$BD$55,3,FALSE),D83=3,VLOOKUP(H83,[1]Film_Workers!$B$2:$BD$55,4,FALSE),D83=4,VLOOKUP(H83,[1]Film_Workers!$B$2:$BD$55,5,FALSE),D83=5,VLOOKUP(H83,[1]Film_Workers!$B$2:$BD$55,6,FALSE),D83=6,VLOOKUP(H83,[1]Film_Workers!$B$2:$BD$55,7,FALSE),D83=7,VLOOKUP(H83,[1]Film_Workers!$B$2:$BD$55,8,FALSE),D83=8,VLOOKUP(H83,[1]Film_Workers!$B$2:$BD$55,9,FALSE),D83=9,VLOOKUP(H83,[1]Film_Workers!$B$2:$BD$55,10,FALSE),D83=10,VLOOKUP(H83,[1]Film_Workers!$B$2:$BD$55,11,FALSE),D83=11,VLOOKUP(H83,[1]Film_Workers!$B$2:$BD$55,12,FALSE),D83=12,VLOOKUP(H83,[1]Film_Workers!$B$2:$BD$55,13,FALSE)),C83=2015,_xlfn.IFS(D83=1,VLOOKUP(H83,[1]Film_Workers!$B$2:$BD$55,14,FALSE),D83=2,VLOOKUP(H83,[1]Film_Workers!$B$2:$BD$55,15,FALSE),D83=3,VLOOKUP(H83,[1]Film_Workers!$B$2:$BD$55,16,FALSE),D83=4,VLOOKUP(H83,[1]Film_Workers!$B$2:$BD$55,17,FALSE),D83=5,VLOOKUP(H83,[1]Film_Workers!$B$2:$BD$55,18,FALSE),D83=6,VLOOKUP(H83,[1]Film_Workers!$B$2:$BD$55,19,FALSE),D83=7,VLOOKUP(H83,[1]Film_Workers!$B$2:$BD$55,20,FALSE),D83=8,VLOOKUP(H83,[1]Film_Workers!$B$2:$BD$55,21,FALSE),D83=9,VLOOKUP(H83,[1]Film_Workers!$B$2:$BD$55,22,FALSE),D83=10,VLOOKUP(H83,[1]Film_Workers!$B$2:$BD$55,23,FALSE),D83=11,VLOOKUP(H83,[1]Film_Workers!$B$2:$BD$55,24,FALSE),D83=12,VLOOKUP(H83,[1]Film_Workers!$B$2:$BD$55,25,FALSE)),C83=2016,_xlfn.IFS(D83=1,VLOOKUP(H83,[1]Film_Workers!$B$2:$BD$55,26,FALSE),D83=2,VLOOKUP(H83,[1]Film_Workers!$B$2:$BD$55,27,FALSE),D83=3,VLOOKUP(H83,[1]Film_Workers!$B$2:$BD$55,28,FALSE),D83=4,VLOOKUP(H83,[1]Film_Workers!$B$2:$BD$55,29,FALSE),D83=5,VLOOKUP(H83,[1]Film_Workers!$B$2:$BD$55,30,FALSE),D83=6,VLOOKUP(H83,[1]Film_Workers!$B$2:$BD$55,31,FALSE),D83=7,VLOOKUP(H83,[1]Film_Workers!$B$2:$BD$55,32,FALSE),D83=8,VLOOKUP(H83,[1]Film_Workers!$B$2:$BD$55,33,FALSE),D83=9,VLOOKUP(H83,[1]Film_Workers!$B$2:$BD$55,34,FALSE),D83=10,VLOOKUP(H83,[1]Film_Workers!$B$2:$BD$55,35,FALSE),D83=11,VLOOKUP(H83,[1]Film_Workers!$B$2:$BD$55,36,FALSE),D83=12,VLOOKUP(H83,[1]Film_Workers!$B$2:$BD$55,37,FALSE)),C83=2017,_xlfn.IFS(D83=1,VLOOKUP(H83,[1]Film_Workers!$B$2:$BD$55,38,FALSE),D83=2,VLOOKUP(H83,[1]Film_Workers!$B$2:$BD$55,39,FALSE),D83=3,VLOOKUP(H83,[1]Film_Workers!$B$2:$BD$55,40,FALSE),D83=4,VLOOKUP(H83,[1]Film_Workers!$B$2:$BD$55,41,FALSE),D83=5,VLOOKUP(H83,[1]Film_Workers!$B$2:$BD$55,42,FALSE),D83=6,VLOOKUP(H83,[1]Film_Workers!$B$2:$BD$55,43,FALSE),D83=7,VLOOKUP(H83,[1]Film_Workers!$B$2:$BD$55,43,FALSE),D83=8,VLOOKUP(H83,[1]Film_Workers!$B$2:$BD$55,44,FALSE),D83=9,VLOOKUP(H83,[1]Film_Workers!$B$2:$BD$55,45,FALSE),D83=10,VLOOKUP(H83,[1]Film_Workers!$B$2:$BD$55,46,FALSE),D83=11,VLOOKUP(H83,[1]Film_Workers!$B$2:$BD$55,47,FALSE),D83=12,VLOOKUP(H83,[1]Film_Workers!$B$2:$BD$55,48)),C83=2018,_xlfn.IFS(D83=1,VLOOKUP(H83,[1]Film_Workers!$B$2:$BD$55,49,FALSE),D83=2,VLOOKUP(H83,[1]Film_Workers!$B$2:$BD$55,50,FALSE),D83=3,VLOOKUP(H83,[1]Film_Workers!$B$2:$BD$55,51,FALSE),D83=4,VLOOKUP(H83,[1]Film_Workers!$B$2:$BD$55,52,FALSE),D83=5,VLOOKUP(H83,[1]Film_Workers!$B$2:$BD$55,53,FALSE),D83=6,VLOOKUP(H83,[1]Film_Workers!$B$2:$BD$55,54)))</f>
        <v>0</v>
      </c>
      <c r="W83">
        <f>_xlfn.IFS(C83=2014,_xlfn.IFS(D83=1,VLOOKUP(H83,[1]Priv_Workers!$B$2:$BD$55,2,FALSE),D83=2,VLOOKUP(H83,[1]Priv_Workers!$B$2:$BD$55,3,FALSE),D83=3,VLOOKUP(H83,[1]Priv_Workers!$B$2:$BD$55,4,FALSE),D83=4,VLOOKUP(H83,[1]Priv_Workers!$B$2:$BD$55,5,FALSE),D83=5,VLOOKUP(H83,[1]Priv_Workers!$B$2:$BD$55,6,FALSE),D83=6,VLOOKUP(H83,[1]Priv_Workers!$B$2:$BD$55,7,FALSE),D83=7,VLOOKUP(H83,[1]Priv_Workers!$B$2:$BD$55,8,FALSE),D83=8,VLOOKUP(H83,[1]Priv_Workers!$B$2:$BD$55,9,FALSE),D83=9,VLOOKUP(H83,[1]Priv_Workers!$B$2:$BD$55,10,FALSE),D83=10,VLOOKUP(H83,[1]Priv_Workers!$B$2:$BD$55,11,FALSE),D83=11,VLOOKUP(H83,[1]Priv_Workers!$B$2:$BD$55,12,FALSE),D83=12,VLOOKUP(H83,[1]Priv_Workers!$B$2:$BD$55,13,FALSE)),C83=2015,_xlfn.IFS(D83=1,VLOOKUP(H83,[1]Priv_Workers!$B$2:$BD$55,14,FALSE),D83=2,VLOOKUP(H83,[1]Priv_Workers!$B$2:$BD$55,15,FALSE),D83=3,VLOOKUP(H83,[1]Priv_Workers!$B$2:$BD$55,16,FALSE),D83=4,VLOOKUP(H83,[1]Priv_Workers!$B$2:$BD$55,17,FALSE),D83=5,VLOOKUP(H83,[1]Priv_Workers!$B$2:$BD$55,18,FALSE),D83=6,VLOOKUP(H83,[1]Priv_Workers!$B$2:$BD$55,19,FALSE),D83=7,VLOOKUP(H83,[1]Priv_Workers!$B$2:$BD$55,20,FALSE),D83=8,VLOOKUP(H83,[1]Priv_Workers!$B$2:$BD$55,21,FALSE),D83=9,VLOOKUP(H83,[1]Priv_Workers!$B$2:$BD$55,22,FALSE),D83=10,VLOOKUP(H83,[1]Priv_Workers!$B$2:$BD$55,23,FALSE),D83=11,VLOOKUP(H83,[1]Priv_Workers!$B$2:$BD$55,24,FALSE),D83=12,VLOOKUP(H83,[1]Priv_Workers!$B$2:$BD$55,25,FALSE)),C83=2016,_xlfn.IFS(D83=1,VLOOKUP(H83,[1]Priv_Workers!$B$2:$BD$55,26,FALSE),D83=2,VLOOKUP(H83,[1]Priv_Workers!$B$2:$BD$55,27,FALSE),D83=3,VLOOKUP(H83,[1]Priv_Workers!$B$2:$BD$55,28,FALSE),D83=4,VLOOKUP(H83,[1]Priv_Workers!$B$2:$BD$55,29,FALSE),D83=5,VLOOKUP(H83,[1]Priv_Workers!$B$2:$BD$55,30,FALSE),D83=6,VLOOKUP(H83,[1]Priv_Workers!$B$2:$BD$55,31,FALSE),D83=7,VLOOKUP(H83,[1]Priv_Workers!$B$2:$BD$55,32,FALSE),D83=8,VLOOKUP(H83,[1]Priv_Workers!$B$2:$BD$55,33,FALSE),D83=9,VLOOKUP(H83,[1]Priv_Workers!$B$2:$BD$55,34,FALSE),D83=10,VLOOKUP(H83,[1]Priv_Workers!$B$2:$BD$55,35,FALSE),D83=11,VLOOKUP(H83,[1]Priv_Workers!$B$2:$BD$55,36,FALSE),D83=12,VLOOKUP(H83,[1]Priv_Workers!$B$2:$BD$55,37,FALSE)),C83=2017,_xlfn.IFS(D83=1,VLOOKUP(H83,[1]Priv_Workers!$B$2:$BD$55,38,FALSE),D83=2,VLOOKUP(H83,[1]Priv_Workers!$B$2:$BD$55,39,FALSE),D83=3,VLOOKUP(H83,[1]Priv_Workers!$B$2:$BD$55,40,FALSE),D83=4,VLOOKUP(H83,[1]Priv_Workers!$B$2:$BD$55,41,FALSE),D83=5,VLOOKUP(H83,[1]Priv_Workers!$B$2:$BD$55,42,FALSE),D83=6,VLOOKUP(H83,[1]Priv_Workers!$B$2:$BD$55,43,FALSE),D83=7,VLOOKUP(H83,[1]Priv_Workers!$B$2:$BD$55,43,FALSE),D83=8,VLOOKUP(H83,[1]Priv_Workers!$B$2:$BD$55,44,FALSE),D83=9,VLOOKUP(H83,[1]Priv_Workers!$B$2:$BD$55,45,FALSE),D83=10,VLOOKUP(H83,[1]Priv_Workers!$B$2:$BD$55,46,FALSE),D83=11,VLOOKUP(H83,[1]Priv_Workers!$B$2:$BD$55,47,FALSE),D83=12,VLOOKUP(H83,[1]Priv_Workers!$B$2:$BD$55,48)),C83=2018,_xlfn.IFS(D83=1,VLOOKUP(H83,[1]Priv_Workers!$B$2:$BD$55,49,FALSE),D83=2,VLOOKUP(H83,[1]Priv_Workers!$B$2:$BD$55,50,FALSE),D83=3,VLOOKUP(H83,[1]Priv_Workers!$B$2:$BD$55,51,FALSE),D83=4,VLOOKUP(H83,[1]Priv_Workers!$B$2:$BD$55,52,FALSE),D83=5,VLOOKUP(H83,[1]Priv_Workers!$B$2:$BD$55,53,FALSE),D83=6,VLOOKUP(H83,[1]Priv_Workers!$B$2:$BD$55,54)))</f>
        <v>0</v>
      </c>
      <c r="X83" s="3" t="e">
        <f t="shared" si="11"/>
        <v>#DIV/0!</v>
      </c>
      <c r="Y83" s="2">
        <f>_xlfn.IFS(C83=2014, _xlfn.IFS(E83=1, VLOOKUP(H83, [1]Wage_Info!$B$2:$AH$55, 2, FALSE), E83=2, VLOOKUP(H83, [1]Wage_Info!$B$2:$AH$55, 3, FALSE), E83=3, VLOOKUP(H83, [1]Wage_Info!$B$2:$AH$55, 4, FALSE), E83=4, VLOOKUP(H83, [1]Wage_Info!$B$2:$AH$55, 5, FALSE)), C83=2015, _xlfn.IFS(E83=1, VLOOKUP(H83, [1]Wage_Info!$B$2:$AH$55, 6, FALSE), E83=2, VLOOKUP(H83, [1]Wage_Info!$B$2:$AH$55, 7, FALSE), E83=3, VLOOKUP(H83, [1]Wage_Info!$B$2:$AH$55, 8, FALSE), E83=4, VLOOKUP(H83, [1]Wage_Info!$B$2:$AH$55, 9, FALSE)), C83=2016, _xlfn.IFS(E83=1, VLOOKUP(H83, [1]Wage_Info!$B$2:$AH$55, 10, FALSE), E83=2, VLOOKUP(H83, [1]Wage_Info!$B$2:$AH$55, 11, FALSE), E83=3, VLOOKUP(H83, [1]Wage_Info!$B$2:$AH$55, 12, FALSE), E83=4, VLOOKUP(H83, [1]Wage_Info!$B$2:$AH$55, 13, FALSE)), C83=2017, _xlfn.IFS(E83=1, VLOOKUP(H83, [1]Wage_Info!$B$2:$AH$55, 14, FALSE), E83=2, VLOOKUP(H83, [1]Wage_Info!$B$2:$AH$55, 15, FALSE), E83=3, VLOOKUP(H83, [1]Wage_Info!$B$2:$AH$55, 16, FALSE), E83=4, VLOOKUP(H83, [1]Wage_Info!$B$2:$AH$55, 17, FALSE)), C83 = 2018, _xlfn.IFS(E83=1, VLOOKUP(H83, [1]Wage_Info!$B$2:$AH$55, 18, FALSE), E83=3, VLOOKUP(H83, [1]Wage_Info!$B$2:$AH$55, 19, FALSE)))</f>
        <v>0</v>
      </c>
      <c r="Z83" s="2">
        <f>_xlfn.IFS(C83=2014, _xlfn.IFS(E83=1, VLOOKUP(H83, [1]Wage_Info!$B$2:$AL$55, 20, FALSE), E83=2, VLOOKUP(H83, [1]Wage_Info!$B$2:$AL$55, 21, FALSE), E83=3, VLOOKUP(H83, [1]Wage_Info!$B$2:$AL$55, 22, FALSE), E83=4, VLOOKUP(H83, [1]Wage_Info!$B$2:$AL$55, 23, FALSE)), C83=2015, _xlfn.IFS(E83=1, VLOOKUP(H83, [1]Wage_Info!$B$2:$AL$55, 24, FALSE), E83=2, VLOOKUP(H83, [1]Wage_Info!$B$2:$AL$55, 25, FALSE), E83=3, VLOOKUP(H83, [1]Wage_Info!$B$2:$AL$55, 26, FALSE), E83=4, VLOOKUP(H83, [1]Wage_Info!$B$2:$AL$55, 27, FALSE)), C83=2016, _xlfn.IFS(E83=1, VLOOKUP(H83, [1]Wage_Info!$B$2:$AL$55, 28, FALSE), E83=2, VLOOKUP(H83, [1]Wage_Info!$B$2:$AL$55, 29, FALSE), E83=3, VLOOKUP(H83, [1]Wage_Info!$B$2:$AL$55, 30, FALSE), E83=4, VLOOKUP(H83, [1]Wage_Info!$B$2:$AL$55, 31, FALSE)), C83=2017, _xlfn.IFS(E83=1, VLOOKUP(H83, [1]Wage_Info!$B$2:$AL$55, 32, FALSE), E83=2, VLOOKUP(H83, [1]Wage_Info!$B$2:$AL$55, 33, FALSE), E83=3, VLOOKUP(H83, [1]Wage_Info!$B$2:$AL$55, 34, FALSE), E83=4, VLOOKUP(H83, [1]Wage_Info!$B$2:$AL$55, 35, FALSE)), C83 = 2018, _xlfn.IFS(E83=1, VLOOKUP(H83, [1]Wage_Info!$B$2:$AL$55, 36, FALSE), E83=2, VLOOKUP(H83, [1]Wage_Info!$B$2:$AL$55, 37, FALSE)))</f>
        <v>0</v>
      </c>
      <c r="AA83" s="4" t="e">
        <f t="shared" si="12"/>
        <v>#DIV/0!</v>
      </c>
      <c r="AB83">
        <f>[1]Key!C83</f>
        <v>1</v>
      </c>
      <c r="AC83">
        <f t="shared" si="13"/>
        <v>0</v>
      </c>
      <c r="AD83">
        <f t="shared" si="14"/>
        <v>0</v>
      </c>
      <c r="AE83">
        <f t="shared" si="15"/>
        <v>0</v>
      </c>
      <c r="AF83">
        <f>[1]Key!D83</f>
        <v>0</v>
      </c>
    </row>
    <row r="84" spans="1:32" x14ac:dyDescent="0.3">
      <c r="A84">
        <v>83</v>
      </c>
      <c r="B84">
        <v>83</v>
      </c>
      <c r="C84">
        <v>2015</v>
      </c>
      <c r="D84">
        <v>4</v>
      </c>
      <c r="E84">
        <f t="shared" si="8"/>
        <v>2</v>
      </c>
      <c r="F84">
        <v>2016</v>
      </c>
      <c r="G84" t="s">
        <v>32</v>
      </c>
      <c r="H84" s="1">
        <f>VALUE(IF(G84="foreign",53,SUBSTITUTE(G84,G84,VLOOKUP(G84,[1]Key!$G$2:$H$55,2,))))</f>
        <v>53</v>
      </c>
      <c r="I84" t="s">
        <v>32</v>
      </c>
      <c r="J84">
        <f>VALUE(_xlfn.IFS(I84="foreign",53,I84="fictional",54, I84="unspecified", 55, NOT(OR(I84="foreign",I84="fictional")),SUBSTITUTE(I84,I84,VLOOKUP(I84,[1]Key!$G$2:$H$55,2,))))</f>
        <v>53</v>
      </c>
      <c r="K84">
        <f t="shared" si="9"/>
        <v>1</v>
      </c>
      <c r="L84">
        <f>VLOOKUP(H84, [1]Key!$H$2:$K$54, 2)</f>
        <v>0</v>
      </c>
      <c r="M84">
        <f>VLOOKUP(J84, [1]Key!$H$2:$K$54, 2)</f>
        <v>0</v>
      </c>
      <c r="N84">
        <f>VLOOKUP("*"&amp;G84&amp;"*",[1]Key!$N$2:$O$6,2,FALSE)</f>
        <v>0</v>
      </c>
      <c r="O84">
        <f>VLOOKUP("*"&amp;G84&amp;"*",[1]Key!$R$2:$S$11,2,FALSE)</f>
        <v>0</v>
      </c>
      <c r="P84">
        <v>2917</v>
      </c>
      <c r="Q84" s="2">
        <v>50000000</v>
      </c>
      <c r="R84" t="s">
        <v>42</v>
      </c>
      <c r="S84">
        <f>VLOOKUP(R84, [1]Key!$U$2:$V$11, 2, FALSE)</f>
        <v>5</v>
      </c>
      <c r="T84">
        <f t="shared" si="10"/>
        <v>0</v>
      </c>
      <c r="U84">
        <f>_xlfn.IFS(C84=2018, VLOOKUP(H84, '[1]State Pop'!$B$2:$G$55,6),C84=2017, VLOOKUP(H84, '[1]State Pop'!$B$2:$F$55,5),C84=2016, VLOOKUP(H84, '[1]State Pop'!$B$2:$F$55,4), C84=2015, VLOOKUP(H84, '[1]State Pop'!$B$2:$F$55,3), C84=2014, VLOOKUP(H84, '[1]State Pop'!$B$2:$F$55,2))</f>
        <v>0</v>
      </c>
      <c r="V84">
        <f>_xlfn.IFS(C84=2014,_xlfn.IFS(D84=1,VLOOKUP(H84,[1]Film_Workers!$B$2:$BD$55,2,FALSE),D84=2,VLOOKUP(H84,[1]Film_Workers!$B$2:$BD$55,3,FALSE),D84=3,VLOOKUP(H84,[1]Film_Workers!$B$2:$BD$55,4,FALSE),D84=4,VLOOKUP(H84,[1]Film_Workers!$B$2:$BD$55,5,FALSE),D84=5,VLOOKUP(H84,[1]Film_Workers!$B$2:$BD$55,6,FALSE),D84=6,VLOOKUP(H84,[1]Film_Workers!$B$2:$BD$55,7,FALSE),D84=7,VLOOKUP(H84,[1]Film_Workers!$B$2:$BD$55,8,FALSE),D84=8,VLOOKUP(H84,[1]Film_Workers!$B$2:$BD$55,9,FALSE),D84=9,VLOOKUP(H84,[1]Film_Workers!$B$2:$BD$55,10,FALSE),D84=10,VLOOKUP(H84,[1]Film_Workers!$B$2:$BD$55,11,FALSE),D84=11,VLOOKUP(H84,[1]Film_Workers!$B$2:$BD$55,12,FALSE),D84=12,VLOOKUP(H84,[1]Film_Workers!$B$2:$BD$55,13,FALSE)),C84=2015,_xlfn.IFS(D84=1,VLOOKUP(H84,[1]Film_Workers!$B$2:$BD$55,14,FALSE),D84=2,VLOOKUP(H84,[1]Film_Workers!$B$2:$BD$55,15,FALSE),D84=3,VLOOKUP(H84,[1]Film_Workers!$B$2:$BD$55,16,FALSE),D84=4,VLOOKUP(H84,[1]Film_Workers!$B$2:$BD$55,17,FALSE),D84=5,VLOOKUP(H84,[1]Film_Workers!$B$2:$BD$55,18,FALSE),D84=6,VLOOKUP(H84,[1]Film_Workers!$B$2:$BD$55,19,FALSE),D84=7,VLOOKUP(H84,[1]Film_Workers!$B$2:$BD$55,20,FALSE),D84=8,VLOOKUP(H84,[1]Film_Workers!$B$2:$BD$55,21,FALSE),D84=9,VLOOKUP(H84,[1]Film_Workers!$B$2:$BD$55,22,FALSE),D84=10,VLOOKUP(H84,[1]Film_Workers!$B$2:$BD$55,23,FALSE),D84=11,VLOOKUP(H84,[1]Film_Workers!$B$2:$BD$55,24,FALSE),D84=12,VLOOKUP(H84,[1]Film_Workers!$B$2:$BD$55,25,FALSE)),C84=2016,_xlfn.IFS(D84=1,VLOOKUP(H84,[1]Film_Workers!$B$2:$BD$55,26,FALSE),D84=2,VLOOKUP(H84,[1]Film_Workers!$B$2:$BD$55,27,FALSE),D84=3,VLOOKUP(H84,[1]Film_Workers!$B$2:$BD$55,28,FALSE),D84=4,VLOOKUP(H84,[1]Film_Workers!$B$2:$BD$55,29,FALSE),D84=5,VLOOKUP(H84,[1]Film_Workers!$B$2:$BD$55,30,FALSE),D84=6,VLOOKUP(H84,[1]Film_Workers!$B$2:$BD$55,31,FALSE),D84=7,VLOOKUP(H84,[1]Film_Workers!$B$2:$BD$55,32,FALSE),D84=8,VLOOKUP(H84,[1]Film_Workers!$B$2:$BD$55,33,FALSE),D84=9,VLOOKUP(H84,[1]Film_Workers!$B$2:$BD$55,34,FALSE),D84=10,VLOOKUP(H84,[1]Film_Workers!$B$2:$BD$55,35,FALSE),D84=11,VLOOKUP(H84,[1]Film_Workers!$B$2:$BD$55,36,FALSE),D84=12,VLOOKUP(H84,[1]Film_Workers!$B$2:$BD$55,37,FALSE)),C84=2017,_xlfn.IFS(D84=1,VLOOKUP(H84,[1]Film_Workers!$B$2:$BD$55,38,FALSE),D84=2,VLOOKUP(H84,[1]Film_Workers!$B$2:$BD$55,39,FALSE),D84=3,VLOOKUP(H84,[1]Film_Workers!$B$2:$BD$55,40,FALSE),D84=4,VLOOKUP(H84,[1]Film_Workers!$B$2:$BD$55,41,FALSE),D84=5,VLOOKUP(H84,[1]Film_Workers!$B$2:$BD$55,42,FALSE),D84=6,VLOOKUP(H84,[1]Film_Workers!$B$2:$BD$55,43,FALSE),D84=7,VLOOKUP(H84,[1]Film_Workers!$B$2:$BD$55,43,FALSE),D84=8,VLOOKUP(H84,[1]Film_Workers!$B$2:$BD$55,44,FALSE),D84=9,VLOOKUP(H84,[1]Film_Workers!$B$2:$BD$55,45,FALSE),D84=10,VLOOKUP(H84,[1]Film_Workers!$B$2:$BD$55,46,FALSE),D84=11,VLOOKUP(H84,[1]Film_Workers!$B$2:$BD$55,47,FALSE),D84=12,VLOOKUP(H84,[1]Film_Workers!$B$2:$BD$55,48)),C84=2018,_xlfn.IFS(D84=1,VLOOKUP(H84,[1]Film_Workers!$B$2:$BD$55,49,FALSE),D84=2,VLOOKUP(H84,[1]Film_Workers!$B$2:$BD$55,50,FALSE),D84=3,VLOOKUP(H84,[1]Film_Workers!$B$2:$BD$55,51,FALSE),D84=4,VLOOKUP(H84,[1]Film_Workers!$B$2:$BD$55,52,FALSE),D84=5,VLOOKUP(H84,[1]Film_Workers!$B$2:$BD$55,53,FALSE),D84=6,VLOOKUP(H84,[1]Film_Workers!$B$2:$BD$55,54)))</f>
        <v>0</v>
      </c>
      <c r="W84">
        <f>_xlfn.IFS(C84=2014,_xlfn.IFS(D84=1,VLOOKUP(H84,[1]Priv_Workers!$B$2:$BD$55,2,FALSE),D84=2,VLOOKUP(H84,[1]Priv_Workers!$B$2:$BD$55,3,FALSE),D84=3,VLOOKUP(H84,[1]Priv_Workers!$B$2:$BD$55,4,FALSE),D84=4,VLOOKUP(H84,[1]Priv_Workers!$B$2:$BD$55,5,FALSE),D84=5,VLOOKUP(H84,[1]Priv_Workers!$B$2:$BD$55,6,FALSE),D84=6,VLOOKUP(H84,[1]Priv_Workers!$B$2:$BD$55,7,FALSE),D84=7,VLOOKUP(H84,[1]Priv_Workers!$B$2:$BD$55,8,FALSE),D84=8,VLOOKUP(H84,[1]Priv_Workers!$B$2:$BD$55,9,FALSE),D84=9,VLOOKUP(H84,[1]Priv_Workers!$B$2:$BD$55,10,FALSE),D84=10,VLOOKUP(H84,[1]Priv_Workers!$B$2:$BD$55,11,FALSE),D84=11,VLOOKUP(H84,[1]Priv_Workers!$B$2:$BD$55,12,FALSE),D84=12,VLOOKUP(H84,[1]Priv_Workers!$B$2:$BD$55,13,FALSE)),C84=2015,_xlfn.IFS(D84=1,VLOOKUP(H84,[1]Priv_Workers!$B$2:$BD$55,14,FALSE),D84=2,VLOOKUP(H84,[1]Priv_Workers!$B$2:$BD$55,15,FALSE),D84=3,VLOOKUP(H84,[1]Priv_Workers!$B$2:$BD$55,16,FALSE),D84=4,VLOOKUP(H84,[1]Priv_Workers!$B$2:$BD$55,17,FALSE),D84=5,VLOOKUP(H84,[1]Priv_Workers!$B$2:$BD$55,18,FALSE),D84=6,VLOOKUP(H84,[1]Priv_Workers!$B$2:$BD$55,19,FALSE),D84=7,VLOOKUP(H84,[1]Priv_Workers!$B$2:$BD$55,20,FALSE),D84=8,VLOOKUP(H84,[1]Priv_Workers!$B$2:$BD$55,21,FALSE),D84=9,VLOOKUP(H84,[1]Priv_Workers!$B$2:$BD$55,22,FALSE),D84=10,VLOOKUP(H84,[1]Priv_Workers!$B$2:$BD$55,23,FALSE),D84=11,VLOOKUP(H84,[1]Priv_Workers!$B$2:$BD$55,24,FALSE),D84=12,VLOOKUP(H84,[1]Priv_Workers!$B$2:$BD$55,25,FALSE)),C84=2016,_xlfn.IFS(D84=1,VLOOKUP(H84,[1]Priv_Workers!$B$2:$BD$55,26,FALSE),D84=2,VLOOKUP(H84,[1]Priv_Workers!$B$2:$BD$55,27,FALSE),D84=3,VLOOKUP(H84,[1]Priv_Workers!$B$2:$BD$55,28,FALSE),D84=4,VLOOKUP(H84,[1]Priv_Workers!$B$2:$BD$55,29,FALSE),D84=5,VLOOKUP(H84,[1]Priv_Workers!$B$2:$BD$55,30,FALSE),D84=6,VLOOKUP(H84,[1]Priv_Workers!$B$2:$BD$55,31,FALSE),D84=7,VLOOKUP(H84,[1]Priv_Workers!$B$2:$BD$55,32,FALSE),D84=8,VLOOKUP(H84,[1]Priv_Workers!$B$2:$BD$55,33,FALSE),D84=9,VLOOKUP(H84,[1]Priv_Workers!$B$2:$BD$55,34,FALSE),D84=10,VLOOKUP(H84,[1]Priv_Workers!$B$2:$BD$55,35,FALSE),D84=11,VLOOKUP(H84,[1]Priv_Workers!$B$2:$BD$55,36,FALSE),D84=12,VLOOKUP(H84,[1]Priv_Workers!$B$2:$BD$55,37,FALSE)),C84=2017,_xlfn.IFS(D84=1,VLOOKUP(H84,[1]Priv_Workers!$B$2:$BD$55,38,FALSE),D84=2,VLOOKUP(H84,[1]Priv_Workers!$B$2:$BD$55,39,FALSE),D84=3,VLOOKUP(H84,[1]Priv_Workers!$B$2:$BD$55,40,FALSE),D84=4,VLOOKUP(H84,[1]Priv_Workers!$B$2:$BD$55,41,FALSE),D84=5,VLOOKUP(H84,[1]Priv_Workers!$B$2:$BD$55,42,FALSE),D84=6,VLOOKUP(H84,[1]Priv_Workers!$B$2:$BD$55,43,FALSE),D84=7,VLOOKUP(H84,[1]Priv_Workers!$B$2:$BD$55,43,FALSE),D84=8,VLOOKUP(H84,[1]Priv_Workers!$B$2:$BD$55,44,FALSE),D84=9,VLOOKUP(H84,[1]Priv_Workers!$B$2:$BD$55,45,FALSE),D84=10,VLOOKUP(H84,[1]Priv_Workers!$B$2:$BD$55,46,FALSE),D84=11,VLOOKUP(H84,[1]Priv_Workers!$B$2:$BD$55,47,FALSE),D84=12,VLOOKUP(H84,[1]Priv_Workers!$B$2:$BD$55,48)),C84=2018,_xlfn.IFS(D84=1,VLOOKUP(H84,[1]Priv_Workers!$B$2:$BD$55,49,FALSE),D84=2,VLOOKUP(H84,[1]Priv_Workers!$B$2:$BD$55,50,FALSE),D84=3,VLOOKUP(H84,[1]Priv_Workers!$B$2:$BD$55,51,FALSE),D84=4,VLOOKUP(H84,[1]Priv_Workers!$B$2:$BD$55,52,FALSE),D84=5,VLOOKUP(H84,[1]Priv_Workers!$B$2:$BD$55,53,FALSE),D84=6,VLOOKUP(H84,[1]Priv_Workers!$B$2:$BD$55,54)))</f>
        <v>0</v>
      </c>
      <c r="X84" s="3" t="e">
        <f t="shared" si="11"/>
        <v>#DIV/0!</v>
      </c>
      <c r="Y84" s="2">
        <f>_xlfn.IFS(C84=2014, _xlfn.IFS(E84=1, VLOOKUP(H84, [1]Wage_Info!$B$2:$AH$55, 2, FALSE), E84=2, VLOOKUP(H84, [1]Wage_Info!$B$2:$AH$55, 3, FALSE), E84=3, VLOOKUP(H84, [1]Wage_Info!$B$2:$AH$55, 4, FALSE), E84=4, VLOOKUP(H84, [1]Wage_Info!$B$2:$AH$55, 5, FALSE)), C84=2015, _xlfn.IFS(E84=1, VLOOKUP(H84, [1]Wage_Info!$B$2:$AH$55, 6, FALSE), E84=2, VLOOKUP(H84, [1]Wage_Info!$B$2:$AH$55, 7, FALSE), E84=3, VLOOKUP(H84, [1]Wage_Info!$B$2:$AH$55, 8, FALSE), E84=4, VLOOKUP(H84, [1]Wage_Info!$B$2:$AH$55, 9, FALSE)), C84=2016, _xlfn.IFS(E84=1, VLOOKUP(H84, [1]Wage_Info!$B$2:$AH$55, 10, FALSE), E84=2, VLOOKUP(H84, [1]Wage_Info!$B$2:$AH$55, 11, FALSE), E84=3, VLOOKUP(H84, [1]Wage_Info!$B$2:$AH$55, 12, FALSE), E84=4, VLOOKUP(H84, [1]Wage_Info!$B$2:$AH$55, 13, FALSE)), C84=2017, _xlfn.IFS(E84=1, VLOOKUP(H84, [1]Wage_Info!$B$2:$AH$55, 14, FALSE), E84=2, VLOOKUP(H84, [1]Wage_Info!$B$2:$AH$55, 15, FALSE), E84=3, VLOOKUP(H84, [1]Wage_Info!$B$2:$AH$55, 16, FALSE), E84=4, VLOOKUP(H84, [1]Wage_Info!$B$2:$AH$55, 17, FALSE)), C84 = 2018, _xlfn.IFS(E84=1, VLOOKUP(H84, [1]Wage_Info!$B$2:$AH$55, 18, FALSE), E84=3, VLOOKUP(H84, [1]Wage_Info!$B$2:$AH$55, 19, FALSE)))</f>
        <v>0</v>
      </c>
      <c r="Z84" s="2">
        <f>_xlfn.IFS(C84=2014, _xlfn.IFS(E84=1, VLOOKUP(H84, [1]Wage_Info!$B$2:$AL$55, 20, FALSE), E84=2, VLOOKUP(H84, [1]Wage_Info!$B$2:$AL$55, 21, FALSE), E84=3, VLOOKUP(H84, [1]Wage_Info!$B$2:$AL$55, 22, FALSE), E84=4, VLOOKUP(H84, [1]Wage_Info!$B$2:$AL$55, 23, FALSE)), C84=2015, _xlfn.IFS(E84=1, VLOOKUP(H84, [1]Wage_Info!$B$2:$AL$55, 24, FALSE), E84=2, VLOOKUP(H84, [1]Wage_Info!$B$2:$AL$55, 25, FALSE), E84=3, VLOOKUP(H84, [1]Wage_Info!$B$2:$AL$55, 26, FALSE), E84=4, VLOOKUP(H84, [1]Wage_Info!$B$2:$AL$55, 27, FALSE)), C84=2016, _xlfn.IFS(E84=1, VLOOKUP(H84, [1]Wage_Info!$B$2:$AL$55, 28, FALSE), E84=2, VLOOKUP(H84, [1]Wage_Info!$B$2:$AL$55, 29, FALSE), E84=3, VLOOKUP(H84, [1]Wage_Info!$B$2:$AL$55, 30, FALSE), E84=4, VLOOKUP(H84, [1]Wage_Info!$B$2:$AL$55, 31, FALSE)), C84=2017, _xlfn.IFS(E84=1, VLOOKUP(H84, [1]Wage_Info!$B$2:$AL$55, 32, FALSE), E84=2, VLOOKUP(H84, [1]Wage_Info!$B$2:$AL$55, 33, FALSE), E84=3, VLOOKUP(H84, [1]Wage_Info!$B$2:$AL$55, 34, FALSE), E84=4, VLOOKUP(H84, [1]Wage_Info!$B$2:$AL$55, 35, FALSE)), C84 = 2018, _xlfn.IFS(E84=1, VLOOKUP(H84, [1]Wage_Info!$B$2:$AL$55, 36, FALSE), E84=2, VLOOKUP(H84, [1]Wage_Info!$B$2:$AL$55, 37, FALSE)))</f>
        <v>0</v>
      </c>
      <c r="AA84" s="4" t="e">
        <f t="shared" si="12"/>
        <v>#DIV/0!</v>
      </c>
      <c r="AB84">
        <f>[1]Key!C84</f>
        <v>1</v>
      </c>
      <c r="AC84">
        <f t="shared" si="13"/>
        <v>0</v>
      </c>
      <c r="AD84">
        <f t="shared" si="14"/>
        <v>0</v>
      </c>
      <c r="AE84">
        <f t="shared" si="15"/>
        <v>0</v>
      </c>
      <c r="AF84">
        <f>[1]Key!D84</f>
        <v>0</v>
      </c>
    </row>
    <row r="85" spans="1:32" x14ac:dyDescent="0.3">
      <c r="A85">
        <v>84</v>
      </c>
      <c r="B85">
        <v>84</v>
      </c>
      <c r="C85">
        <v>2015</v>
      </c>
      <c r="D85">
        <v>8</v>
      </c>
      <c r="E85">
        <f t="shared" si="8"/>
        <v>3</v>
      </c>
      <c r="F85">
        <v>2016</v>
      </c>
      <c r="G85" t="s">
        <v>32</v>
      </c>
      <c r="H85" s="1">
        <f>VALUE(IF(G85="foreign",53,SUBSTITUTE(G85,G85,VLOOKUP(G85,[1]Key!$G$2:$H$55,2,))))</f>
        <v>53</v>
      </c>
      <c r="I85" t="s">
        <v>32</v>
      </c>
      <c r="J85">
        <f>VALUE(_xlfn.IFS(I85="foreign",53,I85="fictional",54, I85="unspecified", 55, NOT(OR(I85="foreign",I85="fictional")),SUBSTITUTE(I85,I85,VLOOKUP(I85,[1]Key!$G$2:$H$55,2,))))</f>
        <v>53</v>
      </c>
      <c r="K85">
        <f t="shared" si="9"/>
        <v>1</v>
      </c>
      <c r="L85">
        <f>VLOOKUP(H85, [1]Key!$H$2:$K$54, 2)</f>
        <v>0</v>
      </c>
      <c r="M85">
        <f>VLOOKUP(J85, [1]Key!$H$2:$K$54, 2)</f>
        <v>0</v>
      </c>
      <c r="N85">
        <f>VLOOKUP("*"&amp;G85&amp;"*",[1]Key!$N$2:$O$6,2,FALSE)</f>
        <v>0</v>
      </c>
      <c r="O85">
        <f>VLOOKUP("*"&amp;G85&amp;"*",[1]Key!$R$2:$S$11,2,FALSE)</f>
        <v>0</v>
      </c>
      <c r="P85">
        <v>2915</v>
      </c>
      <c r="Q85" s="2">
        <v>20000000</v>
      </c>
      <c r="R85" t="s">
        <v>61</v>
      </c>
      <c r="S85">
        <f>VLOOKUP(R85, [1]Key!$U$2:$V$11, 2, FALSE)</f>
        <v>6</v>
      </c>
      <c r="T85">
        <f t="shared" si="10"/>
        <v>0</v>
      </c>
      <c r="U85">
        <f>_xlfn.IFS(C85=2018, VLOOKUP(H85, '[1]State Pop'!$B$2:$G$55,6),C85=2017, VLOOKUP(H85, '[1]State Pop'!$B$2:$F$55,5),C85=2016, VLOOKUP(H85, '[1]State Pop'!$B$2:$F$55,4), C85=2015, VLOOKUP(H85, '[1]State Pop'!$B$2:$F$55,3), C85=2014, VLOOKUP(H85, '[1]State Pop'!$B$2:$F$55,2))</f>
        <v>0</v>
      </c>
      <c r="V85">
        <f>_xlfn.IFS(C85=2014,_xlfn.IFS(D85=1,VLOOKUP(H85,[1]Film_Workers!$B$2:$BD$55,2,FALSE),D85=2,VLOOKUP(H85,[1]Film_Workers!$B$2:$BD$55,3,FALSE),D85=3,VLOOKUP(H85,[1]Film_Workers!$B$2:$BD$55,4,FALSE),D85=4,VLOOKUP(H85,[1]Film_Workers!$B$2:$BD$55,5,FALSE),D85=5,VLOOKUP(H85,[1]Film_Workers!$B$2:$BD$55,6,FALSE),D85=6,VLOOKUP(H85,[1]Film_Workers!$B$2:$BD$55,7,FALSE),D85=7,VLOOKUP(H85,[1]Film_Workers!$B$2:$BD$55,8,FALSE),D85=8,VLOOKUP(H85,[1]Film_Workers!$B$2:$BD$55,9,FALSE),D85=9,VLOOKUP(H85,[1]Film_Workers!$B$2:$BD$55,10,FALSE),D85=10,VLOOKUP(H85,[1]Film_Workers!$B$2:$BD$55,11,FALSE),D85=11,VLOOKUP(H85,[1]Film_Workers!$B$2:$BD$55,12,FALSE),D85=12,VLOOKUP(H85,[1]Film_Workers!$B$2:$BD$55,13,FALSE)),C85=2015,_xlfn.IFS(D85=1,VLOOKUP(H85,[1]Film_Workers!$B$2:$BD$55,14,FALSE),D85=2,VLOOKUP(H85,[1]Film_Workers!$B$2:$BD$55,15,FALSE),D85=3,VLOOKUP(H85,[1]Film_Workers!$B$2:$BD$55,16,FALSE),D85=4,VLOOKUP(H85,[1]Film_Workers!$B$2:$BD$55,17,FALSE),D85=5,VLOOKUP(H85,[1]Film_Workers!$B$2:$BD$55,18,FALSE),D85=6,VLOOKUP(H85,[1]Film_Workers!$B$2:$BD$55,19,FALSE),D85=7,VLOOKUP(H85,[1]Film_Workers!$B$2:$BD$55,20,FALSE),D85=8,VLOOKUP(H85,[1]Film_Workers!$B$2:$BD$55,21,FALSE),D85=9,VLOOKUP(H85,[1]Film_Workers!$B$2:$BD$55,22,FALSE),D85=10,VLOOKUP(H85,[1]Film_Workers!$B$2:$BD$55,23,FALSE),D85=11,VLOOKUP(H85,[1]Film_Workers!$B$2:$BD$55,24,FALSE),D85=12,VLOOKUP(H85,[1]Film_Workers!$B$2:$BD$55,25,FALSE)),C85=2016,_xlfn.IFS(D85=1,VLOOKUP(H85,[1]Film_Workers!$B$2:$BD$55,26,FALSE),D85=2,VLOOKUP(H85,[1]Film_Workers!$B$2:$BD$55,27,FALSE),D85=3,VLOOKUP(H85,[1]Film_Workers!$B$2:$BD$55,28,FALSE),D85=4,VLOOKUP(H85,[1]Film_Workers!$B$2:$BD$55,29,FALSE),D85=5,VLOOKUP(H85,[1]Film_Workers!$B$2:$BD$55,30,FALSE),D85=6,VLOOKUP(H85,[1]Film_Workers!$B$2:$BD$55,31,FALSE),D85=7,VLOOKUP(H85,[1]Film_Workers!$B$2:$BD$55,32,FALSE),D85=8,VLOOKUP(H85,[1]Film_Workers!$B$2:$BD$55,33,FALSE),D85=9,VLOOKUP(H85,[1]Film_Workers!$B$2:$BD$55,34,FALSE),D85=10,VLOOKUP(H85,[1]Film_Workers!$B$2:$BD$55,35,FALSE),D85=11,VLOOKUP(H85,[1]Film_Workers!$B$2:$BD$55,36,FALSE),D85=12,VLOOKUP(H85,[1]Film_Workers!$B$2:$BD$55,37,FALSE)),C85=2017,_xlfn.IFS(D85=1,VLOOKUP(H85,[1]Film_Workers!$B$2:$BD$55,38,FALSE),D85=2,VLOOKUP(H85,[1]Film_Workers!$B$2:$BD$55,39,FALSE),D85=3,VLOOKUP(H85,[1]Film_Workers!$B$2:$BD$55,40,FALSE),D85=4,VLOOKUP(H85,[1]Film_Workers!$B$2:$BD$55,41,FALSE),D85=5,VLOOKUP(H85,[1]Film_Workers!$B$2:$BD$55,42,FALSE),D85=6,VLOOKUP(H85,[1]Film_Workers!$B$2:$BD$55,43,FALSE),D85=7,VLOOKUP(H85,[1]Film_Workers!$B$2:$BD$55,43,FALSE),D85=8,VLOOKUP(H85,[1]Film_Workers!$B$2:$BD$55,44,FALSE),D85=9,VLOOKUP(H85,[1]Film_Workers!$B$2:$BD$55,45,FALSE),D85=10,VLOOKUP(H85,[1]Film_Workers!$B$2:$BD$55,46,FALSE),D85=11,VLOOKUP(H85,[1]Film_Workers!$B$2:$BD$55,47,FALSE),D85=12,VLOOKUP(H85,[1]Film_Workers!$B$2:$BD$55,48)),C85=2018,_xlfn.IFS(D85=1,VLOOKUP(H85,[1]Film_Workers!$B$2:$BD$55,49,FALSE),D85=2,VLOOKUP(H85,[1]Film_Workers!$B$2:$BD$55,50,FALSE),D85=3,VLOOKUP(H85,[1]Film_Workers!$B$2:$BD$55,51,FALSE),D85=4,VLOOKUP(H85,[1]Film_Workers!$B$2:$BD$55,52,FALSE),D85=5,VLOOKUP(H85,[1]Film_Workers!$B$2:$BD$55,53,FALSE),D85=6,VLOOKUP(H85,[1]Film_Workers!$B$2:$BD$55,54)))</f>
        <v>0</v>
      </c>
      <c r="W85">
        <f>_xlfn.IFS(C85=2014,_xlfn.IFS(D85=1,VLOOKUP(H85,[1]Priv_Workers!$B$2:$BD$55,2,FALSE),D85=2,VLOOKUP(H85,[1]Priv_Workers!$B$2:$BD$55,3,FALSE),D85=3,VLOOKUP(H85,[1]Priv_Workers!$B$2:$BD$55,4,FALSE),D85=4,VLOOKUP(H85,[1]Priv_Workers!$B$2:$BD$55,5,FALSE),D85=5,VLOOKUP(H85,[1]Priv_Workers!$B$2:$BD$55,6,FALSE),D85=6,VLOOKUP(H85,[1]Priv_Workers!$B$2:$BD$55,7,FALSE),D85=7,VLOOKUP(H85,[1]Priv_Workers!$B$2:$BD$55,8,FALSE),D85=8,VLOOKUP(H85,[1]Priv_Workers!$B$2:$BD$55,9,FALSE),D85=9,VLOOKUP(H85,[1]Priv_Workers!$B$2:$BD$55,10,FALSE),D85=10,VLOOKUP(H85,[1]Priv_Workers!$B$2:$BD$55,11,FALSE),D85=11,VLOOKUP(H85,[1]Priv_Workers!$B$2:$BD$55,12,FALSE),D85=12,VLOOKUP(H85,[1]Priv_Workers!$B$2:$BD$55,13,FALSE)),C85=2015,_xlfn.IFS(D85=1,VLOOKUP(H85,[1]Priv_Workers!$B$2:$BD$55,14,FALSE),D85=2,VLOOKUP(H85,[1]Priv_Workers!$B$2:$BD$55,15,FALSE),D85=3,VLOOKUP(H85,[1]Priv_Workers!$B$2:$BD$55,16,FALSE),D85=4,VLOOKUP(H85,[1]Priv_Workers!$B$2:$BD$55,17,FALSE),D85=5,VLOOKUP(H85,[1]Priv_Workers!$B$2:$BD$55,18,FALSE),D85=6,VLOOKUP(H85,[1]Priv_Workers!$B$2:$BD$55,19,FALSE),D85=7,VLOOKUP(H85,[1]Priv_Workers!$B$2:$BD$55,20,FALSE),D85=8,VLOOKUP(H85,[1]Priv_Workers!$B$2:$BD$55,21,FALSE),D85=9,VLOOKUP(H85,[1]Priv_Workers!$B$2:$BD$55,22,FALSE),D85=10,VLOOKUP(H85,[1]Priv_Workers!$B$2:$BD$55,23,FALSE),D85=11,VLOOKUP(H85,[1]Priv_Workers!$B$2:$BD$55,24,FALSE),D85=12,VLOOKUP(H85,[1]Priv_Workers!$B$2:$BD$55,25,FALSE)),C85=2016,_xlfn.IFS(D85=1,VLOOKUP(H85,[1]Priv_Workers!$B$2:$BD$55,26,FALSE),D85=2,VLOOKUP(H85,[1]Priv_Workers!$B$2:$BD$55,27,FALSE),D85=3,VLOOKUP(H85,[1]Priv_Workers!$B$2:$BD$55,28,FALSE),D85=4,VLOOKUP(H85,[1]Priv_Workers!$B$2:$BD$55,29,FALSE),D85=5,VLOOKUP(H85,[1]Priv_Workers!$B$2:$BD$55,30,FALSE),D85=6,VLOOKUP(H85,[1]Priv_Workers!$B$2:$BD$55,31,FALSE),D85=7,VLOOKUP(H85,[1]Priv_Workers!$B$2:$BD$55,32,FALSE),D85=8,VLOOKUP(H85,[1]Priv_Workers!$B$2:$BD$55,33,FALSE),D85=9,VLOOKUP(H85,[1]Priv_Workers!$B$2:$BD$55,34,FALSE),D85=10,VLOOKUP(H85,[1]Priv_Workers!$B$2:$BD$55,35,FALSE),D85=11,VLOOKUP(H85,[1]Priv_Workers!$B$2:$BD$55,36,FALSE),D85=12,VLOOKUP(H85,[1]Priv_Workers!$B$2:$BD$55,37,FALSE)),C85=2017,_xlfn.IFS(D85=1,VLOOKUP(H85,[1]Priv_Workers!$B$2:$BD$55,38,FALSE),D85=2,VLOOKUP(H85,[1]Priv_Workers!$B$2:$BD$55,39,FALSE),D85=3,VLOOKUP(H85,[1]Priv_Workers!$B$2:$BD$55,40,FALSE),D85=4,VLOOKUP(H85,[1]Priv_Workers!$B$2:$BD$55,41,FALSE),D85=5,VLOOKUP(H85,[1]Priv_Workers!$B$2:$BD$55,42,FALSE),D85=6,VLOOKUP(H85,[1]Priv_Workers!$B$2:$BD$55,43,FALSE),D85=7,VLOOKUP(H85,[1]Priv_Workers!$B$2:$BD$55,43,FALSE),D85=8,VLOOKUP(H85,[1]Priv_Workers!$B$2:$BD$55,44,FALSE),D85=9,VLOOKUP(H85,[1]Priv_Workers!$B$2:$BD$55,45,FALSE),D85=10,VLOOKUP(H85,[1]Priv_Workers!$B$2:$BD$55,46,FALSE),D85=11,VLOOKUP(H85,[1]Priv_Workers!$B$2:$BD$55,47,FALSE),D85=12,VLOOKUP(H85,[1]Priv_Workers!$B$2:$BD$55,48)),C85=2018,_xlfn.IFS(D85=1,VLOOKUP(H85,[1]Priv_Workers!$B$2:$BD$55,49,FALSE),D85=2,VLOOKUP(H85,[1]Priv_Workers!$B$2:$BD$55,50,FALSE),D85=3,VLOOKUP(H85,[1]Priv_Workers!$B$2:$BD$55,51,FALSE),D85=4,VLOOKUP(H85,[1]Priv_Workers!$B$2:$BD$55,52,FALSE),D85=5,VLOOKUP(H85,[1]Priv_Workers!$B$2:$BD$55,53,FALSE),D85=6,VLOOKUP(H85,[1]Priv_Workers!$B$2:$BD$55,54)))</f>
        <v>0</v>
      </c>
      <c r="X85" s="3" t="e">
        <f t="shared" si="11"/>
        <v>#DIV/0!</v>
      </c>
      <c r="Y85" s="2">
        <f>_xlfn.IFS(C85=2014, _xlfn.IFS(E85=1, VLOOKUP(H85, [1]Wage_Info!$B$2:$AH$55, 2, FALSE), E85=2, VLOOKUP(H85, [1]Wage_Info!$B$2:$AH$55, 3, FALSE), E85=3, VLOOKUP(H85, [1]Wage_Info!$B$2:$AH$55, 4, FALSE), E85=4, VLOOKUP(H85, [1]Wage_Info!$B$2:$AH$55, 5, FALSE)), C85=2015, _xlfn.IFS(E85=1, VLOOKUP(H85, [1]Wage_Info!$B$2:$AH$55, 6, FALSE), E85=2, VLOOKUP(H85, [1]Wage_Info!$B$2:$AH$55, 7, FALSE), E85=3, VLOOKUP(H85, [1]Wage_Info!$B$2:$AH$55, 8, FALSE), E85=4, VLOOKUP(H85, [1]Wage_Info!$B$2:$AH$55, 9, FALSE)), C85=2016, _xlfn.IFS(E85=1, VLOOKUP(H85, [1]Wage_Info!$B$2:$AH$55, 10, FALSE), E85=2, VLOOKUP(H85, [1]Wage_Info!$B$2:$AH$55, 11, FALSE), E85=3, VLOOKUP(H85, [1]Wage_Info!$B$2:$AH$55, 12, FALSE), E85=4, VLOOKUP(H85, [1]Wage_Info!$B$2:$AH$55, 13, FALSE)), C85=2017, _xlfn.IFS(E85=1, VLOOKUP(H85, [1]Wage_Info!$B$2:$AH$55, 14, FALSE), E85=2, VLOOKUP(H85, [1]Wage_Info!$B$2:$AH$55, 15, FALSE), E85=3, VLOOKUP(H85, [1]Wage_Info!$B$2:$AH$55, 16, FALSE), E85=4, VLOOKUP(H85, [1]Wage_Info!$B$2:$AH$55, 17, FALSE)), C85 = 2018, _xlfn.IFS(E85=1, VLOOKUP(H85, [1]Wage_Info!$B$2:$AH$55, 18, FALSE), E85=3, VLOOKUP(H85, [1]Wage_Info!$B$2:$AH$55, 19, FALSE)))</f>
        <v>0</v>
      </c>
      <c r="Z85" s="2">
        <f>_xlfn.IFS(C85=2014, _xlfn.IFS(E85=1, VLOOKUP(H85, [1]Wage_Info!$B$2:$AL$55, 20, FALSE), E85=2, VLOOKUP(H85, [1]Wage_Info!$B$2:$AL$55, 21, FALSE), E85=3, VLOOKUP(H85, [1]Wage_Info!$B$2:$AL$55, 22, FALSE), E85=4, VLOOKUP(H85, [1]Wage_Info!$B$2:$AL$55, 23, FALSE)), C85=2015, _xlfn.IFS(E85=1, VLOOKUP(H85, [1]Wage_Info!$B$2:$AL$55, 24, FALSE), E85=2, VLOOKUP(H85, [1]Wage_Info!$B$2:$AL$55, 25, FALSE), E85=3, VLOOKUP(H85, [1]Wage_Info!$B$2:$AL$55, 26, FALSE), E85=4, VLOOKUP(H85, [1]Wage_Info!$B$2:$AL$55, 27, FALSE)), C85=2016, _xlfn.IFS(E85=1, VLOOKUP(H85, [1]Wage_Info!$B$2:$AL$55, 28, FALSE), E85=2, VLOOKUP(H85, [1]Wage_Info!$B$2:$AL$55, 29, FALSE), E85=3, VLOOKUP(H85, [1]Wage_Info!$B$2:$AL$55, 30, FALSE), E85=4, VLOOKUP(H85, [1]Wage_Info!$B$2:$AL$55, 31, FALSE)), C85=2017, _xlfn.IFS(E85=1, VLOOKUP(H85, [1]Wage_Info!$B$2:$AL$55, 32, FALSE), E85=2, VLOOKUP(H85, [1]Wage_Info!$B$2:$AL$55, 33, FALSE), E85=3, VLOOKUP(H85, [1]Wage_Info!$B$2:$AL$55, 34, FALSE), E85=4, VLOOKUP(H85, [1]Wage_Info!$B$2:$AL$55, 35, FALSE)), C85 = 2018, _xlfn.IFS(E85=1, VLOOKUP(H85, [1]Wage_Info!$B$2:$AL$55, 36, FALSE), E85=2, VLOOKUP(H85, [1]Wage_Info!$B$2:$AL$55, 37, FALSE)))</f>
        <v>0</v>
      </c>
      <c r="AA85" s="4" t="e">
        <f t="shared" si="12"/>
        <v>#DIV/0!</v>
      </c>
      <c r="AB85">
        <f>[1]Key!C85</f>
        <v>1</v>
      </c>
      <c r="AC85">
        <f t="shared" si="13"/>
        <v>0</v>
      </c>
      <c r="AD85">
        <f t="shared" si="14"/>
        <v>0</v>
      </c>
      <c r="AE85">
        <f t="shared" si="15"/>
        <v>0</v>
      </c>
      <c r="AF85">
        <f>[1]Key!D85</f>
        <v>0</v>
      </c>
    </row>
    <row r="86" spans="1:32" x14ac:dyDescent="0.3">
      <c r="A86">
        <v>85</v>
      </c>
      <c r="B86">
        <v>85</v>
      </c>
      <c r="C86">
        <v>2015</v>
      </c>
      <c r="D86">
        <v>1</v>
      </c>
      <c r="E86">
        <f t="shared" si="8"/>
        <v>1</v>
      </c>
      <c r="F86">
        <v>2016</v>
      </c>
      <c r="G86" t="s">
        <v>65</v>
      </c>
      <c r="H86" s="1">
        <f>VALUE(IF(G86="foreign",53,SUBSTITUTE(G86,G86,VLOOKUP(G86,[1]Key!$G$2:$H$55,2,))))</f>
        <v>11</v>
      </c>
      <c r="I86" t="s">
        <v>70</v>
      </c>
      <c r="J86">
        <f>VALUE(_xlfn.IFS(I86="foreign",53,I86="fictional",54, I86="unspecified", 55, NOT(OR(I86="foreign",I86="fictional")),SUBSTITUTE(I86,I86,VLOOKUP(I86,[1]Key!$G$2:$H$55,2,))))</f>
        <v>10</v>
      </c>
      <c r="K86">
        <f t="shared" si="9"/>
        <v>0</v>
      </c>
      <c r="L86">
        <f>VLOOKUP(H86, [1]Key!$H$2:$K$54, 2)</f>
        <v>5</v>
      </c>
      <c r="M86">
        <f>VLOOKUP(J86, [1]Key!$H$2:$K$54, 2)</f>
        <v>3</v>
      </c>
      <c r="N86">
        <f>VLOOKUP("*"&amp;G86&amp;"*",[1]Key!$N$2:$O$6,2,FALSE)</f>
        <v>3</v>
      </c>
      <c r="O86">
        <f>VLOOKUP("*"&amp;G86&amp;"*",[1]Key!$R$2:$S$11,2,FALSE)</f>
        <v>7</v>
      </c>
      <c r="P86">
        <v>2912</v>
      </c>
      <c r="Q86" s="2">
        <v>25000000</v>
      </c>
      <c r="R86" t="s">
        <v>49</v>
      </c>
      <c r="S86">
        <f>VLOOKUP(R86, [1]Key!$U$2:$V$50, 2, FALSE)</f>
        <v>7</v>
      </c>
      <c r="T86">
        <f t="shared" si="10"/>
        <v>1</v>
      </c>
      <c r="U86">
        <f>_xlfn.IFS(C86=2018, VLOOKUP(H86, '[1]State Pop'!$B$2:$G$55,6),C86=2017, VLOOKUP(H86, '[1]State Pop'!$B$2:$F$55,5),C86=2016, VLOOKUP(H86, '[1]State Pop'!$B$2:$F$55,4), C86=2015, VLOOKUP(H86, '[1]State Pop'!$B$2:$F$55,3), C86=2014, VLOOKUP(H86, '[1]State Pop'!$B$2:$F$55,2))</f>
        <v>10199533</v>
      </c>
      <c r="V86">
        <f>_xlfn.IFS(C86=2014,_xlfn.IFS(D86=1,VLOOKUP(H86,[1]Film_Workers!$B$2:$BD$55,2,FALSE),D86=2,VLOOKUP(H86,[1]Film_Workers!$B$2:$BD$55,3,FALSE),D86=3,VLOOKUP(H86,[1]Film_Workers!$B$2:$BD$55,4,FALSE),D86=4,VLOOKUP(H86,[1]Film_Workers!$B$2:$BD$55,5,FALSE),D86=5,VLOOKUP(H86,[1]Film_Workers!$B$2:$BD$55,6,FALSE),D86=6,VLOOKUP(H86,[1]Film_Workers!$B$2:$BD$55,7,FALSE),D86=7,VLOOKUP(H86,[1]Film_Workers!$B$2:$BD$55,8,FALSE),D86=8,VLOOKUP(H86,[1]Film_Workers!$B$2:$BD$55,9,FALSE),D86=9,VLOOKUP(H86,[1]Film_Workers!$B$2:$BD$55,10,FALSE),D86=10,VLOOKUP(H86,[1]Film_Workers!$B$2:$BD$55,11,FALSE),D86=11,VLOOKUP(H86,[1]Film_Workers!$B$2:$BD$55,12,FALSE),D86=12,VLOOKUP(H86,[1]Film_Workers!$B$2:$BD$55,13,FALSE)),C86=2015,_xlfn.IFS(D86=1,VLOOKUP(H86,[1]Film_Workers!$B$2:$BD$55,14,FALSE),D86=2,VLOOKUP(H86,[1]Film_Workers!$B$2:$BD$55,15,FALSE),D86=3,VLOOKUP(H86,[1]Film_Workers!$B$2:$BD$55,16,FALSE),D86=4,VLOOKUP(H86,[1]Film_Workers!$B$2:$BD$55,17,FALSE),D86=5,VLOOKUP(H86,[1]Film_Workers!$B$2:$BD$55,18,FALSE),D86=6,VLOOKUP(H86,[1]Film_Workers!$B$2:$BD$55,19,FALSE),D86=7,VLOOKUP(H86,[1]Film_Workers!$B$2:$BD$55,20,FALSE),D86=8,VLOOKUP(H86,[1]Film_Workers!$B$2:$BD$55,21,FALSE),D86=9,VLOOKUP(H86,[1]Film_Workers!$B$2:$BD$55,22,FALSE),D86=10,VLOOKUP(H86,[1]Film_Workers!$B$2:$BD$55,23,FALSE),D86=11,VLOOKUP(H86,[1]Film_Workers!$B$2:$BD$55,24,FALSE),D86=12,VLOOKUP(H86,[1]Film_Workers!$B$2:$BD$55,25,FALSE)),C86=2016,_xlfn.IFS(D86=1,VLOOKUP(H86,[1]Film_Workers!$B$2:$BD$55,26,FALSE),D86=2,VLOOKUP(H86,[1]Film_Workers!$B$2:$BD$55,27,FALSE),D86=3,VLOOKUP(H86,[1]Film_Workers!$B$2:$BD$55,28,FALSE),D86=4,VLOOKUP(H86,[1]Film_Workers!$B$2:$BD$55,29,FALSE),D86=5,VLOOKUP(H86,[1]Film_Workers!$B$2:$BD$55,30,FALSE),D86=6,VLOOKUP(H86,[1]Film_Workers!$B$2:$BD$55,31,FALSE),D86=7,VLOOKUP(H86,[1]Film_Workers!$B$2:$BD$55,32,FALSE),D86=8,VLOOKUP(H86,[1]Film_Workers!$B$2:$BD$55,33,FALSE),D86=9,VLOOKUP(H86,[1]Film_Workers!$B$2:$BD$55,34,FALSE),D86=10,VLOOKUP(H86,[1]Film_Workers!$B$2:$BD$55,35,FALSE),D86=11,VLOOKUP(H86,[1]Film_Workers!$B$2:$BD$55,36,FALSE),D86=12,VLOOKUP(H86,[1]Film_Workers!$B$2:$BD$55,37,FALSE)),C86=2017,_xlfn.IFS(D86=1,VLOOKUP(H86,[1]Film_Workers!$B$2:$BD$55,38,FALSE),D86=2,VLOOKUP(H86,[1]Film_Workers!$B$2:$BD$55,39,FALSE),D86=3,VLOOKUP(H86,[1]Film_Workers!$B$2:$BD$55,40,FALSE),D86=4,VLOOKUP(H86,[1]Film_Workers!$B$2:$BD$55,41,FALSE),D86=5,VLOOKUP(H86,[1]Film_Workers!$B$2:$BD$55,42,FALSE),D86=6,VLOOKUP(H86,[1]Film_Workers!$B$2:$BD$55,43,FALSE),D86=7,VLOOKUP(H86,[1]Film_Workers!$B$2:$BD$55,43,FALSE),D86=8,VLOOKUP(H86,[1]Film_Workers!$B$2:$BD$55,44,FALSE),D86=9,VLOOKUP(H86,[1]Film_Workers!$B$2:$BD$55,45,FALSE),D86=10,VLOOKUP(H86,[1]Film_Workers!$B$2:$BD$55,46,FALSE),D86=11,VLOOKUP(H86,[1]Film_Workers!$B$2:$BD$55,47,FALSE),D86=12,VLOOKUP(H86,[1]Film_Workers!$B$2:$BD$55,48)),C86=2018,_xlfn.IFS(D86=1,VLOOKUP(H86,[1]Film_Workers!$B$2:$BD$55,49,FALSE),D86=2,VLOOKUP(H86,[1]Film_Workers!$B$2:$BD$55,50,FALSE),D86=3,VLOOKUP(H86,[1]Film_Workers!$B$2:$BD$55,51,FALSE),D86=4,VLOOKUP(H86,[1]Film_Workers!$B$2:$BD$55,52,FALSE),D86=5,VLOOKUP(H86,[1]Film_Workers!$B$2:$BD$55,53,FALSE),D86=6,VLOOKUP(H86,[1]Film_Workers!$B$2:$BD$55,54)))</f>
        <v>5962</v>
      </c>
      <c r="W86">
        <f>_xlfn.IFS(C86=2014,_xlfn.IFS(D86=1,VLOOKUP(H86,[1]Priv_Workers!$B$2:$BD$55,2,FALSE),D86=2,VLOOKUP(H86,[1]Priv_Workers!$B$2:$BD$55,3,FALSE),D86=3,VLOOKUP(H86,[1]Priv_Workers!$B$2:$BD$55,4,FALSE),D86=4,VLOOKUP(H86,[1]Priv_Workers!$B$2:$BD$55,5,FALSE),D86=5,VLOOKUP(H86,[1]Priv_Workers!$B$2:$BD$55,6,FALSE),D86=6,VLOOKUP(H86,[1]Priv_Workers!$B$2:$BD$55,7,FALSE),D86=7,VLOOKUP(H86,[1]Priv_Workers!$B$2:$BD$55,8,FALSE),D86=8,VLOOKUP(H86,[1]Priv_Workers!$B$2:$BD$55,9,FALSE),D86=9,VLOOKUP(H86,[1]Priv_Workers!$B$2:$BD$55,10,FALSE),D86=10,VLOOKUP(H86,[1]Priv_Workers!$B$2:$BD$55,11,FALSE),D86=11,VLOOKUP(H86,[1]Priv_Workers!$B$2:$BD$55,12,FALSE),D86=12,VLOOKUP(H86,[1]Priv_Workers!$B$2:$BD$55,13,FALSE)),C86=2015,_xlfn.IFS(D86=1,VLOOKUP(H86,[1]Priv_Workers!$B$2:$BD$55,14,FALSE),D86=2,VLOOKUP(H86,[1]Priv_Workers!$B$2:$BD$55,15,FALSE),D86=3,VLOOKUP(H86,[1]Priv_Workers!$B$2:$BD$55,16,FALSE),D86=4,VLOOKUP(H86,[1]Priv_Workers!$B$2:$BD$55,17,FALSE),D86=5,VLOOKUP(H86,[1]Priv_Workers!$B$2:$BD$55,18,FALSE),D86=6,VLOOKUP(H86,[1]Priv_Workers!$B$2:$BD$55,19,FALSE),D86=7,VLOOKUP(H86,[1]Priv_Workers!$B$2:$BD$55,20,FALSE),D86=8,VLOOKUP(H86,[1]Priv_Workers!$B$2:$BD$55,21,FALSE),D86=9,VLOOKUP(H86,[1]Priv_Workers!$B$2:$BD$55,22,FALSE),D86=10,VLOOKUP(H86,[1]Priv_Workers!$B$2:$BD$55,23,FALSE),D86=11,VLOOKUP(H86,[1]Priv_Workers!$B$2:$BD$55,24,FALSE),D86=12,VLOOKUP(H86,[1]Priv_Workers!$B$2:$BD$55,25,FALSE)),C86=2016,_xlfn.IFS(D86=1,VLOOKUP(H86,[1]Priv_Workers!$B$2:$BD$55,26,FALSE),D86=2,VLOOKUP(H86,[1]Priv_Workers!$B$2:$BD$55,27,FALSE),D86=3,VLOOKUP(H86,[1]Priv_Workers!$B$2:$BD$55,28,FALSE),D86=4,VLOOKUP(H86,[1]Priv_Workers!$B$2:$BD$55,29,FALSE),D86=5,VLOOKUP(H86,[1]Priv_Workers!$B$2:$BD$55,30,FALSE),D86=6,VLOOKUP(H86,[1]Priv_Workers!$B$2:$BD$55,31,FALSE),D86=7,VLOOKUP(H86,[1]Priv_Workers!$B$2:$BD$55,32,FALSE),D86=8,VLOOKUP(H86,[1]Priv_Workers!$B$2:$BD$55,33,FALSE),D86=9,VLOOKUP(H86,[1]Priv_Workers!$B$2:$BD$55,34,FALSE),D86=10,VLOOKUP(H86,[1]Priv_Workers!$B$2:$BD$55,35,FALSE),D86=11,VLOOKUP(H86,[1]Priv_Workers!$B$2:$BD$55,36,FALSE),D86=12,VLOOKUP(H86,[1]Priv_Workers!$B$2:$BD$55,37,FALSE)),C86=2017,_xlfn.IFS(D86=1,VLOOKUP(H86,[1]Priv_Workers!$B$2:$BD$55,38,FALSE),D86=2,VLOOKUP(H86,[1]Priv_Workers!$B$2:$BD$55,39,FALSE),D86=3,VLOOKUP(H86,[1]Priv_Workers!$B$2:$BD$55,40,FALSE),D86=4,VLOOKUP(H86,[1]Priv_Workers!$B$2:$BD$55,41,FALSE),D86=5,VLOOKUP(H86,[1]Priv_Workers!$B$2:$BD$55,42,FALSE),D86=6,VLOOKUP(H86,[1]Priv_Workers!$B$2:$BD$55,43,FALSE),D86=7,VLOOKUP(H86,[1]Priv_Workers!$B$2:$BD$55,43,FALSE),D86=8,VLOOKUP(H86,[1]Priv_Workers!$B$2:$BD$55,44,FALSE),D86=9,VLOOKUP(H86,[1]Priv_Workers!$B$2:$BD$55,45,FALSE),D86=10,VLOOKUP(H86,[1]Priv_Workers!$B$2:$BD$55,46,FALSE),D86=11,VLOOKUP(H86,[1]Priv_Workers!$B$2:$BD$55,47,FALSE),D86=12,VLOOKUP(H86,[1]Priv_Workers!$B$2:$BD$55,48)),C86=2018,_xlfn.IFS(D86=1,VLOOKUP(H86,[1]Priv_Workers!$B$2:$BD$55,49,FALSE),D86=2,VLOOKUP(H86,[1]Priv_Workers!$B$2:$BD$55,50,FALSE),D86=3,VLOOKUP(H86,[1]Priv_Workers!$B$2:$BD$55,51,FALSE),D86=4,VLOOKUP(H86,[1]Priv_Workers!$B$2:$BD$55,52,FALSE),D86=5,VLOOKUP(H86,[1]Priv_Workers!$B$2:$BD$55,53,FALSE),D86=6,VLOOKUP(H86,[1]Priv_Workers!$B$2:$BD$55,54)))</f>
        <v>3410816</v>
      </c>
      <c r="X86" s="3">
        <f t="shared" si="11"/>
        <v>1.7479688145006942E-3</v>
      </c>
      <c r="Y86" s="2">
        <f>_xlfn.IFS(C86=2014, _xlfn.IFS(E86=1, VLOOKUP(H86, [1]Wage_Info!$B$2:$AH$55, 2, FALSE), E86=2, VLOOKUP(H86, [1]Wage_Info!$B$2:$AH$55, 3, FALSE), E86=3, VLOOKUP(H86, [1]Wage_Info!$B$2:$AH$55, 4, FALSE), E86=4, VLOOKUP(H86, [1]Wage_Info!$B$2:$AH$55, 5, FALSE)), C86=2015, _xlfn.IFS(E86=1, VLOOKUP(H86, [1]Wage_Info!$B$2:$AH$55, 6, FALSE), E86=2, VLOOKUP(H86, [1]Wage_Info!$B$2:$AH$55, 7, FALSE), E86=3, VLOOKUP(H86, [1]Wage_Info!$B$2:$AH$55, 8, FALSE), E86=4, VLOOKUP(H86, [1]Wage_Info!$B$2:$AH$55, 9, FALSE)), C86=2016, _xlfn.IFS(E86=1, VLOOKUP(H86, [1]Wage_Info!$B$2:$AH$55, 10, FALSE), E86=2, VLOOKUP(H86, [1]Wage_Info!$B$2:$AH$55, 11, FALSE), E86=3, VLOOKUP(H86, [1]Wage_Info!$B$2:$AH$55, 12, FALSE), E86=4, VLOOKUP(H86, [1]Wage_Info!$B$2:$AH$55, 13, FALSE)), C86=2017, _xlfn.IFS(E86=1, VLOOKUP(H86, [1]Wage_Info!$B$2:$AH$55, 14, FALSE), E86=2, VLOOKUP(H86, [1]Wage_Info!$B$2:$AH$55, 15, FALSE), E86=3, VLOOKUP(H86, [1]Wage_Info!$B$2:$AH$55, 16, FALSE), E86=4, VLOOKUP(H86, [1]Wage_Info!$B$2:$AH$55, 17, FALSE)), C86 = 2018, _xlfn.IFS(E86=1, VLOOKUP(H86, [1]Wage_Info!$B$2:$AH$55, 18, FALSE), E86=3, VLOOKUP(H86, [1]Wage_Info!$B$2:$AH$55, 19, FALSE)))</f>
        <v>71579514</v>
      </c>
      <c r="Z86" s="2">
        <f>_xlfn.IFS(C86=2014, _xlfn.IFS(E86=1, VLOOKUP(H86, [1]Wage_Info!$B$2:$AL$55, 20, FALSE), E86=2, VLOOKUP(H86, [1]Wage_Info!$B$2:$AL$55, 21, FALSE), E86=3, VLOOKUP(H86, [1]Wage_Info!$B$2:$AL$55, 22, FALSE), E86=4, VLOOKUP(H86, [1]Wage_Info!$B$2:$AL$55, 23, FALSE)), C86=2015, _xlfn.IFS(E86=1, VLOOKUP(H86, [1]Wage_Info!$B$2:$AL$55, 24, FALSE), E86=2, VLOOKUP(H86, [1]Wage_Info!$B$2:$AL$55, 25, FALSE), E86=3, VLOOKUP(H86, [1]Wage_Info!$B$2:$AL$55, 26, FALSE), E86=4, VLOOKUP(H86, [1]Wage_Info!$B$2:$AL$55, 27, FALSE)), C86=2016, _xlfn.IFS(E86=1, VLOOKUP(H86, [1]Wage_Info!$B$2:$AL$55, 28, FALSE), E86=2, VLOOKUP(H86, [1]Wage_Info!$B$2:$AL$55, 29, FALSE), E86=3, VLOOKUP(H86, [1]Wage_Info!$B$2:$AL$55, 30, FALSE), E86=4, VLOOKUP(H86, [1]Wage_Info!$B$2:$AL$55, 31, FALSE)), C86=2017, _xlfn.IFS(E86=1, VLOOKUP(H86, [1]Wage_Info!$B$2:$AL$55, 32, FALSE), E86=2, VLOOKUP(H86, [1]Wage_Info!$B$2:$AL$55, 33, FALSE), E86=3, VLOOKUP(H86, [1]Wage_Info!$B$2:$AL$55, 34, FALSE), E86=4, VLOOKUP(H86, [1]Wage_Info!$B$2:$AL$55, 35, FALSE)), C86 = 2018, _xlfn.IFS(E86=1, VLOOKUP(H86, [1]Wage_Info!$B$2:$AL$55, 36, FALSE), E86=2, VLOOKUP(H86, [1]Wage_Info!$B$2:$AL$55, 37, FALSE)))</f>
        <v>45204749653</v>
      </c>
      <c r="AA86" s="4">
        <f t="shared" si="12"/>
        <v>1.5834511760259168E-3</v>
      </c>
      <c r="AB86">
        <f>[1]Key!C86</f>
        <v>1</v>
      </c>
      <c r="AC86">
        <f t="shared" si="13"/>
        <v>0</v>
      </c>
      <c r="AD86">
        <f t="shared" si="14"/>
        <v>0</v>
      </c>
      <c r="AE86">
        <f t="shared" si="15"/>
        <v>0</v>
      </c>
      <c r="AF86">
        <f>[1]Key!D86</f>
        <v>0</v>
      </c>
    </row>
    <row r="87" spans="1:32" x14ac:dyDescent="0.3">
      <c r="A87">
        <v>86</v>
      </c>
      <c r="B87">
        <v>86</v>
      </c>
      <c r="C87">
        <v>2014</v>
      </c>
      <c r="D87">
        <v>10</v>
      </c>
      <c r="E87">
        <f t="shared" si="8"/>
        <v>4</v>
      </c>
      <c r="F87">
        <v>2016</v>
      </c>
      <c r="G87" t="s">
        <v>65</v>
      </c>
      <c r="H87" s="1">
        <f>VALUE(IF(G87="foreign",53,SUBSTITUTE(G87,G87,VLOOKUP(G87,[1]Key!$G$2:$H$55,2,))))</f>
        <v>11</v>
      </c>
      <c r="I87" t="s">
        <v>71</v>
      </c>
      <c r="J87">
        <f>VALUE(_xlfn.IFS(I87="foreign",53,I87="fictional",54, I87="unspecified", 55, NOT(OR(I87="foreign",I87="fictional")),SUBSTITUTE(I87,I87,VLOOKUP(I87,[1]Key!$G$2:$H$55,2,))))</f>
        <v>36</v>
      </c>
      <c r="K87">
        <f t="shared" si="9"/>
        <v>0</v>
      </c>
      <c r="L87">
        <f>VLOOKUP(H87, [1]Key!$H$2:$K$54, 2)</f>
        <v>5</v>
      </c>
      <c r="M87">
        <f>VLOOKUP(J87, [1]Key!$H$2:$K$54, 2)</f>
        <v>3</v>
      </c>
      <c r="N87">
        <f>VLOOKUP("*"&amp;G87&amp;"*",[1]Key!$N$2:$O$6,2,FALSE)</f>
        <v>3</v>
      </c>
      <c r="O87">
        <f>VLOOKUP("*"&amp;G87&amp;"*",[1]Key!$R$2:$S$11,2,FALSE)</f>
        <v>7</v>
      </c>
      <c r="P87">
        <v>2908</v>
      </c>
      <c r="Q87" s="2">
        <v>38000000</v>
      </c>
      <c r="R87" t="s">
        <v>61</v>
      </c>
      <c r="S87">
        <f>VLOOKUP(R87, [1]Key!$U$2:$V$50, 2, FALSE)</f>
        <v>6</v>
      </c>
      <c r="T87">
        <f t="shared" si="10"/>
        <v>0</v>
      </c>
      <c r="U87">
        <f>_xlfn.IFS(C87=2018, VLOOKUP(H87, '[1]State Pop'!$B$2:$G$55,6),C87=2017, VLOOKUP(H87, '[1]State Pop'!$B$2:$F$55,5),C87=2016, VLOOKUP(H87, '[1]State Pop'!$B$2:$F$55,4), C87=2015, VLOOKUP(H87, '[1]State Pop'!$B$2:$F$55,3), C87=2014, VLOOKUP(H87, '[1]State Pop'!$B$2:$F$55,2))</f>
        <v>10083850</v>
      </c>
      <c r="V87">
        <f>_xlfn.IFS(C87=2014,_xlfn.IFS(D87=1,VLOOKUP(H87,[1]Film_Workers!$B$2:$BD$55,2,FALSE),D87=2,VLOOKUP(H87,[1]Film_Workers!$B$2:$BD$55,3,FALSE),D87=3,VLOOKUP(H87,[1]Film_Workers!$B$2:$BD$55,4,FALSE),D87=4,VLOOKUP(H87,[1]Film_Workers!$B$2:$BD$55,5,FALSE),D87=5,VLOOKUP(H87,[1]Film_Workers!$B$2:$BD$55,6,FALSE),D87=6,VLOOKUP(H87,[1]Film_Workers!$B$2:$BD$55,7,FALSE),D87=7,VLOOKUP(H87,[1]Film_Workers!$B$2:$BD$55,8,FALSE),D87=8,VLOOKUP(H87,[1]Film_Workers!$B$2:$BD$55,9,FALSE),D87=9,VLOOKUP(H87,[1]Film_Workers!$B$2:$BD$55,10,FALSE),D87=10,VLOOKUP(H87,[1]Film_Workers!$B$2:$BD$55,11,FALSE),D87=11,VLOOKUP(H87,[1]Film_Workers!$B$2:$BD$55,12,FALSE),D87=12,VLOOKUP(H87,[1]Film_Workers!$B$2:$BD$55,13,FALSE)),C87=2015,_xlfn.IFS(D87=1,VLOOKUP(H87,[1]Film_Workers!$B$2:$BD$55,14,FALSE),D87=2,VLOOKUP(H87,[1]Film_Workers!$B$2:$BD$55,15,FALSE),D87=3,VLOOKUP(H87,[1]Film_Workers!$B$2:$BD$55,16,FALSE),D87=4,VLOOKUP(H87,[1]Film_Workers!$B$2:$BD$55,17,FALSE),D87=5,VLOOKUP(H87,[1]Film_Workers!$B$2:$BD$55,18,FALSE),D87=6,VLOOKUP(H87,[1]Film_Workers!$B$2:$BD$55,19,FALSE),D87=7,VLOOKUP(H87,[1]Film_Workers!$B$2:$BD$55,20,FALSE),D87=8,VLOOKUP(H87,[1]Film_Workers!$B$2:$BD$55,21,FALSE),D87=9,VLOOKUP(H87,[1]Film_Workers!$B$2:$BD$55,22,FALSE),D87=10,VLOOKUP(H87,[1]Film_Workers!$B$2:$BD$55,23,FALSE),D87=11,VLOOKUP(H87,[1]Film_Workers!$B$2:$BD$55,24,FALSE),D87=12,VLOOKUP(H87,[1]Film_Workers!$B$2:$BD$55,25,FALSE)),C87=2016,_xlfn.IFS(D87=1,VLOOKUP(H87,[1]Film_Workers!$B$2:$BD$55,26,FALSE),D87=2,VLOOKUP(H87,[1]Film_Workers!$B$2:$BD$55,27,FALSE),D87=3,VLOOKUP(H87,[1]Film_Workers!$B$2:$BD$55,28,FALSE),D87=4,VLOOKUP(H87,[1]Film_Workers!$B$2:$BD$55,29,FALSE),D87=5,VLOOKUP(H87,[1]Film_Workers!$B$2:$BD$55,30,FALSE),D87=6,VLOOKUP(H87,[1]Film_Workers!$B$2:$BD$55,31,FALSE),D87=7,VLOOKUP(H87,[1]Film_Workers!$B$2:$BD$55,32,FALSE),D87=8,VLOOKUP(H87,[1]Film_Workers!$B$2:$BD$55,33,FALSE),D87=9,VLOOKUP(H87,[1]Film_Workers!$B$2:$BD$55,34,FALSE),D87=10,VLOOKUP(H87,[1]Film_Workers!$B$2:$BD$55,35,FALSE),D87=11,VLOOKUP(H87,[1]Film_Workers!$B$2:$BD$55,36,FALSE),D87=12,VLOOKUP(H87,[1]Film_Workers!$B$2:$BD$55,37,FALSE)),C87=2017,_xlfn.IFS(D87=1,VLOOKUP(H87,[1]Film_Workers!$B$2:$BD$55,38,FALSE),D87=2,VLOOKUP(H87,[1]Film_Workers!$B$2:$BD$55,39,FALSE),D87=3,VLOOKUP(H87,[1]Film_Workers!$B$2:$BD$55,40,FALSE),D87=4,VLOOKUP(H87,[1]Film_Workers!$B$2:$BD$55,41,FALSE),D87=5,VLOOKUP(H87,[1]Film_Workers!$B$2:$BD$55,42,FALSE),D87=6,VLOOKUP(H87,[1]Film_Workers!$B$2:$BD$55,43,FALSE),D87=7,VLOOKUP(H87,[1]Film_Workers!$B$2:$BD$55,43,FALSE),D87=8,VLOOKUP(H87,[1]Film_Workers!$B$2:$BD$55,44,FALSE),D87=9,VLOOKUP(H87,[1]Film_Workers!$B$2:$BD$55,45,FALSE),D87=10,VLOOKUP(H87,[1]Film_Workers!$B$2:$BD$55,46,FALSE),D87=11,VLOOKUP(H87,[1]Film_Workers!$B$2:$BD$55,47,FALSE),D87=12,VLOOKUP(H87,[1]Film_Workers!$B$2:$BD$55,48)),C87=2018,_xlfn.IFS(D87=1,VLOOKUP(H87,[1]Film_Workers!$B$2:$BD$55,49,FALSE),D87=2,VLOOKUP(H87,[1]Film_Workers!$B$2:$BD$55,50,FALSE),D87=3,VLOOKUP(H87,[1]Film_Workers!$B$2:$BD$55,51,FALSE),D87=4,VLOOKUP(H87,[1]Film_Workers!$B$2:$BD$55,52,FALSE),D87=5,VLOOKUP(H87,[1]Film_Workers!$B$2:$BD$55,53,FALSE),D87=6,VLOOKUP(H87,[1]Film_Workers!$B$2:$BD$55,54)))</f>
        <v>4892</v>
      </c>
      <c r="W87">
        <f>_xlfn.IFS(C87=2014,_xlfn.IFS(D87=1,VLOOKUP(H87,[1]Priv_Workers!$B$2:$BD$55,2,FALSE),D87=2,VLOOKUP(H87,[1]Priv_Workers!$B$2:$BD$55,3,FALSE),D87=3,VLOOKUP(H87,[1]Priv_Workers!$B$2:$BD$55,4,FALSE),D87=4,VLOOKUP(H87,[1]Priv_Workers!$B$2:$BD$55,5,FALSE),D87=5,VLOOKUP(H87,[1]Priv_Workers!$B$2:$BD$55,6,FALSE),D87=6,VLOOKUP(H87,[1]Priv_Workers!$B$2:$BD$55,7,FALSE),D87=7,VLOOKUP(H87,[1]Priv_Workers!$B$2:$BD$55,8,FALSE),D87=8,VLOOKUP(H87,[1]Priv_Workers!$B$2:$BD$55,9,FALSE),D87=9,VLOOKUP(H87,[1]Priv_Workers!$B$2:$BD$55,10,FALSE),D87=10,VLOOKUP(H87,[1]Priv_Workers!$B$2:$BD$55,11,FALSE),D87=11,VLOOKUP(H87,[1]Priv_Workers!$B$2:$BD$55,12,FALSE),D87=12,VLOOKUP(H87,[1]Priv_Workers!$B$2:$BD$55,13,FALSE)),C87=2015,_xlfn.IFS(D87=1,VLOOKUP(H87,[1]Priv_Workers!$B$2:$BD$55,14,FALSE),D87=2,VLOOKUP(H87,[1]Priv_Workers!$B$2:$BD$55,15,FALSE),D87=3,VLOOKUP(H87,[1]Priv_Workers!$B$2:$BD$55,16,FALSE),D87=4,VLOOKUP(H87,[1]Priv_Workers!$B$2:$BD$55,17,FALSE),D87=5,VLOOKUP(H87,[1]Priv_Workers!$B$2:$BD$55,18,FALSE),D87=6,VLOOKUP(H87,[1]Priv_Workers!$B$2:$BD$55,19,FALSE),D87=7,VLOOKUP(H87,[1]Priv_Workers!$B$2:$BD$55,20,FALSE),D87=8,VLOOKUP(H87,[1]Priv_Workers!$B$2:$BD$55,21,FALSE),D87=9,VLOOKUP(H87,[1]Priv_Workers!$B$2:$BD$55,22,FALSE),D87=10,VLOOKUP(H87,[1]Priv_Workers!$B$2:$BD$55,23,FALSE),D87=11,VLOOKUP(H87,[1]Priv_Workers!$B$2:$BD$55,24,FALSE),D87=12,VLOOKUP(H87,[1]Priv_Workers!$B$2:$BD$55,25,FALSE)),C87=2016,_xlfn.IFS(D87=1,VLOOKUP(H87,[1]Priv_Workers!$B$2:$BD$55,26,FALSE),D87=2,VLOOKUP(H87,[1]Priv_Workers!$B$2:$BD$55,27,FALSE),D87=3,VLOOKUP(H87,[1]Priv_Workers!$B$2:$BD$55,28,FALSE),D87=4,VLOOKUP(H87,[1]Priv_Workers!$B$2:$BD$55,29,FALSE),D87=5,VLOOKUP(H87,[1]Priv_Workers!$B$2:$BD$55,30,FALSE),D87=6,VLOOKUP(H87,[1]Priv_Workers!$B$2:$BD$55,31,FALSE),D87=7,VLOOKUP(H87,[1]Priv_Workers!$B$2:$BD$55,32,FALSE),D87=8,VLOOKUP(H87,[1]Priv_Workers!$B$2:$BD$55,33,FALSE),D87=9,VLOOKUP(H87,[1]Priv_Workers!$B$2:$BD$55,34,FALSE),D87=10,VLOOKUP(H87,[1]Priv_Workers!$B$2:$BD$55,35,FALSE),D87=11,VLOOKUP(H87,[1]Priv_Workers!$B$2:$BD$55,36,FALSE),D87=12,VLOOKUP(H87,[1]Priv_Workers!$B$2:$BD$55,37,FALSE)),C87=2017,_xlfn.IFS(D87=1,VLOOKUP(H87,[1]Priv_Workers!$B$2:$BD$55,38,FALSE),D87=2,VLOOKUP(H87,[1]Priv_Workers!$B$2:$BD$55,39,FALSE),D87=3,VLOOKUP(H87,[1]Priv_Workers!$B$2:$BD$55,40,FALSE),D87=4,VLOOKUP(H87,[1]Priv_Workers!$B$2:$BD$55,41,FALSE),D87=5,VLOOKUP(H87,[1]Priv_Workers!$B$2:$BD$55,42,FALSE),D87=6,VLOOKUP(H87,[1]Priv_Workers!$B$2:$BD$55,43,FALSE),D87=7,VLOOKUP(H87,[1]Priv_Workers!$B$2:$BD$55,43,FALSE),D87=8,VLOOKUP(H87,[1]Priv_Workers!$B$2:$BD$55,44,FALSE),D87=9,VLOOKUP(H87,[1]Priv_Workers!$B$2:$BD$55,45,FALSE),D87=10,VLOOKUP(H87,[1]Priv_Workers!$B$2:$BD$55,46,FALSE),D87=11,VLOOKUP(H87,[1]Priv_Workers!$B$2:$BD$55,47,FALSE),D87=12,VLOOKUP(H87,[1]Priv_Workers!$B$2:$BD$55,48)),C87=2018,_xlfn.IFS(D87=1,VLOOKUP(H87,[1]Priv_Workers!$B$2:$BD$55,49,FALSE),D87=2,VLOOKUP(H87,[1]Priv_Workers!$B$2:$BD$55,50,FALSE),D87=3,VLOOKUP(H87,[1]Priv_Workers!$B$2:$BD$55,51,FALSE),D87=4,VLOOKUP(H87,[1]Priv_Workers!$B$2:$BD$55,52,FALSE),D87=5,VLOOKUP(H87,[1]Priv_Workers!$B$2:$BD$55,53,FALSE),D87=6,VLOOKUP(H87,[1]Priv_Workers!$B$2:$BD$55,54)))</f>
        <v>3446071</v>
      </c>
      <c r="X87" s="3">
        <f t="shared" si="11"/>
        <v>1.4195876985703428E-3</v>
      </c>
      <c r="Y87" s="2">
        <f>_xlfn.IFS(C87=2014, _xlfn.IFS(E87=1, VLOOKUP(H87, [1]Wage_Info!$B$2:$AH$55, 2, FALSE), E87=2, VLOOKUP(H87, [1]Wage_Info!$B$2:$AH$55, 3, FALSE), E87=3, VLOOKUP(H87, [1]Wage_Info!$B$2:$AH$55, 4, FALSE), E87=4, VLOOKUP(H87, [1]Wage_Info!$B$2:$AH$55, 5, FALSE)), C87=2015, _xlfn.IFS(E87=1, VLOOKUP(H87, [1]Wage_Info!$B$2:$AH$55, 6, FALSE), E87=2, VLOOKUP(H87, [1]Wage_Info!$B$2:$AH$55, 7, FALSE), E87=3, VLOOKUP(H87, [1]Wage_Info!$B$2:$AH$55, 8, FALSE), E87=4, VLOOKUP(H87, [1]Wage_Info!$B$2:$AH$55, 9, FALSE)), C87=2016, _xlfn.IFS(E87=1, VLOOKUP(H87, [1]Wage_Info!$B$2:$AH$55, 10, FALSE), E87=2, VLOOKUP(H87, [1]Wage_Info!$B$2:$AH$55, 11, FALSE), E87=3, VLOOKUP(H87, [1]Wage_Info!$B$2:$AH$55, 12, FALSE), E87=4, VLOOKUP(H87, [1]Wage_Info!$B$2:$AH$55, 13, FALSE)), C87=2017, _xlfn.IFS(E87=1, VLOOKUP(H87, [1]Wage_Info!$B$2:$AH$55, 14, FALSE), E87=2, VLOOKUP(H87, [1]Wage_Info!$B$2:$AH$55, 15, FALSE), E87=3, VLOOKUP(H87, [1]Wage_Info!$B$2:$AH$55, 16, FALSE), E87=4, VLOOKUP(H87, [1]Wage_Info!$B$2:$AH$55, 17, FALSE)), C87 = 2018, _xlfn.IFS(E87=1, VLOOKUP(H87, [1]Wage_Info!$B$2:$AH$55, 18, FALSE), E87=3, VLOOKUP(H87, [1]Wage_Info!$B$2:$AH$55, 19, FALSE)))</f>
        <v>53364408</v>
      </c>
      <c r="Z87" s="2">
        <f>_xlfn.IFS(C87=2014, _xlfn.IFS(E87=1, VLOOKUP(H87, [1]Wage_Info!$B$2:$AL$55, 20, FALSE), E87=2, VLOOKUP(H87, [1]Wage_Info!$B$2:$AL$55, 21, FALSE), E87=3, VLOOKUP(H87, [1]Wage_Info!$B$2:$AL$55, 22, FALSE), E87=4, VLOOKUP(H87, [1]Wage_Info!$B$2:$AL$55, 23, FALSE)), C87=2015, _xlfn.IFS(E87=1, VLOOKUP(H87, [1]Wage_Info!$B$2:$AL$55, 24, FALSE), E87=2, VLOOKUP(H87, [1]Wage_Info!$B$2:$AL$55, 25, FALSE), E87=3, VLOOKUP(H87, [1]Wage_Info!$B$2:$AL$55, 26, FALSE), E87=4, VLOOKUP(H87, [1]Wage_Info!$B$2:$AL$55, 27, FALSE)), C87=2016, _xlfn.IFS(E87=1, VLOOKUP(H87, [1]Wage_Info!$B$2:$AL$55, 28, FALSE), E87=2, VLOOKUP(H87, [1]Wage_Info!$B$2:$AL$55, 29, FALSE), E87=3, VLOOKUP(H87, [1]Wage_Info!$B$2:$AL$55, 30, FALSE), E87=4, VLOOKUP(H87, [1]Wage_Info!$B$2:$AL$55, 31, FALSE)), C87=2017, _xlfn.IFS(E87=1, VLOOKUP(H87, [1]Wage_Info!$B$2:$AL$55, 32, FALSE), E87=2, VLOOKUP(H87, [1]Wage_Info!$B$2:$AL$55, 33, FALSE), E87=3, VLOOKUP(H87, [1]Wage_Info!$B$2:$AL$55, 34, FALSE), E87=4, VLOOKUP(H87, [1]Wage_Info!$B$2:$AL$55, 35, FALSE)), C87 = 2018, _xlfn.IFS(E87=1, VLOOKUP(H87, [1]Wage_Info!$B$2:$AL$55, 36, FALSE), E87=2, VLOOKUP(H87, [1]Wage_Info!$B$2:$AL$55, 37, FALSE)))</f>
        <v>44004170493</v>
      </c>
      <c r="AA87" s="4">
        <f t="shared" si="12"/>
        <v>1.2127125088856974E-3</v>
      </c>
      <c r="AB87">
        <f>[1]Key!C87</f>
        <v>1</v>
      </c>
      <c r="AC87">
        <f t="shared" si="13"/>
        <v>0</v>
      </c>
      <c r="AD87">
        <f t="shared" si="14"/>
        <v>0</v>
      </c>
      <c r="AE87">
        <f t="shared" si="15"/>
        <v>0</v>
      </c>
      <c r="AF87">
        <f>[1]Key!D87</f>
        <v>0</v>
      </c>
    </row>
    <row r="88" spans="1:32" x14ac:dyDescent="0.3">
      <c r="A88">
        <v>87</v>
      </c>
      <c r="B88">
        <v>87</v>
      </c>
      <c r="E88" t="e">
        <f t="shared" si="8"/>
        <v>#N/A</v>
      </c>
      <c r="F88">
        <v>2016</v>
      </c>
      <c r="G88" t="s">
        <v>32</v>
      </c>
      <c r="H88" s="1">
        <f>VALUE(IF(G88="foreign",53,SUBSTITUTE(G88,G88,VLOOKUP(G88,[1]Key!$G$2:$H$55,2,))))</f>
        <v>53</v>
      </c>
      <c r="I88" t="s">
        <v>36</v>
      </c>
      <c r="J88">
        <f>VALUE(_xlfn.IFS(I88="foreign",53,I88="fictional",54, I88="unspecified", 55, NOT(OR(I88="foreign",I88="fictional")),SUBSTITUTE(I88,I88,VLOOKUP(I88,[1]Key!$G$2:$H$55,2,))))</f>
        <v>54</v>
      </c>
      <c r="K88">
        <f t="shared" si="9"/>
        <v>0</v>
      </c>
      <c r="L88">
        <f>VLOOKUP(H88, [1]Key!$H$2:$K$54, 2)</f>
        <v>0</v>
      </c>
      <c r="M88">
        <f>VLOOKUP(J88, [1]Key!$H$2:$K$54, 2)</f>
        <v>0</v>
      </c>
      <c r="N88">
        <f>VLOOKUP("*"&amp;G88&amp;"*",[1]Key!$N$2:$O$6,2,FALSE)</f>
        <v>0</v>
      </c>
      <c r="O88">
        <f>VLOOKUP("*"&amp;G88&amp;"*",[1]Key!$R$2:$S$11,2,FALSE)</f>
        <v>0</v>
      </c>
      <c r="P88">
        <v>2895</v>
      </c>
      <c r="Q88" s="2">
        <v>40000000</v>
      </c>
      <c r="R88" t="s">
        <v>33</v>
      </c>
      <c r="S88">
        <f>VLOOKUP(R88, [1]Key!$U$2:$V$11, 2, FALSE)</f>
        <v>1</v>
      </c>
      <c r="T88">
        <f t="shared" si="10"/>
        <v>0</v>
      </c>
      <c r="U88" t="e">
        <f>_xlfn.IFS(C88=2018, VLOOKUP(H88, '[1]State Pop'!$B$2:$G$55,6),C88=2017, VLOOKUP(H88, '[1]State Pop'!$B$2:$F$55,5),C88=2016, VLOOKUP(H88, '[1]State Pop'!$B$2:$F$55,4), C88=2015, VLOOKUP(H88, '[1]State Pop'!$B$2:$F$55,3), C88=2014, VLOOKUP(H88, '[1]State Pop'!$B$2:$F$55,2))</f>
        <v>#N/A</v>
      </c>
      <c r="V88" t="e">
        <f>_xlfn.IFS(C88=2014,_xlfn.IFS(D88=1,VLOOKUP(H88,[1]Film_Workers!$B$2:$BD$55,2,FALSE),D88=2,VLOOKUP(H88,[1]Film_Workers!$B$2:$BD$55,3,FALSE),D88=3,VLOOKUP(H88,[1]Film_Workers!$B$2:$BD$55,4,FALSE),D88=4,VLOOKUP(H88,[1]Film_Workers!$B$2:$BD$55,5,FALSE),D88=5,VLOOKUP(H88,[1]Film_Workers!$B$2:$BD$55,6,FALSE),D88=6,VLOOKUP(H88,[1]Film_Workers!$B$2:$BD$55,7,FALSE),D88=7,VLOOKUP(H88,[1]Film_Workers!$B$2:$BD$55,8,FALSE),D88=8,VLOOKUP(H88,[1]Film_Workers!$B$2:$BD$55,9,FALSE),D88=9,VLOOKUP(H88,[1]Film_Workers!$B$2:$BD$55,10,FALSE),D88=10,VLOOKUP(H88,[1]Film_Workers!$B$2:$BD$55,11,FALSE),D88=11,VLOOKUP(H88,[1]Film_Workers!$B$2:$BD$55,12,FALSE),D88=12,VLOOKUP(H88,[1]Film_Workers!$B$2:$BD$55,13,FALSE)),C88=2015,_xlfn.IFS(D88=1,VLOOKUP(H88,[1]Film_Workers!$B$2:$BD$55,14,FALSE),D88=2,VLOOKUP(H88,[1]Film_Workers!$B$2:$BD$55,15,FALSE),D88=3,VLOOKUP(H88,[1]Film_Workers!$B$2:$BD$55,16,FALSE),D88=4,VLOOKUP(H88,[1]Film_Workers!$B$2:$BD$55,17,FALSE),D88=5,VLOOKUP(H88,[1]Film_Workers!$B$2:$BD$55,18,FALSE),D88=6,VLOOKUP(H88,[1]Film_Workers!$B$2:$BD$55,19,FALSE),D88=7,VLOOKUP(H88,[1]Film_Workers!$B$2:$BD$55,20,FALSE),D88=8,VLOOKUP(H88,[1]Film_Workers!$B$2:$BD$55,21,FALSE),D88=9,VLOOKUP(H88,[1]Film_Workers!$B$2:$BD$55,22,FALSE),D88=10,VLOOKUP(H88,[1]Film_Workers!$B$2:$BD$55,23,FALSE),D88=11,VLOOKUP(H88,[1]Film_Workers!$B$2:$BD$55,24,FALSE),D88=12,VLOOKUP(H88,[1]Film_Workers!$B$2:$BD$55,25,FALSE)),C88=2016,_xlfn.IFS(D88=1,VLOOKUP(H88,[1]Film_Workers!$B$2:$BD$55,26,FALSE),D88=2,VLOOKUP(H88,[1]Film_Workers!$B$2:$BD$55,27,FALSE),D88=3,VLOOKUP(H88,[1]Film_Workers!$B$2:$BD$55,28,FALSE),D88=4,VLOOKUP(H88,[1]Film_Workers!$B$2:$BD$55,29,FALSE),D88=5,VLOOKUP(H88,[1]Film_Workers!$B$2:$BD$55,30,FALSE),D88=6,VLOOKUP(H88,[1]Film_Workers!$B$2:$BD$55,31,FALSE),D88=7,VLOOKUP(H88,[1]Film_Workers!$B$2:$BD$55,32,FALSE),D88=8,VLOOKUP(H88,[1]Film_Workers!$B$2:$BD$55,33,FALSE),D88=9,VLOOKUP(H88,[1]Film_Workers!$B$2:$BD$55,34,FALSE),D88=10,VLOOKUP(H88,[1]Film_Workers!$B$2:$BD$55,35,FALSE),D88=11,VLOOKUP(H88,[1]Film_Workers!$B$2:$BD$55,36,FALSE),D88=12,VLOOKUP(H88,[1]Film_Workers!$B$2:$BD$55,37,FALSE)),C88=2017,_xlfn.IFS(D88=1,VLOOKUP(H88,[1]Film_Workers!$B$2:$BD$55,38,FALSE),D88=2,VLOOKUP(H88,[1]Film_Workers!$B$2:$BD$55,39,FALSE),D88=3,VLOOKUP(H88,[1]Film_Workers!$B$2:$BD$55,40,FALSE),D88=4,VLOOKUP(H88,[1]Film_Workers!$B$2:$BD$55,41,FALSE),D88=5,VLOOKUP(H88,[1]Film_Workers!$B$2:$BD$55,42,FALSE),D88=6,VLOOKUP(H88,[1]Film_Workers!$B$2:$BD$55,43,FALSE),D88=7,VLOOKUP(H88,[1]Film_Workers!$B$2:$BD$55,43,FALSE),D88=8,VLOOKUP(H88,[1]Film_Workers!$B$2:$BD$55,44,FALSE),D88=9,VLOOKUP(H88,[1]Film_Workers!$B$2:$BD$55,45,FALSE),D88=10,VLOOKUP(H88,[1]Film_Workers!$B$2:$BD$55,46,FALSE),D88=11,VLOOKUP(H88,[1]Film_Workers!$B$2:$BD$55,47,FALSE),D88=12,VLOOKUP(H88,[1]Film_Workers!$B$2:$BD$55,48)),C88=2018,_xlfn.IFS(D88=1,VLOOKUP(H88,[1]Film_Workers!$B$2:$BD$55,49,FALSE),D88=2,VLOOKUP(H88,[1]Film_Workers!$B$2:$BD$55,50,FALSE),D88=3,VLOOKUP(H88,[1]Film_Workers!$B$2:$BD$55,51,FALSE),D88=4,VLOOKUP(H88,[1]Film_Workers!$B$2:$BD$55,52,FALSE),D88=5,VLOOKUP(H88,[1]Film_Workers!$B$2:$BD$55,53,FALSE),D88=6,VLOOKUP(H88,[1]Film_Workers!$B$2:$BD$55,54)))</f>
        <v>#N/A</v>
      </c>
      <c r="W88" t="e">
        <f>_xlfn.IFS(C88=2014,_xlfn.IFS(D88=1,VLOOKUP(H88,[1]Priv_Workers!$B$2:$BD$55,2,FALSE),D88=2,VLOOKUP(H88,[1]Priv_Workers!$B$2:$BD$55,3,FALSE),D88=3,VLOOKUP(H88,[1]Priv_Workers!$B$2:$BD$55,4,FALSE),D88=4,VLOOKUP(H88,[1]Priv_Workers!$B$2:$BD$55,5,FALSE),D88=5,VLOOKUP(H88,[1]Priv_Workers!$B$2:$BD$55,6,FALSE),D88=6,VLOOKUP(H88,[1]Priv_Workers!$B$2:$BD$55,7,FALSE),D88=7,VLOOKUP(H88,[1]Priv_Workers!$B$2:$BD$55,8,FALSE),D88=8,VLOOKUP(H88,[1]Priv_Workers!$B$2:$BD$55,9,FALSE),D88=9,VLOOKUP(H88,[1]Priv_Workers!$B$2:$BD$55,10,FALSE),D88=10,VLOOKUP(H88,[1]Priv_Workers!$B$2:$BD$55,11,FALSE),D88=11,VLOOKUP(H88,[1]Priv_Workers!$B$2:$BD$55,12,FALSE),D88=12,VLOOKUP(H88,[1]Priv_Workers!$B$2:$BD$55,13,FALSE)),C88=2015,_xlfn.IFS(D88=1,VLOOKUP(H88,[1]Priv_Workers!$B$2:$BD$55,14,FALSE),D88=2,VLOOKUP(H88,[1]Priv_Workers!$B$2:$BD$55,15,FALSE),D88=3,VLOOKUP(H88,[1]Priv_Workers!$B$2:$BD$55,16,FALSE),D88=4,VLOOKUP(H88,[1]Priv_Workers!$B$2:$BD$55,17,FALSE),D88=5,VLOOKUP(H88,[1]Priv_Workers!$B$2:$BD$55,18,FALSE),D88=6,VLOOKUP(H88,[1]Priv_Workers!$B$2:$BD$55,19,FALSE),D88=7,VLOOKUP(H88,[1]Priv_Workers!$B$2:$BD$55,20,FALSE),D88=8,VLOOKUP(H88,[1]Priv_Workers!$B$2:$BD$55,21,FALSE),D88=9,VLOOKUP(H88,[1]Priv_Workers!$B$2:$BD$55,22,FALSE),D88=10,VLOOKUP(H88,[1]Priv_Workers!$B$2:$BD$55,23,FALSE),D88=11,VLOOKUP(H88,[1]Priv_Workers!$B$2:$BD$55,24,FALSE),D88=12,VLOOKUP(H88,[1]Priv_Workers!$B$2:$BD$55,25,FALSE)),C88=2016,_xlfn.IFS(D88=1,VLOOKUP(H88,[1]Priv_Workers!$B$2:$BD$55,26,FALSE),D88=2,VLOOKUP(H88,[1]Priv_Workers!$B$2:$BD$55,27,FALSE),D88=3,VLOOKUP(H88,[1]Priv_Workers!$B$2:$BD$55,28,FALSE),D88=4,VLOOKUP(H88,[1]Priv_Workers!$B$2:$BD$55,29,FALSE),D88=5,VLOOKUP(H88,[1]Priv_Workers!$B$2:$BD$55,30,FALSE),D88=6,VLOOKUP(H88,[1]Priv_Workers!$B$2:$BD$55,31,FALSE),D88=7,VLOOKUP(H88,[1]Priv_Workers!$B$2:$BD$55,32,FALSE),D88=8,VLOOKUP(H88,[1]Priv_Workers!$B$2:$BD$55,33,FALSE),D88=9,VLOOKUP(H88,[1]Priv_Workers!$B$2:$BD$55,34,FALSE),D88=10,VLOOKUP(H88,[1]Priv_Workers!$B$2:$BD$55,35,FALSE),D88=11,VLOOKUP(H88,[1]Priv_Workers!$B$2:$BD$55,36,FALSE),D88=12,VLOOKUP(H88,[1]Priv_Workers!$B$2:$BD$55,37,FALSE)),C88=2017,_xlfn.IFS(D88=1,VLOOKUP(H88,[1]Priv_Workers!$B$2:$BD$55,38,FALSE),D88=2,VLOOKUP(H88,[1]Priv_Workers!$B$2:$BD$55,39,FALSE),D88=3,VLOOKUP(H88,[1]Priv_Workers!$B$2:$BD$55,40,FALSE),D88=4,VLOOKUP(H88,[1]Priv_Workers!$B$2:$BD$55,41,FALSE),D88=5,VLOOKUP(H88,[1]Priv_Workers!$B$2:$BD$55,42,FALSE),D88=6,VLOOKUP(H88,[1]Priv_Workers!$B$2:$BD$55,43,FALSE),D88=7,VLOOKUP(H88,[1]Priv_Workers!$B$2:$BD$55,43,FALSE),D88=8,VLOOKUP(H88,[1]Priv_Workers!$B$2:$BD$55,44,FALSE),D88=9,VLOOKUP(H88,[1]Priv_Workers!$B$2:$BD$55,45,FALSE),D88=10,VLOOKUP(H88,[1]Priv_Workers!$B$2:$BD$55,46,FALSE),D88=11,VLOOKUP(H88,[1]Priv_Workers!$B$2:$BD$55,47,FALSE),D88=12,VLOOKUP(H88,[1]Priv_Workers!$B$2:$BD$55,48)),C88=2018,_xlfn.IFS(D88=1,VLOOKUP(H88,[1]Priv_Workers!$B$2:$BD$55,49,FALSE),D88=2,VLOOKUP(H88,[1]Priv_Workers!$B$2:$BD$55,50,FALSE),D88=3,VLOOKUP(H88,[1]Priv_Workers!$B$2:$BD$55,51,FALSE),D88=4,VLOOKUP(H88,[1]Priv_Workers!$B$2:$BD$55,52,FALSE),D88=5,VLOOKUP(H88,[1]Priv_Workers!$B$2:$BD$55,53,FALSE),D88=6,VLOOKUP(H88,[1]Priv_Workers!$B$2:$BD$55,54)))</f>
        <v>#N/A</v>
      </c>
      <c r="X88" s="3" t="e">
        <f t="shared" si="11"/>
        <v>#N/A</v>
      </c>
      <c r="Y88" s="2" t="e">
        <f>_xlfn.IFS(C88=2014, _xlfn.IFS(E88=1, VLOOKUP(H88, [1]Wage_Info!$B$2:$AH$55, 2, FALSE), E88=2, VLOOKUP(H88, [1]Wage_Info!$B$2:$AH$55, 3, FALSE), E88=3, VLOOKUP(H88, [1]Wage_Info!$B$2:$AH$55, 4, FALSE), E88=4, VLOOKUP(H88, [1]Wage_Info!$B$2:$AH$55, 5, FALSE)), C88=2015, _xlfn.IFS(E88=1, VLOOKUP(H88, [1]Wage_Info!$B$2:$AH$55, 6, FALSE), E88=2, VLOOKUP(H88, [1]Wage_Info!$B$2:$AH$55, 7, FALSE), E88=3, VLOOKUP(H88, [1]Wage_Info!$B$2:$AH$55, 8, FALSE), E88=4, VLOOKUP(H88, [1]Wage_Info!$B$2:$AH$55, 9, FALSE)), C88=2016, _xlfn.IFS(E88=1, VLOOKUP(H88, [1]Wage_Info!$B$2:$AH$55, 10, FALSE), E88=2, VLOOKUP(H88, [1]Wage_Info!$B$2:$AH$55, 11, FALSE), E88=3, VLOOKUP(H88, [1]Wage_Info!$B$2:$AH$55, 12, FALSE), E88=4, VLOOKUP(H88, [1]Wage_Info!$B$2:$AH$55, 13, FALSE)), C88=2017, _xlfn.IFS(E88=1, VLOOKUP(H88, [1]Wage_Info!$B$2:$AH$55, 14, FALSE), E88=2, VLOOKUP(H88, [1]Wage_Info!$B$2:$AH$55, 15, FALSE), E88=3, VLOOKUP(H88, [1]Wage_Info!$B$2:$AH$55, 16, FALSE), E88=4, VLOOKUP(H88, [1]Wage_Info!$B$2:$AH$55, 17, FALSE)), C88 = 2018, _xlfn.IFS(E88=1, VLOOKUP(H88, [1]Wage_Info!$B$2:$AH$55, 18, FALSE), E88=3, VLOOKUP(H88, [1]Wage_Info!$B$2:$AH$55, 19, FALSE)))</f>
        <v>#N/A</v>
      </c>
      <c r="Z88" s="2" t="e">
        <f>_xlfn.IFS(C88=2014, _xlfn.IFS(E88=1, VLOOKUP(H88, [1]Wage_Info!$B$2:$AL$55, 20, FALSE), E88=2, VLOOKUP(H88, [1]Wage_Info!$B$2:$AL$55, 21, FALSE), E88=3, VLOOKUP(H88, [1]Wage_Info!$B$2:$AL$55, 22, FALSE), E88=4, VLOOKUP(H88, [1]Wage_Info!$B$2:$AL$55, 23, FALSE)), C88=2015, _xlfn.IFS(E88=1, VLOOKUP(H88, [1]Wage_Info!$B$2:$AL$55, 24, FALSE), E88=2, VLOOKUP(H88, [1]Wage_Info!$B$2:$AL$55, 25, FALSE), E88=3, VLOOKUP(H88, [1]Wage_Info!$B$2:$AL$55, 26, FALSE), E88=4, VLOOKUP(H88, [1]Wage_Info!$B$2:$AL$55, 27, FALSE)), C88=2016, _xlfn.IFS(E88=1, VLOOKUP(H88, [1]Wage_Info!$B$2:$AL$55, 28, FALSE), E88=2, VLOOKUP(H88, [1]Wage_Info!$B$2:$AL$55, 29, FALSE), E88=3, VLOOKUP(H88, [1]Wage_Info!$B$2:$AL$55, 30, FALSE), E88=4, VLOOKUP(H88, [1]Wage_Info!$B$2:$AL$55, 31, FALSE)), C88=2017, _xlfn.IFS(E88=1, VLOOKUP(H88, [1]Wage_Info!$B$2:$AL$55, 32, FALSE), E88=2, VLOOKUP(H88, [1]Wage_Info!$B$2:$AL$55, 33, FALSE), E88=3, VLOOKUP(H88, [1]Wage_Info!$B$2:$AL$55, 34, FALSE), E88=4, VLOOKUP(H88, [1]Wage_Info!$B$2:$AL$55, 35, FALSE)), C88 = 2018, _xlfn.IFS(E88=1, VLOOKUP(H88, [1]Wage_Info!$B$2:$AL$55, 36, FALSE), E88=2, VLOOKUP(H88, [1]Wage_Info!$B$2:$AL$55, 37, FALSE)))</f>
        <v>#N/A</v>
      </c>
      <c r="AA88" s="4" t="e">
        <f t="shared" si="12"/>
        <v>#N/A</v>
      </c>
      <c r="AB88">
        <f>[1]Key!C88</f>
        <v>0</v>
      </c>
      <c r="AC88">
        <f t="shared" si="13"/>
        <v>0</v>
      </c>
      <c r="AD88">
        <f t="shared" si="14"/>
        <v>0</v>
      </c>
      <c r="AE88">
        <f t="shared" si="15"/>
        <v>0</v>
      </c>
      <c r="AF88">
        <f>[1]Key!D88</f>
        <v>0</v>
      </c>
    </row>
    <row r="89" spans="1:32" x14ac:dyDescent="0.3">
      <c r="A89">
        <v>88</v>
      </c>
      <c r="B89">
        <v>88</v>
      </c>
      <c r="C89">
        <v>2014</v>
      </c>
      <c r="D89">
        <v>10</v>
      </c>
      <c r="E89">
        <f t="shared" si="8"/>
        <v>4</v>
      </c>
      <c r="F89">
        <v>2016</v>
      </c>
      <c r="G89" t="s">
        <v>65</v>
      </c>
      <c r="H89" s="1">
        <f>VALUE(IF(G89="foreign",53,SUBSTITUTE(G89,G89,VLOOKUP(G89,[1]Key!$G$2:$H$55,2,))))</f>
        <v>11</v>
      </c>
      <c r="I89" t="s">
        <v>40</v>
      </c>
      <c r="J89">
        <f>VALUE(_xlfn.IFS(I89="foreign",53,I89="fictional",54, I89="unspecified", 55, NOT(OR(I89="foreign",I89="fictional")),SUBSTITUTE(I89,I89,VLOOKUP(I89,[1]Key!$G$2:$H$55,2,))))</f>
        <v>5</v>
      </c>
      <c r="K89">
        <f t="shared" si="9"/>
        <v>0</v>
      </c>
      <c r="L89">
        <f>VLOOKUP(H89, [1]Key!$H$2:$K$54, 2)</f>
        <v>5</v>
      </c>
      <c r="M89">
        <f>VLOOKUP(J89, [1]Key!$H$2:$K$54, 2)</f>
        <v>3</v>
      </c>
      <c r="N89">
        <f>VLOOKUP("*"&amp;G89&amp;"*",[1]Key!$N$2:$O$6,2,FALSE)</f>
        <v>3</v>
      </c>
      <c r="O89">
        <f>VLOOKUP("*"&amp;G89&amp;"*",[1]Key!$R$2:$S$11,2,FALSE)</f>
        <v>7</v>
      </c>
      <c r="P89">
        <v>2865</v>
      </c>
      <c r="Q89" s="2">
        <v>50000000</v>
      </c>
      <c r="R89" t="s">
        <v>37</v>
      </c>
      <c r="S89">
        <f>VLOOKUP(R89, [1]Key!$U$2:$V$50, 2, FALSE)</f>
        <v>3</v>
      </c>
      <c r="T89">
        <f t="shared" si="10"/>
        <v>0</v>
      </c>
      <c r="U89">
        <f>_xlfn.IFS(C89=2018, VLOOKUP(H89, '[1]State Pop'!$B$2:$G$55,6),C89=2017, VLOOKUP(H89, '[1]State Pop'!$B$2:$F$55,5),C89=2016, VLOOKUP(H89, '[1]State Pop'!$B$2:$F$55,4), C89=2015, VLOOKUP(H89, '[1]State Pop'!$B$2:$F$55,3), C89=2014, VLOOKUP(H89, '[1]State Pop'!$B$2:$F$55,2))</f>
        <v>10083850</v>
      </c>
      <c r="V89">
        <f>_xlfn.IFS(C89=2014,_xlfn.IFS(D89=1,VLOOKUP(H89,[1]Film_Workers!$B$2:$BD$55,2,FALSE),D89=2,VLOOKUP(H89,[1]Film_Workers!$B$2:$BD$55,3,FALSE),D89=3,VLOOKUP(H89,[1]Film_Workers!$B$2:$BD$55,4,FALSE),D89=4,VLOOKUP(H89,[1]Film_Workers!$B$2:$BD$55,5,FALSE),D89=5,VLOOKUP(H89,[1]Film_Workers!$B$2:$BD$55,6,FALSE),D89=6,VLOOKUP(H89,[1]Film_Workers!$B$2:$BD$55,7,FALSE),D89=7,VLOOKUP(H89,[1]Film_Workers!$B$2:$BD$55,8,FALSE),D89=8,VLOOKUP(H89,[1]Film_Workers!$B$2:$BD$55,9,FALSE),D89=9,VLOOKUP(H89,[1]Film_Workers!$B$2:$BD$55,10,FALSE),D89=10,VLOOKUP(H89,[1]Film_Workers!$B$2:$BD$55,11,FALSE),D89=11,VLOOKUP(H89,[1]Film_Workers!$B$2:$BD$55,12,FALSE),D89=12,VLOOKUP(H89,[1]Film_Workers!$B$2:$BD$55,13,FALSE)),C89=2015,_xlfn.IFS(D89=1,VLOOKUP(H89,[1]Film_Workers!$B$2:$BD$55,14,FALSE),D89=2,VLOOKUP(H89,[1]Film_Workers!$B$2:$BD$55,15,FALSE),D89=3,VLOOKUP(H89,[1]Film_Workers!$B$2:$BD$55,16,FALSE),D89=4,VLOOKUP(H89,[1]Film_Workers!$B$2:$BD$55,17,FALSE),D89=5,VLOOKUP(H89,[1]Film_Workers!$B$2:$BD$55,18,FALSE),D89=6,VLOOKUP(H89,[1]Film_Workers!$B$2:$BD$55,19,FALSE),D89=7,VLOOKUP(H89,[1]Film_Workers!$B$2:$BD$55,20,FALSE),D89=8,VLOOKUP(H89,[1]Film_Workers!$B$2:$BD$55,21,FALSE),D89=9,VLOOKUP(H89,[1]Film_Workers!$B$2:$BD$55,22,FALSE),D89=10,VLOOKUP(H89,[1]Film_Workers!$B$2:$BD$55,23,FALSE),D89=11,VLOOKUP(H89,[1]Film_Workers!$B$2:$BD$55,24,FALSE),D89=12,VLOOKUP(H89,[1]Film_Workers!$B$2:$BD$55,25,FALSE)),C89=2016,_xlfn.IFS(D89=1,VLOOKUP(H89,[1]Film_Workers!$B$2:$BD$55,26,FALSE),D89=2,VLOOKUP(H89,[1]Film_Workers!$B$2:$BD$55,27,FALSE),D89=3,VLOOKUP(H89,[1]Film_Workers!$B$2:$BD$55,28,FALSE),D89=4,VLOOKUP(H89,[1]Film_Workers!$B$2:$BD$55,29,FALSE),D89=5,VLOOKUP(H89,[1]Film_Workers!$B$2:$BD$55,30,FALSE),D89=6,VLOOKUP(H89,[1]Film_Workers!$B$2:$BD$55,31,FALSE),D89=7,VLOOKUP(H89,[1]Film_Workers!$B$2:$BD$55,32,FALSE),D89=8,VLOOKUP(H89,[1]Film_Workers!$B$2:$BD$55,33,FALSE),D89=9,VLOOKUP(H89,[1]Film_Workers!$B$2:$BD$55,34,FALSE),D89=10,VLOOKUP(H89,[1]Film_Workers!$B$2:$BD$55,35,FALSE),D89=11,VLOOKUP(H89,[1]Film_Workers!$B$2:$BD$55,36,FALSE),D89=12,VLOOKUP(H89,[1]Film_Workers!$B$2:$BD$55,37,FALSE)),C89=2017,_xlfn.IFS(D89=1,VLOOKUP(H89,[1]Film_Workers!$B$2:$BD$55,38,FALSE),D89=2,VLOOKUP(H89,[1]Film_Workers!$B$2:$BD$55,39,FALSE),D89=3,VLOOKUP(H89,[1]Film_Workers!$B$2:$BD$55,40,FALSE),D89=4,VLOOKUP(H89,[1]Film_Workers!$B$2:$BD$55,41,FALSE),D89=5,VLOOKUP(H89,[1]Film_Workers!$B$2:$BD$55,42,FALSE),D89=6,VLOOKUP(H89,[1]Film_Workers!$B$2:$BD$55,43,FALSE),D89=7,VLOOKUP(H89,[1]Film_Workers!$B$2:$BD$55,43,FALSE),D89=8,VLOOKUP(H89,[1]Film_Workers!$B$2:$BD$55,44,FALSE),D89=9,VLOOKUP(H89,[1]Film_Workers!$B$2:$BD$55,45,FALSE),D89=10,VLOOKUP(H89,[1]Film_Workers!$B$2:$BD$55,46,FALSE),D89=11,VLOOKUP(H89,[1]Film_Workers!$B$2:$BD$55,47,FALSE),D89=12,VLOOKUP(H89,[1]Film_Workers!$B$2:$BD$55,48)),C89=2018,_xlfn.IFS(D89=1,VLOOKUP(H89,[1]Film_Workers!$B$2:$BD$55,49,FALSE),D89=2,VLOOKUP(H89,[1]Film_Workers!$B$2:$BD$55,50,FALSE),D89=3,VLOOKUP(H89,[1]Film_Workers!$B$2:$BD$55,51,FALSE),D89=4,VLOOKUP(H89,[1]Film_Workers!$B$2:$BD$55,52,FALSE),D89=5,VLOOKUP(H89,[1]Film_Workers!$B$2:$BD$55,53,FALSE),D89=6,VLOOKUP(H89,[1]Film_Workers!$B$2:$BD$55,54)))</f>
        <v>4892</v>
      </c>
      <c r="W89">
        <f>_xlfn.IFS(C89=2014,_xlfn.IFS(D89=1,VLOOKUP(H89,[1]Priv_Workers!$B$2:$BD$55,2,FALSE),D89=2,VLOOKUP(H89,[1]Priv_Workers!$B$2:$BD$55,3,FALSE),D89=3,VLOOKUP(H89,[1]Priv_Workers!$B$2:$BD$55,4,FALSE),D89=4,VLOOKUP(H89,[1]Priv_Workers!$B$2:$BD$55,5,FALSE),D89=5,VLOOKUP(H89,[1]Priv_Workers!$B$2:$BD$55,6,FALSE),D89=6,VLOOKUP(H89,[1]Priv_Workers!$B$2:$BD$55,7,FALSE),D89=7,VLOOKUP(H89,[1]Priv_Workers!$B$2:$BD$55,8,FALSE),D89=8,VLOOKUP(H89,[1]Priv_Workers!$B$2:$BD$55,9,FALSE),D89=9,VLOOKUP(H89,[1]Priv_Workers!$B$2:$BD$55,10,FALSE),D89=10,VLOOKUP(H89,[1]Priv_Workers!$B$2:$BD$55,11,FALSE),D89=11,VLOOKUP(H89,[1]Priv_Workers!$B$2:$BD$55,12,FALSE),D89=12,VLOOKUP(H89,[1]Priv_Workers!$B$2:$BD$55,13,FALSE)),C89=2015,_xlfn.IFS(D89=1,VLOOKUP(H89,[1]Priv_Workers!$B$2:$BD$55,14,FALSE),D89=2,VLOOKUP(H89,[1]Priv_Workers!$B$2:$BD$55,15,FALSE),D89=3,VLOOKUP(H89,[1]Priv_Workers!$B$2:$BD$55,16,FALSE),D89=4,VLOOKUP(H89,[1]Priv_Workers!$B$2:$BD$55,17,FALSE),D89=5,VLOOKUP(H89,[1]Priv_Workers!$B$2:$BD$55,18,FALSE),D89=6,VLOOKUP(H89,[1]Priv_Workers!$B$2:$BD$55,19,FALSE),D89=7,VLOOKUP(H89,[1]Priv_Workers!$B$2:$BD$55,20,FALSE),D89=8,VLOOKUP(H89,[1]Priv_Workers!$B$2:$BD$55,21,FALSE),D89=9,VLOOKUP(H89,[1]Priv_Workers!$B$2:$BD$55,22,FALSE),D89=10,VLOOKUP(H89,[1]Priv_Workers!$B$2:$BD$55,23,FALSE),D89=11,VLOOKUP(H89,[1]Priv_Workers!$B$2:$BD$55,24,FALSE),D89=12,VLOOKUP(H89,[1]Priv_Workers!$B$2:$BD$55,25,FALSE)),C89=2016,_xlfn.IFS(D89=1,VLOOKUP(H89,[1]Priv_Workers!$B$2:$BD$55,26,FALSE),D89=2,VLOOKUP(H89,[1]Priv_Workers!$B$2:$BD$55,27,FALSE),D89=3,VLOOKUP(H89,[1]Priv_Workers!$B$2:$BD$55,28,FALSE),D89=4,VLOOKUP(H89,[1]Priv_Workers!$B$2:$BD$55,29,FALSE),D89=5,VLOOKUP(H89,[1]Priv_Workers!$B$2:$BD$55,30,FALSE),D89=6,VLOOKUP(H89,[1]Priv_Workers!$B$2:$BD$55,31,FALSE),D89=7,VLOOKUP(H89,[1]Priv_Workers!$B$2:$BD$55,32,FALSE),D89=8,VLOOKUP(H89,[1]Priv_Workers!$B$2:$BD$55,33,FALSE),D89=9,VLOOKUP(H89,[1]Priv_Workers!$B$2:$BD$55,34,FALSE),D89=10,VLOOKUP(H89,[1]Priv_Workers!$B$2:$BD$55,35,FALSE),D89=11,VLOOKUP(H89,[1]Priv_Workers!$B$2:$BD$55,36,FALSE),D89=12,VLOOKUP(H89,[1]Priv_Workers!$B$2:$BD$55,37,FALSE)),C89=2017,_xlfn.IFS(D89=1,VLOOKUP(H89,[1]Priv_Workers!$B$2:$BD$55,38,FALSE),D89=2,VLOOKUP(H89,[1]Priv_Workers!$B$2:$BD$55,39,FALSE),D89=3,VLOOKUP(H89,[1]Priv_Workers!$B$2:$BD$55,40,FALSE),D89=4,VLOOKUP(H89,[1]Priv_Workers!$B$2:$BD$55,41,FALSE),D89=5,VLOOKUP(H89,[1]Priv_Workers!$B$2:$BD$55,42,FALSE),D89=6,VLOOKUP(H89,[1]Priv_Workers!$B$2:$BD$55,43,FALSE),D89=7,VLOOKUP(H89,[1]Priv_Workers!$B$2:$BD$55,43,FALSE),D89=8,VLOOKUP(H89,[1]Priv_Workers!$B$2:$BD$55,44,FALSE),D89=9,VLOOKUP(H89,[1]Priv_Workers!$B$2:$BD$55,45,FALSE),D89=10,VLOOKUP(H89,[1]Priv_Workers!$B$2:$BD$55,46,FALSE),D89=11,VLOOKUP(H89,[1]Priv_Workers!$B$2:$BD$55,47,FALSE),D89=12,VLOOKUP(H89,[1]Priv_Workers!$B$2:$BD$55,48)),C89=2018,_xlfn.IFS(D89=1,VLOOKUP(H89,[1]Priv_Workers!$B$2:$BD$55,49,FALSE),D89=2,VLOOKUP(H89,[1]Priv_Workers!$B$2:$BD$55,50,FALSE),D89=3,VLOOKUP(H89,[1]Priv_Workers!$B$2:$BD$55,51,FALSE),D89=4,VLOOKUP(H89,[1]Priv_Workers!$B$2:$BD$55,52,FALSE),D89=5,VLOOKUP(H89,[1]Priv_Workers!$B$2:$BD$55,53,FALSE),D89=6,VLOOKUP(H89,[1]Priv_Workers!$B$2:$BD$55,54)))</f>
        <v>3446071</v>
      </c>
      <c r="X89" s="3">
        <f t="shared" si="11"/>
        <v>1.4195876985703428E-3</v>
      </c>
      <c r="Y89" s="2">
        <f>_xlfn.IFS(C89=2014, _xlfn.IFS(E89=1, VLOOKUP(H89, [1]Wage_Info!$B$2:$AH$55, 2, FALSE), E89=2, VLOOKUP(H89, [1]Wage_Info!$B$2:$AH$55, 3, FALSE), E89=3, VLOOKUP(H89, [1]Wage_Info!$B$2:$AH$55, 4, FALSE), E89=4, VLOOKUP(H89, [1]Wage_Info!$B$2:$AH$55, 5, FALSE)), C89=2015, _xlfn.IFS(E89=1, VLOOKUP(H89, [1]Wage_Info!$B$2:$AH$55, 6, FALSE), E89=2, VLOOKUP(H89, [1]Wage_Info!$B$2:$AH$55, 7, FALSE), E89=3, VLOOKUP(H89, [1]Wage_Info!$B$2:$AH$55, 8, FALSE), E89=4, VLOOKUP(H89, [1]Wage_Info!$B$2:$AH$55, 9, FALSE)), C89=2016, _xlfn.IFS(E89=1, VLOOKUP(H89, [1]Wage_Info!$B$2:$AH$55, 10, FALSE), E89=2, VLOOKUP(H89, [1]Wage_Info!$B$2:$AH$55, 11, FALSE), E89=3, VLOOKUP(H89, [1]Wage_Info!$B$2:$AH$55, 12, FALSE), E89=4, VLOOKUP(H89, [1]Wage_Info!$B$2:$AH$55, 13, FALSE)), C89=2017, _xlfn.IFS(E89=1, VLOOKUP(H89, [1]Wage_Info!$B$2:$AH$55, 14, FALSE), E89=2, VLOOKUP(H89, [1]Wage_Info!$B$2:$AH$55, 15, FALSE), E89=3, VLOOKUP(H89, [1]Wage_Info!$B$2:$AH$55, 16, FALSE), E89=4, VLOOKUP(H89, [1]Wage_Info!$B$2:$AH$55, 17, FALSE)), C89 = 2018, _xlfn.IFS(E89=1, VLOOKUP(H89, [1]Wage_Info!$B$2:$AH$55, 18, FALSE), E89=3, VLOOKUP(H89, [1]Wage_Info!$B$2:$AH$55, 19, FALSE)))</f>
        <v>53364408</v>
      </c>
      <c r="Z89" s="2">
        <f>_xlfn.IFS(C89=2014, _xlfn.IFS(E89=1, VLOOKUP(H89, [1]Wage_Info!$B$2:$AL$55, 20, FALSE), E89=2, VLOOKUP(H89, [1]Wage_Info!$B$2:$AL$55, 21, FALSE), E89=3, VLOOKUP(H89, [1]Wage_Info!$B$2:$AL$55, 22, FALSE), E89=4, VLOOKUP(H89, [1]Wage_Info!$B$2:$AL$55, 23, FALSE)), C89=2015, _xlfn.IFS(E89=1, VLOOKUP(H89, [1]Wage_Info!$B$2:$AL$55, 24, FALSE), E89=2, VLOOKUP(H89, [1]Wage_Info!$B$2:$AL$55, 25, FALSE), E89=3, VLOOKUP(H89, [1]Wage_Info!$B$2:$AL$55, 26, FALSE), E89=4, VLOOKUP(H89, [1]Wage_Info!$B$2:$AL$55, 27, FALSE)), C89=2016, _xlfn.IFS(E89=1, VLOOKUP(H89, [1]Wage_Info!$B$2:$AL$55, 28, FALSE), E89=2, VLOOKUP(H89, [1]Wage_Info!$B$2:$AL$55, 29, FALSE), E89=3, VLOOKUP(H89, [1]Wage_Info!$B$2:$AL$55, 30, FALSE), E89=4, VLOOKUP(H89, [1]Wage_Info!$B$2:$AL$55, 31, FALSE)), C89=2017, _xlfn.IFS(E89=1, VLOOKUP(H89, [1]Wage_Info!$B$2:$AL$55, 32, FALSE), E89=2, VLOOKUP(H89, [1]Wage_Info!$B$2:$AL$55, 33, FALSE), E89=3, VLOOKUP(H89, [1]Wage_Info!$B$2:$AL$55, 34, FALSE), E89=4, VLOOKUP(H89, [1]Wage_Info!$B$2:$AL$55, 35, FALSE)), C89 = 2018, _xlfn.IFS(E89=1, VLOOKUP(H89, [1]Wage_Info!$B$2:$AL$55, 36, FALSE), E89=2, VLOOKUP(H89, [1]Wage_Info!$B$2:$AL$55, 37, FALSE)))</f>
        <v>44004170493</v>
      </c>
      <c r="AA89" s="4">
        <f t="shared" si="12"/>
        <v>1.2127125088856974E-3</v>
      </c>
      <c r="AB89">
        <f>[1]Key!C89</f>
        <v>1</v>
      </c>
      <c r="AC89">
        <f t="shared" si="13"/>
        <v>0</v>
      </c>
      <c r="AD89">
        <f t="shared" si="14"/>
        <v>0</v>
      </c>
      <c r="AE89">
        <f t="shared" si="15"/>
        <v>0</v>
      </c>
      <c r="AF89">
        <f>[1]Key!D89</f>
        <v>0</v>
      </c>
    </row>
    <row r="90" spans="1:32" x14ac:dyDescent="0.3">
      <c r="A90">
        <v>89</v>
      </c>
      <c r="B90">
        <v>89</v>
      </c>
      <c r="C90">
        <v>2015</v>
      </c>
      <c r="D90">
        <v>6</v>
      </c>
      <c r="E90">
        <f t="shared" si="8"/>
        <v>2</v>
      </c>
      <c r="F90">
        <v>2016</v>
      </c>
      <c r="G90" t="s">
        <v>40</v>
      </c>
      <c r="H90" s="1">
        <f>VALUE(IF(G90="foreign",53,SUBSTITUTE(G90,G90,VLOOKUP(G90,[1]Key!$G$2:$H$55,2,))))</f>
        <v>5</v>
      </c>
      <c r="I90" t="s">
        <v>47</v>
      </c>
      <c r="J90">
        <f>VALUE(_xlfn.IFS(I90="foreign",53,I90="fictional",54, I90="unspecified", 55, NOT(OR(I90="foreign",I90="fictional")),SUBSTITUTE(I90,I90,VLOOKUP(I90,[1]Key!$G$2:$H$55,2,))))</f>
        <v>55</v>
      </c>
      <c r="K90">
        <f t="shared" si="9"/>
        <v>0</v>
      </c>
      <c r="L90">
        <f>VLOOKUP(H90, [1]Key!$H$2:$K$54, 2)</f>
        <v>3</v>
      </c>
      <c r="M90">
        <f>VLOOKUP(J90, [1]Key!$H$2:$K$54, 2)</f>
        <v>0</v>
      </c>
      <c r="N90">
        <f>VLOOKUP("*"&amp;G90&amp;"*",[1]Key!$N$2:$O$6,2,FALSE)</f>
        <v>4</v>
      </c>
      <c r="O90">
        <f>VLOOKUP("*"&amp;G90&amp;"*",[1]Key!$R$2:$S$11,2,FALSE)</f>
        <v>6</v>
      </c>
      <c r="P90">
        <v>2835</v>
      </c>
      <c r="Q90" s="2">
        <v>4900000</v>
      </c>
      <c r="R90" t="s">
        <v>37</v>
      </c>
      <c r="S90">
        <f>VLOOKUP(R90, [1]Key!$U$2:$V$50, 2, FALSE)</f>
        <v>3</v>
      </c>
      <c r="T90">
        <f t="shared" si="10"/>
        <v>0</v>
      </c>
      <c r="U90">
        <f>_xlfn.IFS(C90=2018, VLOOKUP(H90, '[1]State Pop'!$B$2:$G$55,6),C90=2017, VLOOKUP(H90, '[1]State Pop'!$B$2:$F$55,5),C90=2016, VLOOKUP(H90, '[1]State Pop'!$B$2:$F$55,4), C90=2015, VLOOKUP(H90, '[1]State Pop'!$B$2:$F$55,3), C90=2014, VLOOKUP(H90, '[1]State Pop'!$B$2:$F$55,2))</f>
        <v>39032444</v>
      </c>
      <c r="V90">
        <f>_xlfn.IFS(C90=2014,_xlfn.IFS(D90=1,VLOOKUP(H90,[1]Film_Workers!$B$2:$BD$55,2,FALSE),D90=2,VLOOKUP(H90,[1]Film_Workers!$B$2:$BD$55,3,FALSE),D90=3,VLOOKUP(H90,[1]Film_Workers!$B$2:$BD$55,4,FALSE),D90=4,VLOOKUP(H90,[1]Film_Workers!$B$2:$BD$55,5,FALSE),D90=5,VLOOKUP(H90,[1]Film_Workers!$B$2:$BD$55,6,FALSE),D90=6,VLOOKUP(H90,[1]Film_Workers!$B$2:$BD$55,7,FALSE),D90=7,VLOOKUP(H90,[1]Film_Workers!$B$2:$BD$55,8,FALSE),D90=8,VLOOKUP(H90,[1]Film_Workers!$B$2:$BD$55,9,FALSE),D90=9,VLOOKUP(H90,[1]Film_Workers!$B$2:$BD$55,10,FALSE),D90=10,VLOOKUP(H90,[1]Film_Workers!$B$2:$BD$55,11,FALSE),D90=11,VLOOKUP(H90,[1]Film_Workers!$B$2:$BD$55,12,FALSE),D90=12,VLOOKUP(H90,[1]Film_Workers!$B$2:$BD$55,13,FALSE)),C90=2015,_xlfn.IFS(D90=1,VLOOKUP(H90,[1]Film_Workers!$B$2:$BD$55,14,FALSE),D90=2,VLOOKUP(H90,[1]Film_Workers!$B$2:$BD$55,15,FALSE),D90=3,VLOOKUP(H90,[1]Film_Workers!$B$2:$BD$55,16,FALSE),D90=4,VLOOKUP(H90,[1]Film_Workers!$B$2:$BD$55,17,FALSE),D90=5,VLOOKUP(H90,[1]Film_Workers!$B$2:$BD$55,18,FALSE),D90=6,VLOOKUP(H90,[1]Film_Workers!$B$2:$BD$55,19,FALSE),D90=7,VLOOKUP(H90,[1]Film_Workers!$B$2:$BD$55,20,FALSE),D90=8,VLOOKUP(H90,[1]Film_Workers!$B$2:$BD$55,21,FALSE),D90=9,VLOOKUP(H90,[1]Film_Workers!$B$2:$BD$55,22,FALSE),D90=10,VLOOKUP(H90,[1]Film_Workers!$B$2:$BD$55,23,FALSE),D90=11,VLOOKUP(H90,[1]Film_Workers!$B$2:$BD$55,24,FALSE),D90=12,VLOOKUP(H90,[1]Film_Workers!$B$2:$BD$55,25,FALSE)),C90=2016,_xlfn.IFS(D90=1,VLOOKUP(H90,[1]Film_Workers!$B$2:$BD$55,26,FALSE),D90=2,VLOOKUP(H90,[1]Film_Workers!$B$2:$BD$55,27,FALSE),D90=3,VLOOKUP(H90,[1]Film_Workers!$B$2:$BD$55,28,FALSE),D90=4,VLOOKUP(H90,[1]Film_Workers!$B$2:$BD$55,29,FALSE),D90=5,VLOOKUP(H90,[1]Film_Workers!$B$2:$BD$55,30,FALSE),D90=6,VLOOKUP(H90,[1]Film_Workers!$B$2:$BD$55,31,FALSE),D90=7,VLOOKUP(H90,[1]Film_Workers!$B$2:$BD$55,32,FALSE),D90=8,VLOOKUP(H90,[1]Film_Workers!$B$2:$BD$55,33,FALSE),D90=9,VLOOKUP(H90,[1]Film_Workers!$B$2:$BD$55,34,FALSE),D90=10,VLOOKUP(H90,[1]Film_Workers!$B$2:$BD$55,35,FALSE),D90=11,VLOOKUP(H90,[1]Film_Workers!$B$2:$BD$55,36,FALSE),D90=12,VLOOKUP(H90,[1]Film_Workers!$B$2:$BD$55,37,FALSE)),C90=2017,_xlfn.IFS(D90=1,VLOOKUP(H90,[1]Film_Workers!$B$2:$BD$55,38,FALSE),D90=2,VLOOKUP(H90,[1]Film_Workers!$B$2:$BD$55,39,FALSE),D90=3,VLOOKUP(H90,[1]Film_Workers!$B$2:$BD$55,40,FALSE),D90=4,VLOOKUP(H90,[1]Film_Workers!$B$2:$BD$55,41,FALSE),D90=5,VLOOKUP(H90,[1]Film_Workers!$B$2:$BD$55,42,FALSE),D90=6,VLOOKUP(H90,[1]Film_Workers!$B$2:$BD$55,43,FALSE),D90=7,VLOOKUP(H90,[1]Film_Workers!$B$2:$BD$55,43,FALSE),D90=8,VLOOKUP(H90,[1]Film_Workers!$B$2:$BD$55,44,FALSE),D90=9,VLOOKUP(H90,[1]Film_Workers!$B$2:$BD$55,45,FALSE),D90=10,VLOOKUP(H90,[1]Film_Workers!$B$2:$BD$55,46,FALSE),D90=11,VLOOKUP(H90,[1]Film_Workers!$B$2:$BD$55,47,FALSE),D90=12,VLOOKUP(H90,[1]Film_Workers!$B$2:$BD$55,48)),C90=2018,_xlfn.IFS(D90=1,VLOOKUP(H90,[1]Film_Workers!$B$2:$BD$55,49,FALSE),D90=2,VLOOKUP(H90,[1]Film_Workers!$B$2:$BD$55,50,FALSE),D90=3,VLOOKUP(H90,[1]Film_Workers!$B$2:$BD$55,51,FALSE),D90=4,VLOOKUP(H90,[1]Film_Workers!$B$2:$BD$55,52,FALSE),D90=5,VLOOKUP(H90,[1]Film_Workers!$B$2:$BD$55,53,FALSE),D90=6,VLOOKUP(H90,[1]Film_Workers!$B$2:$BD$55,54)))</f>
        <v>116539</v>
      </c>
      <c r="W90">
        <f>_xlfn.IFS(C90=2014,_xlfn.IFS(D90=1,VLOOKUP(H90,[1]Priv_Workers!$B$2:$BD$55,2,FALSE),D90=2,VLOOKUP(H90,[1]Priv_Workers!$B$2:$BD$55,3,FALSE),D90=3,VLOOKUP(H90,[1]Priv_Workers!$B$2:$BD$55,4,FALSE),D90=4,VLOOKUP(H90,[1]Priv_Workers!$B$2:$BD$55,5,FALSE),D90=5,VLOOKUP(H90,[1]Priv_Workers!$B$2:$BD$55,6,FALSE),D90=6,VLOOKUP(H90,[1]Priv_Workers!$B$2:$BD$55,7,FALSE),D90=7,VLOOKUP(H90,[1]Priv_Workers!$B$2:$BD$55,8,FALSE),D90=8,VLOOKUP(H90,[1]Priv_Workers!$B$2:$BD$55,9,FALSE),D90=9,VLOOKUP(H90,[1]Priv_Workers!$B$2:$BD$55,10,FALSE),D90=10,VLOOKUP(H90,[1]Priv_Workers!$B$2:$BD$55,11,FALSE),D90=11,VLOOKUP(H90,[1]Priv_Workers!$B$2:$BD$55,12,FALSE),D90=12,VLOOKUP(H90,[1]Priv_Workers!$B$2:$BD$55,13,FALSE)),C90=2015,_xlfn.IFS(D90=1,VLOOKUP(H90,[1]Priv_Workers!$B$2:$BD$55,14,FALSE),D90=2,VLOOKUP(H90,[1]Priv_Workers!$B$2:$BD$55,15,FALSE),D90=3,VLOOKUP(H90,[1]Priv_Workers!$B$2:$BD$55,16,FALSE),D90=4,VLOOKUP(H90,[1]Priv_Workers!$B$2:$BD$55,17,FALSE),D90=5,VLOOKUP(H90,[1]Priv_Workers!$B$2:$BD$55,18,FALSE),D90=6,VLOOKUP(H90,[1]Priv_Workers!$B$2:$BD$55,19,FALSE),D90=7,VLOOKUP(H90,[1]Priv_Workers!$B$2:$BD$55,20,FALSE),D90=8,VLOOKUP(H90,[1]Priv_Workers!$B$2:$BD$55,21,FALSE),D90=9,VLOOKUP(H90,[1]Priv_Workers!$B$2:$BD$55,22,FALSE),D90=10,VLOOKUP(H90,[1]Priv_Workers!$B$2:$BD$55,23,FALSE),D90=11,VLOOKUP(H90,[1]Priv_Workers!$B$2:$BD$55,24,FALSE),D90=12,VLOOKUP(H90,[1]Priv_Workers!$B$2:$BD$55,25,FALSE)),C90=2016,_xlfn.IFS(D90=1,VLOOKUP(H90,[1]Priv_Workers!$B$2:$BD$55,26,FALSE),D90=2,VLOOKUP(H90,[1]Priv_Workers!$B$2:$BD$55,27,FALSE),D90=3,VLOOKUP(H90,[1]Priv_Workers!$B$2:$BD$55,28,FALSE),D90=4,VLOOKUP(H90,[1]Priv_Workers!$B$2:$BD$55,29,FALSE),D90=5,VLOOKUP(H90,[1]Priv_Workers!$B$2:$BD$55,30,FALSE),D90=6,VLOOKUP(H90,[1]Priv_Workers!$B$2:$BD$55,31,FALSE),D90=7,VLOOKUP(H90,[1]Priv_Workers!$B$2:$BD$55,32,FALSE),D90=8,VLOOKUP(H90,[1]Priv_Workers!$B$2:$BD$55,33,FALSE),D90=9,VLOOKUP(H90,[1]Priv_Workers!$B$2:$BD$55,34,FALSE),D90=10,VLOOKUP(H90,[1]Priv_Workers!$B$2:$BD$55,35,FALSE),D90=11,VLOOKUP(H90,[1]Priv_Workers!$B$2:$BD$55,36,FALSE),D90=12,VLOOKUP(H90,[1]Priv_Workers!$B$2:$BD$55,37,FALSE)),C90=2017,_xlfn.IFS(D90=1,VLOOKUP(H90,[1]Priv_Workers!$B$2:$BD$55,38,FALSE),D90=2,VLOOKUP(H90,[1]Priv_Workers!$B$2:$BD$55,39,FALSE),D90=3,VLOOKUP(H90,[1]Priv_Workers!$B$2:$BD$55,40,FALSE),D90=4,VLOOKUP(H90,[1]Priv_Workers!$B$2:$BD$55,41,FALSE),D90=5,VLOOKUP(H90,[1]Priv_Workers!$B$2:$BD$55,42,FALSE),D90=6,VLOOKUP(H90,[1]Priv_Workers!$B$2:$BD$55,43,FALSE),D90=7,VLOOKUP(H90,[1]Priv_Workers!$B$2:$BD$55,43,FALSE),D90=8,VLOOKUP(H90,[1]Priv_Workers!$B$2:$BD$55,44,FALSE),D90=9,VLOOKUP(H90,[1]Priv_Workers!$B$2:$BD$55,45,FALSE),D90=10,VLOOKUP(H90,[1]Priv_Workers!$B$2:$BD$55,46,FALSE),D90=11,VLOOKUP(H90,[1]Priv_Workers!$B$2:$BD$55,47,FALSE),D90=12,VLOOKUP(H90,[1]Priv_Workers!$B$2:$BD$55,48)),C90=2018,_xlfn.IFS(D90=1,VLOOKUP(H90,[1]Priv_Workers!$B$2:$BD$55,49,FALSE),D90=2,VLOOKUP(H90,[1]Priv_Workers!$B$2:$BD$55,50,FALSE),D90=3,VLOOKUP(H90,[1]Priv_Workers!$B$2:$BD$55,51,FALSE),D90=4,VLOOKUP(H90,[1]Priv_Workers!$B$2:$BD$55,52,FALSE),D90=5,VLOOKUP(H90,[1]Priv_Workers!$B$2:$BD$55,53,FALSE),D90=6,VLOOKUP(H90,[1]Priv_Workers!$B$2:$BD$55,54)))</f>
        <v>13924517</v>
      </c>
      <c r="X90" s="3">
        <f t="shared" si="11"/>
        <v>8.3693387713196805E-3</v>
      </c>
      <c r="Y90" s="2">
        <f>_xlfn.IFS(C90=2014, _xlfn.IFS(E90=1, VLOOKUP(H90, [1]Wage_Info!$B$2:$AH$55, 2, FALSE), E90=2, VLOOKUP(H90, [1]Wage_Info!$B$2:$AH$55, 3, FALSE), E90=3, VLOOKUP(H90, [1]Wage_Info!$B$2:$AH$55, 4, FALSE), E90=4, VLOOKUP(H90, [1]Wage_Info!$B$2:$AH$55, 5, FALSE)), C90=2015, _xlfn.IFS(E90=1, VLOOKUP(H90, [1]Wage_Info!$B$2:$AH$55, 6, FALSE), E90=2, VLOOKUP(H90, [1]Wage_Info!$B$2:$AH$55, 7, FALSE), E90=3, VLOOKUP(H90, [1]Wage_Info!$B$2:$AH$55, 8, FALSE), E90=4, VLOOKUP(H90, [1]Wage_Info!$B$2:$AH$55, 9, FALSE)), C90=2016, _xlfn.IFS(E90=1, VLOOKUP(H90, [1]Wage_Info!$B$2:$AH$55, 10, FALSE), E90=2, VLOOKUP(H90, [1]Wage_Info!$B$2:$AH$55, 11, FALSE), E90=3, VLOOKUP(H90, [1]Wage_Info!$B$2:$AH$55, 12, FALSE), E90=4, VLOOKUP(H90, [1]Wage_Info!$B$2:$AH$55, 13, FALSE)), C90=2017, _xlfn.IFS(E90=1, VLOOKUP(H90, [1]Wage_Info!$B$2:$AH$55, 14, FALSE), E90=2, VLOOKUP(H90, [1]Wage_Info!$B$2:$AH$55, 15, FALSE), E90=3, VLOOKUP(H90, [1]Wage_Info!$B$2:$AH$55, 16, FALSE), E90=4, VLOOKUP(H90, [1]Wage_Info!$B$2:$AH$55, 17, FALSE)), C90 = 2018, _xlfn.IFS(E90=1, VLOOKUP(H90, [1]Wage_Info!$B$2:$AH$55, 18, FALSE), E90=3, VLOOKUP(H90, [1]Wage_Info!$B$2:$AH$55, 19, FALSE)))</f>
        <v>2934784644</v>
      </c>
      <c r="Z90" s="2">
        <f>_xlfn.IFS(C90=2014, _xlfn.IFS(E90=1, VLOOKUP(H90, [1]Wage_Info!$B$2:$AL$55, 20, FALSE), E90=2, VLOOKUP(H90, [1]Wage_Info!$B$2:$AL$55, 21, FALSE), E90=3, VLOOKUP(H90, [1]Wage_Info!$B$2:$AL$55, 22, FALSE), E90=4, VLOOKUP(H90, [1]Wage_Info!$B$2:$AL$55, 23, FALSE)), C90=2015, _xlfn.IFS(E90=1, VLOOKUP(H90, [1]Wage_Info!$B$2:$AL$55, 24, FALSE), E90=2, VLOOKUP(H90, [1]Wage_Info!$B$2:$AL$55, 25, FALSE), E90=3, VLOOKUP(H90, [1]Wage_Info!$B$2:$AL$55, 26, FALSE), E90=4, VLOOKUP(H90, [1]Wage_Info!$B$2:$AL$55, 27, FALSE)), C90=2016, _xlfn.IFS(E90=1, VLOOKUP(H90, [1]Wage_Info!$B$2:$AL$55, 28, FALSE), E90=2, VLOOKUP(H90, [1]Wage_Info!$B$2:$AL$55, 29, FALSE), E90=3, VLOOKUP(H90, [1]Wage_Info!$B$2:$AL$55, 30, FALSE), E90=4, VLOOKUP(H90, [1]Wage_Info!$B$2:$AL$55, 31, FALSE)), C90=2017, _xlfn.IFS(E90=1, VLOOKUP(H90, [1]Wage_Info!$B$2:$AL$55, 32, FALSE), E90=2, VLOOKUP(H90, [1]Wage_Info!$B$2:$AL$55, 33, FALSE), E90=3, VLOOKUP(H90, [1]Wage_Info!$B$2:$AL$55, 34, FALSE), E90=4, VLOOKUP(H90, [1]Wage_Info!$B$2:$AL$55, 35, FALSE)), C90 = 2018, _xlfn.IFS(E90=1, VLOOKUP(H90, [1]Wage_Info!$B$2:$AL$55, 36, FALSE), E90=2, VLOOKUP(H90, [1]Wage_Info!$B$2:$AL$55, 37, FALSE)))</f>
        <v>201436352232</v>
      </c>
      <c r="AA90" s="4">
        <f t="shared" si="12"/>
        <v>1.4569290058528883E-2</v>
      </c>
      <c r="AB90">
        <f>[1]Key!C90</f>
        <v>1</v>
      </c>
      <c r="AC90">
        <f t="shared" si="13"/>
        <v>1</v>
      </c>
      <c r="AD90">
        <f t="shared" si="14"/>
        <v>0</v>
      </c>
      <c r="AE90">
        <f t="shared" si="15"/>
        <v>1</v>
      </c>
      <c r="AF90">
        <f>[1]Key!D90</f>
        <v>0</v>
      </c>
    </row>
    <row r="91" spans="1:32" x14ac:dyDescent="0.3">
      <c r="A91">
        <v>90</v>
      </c>
      <c r="B91">
        <v>90</v>
      </c>
      <c r="C91">
        <v>2015</v>
      </c>
      <c r="D91">
        <v>11</v>
      </c>
      <c r="E91">
        <f t="shared" si="8"/>
        <v>4</v>
      </c>
      <c r="F91">
        <v>2016</v>
      </c>
      <c r="G91" t="s">
        <v>65</v>
      </c>
      <c r="H91" s="1">
        <f>VALUE(IF(G91="foreign",53,SUBSTITUTE(G91,G91,VLOOKUP(G91,[1]Key!$G$2:$H$55,2,))))</f>
        <v>11</v>
      </c>
      <c r="I91" t="s">
        <v>47</v>
      </c>
      <c r="J91">
        <f>VALUE(_xlfn.IFS(I91="foreign",53,I91="fictional",54, I91="unspecified", 55, NOT(OR(I91="foreign",I91="fictional")),SUBSTITUTE(I91,I91,VLOOKUP(I91,[1]Key!$G$2:$H$55,2,))))</f>
        <v>55</v>
      </c>
      <c r="K91">
        <f t="shared" si="9"/>
        <v>0</v>
      </c>
      <c r="L91">
        <f>VLOOKUP(H91, [1]Key!$H$2:$K$54, 2)</f>
        <v>5</v>
      </c>
      <c r="M91">
        <f>VLOOKUP(J91, [1]Key!$H$2:$K$54, 2)</f>
        <v>0</v>
      </c>
      <c r="N91">
        <f>VLOOKUP("*"&amp;G91&amp;"*",[1]Key!$N$2:$O$6,2,FALSE)</f>
        <v>3</v>
      </c>
      <c r="O91">
        <f>VLOOKUP("*"&amp;G91&amp;"*",[1]Key!$R$2:$S$11,2,FALSE)</f>
        <v>7</v>
      </c>
      <c r="P91">
        <v>2822</v>
      </c>
      <c r="Q91" s="2">
        <v>8500000</v>
      </c>
      <c r="R91" t="s">
        <v>49</v>
      </c>
      <c r="S91">
        <f>VLOOKUP(R91, [1]Key!$U$2:$V$50, 2, FALSE)</f>
        <v>7</v>
      </c>
      <c r="T91">
        <f t="shared" si="10"/>
        <v>1</v>
      </c>
      <c r="U91">
        <f>_xlfn.IFS(C91=2018, VLOOKUP(H91, '[1]State Pop'!$B$2:$G$55,6),C91=2017, VLOOKUP(H91, '[1]State Pop'!$B$2:$F$55,5),C91=2016, VLOOKUP(H91, '[1]State Pop'!$B$2:$F$55,4), C91=2015, VLOOKUP(H91, '[1]State Pop'!$B$2:$F$55,3), C91=2014, VLOOKUP(H91, '[1]State Pop'!$B$2:$F$55,2))</f>
        <v>10199533</v>
      </c>
      <c r="V91">
        <f>_xlfn.IFS(C91=2014,_xlfn.IFS(D91=1,VLOOKUP(H91,[1]Film_Workers!$B$2:$BD$55,2,FALSE),D91=2,VLOOKUP(H91,[1]Film_Workers!$B$2:$BD$55,3,FALSE),D91=3,VLOOKUP(H91,[1]Film_Workers!$B$2:$BD$55,4,FALSE),D91=4,VLOOKUP(H91,[1]Film_Workers!$B$2:$BD$55,5,FALSE),D91=5,VLOOKUP(H91,[1]Film_Workers!$B$2:$BD$55,6,FALSE),D91=6,VLOOKUP(H91,[1]Film_Workers!$B$2:$BD$55,7,FALSE),D91=7,VLOOKUP(H91,[1]Film_Workers!$B$2:$BD$55,8,FALSE),D91=8,VLOOKUP(H91,[1]Film_Workers!$B$2:$BD$55,9,FALSE),D91=9,VLOOKUP(H91,[1]Film_Workers!$B$2:$BD$55,10,FALSE),D91=10,VLOOKUP(H91,[1]Film_Workers!$B$2:$BD$55,11,FALSE),D91=11,VLOOKUP(H91,[1]Film_Workers!$B$2:$BD$55,12,FALSE),D91=12,VLOOKUP(H91,[1]Film_Workers!$B$2:$BD$55,13,FALSE)),C91=2015,_xlfn.IFS(D91=1,VLOOKUP(H91,[1]Film_Workers!$B$2:$BD$55,14,FALSE),D91=2,VLOOKUP(H91,[1]Film_Workers!$B$2:$BD$55,15,FALSE),D91=3,VLOOKUP(H91,[1]Film_Workers!$B$2:$BD$55,16,FALSE),D91=4,VLOOKUP(H91,[1]Film_Workers!$B$2:$BD$55,17,FALSE),D91=5,VLOOKUP(H91,[1]Film_Workers!$B$2:$BD$55,18,FALSE),D91=6,VLOOKUP(H91,[1]Film_Workers!$B$2:$BD$55,19,FALSE),D91=7,VLOOKUP(H91,[1]Film_Workers!$B$2:$BD$55,20,FALSE),D91=8,VLOOKUP(H91,[1]Film_Workers!$B$2:$BD$55,21,FALSE),D91=9,VLOOKUP(H91,[1]Film_Workers!$B$2:$BD$55,22,FALSE),D91=10,VLOOKUP(H91,[1]Film_Workers!$B$2:$BD$55,23,FALSE),D91=11,VLOOKUP(H91,[1]Film_Workers!$B$2:$BD$55,24,FALSE),D91=12,VLOOKUP(H91,[1]Film_Workers!$B$2:$BD$55,25,FALSE)),C91=2016,_xlfn.IFS(D91=1,VLOOKUP(H91,[1]Film_Workers!$B$2:$BD$55,26,FALSE),D91=2,VLOOKUP(H91,[1]Film_Workers!$B$2:$BD$55,27,FALSE),D91=3,VLOOKUP(H91,[1]Film_Workers!$B$2:$BD$55,28,FALSE),D91=4,VLOOKUP(H91,[1]Film_Workers!$B$2:$BD$55,29,FALSE),D91=5,VLOOKUP(H91,[1]Film_Workers!$B$2:$BD$55,30,FALSE),D91=6,VLOOKUP(H91,[1]Film_Workers!$B$2:$BD$55,31,FALSE),D91=7,VLOOKUP(H91,[1]Film_Workers!$B$2:$BD$55,32,FALSE),D91=8,VLOOKUP(H91,[1]Film_Workers!$B$2:$BD$55,33,FALSE),D91=9,VLOOKUP(H91,[1]Film_Workers!$B$2:$BD$55,34,FALSE),D91=10,VLOOKUP(H91,[1]Film_Workers!$B$2:$BD$55,35,FALSE),D91=11,VLOOKUP(H91,[1]Film_Workers!$B$2:$BD$55,36,FALSE),D91=12,VLOOKUP(H91,[1]Film_Workers!$B$2:$BD$55,37,FALSE)),C91=2017,_xlfn.IFS(D91=1,VLOOKUP(H91,[1]Film_Workers!$B$2:$BD$55,38,FALSE),D91=2,VLOOKUP(H91,[1]Film_Workers!$B$2:$BD$55,39,FALSE),D91=3,VLOOKUP(H91,[1]Film_Workers!$B$2:$BD$55,40,FALSE),D91=4,VLOOKUP(H91,[1]Film_Workers!$B$2:$BD$55,41,FALSE),D91=5,VLOOKUP(H91,[1]Film_Workers!$B$2:$BD$55,42,FALSE),D91=6,VLOOKUP(H91,[1]Film_Workers!$B$2:$BD$55,43,FALSE),D91=7,VLOOKUP(H91,[1]Film_Workers!$B$2:$BD$55,43,FALSE),D91=8,VLOOKUP(H91,[1]Film_Workers!$B$2:$BD$55,44,FALSE),D91=9,VLOOKUP(H91,[1]Film_Workers!$B$2:$BD$55,45,FALSE),D91=10,VLOOKUP(H91,[1]Film_Workers!$B$2:$BD$55,46,FALSE),D91=11,VLOOKUP(H91,[1]Film_Workers!$B$2:$BD$55,47,FALSE),D91=12,VLOOKUP(H91,[1]Film_Workers!$B$2:$BD$55,48)),C91=2018,_xlfn.IFS(D91=1,VLOOKUP(H91,[1]Film_Workers!$B$2:$BD$55,49,FALSE),D91=2,VLOOKUP(H91,[1]Film_Workers!$B$2:$BD$55,50,FALSE),D91=3,VLOOKUP(H91,[1]Film_Workers!$B$2:$BD$55,51,FALSE),D91=4,VLOOKUP(H91,[1]Film_Workers!$B$2:$BD$55,52,FALSE),D91=5,VLOOKUP(H91,[1]Film_Workers!$B$2:$BD$55,53,FALSE),D91=6,VLOOKUP(H91,[1]Film_Workers!$B$2:$BD$55,54)))</f>
        <v>11579</v>
      </c>
      <c r="W91">
        <f>_xlfn.IFS(C91=2014,_xlfn.IFS(D91=1,VLOOKUP(H91,[1]Priv_Workers!$B$2:$BD$55,2,FALSE),D91=2,VLOOKUP(H91,[1]Priv_Workers!$B$2:$BD$55,3,FALSE),D91=3,VLOOKUP(H91,[1]Priv_Workers!$B$2:$BD$55,4,FALSE),D91=4,VLOOKUP(H91,[1]Priv_Workers!$B$2:$BD$55,5,FALSE),D91=5,VLOOKUP(H91,[1]Priv_Workers!$B$2:$BD$55,6,FALSE),D91=6,VLOOKUP(H91,[1]Priv_Workers!$B$2:$BD$55,7,FALSE),D91=7,VLOOKUP(H91,[1]Priv_Workers!$B$2:$BD$55,8,FALSE),D91=8,VLOOKUP(H91,[1]Priv_Workers!$B$2:$BD$55,9,FALSE),D91=9,VLOOKUP(H91,[1]Priv_Workers!$B$2:$BD$55,10,FALSE),D91=10,VLOOKUP(H91,[1]Priv_Workers!$B$2:$BD$55,11,FALSE),D91=11,VLOOKUP(H91,[1]Priv_Workers!$B$2:$BD$55,12,FALSE),D91=12,VLOOKUP(H91,[1]Priv_Workers!$B$2:$BD$55,13,FALSE)),C91=2015,_xlfn.IFS(D91=1,VLOOKUP(H91,[1]Priv_Workers!$B$2:$BD$55,14,FALSE),D91=2,VLOOKUP(H91,[1]Priv_Workers!$B$2:$BD$55,15,FALSE),D91=3,VLOOKUP(H91,[1]Priv_Workers!$B$2:$BD$55,16,FALSE),D91=4,VLOOKUP(H91,[1]Priv_Workers!$B$2:$BD$55,17,FALSE),D91=5,VLOOKUP(H91,[1]Priv_Workers!$B$2:$BD$55,18,FALSE),D91=6,VLOOKUP(H91,[1]Priv_Workers!$B$2:$BD$55,19,FALSE),D91=7,VLOOKUP(H91,[1]Priv_Workers!$B$2:$BD$55,20,FALSE),D91=8,VLOOKUP(H91,[1]Priv_Workers!$B$2:$BD$55,21,FALSE),D91=9,VLOOKUP(H91,[1]Priv_Workers!$B$2:$BD$55,22,FALSE),D91=10,VLOOKUP(H91,[1]Priv_Workers!$B$2:$BD$55,23,FALSE),D91=11,VLOOKUP(H91,[1]Priv_Workers!$B$2:$BD$55,24,FALSE),D91=12,VLOOKUP(H91,[1]Priv_Workers!$B$2:$BD$55,25,FALSE)),C91=2016,_xlfn.IFS(D91=1,VLOOKUP(H91,[1]Priv_Workers!$B$2:$BD$55,26,FALSE),D91=2,VLOOKUP(H91,[1]Priv_Workers!$B$2:$BD$55,27,FALSE),D91=3,VLOOKUP(H91,[1]Priv_Workers!$B$2:$BD$55,28,FALSE),D91=4,VLOOKUP(H91,[1]Priv_Workers!$B$2:$BD$55,29,FALSE),D91=5,VLOOKUP(H91,[1]Priv_Workers!$B$2:$BD$55,30,FALSE),D91=6,VLOOKUP(H91,[1]Priv_Workers!$B$2:$BD$55,31,FALSE),D91=7,VLOOKUP(H91,[1]Priv_Workers!$B$2:$BD$55,32,FALSE),D91=8,VLOOKUP(H91,[1]Priv_Workers!$B$2:$BD$55,33,FALSE),D91=9,VLOOKUP(H91,[1]Priv_Workers!$B$2:$BD$55,34,FALSE),D91=10,VLOOKUP(H91,[1]Priv_Workers!$B$2:$BD$55,35,FALSE),D91=11,VLOOKUP(H91,[1]Priv_Workers!$B$2:$BD$55,36,FALSE),D91=12,VLOOKUP(H91,[1]Priv_Workers!$B$2:$BD$55,37,FALSE)),C91=2017,_xlfn.IFS(D91=1,VLOOKUP(H91,[1]Priv_Workers!$B$2:$BD$55,38,FALSE),D91=2,VLOOKUP(H91,[1]Priv_Workers!$B$2:$BD$55,39,FALSE),D91=3,VLOOKUP(H91,[1]Priv_Workers!$B$2:$BD$55,40,FALSE),D91=4,VLOOKUP(H91,[1]Priv_Workers!$B$2:$BD$55,41,FALSE),D91=5,VLOOKUP(H91,[1]Priv_Workers!$B$2:$BD$55,42,FALSE),D91=6,VLOOKUP(H91,[1]Priv_Workers!$B$2:$BD$55,43,FALSE),D91=7,VLOOKUP(H91,[1]Priv_Workers!$B$2:$BD$55,43,FALSE),D91=8,VLOOKUP(H91,[1]Priv_Workers!$B$2:$BD$55,44,FALSE),D91=9,VLOOKUP(H91,[1]Priv_Workers!$B$2:$BD$55,45,FALSE),D91=10,VLOOKUP(H91,[1]Priv_Workers!$B$2:$BD$55,46,FALSE),D91=11,VLOOKUP(H91,[1]Priv_Workers!$B$2:$BD$55,47,FALSE),D91=12,VLOOKUP(H91,[1]Priv_Workers!$B$2:$BD$55,48)),C91=2018,_xlfn.IFS(D91=1,VLOOKUP(H91,[1]Priv_Workers!$B$2:$BD$55,49,FALSE),D91=2,VLOOKUP(H91,[1]Priv_Workers!$B$2:$BD$55,50,FALSE),D91=3,VLOOKUP(H91,[1]Priv_Workers!$B$2:$BD$55,51,FALSE),D91=4,VLOOKUP(H91,[1]Priv_Workers!$B$2:$BD$55,52,FALSE),D91=5,VLOOKUP(H91,[1]Priv_Workers!$B$2:$BD$55,53,FALSE),D91=6,VLOOKUP(H91,[1]Priv_Workers!$B$2:$BD$55,54)))</f>
        <v>3586478</v>
      </c>
      <c r="X91" s="3">
        <f t="shared" si="11"/>
        <v>3.2285155520262497E-3</v>
      </c>
      <c r="Y91" s="2">
        <f>_xlfn.IFS(C91=2014, _xlfn.IFS(E91=1, VLOOKUP(H91, [1]Wage_Info!$B$2:$AH$55, 2, FALSE), E91=2, VLOOKUP(H91, [1]Wage_Info!$B$2:$AH$55, 3, FALSE), E91=3, VLOOKUP(H91, [1]Wage_Info!$B$2:$AH$55, 4, FALSE), E91=4, VLOOKUP(H91, [1]Wage_Info!$B$2:$AH$55, 5, FALSE)), C91=2015, _xlfn.IFS(E91=1, VLOOKUP(H91, [1]Wage_Info!$B$2:$AH$55, 6, FALSE), E91=2, VLOOKUP(H91, [1]Wage_Info!$B$2:$AH$55, 7, FALSE), E91=3, VLOOKUP(H91, [1]Wage_Info!$B$2:$AH$55, 8, FALSE), E91=4, VLOOKUP(H91, [1]Wage_Info!$B$2:$AH$55, 9, FALSE)), C91=2016, _xlfn.IFS(E91=1, VLOOKUP(H91, [1]Wage_Info!$B$2:$AH$55, 10, FALSE), E91=2, VLOOKUP(H91, [1]Wage_Info!$B$2:$AH$55, 11, FALSE), E91=3, VLOOKUP(H91, [1]Wage_Info!$B$2:$AH$55, 12, FALSE), E91=4, VLOOKUP(H91, [1]Wage_Info!$B$2:$AH$55, 13, FALSE)), C91=2017, _xlfn.IFS(E91=1, VLOOKUP(H91, [1]Wage_Info!$B$2:$AH$55, 14, FALSE), E91=2, VLOOKUP(H91, [1]Wage_Info!$B$2:$AH$55, 15, FALSE), E91=3, VLOOKUP(H91, [1]Wage_Info!$B$2:$AH$55, 16, FALSE), E91=4, VLOOKUP(H91, [1]Wage_Info!$B$2:$AH$55, 17, FALSE)), C91 = 2018, _xlfn.IFS(E91=1, VLOOKUP(H91, [1]Wage_Info!$B$2:$AH$55, 18, FALSE), E91=3, VLOOKUP(H91, [1]Wage_Info!$B$2:$AH$55, 19, FALSE)))</f>
        <v>109328077</v>
      </c>
      <c r="Z91" s="2">
        <f>_xlfn.IFS(C91=2014, _xlfn.IFS(E91=1, VLOOKUP(H91, [1]Wage_Info!$B$2:$AL$55, 20, FALSE), E91=2, VLOOKUP(H91, [1]Wage_Info!$B$2:$AL$55, 21, FALSE), E91=3, VLOOKUP(H91, [1]Wage_Info!$B$2:$AL$55, 22, FALSE), E91=4, VLOOKUP(H91, [1]Wage_Info!$B$2:$AL$55, 23, FALSE)), C91=2015, _xlfn.IFS(E91=1, VLOOKUP(H91, [1]Wage_Info!$B$2:$AL$55, 24, FALSE), E91=2, VLOOKUP(H91, [1]Wage_Info!$B$2:$AL$55, 25, FALSE), E91=3, VLOOKUP(H91, [1]Wage_Info!$B$2:$AL$55, 26, FALSE), E91=4, VLOOKUP(H91, [1]Wage_Info!$B$2:$AL$55, 27, FALSE)), C91=2016, _xlfn.IFS(E91=1, VLOOKUP(H91, [1]Wage_Info!$B$2:$AL$55, 28, FALSE), E91=2, VLOOKUP(H91, [1]Wage_Info!$B$2:$AL$55, 29, FALSE), E91=3, VLOOKUP(H91, [1]Wage_Info!$B$2:$AL$55, 30, FALSE), E91=4, VLOOKUP(H91, [1]Wage_Info!$B$2:$AL$55, 31, FALSE)), C91=2017, _xlfn.IFS(E91=1, VLOOKUP(H91, [1]Wage_Info!$B$2:$AL$55, 32, FALSE), E91=2, VLOOKUP(H91, [1]Wage_Info!$B$2:$AL$55, 33, FALSE), E91=3, VLOOKUP(H91, [1]Wage_Info!$B$2:$AL$55, 34, FALSE), E91=4, VLOOKUP(H91, [1]Wage_Info!$B$2:$AL$55, 35, FALSE)), C91 = 2018, _xlfn.IFS(E91=1, VLOOKUP(H91, [1]Wage_Info!$B$2:$AL$55, 36, FALSE), E91=2, VLOOKUP(H91, [1]Wage_Info!$B$2:$AL$55, 37, FALSE)))</f>
        <v>47552199036</v>
      </c>
      <c r="AA91" s="4">
        <f t="shared" si="12"/>
        <v>2.2991171642184577E-3</v>
      </c>
      <c r="AB91">
        <f>[1]Key!C91</f>
        <v>1</v>
      </c>
      <c r="AC91">
        <f t="shared" si="13"/>
        <v>0</v>
      </c>
      <c r="AD91">
        <f t="shared" si="14"/>
        <v>0</v>
      </c>
      <c r="AE91">
        <f t="shared" si="15"/>
        <v>0</v>
      </c>
      <c r="AF91">
        <f>[1]Key!D91</f>
        <v>0</v>
      </c>
    </row>
    <row r="92" spans="1:32" x14ac:dyDescent="0.3">
      <c r="A92">
        <v>91</v>
      </c>
      <c r="B92">
        <v>91</v>
      </c>
      <c r="C92">
        <v>2015</v>
      </c>
      <c r="D92">
        <v>10</v>
      </c>
      <c r="E92">
        <f t="shared" si="8"/>
        <v>4</v>
      </c>
      <c r="F92">
        <v>2016</v>
      </c>
      <c r="G92" t="s">
        <v>65</v>
      </c>
      <c r="H92" s="1">
        <f>VALUE(IF(G92="foreign",53,SUBSTITUTE(G92,G92,VLOOKUP(G92,[1]Key!$G$2:$H$55,2,))))</f>
        <v>11</v>
      </c>
      <c r="I92" t="s">
        <v>72</v>
      </c>
      <c r="J92">
        <f>VALUE(_xlfn.IFS(I92="foreign",53,I92="fictional",54, I92="unspecified", 55, NOT(OR(I92="foreign",I92="fictional")),SUBSTITUTE(I92,I92,VLOOKUP(I92,[1]Key!$G$2:$H$55,2,))))</f>
        <v>22</v>
      </c>
      <c r="K92">
        <f t="shared" si="9"/>
        <v>0</v>
      </c>
      <c r="L92">
        <f>VLOOKUP(H92, [1]Key!$H$2:$K$54, 2)</f>
        <v>5</v>
      </c>
      <c r="M92">
        <f>VLOOKUP(J92, [1]Key!$H$2:$K$54, 2)</f>
        <v>4</v>
      </c>
      <c r="N92">
        <f>VLOOKUP("*"&amp;G92&amp;"*",[1]Key!$N$2:$O$6,2,FALSE)</f>
        <v>3</v>
      </c>
      <c r="O92">
        <f>VLOOKUP("*"&amp;G92&amp;"*",[1]Key!$R$2:$S$11,2,FALSE)</f>
        <v>7</v>
      </c>
      <c r="P92">
        <v>2822</v>
      </c>
      <c r="Q92" s="2">
        <v>90000000</v>
      </c>
      <c r="R92" t="s">
        <v>37</v>
      </c>
      <c r="S92">
        <f>VLOOKUP(R92, [1]Key!$U$2:$V$50, 2, FALSE)</f>
        <v>3</v>
      </c>
      <c r="T92">
        <f t="shared" si="10"/>
        <v>0</v>
      </c>
      <c r="U92">
        <f>_xlfn.IFS(C92=2018, VLOOKUP(H92, '[1]State Pop'!$B$2:$G$55,6),C92=2017, VLOOKUP(H92, '[1]State Pop'!$B$2:$F$55,5),C92=2016, VLOOKUP(H92, '[1]State Pop'!$B$2:$F$55,4), C92=2015, VLOOKUP(H92, '[1]State Pop'!$B$2:$F$55,3), C92=2014, VLOOKUP(H92, '[1]State Pop'!$B$2:$F$55,2))</f>
        <v>10199533</v>
      </c>
      <c r="V92">
        <f>_xlfn.IFS(C92=2014,_xlfn.IFS(D92=1,VLOOKUP(H92,[1]Film_Workers!$B$2:$BD$55,2,FALSE),D92=2,VLOOKUP(H92,[1]Film_Workers!$B$2:$BD$55,3,FALSE),D92=3,VLOOKUP(H92,[1]Film_Workers!$B$2:$BD$55,4,FALSE),D92=4,VLOOKUP(H92,[1]Film_Workers!$B$2:$BD$55,5,FALSE),D92=5,VLOOKUP(H92,[1]Film_Workers!$B$2:$BD$55,6,FALSE),D92=6,VLOOKUP(H92,[1]Film_Workers!$B$2:$BD$55,7,FALSE),D92=7,VLOOKUP(H92,[1]Film_Workers!$B$2:$BD$55,8,FALSE),D92=8,VLOOKUP(H92,[1]Film_Workers!$B$2:$BD$55,9,FALSE),D92=9,VLOOKUP(H92,[1]Film_Workers!$B$2:$BD$55,10,FALSE),D92=10,VLOOKUP(H92,[1]Film_Workers!$B$2:$BD$55,11,FALSE),D92=11,VLOOKUP(H92,[1]Film_Workers!$B$2:$BD$55,12,FALSE),D92=12,VLOOKUP(H92,[1]Film_Workers!$B$2:$BD$55,13,FALSE)),C92=2015,_xlfn.IFS(D92=1,VLOOKUP(H92,[1]Film_Workers!$B$2:$BD$55,14,FALSE),D92=2,VLOOKUP(H92,[1]Film_Workers!$B$2:$BD$55,15,FALSE),D92=3,VLOOKUP(H92,[1]Film_Workers!$B$2:$BD$55,16,FALSE),D92=4,VLOOKUP(H92,[1]Film_Workers!$B$2:$BD$55,17,FALSE),D92=5,VLOOKUP(H92,[1]Film_Workers!$B$2:$BD$55,18,FALSE),D92=6,VLOOKUP(H92,[1]Film_Workers!$B$2:$BD$55,19,FALSE),D92=7,VLOOKUP(H92,[1]Film_Workers!$B$2:$BD$55,20,FALSE),D92=8,VLOOKUP(H92,[1]Film_Workers!$B$2:$BD$55,21,FALSE),D92=9,VLOOKUP(H92,[1]Film_Workers!$B$2:$BD$55,22,FALSE),D92=10,VLOOKUP(H92,[1]Film_Workers!$B$2:$BD$55,23,FALSE),D92=11,VLOOKUP(H92,[1]Film_Workers!$B$2:$BD$55,24,FALSE),D92=12,VLOOKUP(H92,[1]Film_Workers!$B$2:$BD$55,25,FALSE)),C92=2016,_xlfn.IFS(D92=1,VLOOKUP(H92,[1]Film_Workers!$B$2:$BD$55,26,FALSE),D92=2,VLOOKUP(H92,[1]Film_Workers!$B$2:$BD$55,27,FALSE),D92=3,VLOOKUP(H92,[1]Film_Workers!$B$2:$BD$55,28,FALSE),D92=4,VLOOKUP(H92,[1]Film_Workers!$B$2:$BD$55,29,FALSE),D92=5,VLOOKUP(H92,[1]Film_Workers!$B$2:$BD$55,30,FALSE),D92=6,VLOOKUP(H92,[1]Film_Workers!$B$2:$BD$55,31,FALSE),D92=7,VLOOKUP(H92,[1]Film_Workers!$B$2:$BD$55,32,FALSE),D92=8,VLOOKUP(H92,[1]Film_Workers!$B$2:$BD$55,33,FALSE),D92=9,VLOOKUP(H92,[1]Film_Workers!$B$2:$BD$55,34,FALSE),D92=10,VLOOKUP(H92,[1]Film_Workers!$B$2:$BD$55,35,FALSE),D92=11,VLOOKUP(H92,[1]Film_Workers!$B$2:$BD$55,36,FALSE),D92=12,VLOOKUP(H92,[1]Film_Workers!$B$2:$BD$55,37,FALSE)),C92=2017,_xlfn.IFS(D92=1,VLOOKUP(H92,[1]Film_Workers!$B$2:$BD$55,38,FALSE),D92=2,VLOOKUP(H92,[1]Film_Workers!$B$2:$BD$55,39,FALSE),D92=3,VLOOKUP(H92,[1]Film_Workers!$B$2:$BD$55,40,FALSE),D92=4,VLOOKUP(H92,[1]Film_Workers!$B$2:$BD$55,41,FALSE),D92=5,VLOOKUP(H92,[1]Film_Workers!$B$2:$BD$55,42,FALSE),D92=6,VLOOKUP(H92,[1]Film_Workers!$B$2:$BD$55,43,FALSE),D92=7,VLOOKUP(H92,[1]Film_Workers!$B$2:$BD$55,43,FALSE),D92=8,VLOOKUP(H92,[1]Film_Workers!$B$2:$BD$55,44,FALSE),D92=9,VLOOKUP(H92,[1]Film_Workers!$B$2:$BD$55,45,FALSE),D92=10,VLOOKUP(H92,[1]Film_Workers!$B$2:$BD$55,46,FALSE),D92=11,VLOOKUP(H92,[1]Film_Workers!$B$2:$BD$55,47,FALSE),D92=12,VLOOKUP(H92,[1]Film_Workers!$B$2:$BD$55,48)),C92=2018,_xlfn.IFS(D92=1,VLOOKUP(H92,[1]Film_Workers!$B$2:$BD$55,49,FALSE),D92=2,VLOOKUP(H92,[1]Film_Workers!$B$2:$BD$55,50,FALSE),D92=3,VLOOKUP(H92,[1]Film_Workers!$B$2:$BD$55,51,FALSE),D92=4,VLOOKUP(H92,[1]Film_Workers!$B$2:$BD$55,52,FALSE),D92=5,VLOOKUP(H92,[1]Film_Workers!$B$2:$BD$55,53,FALSE),D92=6,VLOOKUP(H92,[1]Film_Workers!$B$2:$BD$55,54)))</f>
        <v>11062</v>
      </c>
      <c r="W92">
        <f>_xlfn.IFS(C92=2014,_xlfn.IFS(D92=1,VLOOKUP(H92,[1]Priv_Workers!$B$2:$BD$55,2,FALSE),D92=2,VLOOKUP(H92,[1]Priv_Workers!$B$2:$BD$55,3,FALSE),D92=3,VLOOKUP(H92,[1]Priv_Workers!$B$2:$BD$55,4,FALSE),D92=4,VLOOKUP(H92,[1]Priv_Workers!$B$2:$BD$55,5,FALSE),D92=5,VLOOKUP(H92,[1]Priv_Workers!$B$2:$BD$55,6,FALSE),D92=6,VLOOKUP(H92,[1]Priv_Workers!$B$2:$BD$55,7,FALSE),D92=7,VLOOKUP(H92,[1]Priv_Workers!$B$2:$BD$55,8,FALSE),D92=8,VLOOKUP(H92,[1]Priv_Workers!$B$2:$BD$55,9,FALSE),D92=9,VLOOKUP(H92,[1]Priv_Workers!$B$2:$BD$55,10,FALSE),D92=10,VLOOKUP(H92,[1]Priv_Workers!$B$2:$BD$55,11,FALSE),D92=11,VLOOKUP(H92,[1]Priv_Workers!$B$2:$BD$55,12,FALSE),D92=12,VLOOKUP(H92,[1]Priv_Workers!$B$2:$BD$55,13,FALSE)),C92=2015,_xlfn.IFS(D92=1,VLOOKUP(H92,[1]Priv_Workers!$B$2:$BD$55,14,FALSE),D92=2,VLOOKUP(H92,[1]Priv_Workers!$B$2:$BD$55,15,FALSE),D92=3,VLOOKUP(H92,[1]Priv_Workers!$B$2:$BD$55,16,FALSE),D92=4,VLOOKUP(H92,[1]Priv_Workers!$B$2:$BD$55,17,FALSE),D92=5,VLOOKUP(H92,[1]Priv_Workers!$B$2:$BD$55,18,FALSE),D92=6,VLOOKUP(H92,[1]Priv_Workers!$B$2:$BD$55,19,FALSE),D92=7,VLOOKUP(H92,[1]Priv_Workers!$B$2:$BD$55,20,FALSE),D92=8,VLOOKUP(H92,[1]Priv_Workers!$B$2:$BD$55,21,FALSE),D92=9,VLOOKUP(H92,[1]Priv_Workers!$B$2:$BD$55,22,FALSE),D92=10,VLOOKUP(H92,[1]Priv_Workers!$B$2:$BD$55,23,FALSE),D92=11,VLOOKUP(H92,[1]Priv_Workers!$B$2:$BD$55,24,FALSE),D92=12,VLOOKUP(H92,[1]Priv_Workers!$B$2:$BD$55,25,FALSE)),C92=2016,_xlfn.IFS(D92=1,VLOOKUP(H92,[1]Priv_Workers!$B$2:$BD$55,26,FALSE),D92=2,VLOOKUP(H92,[1]Priv_Workers!$B$2:$BD$55,27,FALSE),D92=3,VLOOKUP(H92,[1]Priv_Workers!$B$2:$BD$55,28,FALSE),D92=4,VLOOKUP(H92,[1]Priv_Workers!$B$2:$BD$55,29,FALSE),D92=5,VLOOKUP(H92,[1]Priv_Workers!$B$2:$BD$55,30,FALSE),D92=6,VLOOKUP(H92,[1]Priv_Workers!$B$2:$BD$55,31,FALSE),D92=7,VLOOKUP(H92,[1]Priv_Workers!$B$2:$BD$55,32,FALSE),D92=8,VLOOKUP(H92,[1]Priv_Workers!$B$2:$BD$55,33,FALSE),D92=9,VLOOKUP(H92,[1]Priv_Workers!$B$2:$BD$55,34,FALSE),D92=10,VLOOKUP(H92,[1]Priv_Workers!$B$2:$BD$55,35,FALSE),D92=11,VLOOKUP(H92,[1]Priv_Workers!$B$2:$BD$55,36,FALSE),D92=12,VLOOKUP(H92,[1]Priv_Workers!$B$2:$BD$55,37,FALSE)),C92=2017,_xlfn.IFS(D92=1,VLOOKUP(H92,[1]Priv_Workers!$B$2:$BD$55,38,FALSE),D92=2,VLOOKUP(H92,[1]Priv_Workers!$B$2:$BD$55,39,FALSE),D92=3,VLOOKUP(H92,[1]Priv_Workers!$B$2:$BD$55,40,FALSE),D92=4,VLOOKUP(H92,[1]Priv_Workers!$B$2:$BD$55,41,FALSE),D92=5,VLOOKUP(H92,[1]Priv_Workers!$B$2:$BD$55,42,FALSE),D92=6,VLOOKUP(H92,[1]Priv_Workers!$B$2:$BD$55,43,FALSE),D92=7,VLOOKUP(H92,[1]Priv_Workers!$B$2:$BD$55,43,FALSE),D92=8,VLOOKUP(H92,[1]Priv_Workers!$B$2:$BD$55,44,FALSE),D92=9,VLOOKUP(H92,[1]Priv_Workers!$B$2:$BD$55,45,FALSE),D92=10,VLOOKUP(H92,[1]Priv_Workers!$B$2:$BD$55,46,FALSE),D92=11,VLOOKUP(H92,[1]Priv_Workers!$B$2:$BD$55,47,FALSE),D92=12,VLOOKUP(H92,[1]Priv_Workers!$B$2:$BD$55,48)),C92=2018,_xlfn.IFS(D92=1,VLOOKUP(H92,[1]Priv_Workers!$B$2:$BD$55,49,FALSE),D92=2,VLOOKUP(H92,[1]Priv_Workers!$B$2:$BD$55,50,FALSE),D92=3,VLOOKUP(H92,[1]Priv_Workers!$B$2:$BD$55,51,FALSE),D92=4,VLOOKUP(H92,[1]Priv_Workers!$B$2:$BD$55,52,FALSE),D92=5,VLOOKUP(H92,[1]Priv_Workers!$B$2:$BD$55,53,FALSE),D92=6,VLOOKUP(H92,[1]Priv_Workers!$B$2:$BD$55,54)))</f>
        <v>3566342</v>
      </c>
      <c r="X92" s="3">
        <f t="shared" si="11"/>
        <v>3.1017776758370343E-3</v>
      </c>
      <c r="Y92" s="2">
        <f>_xlfn.IFS(C92=2014, _xlfn.IFS(E92=1, VLOOKUP(H92, [1]Wage_Info!$B$2:$AH$55, 2, FALSE), E92=2, VLOOKUP(H92, [1]Wage_Info!$B$2:$AH$55, 3, FALSE), E92=3, VLOOKUP(H92, [1]Wage_Info!$B$2:$AH$55, 4, FALSE), E92=4, VLOOKUP(H92, [1]Wage_Info!$B$2:$AH$55, 5, FALSE)), C92=2015, _xlfn.IFS(E92=1, VLOOKUP(H92, [1]Wage_Info!$B$2:$AH$55, 6, FALSE), E92=2, VLOOKUP(H92, [1]Wage_Info!$B$2:$AH$55, 7, FALSE), E92=3, VLOOKUP(H92, [1]Wage_Info!$B$2:$AH$55, 8, FALSE), E92=4, VLOOKUP(H92, [1]Wage_Info!$B$2:$AH$55, 9, FALSE)), C92=2016, _xlfn.IFS(E92=1, VLOOKUP(H92, [1]Wage_Info!$B$2:$AH$55, 10, FALSE), E92=2, VLOOKUP(H92, [1]Wage_Info!$B$2:$AH$55, 11, FALSE), E92=3, VLOOKUP(H92, [1]Wage_Info!$B$2:$AH$55, 12, FALSE), E92=4, VLOOKUP(H92, [1]Wage_Info!$B$2:$AH$55, 13, FALSE)), C92=2017, _xlfn.IFS(E92=1, VLOOKUP(H92, [1]Wage_Info!$B$2:$AH$55, 14, FALSE), E92=2, VLOOKUP(H92, [1]Wage_Info!$B$2:$AH$55, 15, FALSE), E92=3, VLOOKUP(H92, [1]Wage_Info!$B$2:$AH$55, 16, FALSE), E92=4, VLOOKUP(H92, [1]Wage_Info!$B$2:$AH$55, 17, FALSE)), C92 = 2018, _xlfn.IFS(E92=1, VLOOKUP(H92, [1]Wage_Info!$B$2:$AH$55, 18, FALSE), E92=3, VLOOKUP(H92, [1]Wage_Info!$B$2:$AH$55, 19, FALSE)))</f>
        <v>109328077</v>
      </c>
      <c r="Z92" s="2">
        <f>_xlfn.IFS(C92=2014, _xlfn.IFS(E92=1, VLOOKUP(H92, [1]Wage_Info!$B$2:$AL$55, 20, FALSE), E92=2, VLOOKUP(H92, [1]Wage_Info!$B$2:$AL$55, 21, FALSE), E92=3, VLOOKUP(H92, [1]Wage_Info!$B$2:$AL$55, 22, FALSE), E92=4, VLOOKUP(H92, [1]Wage_Info!$B$2:$AL$55, 23, FALSE)), C92=2015, _xlfn.IFS(E92=1, VLOOKUP(H92, [1]Wage_Info!$B$2:$AL$55, 24, FALSE), E92=2, VLOOKUP(H92, [1]Wage_Info!$B$2:$AL$55, 25, FALSE), E92=3, VLOOKUP(H92, [1]Wage_Info!$B$2:$AL$55, 26, FALSE), E92=4, VLOOKUP(H92, [1]Wage_Info!$B$2:$AL$55, 27, FALSE)), C92=2016, _xlfn.IFS(E92=1, VLOOKUP(H92, [1]Wage_Info!$B$2:$AL$55, 28, FALSE), E92=2, VLOOKUP(H92, [1]Wage_Info!$B$2:$AL$55, 29, FALSE), E92=3, VLOOKUP(H92, [1]Wage_Info!$B$2:$AL$55, 30, FALSE), E92=4, VLOOKUP(H92, [1]Wage_Info!$B$2:$AL$55, 31, FALSE)), C92=2017, _xlfn.IFS(E92=1, VLOOKUP(H92, [1]Wage_Info!$B$2:$AL$55, 32, FALSE), E92=2, VLOOKUP(H92, [1]Wage_Info!$B$2:$AL$55, 33, FALSE), E92=3, VLOOKUP(H92, [1]Wage_Info!$B$2:$AL$55, 34, FALSE), E92=4, VLOOKUP(H92, [1]Wage_Info!$B$2:$AL$55, 35, FALSE)), C92 = 2018, _xlfn.IFS(E92=1, VLOOKUP(H92, [1]Wage_Info!$B$2:$AL$55, 36, FALSE), E92=2, VLOOKUP(H92, [1]Wage_Info!$B$2:$AL$55, 37, FALSE)))</f>
        <v>47552199036</v>
      </c>
      <c r="AA92" s="4">
        <f t="shared" si="12"/>
        <v>2.2991171642184577E-3</v>
      </c>
      <c r="AB92">
        <f>[1]Key!C92</f>
        <v>1</v>
      </c>
      <c r="AC92">
        <f t="shared" si="13"/>
        <v>0</v>
      </c>
      <c r="AD92">
        <f t="shared" si="14"/>
        <v>0</v>
      </c>
      <c r="AE92">
        <f t="shared" si="15"/>
        <v>0</v>
      </c>
      <c r="AF92">
        <f>[1]Key!D92</f>
        <v>0</v>
      </c>
    </row>
    <row r="93" spans="1:32" x14ac:dyDescent="0.3">
      <c r="A93">
        <v>92</v>
      </c>
      <c r="B93">
        <v>92</v>
      </c>
      <c r="C93">
        <v>2015</v>
      </c>
      <c r="D93">
        <v>9</v>
      </c>
      <c r="E93">
        <f t="shared" si="8"/>
        <v>3</v>
      </c>
      <c r="F93">
        <v>2016</v>
      </c>
      <c r="G93" t="s">
        <v>73</v>
      </c>
      <c r="H93" s="1">
        <f>VALUE(IF(G93="foreign",53,SUBSTITUTE(G93,G93,VLOOKUP(G93,[1]Key!$G$2:$H$55,2,))))</f>
        <v>40</v>
      </c>
      <c r="I93" t="s">
        <v>74</v>
      </c>
      <c r="J93">
        <f>VALUE(_xlfn.IFS(I93="foreign",53,I93="fictional",54, I93="unspecified", 55, NOT(OR(I93="foreign",I93="fictional")),SUBSTITUTE(I93,I93,VLOOKUP(I93,[1]Key!$G$2:$H$55,2,))))</f>
        <v>9</v>
      </c>
      <c r="K93">
        <f t="shared" si="9"/>
        <v>0</v>
      </c>
      <c r="L93">
        <f>VLOOKUP(H93, [1]Key!$H$2:$K$54, 2)</f>
        <v>3</v>
      </c>
      <c r="M93">
        <f>VLOOKUP(J93, [1]Key!$H$2:$K$54, 2)</f>
        <v>2</v>
      </c>
      <c r="N93">
        <f>VLOOKUP("*"&amp;G93&amp;"*",[1]Key!$N$2:$O$6,2,FALSE)</f>
        <v>2</v>
      </c>
      <c r="O93">
        <f>VLOOKUP("*"&amp;G93&amp;"*",[1]Key!$R$2:$S$11,2,FALSE)</f>
        <v>5</v>
      </c>
      <c r="P93">
        <v>2821</v>
      </c>
      <c r="Q93" s="2">
        <v>10000000</v>
      </c>
      <c r="R93" t="s">
        <v>33</v>
      </c>
      <c r="S93">
        <f>VLOOKUP(R93, [1]Key!$U$2:$V$50, 2, FALSE)</f>
        <v>1</v>
      </c>
      <c r="T93">
        <f t="shared" si="10"/>
        <v>0</v>
      </c>
      <c r="U93">
        <f>_xlfn.IFS(C93=2018, VLOOKUP(H93, '[1]State Pop'!$B$2:$G$55,6),C93=2017, VLOOKUP(H93, '[1]State Pop'!$B$2:$F$55,5),C93=2016, VLOOKUP(H93, '[1]State Pop'!$B$2:$F$55,4), C93=2015, VLOOKUP(H93, '[1]State Pop'!$B$2:$F$55,3), C93=2014, VLOOKUP(H93, '[1]State Pop'!$B$2:$F$55,2))</f>
        <v>1055916</v>
      </c>
      <c r="V93">
        <f>_xlfn.IFS(C93=2014,_xlfn.IFS(D93=1,VLOOKUP(H93,[1]Film_Workers!$B$2:$BD$55,2,FALSE),D93=2,VLOOKUP(H93,[1]Film_Workers!$B$2:$BD$55,3,FALSE),D93=3,VLOOKUP(H93,[1]Film_Workers!$B$2:$BD$55,4,FALSE),D93=4,VLOOKUP(H93,[1]Film_Workers!$B$2:$BD$55,5,FALSE),D93=5,VLOOKUP(H93,[1]Film_Workers!$B$2:$BD$55,6,FALSE),D93=6,VLOOKUP(H93,[1]Film_Workers!$B$2:$BD$55,7,FALSE),D93=7,VLOOKUP(H93,[1]Film_Workers!$B$2:$BD$55,8,FALSE),D93=8,VLOOKUP(H93,[1]Film_Workers!$B$2:$BD$55,9,FALSE),D93=9,VLOOKUP(H93,[1]Film_Workers!$B$2:$BD$55,10,FALSE),D93=10,VLOOKUP(H93,[1]Film_Workers!$B$2:$BD$55,11,FALSE),D93=11,VLOOKUP(H93,[1]Film_Workers!$B$2:$BD$55,12,FALSE),D93=12,VLOOKUP(H93,[1]Film_Workers!$B$2:$BD$55,13,FALSE)),C93=2015,_xlfn.IFS(D93=1,VLOOKUP(H93,[1]Film_Workers!$B$2:$BD$55,14,FALSE),D93=2,VLOOKUP(H93,[1]Film_Workers!$B$2:$BD$55,15,FALSE),D93=3,VLOOKUP(H93,[1]Film_Workers!$B$2:$BD$55,16,FALSE),D93=4,VLOOKUP(H93,[1]Film_Workers!$B$2:$BD$55,17,FALSE),D93=5,VLOOKUP(H93,[1]Film_Workers!$B$2:$BD$55,18,FALSE),D93=6,VLOOKUP(H93,[1]Film_Workers!$B$2:$BD$55,19,FALSE),D93=7,VLOOKUP(H93,[1]Film_Workers!$B$2:$BD$55,20,FALSE),D93=8,VLOOKUP(H93,[1]Film_Workers!$B$2:$BD$55,21,FALSE),D93=9,VLOOKUP(H93,[1]Film_Workers!$B$2:$BD$55,22,FALSE),D93=10,VLOOKUP(H93,[1]Film_Workers!$B$2:$BD$55,23,FALSE),D93=11,VLOOKUP(H93,[1]Film_Workers!$B$2:$BD$55,24,FALSE),D93=12,VLOOKUP(H93,[1]Film_Workers!$B$2:$BD$55,25,FALSE)),C93=2016,_xlfn.IFS(D93=1,VLOOKUP(H93,[1]Film_Workers!$B$2:$BD$55,26,FALSE),D93=2,VLOOKUP(H93,[1]Film_Workers!$B$2:$BD$55,27,FALSE),D93=3,VLOOKUP(H93,[1]Film_Workers!$B$2:$BD$55,28,FALSE),D93=4,VLOOKUP(H93,[1]Film_Workers!$B$2:$BD$55,29,FALSE),D93=5,VLOOKUP(H93,[1]Film_Workers!$B$2:$BD$55,30,FALSE),D93=6,VLOOKUP(H93,[1]Film_Workers!$B$2:$BD$55,31,FALSE),D93=7,VLOOKUP(H93,[1]Film_Workers!$B$2:$BD$55,32,FALSE),D93=8,VLOOKUP(H93,[1]Film_Workers!$B$2:$BD$55,33,FALSE),D93=9,VLOOKUP(H93,[1]Film_Workers!$B$2:$BD$55,34,FALSE),D93=10,VLOOKUP(H93,[1]Film_Workers!$B$2:$BD$55,35,FALSE),D93=11,VLOOKUP(H93,[1]Film_Workers!$B$2:$BD$55,36,FALSE),D93=12,VLOOKUP(H93,[1]Film_Workers!$B$2:$BD$55,37,FALSE)),C93=2017,_xlfn.IFS(D93=1,VLOOKUP(H93,[1]Film_Workers!$B$2:$BD$55,38,FALSE),D93=2,VLOOKUP(H93,[1]Film_Workers!$B$2:$BD$55,39,FALSE),D93=3,VLOOKUP(H93,[1]Film_Workers!$B$2:$BD$55,40,FALSE),D93=4,VLOOKUP(H93,[1]Film_Workers!$B$2:$BD$55,41,FALSE),D93=5,VLOOKUP(H93,[1]Film_Workers!$B$2:$BD$55,42,FALSE),D93=6,VLOOKUP(H93,[1]Film_Workers!$B$2:$BD$55,43,FALSE),D93=7,VLOOKUP(H93,[1]Film_Workers!$B$2:$BD$55,43,FALSE),D93=8,VLOOKUP(H93,[1]Film_Workers!$B$2:$BD$55,44,FALSE),D93=9,VLOOKUP(H93,[1]Film_Workers!$B$2:$BD$55,45,FALSE),D93=10,VLOOKUP(H93,[1]Film_Workers!$B$2:$BD$55,46,FALSE),D93=11,VLOOKUP(H93,[1]Film_Workers!$B$2:$BD$55,47,FALSE),D93=12,VLOOKUP(H93,[1]Film_Workers!$B$2:$BD$55,48)),C93=2018,_xlfn.IFS(D93=1,VLOOKUP(H93,[1]Film_Workers!$B$2:$BD$55,49,FALSE),D93=2,VLOOKUP(H93,[1]Film_Workers!$B$2:$BD$55,50,FALSE),D93=3,VLOOKUP(H93,[1]Film_Workers!$B$2:$BD$55,51,FALSE),D93=4,VLOOKUP(H93,[1]Film_Workers!$B$2:$BD$55,52,FALSE),D93=5,VLOOKUP(H93,[1]Film_Workers!$B$2:$BD$55,53,FALSE),D93=6,VLOOKUP(H93,[1]Film_Workers!$B$2:$BD$55,54)))</f>
        <v>403</v>
      </c>
      <c r="W93">
        <f>_xlfn.IFS(C93=2014,_xlfn.IFS(D93=1,VLOOKUP(H93,[1]Priv_Workers!$B$2:$BD$55,2,FALSE),D93=2,VLOOKUP(H93,[1]Priv_Workers!$B$2:$BD$55,3,FALSE),D93=3,VLOOKUP(H93,[1]Priv_Workers!$B$2:$BD$55,4,FALSE),D93=4,VLOOKUP(H93,[1]Priv_Workers!$B$2:$BD$55,5,FALSE),D93=5,VLOOKUP(H93,[1]Priv_Workers!$B$2:$BD$55,6,FALSE),D93=6,VLOOKUP(H93,[1]Priv_Workers!$B$2:$BD$55,7,FALSE),D93=7,VLOOKUP(H93,[1]Priv_Workers!$B$2:$BD$55,8,FALSE),D93=8,VLOOKUP(H93,[1]Priv_Workers!$B$2:$BD$55,9,FALSE),D93=9,VLOOKUP(H93,[1]Priv_Workers!$B$2:$BD$55,10,FALSE),D93=10,VLOOKUP(H93,[1]Priv_Workers!$B$2:$BD$55,11,FALSE),D93=11,VLOOKUP(H93,[1]Priv_Workers!$B$2:$BD$55,12,FALSE),D93=12,VLOOKUP(H93,[1]Priv_Workers!$B$2:$BD$55,13,FALSE)),C93=2015,_xlfn.IFS(D93=1,VLOOKUP(H93,[1]Priv_Workers!$B$2:$BD$55,14,FALSE),D93=2,VLOOKUP(H93,[1]Priv_Workers!$B$2:$BD$55,15,FALSE),D93=3,VLOOKUP(H93,[1]Priv_Workers!$B$2:$BD$55,16,FALSE),D93=4,VLOOKUP(H93,[1]Priv_Workers!$B$2:$BD$55,17,FALSE),D93=5,VLOOKUP(H93,[1]Priv_Workers!$B$2:$BD$55,18,FALSE),D93=6,VLOOKUP(H93,[1]Priv_Workers!$B$2:$BD$55,19,FALSE),D93=7,VLOOKUP(H93,[1]Priv_Workers!$B$2:$BD$55,20,FALSE),D93=8,VLOOKUP(H93,[1]Priv_Workers!$B$2:$BD$55,21,FALSE),D93=9,VLOOKUP(H93,[1]Priv_Workers!$B$2:$BD$55,22,FALSE),D93=10,VLOOKUP(H93,[1]Priv_Workers!$B$2:$BD$55,23,FALSE),D93=11,VLOOKUP(H93,[1]Priv_Workers!$B$2:$BD$55,24,FALSE),D93=12,VLOOKUP(H93,[1]Priv_Workers!$B$2:$BD$55,25,FALSE)),C93=2016,_xlfn.IFS(D93=1,VLOOKUP(H93,[1]Priv_Workers!$B$2:$BD$55,26,FALSE),D93=2,VLOOKUP(H93,[1]Priv_Workers!$B$2:$BD$55,27,FALSE),D93=3,VLOOKUP(H93,[1]Priv_Workers!$B$2:$BD$55,28,FALSE),D93=4,VLOOKUP(H93,[1]Priv_Workers!$B$2:$BD$55,29,FALSE),D93=5,VLOOKUP(H93,[1]Priv_Workers!$B$2:$BD$55,30,FALSE),D93=6,VLOOKUP(H93,[1]Priv_Workers!$B$2:$BD$55,31,FALSE),D93=7,VLOOKUP(H93,[1]Priv_Workers!$B$2:$BD$55,32,FALSE),D93=8,VLOOKUP(H93,[1]Priv_Workers!$B$2:$BD$55,33,FALSE),D93=9,VLOOKUP(H93,[1]Priv_Workers!$B$2:$BD$55,34,FALSE),D93=10,VLOOKUP(H93,[1]Priv_Workers!$B$2:$BD$55,35,FALSE),D93=11,VLOOKUP(H93,[1]Priv_Workers!$B$2:$BD$55,36,FALSE),D93=12,VLOOKUP(H93,[1]Priv_Workers!$B$2:$BD$55,37,FALSE)),C93=2017,_xlfn.IFS(D93=1,VLOOKUP(H93,[1]Priv_Workers!$B$2:$BD$55,38,FALSE),D93=2,VLOOKUP(H93,[1]Priv_Workers!$B$2:$BD$55,39,FALSE),D93=3,VLOOKUP(H93,[1]Priv_Workers!$B$2:$BD$55,40,FALSE),D93=4,VLOOKUP(H93,[1]Priv_Workers!$B$2:$BD$55,41,FALSE),D93=5,VLOOKUP(H93,[1]Priv_Workers!$B$2:$BD$55,42,FALSE),D93=6,VLOOKUP(H93,[1]Priv_Workers!$B$2:$BD$55,43,FALSE),D93=7,VLOOKUP(H93,[1]Priv_Workers!$B$2:$BD$55,43,FALSE),D93=8,VLOOKUP(H93,[1]Priv_Workers!$B$2:$BD$55,44,FALSE),D93=9,VLOOKUP(H93,[1]Priv_Workers!$B$2:$BD$55,45,FALSE),D93=10,VLOOKUP(H93,[1]Priv_Workers!$B$2:$BD$55,46,FALSE),D93=11,VLOOKUP(H93,[1]Priv_Workers!$B$2:$BD$55,47,FALSE),D93=12,VLOOKUP(H93,[1]Priv_Workers!$B$2:$BD$55,48)),C93=2018,_xlfn.IFS(D93=1,VLOOKUP(H93,[1]Priv_Workers!$B$2:$BD$55,49,FALSE),D93=2,VLOOKUP(H93,[1]Priv_Workers!$B$2:$BD$55,50,FALSE),D93=3,VLOOKUP(H93,[1]Priv_Workers!$B$2:$BD$55,51,FALSE),D93=4,VLOOKUP(H93,[1]Priv_Workers!$B$2:$BD$55,52,FALSE),D93=5,VLOOKUP(H93,[1]Priv_Workers!$B$2:$BD$55,53,FALSE),D93=6,VLOOKUP(H93,[1]Priv_Workers!$B$2:$BD$55,54)))</f>
        <v>417865</v>
      </c>
      <c r="X93" s="3">
        <f t="shared" si="11"/>
        <v>9.644263099326337E-4</v>
      </c>
      <c r="Y93" s="2">
        <f>_xlfn.IFS(C93=2014, _xlfn.IFS(E93=1, VLOOKUP(H93, [1]Wage_Info!$B$2:$AH$55, 2, FALSE), E93=2, VLOOKUP(H93, [1]Wage_Info!$B$2:$AH$55, 3, FALSE), E93=3, VLOOKUP(H93, [1]Wage_Info!$B$2:$AH$55, 4, FALSE), E93=4, VLOOKUP(H93, [1]Wage_Info!$B$2:$AH$55, 5, FALSE)), C93=2015, _xlfn.IFS(E93=1, VLOOKUP(H93, [1]Wage_Info!$B$2:$AH$55, 6, FALSE), E93=2, VLOOKUP(H93, [1]Wage_Info!$B$2:$AH$55, 7, FALSE), E93=3, VLOOKUP(H93, [1]Wage_Info!$B$2:$AH$55, 8, FALSE), E93=4, VLOOKUP(H93, [1]Wage_Info!$B$2:$AH$55, 9, FALSE)), C93=2016, _xlfn.IFS(E93=1, VLOOKUP(H93, [1]Wage_Info!$B$2:$AH$55, 10, FALSE), E93=2, VLOOKUP(H93, [1]Wage_Info!$B$2:$AH$55, 11, FALSE), E93=3, VLOOKUP(H93, [1]Wage_Info!$B$2:$AH$55, 12, FALSE), E93=4, VLOOKUP(H93, [1]Wage_Info!$B$2:$AH$55, 13, FALSE)), C93=2017, _xlfn.IFS(E93=1, VLOOKUP(H93, [1]Wage_Info!$B$2:$AH$55, 14, FALSE), E93=2, VLOOKUP(H93, [1]Wage_Info!$B$2:$AH$55, 15, FALSE), E93=3, VLOOKUP(H93, [1]Wage_Info!$B$2:$AH$55, 16, FALSE), E93=4, VLOOKUP(H93, [1]Wage_Info!$B$2:$AH$55, 17, FALSE)), C93 = 2018, _xlfn.IFS(E93=1, VLOOKUP(H93, [1]Wage_Info!$B$2:$AH$55, 18, FALSE), E93=3, VLOOKUP(H93, [1]Wage_Info!$B$2:$AH$55, 19, FALSE)))</f>
        <v>4253029</v>
      </c>
      <c r="Z93" s="2">
        <f>_xlfn.IFS(C93=2014, _xlfn.IFS(E93=1, VLOOKUP(H93, [1]Wage_Info!$B$2:$AL$55, 20, FALSE), E93=2, VLOOKUP(H93, [1]Wage_Info!$B$2:$AL$55, 21, FALSE), E93=3, VLOOKUP(H93, [1]Wage_Info!$B$2:$AL$55, 22, FALSE), E93=4, VLOOKUP(H93, [1]Wage_Info!$B$2:$AL$55, 23, FALSE)), C93=2015, _xlfn.IFS(E93=1, VLOOKUP(H93, [1]Wage_Info!$B$2:$AL$55, 24, FALSE), E93=2, VLOOKUP(H93, [1]Wage_Info!$B$2:$AL$55, 25, FALSE), E93=3, VLOOKUP(H93, [1]Wage_Info!$B$2:$AL$55, 26, FALSE), E93=4, VLOOKUP(H93, [1]Wage_Info!$B$2:$AL$55, 27, FALSE)), C93=2016, _xlfn.IFS(E93=1, VLOOKUP(H93, [1]Wage_Info!$B$2:$AL$55, 28, FALSE), E93=2, VLOOKUP(H93, [1]Wage_Info!$B$2:$AL$55, 29, FALSE), E93=3, VLOOKUP(H93, [1]Wage_Info!$B$2:$AL$55, 30, FALSE), E93=4, VLOOKUP(H93, [1]Wage_Info!$B$2:$AL$55, 31, FALSE)), C93=2017, _xlfn.IFS(E93=1, VLOOKUP(H93, [1]Wage_Info!$B$2:$AL$55, 32, FALSE), E93=2, VLOOKUP(H93, [1]Wage_Info!$B$2:$AL$55, 33, FALSE), E93=3, VLOOKUP(H93, [1]Wage_Info!$B$2:$AL$55, 34, FALSE), E93=4, VLOOKUP(H93, [1]Wage_Info!$B$2:$AL$55, 35, FALSE)), C93 = 2018, _xlfn.IFS(E93=1, VLOOKUP(H93, [1]Wage_Info!$B$2:$AL$55, 36, FALSE), E93=2, VLOOKUP(H93, [1]Wage_Info!$B$2:$AL$55, 37, FALSE)))</f>
        <v>4774877354</v>
      </c>
      <c r="AA93" s="4">
        <f t="shared" si="12"/>
        <v>8.9070957946954629E-4</v>
      </c>
      <c r="AB93">
        <f>[1]Key!C93</f>
        <v>1</v>
      </c>
      <c r="AC93">
        <f t="shared" si="13"/>
        <v>0</v>
      </c>
      <c r="AD93">
        <f t="shared" si="14"/>
        <v>0</v>
      </c>
      <c r="AE93">
        <f t="shared" si="15"/>
        <v>0</v>
      </c>
      <c r="AF93">
        <f>[1]Key!D93</f>
        <v>0</v>
      </c>
    </row>
    <row r="94" spans="1:32" x14ac:dyDescent="0.3">
      <c r="A94">
        <v>93</v>
      </c>
      <c r="B94">
        <v>93</v>
      </c>
      <c r="C94">
        <v>2015</v>
      </c>
      <c r="D94">
        <v>2</v>
      </c>
      <c r="E94">
        <f t="shared" si="8"/>
        <v>1</v>
      </c>
      <c r="F94">
        <v>2016</v>
      </c>
      <c r="G94" t="s">
        <v>75</v>
      </c>
      <c r="H94" s="1">
        <f>VALUE(IF(G94="foreign",53,SUBSTITUTE(G94,G94,VLOOKUP(G94,[1]Key!$G$2:$H$55,2,))))</f>
        <v>19</v>
      </c>
      <c r="I94" t="s">
        <v>76</v>
      </c>
      <c r="J94">
        <f>VALUE(_xlfn.IFS(I94="foreign",53,I94="fictional",54, I94="unspecified", 55, NOT(OR(I94="foreign",I94="fictional")),SUBSTITUTE(I94,I94,VLOOKUP(I94,[1]Key!$G$2:$H$55,2,))))</f>
        <v>25</v>
      </c>
      <c r="K94">
        <f t="shared" si="9"/>
        <v>0</v>
      </c>
      <c r="L94">
        <f>VLOOKUP(H94, [1]Key!$H$2:$K$54, 2)</f>
        <v>4</v>
      </c>
      <c r="M94">
        <f>VLOOKUP(J94, [1]Key!$H$2:$K$54, 2)</f>
        <v>3</v>
      </c>
      <c r="N94">
        <f>VLOOKUP("*"&amp;G94&amp;"*",[1]Key!$N$2:$O$6,2,FALSE)</f>
        <v>3</v>
      </c>
      <c r="O94">
        <f>VLOOKUP("*"&amp;G94&amp;"*",[1]Key!$R$2:$S$11,2,FALSE)</f>
        <v>9</v>
      </c>
      <c r="P94">
        <v>2815</v>
      </c>
      <c r="Q94" s="2">
        <v>50000000</v>
      </c>
      <c r="R94" t="s">
        <v>67</v>
      </c>
      <c r="S94">
        <f>VLOOKUP(R94, [1]Key!$U$2:$V$50, 2, FALSE)</f>
        <v>9</v>
      </c>
      <c r="T94">
        <f t="shared" si="10"/>
        <v>1</v>
      </c>
      <c r="U94">
        <f>_xlfn.IFS(C94=2018, VLOOKUP(H94, '[1]State Pop'!$B$2:$G$55,6),C94=2017, VLOOKUP(H94, '[1]State Pop'!$B$2:$F$55,5),C94=2016, VLOOKUP(H94, '[1]State Pop'!$B$2:$F$55,4), C94=2015, VLOOKUP(H94, '[1]State Pop'!$B$2:$F$55,3), C94=2014, VLOOKUP(H94, '[1]State Pop'!$B$2:$F$55,2))</f>
        <v>4671211</v>
      </c>
      <c r="V94">
        <f>_xlfn.IFS(C94=2014,_xlfn.IFS(D94=1,VLOOKUP(H94,[1]Film_Workers!$B$2:$BD$55,2,FALSE),D94=2,VLOOKUP(H94,[1]Film_Workers!$B$2:$BD$55,3,FALSE),D94=3,VLOOKUP(H94,[1]Film_Workers!$B$2:$BD$55,4,FALSE),D94=4,VLOOKUP(H94,[1]Film_Workers!$B$2:$BD$55,5,FALSE),D94=5,VLOOKUP(H94,[1]Film_Workers!$B$2:$BD$55,6,FALSE),D94=6,VLOOKUP(H94,[1]Film_Workers!$B$2:$BD$55,7,FALSE),D94=7,VLOOKUP(H94,[1]Film_Workers!$B$2:$BD$55,8,FALSE),D94=8,VLOOKUP(H94,[1]Film_Workers!$B$2:$BD$55,9,FALSE),D94=9,VLOOKUP(H94,[1]Film_Workers!$B$2:$BD$55,10,FALSE),D94=10,VLOOKUP(H94,[1]Film_Workers!$B$2:$BD$55,11,FALSE),D94=11,VLOOKUP(H94,[1]Film_Workers!$B$2:$BD$55,12,FALSE),D94=12,VLOOKUP(H94,[1]Film_Workers!$B$2:$BD$55,13,FALSE)),C94=2015,_xlfn.IFS(D94=1,VLOOKUP(H94,[1]Film_Workers!$B$2:$BD$55,14,FALSE),D94=2,VLOOKUP(H94,[1]Film_Workers!$B$2:$BD$55,15,FALSE),D94=3,VLOOKUP(H94,[1]Film_Workers!$B$2:$BD$55,16,FALSE),D94=4,VLOOKUP(H94,[1]Film_Workers!$B$2:$BD$55,17,FALSE),D94=5,VLOOKUP(H94,[1]Film_Workers!$B$2:$BD$55,18,FALSE),D94=6,VLOOKUP(H94,[1]Film_Workers!$B$2:$BD$55,19,FALSE),D94=7,VLOOKUP(H94,[1]Film_Workers!$B$2:$BD$55,20,FALSE),D94=8,VLOOKUP(H94,[1]Film_Workers!$B$2:$BD$55,21,FALSE),D94=9,VLOOKUP(H94,[1]Film_Workers!$B$2:$BD$55,22,FALSE),D94=10,VLOOKUP(H94,[1]Film_Workers!$B$2:$BD$55,23,FALSE),D94=11,VLOOKUP(H94,[1]Film_Workers!$B$2:$BD$55,24,FALSE),D94=12,VLOOKUP(H94,[1]Film_Workers!$B$2:$BD$55,25,FALSE)),C94=2016,_xlfn.IFS(D94=1,VLOOKUP(H94,[1]Film_Workers!$B$2:$BD$55,26,FALSE),D94=2,VLOOKUP(H94,[1]Film_Workers!$B$2:$BD$55,27,FALSE),D94=3,VLOOKUP(H94,[1]Film_Workers!$B$2:$BD$55,28,FALSE),D94=4,VLOOKUP(H94,[1]Film_Workers!$B$2:$BD$55,29,FALSE),D94=5,VLOOKUP(H94,[1]Film_Workers!$B$2:$BD$55,30,FALSE),D94=6,VLOOKUP(H94,[1]Film_Workers!$B$2:$BD$55,31,FALSE),D94=7,VLOOKUP(H94,[1]Film_Workers!$B$2:$BD$55,32,FALSE),D94=8,VLOOKUP(H94,[1]Film_Workers!$B$2:$BD$55,33,FALSE),D94=9,VLOOKUP(H94,[1]Film_Workers!$B$2:$BD$55,34,FALSE),D94=10,VLOOKUP(H94,[1]Film_Workers!$B$2:$BD$55,35,FALSE),D94=11,VLOOKUP(H94,[1]Film_Workers!$B$2:$BD$55,36,FALSE),D94=12,VLOOKUP(H94,[1]Film_Workers!$B$2:$BD$55,37,FALSE)),C94=2017,_xlfn.IFS(D94=1,VLOOKUP(H94,[1]Film_Workers!$B$2:$BD$55,38,FALSE),D94=2,VLOOKUP(H94,[1]Film_Workers!$B$2:$BD$55,39,FALSE),D94=3,VLOOKUP(H94,[1]Film_Workers!$B$2:$BD$55,40,FALSE),D94=4,VLOOKUP(H94,[1]Film_Workers!$B$2:$BD$55,41,FALSE),D94=5,VLOOKUP(H94,[1]Film_Workers!$B$2:$BD$55,42,FALSE),D94=6,VLOOKUP(H94,[1]Film_Workers!$B$2:$BD$55,43,FALSE),D94=7,VLOOKUP(H94,[1]Film_Workers!$B$2:$BD$55,43,FALSE),D94=8,VLOOKUP(H94,[1]Film_Workers!$B$2:$BD$55,44,FALSE),D94=9,VLOOKUP(H94,[1]Film_Workers!$B$2:$BD$55,45,FALSE),D94=10,VLOOKUP(H94,[1]Film_Workers!$B$2:$BD$55,46,FALSE),D94=11,VLOOKUP(H94,[1]Film_Workers!$B$2:$BD$55,47,FALSE),D94=12,VLOOKUP(H94,[1]Film_Workers!$B$2:$BD$55,48)),C94=2018,_xlfn.IFS(D94=1,VLOOKUP(H94,[1]Film_Workers!$B$2:$BD$55,49,FALSE),D94=2,VLOOKUP(H94,[1]Film_Workers!$B$2:$BD$55,50,FALSE),D94=3,VLOOKUP(H94,[1]Film_Workers!$B$2:$BD$55,51,FALSE),D94=4,VLOOKUP(H94,[1]Film_Workers!$B$2:$BD$55,52,FALSE),D94=5,VLOOKUP(H94,[1]Film_Workers!$B$2:$BD$55,53,FALSE),D94=6,VLOOKUP(H94,[1]Film_Workers!$B$2:$BD$55,54)))</f>
        <v>6053</v>
      </c>
      <c r="W94">
        <f>_xlfn.IFS(C94=2014,_xlfn.IFS(D94=1,VLOOKUP(H94,[1]Priv_Workers!$B$2:$BD$55,2,FALSE),D94=2,VLOOKUP(H94,[1]Priv_Workers!$B$2:$BD$55,3,FALSE),D94=3,VLOOKUP(H94,[1]Priv_Workers!$B$2:$BD$55,4,FALSE),D94=4,VLOOKUP(H94,[1]Priv_Workers!$B$2:$BD$55,5,FALSE),D94=5,VLOOKUP(H94,[1]Priv_Workers!$B$2:$BD$55,6,FALSE),D94=6,VLOOKUP(H94,[1]Priv_Workers!$B$2:$BD$55,7,FALSE),D94=7,VLOOKUP(H94,[1]Priv_Workers!$B$2:$BD$55,8,FALSE),D94=8,VLOOKUP(H94,[1]Priv_Workers!$B$2:$BD$55,9,FALSE),D94=9,VLOOKUP(H94,[1]Priv_Workers!$B$2:$BD$55,10,FALSE),D94=10,VLOOKUP(H94,[1]Priv_Workers!$B$2:$BD$55,11,FALSE),D94=11,VLOOKUP(H94,[1]Priv_Workers!$B$2:$BD$55,12,FALSE),D94=12,VLOOKUP(H94,[1]Priv_Workers!$B$2:$BD$55,13,FALSE)),C94=2015,_xlfn.IFS(D94=1,VLOOKUP(H94,[1]Priv_Workers!$B$2:$BD$55,14,FALSE),D94=2,VLOOKUP(H94,[1]Priv_Workers!$B$2:$BD$55,15,FALSE),D94=3,VLOOKUP(H94,[1]Priv_Workers!$B$2:$BD$55,16,FALSE),D94=4,VLOOKUP(H94,[1]Priv_Workers!$B$2:$BD$55,17,FALSE),D94=5,VLOOKUP(H94,[1]Priv_Workers!$B$2:$BD$55,18,FALSE),D94=6,VLOOKUP(H94,[1]Priv_Workers!$B$2:$BD$55,19,FALSE),D94=7,VLOOKUP(H94,[1]Priv_Workers!$B$2:$BD$55,20,FALSE),D94=8,VLOOKUP(H94,[1]Priv_Workers!$B$2:$BD$55,21,FALSE),D94=9,VLOOKUP(H94,[1]Priv_Workers!$B$2:$BD$55,22,FALSE),D94=10,VLOOKUP(H94,[1]Priv_Workers!$B$2:$BD$55,23,FALSE),D94=11,VLOOKUP(H94,[1]Priv_Workers!$B$2:$BD$55,24,FALSE),D94=12,VLOOKUP(H94,[1]Priv_Workers!$B$2:$BD$55,25,FALSE)),C94=2016,_xlfn.IFS(D94=1,VLOOKUP(H94,[1]Priv_Workers!$B$2:$BD$55,26,FALSE),D94=2,VLOOKUP(H94,[1]Priv_Workers!$B$2:$BD$55,27,FALSE),D94=3,VLOOKUP(H94,[1]Priv_Workers!$B$2:$BD$55,28,FALSE),D94=4,VLOOKUP(H94,[1]Priv_Workers!$B$2:$BD$55,29,FALSE),D94=5,VLOOKUP(H94,[1]Priv_Workers!$B$2:$BD$55,30,FALSE),D94=6,VLOOKUP(H94,[1]Priv_Workers!$B$2:$BD$55,31,FALSE),D94=7,VLOOKUP(H94,[1]Priv_Workers!$B$2:$BD$55,32,FALSE),D94=8,VLOOKUP(H94,[1]Priv_Workers!$B$2:$BD$55,33,FALSE),D94=9,VLOOKUP(H94,[1]Priv_Workers!$B$2:$BD$55,34,FALSE),D94=10,VLOOKUP(H94,[1]Priv_Workers!$B$2:$BD$55,35,FALSE),D94=11,VLOOKUP(H94,[1]Priv_Workers!$B$2:$BD$55,36,FALSE),D94=12,VLOOKUP(H94,[1]Priv_Workers!$B$2:$BD$55,37,FALSE)),C94=2017,_xlfn.IFS(D94=1,VLOOKUP(H94,[1]Priv_Workers!$B$2:$BD$55,38,FALSE),D94=2,VLOOKUP(H94,[1]Priv_Workers!$B$2:$BD$55,39,FALSE),D94=3,VLOOKUP(H94,[1]Priv_Workers!$B$2:$BD$55,40,FALSE),D94=4,VLOOKUP(H94,[1]Priv_Workers!$B$2:$BD$55,41,FALSE),D94=5,VLOOKUP(H94,[1]Priv_Workers!$B$2:$BD$55,42,FALSE),D94=6,VLOOKUP(H94,[1]Priv_Workers!$B$2:$BD$55,43,FALSE),D94=7,VLOOKUP(H94,[1]Priv_Workers!$B$2:$BD$55,43,FALSE),D94=8,VLOOKUP(H94,[1]Priv_Workers!$B$2:$BD$55,44,FALSE),D94=9,VLOOKUP(H94,[1]Priv_Workers!$B$2:$BD$55,45,FALSE),D94=10,VLOOKUP(H94,[1]Priv_Workers!$B$2:$BD$55,46,FALSE),D94=11,VLOOKUP(H94,[1]Priv_Workers!$B$2:$BD$55,47,FALSE),D94=12,VLOOKUP(H94,[1]Priv_Workers!$B$2:$BD$55,48)),C94=2018,_xlfn.IFS(D94=1,VLOOKUP(H94,[1]Priv_Workers!$B$2:$BD$55,49,FALSE),D94=2,VLOOKUP(H94,[1]Priv_Workers!$B$2:$BD$55,50,FALSE),D94=3,VLOOKUP(H94,[1]Priv_Workers!$B$2:$BD$55,51,FALSE),D94=4,VLOOKUP(H94,[1]Priv_Workers!$B$2:$BD$55,52,FALSE),D94=5,VLOOKUP(H94,[1]Priv_Workers!$B$2:$BD$55,53,FALSE),D94=6,VLOOKUP(H94,[1]Priv_Workers!$B$2:$BD$55,54)))</f>
        <v>1609714</v>
      </c>
      <c r="X94" s="3">
        <f t="shared" si="11"/>
        <v>3.7602953071166679E-3</v>
      </c>
      <c r="Y94" s="2">
        <f>_xlfn.IFS(C94=2014, _xlfn.IFS(E94=1, VLOOKUP(H94, [1]Wage_Info!$B$2:$AH$55, 2, FALSE), E94=2, VLOOKUP(H94, [1]Wage_Info!$B$2:$AH$55, 3, FALSE), E94=3, VLOOKUP(H94, [1]Wage_Info!$B$2:$AH$55, 4, FALSE), E94=4, VLOOKUP(H94, [1]Wage_Info!$B$2:$AH$55, 5, FALSE)), C94=2015, _xlfn.IFS(E94=1, VLOOKUP(H94, [1]Wage_Info!$B$2:$AH$55, 6, FALSE), E94=2, VLOOKUP(H94, [1]Wage_Info!$B$2:$AH$55, 7, FALSE), E94=3, VLOOKUP(H94, [1]Wage_Info!$B$2:$AH$55, 8, FALSE), E94=4, VLOOKUP(H94, [1]Wage_Info!$B$2:$AH$55, 9, FALSE)), C94=2016, _xlfn.IFS(E94=1, VLOOKUP(H94, [1]Wage_Info!$B$2:$AH$55, 10, FALSE), E94=2, VLOOKUP(H94, [1]Wage_Info!$B$2:$AH$55, 11, FALSE), E94=3, VLOOKUP(H94, [1]Wage_Info!$B$2:$AH$55, 12, FALSE), E94=4, VLOOKUP(H94, [1]Wage_Info!$B$2:$AH$55, 13, FALSE)), C94=2017, _xlfn.IFS(E94=1, VLOOKUP(H94, [1]Wage_Info!$B$2:$AH$55, 14, FALSE), E94=2, VLOOKUP(H94, [1]Wage_Info!$B$2:$AH$55, 15, FALSE), E94=3, VLOOKUP(H94, [1]Wage_Info!$B$2:$AH$55, 16, FALSE), E94=4, VLOOKUP(H94, [1]Wage_Info!$B$2:$AH$55, 17, FALSE)), C94 = 2018, _xlfn.IFS(E94=1, VLOOKUP(H94, [1]Wage_Info!$B$2:$AH$55, 18, FALSE), E94=3, VLOOKUP(H94, [1]Wage_Info!$B$2:$AH$55, 19, FALSE)))</f>
        <v>58488155</v>
      </c>
      <c r="Z94" s="2">
        <f>_xlfn.IFS(C94=2014, _xlfn.IFS(E94=1, VLOOKUP(H94, [1]Wage_Info!$B$2:$AL$55, 20, FALSE), E94=2, VLOOKUP(H94, [1]Wage_Info!$B$2:$AL$55, 21, FALSE), E94=3, VLOOKUP(H94, [1]Wage_Info!$B$2:$AL$55, 22, FALSE), E94=4, VLOOKUP(H94, [1]Wage_Info!$B$2:$AL$55, 23, FALSE)), C94=2015, _xlfn.IFS(E94=1, VLOOKUP(H94, [1]Wage_Info!$B$2:$AL$55, 24, FALSE), E94=2, VLOOKUP(H94, [1]Wage_Info!$B$2:$AL$55, 25, FALSE), E94=3, VLOOKUP(H94, [1]Wage_Info!$B$2:$AL$55, 26, FALSE), E94=4, VLOOKUP(H94, [1]Wage_Info!$B$2:$AL$55, 27, FALSE)), C94=2016, _xlfn.IFS(E94=1, VLOOKUP(H94, [1]Wage_Info!$B$2:$AL$55, 28, FALSE), E94=2, VLOOKUP(H94, [1]Wage_Info!$B$2:$AL$55, 29, FALSE), E94=3, VLOOKUP(H94, [1]Wage_Info!$B$2:$AL$55, 30, FALSE), E94=4, VLOOKUP(H94, [1]Wage_Info!$B$2:$AL$55, 31, FALSE)), C94=2017, _xlfn.IFS(E94=1, VLOOKUP(H94, [1]Wage_Info!$B$2:$AL$55, 32, FALSE), E94=2, VLOOKUP(H94, [1]Wage_Info!$B$2:$AL$55, 33, FALSE), E94=3, VLOOKUP(H94, [1]Wage_Info!$B$2:$AL$55, 34, FALSE), E94=4, VLOOKUP(H94, [1]Wage_Info!$B$2:$AL$55, 35, FALSE)), C94 = 2018, _xlfn.IFS(E94=1, VLOOKUP(H94, [1]Wage_Info!$B$2:$AL$55, 36, FALSE), E94=2, VLOOKUP(H94, [1]Wage_Info!$B$2:$AL$55, 37, FALSE)))</f>
        <v>18707742204</v>
      </c>
      <c r="AA94" s="4">
        <f t="shared" si="12"/>
        <v>3.1264144204154335E-3</v>
      </c>
      <c r="AB94">
        <f>[1]Key!C94</f>
        <v>1</v>
      </c>
      <c r="AC94">
        <f t="shared" si="13"/>
        <v>0</v>
      </c>
      <c r="AD94">
        <f t="shared" si="14"/>
        <v>0</v>
      </c>
      <c r="AE94">
        <f t="shared" si="15"/>
        <v>0</v>
      </c>
      <c r="AF94">
        <f>[1]Key!D94</f>
        <v>0</v>
      </c>
    </row>
    <row r="95" spans="1:32" x14ac:dyDescent="0.3">
      <c r="A95">
        <v>94</v>
      </c>
      <c r="B95">
        <v>94</v>
      </c>
      <c r="C95">
        <v>2015</v>
      </c>
      <c r="D95">
        <v>4</v>
      </c>
      <c r="E95">
        <f t="shared" si="8"/>
        <v>2</v>
      </c>
      <c r="F95">
        <v>2016</v>
      </c>
      <c r="G95" t="s">
        <v>62</v>
      </c>
      <c r="H95" s="1">
        <f>VALUE(IF(G95="foreign",53,SUBSTITUTE(G95,G95,VLOOKUP(G95,[1]Key!$G$2:$H$55,2,))))</f>
        <v>53</v>
      </c>
      <c r="I95" t="s">
        <v>62</v>
      </c>
      <c r="J95">
        <f>VALUE(_xlfn.IFS(I95="foreign",53,I95="fictional",54, I95="unspecified", 55, NOT(OR(I95="foreign",I95="fictional")),SUBSTITUTE(I95,I95,VLOOKUP(I95,[1]Key!$G$2:$H$55,2,))))</f>
        <v>53</v>
      </c>
      <c r="K95">
        <f t="shared" si="9"/>
        <v>1</v>
      </c>
      <c r="L95">
        <f>VLOOKUP(H95, [1]Key!$H$2:$K$54, 2)</f>
        <v>0</v>
      </c>
      <c r="M95">
        <f>VLOOKUP(J95, [1]Key!$H$2:$K$54, 2)</f>
        <v>0</v>
      </c>
      <c r="N95">
        <f>VLOOKUP("*"&amp;G95&amp;"*",[1]Key!$N$2:$O$6,2,FALSE)</f>
        <v>0</v>
      </c>
      <c r="O95">
        <f>VLOOKUP("*"&amp;G95&amp;"*",[1]Key!$R$2:$S$11,2,FALSE)</f>
        <v>0</v>
      </c>
      <c r="P95">
        <v>2762</v>
      </c>
      <c r="Q95" s="2">
        <v>20000000</v>
      </c>
      <c r="R95" t="s">
        <v>37</v>
      </c>
      <c r="S95">
        <f>VLOOKUP(R95, [1]Key!$U$2:$V$11, 2, FALSE)</f>
        <v>3</v>
      </c>
      <c r="T95">
        <f t="shared" si="10"/>
        <v>0</v>
      </c>
      <c r="U95">
        <f>_xlfn.IFS(C95=2018, VLOOKUP(H95, '[1]State Pop'!$B$2:$G$55,6),C95=2017, VLOOKUP(H95, '[1]State Pop'!$B$2:$F$55,5),C95=2016, VLOOKUP(H95, '[1]State Pop'!$B$2:$F$55,4), C95=2015, VLOOKUP(H95, '[1]State Pop'!$B$2:$F$55,3), C95=2014, VLOOKUP(H95, '[1]State Pop'!$B$2:$F$55,2))</f>
        <v>0</v>
      </c>
      <c r="V95">
        <f>_xlfn.IFS(C95=2014,_xlfn.IFS(D95=1,VLOOKUP(H95,[1]Film_Workers!$B$2:$BD$55,2,FALSE),D95=2,VLOOKUP(H95,[1]Film_Workers!$B$2:$BD$55,3,FALSE),D95=3,VLOOKUP(H95,[1]Film_Workers!$B$2:$BD$55,4,FALSE),D95=4,VLOOKUP(H95,[1]Film_Workers!$B$2:$BD$55,5,FALSE),D95=5,VLOOKUP(H95,[1]Film_Workers!$B$2:$BD$55,6,FALSE),D95=6,VLOOKUP(H95,[1]Film_Workers!$B$2:$BD$55,7,FALSE),D95=7,VLOOKUP(H95,[1]Film_Workers!$B$2:$BD$55,8,FALSE),D95=8,VLOOKUP(H95,[1]Film_Workers!$B$2:$BD$55,9,FALSE),D95=9,VLOOKUP(H95,[1]Film_Workers!$B$2:$BD$55,10,FALSE),D95=10,VLOOKUP(H95,[1]Film_Workers!$B$2:$BD$55,11,FALSE),D95=11,VLOOKUP(H95,[1]Film_Workers!$B$2:$BD$55,12,FALSE),D95=12,VLOOKUP(H95,[1]Film_Workers!$B$2:$BD$55,13,FALSE)),C95=2015,_xlfn.IFS(D95=1,VLOOKUP(H95,[1]Film_Workers!$B$2:$BD$55,14,FALSE),D95=2,VLOOKUP(H95,[1]Film_Workers!$B$2:$BD$55,15,FALSE),D95=3,VLOOKUP(H95,[1]Film_Workers!$B$2:$BD$55,16,FALSE),D95=4,VLOOKUP(H95,[1]Film_Workers!$B$2:$BD$55,17,FALSE),D95=5,VLOOKUP(H95,[1]Film_Workers!$B$2:$BD$55,18,FALSE),D95=6,VLOOKUP(H95,[1]Film_Workers!$B$2:$BD$55,19,FALSE),D95=7,VLOOKUP(H95,[1]Film_Workers!$B$2:$BD$55,20,FALSE),D95=8,VLOOKUP(H95,[1]Film_Workers!$B$2:$BD$55,21,FALSE),D95=9,VLOOKUP(H95,[1]Film_Workers!$B$2:$BD$55,22,FALSE),D95=10,VLOOKUP(H95,[1]Film_Workers!$B$2:$BD$55,23,FALSE),D95=11,VLOOKUP(H95,[1]Film_Workers!$B$2:$BD$55,24,FALSE),D95=12,VLOOKUP(H95,[1]Film_Workers!$B$2:$BD$55,25,FALSE)),C95=2016,_xlfn.IFS(D95=1,VLOOKUP(H95,[1]Film_Workers!$B$2:$BD$55,26,FALSE),D95=2,VLOOKUP(H95,[1]Film_Workers!$B$2:$BD$55,27,FALSE),D95=3,VLOOKUP(H95,[1]Film_Workers!$B$2:$BD$55,28,FALSE),D95=4,VLOOKUP(H95,[1]Film_Workers!$B$2:$BD$55,29,FALSE),D95=5,VLOOKUP(H95,[1]Film_Workers!$B$2:$BD$55,30,FALSE),D95=6,VLOOKUP(H95,[1]Film_Workers!$B$2:$BD$55,31,FALSE),D95=7,VLOOKUP(H95,[1]Film_Workers!$B$2:$BD$55,32,FALSE),D95=8,VLOOKUP(H95,[1]Film_Workers!$B$2:$BD$55,33,FALSE),D95=9,VLOOKUP(H95,[1]Film_Workers!$B$2:$BD$55,34,FALSE),D95=10,VLOOKUP(H95,[1]Film_Workers!$B$2:$BD$55,35,FALSE),D95=11,VLOOKUP(H95,[1]Film_Workers!$B$2:$BD$55,36,FALSE),D95=12,VLOOKUP(H95,[1]Film_Workers!$B$2:$BD$55,37,FALSE)),C95=2017,_xlfn.IFS(D95=1,VLOOKUP(H95,[1]Film_Workers!$B$2:$BD$55,38,FALSE),D95=2,VLOOKUP(H95,[1]Film_Workers!$B$2:$BD$55,39,FALSE),D95=3,VLOOKUP(H95,[1]Film_Workers!$B$2:$BD$55,40,FALSE),D95=4,VLOOKUP(H95,[1]Film_Workers!$B$2:$BD$55,41,FALSE),D95=5,VLOOKUP(H95,[1]Film_Workers!$B$2:$BD$55,42,FALSE),D95=6,VLOOKUP(H95,[1]Film_Workers!$B$2:$BD$55,43,FALSE),D95=7,VLOOKUP(H95,[1]Film_Workers!$B$2:$BD$55,43,FALSE),D95=8,VLOOKUP(H95,[1]Film_Workers!$B$2:$BD$55,44,FALSE),D95=9,VLOOKUP(H95,[1]Film_Workers!$B$2:$BD$55,45,FALSE),D95=10,VLOOKUP(H95,[1]Film_Workers!$B$2:$BD$55,46,FALSE),D95=11,VLOOKUP(H95,[1]Film_Workers!$B$2:$BD$55,47,FALSE),D95=12,VLOOKUP(H95,[1]Film_Workers!$B$2:$BD$55,48)),C95=2018,_xlfn.IFS(D95=1,VLOOKUP(H95,[1]Film_Workers!$B$2:$BD$55,49,FALSE),D95=2,VLOOKUP(H95,[1]Film_Workers!$B$2:$BD$55,50,FALSE),D95=3,VLOOKUP(H95,[1]Film_Workers!$B$2:$BD$55,51,FALSE),D95=4,VLOOKUP(H95,[1]Film_Workers!$B$2:$BD$55,52,FALSE),D95=5,VLOOKUP(H95,[1]Film_Workers!$B$2:$BD$55,53,FALSE),D95=6,VLOOKUP(H95,[1]Film_Workers!$B$2:$BD$55,54)))</f>
        <v>0</v>
      </c>
      <c r="W95">
        <f>_xlfn.IFS(C95=2014,_xlfn.IFS(D95=1,VLOOKUP(H95,[1]Priv_Workers!$B$2:$BD$55,2,FALSE),D95=2,VLOOKUP(H95,[1]Priv_Workers!$B$2:$BD$55,3,FALSE),D95=3,VLOOKUP(H95,[1]Priv_Workers!$B$2:$BD$55,4,FALSE),D95=4,VLOOKUP(H95,[1]Priv_Workers!$B$2:$BD$55,5,FALSE),D95=5,VLOOKUP(H95,[1]Priv_Workers!$B$2:$BD$55,6,FALSE),D95=6,VLOOKUP(H95,[1]Priv_Workers!$B$2:$BD$55,7,FALSE),D95=7,VLOOKUP(H95,[1]Priv_Workers!$B$2:$BD$55,8,FALSE),D95=8,VLOOKUP(H95,[1]Priv_Workers!$B$2:$BD$55,9,FALSE),D95=9,VLOOKUP(H95,[1]Priv_Workers!$B$2:$BD$55,10,FALSE),D95=10,VLOOKUP(H95,[1]Priv_Workers!$B$2:$BD$55,11,FALSE),D95=11,VLOOKUP(H95,[1]Priv_Workers!$B$2:$BD$55,12,FALSE),D95=12,VLOOKUP(H95,[1]Priv_Workers!$B$2:$BD$55,13,FALSE)),C95=2015,_xlfn.IFS(D95=1,VLOOKUP(H95,[1]Priv_Workers!$B$2:$BD$55,14,FALSE),D95=2,VLOOKUP(H95,[1]Priv_Workers!$B$2:$BD$55,15,FALSE),D95=3,VLOOKUP(H95,[1]Priv_Workers!$B$2:$BD$55,16,FALSE),D95=4,VLOOKUP(H95,[1]Priv_Workers!$B$2:$BD$55,17,FALSE),D95=5,VLOOKUP(H95,[1]Priv_Workers!$B$2:$BD$55,18,FALSE),D95=6,VLOOKUP(H95,[1]Priv_Workers!$B$2:$BD$55,19,FALSE),D95=7,VLOOKUP(H95,[1]Priv_Workers!$B$2:$BD$55,20,FALSE),D95=8,VLOOKUP(H95,[1]Priv_Workers!$B$2:$BD$55,21,FALSE),D95=9,VLOOKUP(H95,[1]Priv_Workers!$B$2:$BD$55,22,FALSE),D95=10,VLOOKUP(H95,[1]Priv_Workers!$B$2:$BD$55,23,FALSE),D95=11,VLOOKUP(H95,[1]Priv_Workers!$B$2:$BD$55,24,FALSE),D95=12,VLOOKUP(H95,[1]Priv_Workers!$B$2:$BD$55,25,FALSE)),C95=2016,_xlfn.IFS(D95=1,VLOOKUP(H95,[1]Priv_Workers!$B$2:$BD$55,26,FALSE),D95=2,VLOOKUP(H95,[1]Priv_Workers!$B$2:$BD$55,27,FALSE),D95=3,VLOOKUP(H95,[1]Priv_Workers!$B$2:$BD$55,28,FALSE),D95=4,VLOOKUP(H95,[1]Priv_Workers!$B$2:$BD$55,29,FALSE),D95=5,VLOOKUP(H95,[1]Priv_Workers!$B$2:$BD$55,30,FALSE),D95=6,VLOOKUP(H95,[1]Priv_Workers!$B$2:$BD$55,31,FALSE),D95=7,VLOOKUP(H95,[1]Priv_Workers!$B$2:$BD$55,32,FALSE),D95=8,VLOOKUP(H95,[1]Priv_Workers!$B$2:$BD$55,33,FALSE),D95=9,VLOOKUP(H95,[1]Priv_Workers!$B$2:$BD$55,34,FALSE),D95=10,VLOOKUP(H95,[1]Priv_Workers!$B$2:$BD$55,35,FALSE),D95=11,VLOOKUP(H95,[1]Priv_Workers!$B$2:$BD$55,36,FALSE),D95=12,VLOOKUP(H95,[1]Priv_Workers!$B$2:$BD$55,37,FALSE)),C95=2017,_xlfn.IFS(D95=1,VLOOKUP(H95,[1]Priv_Workers!$B$2:$BD$55,38,FALSE),D95=2,VLOOKUP(H95,[1]Priv_Workers!$B$2:$BD$55,39,FALSE),D95=3,VLOOKUP(H95,[1]Priv_Workers!$B$2:$BD$55,40,FALSE),D95=4,VLOOKUP(H95,[1]Priv_Workers!$B$2:$BD$55,41,FALSE),D95=5,VLOOKUP(H95,[1]Priv_Workers!$B$2:$BD$55,42,FALSE),D95=6,VLOOKUP(H95,[1]Priv_Workers!$B$2:$BD$55,43,FALSE),D95=7,VLOOKUP(H95,[1]Priv_Workers!$B$2:$BD$55,43,FALSE),D95=8,VLOOKUP(H95,[1]Priv_Workers!$B$2:$BD$55,44,FALSE),D95=9,VLOOKUP(H95,[1]Priv_Workers!$B$2:$BD$55,45,FALSE),D95=10,VLOOKUP(H95,[1]Priv_Workers!$B$2:$BD$55,46,FALSE),D95=11,VLOOKUP(H95,[1]Priv_Workers!$B$2:$BD$55,47,FALSE),D95=12,VLOOKUP(H95,[1]Priv_Workers!$B$2:$BD$55,48)),C95=2018,_xlfn.IFS(D95=1,VLOOKUP(H95,[1]Priv_Workers!$B$2:$BD$55,49,FALSE),D95=2,VLOOKUP(H95,[1]Priv_Workers!$B$2:$BD$55,50,FALSE),D95=3,VLOOKUP(H95,[1]Priv_Workers!$B$2:$BD$55,51,FALSE),D95=4,VLOOKUP(H95,[1]Priv_Workers!$B$2:$BD$55,52,FALSE),D95=5,VLOOKUP(H95,[1]Priv_Workers!$B$2:$BD$55,53,FALSE),D95=6,VLOOKUP(H95,[1]Priv_Workers!$B$2:$BD$55,54)))</f>
        <v>0</v>
      </c>
      <c r="X95" s="3" t="e">
        <f t="shared" si="11"/>
        <v>#DIV/0!</v>
      </c>
      <c r="Y95" s="2">
        <f>_xlfn.IFS(C95=2014, _xlfn.IFS(E95=1, VLOOKUP(H95, [1]Wage_Info!$B$2:$AH$55, 2, FALSE), E95=2, VLOOKUP(H95, [1]Wage_Info!$B$2:$AH$55, 3, FALSE), E95=3, VLOOKUP(H95, [1]Wage_Info!$B$2:$AH$55, 4, FALSE), E95=4, VLOOKUP(H95, [1]Wage_Info!$B$2:$AH$55, 5, FALSE)), C95=2015, _xlfn.IFS(E95=1, VLOOKUP(H95, [1]Wage_Info!$B$2:$AH$55, 6, FALSE), E95=2, VLOOKUP(H95, [1]Wage_Info!$B$2:$AH$55, 7, FALSE), E95=3, VLOOKUP(H95, [1]Wage_Info!$B$2:$AH$55, 8, FALSE), E95=4, VLOOKUP(H95, [1]Wage_Info!$B$2:$AH$55, 9, FALSE)), C95=2016, _xlfn.IFS(E95=1, VLOOKUP(H95, [1]Wage_Info!$B$2:$AH$55, 10, FALSE), E95=2, VLOOKUP(H95, [1]Wage_Info!$B$2:$AH$55, 11, FALSE), E95=3, VLOOKUP(H95, [1]Wage_Info!$B$2:$AH$55, 12, FALSE), E95=4, VLOOKUP(H95, [1]Wage_Info!$B$2:$AH$55, 13, FALSE)), C95=2017, _xlfn.IFS(E95=1, VLOOKUP(H95, [1]Wage_Info!$B$2:$AH$55, 14, FALSE), E95=2, VLOOKUP(H95, [1]Wage_Info!$B$2:$AH$55, 15, FALSE), E95=3, VLOOKUP(H95, [1]Wage_Info!$B$2:$AH$55, 16, FALSE), E95=4, VLOOKUP(H95, [1]Wage_Info!$B$2:$AH$55, 17, FALSE)), C95 = 2018, _xlfn.IFS(E95=1, VLOOKUP(H95, [1]Wage_Info!$B$2:$AH$55, 18, FALSE), E95=3, VLOOKUP(H95, [1]Wage_Info!$B$2:$AH$55, 19, FALSE)))</f>
        <v>0</v>
      </c>
      <c r="Z95" s="2">
        <f>_xlfn.IFS(C95=2014, _xlfn.IFS(E95=1, VLOOKUP(H95, [1]Wage_Info!$B$2:$AL$55, 20, FALSE), E95=2, VLOOKUP(H95, [1]Wage_Info!$B$2:$AL$55, 21, FALSE), E95=3, VLOOKUP(H95, [1]Wage_Info!$B$2:$AL$55, 22, FALSE), E95=4, VLOOKUP(H95, [1]Wage_Info!$B$2:$AL$55, 23, FALSE)), C95=2015, _xlfn.IFS(E95=1, VLOOKUP(H95, [1]Wage_Info!$B$2:$AL$55, 24, FALSE), E95=2, VLOOKUP(H95, [1]Wage_Info!$B$2:$AL$55, 25, FALSE), E95=3, VLOOKUP(H95, [1]Wage_Info!$B$2:$AL$55, 26, FALSE), E95=4, VLOOKUP(H95, [1]Wage_Info!$B$2:$AL$55, 27, FALSE)), C95=2016, _xlfn.IFS(E95=1, VLOOKUP(H95, [1]Wage_Info!$B$2:$AL$55, 28, FALSE), E95=2, VLOOKUP(H95, [1]Wage_Info!$B$2:$AL$55, 29, FALSE), E95=3, VLOOKUP(H95, [1]Wage_Info!$B$2:$AL$55, 30, FALSE), E95=4, VLOOKUP(H95, [1]Wage_Info!$B$2:$AL$55, 31, FALSE)), C95=2017, _xlfn.IFS(E95=1, VLOOKUP(H95, [1]Wage_Info!$B$2:$AL$55, 32, FALSE), E95=2, VLOOKUP(H95, [1]Wage_Info!$B$2:$AL$55, 33, FALSE), E95=3, VLOOKUP(H95, [1]Wage_Info!$B$2:$AL$55, 34, FALSE), E95=4, VLOOKUP(H95, [1]Wage_Info!$B$2:$AL$55, 35, FALSE)), C95 = 2018, _xlfn.IFS(E95=1, VLOOKUP(H95, [1]Wage_Info!$B$2:$AL$55, 36, FALSE), E95=2, VLOOKUP(H95, [1]Wage_Info!$B$2:$AL$55, 37, FALSE)))</f>
        <v>0</v>
      </c>
      <c r="AA95" s="4" t="e">
        <f t="shared" si="12"/>
        <v>#DIV/0!</v>
      </c>
      <c r="AB95">
        <f>[1]Key!C95</f>
        <v>1</v>
      </c>
      <c r="AC95">
        <f t="shared" si="13"/>
        <v>0</v>
      </c>
      <c r="AD95">
        <f t="shared" si="14"/>
        <v>0</v>
      </c>
      <c r="AE95">
        <f t="shared" si="15"/>
        <v>0</v>
      </c>
      <c r="AF95">
        <f>[1]Key!D95</f>
        <v>0</v>
      </c>
    </row>
    <row r="96" spans="1:32" x14ac:dyDescent="0.3">
      <c r="A96">
        <v>95</v>
      </c>
      <c r="B96">
        <v>95</v>
      </c>
      <c r="C96">
        <v>2014</v>
      </c>
      <c r="D96">
        <v>9</v>
      </c>
      <c r="E96">
        <f t="shared" si="8"/>
        <v>3</v>
      </c>
      <c r="F96">
        <v>2016</v>
      </c>
      <c r="G96" t="s">
        <v>62</v>
      </c>
      <c r="H96" s="1">
        <f>VALUE(IF(G96="foreign",53,SUBSTITUTE(G96,G96,VLOOKUP(G96,[1]Key!$G$2:$H$55,2,))))</f>
        <v>53</v>
      </c>
      <c r="I96" t="s">
        <v>62</v>
      </c>
      <c r="J96">
        <f>VALUE(_xlfn.IFS(I96="foreign",53,I96="fictional",54, I96="unspecified", 55, NOT(OR(I96="foreign",I96="fictional")),SUBSTITUTE(I96,I96,VLOOKUP(I96,[1]Key!$G$2:$H$55,2,))))</f>
        <v>53</v>
      </c>
      <c r="K96">
        <f t="shared" si="9"/>
        <v>1</v>
      </c>
      <c r="L96">
        <f>VLOOKUP(H96, [1]Key!$H$2:$K$54, 2)</f>
        <v>0</v>
      </c>
      <c r="M96">
        <f>VLOOKUP(J96, [1]Key!$H$2:$K$54, 2)</f>
        <v>0</v>
      </c>
      <c r="N96">
        <f>VLOOKUP("*"&amp;G96&amp;"*",[1]Key!$N$2:$O$6,2,FALSE)</f>
        <v>0</v>
      </c>
      <c r="O96">
        <f>VLOOKUP("*"&amp;G96&amp;"*",[1]Key!$R$2:$S$11,2,FALSE)</f>
        <v>0</v>
      </c>
      <c r="P96">
        <v>2683</v>
      </c>
      <c r="Q96" s="2">
        <v>31500000</v>
      </c>
      <c r="R96" t="s">
        <v>49</v>
      </c>
      <c r="S96">
        <f>VLOOKUP(R96, [1]Key!$U$2:$V$11, 2, FALSE)</f>
        <v>7</v>
      </c>
      <c r="T96">
        <f t="shared" si="10"/>
        <v>1</v>
      </c>
      <c r="U96">
        <f>_xlfn.IFS(C96=2018, VLOOKUP(H96, '[1]State Pop'!$B$2:$G$55,6),C96=2017, VLOOKUP(H96, '[1]State Pop'!$B$2:$F$55,5),C96=2016, VLOOKUP(H96, '[1]State Pop'!$B$2:$F$55,4), C96=2015, VLOOKUP(H96, '[1]State Pop'!$B$2:$F$55,3), C96=2014, VLOOKUP(H96, '[1]State Pop'!$B$2:$F$55,2))</f>
        <v>0</v>
      </c>
      <c r="V96">
        <f>_xlfn.IFS(C96=2014,_xlfn.IFS(D96=1,VLOOKUP(H96,[1]Film_Workers!$B$2:$BD$55,2,FALSE),D96=2,VLOOKUP(H96,[1]Film_Workers!$B$2:$BD$55,3,FALSE),D96=3,VLOOKUP(H96,[1]Film_Workers!$B$2:$BD$55,4,FALSE),D96=4,VLOOKUP(H96,[1]Film_Workers!$B$2:$BD$55,5,FALSE),D96=5,VLOOKUP(H96,[1]Film_Workers!$B$2:$BD$55,6,FALSE),D96=6,VLOOKUP(H96,[1]Film_Workers!$B$2:$BD$55,7,FALSE),D96=7,VLOOKUP(H96,[1]Film_Workers!$B$2:$BD$55,8,FALSE),D96=8,VLOOKUP(H96,[1]Film_Workers!$B$2:$BD$55,9,FALSE),D96=9,VLOOKUP(H96,[1]Film_Workers!$B$2:$BD$55,10,FALSE),D96=10,VLOOKUP(H96,[1]Film_Workers!$B$2:$BD$55,11,FALSE),D96=11,VLOOKUP(H96,[1]Film_Workers!$B$2:$BD$55,12,FALSE),D96=12,VLOOKUP(H96,[1]Film_Workers!$B$2:$BD$55,13,FALSE)),C96=2015,_xlfn.IFS(D96=1,VLOOKUP(H96,[1]Film_Workers!$B$2:$BD$55,14,FALSE),D96=2,VLOOKUP(H96,[1]Film_Workers!$B$2:$BD$55,15,FALSE),D96=3,VLOOKUP(H96,[1]Film_Workers!$B$2:$BD$55,16,FALSE),D96=4,VLOOKUP(H96,[1]Film_Workers!$B$2:$BD$55,17,FALSE),D96=5,VLOOKUP(H96,[1]Film_Workers!$B$2:$BD$55,18,FALSE),D96=6,VLOOKUP(H96,[1]Film_Workers!$B$2:$BD$55,19,FALSE),D96=7,VLOOKUP(H96,[1]Film_Workers!$B$2:$BD$55,20,FALSE),D96=8,VLOOKUP(H96,[1]Film_Workers!$B$2:$BD$55,21,FALSE),D96=9,VLOOKUP(H96,[1]Film_Workers!$B$2:$BD$55,22,FALSE),D96=10,VLOOKUP(H96,[1]Film_Workers!$B$2:$BD$55,23,FALSE),D96=11,VLOOKUP(H96,[1]Film_Workers!$B$2:$BD$55,24,FALSE),D96=12,VLOOKUP(H96,[1]Film_Workers!$B$2:$BD$55,25,FALSE)),C96=2016,_xlfn.IFS(D96=1,VLOOKUP(H96,[1]Film_Workers!$B$2:$BD$55,26,FALSE),D96=2,VLOOKUP(H96,[1]Film_Workers!$B$2:$BD$55,27,FALSE),D96=3,VLOOKUP(H96,[1]Film_Workers!$B$2:$BD$55,28,FALSE),D96=4,VLOOKUP(H96,[1]Film_Workers!$B$2:$BD$55,29,FALSE),D96=5,VLOOKUP(H96,[1]Film_Workers!$B$2:$BD$55,30,FALSE),D96=6,VLOOKUP(H96,[1]Film_Workers!$B$2:$BD$55,31,FALSE),D96=7,VLOOKUP(H96,[1]Film_Workers!$B$2:$BD$55,32,FALSE),D96=8,VLOOKUP(H96,[1]Film_Workers!$B$2:$BD$55,33,FALSE),D96=9,VLOOKUP(H96,[1]Film_Workers!$B$2:$BD$55,34,FALSE),D96=10,VLOOKUP(H96,[1]Film_Workers!$B$2:$BD$55,35,FALSE),D96=11,VLOOKUP(H96,[1]Film_Workers!$B$2:$BD$55,36,FALSE),D96=12,VLOOKUP(H96,[1]Film_Workers!$B$2:$BD$55,37,FALSE)),C96=2017,_xlfn.IFS(D96=1,VLOOKUP(H96,[1]Film_Workers!$B$2:$BD$55,38,FALSE),D96=2,VLOOKUP(H96,[1]Film_Workers!$B$2:$BD$55,39,FALSE),D96=3,VLOOKUP(H96,[1]Film_Workers!$B$2:$BD$55,40,FALSE),D96=4,VLOOKUP(H96,[1]Film_Workers!$B$2:$BD$55,41,FALSE),D96=5,VLOOKUP(H96,[1]Film_Workers!$B$2:$BD$55,42,FALSE),D96=6,VLOOKUP(H96,[1]Film_Workers!$B$2:$BD$55,43,FALSE),D96=7,VLOOKUP(H96,[1]Film_Workers!$B$2:$BD$55,43,FALSE),D96=8,VLOOKUP(H96,[1]Film_Workers!$B$2:$BD$55,44,FALSE),D96=9,VLOOKUP(H96,[1]Film_Workers!$B$2:$BD$55,45,FALSE),D96=10,VLOOKUP(H96,[1]Film_Workers!$B$2:$BD$55,46,FALSE),D96=11,VLOOKUP(H96,[1]Film_Workers!$B$2:$BD$55,47,FALSE),D96=12,VLOOKUP(H96,[1]Film_Workers!$B$2:$BD$55,48)),C96=2018,_xlfn.IFS(D96=1,VLOOKUP(H96,[1]Film_Workers!$B$2:$BD$55,49,FALSE),D96=2,VLOOKUP(H96,[1]Film_Workers!$B$2:$BD$55,50,FALSE),D96=3,VLOOKUP(H96,[1]Film_Workers!$B$2:$BD$55,51,FALSE),D96=4,VLOOKUP(H96,[1]Film_Workers!$B$2:$BD$55,52,FALSE),D96=5,VLOOKUP(H96,[1]Film_Workers!$B$2:$BD$55,53,FALSE),D96=6,VLOOKUP(H96,[1]Film_Workers!$B$2:$BD$55,54)))</f>
        <v>0</v>
      </c>
      <c r="W96">
        <f>_xlfn.IFS(C96=2014,_xlfn.IFS(D96=1,VLOOKUP(H96,[1]Priv_Workers!$B$2:$BD$55,2,FALSE),D96=2,VLOOKUP(H96,[1]Priv_Workers!$B$2:$BD$55,3,FALSE),D96=3,VLOOKUP(H96,[1]Priv_Workers!$B$2:$BD$55,4,FALSE),D96=4,VLOOKUP(H96,[1]Priv_Workers!$B$2:$BD$55,5,FALSE),D96=5,VLOOKUP(H96,[1]Priv_Workers!$B$2:$BD$55,6,FALSE),D96=6,VLOOKUP(H96,[1]Priv_Workers!$B$2:$BD$55,7,FALSE),D96=7,VLOOKUP(H96,[1]Priv_Workers!$B$2:$BD$55,8,FALSE),D96=8,VLOOKUP(H96,[1]Priv_Workers!$B$2:$BD$55,9,FALSE),D96=9,VLOOKUP(H96,[1]Priv_Workers!$B$2:$BD$55,10,FALSE),D96=10,VLOOKUP(H96,[1]Priv_Workers!$B$2:$BD$55,11,FALSE),D96=11,VLOOKUP(H96,[1]Priv_Workers!$B$2:$BD$55,12,FALSE),D96=12,VLOOKUP(H96,[1]Priv_Workers!$B$2:$BD$55,13,FALSE)),C96=2015,_xlfn.IFS(D96=1,VLOOKUP(H96,[1]Priv_Workers!$B$2:$BD$55,14,FALSE),D96=2,VLOOKUP(H96,[1]Priv_Workers!$B$2:$BD$55,15,FALSE),D96=3,VLOOKUP(H96,[1]Priv_Workers!$B$2:$BD$55,16,FALSE),D96=4,VLOOKUP(H96,[1]Priv_Workers!$B$2:$BD$55,17,FALSE),D96=5,VLOOKUP(H96,[1]Priv_Workers!$B$2:$BD$55,18,FALSE),D96=6,VLOOKUP(H96,[1]Priv_Workers!$B$2:$BD$55,19,FALSE),D96=7,VLOOKUP(H96,[1]Priv_Workers!$B$2:$BD$55,20,FALSE),D96=8,VLOOKUP(H96,[1]Priv_Workers!$B$2:$BD$55,21,FALSE),D96=9,VLOOKUP(H96,[1]Priv_Workers!$B$2:$BD$55,22,FALSE),D96=10,VLOOKUP(H96,[1]Priv_Workers!$B$2:$BD$55,23,FALSE),D96=11,VLOOKUP(H96,[1]Priv_Workers!$B$2:$BD$55,24,FALSE),D96=12,VLOOKUP(H96,[1]Priv_Workers!$B$2:$BD$55,25,FALSE)),C96=2016,_xlfn.IFS(D96=1,VLOOKUP(H96,[1]Priv_Workers!$B$2:$BD$55,26,FALSE),D96=2,VLOOKUP(H96,[1]Priv_Workers!$B$2:$BD$55,27,FALSE),D96=3,VLOOKUP(H96,[1]Priv_Workers!$B$2:$BD$55,28,FALSE),D96=4,VLOOKUP(H96,[1]Priv_Workers!$B$2:$BD$55,29,FALSE),D96=5,VLOOKUP(H96,[1]Priv_Workers!$B$2:$BD$55,30,FALSE),D96=6,VLOOKUP(H96,[1]Priv_Workers!$B$2:$BD$55,31,FALSE),D96=7,VLOOKUP(H96,[1]Priv_Workers!$B$2:$BD$55,32,FALSE),D96=8,VLOOKUP(H96,[1]Priv_Workers!$B$2:$BD$55,33,FALSE),D96=9,VLOOKUP(H96,[1]Priv_Workers!$B$2:$BD$55,34,FALSE),D96=10,VLOOKUP(H96,[1]Priv_Workers!$B$2:$BD$55,35,FALSE),D96=11,VLOOKUP(H96,[1]Priv_Workers!$B$2:$BD$55,36,FALSE),D96=12,VLOOKUP(H96,[1]Priv_Workers!$B$2:$BD$55,37,FALSE)),C96=2017,_xlfn.IFS(D96=1,VLOOKUP(H96,[1]Priv_Workers!$B$2:$BD$55,38,FALSE),D96=2,VLOOKUP(H96,[1]Priv_Workers!$B$2:$BD$55,39,FALSE),D96=3,VLOOKUP(H96,[1]Priv_Workers!$B$2:$BD$55,40,FALSE),D96=4,VLOOKUP(H96,[1]Priv_Workers!$B$2:$BD$55,41,FALSE),D96=5,VLOOKUP(H96,[1]Priv_Workers!$B$2:$BD$55,42,FALSE),D96=6,VLOOKUP(H96,[1]Priv_Workers!$B$2:$BD$55,43,FALSE),D96=7,VLOOKUP(H96,[1]Priv_Workers!$B$2:$BD$55,43,FALSE),D96=8,VLOOKUP(H96,[1]Priv_Workers!$B$2:$BD$55,44,FALSE),D96=9,VLOOKUP(H96,[1]Priv_Workers!$B$2:$BD$55,45,FALSE),D96=10,VLOOKUP(H96,[1]Priv_Workers!$B$2:$BD$55,46,FALSE),D96=11,VLOOKUP(H96,[1]Priv_Workers!$B$2:$BD$55,47,FALSE),D96=12,VLOOKUP(H96,[1]Priv_Workers!$B$2:$BD$55,48)),C96=2018,_xlfn.IFS(D96=1,VLOOKUP(H96,[1]Priv_Workers!$B$2:$BD$55,49,FALSE),D96=2,VLOOKUP(H96,[1]Priv_Workers!$B$2:$BD$55,50,FALSE),D96=3,VLOOKUP(H96,[1]Priv_Workers!$B$2:$BD$55,51,FALSE),D96=4,VLOOKUP(H96,[1]Priv_Workers!$B$2:$BD$55,52,FALSE),D96=5,VLOOKUP(H96,[1]Priv_Workers!$B$2:$BD$55,53,FALSE),D96=6,VLOOKUP(H96,[1]Priv_Workers!$B$2:$BD$55,54)))</f>
        <v>0</v>
      </c>
      <c r="X96" s="3" t="e">
        <f t="shared" si="11"/>
        <v>#DIV/0!</v>
      </c>
      <c r="Y96" s="2">
        <f>_xlfn.IFS(C96=2014, _xlfn.IFS(E96=1, VLOOKUP(H96, [1]Wage_Info!$B$2:$AH$55, 2, FALSE), E96=2, VLOOKUP(H96, [1]Wage_Info!$B$2:$AH$55, 3, FALSE), E96=3, VLOOKUP(H96, [1]Wage_Info!$B$2:$AH$55, 4, FALSE), E96=4, VLOOKUP(H96, [1]Wage_Info!$B$2:$AH$55, 5, FALSE)), C96=2015, _xlfn.IFS(E96=1, VLOOKUP(H96, [1]Wage_Info!$B$2:$AH$55, 6, FALSE), E96=2, VLOOKUP(H96, [1]Wage_Info!$B$2:$AH$55, 7, FALSE), E96=3, VLOOKUP(H96, [1]Wage_Info!$B$2:$AH$55, 8, FALSE), E96=4, VLOOKUP(H96, [1]Wage_Info!$B$2:$AH$55, 9, FALSE)), C96=2016, _xlfn.IFS(E96=1, VLOOKUP(H96, [1]Wage_Info!$B$2:$AH$55, 10, FALSE), E96=2, VLOOKUP(H96, [1]Wage_Info!$B$2:$AH$55, 11, FALSE), E96=3, VLOOKUP(H96, [1]Wage_Info!$B$2:$AH$55, 12, FALSE), E96=4, VLOOKUP(H96, [1]Wage_Info!$B$2:$AH$55, 13, FALSE)), C96=2017, _xlfn.IFS(E96=1, VLOOKUP(H96, [1]Wage_Info!$B$2:$AH$55, 14, FALSE), E96=2, VLOOKUP(H96, [1]Wage_Info!$B$2:$AH$55, 15, FALSE), E96=3, VLOOKUP(H96, [1]Wage_Info!$B$2:$AH$55, 16, FALSE), E96=4, VLOOKUP(H96, [1]Wage_Info!$B$2:$AH$55, 17, FALSE)), C96 = 2018, _xlfn.IFS(E96=1, VLOOKUP(H96, [1]Wage_Info!$B$2:$AH$55, 18, FALSE), E96=3, VLOOKUP(H96, [1]Wage_Info!$B$2:$AH$55, 19, FALSE)))</f>
        <v>0</v>
      </c>
      <c r="Z96" s="2">
        <f>_xlfn.IFS(C96=2014, _xlfn.IFS(E96=1, VLOOKUP(H96, [1]Wage_Info!$B$2:$AL$55, 20, FALSE), E96=2, VLOOKUP(H96, [1]Wage_Info!$B$2:$AL$55, 21, FALSE), E96=3, VLOOKUP(H96, [1]Wage_Info!$B$2:$AL$55, 22, FALSE), E96=4, VLOOKUP(H96, [1]Wage_Info!$B$2:$AL$55, 23, FALSE)), C96=2015, _xlfn.IFS(E96=1, VLOOKUP(H96, [1]Wage_Info!$B$2:$AL$55, 24, FALSE), E96=2, VLOOKUP(H96, [1]Wage_Info!$B$2:$AL$55, 25, FALSE), E96=3, VLOOKUP(H96, [1]Wage_Info!$B$2:$AL$55, 26, FALSE), E96=4, VLOOKUP(H96, [1]Wage_Info!$B$2:$AL$55, 27, FALSE)), C96=2016, _xlfn.IFS(E96=1, VLOOKUP(H96, [1]Wage_Info!$B$2:$AL$55, 28, FALSE), E96=2, VLOOKUP(H96, [1]Wage_Info!$B$2:$AL$55, 29, FALSE), E96=3, VLOOKUP(H96, [1]Wage_Info!$B$2:$AL$55, 30, FALSE), E96=4, VLOOKUP(H96, [1]Wage_Info!$B$2:$AL$55, 31, FALSE)), C96=2017, _xlfn.IFS(E96=1, VLOOKUP(H96, [1]Wage_Info!$B$2:$AL$55, 32, FALSE), E96=2, VLOOKUP(H96, [1]Wage_Info!$B$2:$AL$55, 33, FALSE), E96=3, VLOOKUP(H96, [1]Wage_Info!$B$2:$AL$55, 34, FALSE), E96=4, VLOOKUP(H96, [1]Wage_Info!$B$2:$AL$55, 35, FALSE)), C96 = 2018, _xlfn.IFS(E96=1, VLOOKUP(H96, [1]Wage_Info!$B$2:$AL$55, 36, FALSE), E96=2, VLOOKUP(H96, [1]Wage_Info!$B$2:$AL$55, 37, FALSE)))</f>
        <v>0</v>
      </c>
      <c r="AA96" s="4" t="e">
        <f t="shared" si="12"/>
        <v>#DIV/0!</v>
      </c>
      <c r="AB96">
        <f>[1]Key!C96</f>
        <v>1</v>
      </c>
      <c r="AC96">
        <f t="shared" si="13"/>
        <v>0</v>
      </c>
      <c r="AD96">
        <f t="shared" si="14"/>
        <v>0</v>
      </c>
      <c r="AE96">
        <f t="shared" si="15"/>
        <v>0</v>
      </c>
      <c r="AF96">
        <f>[1]Key!D96</f>
        <v>0</v>
      </c>
    </row>
    <row r="97" spans="1:32" x14ac:dyDescent="0.3">
      <c r="A97">
        <v>96</v>
      </c>
      <c r="B97">
        <v>96</v>
      </c>
      <c r="C97">
        <v>2015</v>
      </c>
      <c r="D97">
        <v>6</v>
      </c>
      <c r="E97">
        <f t="shared" si="8"/>
        <v>2</v>
      </c>
      <c r="F97">
        <v>2016</v>
      </c>
      <c r="G97" t="s">
        <v>75</v>
      </c>
      <c r="H97" s="1">
        <f>VALUE(IF(G97="foreign",53,SUBSTITUTE(G97,G97,VLOOKUP(G97,[1]Key!$G$2:$H$55,2,))))</f>
        <v>19</v>
      </c>
      <c r="I97" t="s">
        <v>47</v>
      </c>
      <c r="J97">
        <f>VALUE(_xlfn.IFS(I97="foreign",53,I97="fictional",54, I97="unspecified", 55, NOT(OR(I97="foreign",I97="fictional")),SUBSTITUTE(I97,I97,VLOOKUP(I97,[1]Key!$G$2:$H$55,2,))))</f>
        <v>55</v>
      </c>
      <c r="K97">
        <f t="shared" si="9"/>
        <v>0</v>
      </c>
      <c r="L97">
        <f>VLOOKUP(H97, [1]Key!$H$2:$K$54, 2)</f>
        <v>4</v>
      </c>
      <c r="M97">
        <f>VLOOKUP(J97, [1]Key!$H$2:$K$54, 2)</f>
        <v>0</v>
      </c>
      <c r="N97">
        <f>VLOOKUP("*"&amp;G97&amp;"*",[1]Key!$N$2:$O$6,2,FALSE)</f>
        <v>3</v>
      </c>
      <c r="O97">
        <f>VLOOKUP("*"&amp;G97&amp;"*",[1]Key!$R$2:$S$11,2,FALSE)</f>
        <v>9</v>
      </c>
      <c r="P97">
        <v>2681</v>
      </c>
      <c r="Q97" s="2">
        <v>15000000</v>
      </c>
      <c r="R97" t="s">
        <v>37</v>
      </c>
      <c r="S97">
        <f>VLOOKUP(R97, [1]Key!$U$2:$V$50, 2, FALSE)</f>
        <v>3</v>
      </c>
      <c r="T97">
        <f t="shared" si="10"/>
        <v>0</v>
      </c>
      <c r="U97">
        <f>_xlfn.IFS(C97=2018, VLOOKUP(H97, '[1]State Pop'!$B$2:$G$55,6),C97=2017, VLOOKUP(H97, '[1]State Pop'!$B$2:$F$55,5),C97=2016, VLOOKUP(H97, '[1]State Pop'!$B$2:$F$55,4), C97=2015, VLOOKUP(H97, '[1]State Pop'!$B$2:$F$55,3), C97=2014, VLOOKUP(H97, '[1]State Pop'!$B$2:$F$55,2))</f>
        <v>4671211</v>
      </c>
      <c r="V97">
        <f>_xlfn.IFS(C97=2014,_xlfn.IFS(D97=1,VLOOKUP(H97,[1]Film_Workers!$B$2:$BD$55,2,FALSE),D97=2,VLOOKUP(H97,[1]Film_Workers!$B$2:$BD$55,3,FALSE),D97=3,VLOOKUP(H97,[1]Film_Workers!$B$2:$BD$55,4,FALSE),D97=4,VLOOKUP(H97,[1]Film_Workers!$B$2:$BD$55,5,FALSE),D97=5,VLOOKUP(H97,[1]Film_Workers!$B$2:$BD$55,6,FALSE),D97=6,VLOOKUP(H97,[1]Film_Workers!$B$2:$BD$55,7,FALSE),D97=7,VLOOKUP(H97,[1]Film_Workers!$B$2:$BD$55,8,FALSE),D97=8,VLOOKUP(H97,[1]Film_Workers!$B$2:$BD$55,9,FALSE),D97=9,VLOOKUP(H97,[1]Film_Workers!$B$2:$BD$55,10,FALSE),D97=10,VLOOKUP(H97,[1]Film_Workers!$B$2:$BD$55,11,FALSE),D97=11,VLOOKUP(H97,[1]Film_Workers!$B$2:$BD$55,12,FALSE),D97=12,VLOOKUP(H97,[1]Film_Workers!$B$2:$BD$55,13,FALSE)),C97=2015,_xlfn.IFS(D97=1,VLOOKUP(H97,[1]Film_Workers!$B$2:$BD$55,14,FALSE),D97=2,VLOOKUP(H97,[1]Film_Workers!$B$2:$BD$55,15,FALSE),D97=3,VLOOKUP(H97,[1]Film_Workers!$B$2:$BD$55,16,FALSE),D97=4,VLOOKUP(H97,[1]Film_Workers!$B$2:$BD$55,17,FALSE),D97=5,VLOOKUP(H97,[1]Film_Workers!$B$2:$BD$55,18,FALSE),D97=6,VLOOKUP(H97,[1]Film_Workers!$B$2:$BD$55,19,FALSE),D97=7,VLOOKUP(H97,[1]Film_Workers!$B$2:$BD$55,20,FALSE),D97=8,VLOOKUP(H97,[1]Film_Workers!$B$2:$BD$55,21,FALSE),D97=9,VLOOKUP(H97,[1]Film_Workers!$B$2:$BD$55,22,FALSE),D97=10,VLOOKUP(H97,[1]Film_Workers!$B$2:$BD$55,23,FALSE),D97=11,VLOOKUP(H97,[1]Film_Workers!$B$2:$BD$55,24,FALSE),D97=12,VLOOKUP(H97,[1]Film_Workers!$B$2:$BD$55,25,FALSE)),C97=2016,_xlfn.IFS(D97=1,VLOOKUP(H97,[1]Film_Workers!$B$2:$BD$55,26,FALSE),D97=2,VLOOKUP(H97,[1]Film_Workers!$B$2:$BD$55,27,FALSE),D97=3,VLOOKUP(H97,[1]Film_Workers!$B$2:$BD$55,28,FALSE),D97=4,VLOOKUP(H97,[1]Film_Workers!$B$2:$BD$55,29,FALSE),D97=5,VLOOKUP(H97,[1]Film_Workers!$B$2:$BD$55,30,FALSE),D97=6,VLOOKUP(H97,[1]Film_Workers!$B$2:$BD$55,31,FALSE),D97=7,VLOOKUP(H97,[1]Film_Workers!$B$2:$BD$55,32,FALSE),D97=8,VLOOKUP(H97,[1]Film_Workers!$B$2:$BD$55,33,FALSE),D97=9,VLOOKUP(H97,[1]Film_Workers!$B$2:$BD$55,34,FALSE),D97=10,VLOOKUP(H97,[1]Film_Workers!$B$2:$BD$55,35,FALSE),D97=11,VLOOKUP(H97,[1]Film_Workers!$B$2:$BD$55,36,FALSE),D97=12,VLOOKUP(H97,[1]Film_Workers!$B$2:$BD$55,37,FALSE)),C97=2017,_xlfn.IFS(D97=1,VLOOKUP(H97,[1]Film_Workers!$B$2:$BD$55,38,FALSE),D97=2,VLOOKUP(H97,[1]Film_Workers!$B$2:$BD$55,39,FALSE),D97=3,VLOOKUP(H97,[1]Film_Workers!$B$2:$BD$55,40,FALSE),D97=4,VLOOKUP(H97,[1]Film_Workers!$B$2:$BD$55,41,FALSE),D97=5,VLOOKUP(H97,[1]Film_Workers!$B$2:$BD$55,42,FALSE),D97=6,VLOOKUP(H97,[1]Film_Workers!$B$2:$BD$55,43,FALSE),D97=7,VLOOKUP(H97,[1]Film_Workers!$B$2:$BD$55,43,FALSE),D97=8,VLOOKUP(H97,[1]Film_Workers!$B$2:$BD$55,44,FALSE),D97=9,VLOOKUP(H97,[1]Film_Workers!$B$2:$BD$55,45,FALSE),D97=10,VLOOKUP(H97,[1]Film_Workers!$B$2:$BD$55,46,FALSE),D97=11,VLOOKUP(H97,[1]Film_Workers!$B$2:$BD$55,47,FALSE),D97=12,VLOOKUP(H97,[1]Film_Workers!$B$2:$BD$55,48)),C97=2018,_xlfn.IFS(D97=1,VLOOKUP(H97,[1]Film_Workers!$B$2:$BD$55,49,FALSE),D97=2,VLOOKUP(H97,[1]Film_Workers!$B$2:$BD$55,50,FALSE),D97=3,VLOOKUP(H97,[1]Film_Workers!$B$2:$BD$55,51,FALSE),D97=4,VLOOKUP(H97,[1]Film_Workers!$B$2:$BD$55,52,FALSE),D97=5,VLOOKUP(H97,[1]Film_Workers!$B$2:$BD$55,53,FALSE),D97=6,VLOOKUP(H97,[1]Film_Workers!$B$2:$BD$55,54)))</f>
        <v>7137</v>
      </c>
      <c r="W97">
        <f>_xlfn.IFS(C97=2014,_xlfn.IFS(D97=1,VLOOKUP(H97,[1]Priv_Workers!$B$2:$BD$55,2,FALSE),D97=2,VLOOKUP(H97,[1]Priv_Workers!$B$2:$BD$55,3,FALSE),D97=3,VLOOKUP(H97,[1]Priv_Workers!$B$2:$BD$55,4,FALSE),D97=4,VLOOKUP(H97,[1]Priv_Workers!$B$2:$BD$55,5,FALSE),D97=5,VLOOKUP(H97,[1]Priv_Workers!$B$2:$BD$55,6,FALSE),D97=6,VLOOKUP(H97,[1]Priv_Workers!$B$2:$BD$55,7,FALSE),D97=7,VLOOKUP(H97,[1]Priv_Workers!$B$2:$BD$55,8,FALSE),D97=8,VLOOKUP(H97,[1]Priv_Workers!$B$2:$BD$55,9,FALSE),D97=9,VLOOKUP(H97,[1]Priv_Workers!$B$2:$BD$55,10,FALSE),D97=10,VLOOKUP(H97,[1]Priv_Workers!$B$2:$BD$55,11,FALSE),D97=11,VLOOKUP(H97,[1]Priv_Workers!$B$2:$BD$55,12,FALSE),D97=12,VLOOKUP(H97,[1]Priv_Workers!$B$2:$BD$55,13,FALSE)),C97=2015,_xlfn.IFS(D97=1,VLOOKUP(H97,[1]Priv_Workers!$B$2:$BD$55,14,FALSE),D97=2,VLOOKUP(H97,[1]Priv_Workers!$B$2:$BD$55,15,FALSE),D97=3,VLOOKUP(H97,[1]Priv_Workers!$B$2:$BD$55,16,FALSE),D97=4,VLOOKUP(H97,[1]Priv_Workers!$B$2:$BD$55,17,FALSE),D97=5,VLOOKUP(H97,[1]Priv_Workers!$B$2:$BD$55,18,FALSE),D97=6,VLOOKUP(H97,[1]Priv_Workers!$B$2:$BD$55,19,FALSE),D97=7,VLOOKUP(H97,[1]Priv_Workers!$B$2:$BD$55,20,FALSE),D97=8,VLOOKUP(H97,[1]Priv_Workers!$B$2:$BD$55,21,FALSE),D97=9,VLOOKUP(H97,[1]Priv_Workers!$B$2:$BD$55,22,FALSE),D97=10,VLOOKUP(H97,[1]Priv_Workers!$B$2:$BD$55,23,FALSE),D97=11,VLOOKUP(H97,[1]Priv_Workers!$B$2:$BD$55,24,FALSE),D97=12,VLOOKUP(H97,[1]Priv_Workers!$B$2:$BD$55,25,FALSE)),C97=2016,_xlfn.IFS(D97=1,VLOOKUP(H97,[1]Priv_Workers!$B$2:$BD$55,26,FALSE),D97=2,VLOOKUP(H97,[1]Priv_Workers!$B$2:$BD$55,27,FALSE),D97=3,VLOOKUP(H97,[1]Priv_Workers!$B$2:$BD$55,28,FALSE),D97=4,VLOOKUP(H97,[1]Priv_Workers!$B$2:$BD$55,29,FALSE),D97=5,VLOOKUP(H97,[1]Priv_Workers!$B$2:$BD$55,30,FALSE),D97=6,VLOOKUP(H97,[1]Priv_Workers!$B$2:$BD$55,31,FALSE),D97=7,VLOOKUP(H97,[1]Priv_Workers!$B$2:$BD$55,32,FALSE),D97=8,VLOOKUP(H97,[1]Priv_Workers!$B$2:$BD$55,33,FALSE),D97=9,VLOOKUP(H97,[1]Priv_Workers!$B$2:$BD$55,34,FALSE),D97=10,VLOOKUP(H97,[1]Priv_Workers!$B$2:$BD$55,35,FALSE),D97=11,VLOOKUP(H97,[1]Priv_Workers!$B$2:$BD$55,36,FALSE),D97=12,VLOOKUP(H97,[1]Priv_Workers!$B$2:$BD$55,37,FALSE)),C97=2017,_xlfn.IFS(D97=1,VLOOKUP(H97,[1]Priv_Workers!$B$2:$BD$55,38,FALSE),D97=2,VLOOKUP(H97,[1]Priv_Workers!$B$2:$BD$55,39,FALSE),D97=3,VLOOKUP(H97,[1]Priv_Workers!$B$2:$BD$55,40,FALSE),D97=4,VLOOKUP(H97,[1]Priv_Workers!$B$2:$BD$55,41,FALSE),D97=5,VLOOKUP(H97,[1]Priv_Workers!$B$2:$BD$55,42,FALSE),D97=6,VLOOKUP(H97,[1]Priv_Workers!$B$2:$BD$55,43,FALSE),D97=7,VLOOKUP(H97,[1]Priv_Workers!$B$2:$BD$55,43,FALSE),D97=8,VLOOKUP(H97,[1]Priv_Workers!$B$2:$BD$55,44,FALSE),D97=9,VLOOKUP(H97,[1]Priv_Workers!$B$2:$BD$55,45,FALSE),D97=10,VLOOKUP(H97,[1]Priv_Workers!$B$2:$BD$55,46,FALSE),D97=11,VLOOKUP(H97,[1]Priv_Workers!$B$2:$BD$55,47,FALSE),D97=12,VLOOKUP(H97,[1]Priv_Workers!$B$2:$BD$55,48)),C97=2018,_xlfn.IFS(D97=1,VLOOKUP(H97,[1]Priv_Workers!$B$2:$BD$55,49,FALSE),D97=2,VLOOKUP(H97,[1]Priv_Workers!$B$2:$BD$55,50,FALSE),D97=3,VLOOKUP(H97,[1]Priv_Workers!$B$2:$BD$55,51,FALSE),D97=4,VLOOKUP(H97,[1]Priv_Workers!$B$2:$BD$55,52,FALSE),D97=5,VLOOKUP(H97,[1]Priv_Workers!$B$2:$BD$55,53,FALSE),D97=6,VLOOKUP(H97,[1]Priv_Workers!$B$2:$BD$55,54)))</f>
        <v>1622661</v>
      </c>
      <c r="X97" s="3">
        <f t="shared" si="11"/>
        <v>4.3983308898161719E-3</v>
      </c>
      <c r="Y97" s="2">
        <f>_xlfn.IFS(C97=2014, _xlfn.IFS(E97=1, VLOOKUP(H97, [1]Wage_Info!$B$2:$AH$55, 2, FALSE), E97=2, VLOOKUP(H97, [1]Wage_Info!$B$2:$AH$55, 3, FALSE), E97=3, VLOOKUP(H97, [1]Wage_Info!$B$2:$AH$55, 4, FALSE), E97=4, VLOOKUP(H97, [1]Wage_Info!$B$2:$AH$55, 5, FALSE)), C97=2015, _xlfn.IFS(E97=1, VLOOKUP(H97, [1]Wage_Info!$B$2:$AH$55, 6, FALSE), E97=2, VLOOKUP(H97, [1]Wage_Info!$B$2:$AH$55, 7, FALSE), E97=3, VLOOKUP(H97, [1]Wage_Info!$B$2:$AH$55, 8, FALSE), E97=4, VLOOKUP(H97, [1]Wage_Info!$B$2:$AH$55, 9, FALSE)), C97=2016, _xlfn.IFS(E97=1, VLOOKUP(H97, [1]Wage_Info!$B$2:$AH$55, 10, FALSE), E97=2, VLOOKUP(H97, [1]Wage_Info!$B$2:$AH$55, 11, FALSE), E97=3, VLOOKUP(H97, [1]Wage_Info!$B$2:$AH$55, 12, FALSE), E97=4, VLOOKUP(H97, [1]Wage_Info!$B$2:$AH$55, 13, FALSE)), C97=2017, _xlfn.IFS(E97=1, VLOOKUP(H97, [1]Wage_Info!$B$2:$AH$55, 14, FALSE), E97=2, VLOOKUP(H97, [1]Wage_Info!$B$2:$AH$55, 15, FALSE), E97=3, VLOOKUP(H97, [1]Wage_Info!$B$2:$AH$55, 16, FALSE), E97=4, VLOOKUP(H97, [1]Wage_Info!$B$2:$AH$55, 17, FALSE)), C97 = 2018, _xlfn.IFS(E97=1, VLOOKUP(H97, [1]Wage_Info!$B$2:$AH$55, 18, FALSE), E97=3, VLOOKUP(H97, [1]Wage_Info!$B$2:$AH$55, 19, FALSE)))</f>
        <v>98780676</v>
      </c>
      <c r="Z97" s="2">
        <f>_xlfn.IFS(C97=2014, _xlfn.IFS(E97=1, VLOOKUP(H97, [1]Wage_Info!$B$2:$AL$55, 20, FALSE), E97=2, VLOOKUP(H97, [1]Wage_Info!$B$2:$AL$55, 21, FALSE), E97=3, VLOOKUP(H97, [1]Wage_Info!$B$2:$AL$55, 22, FALSE), E97=4, VLOOKUP(H97, [1]Wage_Info!$B$2:$AL$55, 23, FALSE)), C97=2015, _xlfn.IFS(E97=1, VLOOKUP(H97, [1]Wage_Info!$B$2:$AL$55, 24, FALSE), E97=2, VLOOKUP(H97, [1]Wage_Info!$B$2:$AL$55, 25, FALSE), E97=3, VLOOKUP(H97, [1]Wage_Info!$B$2:$AL$55, 26, FALSE), E97=4, VLOOKUP(H97, [1]Wage_Info!$B$2:$AL$55, 27, FALSE)), C97=2016, _xlfn.IFS(E97=1, VLOOKUP(H97, [1]Wage_Info!$B$2:$AL$55, 28, FALSE), E97=2, VLOOKUP(H97, [1]Wage_Info!$B$2:$AL$55, 29, FALSE), E97=3, VLOOKUP(H97, [1]Wage_Info!$B$2:$AL$55, 30, FALSE), E97=4, VLOOKUP(H97, [1]Wage_Info!$B$2:$AL$55, 31, FALSE)), C97=2017, _xlfn.IFS(E97=1, VLOOKUP(H97, [1]Wage_Info!$B$2:$AL$55, 32, FALSE), E97=2, VLOOKUP(H97, [1]Wage_Info!$B$2:$AL$55, 33, FALSE), E97=3, VLOOKUP(H97, [1]Wage_Info!$B$2:$AL$55, 34, FALSE), E97=4, VLOOKUP(H97, [1]Wage_Info!$B$2:$AL$55, 35, FALSE)), C97 = 2018, _xlfn.IFS(E97=1, VLOOKUP(H97, [1]Wage_Info!$B$2:$AL$55, 36, FALSE), E97=2, VLOOKUP(H97, [1]Wage_Info!$B$2:$AL$55, 37, FALSE)))</f>
        <v>17969253993</v>
      </c>
      <c r="AA97" s="4">
        <f t="shared" si="12"/>
        <v>5.4972051727066934E-3</v>
      </c>
      <c r="AB97">
        <f>[1]Key!C97</f>
        <v>1</v>
      </c>
      <c r="AC97">
        <f t="shared" si="13"/>
        <v>0</v>
      </c>
      <c r="AD97">
        <f t="shared" si="14"/>
        <v>0</v>
      </c>
      <c r="AE97">
        <f t="shared" si="15"/>
        <v>0</v>
      </c>
      <c r="AF97">
        <f>[1]Key!D97</f>
        <v>0</v>
      </c>
    </row>
    <row r="98" spans="1:32" x14ac:dyDescent="0.3">
      <c r="A98">
        <v>97</v>
      </c>
      <c r="B98">
        <v>97</v>
      </c>
      <c r="C98">
        <v>2015</v>
      </c>
      <c r="D98">
        <v>5</v>
      </c>
      <c r="E98">
        <f t="shared" si="8"/>
        <v>2</v>
      </c>
      <c r="F98">
        <v>2016</v>
      </c>
      <c r="G98" t="s">
        <v>65</v>
      </c>
      <c r="H98" s="1">
        <f>VALUE(IF(G98="foreign",53,SUBSTITUTE(G98,G98,VLOOKUP(G98,[1]Key!$G$2:$H$55,2,))))</f>
        <v>11</v>
      </c>
      <c r="I98" t="s">
        <v>77</v>
      </c>
      <c r="J98">
        <f>VALUE(_xlfn.IFS(I98="foreign",53,I98="fictional",54, I98="unspecified", 55, NOT(OR(I98="foreign",I98="fictional")),SUBSTITUTE(I98,I98,VLOOKUP(I98,[1]Key!$G$2:$H$55,2,))))</f>
        <v>14</v>
      </c>
      <c r="K98">
        <f t="shared" si="9"/>
        <v>0</v>
      </c>
      <c r="L98">
        <f>VLOOKUP(H98, [1]Key!$H$2:$K$54, 2)</f>
        <v>5</v>
      </c>
      <c r="M98">
        <f>VLOOKUP(J98, [1]Key!$H$2:$K$54, 2)</f>
        <v>3</v>
      </c>
      <c r="N98">
        <f>VLOOKUP("*"&amp;G98&amp;"*",[1]Key!$N$2:$O$6,2,FALSE)</f>
        <v>3</v>
      </c>
      <c r="O98">
        <f>VLOOKUP("*"&amp;G98&amp;"*",[1]Key!$R$2:$S$11,2,FALSE)</f>
        <v>7</v>
      </c>
      <c r="P98">
        <v>2676</v>
      </c>
      <c r="Q98" s="2">
        <v>20000000</v>
      </c>
      <c r="R98" t="s">
        <v>37</v>
      </c>
      <c r="S98">
        <f>VLOOKUP(R98, [1]Key!$U$2:$V$50, 2, FALSE)</f>
        <v>3</v>
      </c>
      <c r="T98">
        <f t="shared" si="10"/>
        <v>0</v>
      </c>
      <c r="U98">
        <f>_xlfn.IFS(C98=2018, VLOOKUP(H98, '[1]State Pop'!$B$2:$G$55,6),C98=2017, VLOOKUP(H98, '[1]State Pop'!$B$2:$F$55,5),C98=2016, VLOOKUP(H98, '[1]State Pop'!$B$2:$F$55,4), C98=2015, VLOOKUP(H98, '[1]State Pop'!$B$2:$F$55,3), C98=2014, VLOOKUP(H98, '[1]State Pop'!$B$2:$F$55,2))</f>
        <v>10199533</v>
      </c>
      <c r="V98">
        <f>_xlfn.IFS(C98=2014,_xlfn.IFS(D98=1,VLOOKUP(H98,[1]Film_Workers!$B$2:$BD$55,2,FALSE),D98=2,VLOOKUP(H98,[1]Film_Workers!$B$2:$BD$55,3,FALSE),D98=3,VLOOKUP(H98,[1]Film_Workers!$B$2:$BD$55,4,FALSE),D98=4,VLOOKUP(H98,[1]Film_Workers!$B$2:$BD$55,5,FALSE),D98=5,VLOOKUP(H98,[1]Film_Workers!$B$2:$BD$55,6,FALSE),D98=6,VLOOKUP(H98,[1]Film_Workers!$B$2:$BD$55,7,FALSE),D98=7,VLOOKUP(H98,[1]Film_Workers!$B$2:$BD$55,8,FALSE),D98=8,VLOOKUP(H98,[1]Film_Workers!$B$2:$BD$55,9,FALSE),D98=9,VLOOKUP(H98,[1]Film_Workers!$B$2:$BD$55,10,FALSE),D98=10,VLOOKUP(H98,[1]Film_Workers!$B$2:$BD$55,11,FALSE),D98=11,VLOOKUP(H98,[1]Film_Workers!$B$2:$BD$55,12,FALSE),D98=12,VLOOKUP(H98,[1]Film_Workers!$B$2:$BD$55,13,FALSE)),C98=2015,_xlfn.IFS(D98=1,VLOOKUP(H98,[1]Film_Workers!$B$2:$BD$55,14,FALSE),D98=2,VLOOKUP(H98,[1]Film_Workers!$B$2:$BD$55,15,FALSE),D98=3,VLOOKUP(H98,[1]Film_Workers!$B$2:$BD$55,16,FALSE),D98=4,VLOOKUP(H98,[1]Film_Workers!$B$2:$BD$55,17,FALSE),D98=5,VLOOKUP(H98,[1]Film_Workers!$B$2:$BD$55,18,FALSE),D98=6,VLOOKUP(H98,[1]Film_Workers!$B$2:$BD$55,19,FALSE),D98=7,VLOOKUP(H98,[1]Film_Workers!$B$2:$BD$55,20,FALSE),D98=8,VLOOKUP(H98,[1]Film_Workers!$B$2:$BD$55,21,FALSE),D98=9,VLOOKUP(H98,[1]Film_Workers!$B$2:$BD$55,22,FALSE),D98=10,VLOOKUP(H98,[1]Film_Workers!$B$2:$BD$55,23,FALSE),D98=11,VLOOKUP(H98,[1]Film_Workers!$B$2:$BD$55,24,FALSE),D98=12,VLOOKUP(H98,[1]Film_Workers!$B$2:$BD$55,25,FALSE)),C98=2016,_xlfn.IFS(D98=1,VLOOKUP(H98,[1]Film_Workers!$B$2:$BD$55,26,FALSE),D98=2,VLOOKUP(H98,[1]Film_Workers!$B$2:$BD$55,27,FALSE),D98=3,VLOOKUP(H98,[1]Film_Workers!$B$2:$BD$55,28,FALSE),D98=4,VLOOKUP(H98,[1]Film_Workers!$B$2:$BD$55,29,FALSE),D98=5,VLOOKUP(H98,[1]Film_Workers!$B$2:$BD$55,30,FALSE),D98=6,VLOOKUP(H98,[1]Film_Workers!$B$2:$BD$55,31,FALSE),D98=7,VLOOKUP(H98,[1]Film_Workers!$B$2:$BD$55,32,FALSE),D98=8,VLOOKUP(H98,[1]Film_Workers!$B$2:$BD$55,33,FALSE),D98=9,VLOOKUP(H98,[1]Film_Workers!$B$2:$BD$55,34,FALSE),D98=10,VLOOKUP(H98,[1]Film_Workers!$B$2:$BD$55,35,FALSE),D98=11,VLOOKUP(H98,[1]Film_Workers!$B$2:$BD$55,36,FALSE),D98=12,VLOOKUP(H98,[1]Film_Workers!$B$2:$BD$55,37,FALSE)),C98=2017,_xlfn.IFS(D98=1,VLOOKUP(H98,[1]Film_Workers!$B$2:$BD$55,38,FALSE),D98=2,VLOOKUP(H98,[1]Film_Workers!$B$2:$BD$55,39,FALSE),D98=3,VLOOKUP(H98,[1]Film_Workers!$B$2:$BD$55,40,FALSE),D98=4,VLOOKUP(H98,[1]Film_Workers!$B$2:$BD$55,41,FALSE),D98=5,VLOOKUP(H98,[1]Film_Workers!$B$2:$BD$55,42,FALSE),D98=6,VLOOKUP(H98,[1]Film_Workers!$B$2:$BD$55,43,FALSE),D98=7,VLOOKUP(H98,[1]Film_Workers!$B$2:$BD$55,43,FALSE),D98=8,VLOOKUP(H98,[1]Film_Workers!$B$2:$BD$55,44,FALSE),D98=9,VLOOKUP(H98,[1]Film_Workers!$B$2:$BD$55,45,FALSE),D98=10,VLOOKUP(H98,[1]Film_Workers!$B$2:$BD$55,46,FALSE),D98=11,VLOOKUP(H98,[1]Film_Workers!$B$2:$BD$55,47,FALSE),D98=12,VLOOKUP(H98,[1]Film_Workers!$B$2:$BD$55,48)),C98=2018,_xlfn.IFS(D98=1,VLOOKUP(H98,[1]Film_Workers!$B$2:$BD$55,49,FALSE),D98=2,VLOOKUP(H98,[1]Film_Workers!$B$2:$BD$55,50,FALSE),D98=3,VLOOKUP(H98,[1]Film_Workers!$B$2:$BD$55,51,FALSE),D98=4,VLOOKUP(H98,[1]Film_Workers!$B$2:$BD$55,52,FALSE),D98=5,VLOOKUP(H98,[1]Film_Workers!$B$2:$BD$55,53,FALSE),D98=6,VLOOKUP(H98,[1]Film_Workers!$B$2:$BD$55,54)))</f>
        <v>8687</v>
      </c>
      <c r="W98">
        <f>_xlfn.IFS(C98=2014,_xlfn.IFS(D98=1,VLOOKUP(H98,[1]Priv_Workers!$B$2:$BD$55,2,FALSE),D98=2,VLOOKUP(H98,[1]Priv_Workers!$B$2:$BD$55,3,FALSE),D98=3,VLOOKUP(H98,[1]Priv_Workers!$B$2:$BD$55,4,FALSE),D98=4,VLOOKUP(H98,[1]Priv_Workers!$B$2:$BD$55,5,FALSE),D98=5,VLOOKUP(H98,[1]Priv_Workers!$B$2:$BD$55,6,FALSE),D98=6,VLOOKUP(H98,[1]Priv_Workers!$B$2:$BD$55,7,FALSE),D98=7,VLOOKUP(H98,[1]Priv_Workers!$B$2:$BD$55,8,FALSE),D98=8,VLOOKUP(H98,[1]Priv_Workers!$B$2:$BD$55,9,FALSE),D98=9,VLOOKUP(H98,[1]Priv_Workers!$B$2:$BD$55,10,FALSE),D98=10,VLOOKUP(H98,[1]Priv_Workers!$B$2:$BD$55,11,FALSE),D98=11,VLOOKUP(H98,[1]Priv_Workers!$B$2:$BD$55,12,FALSE),D98=12,VLOOKUP(H98,[1]Priv_Workers!$B$2:$BD$55,13,FALSE)),C98=2015,_xlfn.IFS(D98=1,VLOOKUP(H98,[1]Priv_Workers!$B$2:$BD$55,14,FALSE),D98=2,VLOOKUP(H98,[1]Priv_Workers!$B$2:$BD$55,15,FALSE),D98=3,VLOOKUP(H98,[1]Priv_Workers!$B$2:$BD$55,16,FALSE),D98=4,VLOOKUP(H98,[1]Priv_Workers!$B$2:$BD$55,17,FALSE),D98=5,VLOOKUP(H98,[1]Priv_Workers!$B$2:$BD$55,18,FALSE),D98=6,VLOOKUP(H98,[1]Priv_Workers!$B$2:$BD$55,19,FALSE),D98=7,VLOOKUP(H98,[1]Priv_Workers!$B$2:$BD$55,20,FALSE),D98=8,VLOOKUP(H98,[1]Priv_Workers!$B$2:$BD$55,21,FALSE),D98=9,VLOOKUP(H98,[1]Priv_Workers!$B$2:$BD$55,22,FALSE),D98=10,VLOOKUP(H98,[1]Priv_Workers!$B$2:$BD$55,23,FALSE),D98=11,VLOOKUP(H98,[1]Priv_Workers!$B$2:$BD$55,24,FALSE),D98=12,VLOOKUP(H98,[1]Priv_Workers!$B$2:$BD$55,25,FALSE)),C98=2016,_xlfn.IFS(D98=1,VLOOKUP(H98,[1]Priv_Workers!$B$2:$BD$55,26,FALSE),D98=2,VLOOKUP(H98,[1]Priv_Workers!$B$2:$BD$55,27,FALSE),D98=3,VLOOKUP(H98,[1]Priv_Workers!$B$2:$BD$55,28,FALSE),D98=4,VLOOKUP(H98,[1]Priv_Workers!$B$2:$BD$55,29,FALSE),D98=5,VLOOKUP(H98,[1]Priv_Workers!$B$2:$BD$55,30,FALSE),D98=6,VLOOKUP(H98,[1]Priv_Workers!$B$2:$BD$55,31,FALSE),D98=7,VLOOKUP(H98,[1]Priv_Workers!$B$2:$BD$55,32,FALSE),D98=8,VLOOKUP(H98,[1]Priv_Workers!$B$2:$BD$55,33,FALSE),D98=9,VLOOKUP(H98,[1]Priv_Workers!$B$2:$BD$55,34,FALSE),D98=10,VLOOKUP(H98,[1]Priv_Workers!$B$2:$BD$55,35,FALSE),D98=11,VLOOKUP(H98,[1]Priv_Workers!$B$2:$BD$55,36,FALSE),D98=12,VLOOKUP(H98,[1]Priv_Workers!$B$2:$BD$55,37,FALSE)),C98=2017,_xlfn.IFS(D98=1,VLOOKUP(H98,[1]Priv_Workers!$B$2:$BD$55,38,FALSE),D98=2,VLOOKUP(H98,[1]Priv_Workers!$B$2:$BD$55,39,FALSE),D98=3,VLOOKUP(H98,[1]Priv_Workers!$B$2:$BD$55,40,FALSE),D98=4,VLOOKUP(H98,[1]Priv_Workers!$B$2:$BD$55,41,FALSE),D98=5,VLOOKUP(H98,[1]Priv_Workers!$B$2:$BD$55,42,FALSE),D98=6,VLOOKUP(H98,[1]Priv_Workers!$B$2:$BD$55,43,FALSE),D98=7,VLOOKUP(H98,[1]Priv_Workers!$B$2:$BD$55,43,FALSE),D98=8,VLOOKUP(H98,[1]Priv_Workers!$B$2:$BD$55,44,FALSE),D98=9,VLOOKUP(H98,[1]Priv_Workers!$B$2:$BD$55,45,FALSE),D98=10,VLOOKUP(H98,[1]Priv_Workers!$B$2:$BD$55,46,FALSE),D98=11,VLOOKUP(H98,[1]Priv_Workers!$B$2:$BD$55,47,FALSE),D98=12,VLOOKUP(H98,[1]Priv_Workers!$B$2:$BD$55,48)),C98=2018,_xlfn.IFS(D98=1,VLOOKUP(H98,[1]Priv_Workers!$B$2:$BD$55,49,FALSE),D98=2,VLOOKUP(H98,[1]Priv_Workers!$B$2:$BD$55,50,FALSE),D98=3,VLOOKUP(H98,[1]Priv_Workers!$B$2:$BD$55,51,FALSE),D98=4,VLOOKUP(H98,[1]Priv_Workers!$B$2:$BD$55,52,FALSE),D98=5,VLOOKUP(H98,[1]Priv_Workers!$B$2:$BD$55,53,FALSE),D98=6,VLOOKUP(H98,[1]Priv_Workers!$B$2:$BD$55,54)))</f>
        <v>3513771</v>
      </c>
      <c r="X98" s="3">
        <f t="shared" si="11"/>
        <v>2.4722726666023482E-3</v>
      </c>
      <c r="Y98" s="2">
        <f>_xlfn.IFS(C98=2014, _xlfn.IFS(E98=1, VLOOKUP(H98, [1]Wage_Info!$B$2:$AH$55, 2, FALSE), E98=2, VLOOKUP(H98, [1]Wage_Info!$B$2:$AH$55, 3, FALSE), E98=3, VLOOKUP(H98, [1]Wage_Info!$B$2:$AH$55, 4, FALSE), E98=4, VLOOKUP(H98, [1]Wage_Info!$B$2:$AH$55, 5, FALSE)), C98=2015, _xlfn.IFS(E98=1, VLOOKUP(H98, [1]Wage_Info!$B$2:$AH$55, 6, FALSE), E98=2, VLOOKUP(H98, [1]Wage_Info!$B$2:$AH$55, 7, FALSE), E98=3, VLOOKUP(H98, [1]Wage_Info!$B$2:$AH$55, 8, FALSE), E98=4, VLOOKUP(H98, [1]Wage_Info!$B$2:$AH$55, 9, FALSE)), C98=2016, _xlfn.IFS(E98=1, VLOOKUP(H98, [1]Wage_Info!$B$2:$AH$55, 10, FALSE), E98=2, VLOOKUP(H98, [1]Wage_Info!$B$2:$AH$55, 11, FALSE), E98=3, VLOOKUP(H98, [1]Wage_Info!$B$2:$AH$55, 12, FALSE), E98=4, VLOOKUP(H98, [1]Wage_Info!$B$2:$AH$55, 13, FALSE)), C98=2017, _xlfn.IFS(E98=1, VLOOKUP(H98, [1]Wage_Info!$B$2:$AH$55, 14, FALSE), E98=2, VLOOKUP(H98, [1]Wage_Info!$B$2:$AH$55, 15, FALSE), E98=3, VLOOKUP(H98, [1]Wage_Info!$B$2:$AH$55, 16, FALSE), E98=4, VLOOKUP(H98, [1]Wage_Info!$B$2:$AH$55, 17, FALSE)), C98 = 2018, _xlfn.IFS(E98=1, VLOOKUP(H98, [1]Wage_Info!$B$2:$AH$55, 18, FALSE), E98=3, VLOOKUP(H98, [1]Wage_Info!$B$2:$AH$55, 19, FALSE)))</f>
        <v>111694238</v>
      </c>
      <c r="Z98" s="2">
        <f>_xlfn.IFS(C98=2014, _xlfn.IFS(E98=1, VLOOKUP(H98, [1]Wage_Info!$B$2:$AL$55, 20, FALSE), E98=2, VLOOKUP(H98, [1]Wage_Info!$B$2:$AL$55, 21, FALSE), E98=3, VLOOKUP(H98, [1]Wage_Info!$B$2:$AL$55, 22, FALSE), E98=4, VLOOKUP(H98, [1]Wage_Info!$B$2:$AL$55, 23, FALSE)), C98=2015, _xlfn.IFS(E98=1, VLOOKUP(H98, [1]Wage_Info!$B$2:$AL$55, 24, FALSE), E98=2, VLOOKUP(H98, [1]Wage_Info!$B$2:$AL$55, 25, FALSE), E98=3, VLOOKUP(H98, [1]Wage_Info!$B$2:$AL$55, 26, FALSE), E98=4, VLOOKUP(H98, [1]Wage_Info!$B$2:$AL$55, 27, FALSE)), C98=2016, _xlfn.IFS(E98=1, VLOOKUP(H98, [1]Wage_Info!$B$2:$AL$55, 28, FALSE), E98=2, VLOOKUP(H98, [1]Wage_Info!$B$2:$AL$55, 29, FALSE), E98=3, VLOOKUP(H98, [1]Wage_Info!$B$2:$AL$55, 30, FALSE), E98=4, VLOOKUP(H98, [1]Wage_Info!$B$2:$AL$55, 31, FALSE)), C98=2017, _xlfn.IFS(E98=1, VLOOKUP(H98, [1]Wage_Info!$B$2:$AL$55, 32, FALSE), E98=2, VLOOKUP(H98, [1]Wage_Info!$B$2:$AL$55, 33, FALSE), E98=3, VLOOKUP(H98, [1]Wage_Info!$B$2:$AL$55, 34, FALSE), E98=4, VLOOKUP(H98, [1]Wage_Info!$B$2:$AL$55, 35, FALSE)), C98 = 2018, _xlfn.IFS(E98=1, VLOOKUP(H98, [1]Wage_Info!$B$2:$AL$55, 36, FALSE), E98=2, VLOOKUP(H98, [1]Wage_Info!$B$2:$AL$55, 37, FALSE)))</f>
        <v>41648395597</v>
      </c>
      <c r="AA98" s="4">
        <f t="shared" si="12"/>
        <v>2.6818377130485554E-3</v>
      </c>
      <c r="AB98">
        <f>[1]Key!C98</f>
        <v>1</v>
      </c>
      <c r="AC98">
        <f t="shared" si="13"/>
        <v>0</v>
      </c>
      <c r="AD98">
        <f t="shared" si="14"/>
        <v>0</v>
      </c>
      <c r="AE98">
        <f t="shared" si="15"/>
        <v>0</v>
      </c>
      <c r="AF98">
        <f>[1]Key!D98</f>
        <v>0</v>
      </c>
    </row>
    <row r="99" spans="1:32" x14ac:dyDescent="0.3">
      <c r="A99">
        <v>98</v>
      </c>
      <c r="B99">
        <v>98</v>
      </c>
      <c r="C99">
        <v>2015</v>
      </c>
      <c r="D99">
        <v>3</v>
      </c>
      <c r="E99">
        <f t="shared" si="8"/>
        <v>1</v>
      </c>
      <c r="F99">
        <v>2016</v>
      </c>
      <c r="G99" t="s">
        <v>62</v>
      </c>
      <c r="H99" s="1">
        <f>VALUE(IF(G99="foreign",53,SUBSTITUTE(G99,G99,VLOOKUP(G99,[1]Key!$G$2:$H$55,2,))))</f>
        <v>53</v>
      </c>
      <c r="I99" t="s">
        <v>62</v>
      </c>
      <c r="J99">
        <f>VALUE(_xlfn.IFS(I99="foreign",53,I99="fictional",54, I99="unspecified", 55, NOT(OR(I99="foreign",I99="fictional")),SUBSTITUTE(I99,I99,VLOOKUP(I99,[1]Key!$G$2:$H$55,2,))))</f>
        <v>53</v>
      </c>
      <c r="K99">
        <f t="shared" si="9"/>
        <v>1</v>
      </c>
      <c r="L99">
        <f>VLOOKUP(H99, [1]Key!$H$2:$K$54, 2)</f>
        <v>0</v>
      </c>
      <c r="M99">
        <f>VLOOKUP(J99, [1]Key!$H$2:$K$54, 2)</f>
        <v>0</v>
      </c>
      <c r="N99">
        <f>VLOOKUP("*"&amp;G99&amp;"*",[1]Key!$N$2:$O$6,2,FALSE)</f>
        <v>0</v>
      </c>
      <c r="O99">
        <f>VLOOKUP("*"&amp;G99&amp;"*",[1]Key!$R$2:$S$11,2,FALSE)</f>
        <v>0</v>
      </c>
      <c r="P99">
        <v>2671</v>
      </c>
      <c r="Q99" s="2">
        <v>10000000</v>
      </c>
      <c r="R99" t="s">
        <v>67</v>
      </c>
      <c r="S99">
        <f>VLOOKUP(R99, [1]Key!$U$2:$V$11, 2, FALSE)</f>
        <v>9</v>
      </c>
      <c r="T99">
        <f t="shared" si="10"/>
        <v>1</v>
      </c>
      <c r="U99">
        <f>_xlfn.IFS(C99=2018, VLOOKUP(H99, '[1]State Pop'!$B$2:$G$55,6),C99=2017, VLOOKUP(H99, '[1]State Pop'!$B$2:$F$55,5),C99=2016, VLOOKUP(H99, '[1]State Pop'!$B$2:$F$55,4), C99=2015, VLOOKUP(H99, '[1]State Pop'!$B$2:$F$55,3), C99=2014, VLOOKUP(H99, '[1]State Pop'!$B$2:$F$55,2))</f>
        <v>0</v>
      </c>
      <c r="V99">
        <f>_xlfn.IFS(C99=2014,_xlfn.IFS(D99=1,VLOOKUP(H99,[1]Film_Workers!$B$2:$BD$55,2,FALSE),D99=2,VLOOKUP(H99,[1]Film_Workers!$B$2:$BD$55,3,FALSE),D99=3,VLOOKUP(H99,[1]Film_Workers!$B$2:$BD$55,4,FALSE),D99=4,VLOOKUP(H99,[1]Film_Workers!$B$2:$BD$55,5,FALSE),D99=5,VLOOKUP(H99,[1]Film_Workers!$B$2:$BD$55,6,FALSE),D99=6,VLOOKUP(H99,[1]Film_Workers!$B$2:$BD$55,7,FALSE),D99=7,VLOOKUP(H99,[1]Film_Workers!$B$2:$BD$55,8,FALSE),D99=8,VLOOKUP(H99,[1]Film_Workers!$B$2:$BD$55,9,FALSE),D99=9,VLOOKUP(H99,[1]Film_Workers!$B$2:$BD$55,10,FALSE),D99=10,VLOOKUP(H99,[1]Film_Workers!$B$2:$BD$55,11,FALSE),D99=11,VLOOKUP(H99,[1]Film_Workers!$B$2:$BD$55,12,FALSE),D99=12,VLOOKUP(H99,[1]Film_Workers!$B$2:$BD$55,13,FALSE)),C99=2015,_xlfn.IFS(D99=1,VLOOKUP(H99,[1]Film_Workers!$B$2:$BD$55,14,FALSE),D99=2,VLOOKUP(H99,[1]Film_Workers!$B$2:$BD$55,15,FALSE),D99=3,VLOOKUP(H99,[1]Film_Workers!$B$2:$BD$55,16,FALSE),D99=4,VLOOKUP(H99,[1]Film_Workers!$B$2:$BD$55,17,FALSE),D99=5,VLOOKUP(H99,[1]Film_Workers!$B$2:$BD$55,18,FALSE),D99=6,VLOOKUP(H99,[1]Film_Workers!$B$2:$BD$55,19,FALSE),D99=7,VLOOKUP(H99,[1]Film_Workers!$B$2:$BD$55,20,FALSE),D99=8,VLOOKUP(H99,[1]Film_Workers!$B$2:$BD$55,21,FALSE),D99=9,VLOOKUP(H99,[1]Film_Workers!$B$2:$BD$55,22,FALSE),D99=10,VLOOKUP(H99,[1]Film_Workers!$B$2:$BD$55,23,FALSE),D99=11,VLOOKUP(H99,[1]Film_Workers!$B$2:$BD$55,24,FALSE),D99=12,VLOOKUP(H99,[1]Film_Workers!$B$2:$BD$55,25,FALSE)),C99=2016,_xlfn.IFS(D99=1,VLOOKUP(H99,[1]Film_Workers!$B$2:$BD$55,26,FALSE),D99=2,VLOOKUP(H99,[1]Film_Workers!$B$2:$BD$55,27,FALSE),D99=3,VLOOKUP(H99,[1]Film_Workers!$B$2:$BD$55,28,FALSE),D99=4,VLOOKUP(H99,[1]Film_Workers!$B$2:$BD$55,29,FALSE),D99=5,VLOOKUP(H99,[1]Film_Workers!$B$2:$BD$55,30,FALSE),D99=6,VLOOKUP(H99,[1]Film_Workers!$B$2:$BD$55,31,FALSE),D99=7,VLOOKUP(H99,[1]Film_Workers!$B$2:$BD$55,32,FALSE),D99=8,VLOOKUP(H99,[1]Film_Workers!$B$2:$BD$55,33,FALSE),D99=9,VLOOKUP(H99,[1]Film_Workers!$B$2:$BD$55,34,FALSE),D99=10,VLOOKUP(H99,[1]Film_Workers!$B$2:$BD$55,35,FALSE),D99=11,VLOOKUP(H99,[1]Film_Workers!$B$2:$BD$55,36,FALSE),D99=12,VLOOKUP(H99,[1]Film_Workers!$B$2:$BD$55,37,FALSE)),C99=2017,_xlfn.IFS(D99=1,VLOOKUP(H99,[1]Film_Workers!$B$2:$BD$55,38,FALSE),D99=2,VLOOKUP(H99,[1]Film_Workers!$B$2:$BD$55,39,FALSE),D99=3,VLOOKUP(H99,[1]Film_Workers!$B$2:$BD$55,40,FALSE),D99=4,VLOOKUP(H99,[1]Film_Workers!$B$2:$BD$55,41,FALSE),D99=5,VLOOKUP(H99,[1]Film_Workers!$B$2:$BD$55,42,FALSE),D99=6,VLOOKUP(H99,[1]Film_Workers!$B$2:$BD$55,43,FALSE),D99=7,VLOOKUP(H99,[1]Film_Workers!$B$2:$BD$55,43,FALSE),D99=8,VLOOKUP(H99,[1]Film_Workers!$B$2:$BD$55,44,FALSE),D99=9,VLOOKUP(H99,[1]Film_Workers!$B$2:$BD$55,45,FALSE),D99=10,VLOOKUP(H99,[1]Film_Workers!$B$2:$BD$55,46,FALSE),D99=11,VLOOKUP(H99,[1]Film_Workers!$B$2:$BD$55,47,FALSE),D99=12,VLOOKUP(H99,[1]Film_Workers!$B$2:$BD$55,48)),C99=2018,_xlfn.IFS(D99=1,VLOOKUP(H99,[1]Film_Workers!$B$2:$BD$55,49,FALSE),D99=2,VLOOKUP(H99,[1]Film_Workers!$B$2:$BD$55,50,FALSE),D99=3,VLOOKUP(H99,[1]Film_Workers!$B$2:$BD$55,51,FALSE),D99=4,VLOOKUP(H99,[1]Film_Workers!$B$2:$BD$55,52,FALSE),D99=5,VLOOKUP(H99,[1]Film_Workers!$B$2:$BD$55,53,FALSE),D99=6,VLOOKUP(H99,[1]Film_Workers!$B$2:$BD$55,54)))</f>
        <v>0</v>
      </c>
      <c r="W99">
        <f>_xlfn.IFS(C99=2014,_xlfn.IFS(D99=1,VLOOKUP(H99,[1]Priv_Workers!$B$2:$BD$55,2,FALSE),D99=2,VLOOKUP(H99,[1]Priv_Workers!$B$2:$BD$55,3,FALSE),D99=3,VLOOKUP(H99,[1]Priv_Workers!$B$2:$BD$55,4,FALSE),D99=4,VLOOKUP(H99,[1]Priv_Workers!$B$2:$BD$55,5,FALSE),D99=5,VLOOKUP(H99,[1]Priv_Workers!$B$2:$BD$55,6,FALSE),D99=6,VLOOKUP(H99,[1]Priv_Workers!$B$2:$BD$55,7,FALSE),D99=7,VLOOKUP(H99,[1]Priv_Workers!$B$2:$BD$55,8,FALSE),D99=8,VLOOKUP(H99,[1]Priv_Workers!$B$2:$BD$55,9,FALSE),D99=9,VLOOKUP(H99,[1]Priv_Workers!$B$2:$BD$55,10,FALSE),D99=10,VLOOKUP(H99,[1]Priv_Workers!$B$2:$BD$55,11,FALSE),D99=11,VLOOKUP(H99,[1]Priv_Workers!$B$2:$BD$55,12,FALSE),D99=12,VLOOKUP(H99,[1]Priv_Workers!$B$2:$BD$55,13,FALSE)),C99=2015,_xlfn.IFS(D99=1,VLOOKUP(H99,[1]Priv_Workers!$B$2:$BD$55,14,FALSE),D99=2,VLOOKUP(H99,[1]Priv_Workers!$B$2:$BD$55,15,FALSE),D99=3,VLOOKUP(H99,[1]Priv_Workers!$B$2:$BD$55,16,FALSE),D99=4,VLOOKUP(H99,[1]Priv_Workers!$B$2:$BD$55,17,FALSE),D99=5,VLOOKUP(H99,[1]Priv_Workers!$B$2:$BD$55,18,FALSE),D99=6,VLOOKUP(H99,[1]Priv_Workers!$B$2:$BD$55,19,FALSE),D99=7,VLOOKUP(H99,[1]Priv_Workers!$B$2:$BD$55,20,FALSE),D99=8,VLOOKUP(H99,[1]Priv_Workers!$B$2:$BD$55,21,FALSE),D99=9,VLOOKUP(H99,[1]Priv_Workers!$B$2:$BD$55,22,FALSE),D99=10,VLOOKUP(H99,[1]Priv_Workers!$B$2:$BD$55,23,FALSE),D99=11,VLOOKUP(H99,[1]Priv_Workers!$B$2:$BD$55,24,FALSE),D99=12,VLOOKUP(H99,[1]Priv_Workers!$B$2:$BD$55,25,FALSE)),C99=2016,_xlfn.IFS(D99=1,VLOOKUP(H99,[1]Priv_Workers!$B$2:$BD$55,26,FALSE),D99=2,VLOOKUP(H99,[1]Priv_Workers!$B$2:$BD$55,27,FALSE),D99=3,VLOOKUP(H99,[1]Priv_Workers!$B$2:$BD$55,28,FALSE),D99=4,VLOOKUP(H99,[1]Priv_Workers!$B$2:$BD$55,29,FALSE),D99=5,VLOOKUP(H99,[1]Priv_Workers!$B$2:$BD$55,30,FALSE),D99=6,VLOOKUP(H99,[1]Priv_Workers!$B$2:$BD$55,31,FALSE),D99=7,VLOOKUP(H99,[1]Priv_Workers!$B$2:$BD$55,32,FALSE),D99=8,VLOOKUP(H99,[1]Priv_Workers!$B$2:$BD$55,33,FALSE),D99=9,VLOOKUP(H99,[1]Priv_Workers!$B$2:$BD$55,34,FALSE),D99=10,VLOOKUP(H99,[1]Priv_Workers!$B$2:$BD$55,35,FALSE),D99=11,VLOOKUP(H99,[1]Priv_Workers!$B$2:$BD$55,36,FALSE),D99=12,VLOOKUP(H99,[1]Priv_Workers!$B$2:$BD$55,37,FALSE)),C99=2017,_xlfn.IFS(D99=1,VLOOKUP(H99,[1]Priv_Workers!$B$2:$BD$55,38,FALSE),D99=2,VLOOKUP(H99,[1]Priv_Workers!$B$2:$BD$55,39,FALSE),D99=3,VLOOKUP(H99,[1]Priv_Workers!$B$2:$BD$55,40,FALSE),D99=4,VLOOKUP(H99,[1]Priv_Workers!$B$2:$BD$55,41,FALSE),D99=5,VLOOKUP(H99,[1]Priv_Workers!$B$2:$BD$55,42,FALSE),D99=6,VLOOKUP(H99,[1]Priv_Workers!$B$2:$BD$55,43,FALSE),D99=7,VLOOKUP(H99,[1]Priv_Workers!$B$2:$BD$55,43,FALSE),D99=8,VLOOKUP(H99,[1]Priv_Workers!$B$2:$BD$55,44,FALSE),D99=9,VLOOKUP(H99,[1]Priv_Workers!$B$2:$BD$55,45,FALSE),D99=10,VLOOKUP(H99,[1]Priv_Workers!$B$2:$BD$55,46,FALSE),D99=11,VLOOKUP(H99,[1]Priv_Workers!$B$2:$BD$55,47,FALSE),D99=12,VLOOKUP(H99,[1]Priv_Workers!$B$2:$BD$55,48)),C99=2018,_xlfn.IFS(D99=1,VLOOKUP(H99,[1]Priv_Workers!$B$2:$BD$55,49,FALSE),D99=2,VLOOKUP(H99,[1]Priv_Workers!$B$2:$BD$55,50,FALSE),D99=3,VLOOKUP(H99,[1]Priv_Workers!$B$2:$BD$55,51,FALSE),D99=4,VLOOKUP(H99,[1]Priv_Workers!$B$2:$BD$55,52,FALSE),D99=5,VLOOKUP(H99,[1]Priv_Workers!$B$2:$BD$55,53,FALSE),D99=6,VLOOKUP(H99,[1]Priv_Workers!$B$2:$BD$55,54)))</f>
        <v>0</v>
      </c>
      <c r="X99" s="3" t="e">
        <f t="shared" si="11"/>
        <v>#DIV/0!</v>
      </c>
      <c r="Y99" s="2">
        <f>_xlfn.IFS(C99=2014, _xlfn.IFS(E99=1, VLOOKUP(H99, [1]Wage_Info!$B$2:$AH$55, 2, FALSE), E99=2, VLOOKUP(H99, [1]Wage_Info!$B$2:$AH$55, 3, FALSE), E99=3, VLOOKUP(H99, [1]Wage_Info!$B$2:$AH$55, 4, FALSE), E99=4, VLOOKUP(H99, [1]Wage_Info!$B$2:$AH$55, 5, FALSE)), C99=2015, _xlfn.IFS(E99=1, VLOOKUP(H99, [1]Wage_Info!$B$2:$AH$55, 6, FALSE), E99=2, VLOOKUP(H99, [1]Wage_Info!$B$2:$AH$55, 7, FALSE), E99=3, VLOOKUP(H99, [1]Wage_Info!$B$2:$AH$55, 8, FALSE), E99=4, VLOOKUP(H99, [1]Wage_Info!$B$2:$AH$55, 9, FALSE)), C99=2016, _xlfn.IFS(E99=1, VLOOKUP(H99, [1]Wage_Info!$B$2:$AH$55, 10, FALSE), E99=2, VLOOKUP(H99, [1]Wage_Info!$B$2:$AH$55, 11, FALSE), E99=3, VLOOKUP(H99, [1]Wage_Info!$B$2:$AH$55, 12, FALSE), E99=4, VLOOKUP(H99, [1]Wage_Info!$B$2:$AH$55, 13, FALSE)), C99=2017, _xlfn.IFS(E99=1, VLOOKUP(H99, [1]Wage_Info!$B$2:$AH$55, 14, FALSE), E99=2, VLOOKUP(H99, [1]Wage_Info!$B$2:$AH$55, 15, FALSE), E99=3, VLOOKUP(H99, [1]Wage_Info!$B$2:$AH$55, 16, FALSE), E99=4, VLOOKUP(H99, [1]Wage_Info!$B$2:$AH$55, 17, FALSE)), C99 = 2018, _xlfn.IFS(E99=1, VLOOKUP(H99, [1]Wage_Info!$B$2:$AH$55, 18, FALSE), E99=3, VLOOKUP(H99, [1]Wage_Info!$B$2:$AH$55, 19, FALSE)))</f>
        <v>0</v>
      </c>
      <c r="Z99" s="2">
        <f>_xlfn.IFS(C99=2014, _xlfn.IFS(E99=1, VLOOKUP(H99, [1]Wage_Info!$B$2:$AL$55, 20, FALSE), E99=2, VLOOKUP(H99, [1]Wage_Info!$B$2:$AL$55, 21, FALSE), E99=3, VLOOKUP(H99, [1]Wage_Info!$B$2:$AL$55, 22, FALSE), E99=4, VLOOKUP(H99, [1]Wage_Info!$B$2:$AL$55, 23, FALSE)), C99=2015, _xlfn.IFS(E99=1, VLOOKUP(H99, [1]Wage_Info!$B$2:$AL$55, 24, FALSE), E99=2, VLOOKUP(H99, [1]Wage_Info!$B$2:$AL$55, 25, FALSE), E99=3, VLOOKUP(H99, [1]Wage_Info!$B$2:$AL$55, 26, FALSE), E99=4, VLOOKUP(H99, [1]Wage_Info!$B$2:$AL$55, 27, FALSE)), C99=2016, _xlfn.IFS(E99=1, VLOOKUP(H99, [1]Wage_Info!$B$2:$AL$55, 28, FALSE), E99=2, VLOOKUP(H99, [1]Wage_Info!$B$2:$AL$55, 29, FALSE), E99=3, VLOOKUP(H99, [1]Wage_Info!$B$2:$AL$55, 30, FALSE), E99=4, VLOOKUP(H99, [1]Wage_Info!$B$2:$AL$55, 31, FALSE)), C99=2017, _xlfn.IFS(E99=1, VLOOKUP(H99, [1]Wage_Info!$B$2:$AL$55, 32, FALSE), E99=2, VLOOKUP(H99, [1]Wage_Info!$B$2:$AL$55, 33, FALSE), E99=3, VLOOKUP(H99, [1]Wage_Info!$B$2:$AL$55, 34, FALSE), E99=4, VLOOKUP(H99, [1]Wage_Info!$B$2:$AL$55, 35, FALSE)), C99 = 2018, _xlfn.IFS(E99=1, VLOOKUP(H99, [1]Wage_Info!$B$2:$AL$55, 36, FALSE), E99=2, VLOOKUP(H99, [1]Wage_Info!$B$2:$AL$55, 37, FALSE)))</f>
        <v>0</v>
      </c>
      <c r="AA99" s="4" t="e">
        <f t="shared" si="12"/>
        <v>#DIV/0!</v>
      </c>
      <c r="AB99">
        <f>[1]Key!C99</f>
        <v>1</v>
      </c>
      <c r="AC99">
        <f t="shared" si="13"/>
        <v>0</v>
      </c>
      <c r="AD99">
        <f t="shared" si="14"/>
        <v>0</v>
      </c>
      <c r="AE99">
        <f t="shared" si="15"/>
        <v>0</v>
      </c>
      <c r="AF99">
        <f>[1]Key!D99</f>
        <v>0</v>
      </c>
    </row>
    <row r="100" spans="1:32" x14ac:dyDescent="0.3">
      <c r="A100">
        <v>99</v>
      </c>
      <c r="B100">
        <v>99</v>
      </c>
      <c r="C100">
        <v>2014</v>
      </c>
      <c r="D100">
        <v>10</v>
      </c>
      <c r="E100">
        <f t="shared" si="8"/>
        <v>4</v>
      </c>
      <c r="F100">
        <v>2016</v>
      </c>
      <c r="G100" t="s">
        <v>78</v>
      </c>
      <c r="H100" s="1">
        <f>VALUE(IF(G100="foreign",53,SUBSTITUTE(G100,G100,VLOOKUP(G100,[1]Key!$G$2:$H$55,2,))))</f>
        <v>34</v>
      </c>
      <c r="I100" t="s">
        <v>78</v>
      </c>
      <c r="J100">
        <f>VALUE(_xlfn.IFS(I100="foreign",53,I100="fictional",54, I100="unspecified", 55, NOT(OR(I100="foreign",I100="fictional")),SUBSTITUTE(I100,I100,VLOOKUP(I100,[1]Key!$G$2:$H$55,2,))))</f>
        <v>34</v>
      </c>
      <c r="K100">
        <f t="shared" si="9"/>
        <v>1</v>
      </c>
      <c r="L100">
        <f>VLOOKUP(H100, [1]Key!$H$2:$K$54, 2)</f>
        <v>2</v>
      </c>
      <c r="M100">
        <f>VLOOKUP(J100, [1]Key!$H$2:$K$54, 2)</f>
        <v>2</v>
      </c>
      <c r="N100">
        <f>VLOOKUP("*"&amp;G100&amp;"*",[1]Key!$N$2:$O$6,2,FALSE)</f>
        <v>3</v>
      </c>
      <c r="O100">
        <f>VLOOKUP("*"&amp;G100&amp;"*",[1]Key!$R$2:$S$11,2,FALSE)</f>
        <v>7</v>
      </c>
      <c r="P100">
        <v>2631</v>
      </c>
      <c r="Q100" s="2">
        <v>10000000</v>
      </c>
      <c r="R100" t="s">
        <v>49</v>
      </c>
      <c r="S100">
        <f>VLOOKUP(R100, [1]Key!$U$2:$V$50, 2, FALSE)</f>
        <v>7</v>
      </c>
      <c r="T100">
        <f t="shared" si="10"/>
        <v>1</v>
      </c>
      <c r="U100">
        <f>_xlfn.IFS(C100=2018, VLOOKUP(H100, '[1]State Pop'!$B$2:$G$55,6),C100=2017, VLOOKUP(H100, '[1]State Pop'!$B$2:$F$55,5),C100=2016, VLOOKUP(H100, '[1]State Pop'!$B$2:$F$55,4), C100=2015, VLOOKUP(H100, '[1]State Pop'!$B$2:$F$55,3), C100=2014, VLOOKUP(H100, '[1]State Pop'!$B$2:$F$55,2))</f>
        <v>9941160</v>
      </c>
      <c r="V100">
        <f>_xlfn.IFS(C100=2014,_xlfn.IFS(D100=1,VLOOKUP(H100,[1]Film_Workers!$B$2:$BD$55,2,FALSE),D100=2,VLOOKUP(H100,[1]Film_Workers!$B$2:$BD$55,3,FALSE),D100=3,VLOOKUP(H100,[1]Film_Workers!$B$2:$BD$55,4,FALSE),D100=4,VLOOKUP(H100,[1]Film_Workers!$B$2:$BD$55,5,FALSE),D100=5,VLOOKUP(H100,[1]Film_Workers!$B$2:$BD$55,6,FALSE),D100=6,VLOOKUP(H100,[1]Film_Workers!$B$2:$BD$55,7,FALSE),D100=7,VLOOKUP(H100,[1]Film_Workers!$B$2:$BD$55,8,FALSE),D100=8,VLOOKUP(H100,[1]Film_Workers!$B$2:$BD$55,9,FALSE),D100=9,VLOOKUP(H100,[1]Film_Workers!$B$2:$BD$55,10,FALSE),D100=10,VLOOKUP(H100,[1]Film_Workers!$B$2:$BD$55,11,FALSE),D100=11,VLOOKUP(H100,[1]Film_Workers!$B$2:$BD$55,12,FALSE),D100=12,VLOOKUP(H100,[1]Film_Workers!$B$2:$BD$55,13,FALSE)),C100=2015,_xlfn.IFS(D100=1,VLOOKUP(H100,[1]Film_Workers!$B$2:$BD$55,14,FALSE),D100=2,VLOOKUP(H100,[1]Film_Workers!$B$2:$BD$55,15,FALSE),D100=3,VLOOKUP(H100,[1]Film_Workers!$B$2:$BD$55,16,FALSE),D100=4,VLOOKUP(H100,[1]Film_Workers!$B$2:$BD$55,17,FALSE),D100=5,VLOOKUP(H100,[1]Film_Workers!$B$2:$BD$55,18,FALSE),D100=6,VLOOKUP(H100,[1]Film_Workers!$B$2:$BD$55,19,FALSE),D100=7,VLOOKUP(H100,[1]Film_Workers!$B$2:$BD$55,20,FALSE),D100=8,VLOOKUP(H100,[1]Film_Workers!$B$2:$BD$55,21,FALSE),D100=9,VLOOKUP(H100,[1]Film_Workers!$B$2:$BD$55,22,FALSE),D100=10,VLOOKUP(H100,[1]Film_Workers!$B$2:$BD$55,23,FALSE),D100=11,VLOOKUP(H100,[1]Film_Workers!$B$2:$BD$55,24,FALSE),D100=12,VLOOKUP(H100,[1]Film_Workers!$B$2:$BD$55,25,FALSE)),C100=2016,_xlfn.IFS(D100=1,VLOOKUP(H100,[1]Film_Workers!$B$2:$BD$55,26,FALSE),D100=2,VLOOKUP(H100,[1]Film_Workers!$B$2:$BD$55,27,FALSE),D100=3,VLOOKUP(H100,[1]Film_Workers!$B$2:$BD$55,28,FALSE),D100=4,VLOOKUP(H100,[1]Film_Workers!$B$2:$BD$55,29,FALSE),D100=5,VLOOKUP(H100,[1]Film_Workers!$B$2:$BD$55,30,FALSE),D100=6,VLOOKUP(H100,[1]Film_Workers!$B$2:$BD$55,31,FALSE),D100=7,VLOOKUP(H100,[1]Film_Workers!$B$2:$BD$55,32,FALSE),D100=8,VLOOKUP(H100,[1]Film_Workers!$B$2:$BD$55,33,FALSE),D100=9,VLOOKUP(H100,[1]Film_Workers!$B$2:$BD$55,34,FALSE),D100=10,VLOOKUP(H100,[1]Film_Workers!$B$2:$BD$55,35,FALSE),D100=11,VLOOKUP(H100,[1]Film_Workers!$B$2:$BD$55,36,FALSE),D100=12,VLOOKUP(H100,[1]Film_Workers!$B$2:$BD$55,37,FALSE)),C100=2017,_xlfn.IFS(D100=1,VLOOKUP(H100,[1]Film_Workers!$B$2:$BD$55,38,FALSE),D100=2,VLOOKUP(H100,[1]Film_Workers!$B$2:$BD$55,39,FALSE),D100=3,VLOOKUP(H100,[1]Film_Workers!$B$2:$BD$55,40,FALSE),D100=4,VLOOKUP(H100,[1]Film_Workers!$B$2:$BD$55,41,FALSE),D100=5,VLOOKUP(H100,[1]Film_Workers!$B$2:$BD$55,42,FALSE),D100=6,VLOOKUP(H100,[1]Film_Workers!$B$2:$BD$55,43,FALSE),D100=7,VLOOKUP(H100,[1]Film_Workers!$B$2:$BD$55,43,FALSE),D100=8,VLOOKUP(H100,[1]Film_Workers!$B$2:$BD$55,44,FALSE),D100=9,VLOOKUP(H100,[1]Film_Workers!$B$2:$BD$55,45,FALSE),D100=10,VLOOKUP(H100,[1]Film_Workers!$B$2:$BD$55,46,FALSE),D100=11,VLOOKUP(H100,[1]Film_Workers!$B$2:$BD$55,47,FALSE),D100=12,VLOOKUP(H100,[1]Film_Workers!$B$2:$BD$55,48)),C100=2018,_xlfn.IFS(D100=1,VLOOKUP(H100,[1]Film_Workers!$B$2:$BD$55,49,FALSE),D100=2,VLOOKUP(H100,[1]Film_Workers!$B$2:$BD$55,50,FALSE),D100=3,VLOOKUP(H100,[1]Film_Workers!$B$2:$BD$55,51,FALSE),D100=4,VLOOKUP(H100,[1]Film_Workers!$B$2:$BD$55,52,FALSE),D100=5,VLOOKUP(H100,[1]Film_Workers!$B$2:$BD$55,53,FALSE),D100=6,VLOOKUP(H100,[1]Film_Workers!$B$2:$BD$55,54)))</f>
        <v>928</v>
      </c>
      <c r="W100">
        <f>_xlfn.IFS(C100=2014,_xlfn.IFS(D100=1,VLOOKUP(H100,[1]Priv_Workers!$B$2:$BD$55,2,FALSE),D100=2,VLOOKUP(H100,[1]Priv_Workers!$B$2:$BD$55,3,FALSE),D100=3,VLOOKUP(H100,[1]Priv_Workers!$B$2:$BD$55,4,FALSE),D100=4,VLOOKUP(H100,[1]Priv_Workers!$B$2:$BD$55,5,FALSE),D100=5,VLOOKUP(H100,[1]Priv_Workers!$B$2:$BD$55,6,FALSE),D100=6,VLOOKUP(H100,[1]Priv_Workers!$B$2:$BD$55,7,FALSE),D100=7,VLOOKUP(H100,[1]Priv_Workers!$B$2:$BD$55,8,FALSE),D100=8,VLOOKUP(H100,[1]Priv_Workers!$B$2:$BD$55,9,FALSE),D100=9,VLOOKUP(H100,[1]Priv_Workers!$B$2:$BD$55,10,FALSE),D100=10,VLOOKUP(H100,[1]Priv_Workers!$B$2:$BD$55,11,FALSE),D100=11,VLOOKUP(H100,[1]Priv_Workers!$B$2:$BD$55,12,FALSE),D100=12,VLOOKUP(H100,[1]Priv_Workers!$B$2:$BD$55,13,FALSE)),C100=2015,_xlfn.IFS(D100=1,VLOOKUP(H100,[1]Priv_Workers!$B$2:$BD$55,14,FALSE),D100=2,VLOOKUP(H100,[1]Priv_Workers!$B$2:$BD$55,15,FALSE),D100=3,VLOOKUP(H100,[1]Priv_Workers!$B$2:$BD$55,16,FALSE),D100=4,VLOOKUP(H100,[1]Priv_Workers!$B$2:$BD$55,17,FALSE),D100=5,VLOOKUP(H100,[1]Priv_Workers!$B$2:$BD$55,18,FALSE),D100=6,VLOOKUP(H100,[1]Priv_Workers!$B$2:$BD$55,19,FALSE),D100=7,VLOOKUP(H100,[1]Priv_Workers!$B$2:$BD$55,20,FALSE),D100=8,VLOOKUP(H100,[1]Priv_Workers!$B$2:$BD$55,21,FALSE),D100=9,VLOOKUP(H100,[1]Priv_Workers!$B$2:$BD$55,22,FALSE),D100=10,VLOOKUP(H100,[1]Priv_Workers!$B$2:$BD$55,23,FALSE),D100=11,VLOOKUP(H100,[1]Priv_Workers!$B$2:$BD$55,24,FALSE),D100=12,VLOOKUP(H100,[1]Priv_Workers!$B$2:$BD$55,25,FALSE)),C100=2016,_xlfn.IFS(D100=1,VLOOKUP(H100,[1]Priv_Workers!$B$2:$BD$55,26,FALSE),D100=2,VLOOKUP(H100,[1]Priv_Workers!$B$2:$BD$55,27,FALSE),D100=3,VLOOKUP(H100,[1]Priv_Workers!$B$2:$BD$55,28,FALSE),D100=4,VLOOKUP(H100,[1]Priv_Workers!$B$2:$BD$55,29,FALSE),D100=5,VLOOKUP(H100,[1]Priv_Workers!$B$2:$BD$55,30,FALSE),D100=6,VLOOKUP(H100,[1]Priv_Workers!$B$2:$BD$55,31,FALSE),D100=7,VLOOKUP(H100,[1]Priv_Workers!$B$2:$BD$55,32,FALSE),D100=8,VLOOKUP(H100,[1]Priv_Workers!$B$2:$BD$55,33,FALSE),D100=9,VLOOKUP(H100,[1]Priv_Workers!$B$2:$BD$55,34,FALSE),D100=10,VLOOKUP(H100,[1]Priv_Workers!$B$2:$BD$55,35,FALSE),D100=11,VLOOKUP(H100,[1]Priv_Workers!$B$2:$BD$55,36,FALSE),D100=12,VLOOKUP(H100,[1]Priv_Workers!$B$2:$BD$55,37,FALSE)),C100=2017,_xlfn.IFS(D100=1,VLOOKUP(H100,[1]Priv_Workers!$B$2:$BD$55,38,FALSE),D100=2,VLOOKUP(H100,[1]Priv_Workers!$B$2:$BD$55,39,FALSE),D100=3,VLOOKUP(H100,[1]Priv_Workers!$B$2:$BD$55,40,FALSE),D100=4,VLOOKUP(H100,[1]Priv_Workers!$B$2:$BD$55,41,FALSE),D100=5,VLOOKUP(H100,[1]Priv_Workers!$B$2:$BD$55,42,FALSE),D100=6,VLOOKUP(H100,[1]Priv_Workers!$B$2:$BD$55,43,FALSE),D100=7,VLOOKUP(H100,[1]Priv_Workers!$B$2:$BD$55,43,FALSE),D100=8,VLOOKUP(H100,[1]Priv_Workers!$B$2:$BD$55,44,FALSE),D100=9,VLOOKUP(H100,[1]Priv_Workers!$B$2:$BD$55,45,FALSE),D100=10,VLOOKUP(H100,[1]Priv_Workers!$B$2:$BD$55,46,FALSE),D100=11,VLOOKUP(H100,[1]Priv_Workers!$B$2:$BD$55,47,FALSE),D100=12,VLOOKUP(H100,[1]Priv_Workers!$B$2:$BD$55,48)),C100=2018,_xlfn.IFS(D100=1,VLOOKUP(H100,[1]Priv_Workers!$B$2:$BD$55,49,FALSE),D100=2,VLOOKUP(H100,[1]Priv_Workers!$B$2:$BD$55,50,FALSE),D100=3,VLOOKUP(H100,[1]Priv_Workers!$B$2:$BD$55,51,FALSE),D100=4,VLOOKUP(H100,[1]Priv_Workers!$B$2:$BD$55,52,FALSE),D100=5,VLOOKUP(H100,[1]Priv_Workers!$B$2:$BD$55,53,FALSE),D100=6,VLOOKUP(H100,[1]Priv_Workers!$B$2:$BD$55,54)))</f>
        <v>3428018</v>
      </c>
      <c r="X100" s="3">
        <f t="shared" si="11"/>
        <v>2.707103638312284E-4</v>
      </c>
      <c r="Y100" s="2">
        <f>_xlfn.IFS(C100=2014, _xlfn.IFS(E100=1, VLOOKUP(H100, [1]Wage_Info!$B$2:$AH$55, 2, FALSE), E100=2, VLOOKUP(H100, [1]Wage_Info!$B$2:$AH$55, 3, FALSE), E100=3, VLOOKUP(H100, [1]Wage_Info!$B$2:$AH$55, 4, FALSE), E100=4, VLOOKUP(H100, [1]Wage_Info!$B$2:$AH$55, 5, FALSE)), C100=2015, _xlfn.IFS(E100=1, VLOOKUP(H100, [1]Wage_Info!$B$2:$AH$55, 6, FALSE), E100=2, VLOOKUP(H100, [1]Wage_Info!$B$2:$AH$55, 7, FALSE), E100=3, VLOOKUP(H100, [1]Wage_Info!$B$2:$AH$55, 8, FALSE), E100=4, VLOOKUP(H100, [1]Wage_Info!$B$2:$AH$55, 9, FALSE)), C100=2016, _xlfn.IFS(E100=1, VLOOKUP(H100, [1]Wage_Info!$B$2:$AH$55, 10, FALSE), E100=2, VLOOKUP(H100, [1]Wage_Info!$B$2:$AH$55, 11, FALSE), E100=3, VLOOKUP(H100, [1]Wage_Info!$B$2:$AH$55, 12, FALSE), E100=4, VLOOKUP(H100, [1]Wage_Info!$B$2:$AH$55, 13, FALSE)), C100=2017, _xlfn.IFS(E100=1, VLOOKUP(H100, [1]Wage_Info!$B$2:$AH$55, 14, FALSE), E100=2, VLOOKUP(H100, [1]Wage_Info!$B$2:$AH$55, 15, FALSE), E100=3, VLOOKUP(H100, [1]Wage_Info!$B$2:$AH$55, 16, FALSE), E100=4, VLOOKUP(H100, [1]Wage_Info!$B$2:$AH$55, 17, FALSE)), C100 = 2018, _xlfn.IFS(E100=1, VLOOKUP(H100, [1]Wage_Info!$B$2:$AH$55, 18, FALSE), E100=3, VLOOKUP(H100, [1]Wage_Info!$B$2:$AH$55, 19, FALSE)))</f>
        <v>20470019</v>
      </c>
      <c r="Z100" s="2">
        <f>_xlfn.IFS(C100=2014, _xlfn.IFS(E100=1, VLOOKUP(H100, [1]Wage_Info!$B$2:$AL$55, 20, FALSE), E100=2, VLOOKUP(H100, [1]Wage_Info!$B$2:$AL$55, 21, FALSE), E100=3, VLOOKUP(H100, [1]Wage_Info!$B$2:$AL$55, 22, FALSE), E100=4, VLOOKUP(H100, [1]Wage_Info!$B$2:$AL$55, 23, FALSE)), C100=2015, _xlfn.IFS(E100=1, VLOOKUP(H100, [1]Wage_Info!$B$2:$AL$55, 24, FALSE), E100=2, VLOOKUP(H100, [1]Wage_Info!$B$2:$AL$55, 25, FALSE), E100=3, VLOOKUP(H100, [1]Wage_Info!$B$2:$AL$55, 26, FALSE), E100=4, VLOOKUP(H100, [1]Wage_Info!$B$2:$AL$55, 27, FALSE)), C100=2016, _xlfn.IFS(E100=1, VLOOKUP(H100, [1]Wage_Info!$B$2:$AL$55, 28, FALSE), E100=2, VLOOKUP(H100, [1]Wage_Info!$B$2:$AL$55, 29, FALSE), E100=3, VLOOKUP(H100, [1]Wage_Info!$B$2:$AL$55, 30, FALSE), E100=4, VLOOKUP(H100, [1]Wage_Info!$B$2:$AL$55, 31, FALSE)), C100=2017, _xlfn.IFS(E100=1, VLOOKUP(H100, [1]Wage_Info!$B$2:$AL$55, 32, FALSE), E100=2, VLOOKUP(H100, [1]Wage_Info!$B$2:$AL$55, 33, FALSE), E100=3, VLOOKUP(H100, [1]Wage_Info!$B$2:$AL$55, 34, FALSE), E100=4, VLOOKUP(H100, [1]Wage_Info!$B$2:$AL$55, 35, FALSE)), C100 = 2018, _xlfn.IFS(E100=1, VLOOKUP(H100, [1]Wage_Info!$B$2:$AL$55, 36, FALSE), E100=2, VLOOKUP(H100, [1]Wage_Info!$B$2:$AL$55, 37, FALSE)))</f>
        <v>39981538821</v>
      </c>
      <c r="AA100" s="4">
        <f t="shared" si="12"/>
        <v>5.119867719860817E-4</v>
      </c>
      <c r="AB100">
        <f>[1]Key!C100</f>
        <v>1</v>
      </c>
      <c r="AC100">
        <f t="shared" si="13"/>
        <v>0</v>
      </c>
      <c r="AD100">
        <f t="shared" si="14"/>
        <v>0</v>
      </c>
      <c r="AE100">
        <f t="shared" si="15"/>
        <v>0</v>
      </c>
      <c r="AF100">
        <f>[1]Key!D100</f>
        <v>0</v>
      </c>
    </row>
    <row r="101" spans="1:32" x14ac:dyDescent="0.3">
      <c r="A101">
        <v>100</v>
      </c>
      <c r="B101">
        <v>100</v>
      </c>
      <c r="E101" t="e">
        <f t="shared" si="8"/>
        <v>#N/A</v>
      </c>
      <c r="F101">
        <v>2016</v>
      </c>
      <c r="G101" t="s">
        <v>79</v>
      </c>
      <c r="H101" s="1">
        <f>VALUE(IF(G101="foreign",53,SUBSTITUTE(G101,G101,VLOOKUP(G101,[1]Key!$G$2:$H$55,2,))))</f>
        <v>39</v>
      </c>
      <c r="I101" t="s">
        <v>79</v>
      </c>
      <c r="J101">
        <f>VALUE(_xlfn.IFS(I101="foreign",53,I101="fictional",54, I101="unspecified", 55, NOT(OR(I101="foreign",I101="fictional")),SUBSTITUTE(I101,I101,VLOOKUP(I101,[1]Key!$G$2:$H$55,2,))))</f>
        <v>39</v>
      </c>
      <c r="K101">
        <f t="shared" si="9"/>
        <v>1</v>
      </c>
      <c r="L101">
        <f>VLOOKUP(H101, [1]Key!$H$2:$K$54, 2)</f>
        <v>4</v>
      </c>
      <c r="M101">
        <f>VLOOKUP(J101, [1]Key!$H$2:$K$54, 2)</f>
        <v>4</v>
      </c>
      <c r="N101">
        <f>VLOOKUP("*"&amp;G101&amp;"*",[1]Key!$N$2:$O$6,2,FALSE)</f>
        <v>2</v>
      </c>
      <c r="O101">
        <f>VLOOKUP("*"&amp;G101&amp;"*",[1]Key!$R$2:$S$11,2,FALSE)</f>
        <v>3</v>
      </c>
      <c r="P101">
        <v>2567</v>
      </c>
      <c r="Q101" s="2">
        <v>9900000</v>
      </c>
      <c r="R101" t="s">
        <v>33</v>
      </c>
      <c r="S101">
        <f>VLOOKUP(R101, [1]Key!$U$2:$V$11, 2, FALSE)</f>
        <v>1</v>
      </c>
      <c r="T101">
        <f t="shared" si="10"/>
        <v>0</v>
      </c>
      <c r="U101" t="e">
        <f>_xlfn.IFS(C101=2018, VLOOKUP(H101, '[1]State Pop'!$B$2:$G$55,6),C101=2017, VLOOKUP(H101, '[1]State Pop'!$B$2:$F$55,5),C101=2016, VLOOKUP(H101, '[1]State Pop'!$B$2:$F$55,4), C101=2015, VLOOKUP(H101, '[1]State Pop'!$B$2:$F$55,3), C101=2014, VLOOKUP(H101, '[1]State Pop'!$B$2:$F$55,2))</f>
        <v>#N/A</v>
      </c>
      <c r="V101" t="e">
        <f>_xlfn.IFS(C101=2014,_xlfn.IFS(D101=1,VLOOKUP(H101,[1]Film_Workers!$B$2:$BD$55,2,FALSE),D101=2,VLOOKUP(H101,[1]Film_Workers!$B$2:$BD$55,3,FALSE),D101=3,VLOOKUP(H101,[1]Film_Workers!$B$2:$BD$55,4,FALSE),D101=4,VLOOKUP(H101,[1]Film_Workers!$B$2:$BD$55,5,FALSE),D101=5,VLOOKUP(H101,[1]Film_Workers!$B$2:$BD$55,6,FALSE),D101=6,VLOOKUP(H101,[1]Film_Workers!$B$2:$BD$55,7,FALSE),D101=7,VLOOKUP(H101,[1]Film_Workers!$B$2:$BD$55,8,FALSE),D101=8,VLOOKUP(H101,[1]Film_Workers!$B$2:$BD$55,9,FALSE),D101=9,VLOOKUP(H101,[1]Film_Workers!$B$2:$BD$55,10,FALSE),D101=10,VLOOKUP(H101,[1]Film_Workers!$B$2:$BD$55,11,FALSE),D101=11,VLOOKUP(H101,[1]Film_Workers!$B$2:$BD$55,12,FALSE),D101=12,VLOOKUP(H101,[1]Film_Workers!$B$2:$BD$55,13,FALSE)),C101=2015,_xlfn.IFS(D101=1,VLOOKUP(H101,[1]Film_Workers!$B$2:$BD$55,14,FALSE),D101=2,VLOOKUP(H101,[1]Film_Workers!$B$2:$BD$55,15,FALSE),D101=3,VLOOKUP(H101,[1]Film_Workers!$B$2:$BD$55,16,FALSE),D101=4,VLOOKUP(H101,[1]Film_Workers!$B$2:$BD$55,17,FALSE),D101=5,VLOOKUP(H101,[1]Film_Workers!$B$2:$BD$55,18,FALSE),D101=6,VLOOKUP(H101,[1]Film_Workers!$B$2:$BD$55,19,FALSE),D101=7,VLOOKUP(H101,[1]Film_Workers!$B$2:$BD$55,20,FALSE),D101=8,VLOOKUP(H101,[1]Film_Workers!$B$2:$BD$55,21,FALSE),D101=9,VLOOKUP(H101,[1]Film_Workers!$B$2:$BD$55,22,FALSE),D101=10,VLOOKUP(H101,[1]Film_Workers!$B$2:$BD$55,23,FALSE),D101=11,VLOOKUP(H101,[1]Film_Workers!$B$2:$BD$55,24,FALSE),D101=12,VLOOKUP(H101,[1]Film_Workers!$B$2:$BD$55,25,FALSE)),C101=2016,_xlfn.IFS(D101=1,VLOOKUP(H101,[1]Film_Workers!$B$2:$BD$55,26,FALSE),D101=2,VLOOKUP(H101,[1]Film_Workers!$B$2:$BD$55,27,FALSE),D101=3,VLOOKUP(H101,[1]Film_Workers!$B$2:$BD$55,28,FALSE),D101=4,VLOOKUP(H101,[1]Film_Workers!$B$2:$BD$55,29,FALSE),D101=5,VLOOKUP(H101,[1]Film_Workers!$B$2:$BD$55,30,FALSE),D101=6,VLOOKUP(H101,[1]Film_Workers!$B$2:$BD$55,31,FALSE),D101=7,VLOOKUP(H101,[1]Film_Workers!$B$2:$BD$55,32,FALSE),D101=8,VLOOKUP(H101,[1]Film_Workers!$B$2:$BD$55,33,FALSE),D101=9,VLOOKUP(H101,[1]Film_Workers!$B$2:$BD$55,34,FALSE),D101=10,VLOOKUP(H101,[1]Film_Workers!$B$2:$BD$55,35,FALSE),D101=11,VLOOKUP(H101,[1]Film_Workers!$B$2:$BD$55,36,FALSE),D101=12,VLOOKUP(H101,[1]Film_Workers!$B$2:$BD$55,37,FALSE)),C101=2017,_xlfn.IFS(D101=1,VLOOKUP(H101,[1]Film_Workers!$B$2:$BD$55,38,FALSE),D101=2,VLOOKUP(H101,[1]Film_Workers!$B$2:$BD$55,39,FALSE),D101=3,VLOOKUP(H101,[1]Film_Workers!$B$2:$BD$55,40,FALSE),D101=4,VLOOKUP(H101,[1]Film_Workers!$B$2:$BD$55,41,FALSE),D101=5,VLOOKUP(H101,[1]Film_Workers!$B$2:$BD$55,42,FALSE),D101=6,VLOOKUP(H101,[1]Film_Workers!$B$2:$BD$55,43,FALSE),D101=7,VLOOKUP(H101,[1]Film_Workers!$B$2:$BD$55,43,FALSE),D101=8,VLOOKUP(H101,[1]Film_Workers!$B$2:$BD$55,44,FALSE),D101=9,VLOOKUP(H101,[1]Film_Workers!$B$2:$BD$55,45,FALSE),D101=10,VLOOKUP(H101,[1]Film_Workers!$B$2:$BD$55,46,FALSE),D101=11,VLOOKUP(H101,[1]Film_Workers!$B$2:$BD$55,47,FALSE),D101=12,VLOOKUP(H101,[1]Film_Workers!$B$2:$BD$55,48)),C101=2018,_xlfn.IFS(D101=1,VLOOKUP(H101,[1]Film_Workers!$B$2:$BD$55,49,FALSE),D101=2,VLOOKUP(H101,[1]Film_Workers!$B$2:$BD$55,50,FALSE),D101=3,VLOOKUP(H101,[1]Film_Workers!$B$2:$BD$55,51,FALSE),D101=4,VLOOKUP(H101,[1]Film_Workers!$B$2:$BD$55,52,FALSE),D101=5,VLOOKUP(H101,[1]Film_Workers!$B$2:$BD$55,53,FALSE),D101=6,VLOOKUP(H101,[1]Film_Workers!$B$2:$BD$55,54)))</f>
        <v>#N/A</v>
      </c>
      <c r="W101" t="e">
        <f>_xlfn.IFS(C101=2014,_xlfn.IFS(D101=1,VLOOKUP(H101,[1]Priv_Workers!$B$2:$BD$55,2,FALSE),D101=2,VLOOKUP(H101,[1]Priv_Workers!$B$2:$BD$55,3,FALSE),D101=3,VLOOKUP(H101,[1]Priv_Workers!$B$2:$BD$55,4,FALSE),D101=4,VLOOKUP(H101,[1]Priv_Workers!$B$2:$BD$55,5,FALSE),D101=5,VLOOKUP(H101,[1]Priv_Workers!$B$2:$BD$55,6,FALSE),D101=6,VLOOKUP(H101,[1]Priv_Workers!$B$2:$BD$55,7,FALSE),D101=7,VLOOKUP(H101,[1]Priv_Workers!$B$2:$BD$55,8,FALSE),D101=8,VLOOKUP(H101,[1]Priv_Workers!$B$2:$BD$55,9,FALSE),D101=9,VLOOKUP(H101,[1]Priv_Workers!$B$2:$BD$55,10,FALSE),D101=10,VLOOKUP(H101,[1]Priv_Workers!$B$2:$BD$55,11,FALSE),D101=11,VLOOKUP(H101,[1]Priv_Workers!$B$2:$BD$55,12,FALSE),D101=12,VLOOKUP(H101,[1]Priv_Workers!$B$2:$BD$55,13,FALSE)),C101=2015,_xlfn.IFS(D101=1,VLOOKUP(H101,[1]Priv_Workers!$B$2:$BD$55,14,FALSE),D101=2,VLOOKUP(H101,[1]Priv_Workers!$B$2:$BD$55,15,FALSE),D101=3,VLOOKUP(H101,[1]Priv_Workers!$B$2:$BD$55,16,FALSE),D101=4,VLOOKUP(H101,[1]Priv_Workers!$B$2:$BD$55,17,FALSE),D101=5,VLOOKUP(H101,[1]Priv_Workers!$B$2:$BD$55,18,FALSE),D101=6,VLOOKUP(H101,[1]Priv_Workers!$B$2:$BD$55,19,FALSE),D101=7,VLOOKUP(H101,[1]Priv_Workers!$B$2:$BD$55,20,FALSE),D101=8,VLOOKUP(H101,[1]Priv_Workers!$B$2:$BD$55,21,FALSE),D101=9,VLOOKUP(H101,[1]Priv_Workers!$B$2:$BD$55,22,FALSE),D101=10,VLOOKUP(H101,[1]Priv_Workers!$B$2:$BD$55,23,FALSE),D101=11,VLOOKUP(H101,[1]Priv_Workers!$B$2:$BD$55,24,FALSE),D101=12,VLOOKUP(H101,[1]Priv_Workers!$B$2:$BD$55,25,FALSE)),C101=2016,_xlfn.IFS(D101=1,VLOOKUP(H101,[1]Priv_Workers!$B$2:$BD$55,26,FALSE),D101=2,VLOOKUP(H101,[1]Priv_Workers!$B$2:$BD$55,27,FALSE),D101=3,VLOOKUP(H101,[1]Priv_Workers!$B$2:$BD$55,28,FALSE),D101=4,VLOOKUP(H101,[1]Priv_Workers!$B$2:$BD$55,29,FALSE),D101=5,VLOOKUP(H101,[1]Priv_Workers!$B$2:$BD$55,30,FALSE),D101=6,VLOOKUP(H101,[1]Priv_Workers!$B$2:$BD$55,31,FALSE),D101=7,VLOOKUP(H101,[1]Priv_Workers!$B$2:$BD$55,32,FALSE),D101=8,VLOOKUP(H101,[1]Priv_Workers!$B$2:$BD$55,33,FALSE),D101=9,VLOOKUP(H101,[1]Priv_Workers!$B$2:$BD$55,34,FALSE),D101=10,VLOOKUP(H101,[1]Priv_Workers!$B$2:$BD$55,35,FALSE),D101=11,VLOOKUP(H101,[1]Priv_Workers!$B$2:$BD$55,36,FALSE),D101=12,VLOOKUP(H101,[1]Priv_Workers!$B$2:$BD$55,37,FALSE)),C101=2017,_xlfn.IFS(D101=1,VLOOKUP(H101,[1]Priv_Workers!$B$2:$BD$55,38,FALSE),D101=2,VLOOKUP(H101,[1]Priv_Workers!$B$2:$BD$55,39,FALSE),D101=3,VLOOKUP(H101,[1]Priv_Workers!$B$2:$BD$55,40,FALSE),D101=4,VLOOKUP(H101,[1]Priv_Workers!$B$2:$BD$55,41,FALSE),D101=5,VLOOKUP(H101,[1]Priv_Workers!$B$2:$BD$55,42,FALSE),D101=6,VLOOKUP(H101,[1]Priv_Workers!$B$2:$BD$55,43,FALSE),D101=7,VLOOKUP(H101,[1]Priv_Workers!$B$2:$BD$55,43,FALSE),D101=8,VLOOKUP(H101,[1]Priv_Workers!$B$2:$BD$55,44,FALSE),D101=9,VLOOKUP(H101,[1]Priv_Workers!$B$2:$BD$55,45,FALSE),D101=10,VLOOKUP(H101,[1]Priv_Workers!$B$2:$BD$55,46,FALSE),D101=11,VLOOKUP(H101,[1]Priv_Workers!$B$2:$BD$55,47,FALSE),D101=12,VLOOKUP(H101,[1]Priv_Workers!$B$2:$BD$55,48)),C101=2018,_xlfn.IFS(D101=1,VLOOKUP(H101,[1]Priv_Workers!$B$2:$BD$55,49,FALSE),D101=2,VLOOKUP(H101,[1]Priv_Workers!$B$2:$BD$55,50,FALSE),D101=3,VLOOKUP(H101,[1]Priv_Workers!$B$2:$BD$55,51,FALSE),D101=4,VLOOKUP(H101,[1]Priv_Workers!$B$2:$BD$55,52,FALSE),D101=5,VLOOKUP(H101,[1]Priv_Workers!$B$2:$BD$55,53,FALSE),D101=6,VLOOKUP(H101,[1]Priv_Workers!$B$2:$BD$55,54)))</f>
        <v>#N/A</v>
      </c>
      <c r="X101" s="3" t="e">
        <f t="shared" si="11"/>
        <v>#N/A</v>
      </c>
      <c r="Y101" s="2" t="e">
        <f>_xlfn.IFS(C101=2014, _xlfn.IFS(E101=1, VLOOKUP(H101, [1]Wage_Info!$B$2:$AH$55, 2, FALSE), E101=2, VLOOKUP(H101, [1]Wage_Info!$B$2:$AH$55, 3, FALSE), E101=3, VLOOKUP(H101, [1]Wage_Info!$B$2:$AH$55, 4, FALSE), E101=4, VLOOKUP(H101, [1]Wage_Info!$B$2:$AH$55, 5, FALSE)), C101=2015, _xlfn.IFS(E101=1, VLOOKUP(H101, [1]Wage_Info!$B$2:$AH$55, 6, FALSE), E101=2, VLOOKUP(H101, [1]Wage_Info!$B$2:$AH$55, 7, FALSE), E101=3, VLOOKUP(H101, [1]Wage_Info!$B$2:$AH$55, 8, FALSE), E101=4, VLOOKUP(H101, [1]Wage_Info!$B$2:$AH$55, 9, FALSE)), C101=2016, _xlfn.IFS(E101=1, VLOOKUP(H101, [1]Wage_Info!$B$2:$AH$55, 10, FALSE), E101=2, VLOOKUP(H101, [1]Wage_Info!$B$2:$AH$55, 11, FALSE), E101=3, VLOOKUP(H101, [1]Wage_Info!$B$2:$AH$55, 12, FALSE), E101=4, VLOOKUP(H101, [1]Wage_Info!$B$2:$AH$55, 13, FALSE)), C101=2017, _xlfn.IFS(E101=1, VLOOKUP(H101, [1]Wage_Info!$B$2:$AH$55, 14, FALSE), E101=2, VLOOKUP(H101, [1]Wage_Info!$B$2:$AH$55, 15, FALSE), E101=3, VLOOKUP(H101, [1]Wage_Info!$B$2:$AH$55, 16, FALSE), E101=4, VLOOKUP(H101, [1]Wage_Info!$B$2:$AH$55, 17, FALSE)), C101 = 2018, _xlfn.IFS(E101=1, VLOOKUP(H101, [1]Wage_Info!$B$2:$AH$55, 18, FALSE), E101=3, VLOOKUP(H101, [1]Wage_Info!$B$2:$AH$55, 19, FALSE)))</f>
        <v>#N/A</v>
      </c>
      <c r="Z101" s="2" t="e">
        <f>_xlfn.IFS(C101=2014, _xlfn.IFS(E101=1, VLOOKUP(H101, [1]Wage_Info!$B$2:$AL$55, 20, FALSE), E101=2, VLOOKUP(H101, [1]Wage_Info!$B$2:$AL$55, 21, FALSE), E101=3, VLOOKUP(H101, [1]Wage_Info!$B$2:$AL$55, 22, FALSE), E101=4, VLOOKUP(H101, [1]Wage_Info!$B$2:$AL$55, 23, FALSE)), C101=2015, _xlfn.IFS(E101=1, VLOOKUP(H101, [1]Wage_Info!$B$2:$AL$55, 24, FALSE), E101=2, VLOOKUP(H101, [1]Wage_Info!$B$2:$AL$55, 25, FALSE), E101=3, VLOOKUP(H101, [1]Wage_Info!$B$2:$AL$55, 26, FALSE), E101=4, VLOOKUP(H101, [1]Wage_Info!$B$2:$AL$55, 27, FALSE)), C101=2016, _xlfn.IFS(E101=1, VLOOKUP(H101, [1]Wage_Info!$B$2:$AL$55, 28, FALSE), E101=2, VLOOKUP(H101, [1]Wage_Info!$B$2:$AL$55, 29, FALSE), E101=3, VLOOKUP(H101, [1]Wage_Info!$B$2:$AL$55, 30, FALSE), E101=4, VLOOKUP(H101, [1]Wage_Info!$B$2:$AL$55, 31, FALSE)), C101=2017, _xlfn.IFS(E101=1, VLOOKUP(H101, [1]Wage_Info!$B$2:$AL$55, 32, FALSE), E101=2, VLOOKUP(H101, [1]Wage_Info!$B$2:$AL$55, 33, FALSE), E101=3, VLOOKUP(H101, [1]Wage_Info!$B$2:$AL$55, 34, FALSE), E101=4, VLOOKUP(H101, [1]Wage_Info!$B$2:$AL$55, 35, FALSE)), C101 = 2018, _xlfn.IFS(E101=1, VLOOKUP(H101, [1]Wage_Info!$B$2:$AL$55, 36, FALSE), E101=2, VLOOKUP(H101, [1]Wage_Info!$B$2:$AL$55, 37, FALSE)))</f>
        <v>#N/A</v>
      </c>
      <c r="AA101" s="4" t="e">
        <f t="shared" si="12"/>
        <v>#N/A</v>
      </c>
      <c r="AB101">
        <f>[1]Key!C101</f>
        <v>1</v>
      </c>
      <c r="AC101">
        <f t="shared" si="13"/>
        <v>0</v>
      </c>
      <c r="AD101">
        <f t="shared" si="14"/>
        <v>0</v>
      </c>
      <c r="AE101">
        <f t="shared" si="15"/>
        <v>0</v>
      </c>
      <c r="AF101">
        <f>[1]Key!D101</f>
        <v>0</v>
      </c>
    </row>
    <row r="102" spans="1:32" x14ac:dyDescent="0.3">
      <c r="A102">
        <v>101</v>
      </c>
      <c r="B102">
        <v>101</v>
      </c>
      <c r="C102">
        <v>2015</v>
      </c>
      <c r="D102">
        <v>4</v>
      </c>
      <c r="E102">
        <f t="shared" si="8"/>
        <v>2</v>
      </c>
      <c r="F102">
        <v>2016</v>
      </c>
      <c r="G102" t="s">
        <v>64</v>
      </c>
      <c r="H102" s="1">
        <f>VALUE(IF(G102="foreign",53,SUBSTITUTE(G102,G102,VLOOKUP(G102,[1]Key!$G$2:$H$55,2,))))</f>
        <v>33</v>
      </c>
      <c r="I102" t="s">
        <v>64</v>
      </c>
      <c r="J102">
        <f>VALUE(_xlfn.IFS(I102="foreign",53,I102="fictional",54, I102="unspecified", 55, NOT(OR(I102="foreign",I102="fictional")),SUBSTITUTE(I102,I102,VLOOKUP(I102,[1]Key!$G$2:$H$55,2,))))</f>
        <v>33</v>
      </c>
      <c r="K102">
        <f t="shared" si="9"/>
        <v>1</v>
      </c>
      <c r="L102">
        <f>VLOOKUP(H102, [1]Key!$H$2:$K$54, 2)</f>
        <v>3</v>
      </c>
      <c r="M102">
        <f>VLOOKUP(J102, [1]Key!$H$2:$K$54, 2)</f>
        <v>3</v>
      </c>
      <c r="N102">
        <f>VLOOKUP("*"&amp;G102&amp;"*",[1]Key!$N$2:$O$6,2,FALSE)</f>
        <v>2</v>
      </c>
      <c r="O102">
        <f>VLOOKUP("*"&amp;G102&amp;"*",[1]Key!$R$2:$S$11,2,FALSE)</f>
        <v>3</v>
      </c>
      <c r="P102">
        <v>2538</v>
      </c>
      <c r="Q102" s="2">
        <v>19000000</v>
      </c>
      <c r="R102" t="s">
        <v>49</v>
      </c>
      <c r="S102">
        <f>VLOOKUP(R102, [1]Key!$U$2:$V$50, 2, FALSE)</f>
        <v>7</v>
      </c>
      <c r="T102">
        <f t="shared" si="10"/>
        <v>1</v>
      </c>
      <c r="U102">
        <f>_xlfn.IFS(C102=2018, VLOOKUP(H102, '[1]State Pop'!$B$2:$G$55,6),C102=2017, VLOOKUP(H102, '[1]State Pop'!$B$2:$F$55,5),C102=2016, VLOOKUP(H102, '[1]State Pop'!$B$2:$F$55,4), C102=2015, VLOOKUP(H102, '[1]State Pop'!$B$2:$F$55,3), C102=2014, VLOOKUP(H102, '[1]State Pop'!$B$2:$F$55,2))</f>
        <v>19819347</v>
      </c>
      <c r="V102">
        <f>_xlfn.IFS(C102=2014,_xlfn.IFS(D102=1,VLOOKUP(H102,[1]Film_Workers!$B$2:$BD$55,2,FALSE),D102=2,VLOOKUP(H102,[1]Film_Workers!$B$2:$BD$55,3,FALSE),D102=3,VLOOKUP(H102,[1]Film_Workers!$B$2:$BD$55,4,FALSE),D102=4,VLOOKUP(H102,[1]Film_Workers!$B$2:$BD$55,5,FALSE),D102=5,VLOOKUP(H102,[1]Film_Workers!$B$2:$BD$55,6,FALSE),D102=6,VLOOKUP(H102,[1]Film_Workers!$B$2:$BD$55,7,FALSE),D102=7,VLOOKUP(H102,[1]Film_Workers!$B$2:$BD$55,8,FALSE),D102=8,VLOOKUP(H102,[1]Film_Workers!$B$2:$BD$55,9,FALSE),D102=9,VLOOKUP(H102,[1]Film_Workers!$B$2:$BD$55,10,FALSE),D102=10,VLOOKUP(H102,[1]Film_Workers!$B$2:$BD$55,11,FALSE),D102=11,VLOOKUP(H102,[1]Film_Workers!$B$2:$BD$55,12,FALSE),D102=12,VLOOKUP(H102,[1]Film_Workers!$B$2:$BD$55,13,FALSE)),C102=2015,_xlfn.IFS(D102=1,VLOOKUP(H102,[1]Film_Workers!$B$2:$BD$55,14,FALSE),D102=2,VLOOKUP(H102,[1]Film_Workers!$B$2:$BD$55,15,FALSE),D102=3,VLOOKUP(H102,[1]Film_Workers!$B$2:$BD$55,16,FALSE),D102=4,VLOOKUP(H102,[1]Film_Workers!$B$2:$BD$55,17,FALSE),D102=5,VLOOKUP(H102,[1]Film_Workers!$B$2:$BD$55,18,FALSE),D102=6,VLOOKUP(H102,[1]Film_Workers!$B$2:$BD$55,19,FALSE),D102=7,VLOOKUP(H102,[1]Film_Workers!$B$2:$BD$55,20,FALSE),D102=8,VLOOKUP(H102,[1]Film_Workers!$B$2:$BD$55,21,FALSE),D102=9,VLOOKUP(H102,[1]Film_Workers!$B$2:$BD$55,22,FALSE),D102=10,VLOOKUP(H102,[1]Film_Workers!$B$2:$BD$55,23,FALSE),D102=11,VLOOKUP(H102,[1]Film_Workers!$B$2:$BD$55,24,FALSE),D102=12,VLOOKUP(H102,[1]Film_Workers!$B$2:$BD$55,25,FALSE)),C102=2016,_xlfn.IFS(D102=1,VLOOKUP(H102,[1]Film_Workers!$B$2:$BD$55,26,FALSE),D102=2,VLOOKUP(H102,[1]Film_Workers!$B$2:$BD$55,27,FALSE),D102=3,VLOOKUP(H102,[1]Film_Workers!$B$2:$BD$55,28,FALSE),D102=4,VLOOKUP(H102,[1]Film_Workers!$B$2:$BD$55,29,FALSE),D102=5,VLOOKUP(H102,[1]Film_Workers!$B$2:$BD$55,30,FALSE),D102=6,VLOOKUP(H102,[1]Film_Workers!$B$2:$BD$55,31,FALSE),D102=7,VLOOKUP(H102,[1]Film_Workers!$B$2:$BD$55,32,FALSE),D102=8,VLOOKUP(H102,[1]Film_Workers!$B$2:$BD$55,33,FALSE),D102=9,VLOOKUP(H102,[1]Film_Workers!$B$2:$BD$55,34,FALSE),D102=10,VLOOKUP(H102,[1]Film_Workers!$B$2:$BD$55,35,FALSE),D102=11,VLOOKUP(H102,[1]Film_Workers!$B$2:$BD$55,36,FALSE),D102=12,VLOOKUP(H102,[1]Film_Workers!$B$2:$BD$55,37,FALSE)),C102=2017,_xlfn.IFS(D102=1,VLOOKUP(H102,[1]Film_Workers!$B$2:$BD$55,38,FALSE),D102=2,VLOOKUP(H102,[1]Film_Workers!$B$2:$BD$55,39,FALSE),D102=3,VLOOKUP(H102,[1]Film_Workers!$B$2:$BD$55,40,FALSE),D102=4,VLOOKUP(H102,[1]Film_Workers!$B$2:$BD$55,41,FALSE),D102=5,VLOOKUP(H102,[1]Film_Workers!$B$2:$BD$55,42,FALSE),D102=6,VLOOKUP(H102,[1]Film_Workers!$B$2:$BD$55,43,FALSE),D102=7,VLOOKUP(H102,[1]Film_Workers!$B$2:$BD$55,43,FALSE),D102=8,VLOOKUP(H102,[1]Film_Workers!$B$2:$BD$55,44,FALSE),D102=9,VLOOKUP(H102,[1]Film_Workers!$B$2:$BD$55,45,FALSE),D102=10,VLOOKUP(H102,[1]Film_Workers!$B$2:$BD$55,46,FALSE),D102=11,VLOOKUP(H102,[1]Film_Workers!$B$2:$BD$55,47,FALSE),D102=12,VLOOKUP(H102,[1]Film_Workers!$B$2:$BD$55,48)),C102=2018,_xlfn.IFS(D102=1,VLOOKUP(H102,[1]Film_Workers!$B$2:$BD$55,49,FALSE),D102=2,VLOOKUP(H102,[1]Film_Workers!$B$2:$BD$55,50,FALSE),D102=3,VLOOKUP(H102,[1]Film_Workers!$B$2:$BD$55,51,FALSE),D102=4,VLOOKUP(H102,[1]Film_Workers!$B$2:$BD$55,52,FALSE),D102=5,VLOOKUP(H102,[1]Film_Workers!$B$2:$BD$55,53,FALSE),D102=6,VLOOKUP(H102,[1]Film_Workers!$B$2:$BD$55,54)))</f>
        <v>42462</v>
      </c>
      <c r="W102">
        <f>_xlfn.IFS(C102=2014,_xlfn.IFS(D102=1,VLOOKUP(H102,[1]Priv_Workers!$B$2:$BD$55,2,FALSE),D102=2,VLOOKUP(H102,[1]Priv_Workers!$B$2:$BD$55,3,FALSE),D102=3,VLOOKUP(H102,[1]Priv_Workers!$B$2:$BD$55,4,FALSE),D102=4,VLOOKUP(H102,[1]Priv_Workers!$B$2:$BD$55,5,FALSE),D102=5,VLOOKUP(H102,[1]Priv_Workers!$B$2:$BD$55,6,FALSE),D102=6,VLOOKUP(H102,[1]Priv_Workers!$B$2:$BD$55,7,FALSE),D102=7,VLOOKUP(H102,[1]Priv_Workers!$B$2:$BD$55,8,FALSE),D102=8,VLOOKUP(H102,[1]Priv_Workers!$B$2:$BD$55,9,FALSE),D102=9,VLOOKUP(H102,[1]Priv_Workers!$B$2:$BD$55,10,FALSE),D102=10,VLOOKUP(H102,[1]Priv_Workers!$B$2:$BD$55,11,FALSE),D102=11,VLOOKUP(H102,[1]Priv_Workers!$B$2:$BD$55,12,FALSE),D102=12,VLOOKUP(H102,[1]Priv_Workers!$B$2:$BD$55,13,FALSE)),C102=2015,_xlfn.IFS(D102=1,VLOOKUP(H102,[1]Priv_Workers!$B$2:$BD$55,14,FALSE),D102=2,VLOOKUP(H102,[1]Priv_Workers!$B$2:$BD$55,15,FALSE),D102=3,VLOOKUP(H102,[1]Priv_Workers!$B$2:$BD$55,16,FALSE),D102=4,VLOOKUP(H102,[1]Priv_Workers!$B$2:$BD$55,17,FALSE),D102=5,VLOOKUP(H102,[1]Priv_Workers!$B$2:$BD$55,18,FALSE),D102=6,VLOOKUP(H102,[1]Priv_Workers!$B$2:$BD$55,19,FALSE),D102=7,VLOOKUP(H102,[1]Priv_Workers!$B$2:$BD$55,20,FALSE),D102=8,VLOOKUP(H102,[1]Priv_Workers!$B$2:$BD$55,21,FALSE),D102=9,VLOOKUP(H102,[1]Priv_Workers!$B$2:$BD$55,22,FALSE),D102=10,VLOOKUP(H102,[1]Priv_Workers!$B$2:$BD$55,23,FALSE),D102=11,VLOOKUP(H102,[1]Priv_Workers!$B$2:$BD$55,24,FALSE),D102=12,VLOOKUP(H102,[1]Priv_Workers!$B$2:$BD$55,25,FALSE)),C102=2016,_xlfn.IFS(D102=1,VLOOKUP(H102,[1]Priv_Workers!$B$2:$BD$55,26,FALSE),D102=2,VLOOKUP(H102,[1]Priv_Workers!$B$2:$BD$55,27,FALSE),D102=3,VLOOKUP(H102,[1]Priv_Workers!$B$2:$BD$55,28,FALSE),D102=4,VLOOKUP(H102,[1]Priv_Workers!$B$2:$BD$55,29,FALSE),D102=5,VLOOKUP(H102,[1]Priv_Workers!$B$2:$BD$55,30,FALSE),D102=6,VLOOKUP(H102,[1]Priv_Workers!$B$2:$BD$55,31,FALSE),D102=7,VLOOKUP(H102,[1]Priv_Workers!$B$2:$BD$55,32,FALSE),D102=8,VLOOKUP(H102,[1]Priv_Workers!$B$2:$BD$55,33,FALSE),D102=9,VLOOKUP(H102,[1]Priv_Workers!$B$2:$BD$55,34,FALSE),D102=10,VLOOKUP(H102,[1]Priv_Workers!$B$2:$BD$55,35,FALSE),D102=11,VLOOKUP(H102,[1]Priv_Workers!$B$2:$BD$55,36,FALSE),D102=12,VLOOKUP(H102,[1]Priv_Workers!$B$2:$BD$55,37,FALSE)),C102=2017,_xlfn.IFS(D102=1,VLOOKUP(H102,[1]Priv_Workers!$B$2:$BD$55,38,FALSE),D102=2,VLOOKUP(H102,[1]Priv_Workers!$B$2:$BD$55,39,FALSE),D102=3,VLOOKUP(H102,[1]Priv_Workers!$B$2:$BD$55,40,FALSE),D102=4,VLOOKUP(H102,[1]Priv_Workers!$B$2:$BD$55,41,FALSE),D102=5,VLOOKUP(H102,[1]Priv_Workers!$B$2:$BD$55,42,FALSE),D102=6,VLOOKUP(H102,[1]Priv_Workers!$B$2:$BD$55,43,FALSE),D102=7,VLOOKUP(H102,[1]Priv_Workers!$B$2:$BD$55,43,FALSE),D102=8,VLOOKUP(H102,[1]Priv_Workers!$B$2:$BD$55,44,FALSE),D102=9,VLOOKUP(H102,[1]Priv_Workers!$B$2:$BD$55,45,FALSE),D102=10,VLOOKUP(H102,[1]Priv_Workers!$B$2:$BD$55,46,FALSE),D102=11,VLOOKUP(H102,[1]Priv_Workers!$B$2:$BD$55,47,FALSE),D102=12,VLOOKUP(H102,[1]Priv_Workers!$B$2:$BD$55,48)),C102=2018,_xlfn.IFS(D102=1,VLOOKUP(H102,[1]Priv_Workers!$B$2:$BD$55,49,FALSE),D102=2,VLOOKUP(H102,[1]Priv_Workers!$B$2:$BD$55,50,FALSE),D102=3,VLOOKUP(H102,[1]Priv_Workers!$B$2:$BD$55,51,FALSE),D102=4,VLOOKUP(H102,[1]Priv_Workers!$B$2:$BD$55,52,FALSE),D102=5,VLOOKUP(H102,[1]Priv_Workers!$B$2:$BD$55,53,FALSE),D102=6,VLOOKUP(H102,[1]Priv_Workers!$B$2:$BD$55,54)))</f>
        <v>7561235</v>
      </c>
      <c r="X102" s="3">
        <f t="shared" si="11"/>
        <v>5.6157492790529593E-3</v>
      </c>
      <c r="Y102" s="2">
        <f>_xlfn.IFS(C102=2014, _xlfn.IFS(E102=1, VLOOKUP(H102, [1]Wage_Info!$B$2:$AH$55, 2, FALSE), E102=2, VLOOKUP(H102, [1]Wage_Info!$B$2:$AH$55, 3, FALSE), E102=3, VLOOKUP(H102, [1]Wage_Info!$B$2:$AH$55, 4, FALSE), E102=4, VLOOKUP(H102, [1]Wage_Info!$B$2:$AH$55, 5, FALSE)), C102=2015, _xlfn.IFS(E102=1, VLOOKUP(H102, [1]Wage_Info!$B$2:$AH$55, 6, FALSE), E102=2, VLOOKUP(H102, [1]Wage_Info!$B$2:$AH$55, 7, FALSE), E102=3, VLOOKUP(H102, [1]Wage_Info!$B$2:$AH$55, 8, FALSE), E102=4, VLOOKUP(H102, [1]Wage_Info!$B$2:$AH$55, 9, FALSE)), C102=2016, _xlfn.IFS(E102=1, VLOOKUP(H102, [1]Wage_Info!$B$2:$AH$55, 10, FALSE), E102=2, VLOOKUP(H102, [1]Wage_Info!$B$2:$AH$55, 11, FALSE), E102=3, VLOOKUP(H102, [1]Wage_Info!$B$2:$AH$55, 12, FALSE), E102=4, VLOOKUP(H102, [1]Wage_Info!$B$2:$AH$55, 13, FALSE)), C102=2017, _xlfn.IFS(E102=1, VLOOKUP(H102, [1]Wage_Info!$B$2:$AH$55, 14, FALSE), E102=2, VLOOKUP(H102, [1]Wage_Info!$B$2:$AH$55, 15, FALSE), E102=3, VLOOKUP(H102, [1]Wage_Info!$B$2:$AH$55, 16, FALSE), E102=4, VLOOKUP(H102, [1]Wage_Info!$B$2:$AH$55, 17, FALSE)), C102 = 2018, _xlfn.IFS(E102=1, VLOOKUP(H102, [1]Wage_Info!$B$2:$AH$55, 18, FALSE), E102=3, VLOOKUP(H102, [1]Wage_Info!$B$2:$AH$55, 19, FALSE)))</f>
        <v>1032460296</v>
      </c>
      <c r="Z102" s="2">
        <f>_xlfn.IFS(C102=2014, _xlfn.IFS(E102=1, VLOOKUP(H102, [1]Wage_Info!$B$2:$AL$55, 20, FALSE), E102=2, VLOOKUP(H102, [1]Wage_Info!$B$2:$AL$55, 21, FALSE), E102=3, VLOOKUP(H102, [1]Wage_Info!$B$2:$AL$55, 22, FALSE), E102=4, VLOOKUP(H102, [1]Wage_Info!$B$2:$AL$55, 23, FALSE)), C102=2015, _xlfn.IFS(E102=1, VLOOKUP(H102, [1]Wage_Info!$B$2:$AL$55, 24, FALSE), E102=2, VLOOKUP(H102, [1]Wage_Info!$B$2:$AL$55, 25, FALSE), E102=3, VLOOKUP(H102, [1]Wage_Info!$B$2:$AL$55, 26, FALSE), E102=4, VLOOKUP(H102, [1]Wage_Info!$B$2:$AL$55, 27, FALSE)), C102=2016, _xlfn.IFS(E102=1, VLOOKUP(H102, [1]Wage_Info!$B$2:$AL$55, 28, FALSE), E102=2, VLOOKUP(H102, [1]Wage_Info!$B$2:$AL$55, 29, FALSE), E102=3, VLOOKUP(H102, [1]Wage_Info!$B$2:$AL$55, 30, FALSE), E102=4, VLOOKUP(H102, [1]Wage_Info!$B$2:$AL$55, 31, FALSE)), C102=2017, _xlfn.IFS(E102=1, VLOOKUP(H102, [1]Wage_Info!$B$2:$AL$55, 32, FALSE), E102=2, VLOOKUP(H102, [1]Wage_Info!$B$2:$AL$55, 33, FALSE), E102=3, VLOOKUP(H102, [1]Wage_Info!$B$2:$AL$55, 34, FALSE), E102=4, VLOOKUP(H102, [1]Wage_Info!$B$2:$AL$55, 35, FALSE)), C102 = 2018, _xlfn.IFS(E102=1, VLOOKUP(H102, [1]Wage_Info!$B$2:$AL$55, 36, FALSE), E102=2, VLOOKUP(H102, [1]Wage_Info!$B$2:$AL$55, 37, FALSE)))</f>
        <v>117158132892</v>
      </c>
      <c r="AA102" s="4">
        <f t="shared" si="12"/>
        <v>8.8125362748120439E-3</v>
      </c>
      <c r="AB102">
        <f>[1]Key!C102</f>
        <v>1</v>
      </c>
      <c r="AC102">
        <f t="shared" si="13"/>
        <v>0</v>
      </c>
      <c r="AD102">
        <f t="shared" si="14"/>
        <v>1</v>
      </c>
      <c r="AE102">
        <f t="shared" si="15"/>
        <v>1</v>
      </c>
      <c r="AF102">
        <f>[1]Key!D102</f>
        <v>0</v>
      </c>
    </row>
    <row r="103" spans="1:32" x14ac:dyDescent="0.3">
      <c r="A103">
        <v>102</v>
      </c>
      <c r="B103">
        <v>102</v>
      </c>
      <c r="C103">
        <v>2015</v>
      </c>
      <c r="D103">
        <v>5</v>
      </c>
      <c r="E103">
        <f t="shared" si="8"/>
        <v>2</v>
      </c>
      <c r="F103">
        <v>2016</v>
      </c>
      <c r="G103" t="s">
        <v>62</v>
      </c>
      <c r="H103" s="1">
        <f>VALUE(IF(G103="foreign",53,SUBSTITUTE(G103,G103,VLOOKUP(G103,[1]Key!$G$2:$H$55,2,))))</f>
        <v>53</v>
      </c>
      <c r="I103" t="s">
        <v>32</v>
      </c>
      <c r="J103">
        <f>VALUE(_xlfn.IFS(I103="foreign",53,I103="fictional",54, I103="unspecified", 55, NOT(OR(I103="foreign",I103="fictional")),SUBSTITUTE(I103,I103,VLOOKUP(I103,[1]Key!$G$2:$H$55,2,))))</f>
        <v>53</v>
      </c>
      <c r="K103">
        <f t="shared" si="9"/>
        <v>1</v>
      </c>
      <c r="L103">
        <f>VLOOKUP(H103, [1]Key!$H$2:$K$54, 2)</f>
        <v>0</v>
      </c>
      <c r="M103">
        <f>VLOOKUP(J103, [1]Key!$H$2:$K$54, 2)</f>
        <v>0</v>
      </c>
      <c r="N103">
        <f>VLOOKUP("*"&amp;G103&amp;"*",[1]Key!$N$2:$O$6,2,FALSE)</f>
        <v>0</v>
      </c>
      <c r="O103">
        <f>VLOOKUP("*"&amp;G103&amp;"*",[1]Key!$R$2:$S$11,2,FALSE)</f>
        <v>0</v>
      </c>
      <c r="P103">
        <v>2509</v>
      </c>
      <c r="Q103" s="2">
        <v>10000000</v>
      </c>
      <c r="R103" t="s">
        <v>33</v>
      </c>
      <c r="S103">
        <f>VLOOKUP(R103, [1]Key!$U$2:$V$11, 2, FALSE)</f>
        <v>1</v>
      </c>
      <c r="T103">
        <f t="shared" si="10"/>
        <v>0</v>
      </c>
      <c r="U103">
        <f>_xlfn.IFS(C103=2018, VLOOKUP(H103, '[1]State Pop'!$B$2:$G$55,6),C103=2017, VLOOKUP(H103, '[1]State Pop'!$B$2:$F$55,5),C103=2016, VLOOKUP(H103, '[1]State Pop'!$B$2:$F$55,4), C103=2015, VLOOKUP(H103, '[1]State Pop'!$B$2:$F$55,3), C103=2014, VLOOKUP(H103, '[1]State Pop'!$B$2:$F$55,2))</f>
        <v>0</v>
      </c>
      <c r="V103">
        <f>_xlfn.IFS(C103=2014,_xlfn.IFS(D103=1,VLOOKUP(H103,[1]Film_Workers!$B$2:$BD$55,2,FALSE),D103=2,VLOOKUP(H103,[1]Film_Workers!$B$2:$BD$55,3,FALSE),D103=3,VLOOKUP(H103,[1]Film_Workers!$B$2:$BD$55,4,FALSE),D103=4,VLOOKUP(H103,[1]Film_Workers!$B$2:$BD$55,5,FALSE),D103=5,VLOOKUP(H103,[1]Film_Workers!$B$2:$BD$55,6,FALSE),D103=6,VLOOKUP(H103,[1]Film_Workers!$B$2:$BD$55,7,FALSE),D103=7,VLOOKUP(H103,[1]Film_Workers!$B$2:$BD$55,8,FALSE),D103=8,VLOOKUP(H103,[1]Film_Workers!$B$2:$BD$55,9,FALSE),D103=9,VLOOKUP(H103,[1]Film_Workers!$B$2:$BD$55,10,FALSE),D103=10,VLOOKUP(H103,[1]Film_Workers!$B$2:$BD$55,11,FALSE),D103=11,VLOOKUP(H103,[1]Film_Workers!$B$2:$BD$55,12,FALSE),D103=12,VLOOKUP(H103,[1]Film_Workers!$B$2:$BD$55,13,FALSE)),C103=2015,_xlfn.IFS(D103=1,VLOOKUP(H103,[1]Film_Workers!$B$2:$BD$55,14,FALSE),D103=2,VLOOKUP(H103,[1]Film_Workers!$B$2:$BD$55,15,FALSE),D103=3,VLOOKUP(H103,[1]Film_Workers!$B$2:$BD$55,16,FALSE),D103=4,VLOOKUP(H103,[1]Film_Workers!$B$2:$BD$55,17,FALSE),D103=5,VLOOKUP(H103,[1]Film_Workers!$B$2:$BD$55,18,FALSE),D103=6,VLOOKUP(H103,[1]Film_Workers!$B$2:$BD$55,19,FALSE),D103=7,VLOOKUP(H103,[1]Film_Workers!$B$2:$BD$55,20,FALSE),D103=8,VLOOKUP(H103,[1]Film_Workers!$B$2:$BD$55,21,FALSE),D103=9,VLOOKUP(H103,[1]Film_Workers!$B$2:$BD$55,22,FALSE),D103=10,VLOOKUP(H103,[1]Film_Workers!$B$2:$BD$55,23,FALSE),D103=11,VLOOKUP(H103,[1]Film_Workers!$B$2:$BD$55,24,FALSE),D103=12,VLOOKUP(H103,[1]Film_Workers!$B$2:$BD$55,25,FALSE)),C103=2016,_xlfn.IFS(D103=1,VLOOKUP(H103,[1]Film_Workers!$B$2:$BD$55,26,FALSE),D103=2,VLOOKUP(H103,[1]Film_Workers!$B$2:$BD$55,27,FALSE),D103=3,VLOOKUP(H103,[1]Film_Workers!$B$2:$BD$55,28,FALSE),D103=4,VLOOKUP(H103,[1]Film_Workers!$B$2:$BD$55,29,FALSE),D103=5,VLOOKUP(H103,[1]Film_Workers!$B$2:$BD$55,30,FALSE),D103=6,VLOOKUP(H103,[1]Film_Workers!$B$2:$BD$55,31,FALSE),D103=7,VLOOKUP(H103,[1]Film_Workers!$B$2:$BD$55,32,FALSE),D103=8,VLOOKUP(H103,[1]Film_Workers!$B$2:$BD$55,33,FALSE),D103=9,VLOOKUP(H103,[1]Film_Workers!$B$2:$BD$55,34,FALSE),D103=10,VLOOKUP(H103,[1]Film_Workers!$B$2:$BD$55,35,FALSE),D103=11,VLOOKUP(H103,[1]Film_Workers!$B$2:$BD$55,36,FALSE),D103=12,VLOOKUP(H103,[1]Film_Workers!$B$2:$BD$55,37,FALSE)),C103=2017,_xlfn.IFS(D103=1,VLOOKUP(H103,[1]Film_Workers!$B$2:$BD$55,38,FALSE),D103=2,VLOOKUP(H103,[1]Film_Workers!$B$2:$BD$55,39,FALSE),D103=3,VLOOKUP(H103,[1]Film_Workers!$B$2:$BD$55,40,FALSE),D103=4,VLOOKUP(H103,[1]Film_Workers!$B$2:$BD$55,41,FALSE),D103=5,VLOOKUP(H103,[1]Film_Workers!$B$2:$BD$55,42,FALSE),D103=6,VLOOKUP(H103,[1]Film_Workers!$B$2:$BD$55,43,FALSE),D103=7,VLOOKUP(H103,[1]Film_Workers!$B$2:$BD$55,43,FALSE),D103=8,VLOOKUP(H103,[1]Film_Workers!$B$2:$BD$55,44,FALSE),D103=9,VLOOKUP(H103,[1]Film_Workers!$B$2:$BD$55,45,FALSE),D103=10,VLOOKUP(H103,[1]Film_Workers!$B$2:$BD$55,46,FALSE),D103=11,VLOOKUP(H103,[1]Film_Workers!$B$2:$BD$55,47,FALSE),D103=12,VLOOKUP(H103,[1]Film_Workers!$B$2:$BD$55,48)),C103=2018,_xlfn.IFS(D103=1,VLOOKUP(H103,[1]Film_Workers!$B$2:$BD$55,49,FALSE),D103=2,VLOOKUP(H103,[1]Film_Workers!$B$2:$BD$55,50,FALSE),D103=3,VLOOKUP(H103,[1]Film_Workers!$B$2:$BD$55,51,FALSE),D103=4,VLOOKUP(H103,[1]Film_Workers!$B$2:$BD$55,52,FALSE),D103=5,VLOOKUP(H103,[1]Film_Workers!$B$2:$BD$55,53,FALSE),D103=6,VLOOKUP(H103,[1]Film_Workers!$B$2:$BD$55,54)))</f>
        <v>0</v>
      </c>
      <c r="W103">
        <f>_xlfn.IFS(C103=2014,_xlfn.IFS(D103=1,VLOOKUP(H103,[1]Priv_Workers!$B$2:$BD$55,2,FALSE),D103=2,VLOOKUP(H103,[1]Priv_Workers!$B$2:$BD$55,3,FALSE),D103=3,VLOOKUP(H103,[1]Priv_Workers!$B$2:$BD$55,4,FALSE),D103=4,VLOOKUP(H103,[1]Priv_Workers!$B$2:$BD$55,5,FALSE),D103=5,VLOOKUP(H103,[1]Priv_Workers!$B$2:$BD$55,6,FALSE),D103=6,VLOOKUP(H103,[1]Priv_Workers!$B$2:$BD$55,7,FALSE),D103=7,VLOOKUP(H103,[1]Priv_Workers!$B$2:$BD$55,8,FALSE),D103=8,VLOOKUP(H103,[1]Priv_Workers!$B$2:$BD$55,9,FALSE),D103=9,VLOOKUP(H103,[1]Priv_Workers!$B$2:$BD$55,10,FALSE),D103=10,VLOOKUP(H103,[1]Priv_Workers!$B$2:$BD$55,11,FALSE),D103=11,VLOOKUP(H103,[1]Priv_Workers!$B$2:$BD$55,12,FALSE),D103=12,VLOOKUP(H103,[1]Priv_Workers!$B$2:$BD$55,13,FALSE)),C103=2015,_xlfn.IFS(D103=1,VLOOKUP(H103,[1]Priv_Workers!$B$2:$BD$55,14,FALSE),D103=2,VLOOKUP(H103,[1]Priv_Workers!$B$2:$BD$55,15,FALSE),D103=3,VLOOKUP(H103,[1]Priv_Workers!$B$2:$BD$55,16,FALSE),D103=4,VLOOKUP(H103,[1]Priv_Workers!$B$2:$BD$55,17,FALSE),D103=5,VLOOKUP(H103,[1]Priv_Workers!$B$2:$BD$55,18,FALSE),D103=6,VLOOKUP(H103,[1]Priv_Workers!$B$2:$BD$55,19,FALSE),D103=7,VLOOKUP(H103,[1]Priv_Workers!$B$2:$BD$55,20,FALSE),D103=8,VLOOKUP(H103,[1]Priv_Workers!$B$2:$BD$55,21,FALSE),D103=9,VLOOKUP(H103,[1]Priv_Workers!$B$2:$BD$55,22,FALSE),D103=10,VLOOKUP(H103,[1]Priv_Workers!$B$2:$BD$55,23,FALSE),D103=11,VLOOKUP(H103,[1]Priv_Workers!$B$2:$BD$55,24,FALSE),D103=12,VLOOKUP(H103,[1]Priv_Workers!$B$2:$BD$55,25,FALSE)),C103=2016,_xlfn.IFS(D103=1,VLOOKUP(H103,[1]Priv_Workers!$B$2:$BD$55,26,FALSE),D103=2,VLOOKUP(H103,[1]Priv_Workers!$B$2:$BD$55,27,FALSE),D103=3,VLOOKUP(H103,[1]Priv_Workers!$B$2:$BD$55,28,FALSE),D103=4,VLOOKUP(H103,[1]Priv_Workers!$B$2:$BD$55,29,FALSE),D103=5,VLOOKUP(H103,[1]Priv_Workers!$B$2:$BD$55,30,FALSE),D103=6,VLOOKUP(H103,[1]Priv_Workers!$B$2:$BD$55,31,FALSE),D103=7,VLOOKUP(H103,[1]Priv_Workers!$B$2:$BD$55,32,FALSE),D103=8,VLOOKUP(H103,[1]Priv_Workers!$B$2:$BD$55,33,FALSE),D103=9,VLOOKUP(H103,[1]Priv_Workers!$B$2:$BD$55,34,FALSE),D103=10,VLOOKUP(H103,[1]Priv_Workers!$B$2:$BD$55,35,FALSE),D103=11,VLOOKUP(H103,[1]Priv_Workers!$B$2:$BD$55,36,FALSE),D103=12,VLOOKUP(H103,[1]Priv_Workers!$B$2:$BD$55,37,FALSE)),C103=2017,_xlfn.IFS(D103=1,VLOOKUP(H103,[1]Priv_Workers!$B$2:$BD$55,38,FALSE),D103=2,VLOOKUP(H103,[1]Priv_Workers!$B$2:$BD$55,39,FALSE),D103=3,VLOOKUP(H103,[1]Priv_Workers!$B$2:$BD$55,40,FALSE),D103=4,VLOOKUP(H103,[1]Priv_Workers!$B$2:$BD$55,41,FALSE),D103=5,VLOOKUP(H103,[1]Priv_Workers!$B$2:$BD$55,42,FALSE),D103=6,VLOOKUP(H103,[1]Priv_Workers!$B$2:$BD$55,43,FALSE),D103=7,VLOOKUP(H103,[1]Priv_Workers!$B$2:$BD$55,43,FALSE),D103=8,VLOOKUP(H103,[1]Priv_Workers!$B$2:$BD$55,44,FALSE),D103=9,VLOOKUP(H103,[1]Priv_Workers!$B$2:$BD$55,45,FALSE),D103=10,VLOOKUP(H103,[1]Priv_Workers!$B$2:$BD$55,46,FALSE),D103=11,VLOOKUP(H103,[1]Priv_Workers!$B$2:$BD$55,47,FALSE),D103=12,VLOOKUP(H103,[1]Priv_Workers!$B$2:$BD$55,48)),C103=2018,_xlfn.IFS(D103=1,VLOOKUP(H103,[1]Priv_Workers!$B$2:$BD$55,49,FALSE),D103=2,VLOOKUP(H103,[1]Priv_Workers!$B$2:$BD$55,50,FALSE),D103=3,VLOOKUP(H103,[1]Priv_Workers!$B$2:$BD$55,51,FALSE),D103=4,VLOOKUP(H103,[1]Priv_Workers!$B$2:$BD$55,52,FALSE),D103=5,VLOOKUP(H103,[1]Priv_Workers!$B$2:$BD$55,53,FALSE),D103=6,VLOOKUP(H103,[1]Priv_Workers!$B$2:$BD$55,54)))</f>
        <v>0</v>
      </c>
      <c r="X103" s="3" t="e">
        <f t="shared" si="11"/>
        <v>#DIV/0!</v>
      </c>
      <c r="Y103" s="2">
        <f>_xlfn.IFS(C103=2014, _xlfn.IFS(E103=1, VLOOKUP(H103, [1]Wage_Info!$B$2:$AH$55, 2, FALSE), E103=2, VLOOKUP(H103, [1]Wage_Info!$B$2:$AH$55, 3, FALSE), E103=3, VLOOKUP(H103, [1]Wage_Info!$B$2:$AH$55, 4, FALSE), E103=4, VLOOKUP(H103, [1]Wage_Info!$B$2:$AH$55, 5, FALSE)), C103=2015, _xlfn.IFS(E103=1, VLOOKUP(H103, [1]Wage_Info!$B$2:$AH$55, 6, FALSE), E103=2, VLOOKUP(H103, [1]Wage_Info!$B$2:$AH$55, 7, FALSE), E103=3, VLOOKUP(H103, [1]Wage_Info!$B$2:$AH$55, 8, FALSE), E103=4, VLOOKUP(H103, [1]Wage_Info!$B$2:$AH$55, 9, FALSE)), C103=2016, _xlfn.IFS(E103=1, VLOOKUP(H103, [1]Wage_Info!$B$2:$AH$55, 10, FALSE), E103=2, VLOOKUP(H103, [1]Wage_Info!$B$2:$AH$55, 11, FALSE), E103=3, VLOOKUP(H103, [1]Wage_Info!$B$2:$AH$55, 12, FALSE), E103=4, VLOOKUP(H103, [1]Wage_Info!$B$2:$AH$55, 13, FALSE)), C103=2017, _xlfn.IFS(E103=1, VLOOKUP(H103, [1]Wage_Info!$B$2:$AH$55, 14, FALSE), E103=2, VLOOKUP(H103, [1]Wage_Info!$B$2:$AH$55, 15, FALSE), E103=3, VLOOKUP(H103, [1]Wage_Info!$B$2:$AH$55, 16, FALSE), E103=4, VLOOKUP(H103, [1]Wage_Info!$B$2:$AH$55, 17, FALSE)), C103 = 2018, _xlfn.IFS(E103=1, VLOOKUP(H103, [1]Wage_Info!$B$2:$AH$55, 18, FALSE), E103=3, VLOOKUP(H103, [1]Wage_Info!$B$2:$AH$55, 19, FALSE)))</f>
        <v>0</v>
      </c>
      <c r="Z103" s="2">
        <f>_xlfn.IFS(C103=2014, _xlfn.IFS(E103=1, VLOOKUP(H103, [1]Wage_Info!$B$2:$AL$55, 20, FALSE), E103=2, VLOOKUP(H103, [1]Wage_Info!$B$2:$AL$55, 21, FALSE), E103=3, VLOOKUP(H103, [1]Wage_Info!$B$2:$AL$55, 22, FALSE), E103=4, VLOOKUP(H103, [1]Wage_Info!$B$2:$AL$55, 23, FALSE)), C103=2015, _xlfn.IFS(E103=1, VLOOKUP(H103, [1]Wage_Info!$B$2:$AL$55, 24, FALSE), E103=2, VLOOKUP(H103, [1]Wage_Info!$B$2:$AL$55, 25, FALSE), E103=3, VLOOKUP(H103, [1]Wage_Info!$B$2:$AL$55, 26, FALSE), E103=4, VLOOKUP(H103, [1]Wage_Info!$B$2:$AL$55, 27, FALSE)), C103=2016, _xlfn.IFS(E103=1, VLOOKUP(H103, [1]Wage_Info!$B$2:$AL$55, 28, FALSE), E103=2, VLOOKUP(H103, [1]Wage_Info!$B$2:$AL$55, 29, FALSE), E103=3, VLOOKUP(H103, [1]Wage_Info!$B$2:$AL$55, 30, FALSE), E103=4, VLOOKUP(H103, [1]Wage_Info!$B$2:$AL$55, 31, FALSE)), C103=2017, _xlfn.IFS(E103=1, VLOOKUP(H103, [1]Wage_Info!$B$2:$AL$55, 32, FALSE), E103=2, VLOOKUP(H103, [1]Wage_Info!$B$2:$AL$55, 33, FALSE), E103=3, VLOOKUP(H103, [1]Wage_Info!$B$2:$AL$55, 34, FALSE), E103=4, VLOOKUP(H103, [1]Wage_Info!$B$2:$AL$55, 35, FALSE)), C103 = 2018, _xlfn.IFS(E103=1, VLOOKUP(H103, [1]Wage_Info!$B$2:$AL$55, 36, FALSE), E103=2, VLOOKUP(H103, [1]Wage_Info!$B$2:$AL$55, 37, FALSE)))</f>
        <v>0</v>
      </c>
      <c r="AA103" s="4" t="e">
        <f t="shared" si="12"/>
        <v>#DIV/0!</v>
      </c>
      <c r="AB103">
        <f>[1]Key!C103</f>
        <v>1</v>
      </c>
      <c r="AC103">
        <f t="shared" si="13"/>
        <v>0</v>
      </c>
      <c r="AD103">
        <f t="shared" si="14"/>
        <v>0</v>
      </c>
      <c r="AE103">
        <f t="shared" si="15"/>
        <v>0</v>
      </c>
      <c r="AF103">
        <f>[1]Key!D103</f>
        <v>0</v>
      </c>
    </row>
    <row r="104" spans="1:32" x14ac:dyDescent="0.3">
      <c r="A104">
        <v>103</v>
      </c>
      <c r="B104">
        <v>103</v>
      </c>
      <c r="E104" t="e">
        <f t="shared" si="8"/>
        <v>#N/A</v>
      </c>
      <c r="F104">
        <v>2016</v>
      </c>
      <c r="G104" t="s">
        <v>62</v>
      </c>
      <c r="H104" s="1">
        <f>VALUE(IF(G104="foreign",53,SUBSTITUTE(G104,G104,VLOOKUP(G104,[1]Key!$G$2:$H$55,2,))))</f>
        <v>53</v>
      </c>
      <c r="I104" t="s">
        <v>62</v>
      </c>
      <c r="J104">
        <f>VALUE(_xlfn.IFS(I104="foreign",53,I104="fictional",54, I104="unspecified", 55, NOT(OR(I104="foreign",I104="fictional")),SUBSTITUTE(I104,I104,VLOOKUP(I104,[1]Key!$G$2:$H$55,2,))))</f>
        <v>53</v>
      </c>
      <c r="K104">
        <f t="shared" si="9"/>
        <v>1</v>
      </c>
      <c r="L104">
        <f>VLOOKUP(H104, [1]Key!$H$2:$K$54, 2)</f>
        <v>0</v>
      </c>
      <c r="M104">
        <f>VLOOKUP(J104, [1]Key!$H$2:$K$54, 2)</f>
        <v>0</v>
      </c>
      <c r="N104">
        <f>VLOOKUP("*"&amp;G104&amp;"*",[1]Key!$N$2:$O$6,2,FALSE)</f>
        <v>0</v>
      </c>
      <c r="O104">
        <f>VLOOKUP("*"&amp;G104&amp;"*",[1]Key!$R$2:$S$11,2,FALSE)</f>
        <v>0</v>
      </c>
      <c r="P104">
        <v>2493</v>
      </c>
      <c r="Q104" s="2">
        <v>13000000</v>
      </c>
      <c r="R104" t="s">
        <v>49</v>
      </c>
      <c r="S104">
        <f>VLOOKUP(R104, [1]Key!$U$2:$V$11, 2, FALSE)</f>
        <v>7</v>
      </c>
      <c r="T104">
        <f t="shared" si="10"/>
        <v>1</v>
      </c>
      <c r="U104" t="e">
        <f>_xlfn.IFS(C104=2018, VLOOKUP(H104, '[1]State Pop'!$B$2:$G$55,6),C104=2017, VLOOKUP(H104, '[1]State Pop'!$B$2:$F$55,5),C104=2016, VLOOKUP(H104, '[1]State Pop'!$B$2:$F$55,4), C104=2015, VLOOKUP(H104, '[1]State Pop'!$B$2:$F$55,3), C104=2014, VLOOKUP(H104, '[1]State Pop'!$B$2:$F$55,2))</f>
        <v>#N/A</v>
      </c>
      <c r="V104" t="e">
        <f>_xlfn.IFS(C104=2014,_xlfn.IFS(D104=1,VLOOKUP(H104,[1]Film_Workers!$B$2:$BD$55,2,FALSE),D104=2,VLOOKUP(H104,[1]Film_Workers!$B$2:$BD$55,3,FALSE),D104=3,VLOOKUP(H104,[1]Film_Workers!$B$2:$BD$55,4,FALSE),D104=4,VLOOKUP(H104,[1]Film_Workers!$B$2:$BD$55,5,FALSE),D104=5,VLOOKUP(H104,[1]Film_Workers!$B$2:$BD$55,6,FALSE),D104=6,VLOOKUP(H104,[1]Film_Workers!$B$2:$BD$55,7,FALSE),D104=7,VLOOKUP(H104,[1]Film_Workers!$B$2:$BD$55,8,FALSE),D104=8,VLOOKUP(H104,[1]Film_Workers!$B$2:$BD$55,9,FALSE),D104=9,VLOOKUP(H104,[1]Film_Workers!$B$2:$BD$55,10,FALSE),D104=10,VLOOKUP(H104,[1]Film_Workers!$B$2:$BD$55,11,FALSE),D104=11,VLOOKUP(H104,[1]Film_Workers!$B$2:$BD$55,12,FALSE),D104=12,VLOOKUP(H104,[1]Film_Workers!$B$2:$BD$55,13,FALSE)),C104=2015,_xlfn.IFS(D104=1,VLOOKUP(H104,[1]Film_Workers!$B$2:$BD$55,14,FALSE),D104=2,VLOOKUP(H104,[1]Film_Workers!$B$2:$BD$55,15,FALSE),D104=3,VLOOKUP(H104,[1]Film_Workers!$B$2:$BD$55,16,FALSE),D104=4,VLOOKUP(H104,[1]Film_Workers!$B$2:$BD$55,17,FALSE),D104=5,VLOOKUP(H104,[1]Film_Workers!$B$2:$BD$55,18,FALSE),D104=6,VLOOKUP(H104,[1]Film_Workers!$B$2:$BD$55,19,FALSE),D104=7,VLOOKUP(H104,[1]Film_Workers!$B$2:$BD$55,20,FALSE),D104=8,VLOOKUP(H104,[1]Film_Workers!$B$2:$BD$55,21,FALSE),D104=9,VLOOKUP(H104,[1]Film_Workers!$B$2:$BD$55,22,FALSE),D104=10,VLOOKUP(H104,[1]Film_Workers!$B$2:$BD$55,23,FALSE),D104=11,VLOOKUP(H104,[1]Film_Workers!$B$2:$BD$55,24,FALSE),D104=12,VLOOKUP(H104,[1]Film_Workers!$B$2:$BD$55,25,FALSE)),C104=2016,_xlfn.IFS(D104=1,VLOOKUP(H104,[1]Film_Workers!$B$2:$BD$55,26,FALSE),D104=2,VLOOKUP(H104,[1]Film_Workers!$B$2:$BD$55,27,FALSE),D104=3,VLOOKUP(H104,[1]Film_Workers!$B$2:$BD$55,28,FALSE),D104=4,VLOOKUP(H104,[1]Film_Workers!$B$2:$BD$55,29,FALSE),D104=5,VLOOKUP(H104,[1]Film_Workers!$B$2:$BD$55,30,FALSE),D104=6,VLOOKUP(H104,[1]Film_Workers!$B$2:$BD$55,31,FALSE),D104=7,VLOOKUP(H104,[1]Film_Workers!$B$2:$BD$55,32,FALSE),D104=8,VLOOKUP(H104,[1]Film_Workers!$B$2:$BD$55,33,FALSE),D104=9,VLOOKUP(H104,[1]Film_Workers!$B$2:$BD$55,34,FALSE),D104=10,VLOOKUP(H104,[1]Film_Workers!$B$2:$BD$55,35,FALSE),D104=11,VLOOKUP(H104,[1]Film_Workers!$B$2:$BD$55,36,FALSE),D104=12,VLOOKUP(H104,[1]Film_Workers!$B$2:$BD$55,37,FALSE)),C104=2017,_xlfn.IFS(D104=1,VLOOKUP(H104,[1]Film_Workers!$B$2:$BD$55,38,FALSE),D104=2,VLOOKUP(H104,[1]Film_Workers!$B$2:$BD$55,39,FALSE),D104=3,VLOOKUP(H104,[1]Film_Workers!$B$2:$BD$55,40,FALSE),D104=4,VLOOKUP(H104,[1]Film_Workers!$B$2:$BD$55,41,FALSE),D104=5,VLOOKUP(H104,[1]Film_Workers!$B$2:$BD$55,42,FALSE),D104=6,VLOOKUP(H104,[1]Film_Workers!$B$2:$BD$55,43,FALSE),D104=7,VLOOKUP(H104,[1]Film_Workers!$B$2:$BD$55,43,FALSE),D104=8,VLOOKUP(H104,[1]Film_Workers!$B$2:$BD$55,44,FALSE),D104=9,VLOOKUP(H104,[1]Film_Workers!$B$2:$BD$55,45,FALSE),D104=10,VLOOKUP(H104,[1]Film_Workers!$B$2:$BD$55,46,FALSE),D104=11,VLOOKUP(H104,[1]Film_Workers!$B$2:$BD$55,47,FALSE),D104=12,VLOOKUP(H104,[1]Film_Workers!$B$2:$BD$55,48)),C104=2018,_xlfn.IFS(D104=1,VLOOKUP(H104,[1]Film_Workers!$B$2:$BD$55,49,FALSE),D104=2,VLOOKUP(H104,[1]Film_Workers!$B$2:$BD$55,50,FALSE),D104=3,VLOOKUP(H104,[1]Film_Workers!$B$2:$BD$55,51,FALSE),D104=4,VLOOKUP(H104,[1]Film_Workers!$B$2:$BD$55,52,FALSE),D104=5,VLOOKUP(H104,[1]Film_Workers!$B$2:$BD$55,53,FALSE),D104=6,VLOOKUP(H104,[1]Film_Workers!$B$2:$BD$55,54)))</f>
        <v>#N/A</v>
      </c>
      <c r="W104" t="e">
        <f>_xlfn.IFS(C104=2014,_xlfn.IFS(D104=1,VLOOKUP(H104,[1]Priv_Workers!$B$2:$BD$55,2,FALSE),D104=2,VLOOKUP(H104,[1]Priv_Workers!$B$2:$BD$55,3,FALSE),D104=3,VLOOKUP(H104,[1]Priv_Workers!$B$2:$BD$55,4,FALSE),D104=4,VLOOKUP(H104,[1]Priv_Workers!$B$2:$BD$55,5,FALSE),D104=5,VLOOKUP(H104,[1]Priv_Workers!$B$2:$BD$55,6,FALSE),D104=6,VLOOKUP(H104,[1]Priv_Workers!$B$2:$BD$55,7,FALSE),D104=7,VLOOKUP(H104,[1]Priv_Workers!$B$2:$BD$55,8,FALSE),D104=8,VLOOKUP(H104,[1]Priv_Workers!$B$2:$BD$55,9,FALSE),D104=9,VLOOKUP(H104,[1]Priv_Workers!$B$2:$BD$55,10,FALSE),D104=10,VLOOKUP(H104,[1]Priv_Workers!$B$2:$BD$55,11,FALSE),D104=11,VLOOKUP(H104,[1]Priv_Workers!$B$2:$BD$55,12,FALSE),D104=12,VLOOKUP(H104,[1]Priv_Workers!$B$2:$BD$55,13,FALSE)),C104=2015,_xlfn.IFS(D104=1,VLOOKUP(H104,[1]Priv_Workers!$B$2:$BD$55,14,FALSE),D104=2,VLOOKUP(H104,[1]Priv_Workers!$B$2:$BD$55,15,FALSE),D104=3,VLOOKUP(H104,[1]Priv_Workers!$B$2:$BD$55,16,FALSE),D104=4,VLOOKUP(H104,[1]Priv_Workers!$B$2:$BD$55,17,FALSE),D104=5,VLOOKUP(H104,[1]Priv_Workers!$B$2:$BD$55,18,FALSE),D104=6,VLOOKUP(H104,[1]Priv_Workers!$B$2:$BD$55,19,FALSE),D104=7,VLOOKUP(H104,[1]Priv_Workers!$B$2:$BD$55,20,FALSE),D104=8,VLOOKUP(H104,[1]Priv_Workers!$B$2:$BD$55,21,FALSE),D104=9,VLOOKUP(H104,[1]Priv_Workers!$B$2:$BD$55,22,FALSE),D104=10,VLOOKUP(H104,[1]Priv_Workers!$B$2:$BD$55,23,FALSE),D104=11,VLOOKUP(H104,[1]Priv_Workers!$B$2:$BD$55,24,FALSE),D104=12,VLOOKUP(H104,[1]Priv_Workers!$B$2:$BD$55,25,FALSE)),C104=2016,_xlfn.IFS(D104=1,VLOOKUP(H104,[1]Priv_Workers!$B$2:$BD$55,26,FALSE),D104=2,VLOOKUP(H104,[1]Priv_Workers!$B$2:$BD$55,27,FALSE),D104=3,VLOOKUP(H104,[1]Priv_Workers!$B$2:$BD$55,28,FALSE),D104=4,VLOOKUP(H104,[1]Priv_Workers!$B$2:$BD$55,29,FALSE),D104=5,VLOOKUP(H104,[1]Priv_Workers!$B$2:$BD$55,30,FALSE),D104=6,VLOOKUP(H104,[1]Priv_Workers!$B$2:$BD$55,31,FALSE),D104=7,VLOOKUP(H104,[1]Priv_Workers!$B$2:$BD$55,32,FALSE),D104=8,VLOOKUP(H104,[1]Priv_Workers!$B$2:$BD$55,33,FALSE),D104=9,VLOOKUP(H104,[1]Priv_Workers!$B$2:$BD$55,34,FALSE),D104=10,VLOOKUP(H104,[1]Priv_Workers!$B$2:$BD$55,35,FALSE),D104=11,VLOOKUP(H104,[1]Priv_Workers!$B$2:$BD$55,36,FALSE),D104=12,VLOOKUP(H104,[1]Priv_Workers!$B$2:$BD$55,37,FALSE)),C104=2017,_xlfn.IFS(D104=1,VLOOKUP(H104,[1]Priv_Workers!$B$2:$BD$55,38,FALSE),D104=2,VLOOKUP(H104,[1]Priv_Workers!$B$2:$BD$55,39,FALSE),D104=3,VLOOKUP(H104,[1]Priv_Workers!$B$2:$BD$55,40,FALSE),D104=4,VLOOKUP(H104,[1]Priv_Workers!$B$2:$BD$55,41,FALSE),D104=5,VLOOKUP(H104,[1]Priv_Workers!$B$2:$BD$55,42,FALSE),D104=6,VLOOKUP(H104,[1]Priv_Workers!$B$2:$BD$55,43,FALSE),D104=7,VLOOKUP(H104,[1]Priv_Workers!$B$2:$BD$55,43,FALSE),D104=8,VLOOKUP(H104,[1]Priv_Workers!$B$2:$BD$55,44,FALSE),D104=9,VLOOKUP(H104,[1]Priv_Workers!$B$2:$BD$55,45,FALSE),D104=10,VLOOKUP(H104,[1]Priv_Workers!$B$2:$BD$55,46,FALSE),D104=11,VLOOKUP(H104,[1]Priv_Workers!$B$2:$BD$55,47,FALSE),D104=12,VLOOKUP(H104,[1]Priv_Workers!$B$2:$BD$55,48)),C104=2018,_xlfn.IFS(D104=1,VLOOKUP(H104,[1]Priv_Workers!$B$2:$BD$55,49,FALSE),D104=2,VLOOKUP(H104,[1]Priv_Workers!$B$2:$BD$55,50,FALSE),D104=3,VLOOKUP(H104,[1]Priv_Workers!$B$2:$BD$55,51,FALSE),D104=4,VLOOKUP(H104,[1]Priv_Workers!$B$2:$BD$55,52,FALSE),D104=5,VLOOKUP(H104,[1]Priv_Workers!$B$2:$BD$55,53,FALSE),D104=6,VLOOKUP(H104,[1]Priv_Workers!$B$2:$BD$55,54)))</f>
        <v>#N/A</v>
      </c>
      <c r="X104" s="3" t="e">
        <f t="shared" si="11"/>
        <v>#N/A</v>
      </c>
      <c r="Y104" s="2" t="e">
        <f>_xlfn.IFS(C104=2014, _xlfn.IFS(E104=1, VLOOKUP(H104, [1]Wage_Info!$B$2:$AH$55, 2, FALSE), E104=2, VLOOKUP(H104, [1]Wage_Info!$B$2:$AH$55, 3, FALSE), E104=3, VLOOKUP(H104, [1]Wage_Info!$B$2:$AH$55, 4, FALSE), E104=4, VLOOKUP(H104, [1]Wage_Info!$B$2:$AH$55, 5, FALSE)), C104=2015, _xlfn.IFS(E104=1, VLOOKUP(H104, [1]Wage_Info!$B$2:$AH$55, 6, FALSE), E104=2, VLOOKUP(H104, [1]Wage_Info!$B$2:$AH$55, 7, FALSE), E104=3, VLOOKUP(H104, [1]Wage_Info!$B$2:$AH$55, 8, FALSE), E104=4, VLOOKUP(H104, [1]Wage_Info!$B$2:$AH$55, 9, FALSE)), C104=2016, _xlfn.IFS(E104=1, VLOOKUP(H104, [1]Wage_Info!$B$2:$AH$55, 10, FALSE), E104=2, VLOOKUP(H104, [1]Wage_Info!$B$2:$AH$55, 11, FALSE), E104=3, VLOOKUP(H104, [1]Wage_Info!$B$2:$AH$55, 12, FALSE), E104=4, VLOOKUP(H104, [1]Wage_Info!$B$2:$AH$55, 13, FALSE)), C104=2017, _xlfn.IFS(E104=1, VLOOKUP(H104, [1]Wage_Info!$B$2:$AH$55, 14, FALSE), E104=2, VLOOKUP(H104, [1]Wage_Info!$B$2:$AH$55, 15, FALSE), E104=3, VLOOKUP(H104, [1]Wage_Info!$B$2:$AH$55, 16, FALSE), E104=4, VLOOKUP(H104, [1]Wage_Info!$B$2:$AH$55, 17, FALSE)), C104 = 2018, _xlfn.IFS(E104=1, VLOOKUP(H104, [1]Wage_Info!$B$2:$AH$55, 18, FALSE), E104=3, VLOOKUP(H104, [1]Wage_Info!$B$2:$AH$55, 19, FALSE)))</f>
        <v>#N/A</v>
      </c>
      <c r="Z104" s="2" t="e">
        <f>_xlfn.IFS(C104=2014, _xlfn.IFS(E104=1, VLOOKUP(H104, [1]Wage_Info!$B$2:$AL$55, 20, FALSE), E104=2, VLOOKUP(H104, [1]Wage_Info!$B$2:$AL$55, 21, FALSE), E104=3, VLOOKUP(H104, [1]Wage_Info!$B$2:$AL$55, 22, FALSE), E104=4, VLOOKUP(H104, [1]Wage_Info!$B$2:$AL$55, 23, FALSE)), C104=2015, _xlfn.IFS(E104=1, VLOOKUP(H104, [1]Wage_Info!$B$2:$AL$55, 24, FALSE), E104=2, VLOOKUP(H104, [1]Wage_Info!$B$2:$AL$55, 25, FALSE), E104=3, VLOOKUP(H104, [1]Wage_Info!$B$2:$AL$55, 26, FALSE), E104=4, VLOOKUP(H104, [1]Wage_Info!$B$2:$AL$55, 27, FALSE)), C104=2016, _xlfn.IFS(E104=1, VLOOKUP(H104, [1]Wage_Info!$B$2:$AL$55, 28, FALSE), E104=2, VLOOKUP(H104, [1]Wage_Info!$B$2:$AL$55, 29, FALSE), E104=3, VLOOKUP(H104, [1]Wage_Info!$B$2:$AL$55, 30, FALSE), E104=4, VLOOKUP(H104, [1]Wage_Info!$B$2:$AL$55, 31, FALSE)), C104=2017, _xlfn.IFS(E104=1, VLOOKUP(H104, [1]Wage_Info!$B$2:$AL$55, 32, FALSE), E104=2, VLOOKUP(H104, [1]Wage_Info!$B$2:$AL$55, 33, FALSE), E104=3, VLOOKUP(H104, [1]Wage_Info!$B$2:$AL$55, 34, FALSE), E104=4, VLOOKUP(H104, [1]Wage_Info!$B$2:$AL$55, 35, FALSE)), C104 = 2018, _xlfn.IFS(E104=1, VLOOKUP(H104, [1]Wage_Info!$B$2:$AL$55, 36, FALSE), E104=2, VLOOKUP(H104, [1]Wage_Info!$B$2:$AL$55, 37, FALSE)))</f>
        <v>#N/A</v>
      </c>
      <c r="AA104" s="4" t="e">
        <f t="shared" si="12"/>
        <v>#N/A</v>
      </c>
      <c r="AB104">
        <f>[1]Key!C104</f>
        <v>0</v>
      </c>
      <c r="AC104">
        <f t="shared" si="13"/>
        <v>0</v>
      </c>
      <c r="AD104">
        <f t="shared" si="14"/>
        <v>0</v>
      </c>
      <c r="AE104">
        <f t="shared" si="15"/>
        <v>0</v>
      </c>
      <c r="AF104">
        <f>[1]Key!D104</f>
        <v>0</v>
      </c>
    </row>
    <row r="105" spans="1:32" x14ac:dyDescent="0.3">
      <c r="A105">
        <v>104</v>
      </c>
      <c r="B105">
        <v>104</v>
      </c>
      <c r="C105">
        <v>2015</v>
      </c>
      <c r="D105">
        <v>2</v>
      </c>
      <c r="E105">
        <f t="shared" si="8"/>
        <v>1</v>
      </c>
      <c r="F105">
        <v>2016</v>
      </c>
      <c r="G105" t="s">
        <v>62</v>
      </c>
      <c r="H105" s="1">
        <f>VALUE(IF(G105="foreign",53,SUBSTITUTE(G105,G105,VLOOKUP(G105,[1]Key!$G$2:$H$55,2,))))</f>
        <v>53</v>
      </c>
      <c r="I105" t="s">
        <v>59</v>
      </c>
      <c r="J105">
        <f>VALUE(_xlfn.IFS(I105="foreign",53,I105="fictional",54, I105="unspecified", 55, NOT(OR(I105="foreign",I105="fictional")),SUBSTITUTE(I105,I105,VLOOKUP(I105,[1]Key!$G$2:$H$55,2,))))</f>
        <v>21</v>
      </c>
      <c r="K105">
        <f t="shared" si="9"/>
        <v>0</v>
      </c>
      <c r="L105">
        <f>VLOOKUP(H105, [1]Key!$H$2:$K$54, 2)</f>
        <v>0</v>
      </c>
      <c r="M105">
        <f>VLOOKUP(J105, [1]Key!$H$2:$K$54, 2)</f>
        <v>2</v>
      </c>
      <c r="N105">
        <f>VLOOKUP("*"&amp;G105&amp;"*",[1]Key!$N$2:$O$6,2,FALSE)</f>
        <v>0</v>
      </c>
      <c r="O105">
        <f>VLOOKUP("*"&amp;G105&amp;"*",[1]Key!$R$2:$S$11,2,FALSE)</f>
        <v>0</v>
      </c>
      <c r="P105">
        <v>2443</v>
      </c>
      <c r="Q105" s="2">
        <v>40000000</v>
      </c>
      <c r="R105" t="s">
        <v>54</v>
      </c>
      <c r="S105">
        <f>VLOOKUP(R105, [1]Key!$U$2:$V$11, 2, FALSE)</f>
        <v>8</v>
      </c>
      <c r="T105">
        <f t="shared" si="10"/>
        <v>1</v>
      </c>
      <c r="U105">
        <f>_xlfn.IFS(C105=2018, VLOOKUP(H105, '[1]State Pop'!$B$2:$G$55,6),C105=2017, VLOOKUP(H105, '[1]State Pop'!$B$2:$F$55,5),C105=2016, VLOOKUP(H105, '[1]State Pop'!$B$2:$F$55,4), C105=2015, VLOOKUP(H105, '[1]State Pop'!$B$2:$F$55,3), C105=2014, VLOOKUP(H105, '[1]State Pop'!$B$2:$F$55,2))</f>
        <v>0</v>
      </c>
      <c r="V105">
        <f>_xlfn.IFS(C105=2014,_xlfn.IFS(D105=1,VLOOKUP(H105,[1]Film_Workers!$B$2:$BD$55,2,FALSE),D105=2,VLOOKUP(H105,[1]Film_Workers!$B$2:$BD$55,3,FALSE),D105=3,VLOOKUP(H105,[1]Film_Workers!$B$2:$BD$55,4,FALSE),D105=4,VLOOKUP(H105,[1]Film_Workers!$B$2:$BD$55,5,FALSE),D105=5,VLOOKUP(H105,[1]Film_Workers!$B$2:$BD$55,6,FALSE),D105=6,VLOOKUP(H105,[1]Film_Workers!$B$2:$BD$55,7,FALSE),D105=7,VLOOKUP(H105,[1]Film_Workers!$B$2:$BD$55,8,FALSE),D105=8,VLOOKUP(H105,[1]Film_Workers!$B$2:$BD$55,9,FALSE),D105=9,VLOOKUP(H105,[1]Film_Workers!$B$2:$BD$55,10,FALSE),D105=10,VLOOKUP(H105,[1]Film_Workers!$B$2:$BD$55,11,FALSE),D105=11,VLOOKUP(H105,[1]Film_Workers!$B$2:$BD$55,12,FALSE),D105=12,VLOOKUP(H105,[1]Film_Workers!$B$2:$BD$55,13,FALSE)),C105=2015,_xlfn.IFS(D105=1,VLOOKUP(H105,[1]Film_Workers!$B$2:$BD$55,14,FALSE),D105=2,VLOOKUP(H105,[1]Film_Workers!$B$2:$BD$55,15,FALSE),D105=3,VLOOKUP(H105,[1]Film_Workers!$B$2:$BD$55,16,FALSE),D105=4,VLOOKUP(H105,[1]Film_Workers!$B$2:$BD$55,17,FALSE),D105=5,VLOOKUP(H105,[1]Film_Workers!$B$2:$BD$55,18,FALSE),D105=6,VLOOKUP(H105,[1]Film_Workers!$B$2:$BD$55,19,FALSE),D105=7,VLOOKUP(H105,[1]Film_Workers!$B$2:$BD$55,20,FALSE),D105=8,VLOOKUP(H105,[1]Film_Workers!$B$2:$BD$55,21,FALSE),D105=9,VLOOKUP(H105,[1]Film_Workers!$B$2:$BD$55,22,FALSE),D105=10,VLOOKUP(H105,[1]Film_Workers!$B$2:$BD$55,23,FALSE),D105=11,VLOOKUP(H105,[1]Film_Workers!$B$2:$BD$55,24,FALSE),D105=12,VLOOKUP(H105,[1]Film_Workers!$B$2:$BD$55,25,FALSE)),C105=2016,_xlfn.IFS(D105=1,VLOOKUP(H105,[1]Film_Workers!$B$2:$BD$55,26,FALSE),D105=2,VLOOKUP(H105,[1]Film_Workers!$B$2:$BD$55,27,FALSE),D105=3,VLOOKUP(H105,[1]Film_Workers!$B$2:$BD$55,28,FALSE),D105=4,VLOOKUP(H105,[1]Film_Workers!$B$2:$BD$55,29,FALSE),D105=5,VLOOKUP(H105,[1]Film_Workers!$B$2:$BD$55,30,FALSE),D105=6,VLOOKUP(H105,[1]Film_Workers!$B$2:$BD$55,31,FALSE),D105=7,VLOOKUP(H105,[1]Film_Workers!$B$2:$BD$55,32,FALSE),D105=8,VLOOKUP(H105,[1]Film_Workers!$B$2:$BD$55,33,FALSE),D105=9,VLOOKUP(H105,[1]Film_Workers!$B$2:$BD$55,34,FALSE),D105=10,VLOOKUP(H105,[1]Film_Workers!$B$2:$BD$55,35,FALSE),D105=11,VLOOKUP(H105,[1]Film_Workers!$B$2:$BD$55,36,FALSE),D105=12,VLOOKUP(H105,[1]Film_Workers!$B$2:$BD$55,37,FALSE)),C105=2017,_xlfn.IFS(D105=1,VLOOKUP(H105,[1]Film_Workers!$B$2:$BD$55,38,FALSE),D105=2,VLOOKUP(H105,[1]Film_Workers!$B$2:$BD$55,39,FALSE),D105=3,VLOOKUP(H105,[1]Film_Workers!$B$2:$BD$55,40,FALSE),D105=4,VLOOKUP(H105,[1]Film_Workers!$B$2:$BD$55,41,FALSE),D105=5,VLOOKUP(H105,[1]Film_Workers!$B$2:$BD$55,42,FALSE),D105=6,VLOOKUP(H105,[1]Film_Workers!$B$2:$BD$55,43,FALSE),D105=7,VLOOKUP(H105,[1]Film_Workers!$B$2:$BD$55,43,FALSE),D105=8,VLOOKUP(H105,[1]Film_Workers!$B$2:$BD$55,44,FALSE),D105=9,VLOOKUP(H105,[1]Film_Workers!$B$2:$BD$55,45,FALSE),D105=10,VLOOKUP(H105,[1]Film_Workers!$B$2:$BD$55,46,FALSE),D105=11,VLOOKUP(H105,[1]Film_Workers!$B$2:$BD$55,47,FALSE),D105=12,VLOOKUP(H105,[1]Film_Workers!$B$2:$BD$55,48)),C105=2018,_xlfn.IFS(D105=1,VLOOKUP(H105,[1]Film_Workers!$B$2:$BD$55,49,FALSE),D105=2,VLOOKUP(H105,[1]Film_Workers!$B$2:$BD$55,50,FALSE),D105=3,VLOOKUP(H105,[1]Film_Workers!$B$2:$BD$55,51,FALSE),D105=4,VLOOKUP(H105,[1]Film_Workers!$B$2:$BD$55,52,FALSE),D105=5,VLOOKUP(H105,[1]Film_Workers!$B$2:$BD$55,53,FALSE),D105=6,VLOOKUP(H105,[1]Film_Workers!$B$2:$BD$55,54)))</f>
        <v>0</v>
      </c>
      <c r="W105">
        <f>_xlfn.IFS(C105=2014,_xlfn.IFS(D105=1,VLOOKUP(H105,[1]Priv_Workers!$B$2:$BD$55,2,FALSE),D105=2,VLOOKUP(H105,[1]Priv_Workers!$B$2:$BD$55,3,FALSE),D105=3,VLOOKUP(H105,[1]Priv_Workers!$B$2:$BD$55,4,FALSE),D105=4,VLOOKUP(H105,[1]Priv_Workers!$B$2:$BD$55,5,FALSE),D105=5,VLOOKUP(H105,[1]Priv_Workers!$B$2:$BD$55,6,FALSE),D105=6,VLOOKUP(H105,[1]Priv_Workers!$B$2:$BD$55,7,FALSE),D105=7,VLOOKUP(H105,[1]Priv_Workers!$B$2:$BD$55,8,FALSE),D105=8,VLOOKUP(H105,[1]Priv_Workers!$B$2:$BD$55,9,FALSE),D105=9,VLOOKUP(H105,[1]Priv_Workers!$B$2:$BD$55,10,FALSE),D105=10,VLOOKUP(H105,[1]Priv_Workers!$B$2:$BD$55,11,FALSE),D105=11,VLOOKUP(H105,[1]Priv_Workers!$B$2:$BD$55,12,FALSE),D105=12,VLOOKUP(H105,[1]Priv_Workers!$B$2:$BD$55,13,FALSE)),C105=2015,_xlfn.IFS(D105=1,VLOOKUP(H105,[1]Priv_Workers!$B$2:$BD$55,14,FALSE),D105=2,VLOOKUP(H105,[1]Priv_Workers!$B$2:$BD$55,15,FALSE),D105=3,VLOOKUP(H105,[1]Priv_Workers!$B$2:$BD$55,16,FALSE),D105=4,VLOOKUP(H105,[1]Priv_Workers!$B$2:$BD$55,17,FALSE),D105=5,VLOOKUP(H105,[1]Priv_Workers!$B$2:$BD$55,18,FALSE),D105=6,VLOOKUP(H105,[1]Priv_Workers!$B$2:$BD$55,19,FALSE),D105=7,VLOOKUP(H105,[1]Priv_Workers!$B$2:$BD$55,20,FALSE),D105=8,VLOOKUP(H105,[1]Priv_Workers!$B$2:$BD$55,21,FALSE),D105=9,VLOOKUP(H105,[1]Priv_Workers!$B$2:$BD$55,22,FALSE),D105=10,VLOOKUP(H105,[1]Priv_Workers!$B$2:$BD$55,23,FALSE),D105=11,VLOOKUP(H105,[1]Priv_Workers!$B$2:$BD$55,24,FALSE),D105=12,VLOOKUP(H105,[1]Priv_Workers!$B$2:$BD$55,25,FALSE)),C105=2016,_xlfn.IFS(D105=1,VLOOKUP(H105,[1]Priv_Workers!$B$2:$BD$55,26,FALSE),D105=2,VLOOKUP(H105,[1]Priv_Workers!$B$2:$BD$55,27,FALSE),D105=3,VLOOKUP(H105,[1]Priv_Workers!$B$2:$BD$55,28,FALSE),D105=4,VLOOKUP(H105,[1]Priv_Workers!$B$2:$BD$55,29,FALSE),D105=5,VLOOKUP(H105,[1]Priv_Workers!$B$2:$BD$55,30,FALSE),D105=6,VLOOKUP(H105,[1]Priv_Workers!$B$2:$BD$55,31,FALSE),D105=7,VLOOKUP(H105,[1]Priv_Workers!$B$2:$BD$55,32,FALSE),D105=8,VLOOKUP(H105,[1]Priv_Workers!$B$2:$BD$55,33,FALSE),D105=9,VLOOKUP(H105,[1]Priv_Workers!$B$2:$BD$55,34,FALSE),D105=10,VLOOKUP(H105,[1]Priv_Workers!$B$2:$BD$55,35,FALSE),D105=11,VLOOKUP(H105,[1]Priv_Workers!$B$2:$BD$55,36,FALSE),D105=12,VLOOKUP(H105,[1]Priv_Workers!$B$2:$BD$55,37,FALSE)),C105=2017,_xlfn.IFS(D105=1,VLOOKUP(H105,[1]Priv_Workers!$B$2:$BD$55,38,FALSE),D105=2,VLOOKUP(H105,[1]Priv_Workers!$B$2:$BD$55,39,FALSE),D105=3,VLOOKUP(H105,[1]Priv_Workers!$B$2:$BD$55,40,FALSE),D105=4,VLOOKUP(H105,[1]Priv_Workers!$B$2:$BD$55,41,FALSE),D105=5,VLOOKUP(H105,[1]Priv_Workers!$B$2:$BD$55,42,FALSE),D105=6,VLOOKUP(H105,[1]Priv_Workers!$B$2:$BD$55,43,FALSE),D105=7,VLOOKUP(H105,[1]Priv_Workers!$B$2:$BD$55,43,FALSE),D105=8,VLOOKUP(H105,[1]Priv_Workers!$B$2:$BD$55,44,FALSE),D105=9,VLOOKUP(H105,[1]Priv_Workers!$B$2:$BD$55,45,FALSE),D105=10,VLOOKUP(H105,[1]Priv_Workers!$B$2:$BD$55,46,FALSE),D105=11,VLOOKUP(H105,[1]Priv_Workers!$B$2:$BD$55,47,FALSE),D105=12,VLOOKUP(H105,[1]Priv_Workers!$B$2:$BD$55,48)),C105=2018,_xlfn.IFS(D105=1,VLOOKUP(H105,[1]Priv_Workers!$B$2:$BD$55,49,FALSE),D105=2,VLOOKUP(H105,[1]Priv_Workers!$B$2:$BD$55,50,FALSE),D105=3,VLOOKUP(H105,[1]Priv_Workers!$B$2:$BD$55,51,FALSE),D105=4,VLOOKUP(H105,[1]Priv_Workers!$B$2:$BD$55,52,FALSE),D105=5,VLOOKUP(H105,[1]Priv_Workers!$B$2:$BD$55,53,FALSE),D105=6,VLOOKUP(H105,[1]Priv_Workers!$B$2:$BD$55,54)))</f>
        <v>0</v>
      </c>
      <c r="X105" s="3" t="e">
        <f t="shared" si="11"/>
        <v>#DIV/0!</v>
      </c>
      <c r="Y105" s="2">
        <f>_xlfn.IFS(C105=2014, _xlfn.IFS(E105=1, VLOOKUP(H105, [1]Wage_Info!$B$2:$AH$55, 2, FALSE), E105=2, VLOOKUP(H105, [1]Wage_Info!$B$2:$AH$55, 3, FALSE), E105=3, VLOOKUP(H105, [1]Wage_Info!$B$2:$AH$55, 4, FALSE), E105=4, VLOOKUP(H105, [1]Wage_Info!$B$2:$AH$55, 5, FALSE)), C105=2015, _xlfn.IFS(E105=1, VLOOKUP(H105, [1]Wage_Info!$B$2:$AH$55, 6, FALSE), E105=2, VLOOKUP(H105, [1]Wage_Info!$B$2:$AH$55, 7, FALSE), E105=3, VLOOKUP(H105, [1]Wage_Info!$B$2:$AH$55, 8, FALSE), E105=4, VLOOKUP(H105, [1]Wage_Info!$B$2:$AH$55, 9, FALSE)), C105=2016, _xlfn.IFS(E105=1, VLOOKUP(H105, [1]Wage_Info!$B$2:$AH$55, 10, FALSE), E105=2, VLOOKUP(H105, [1]Wage_Info!$B$2:$AH$55, 11, FALSE), E105=3, VLOOKUP(H105, [1]Wage_Info!$B$2:$AH$55, 12, FALSE), E105=4, VLOOKUP(H105, [1]Wage_Info!$B$2:$AH$55, 13, FALSE)), C105=2017, _xlfn.IFS(E105=1, VLOOKUP(H105, [1]Wage_Info!$B$2:$AH$55, 14, FALSE), E105=2, VLOOKUP(H105, [1]Wage_Info!$B$2:$AH$55, 15, FALSE), E105=3, VLOOKUP(H105, [1]Wage_Info!$B$2:$AH$55, 16, FALSE), E105=4, VLOOKUP(H105, [1]Wage_Info!$B$2:$AH$55, 17, FALSE)), C105 = 2018, _xlfn.IFS(E105=1, VLOOKUP(H105, [1]Wage_Info!$B$2:$AH$55, 18, FALSE), E105=3, VLOOKUP(H105, [1]Wage_Info!$B$2:$AH$55, 19, FALSE)))</f>
        <v>0</v>
      </c>
      <c r="Z105" s="2">
        <f>_xlfn.IFS(C105=2014, _xlfn.IFS(E105=1, VLOOKUP(H105, [1]Wage_Info!$B$2:$AL$55, 20, FALSE), E105=2, VLOOKUP(H105, [1]Wage_Info!$B$2:$AL$55, 21, FALSE), E105=3, VLOOKUP(H105, [1]Wage_Info!$B$2:$AL$55, 22, FALSE), E105=4, VLOOKUP(H105, [1]Wage_Info!$B$2:$AL$55, 23, FALSE)), C105=2015, _xlfn.IFS(E105=1, VLOOKUP(H105, [1]Wage_Info!$B$2:$AL$55, 24, FALSE), E105=2, VLOOKUP(H105, [1]Wage_Info!$B$2:$AL$55, 25, FALSE), E105=3, VLOOKUP(H105, [1]Wage_Info!$B$2:$AL$55, 26, FALSE), E105=4, VLOOKUP(H105, [1]Wage_Info!$B$2:$AL$55, 27, FALSE)), C105=2016, _xlfn.IFS(E105=1, VLOOKUP(H105, [1]Wage_Info!$B$2:$AL$55, 28, FALSE), E105=2, VLOOKUP(H105, [1]Wage_Info!$B$2:$AL$55, 29, FALSE), E105=3, VLOOKUP(H105, [1]Wage_Info!$B$2:$AL$55, 30, FALSE), E105=4, VLOOKUP(H105, [1]Wage_Info!$B$2:$AL$55, 31, FALSE)), C105=2017, _xlfn.IFS(E105=1, VLOOKUP(H105, [1]Wage_Info!$B$2:$AL$55, 32, FALSE), E105=2, VLOOKUP(H105, [1]Wage_Info!$B$2:$AL$55, 33, FALSE), E105=3, VLOOKUP(H105, [1]Wage_Info!$B$2:$AL$55, 34, FALSE), E105=4, VLOOKUP(H105, [1]Wage_Info!$B$2:$AL$55, 35, FALSE)), C105 = 2018, _xlfn.IFS(E105=1, VLOOKUP(H105, [1]Wage_Info!$B$2:$AL$55, 36, FALSE), E105=2, VLOOKUP(H105, [1]Wage_Info!$B$2:$AL$55, 37, FALSE)))</f>
        <v>0</v>
      </c>
      <c r="AA105" s="4" t="e">
        <f t="shared" si="12"/>
        <v>#DIV/0!</v>
      </c>
      <c r="AB105">
        <f>[1]Key!C105</f>
        <v>1</v>
      </c>
      <c r="AC105">
        <f t="shared" si="13"/>
        <v>0</v>
      </c>
      <c r="AD105">
        <f t="shared" si="14"/>
        <v>0</v>
      </c>
      <c r="AE105">
        <f t="shared" si="15"/>
        <v>0</v>
      </c>
      <c r="AF105">
        <f>[1]Key!D105</f>
        <v>0</v>
      </c>
    </row>
    <row r="106" spans="1:32" x14ac:dyDescent="0.3">
      <c r="A106">
        <v>105</v>
      </c>
      <c r="B106">
        <v>105</v>
      </c>
      <c r="C106">
        <v>2015</v>
      </c>
      <c r="D106">
        <v>8</v>
      </c>
      <c r="E106">
        <f t="shared" si="8"/>
        <v>3</v>
      </c>
      <c r="F106">
        <v>2016</v>
      </c>
      <c r="G106" t="s">
        <v>80</v>
      </c>
      <c r="H106" s="1">
        <f>VALUE(IF(G106="foreign",53,SUBSTITUTE(G106,G106,VLOOKUP(G106,[1]Key!$G$2:$H$55,2,))))</f>
        <v>2</v>
      </c>
      <c r="I106" t="s">
        <v>80</v>
      </c>
      <c r="J106">
        <f>VALUE(_xlfn.IFS(I106="foreign",53,I106="fictional",54, I106="unspecified", 55, NOT(OR(I106="foreign",I106="fictional")),SUBSTITUTE(I106,I106,VLOOKUP(I106,[1]Key!$G$2:$H$55,2,))))</f>
        <v>2</v>
      </c>
      <c r="K106">
        <f t="shared" si="9"/>
        <v>1</v>
      </c>
      <c r="L106">
        <f>VLOOKUP(H106, [1]Key!$H$2:$K$54, 2)</f>
        <v>0</v>
      </c>
      <c r="M106">
        <f>VLOOKUP(J106, [1]Key!$H$2:$K$54, 2)</f>
        <v>0</v>
      </c>
      <c r="N106">
        <f>VLOOKUP("*"&amp;G106&amp;"*",[1]Key!$N$2:$O$6,2,FALSE)</f>
        <v>4</v>
      </c>
      <c r="O106">
        <f>VLOOKUP("*"&amp;G106&amp;"*",[1]Key!$R$2:$S$11,2,FALSE)</f>
        <v>6</v>
      </c>
      <c r="P106">
        <v>2419</v>
      </c>
      <c r="Q106" s="2">
        <v>5000000</v>
      </c>
      <c r="R106" t="s">
        <v>81</v>
      </c>
      <c r="S106">
        <f>VLOOKUP(R106, [1]Key!$U$2:$V$50, 2, FALSE)</f>
        <v>12</v>
      </c>
      <c r="T106">
        <f t="shared" si="10"/>
        <v>1</v>
      </c>
      <c r="U106">
        <f>_xlfn.IFS(C106=2018, VLOOKUP(H106, '[1]State Pop'!$B$2:$G$55,6),C106=2017, VLOOKUP(H106, '[1]State Pop'!$B$2:$F$55,5),C106=2016, VLOOKUP(H106, '[1]State Pop'!$B$2:$F$55,4), C106=2015, VLOOKUP(H106, '[1]State Pop'!$B$2:$F$55,3), C106=2014, VLOOKUP(H106, '[1]State Pop'!$B$2:$F$55,2))</f>
        <v>737979</v>
      </c>
      <c r="V106">
        <f>_xlfn.IFS(C106=2014,_xlfn.IFS(D106=1,VLOOKUP(H106,[1]Film_Workers!$B$2:$BD$55,2,FALSE),D106=2,VLOOKUP(H106,[1]Film_Workers!$B$2:$BD$55,3,FALSE),D106=3,VLOOKUP(H106,[1]Film_Workers!$B$2:$BD$55,4,FALSE),D106=4,VLOOKUP(H106,[1]Film_Workers!$B$2:$BD$55,5,FALSE),D106=5,VLOOKUP(H106,[1]Film_Workers!$B$2:$BD$55,6,FALSE),D106=6,VLOOKUP(H106,[1]Film_Workers!$B$2:$BD$55,7,FALSE),D106=7,VLOOKUP(H106,[1]Film_Workers!$B$2:$BD$55,8,FALSE),D106=8,VLOOKUP(H106,[1]Film_Workers!$B$2:$BD$55,9,FALSE),D106=9,VLOOKUP(H106,[1]Film_Workers!$B$2:$BD$55,10,FALSE),D106=10,VLOOKUP(H106,[1]Film_Workers!$B$2:$BD$55,11,FALSE),D106=11,VLOOKUP(H106,[1]Film_Workers!$B$2:$BD$55,12,FALSE),D106=12,VLOOKUP(H106,[1]Film_Workers!$B$2:$BD$55,13,FALSE)),C106=2015,_xlfn.IFS(D106=1,VLOOKUP(H106,[1]Film_Workers!$B$2:$BD$55,14,FALSE),D106=2,VLOOKUP(H106,[1]Film_Workers!$B$2:$BD$55,15,FALSE),D106=3,VLOOKUP(H106,[1]Film_Workers!$B$2:$BD$55,16,FALSE),D106=4,VLOOKUP(H106,[1]Film_Workers!$B$2:$BD$55,17,FALSE),D106=5,VLOOKUP(H106,[1]Film_Workers!$B$2:$BD$55,18,FALSE),D106=6,VLOOKUP(H106,[1]Film_Workers!$B$2:$BD$55,19,FALSE),D106=7,VLOOKUP(H106,[1]Film_Workers!$B$2:$BD$55,20,FALSE),D106=8,VLOOKUP(H106,[1]Film_Workers!$B$2:$BD$55,21,FALSE),D106=9,VLOOKUP(H106,[1]Film_Workers!$B$2:$BD$55,22,FALSE),D106=10,VLOOKUP(H106,[1]Film_Workers!$B$2:$BD$55,23,FALSE),D106=11,VLOOKUP(H106,[1]Film_Workers!$B$2:$BD$55,24,FALSE),D106=12,VLOOKUP(H106,[1]Film_Workers!$B$2:$BD$55,25,FALSE)),C106=2016,_xlfn.IFS(D106=1,VLOOKUP(H106,[1]Film_Workers!$B$2:$BD$55,26,FALSE),D106=2,VLOOKUP(H106,[1]Film_Workers!$B$2:$BD$55,27,FALSE),D106=3,VLOOKUP(H106,[1]Film_Workers!$B$2:$BD$55,28,FALSE),D106=4,VLOOKUP(H106,[1]Film_Workers!$B$2:$BD$55,29,FALSE),D106=5,VLOOKUP(H106,[1]Film_Workers!$B$2:$BD$55,30,FALSE),D106=6,VLOOKUP(H106,[1]Film_Workers!$B$2:$BD$55,31,FALSE),D106=7,VLOOKUP(H106,[1]Film_Workers!$B$2:$BD$55,32,FALSE),D106=8,VLOOKUP(H106,[1]Film_Workers!$B$2:$BD$55,33,FALSE),D106=9,VLOOKUP(H106,[1]Film_Workers!$B$2:$BD$55,34,FALSE),D106=10,VLOOKUP(H106,[1]Film_Workers!$B$2:$BD$55,35,FALSE),D106=11,VLOOKUP(H106,[1]Film_Workers!$B$2:$BD$55,36,FALSE),D106=12,VLOOKUP(H106,[1]Film_Workers!$B$2:$BD$55,37,FALSE)),C106=2017,_xlfn.IFS(D106=1,VLOOKUP(H106,[1]Film_Workers!$B$2:$BD$55,38,FALSE),D106=2,VLOOKUP(H106,[1]Film_Workers!$B$2:$BD$55,39,FALSE),D106=3,VLOOKUP(H106,[1]Film_Workers!$B$2:$BD$55,40,FALSE),D106=4,VLOOKUP(H106,[1]Film_Workers!$B$2:$BD$55,41,FALSE),D106=5,VLOOKUP(H106,[1]Film_Workers!$B$2:$BD$55,42,FALSE),D106=6,VLOOKUP(H106,[1]Film_Workers!$B$2:$BD$55,43,FALSE),D106=7,VLOOKUP(H106,[1]Film_Workers!$B$2:$BD$55,43,FALSE),D106=8,VLOOKUP(H106,[1]Film_Workers!$B$2:$BD$55,44,FALSE),D106=9,VLOOKUP(H106,[1]Film_Workers!$B$2:$BD$55,45,FALSE),D106=10,VLOOKUP(H106,[1]Film_Workers!$B$2:$BD$55,46,FALSE),D106=11,VLOOKUP(H106,[1]Film_Workers!$B$2:$BD$55,47,FALSE),D106=12,VLOOKUP(H106,[1]Film_Workers!$B$2:$BD$55,48)),C106=2018,_xlfn.IFS(D106=1,VLOOKUP(H106,[1]Film_Workers!$B$2:$BD$55,49,FALSE),D106=2,VLOOKUP(H106,[1]Film_Workers!$B$2:$BD$55,50,FALSE),D106=3,VLOOKUP(H106,[1]Film_Workers!$B$2:$BD$55,51,FALSE),D106=4,VLOOKUP(H106,[1]Film_Workers!$B$2:$BD$55,52,FALSE),D106=5,VLOOKUP(H106,[1]Film_Workers!$B$2:$BD$55,53,FALSE),D106=6,VLOOKUP(H106,[1]Film_Workers!$B$2:$BD$55,54)))</f>
        <v>0</v>
      </c>
      <c r="W106">
        <f>_xlfn.IFS(C106=2014,_xlfn.IFS(D106=1,VLOOKUP(H106,[1]Priv_Workers!$B$2:$BD$55,2,FALSE),D106=2,VLOOKUP(H106,[1]Priv_Workers!$B$2:$BD$55,3,FALSE),D106=3,VLOOKUP(H106,[1]Priv_Workers!$B$2:$BD$55,4,FALSE),D106=4,VLOOKUP(H106,[1]Priv_Workers!$B$2:$BD$55,5,FALSE),D106=5,VLOOKUP(H106,[1]Priv_Workers!$B$2:$BD$55,6,FALSE),D106=6,VLOOKUP(H106,[1]Priv_Workers!$B$2:$BD$55,7,FALSE),D106=7,VLOOKUP(H106,[1]Priv_Workers!$B$2:$BD$55,8,FALSE),D106=8,VLOOKUP(H106,[1]Priv_Workers!$B$2:$BD$55,9,FALSE),D106=9,VLOOKUP(H106,[1]Priv_Workers!$B$2:$BD$55,10,FALSE),D106=10,VLOOKUP(H106,[1]Priv_Workers!$B$2:$BD$55,11,FALSE),D106=11,VLOOKUP(H106,[1]Priv_Workers!$B$2:$BD$55,12,FALSE),D106=12,VLOOKUP(H106,[1]Priv_Workers!$B$2:$BD$55,13,FALSE)),C106=2015,_xlfn.IFS(D106=1,VLOOKUP(H106,[1]Priv_Workers!$B$2:$BD$55,14,FALSE),D106=2,VLOOKUP(H106,[1]Priv_Workers!$B$2:$BD$55,15,FALSE),D106=3,VLOOKUP(H106,[1]Priv_Workers!$B$2:$BD$55,16,FALSE),D106=4,VLOOKUP(H106,[1]Priv_Workers!$B$2:$BD$55,17,FALSE),D106=5,VLOOKUP(H106,[1]Priv_Workers!$B$2:$BD$55,18,FALSE),D106=6,VLOOKUP(H106,[1]Priv_Workers!$B$2:$BD$55,19,FALSE),D106=7,VLOOKUP(H106,[1]Priv_Workers!$B$2:$BD$55,20,FALSE),D106=8,VLOOKUP(H106,[1]Priv_Workers!$B$2:$BD$55,21,FALSE),D106=9,VLOOKUP(H106,[1]Priv_Workers!$B$2:$BD$55,22,FALSE),D106=10,VLOOKUP(H106,[1]Priv_Workers!$B$2:$BD$55,23,FALSE),D106=11,VLOOKUP(H106,[1]Priv_Workers!$B$2:$BD$55,24,FALSE),D106=12,VLOOKUP(H106,[1]Priv_Workers!$B$2:$BD$55,25,FALSE)),C106=2016,_xlfn.IFS(D106=1,VLOOKUP(H106,[1]Priv_Workers!$B$2:$BD$55,26,FALSE),D106=2,VLOOKUP(H106,[1]Priv_Workers!$B$2:$BD$55,27,FALSE),D106=3,VLOOKUP(H106,[1]Priv_Workers!$B$2:$BD$55,28,FALSE),D106=4,VLOOKUP(H106,[1]Priv_Workers!$B$2:$BD$55,29,FALSE),D106=5,VLOOKUP(H106,[1]Priv_Workers!$B$2:$BD$55,30,FALSE),D106=6,VLOOKUP(H106,[1]Priv_Workers!$B$2:$BD$55,31,FALSE),D106=7,VLOOKUP(H106,[1]Priv_Workers!$B$2:$BD$55,32,FALSE),D106=8,VLOOKUP(H106,[1]Priv_Workers!$B$2:$BD$55,33,FALSE),D106=9,VLOOKUP(H106,[1]Priv_Workers!$B$2:$BD$55,34,FALSE),D106=10,VLOOKUP(H106,[1]Priv_Workers!$B$2:$BD$55,35,FALSE),D106=11,VLOOKUP(H106,[1]Priv_Workers!$B$2:$BD$55,36,FALSE),D106=12,VLOOKUP(H106,[1]Priv_Workers!$B$2:$BD$55,37,FALSE)),C106=2017,_xlfn.IFS(D106=1,VLOOKUP(H106,[1]Priv_Workers!$B$2:$BD$55,38,FALSE),D106=2,VLOOKUP(H106,[1]Priv_Workers!$B$2:$BD$55,39,FALSE),D106=3,VLOOKUP(H106,[1]Priv_Workers!$B$2:$BD$55,40,FALSE),D106=4,VLOOKUP(H106,[1]Priv_Workers!$B$2:$BD$55,41,FALSE),D106=5,VLOOKUP(H106,[1]Priv_Workers!$B$2:$BD$55,42,FALSE),D106=6,VLOOKUP(H106,[1]Priv_Workers!$B$2:$BD$55,43,FALSE),D106=7,VLOOKUP(H106,[1]Priv_Workers!$B$2:$BD$55,43,FALSE),D106=8,VLOOKUP(H106,[1]Priv_Workers!$B$2:$BD$55,44,FALSE),D106=9,VLOOKUP(H106,[1]Priv_Workers!$B$2:$BD$55,45,FALSE),D106=10,VLOOKUP(H106,[1]Priv_Workers!$B$2:$BD$55,46,FALSE),D106=11,VLOOKUP(H106,[1]Priv_Workers!$B$2:$BD$55,47,FALSE),D106=12,VLOOKUP(H106,[1]Priv_Workers!$B$2:$BD$55,48)),C106=2018,_xlfn.IFS(D106=1,VLOOKUP(H106,[1]Priv_Workers!$B$2:$BD$55,49,FALSE),D106=2,VLOOKUP(H106,[1]Priv_Workers!$B$2:$BD$55,50,FALSE),D106=3,VLOOKUP(H106,[1]Priv_Workers!$B$2:$BD$55,51,FALSE),D106=4,VLOOKUP(H106,[1]Priv_Workers!$B$2:$BD$55,52,FALSE),D106=5,VLOOKUP(H106,[1]Priv_Workers!$B$2:$BD$55,53,FALSE),D106=6,VLOOKUP(H106,[1]Priv_Workers!$B$2:$BD$55,54)))</f>
        <v>280782</v>
      </c>
      <c r="X106" s="3">
        <f t="shared" si="11"/>
        <v>0</v>
      </c>
      <c r="Y106" s="2">
        <f>_xlfn.IFS(C106=2014, _xlfn.IFS(E106=1, VLOOKUP(H106, [1]Wage_Info!$B$2:$AH$55, 2, FALSE), E106=2, VLOOKUP(H106, [1]Wage_Info!$B$2:$AH$55, 3, FALSE), E106=3, VLOOKUP(H106, [1]Wage_Info!$B$2:$AH$55, 4, FALSE), E106=4, VLOOKUP(H106, [1]Wage_Info!$B$2:$AH$55, 5, FALSE)), C106=2015, _xlfn.IFS(E106=1, VLOOKUP(H106, [1]Wage_Info!$B$2:$AH$55, 6, FALSE), E106=2, VLOOKUP(H106, [1]Wage_Info!$B$2:$AH$55, 7, FALSE), E106=3, VLOOKUP(H106, [1]Wage_Info!$B$2:$AH$55, 8, FALSE), E106=4, VLOOKUP(H106, [1]Wage_Info!$B$2:$AH$55, 9, FALSE)), C106=2016, _xlfn.IFS(E106=1, VLOOKUP(H106, [1]Wage_Info!$B$2:$AH$55, 10, FALSE), E106=2, VLOOKUP(H106, [1]Wage_Info!$B$2:$AH$55, 11, FALSE), E106=3, VLOOKUP(H106, [1]Wage_Info!$B$2:$AH$55, 12, FALSE), E106=4, VLOOKUP(H106, [1]Wage_Info!$B$2:$AH$55, 13, FALSE)), C106=2017, _xlfn.IFS(E106=1, VLOOKUP(H106, [1]Wage_Info!$B$2:$AH$55, 14, FALSE), E106=2, VLOOKUP(H106, [1]Wage_Info!$B$2:$AH$55, 15, FALSE), E106=3, VLOOKUP(H106, [1]Wage_Info!$B$2:$AH$55, 16, FALSE), E106=4, VLOOKUP(H106, [1]Wage_Info!$B$2:$AH$55, 17, FALSE)), C106 = 2018, _xlfn.IFS(E106=1, VLOOKUP(H106, [1]Wage_Info!$B$2:$AH$55, 18, FALSE), E106=3, VLOOKUP(H106, [1]Wage_Info!$B$2:$AH$55, 19, FALSE)))</f>
        <v>0</v>
      </c>
      <c r="Z106" s="2">
        <f>_xlfn.IFS(C106=2014, _xlfn.IFS(E106=1, VLOOKUP(H106, [1]Wage_Info!$B$2:$AL$55, 20, FALSE), E106=2, VLOOKUP(H106, [1]Wage_Info!$B$2:$AL$55, 21, FALSE), E106=3, VLOOKUP(H106, [1]Wage_Info!$B$2:$AL$55, 22, FALSE), E106=4, VLOOKUP(H106, [1]Wage_Info!$B$2:$AL$55, 23, FALSE)), C106=2015, _xlfn.IFS(E106=1, VLOOKUP(H106, [1]Wage_Info!$B$2:$AL$55, 24, FALSE), E106=2, VLOOKUP(H106, [1]Wage_Info!$B$2:$AL$55, 25, FALSE), E106=3, VLOOKUP(H106, [1]Wage_Info!$B$2:$AL$55, 26, FALSE), E106=4, VLOOKUP(H106, [1]Wage_Info!$B$2:$AL$55, 27, FALSE)), C106=2016, _xlfn.IFS(E106=1, VLOOKUP(H106, [1]Wage_Info!$B$2:$AL$55, 28, FALSE), E106=2, VLOOKUP(H106, [1]Wage_Info!$B$2:$AL$55, 29, FALSE), E106=3, VLOOKUP(H106, [1]Wage_Info!$B$2:$AL$55, 30, FALSE), E106=4, VLOOKUP(H106, [1]Wage_Info!$B$2:$AL$55, 31, FALSE)), C106=2017, _xlfn.IFS(E106=1, VLOOKUP(H106, [1]Wage_Info!$B$2:$AL$55, 32, FALSE), E106=2, VLOOKUP(H106, [1]Wage_Info!$B$2:$AL$55, 33, FALSE), E106=3, VLOOKUP(H106, [1]Wage_Info!$B$2:$AL$55, 34, FALSE), E106=4, VLOOKUP(H106, [1]Wage_Info!$B$2:$AL$55, 35, FALSE)), C106 = 2018, _xlfn.IFS(E106=1, VLOOKUP(H106, [1]Wage_Info!$B$2:$AL$55, 36, FALSE), E106=2, VLOOKUP(H106, [1]Wage_Info!$B$2:$AL$55, 37, FALSE)))</f>
        <v>3687030785</v>
      </c>
      <c r="AA106" s="4">
        <f t="shared" si="12"/>
        <v>0</v>
      </c>
      <c r="AB106">
        <f>[1]Key!C106</f>
        <v>1</v>
      </c>
      <c r="AC106">
        <f t="shared" si="13"/>
        <v>0</v>
      </c>
      <c r="AD106">
        <f t="shared" si="14"/>
        <v>0</v>
      </c>
      <c r="AE106">
        <f t="shared" si="15"/>
        <v>0</v>
      </c>
      <c r="AF106">
        <f>[1]Key!D106</f>
        <v>0</v>
      </c>
    </row>
    <row r="107" spans="1:32" x14ac:dyDescent="0.3">
      <c r="A107">
        <v>106</v>
      </c>
      <c r="B107">
        <v>106</v>
      </c>
      <c r="C107">
        <v>2015</v>
      </c>
      <c r="D107">
        <v>2</v>
      </c>
      <c r="E107">
        <f t="shared" si="8"/>
        <v>1</v>
      </c>
      <c r="F107">
        <v>2016</v>
      </c>
      <c r="G107" t="s">
        <v>82</v>
      </c>
      <c r="H107" s="1">
        <f>VALUE(IF(G107="foreign",53,SUBSTITUTE(G107,G107,VLOOKUP(G107,[1]Key!$G$2:$H$55,2,))))</f>
        <v>32</v>
      </c>
      <c r="I107" t="s">
        <v>62</v>
      </c>
      <c r="J107">
        <f>VALUE(_xlfn.IFS(I107="foreign",53,I107="fictional",54, I107="unspecified", 55, NOT(OR(I107="foreign",I107="fictional")),SUBSTITUTE(I107,I107,VLOOKUP(I107,[1]Key!$G$2:$H$55,2,))))</f>
        <v>53</v>
      </c>
      <c r="K107">
        <f t="shared" si="9"/>
        <v>0</v>
      </c>
      <c r="L107">
        <f>VLOOKUP(H107, [1]Key!$H$2:$K$54, 2)</f>
        <v>3</v>
      </c>
      <c r="M107">
        <f>VLOOKUP(J107, [1]Key!$H$2:$K$54, 2)</f>
        <v>0</v>
      </c>
      <c r="N107">
        <f>VLOOKUP("*"&amp;G107&amp;"*",[1]Key!$N$2:$O$6,2,FALSE)</f>
        <v>4</v>
      </c>
      <c r="O107">
        <f>VLOOKUP("*"&amp;G107&amp;"*",[1]Key!$R$2:$S$11,2,FALSE)</f>
        <v>4</v>
      </c>
      <c r="P107">
        <v>2413</v>
      </c>
      <c r="Q107" s="2">
        <v>35000000</v>
      </c>
      <c r="R107" t="s">
        <v>42</v>
      </c>
      <c r="S107">
        <f>VLOOKUP(R107, [1]Key!$U$2:$V$50, 2, FALSE)</f>
        <v>5</v>
      </c>
      <c r="T107">
        <f t="shared" si="10"/>
        <v>0</v>
      </c>
      <c r="U107">
        <f>_xlfn.IFS(C107=2018, VLOOKUP(H107, '[1]State Pop'!$B$2:$G$55,6),C107=2017, VLOOKUP(H107, '[1]State Pop'!$B$2:$F$55,5),C107=2016, VLOOKUP(H107, '[1]State Pop'!$B$2:$F$55,4), C107=2015, VLOOKUP(H107, '[1]State Pop'!$B$2:$F$55,3), C107=2014, VLOOKUP(H107, '[1]State Pop'!$B$2:$F$55,2))</f>
        <v>2082264</v>
      </c>
      <c r="V107">
        <f>_xlfn.IFS(C107=2014,_xlfn.IFS(D107=1,VLOOKUP(H107,[1]Film_Workers!$B$2:$BD$55,2,FALSE),D107=2,VLOOKUP(H107,[1]Film_Workers!$B$2:$BD$55,3,FALSE),D107=3,VLOOKUP(H107,[1]Film_Workers!$B$2:$BD$55,4,FALSE),D107=4,VLOOKUP(H107,[1]Film_Workers!$B$2:$BD$55,5,FALSE),D107=5,VLOOKUP(H107,[1]Film_Workers!$B$2:$BD$55,6,FALSE),D107=6,VLOOKUP(H107,[1]Film_Workers!$B$2:$BD$55,7,FALSE),D107=7,VLOOKUP(H107,[1]Film_Workers!$B$2:$BD$55,8,FALSE),D107=8,VLOOKUP(H107,[1]Film_Workers!$B$2:$BD$55,9,FALSE),D107=9,VLOOKUP(H107,[1]Film_Workers!$B$2:$BD$55,10,FALSE),D107=10,VLOOKUP(H107,[1]Film_Workers!$B$2:$BD$55,11,FALSE),D107=11,VLOOKUP(H107,[1]Film_Workers!$B$2:$BD$55,12,FALSE),D107=12,VLOOKUP(H107,[1]Film_Workers!$B$2:$BD$55,13,FALSE)),C107=2015,_xlfn.IFS(D107=1,VLOOKUP(H107,[1]Film_Workers!$B$2:$BD$55,14,FALSE),D107=2,VLOOKUP(H107,[1]Film_Workers!$B$2:$BD$55,15,FALSE),D107=3,VLOOKUP(H107,[1]Film_Workers!$B$2:$BD$55,16,FALSE),D107=4,VLOOKUP(H107,[1]Film_Workers!$B$2:$BD$55,17,FALSE),D107=5,VLOOKUP(H107,[1]Film_Workers!$B$2:$BD$55,18,FALSE),D107=6,VLOOKUP(H107,[1]Film_Workers!$B$2:$BD$55,19,FALSE),D107=7,VLOOKUP(H107,[1]Film_Workers!$B$2:$BD$55,20,FALSE),D107=8,VLOOKUP(H107,[1]Film_Workers!$B$2:$BD$55,21,FALSE),D107=9,VLOOKUP(H107,[1]Film_Workers!$B$2:$BD$55,22,FALSE),D107=10,VLOOKUP(H107,[1]Film_Workers!$B$2:$BD$55,23,FALSE),D107=11,VLOOKUP(H107,[1]Film_Workers!$B$2:$BD$55,24,FALSE),D107=12,VLOOKUP(H107,[1]Film_Workers!$B$2:$BD$55,25,FALSE)),C107=2016,_xlfn.IFS(D107=1,VLOOKUP(H107,[1]Film_Workers!$B$2:$BD$55,26,FALSE),D107=2,VLOOKUP(H107,[1]Film_Workers!$B$2:$BD$55,27,FALSE),D107=3,VLOOKUP(H107,[1]Film_Workers!$B$2:$BD$55,28,FALSE),D107=4,VLOOKUP(H107,[1]Film_Workers!$B$2:$BD$55,29,FALSE),D107=5,VLOOKUP(H107,[1]Film_Workers!$B$2:$BD$55,30,FALSE),D107=6,VLOOKUP(H107,[1]Film_Workers!$B$2:$BD$55,31,FALSE),D107=7,VLOOKUP(H107,[1]Film_Workers!$B$2:$BD$55,32,FALSE),D107=8,VLOOKUP(H107,[1]Film_Workers!$B$2:$BD$55,33,FALSE),D107=9,VLOOKUP(H107,[1]Film_Workers!$B$2:$BD$55,34,FALSE),D107=10,VLOOKUP(H107,[1]Film_Workers!$B$2:$BD$55,35,FALSE),D107=11,VLOOKUP(H107,[1]Film_Workers!$B$2:$BD$55,36,FALSE),D107=12,VLOOKUP(H107,[1]Film_Workers!$B$2:$BD$55,37,FALSE)),C107=2017,_xlfn.IFS(D107=1,VLOOKUP(H107,[1]Film_Workers!$B$2:$BD$55,38,FALSE),D107=2,VLOOKUP(H107,[1]Film_Workers!$B$2:$BD$55,39,FALSE),D107=3,VLOOKUP(H107,[1]Film_Workers!$B$2:$BD$55,40,FALSE),D107=4,VLOOKUP(H107,[1]Film_Workers!$B$2:$BD$55,41,FALSE),D107=5,VLOOKUP(H107,[1]Film_Workers!$B$2:$BD$55,42,FALSE),D107=6,VLOOKUP(H107,[1]Film_Workers!$B$2:$BD$55,43,FALSE),D107=7,VLOOKUP(H107,[1]Film_Workers!$B$2:$BD$55,43,FALSE),D107=8,VLOOKUP(H107,[1]Film_Workers!$B$2:$BD$55,44,FALSE),D107=9,VLOOKUP(H107,[1]Film_Workers!$B$2:$BD$55,45,FALSE),D107=10,VLOOKUP(H107,[1]Film_Workers!$B$2:$BD$55,46,FALSE),D107=11,VLOOKUP(H107,[1]Film_Workers!$B$2:$BD$55,47,FALSE),D107=12,VLOOKUP(H107,[1]Film_Workers!$B$2:$BD$55,48)),C107=2018,_xlfn.IFS(D107=1,VLOOKUP(H107,[1]Film_Workers!$B$2:$BD$55,49,FALSE),D107=2,VLOOKUP(H107,[1]Film_Workers!$B$2:$BD$55,50,FALSE),D107=3,VLOOKUP(H107,[1]Film_Workers!$B$2:$BD$55,51,FALSE),D107=4,VLOOKUP(H107,[1]Film_Workers!$B$2:$BD$55,52,FALSE),D107=5,VLOOKUP(H107,[1]Film_Workers!$B$2:$BD$55,53,FALSE),D107=6,VLOOKUP(H107,[1]Film_Workers!$B$2:$BD$55,54)))</f>
        <v>1407</v>
      </c>
      <c r="W107">
        <f>_xlfn.IFS(C107=2014,_xlfn.IFS(D107=1,VLOOKUP(H107,[1]Priv_Workers!$B$2:$BD$55,2,FALSE),D107=2,VLOOKUP(H107,[1]Priv_Workers!$B$2:$BD$55,3,FALSE),D107=3,VLOOKUP(H107,[1]Priv_Workers!$B$2:$BD$55,4,FALSE),D107=4,VLOOKUP(H107,[1]Priv_Workers!$B$2:$BD$55,5,FALSE),D107=5,VLOOKUP(H107,[1]Priv_Workers!$B$2:$BD$55,6,FALSE),D107=6,VLOOKUP(H107,[1]Priv_Workers!$B$2:$BD$55,7,FALSE),D107=7,VLOOKUP(H107,[1]Priv_Workers!$B$2:$BD$55,8,FALSE),D107=8,VLOOKUP(H107,[1]Priv_Workers!$B$2:$BD$55,9,FALSE),D107=9,VLOOKUP(H107,[1]Priv_Workers!$B$2:$BD$55,10,FALSE),D107=10,VLOOKUP(H107,[1]Priv_Workers!$B$2:$BD$55,11,FALSE),D107=11,VLOOKUP(H107,[1]Priv_Workers!$B$2:$BD$55,12,FALSE),D107=12,VLOOKUP(H107,[1]Priv_Workers!$B$2:$BD$55,13,FALSE)),C107=2015,_xlfn.IFS(D107=1,VLOOKUP(H107,[1]Priv_Workers!$B$2:$BD$55,14,FALSE),D107=2,VLOOKUP(H107,[1]Priv_Workers!$B$2:$BD$55,15,FALSE),D107=3,VLOOKUP(H107,[1]Priv_Workers!$B$2:$BD$55,16,FALSE),D107=4,VLOOKUP(H107,[1]Priv_Workers!$B$2:$BD$55,17,FALSE),D107=5,VLOOKUP(H107,[1]Priv_Workers!$B$2:$BD$55,18,FALSE),D107=6,VLOOKUP(H107,[1]Priv_Workers!$B$2:$BD$55,19,FALSE),D107=7,VLOOKUP(H107,[1]Priv_Workers!$B$2:$BD$55,20,FALSE),D107=8,VLOOKUP(H107,[1]Priv_Workers!$B$2:$BD$55,21,FALSE),D107=9,VLOOKUP(H107,[1]Priv_Workers!$B$2:$BD$55,22,FALSE),D107=10,VLOOKUP(H107,[1]Priv_Workers!$B$2:$BD$55,23,FALSE),D107=11,VLOOKUP(H107,[1]Priv_Workers!$B$2:$BD$55,24,FALSE),D107=12,VLOOKUP(H107,[1]Priv_Workers!$B$2:$BD$55,25,FALSE)),C107=2016,_xlfn.IFS(D107=1,VLOOKUP(H107,[1]Priv_Workers!$B$2:$BD$55,26,FALSE),D107=2,VLOOKUP(H107,[1]Priv_Workers!$B$2:$BD$55,27,FALSE),D107=3,VLOOKUP(H107,[1]Priv_Workers!$B$2:$BD$55,28,FALSE),D107=4,VLOOKUP(H107,[1]Priv_Workers!$B$2:$BD$55,29,FALSE),D107=5,VLOOKUP(H107,[1]Priv_Workers!$B$2:$BD$55,30,FALSE),D107=6,VLOOKUP(H107,[1]Priv_Workers!$B$2:$BD$55,31,FALSE),D107=7,VLOOKUP(H107,[1]Priv_Workers!$B$2:$BD$55,32,FALSE),D107=8,VLOOKUP(H107,[1]Priv_Workers!$B$2:$BD$55,33,FALSE),D107=9,VLOOKUP(H107,[1]Priv_Workers!$B$2:$BD$55,34,FALSE),D107=10,VLOOKUP(H107,[1]Priv_Workers!$B$2:$BD$55,35,FALSE),D107=11,VLOOKUP(H107,[1]Priv_Workers!$B$2:$BD$55,36,FALSE),D107=12,VLOOKUP(H107,[1]Priv_Workers!$B$2:$BD$55,37,FALSE)),C107=2017,_xlfn.IFS(D107=1,VLOOKUP(H107,[1]Priv_Workers!$B$2:$BD$55,38,FALSE),D107=2,VLOOKUP(H107,[1]Priv_Workers!$B$2:$BD$55,39,FALSE),D107=3,VLOOKUP(H107,[1]Priv_Workers!$B$2:$BD$55,40,FALSE),D107=4,VLOOKUP(H107,[1]Priv_Workers!$B$2:$BD$55,41,FALSE),D107=5,VLOOKUP(H107,[1]Priv_Workers!$B$2:$BD$55,42,FALSE),D107=6,VLOOKUP(H107,[1]Priv_Workers!$B$2:$BD$55,43,FALSE),D107=7,VLOOKUP(H107,[1]Priv_Workers!$B$2:$BD$55,43,FALSE),D107=8,VLOOKUP(H107,[1]Priv_Workers!$B$2:$BD$55,44,FALSE),D107=9,VLOOKUP(H107,[1]Priv_Workers!$B$2:$BD$55,45,FALSE),D107=10,VLOOKUP(H107,[1]Priv_Workers!$B$2:$BD$55,46,FALSE),D107=11,VLOOKUP(H107,[1]Priv_Workers!$B$2:$BD$55,47,FALSE),D107=12,VLOOKUP(H107,[1]Priv_Workers!$B$2:$BD$55,48)),C107=2018,_xlfn.IFS(D107=1,VLOOKUP(H107,[1]Priv_Workers!$B$2:$BD$55,49,FALSE),D107=2,VLOOKUP(H107,[1]Priv_Workers!$B$2:$BD$55,50,FALSE),D107=3,VLOOKUP(H107,[1]Priv_Workers!$B$2:$BD$55,51,FALSE),D107=4,VLOOKUP(H107,[1]Priv_Workers!$B$2:$BD$55,52,FALSE),D107=5,VLOOKUP(H107,[1]Priv_Workers!$B$2:$BD$55,53,FALSE),D107=6,VLOOKUP(H107,[1]Priv_Workers!$B$2:$BD$55,54)))</f>
        <v>615852</v>
      </c>
      <c r="X107" s="3">
        <f t="shared" si="11"/>
        <v>2.2846398160597027E-3</v>
      </c>
      <c r="Y107" s="2">
        <f>_xlfn.IFS(C107=2014, _xlfn.IFS(E107=1, VLOOKUP(H107, [1]Wage_Info!$B$2:$AH$55, 2, FALSE), E107=2, VLOOKUP(H107, [1]Wage_Info!$B$2:$AH$55, 3, FALSE), E107=3, VLOOKUP(H107, [1]Wage_Info!$B$2:$AH$55, 4, FALSE), E107=4, VLOOKUP(H107, [1]Wage_Info!$B$2:$AH$55, 5, FALSE)), C107=2015, _xlfn.IFS(E107=1, VLOOKUP(H107, [1]Wage_Info!$B$2:$AH$55, 6, FALSE), E107=2, VLOOKUP(H107, [1]Wage_Info!$B$2:$AH$55, 7, FALSE), E107=3, VLOOKUP(H107, [1]Wage_Info!$B$2:$AH$55, 8, FALSE), E107=4, VLOOKUP(H107, [1]Wage_Info!$B$2:$AH$55, 9, FALSE)), C107=2016, _xlfn.IFS(E107=1, VLOOKUP(H107, [1]Wage_Info!$B$2:$AH$55, 10, FALSE), E107=2, VLOOKUP(H107, [1]Wage_Info!$B$2:$AH$55, 11, FALSE), E107=3, VLOOKUP(H107, [1]Wage_Info!$B$2:$AH$55, 12, FALSE), E107=4, VLOOKUP(H107, [1]Wage_Info!$B$2:$AH$55, 13, FALSE)), C107=2017, _xlfn.IFS(E107=1, VLOOKUP(H107, [1]Wage_Info!$B$2:$AH$55, 14, FALSE), E107=2, VLOOKUP(H107, [1]Wage_Info!$B$2:$AH$55, 15, FALSE), E107=3, VLOOKUP(H107, [1]Wage_Info!$B$2:$AH$55, 16, FALSE), E107=4, VLOOKUP(H107, [1]Wage_Info!$B$2:$AH$55, 17, FALSE)), C107 = 2018, _xlfn.IFS(E107=1, VLOOKUP(H107, [1]Wage_Info!$B$2:$AH$55, 18, FALSE), E107=3, VLOOKUP(H107, [1]Wage_Info!$B$2:$AH$55, 19, FALSE)))</f>
        <v>26035282</v>
      </c>
      <c r="Z107" s="2">
        <f>_xlfn.IFS(C107=2014, _xlfn.IFS(E107=1, VLOOKUP(H107, [1]Wage_Info!$B$2:$AL$55, 20, FALSE), E107=2, VLOOKUP(H107, [1]Wage_Info!$B$2:$AL$55, 21, FALSE), E107=3, VLOOKUP(H107, [1]Wage_Info!$B$2:$AL$55, 22, FALSE), E107=4, VLOOKUP(H107, [1]Wage_Info!$B$2:$AL$55, 23, FALSE)), C107=2015, _xlfn.IFS(E107=1, VLOOKUP(H107, [1]Wage_Info!$B$2:$AL$55, 24, FALSE), E107=2, VLOOKUP(H107, [1]Wage_Info!$B$2:$AL$55, 25, FALSE), E107=3, VLOOKUP(H107, [1]Wage_Info!$B$2:$AL$55, 26, FALSE), E107=4, VLOOKUP(H107, [1]Wage_Info!$B$2:$AL$55, 27, FALSE)), C107=2016, _xlfn.IFS(E107=1, VLOOKUP(H107, [1]Wage_Info!$B$2:$AL$55, 28, FALSE), E107=2, VLOOKUP(H107, [1]Wage_Info!$B$2:$AL$55, 29, FALSE), E107=3, VLOOKUP(H107, [1]Wage_Info!$B$2:$AL$55, 30, FALSE), E107=4, VLOOKUP(H107, [1]Wage_Info!$B$2:$AL$55, 31, FALSE)), C107=2017, _xlfn.IFS(E107=1, VLOOKUP(H107, [1]Wage_Info!$B$2:$AL$55, 32, FALSE), E107=2, VLOOKUP(H107, [1]Wage_Info!$B$2:$AL$55, 33, FALSE), E107=3, VLOOKUP(H107, [1]Wage_Info!$B$2:$AL$55, 34, FALSE), E107=4, VLOOKUP(H107, [1]Wage_Info!$B$2:$AL$55, 35, FALSE)), C107 = 2018, _xlfn.IFS(E107=1, VLOOKUP(H107, [1]Wage_Info!$B$2:$AL$55, 36, FALSE), E107=2, VLOOKUP(H107, [1]Wage_Info!$B$2:$AL$55, 37, FALSE)))</f>
        <v>6278104888</v>
      </c>
      <c r="AA107" s="4">
        <f t="shared" si="12"/>
        <v>4.1469969783021563E-3</v>
      </c>
      <c r="AB107">
        <f>[1]Key!C107</f>
        <v>1</v>
      </c>
      <c r="AC107">
        <f t="shared" si="13"/>
        <v>0</v>
      </c>
      <c r="AD107">
        <f t="shared" si="14"/>
        <v>0</v>
      </c>
      <c r="AE107">
        <f t="shared" si="15"/>
        <v>0</v>
      </c>
      <c r="AF107">
        <f>[1]Key!D107</f>
        <v>0</v>
      </c>
    </row>
    <row r="108" spans="1:32" x14ac:dyDescent="0.3">
      <c r="A108">
        <v>107</v>
      </c>
      <c r="B108">
        <v>107</v>
      </c>
      <c r="E108" t="e">
        <f t="shared" si="8"/>
        <v>#N/A</v>
      </c>
      <c r="F108">
        <v>2016</v>
      </c>
      <c r="G108" t="s">
        <v>62</v>
      </c>
      <c r="H108" s="1">
        <f>VALUE(IF(G108="foreign",53,SUBSTITUTE(G108,G108,VLOOKUP(G108,[1]Key!$G$2:$H$55,2,))))</f>
        <v>53</v>
      </c>
      <c r="I108" t="s">
        <v>29</v>
      </c>
      <c r="J108">
        <f>VALUE(_xlfn.IFS(I108="foreign",53,I108="fictional",54, I108="unspecified", 55, NOT(OR(I108="foreign",I108="fictional")),SUBSTITUTE(I108,I108,VLOOKUP(I108,[1]Key!$G$2:$H$55,2,))))</f>
        <v>33</v>
      </c>
      <c r="K108">
        <f t="shared" si="9"/>
        <v>0</v>
      </c>
      <c r="L108">
        <f>VLOOKUP(H108, [1]Key!$H$2:$K$54, 2)</f>
        <v>0</v>
      </c>
      <c r="M108">
        <f>VLOOKUP(J108, [1]Key!$H$2:$K$54, 2)</f>
        <v>3</v>
      </c>
      <c r="N108">
        <f>VLOOKUP("*"&amp;G108&amp;"*",[1]Key!$N$2:$O$6,2,FALSE)</f>
        <v>0</v>
      </c>
      <c r="O108">
        <f>VLOOKUP("*"&amp;G108&amp;"*",[1]Key!$R$2:$S$11,2,FALSE)</f>
        <v>0</v>
      </c>
      <c r="P108">
        <v>2411</v>
      </c>
      <c r="Q108" s="2">
        <v>18000000</v>
      </c>
      <c r="R108" t="s">
        <v>49</v>
      </c>
      <c r="S108">
        <f>VLOOKUP(R108, [1]Key!$U$2:$V$13, 2, FALSE)</f>
        <v>7</v>
      </c>
      <c r="T108">
        <f t="shared" si="10"/>
        <v>1</v>
      </c>
      <c r="U108" t="e">
        <f>_xlfn.IFS(C108=2018, VLOOKUP(H108, '[1]State Pop'!$B$2:$G$55,6),C108=2017, VLOOKUP(H108, '[1]State Pop'!$B$2:$F$55,5),C108=2016, VLOOKUP(H108, '[1]State Pop'!$B$2:$F$55,4), C108=2015, VLOOKUP(H108, '[1]State Pop'!$B$2:$F$55,3), C108=2014, VLOOKUP(H108, '[1]State Pop'!$B$2:$F$55,2))</f>
        <v>#N/A</v>
      </c>
      <c r="V108" t="e">
        <f>_xlfn.IFS(C108=2014,_xlfn.IFS(D108=1,VLOOKUP(H108,[1]Film_Workers!$B$2:$BD$55,2,FALSE),D108=2,VLOOKUP(H108,[1]Film_Workers!$B$2:$BD$55,3,FALSE),D108=3,VLOOKUP(H108,[1]Film_Workers!$B$2:$BD$55,4,FALSE),D108=4,VLOOKUP(H108,[1]Film_Workers!$B$2:$BD$55,5,FALSE),D108=5,VLOOKUP(H108,[1]Film_Workers!$B$2:$BD$55,6,FALSE),D108=6,VLOOKUP(H108,[1]Film_Workers!$B$2:$BD$55,7,FALSE),D108=7,VLOOKUP(H108,[1]Film_Workers!$B$2:$BD$55,8,FALSE),D108=8,VLOOKUP(H108,[1]Film_Workers!$B$2:$BD$55,9,FALSE),D108=9,VLOOKUP(H108,[1]Film_Workers!$B$2:$BD$55,10,FALSE),D108=10,VLOOKUP(H108,[1]Film_Workers!$B$2:$BD$55,11,FALSE),D108=11,VLOOKUP(H108,[1]Film_Workers!$B$2:$BD$55,12,FALSE),D108=12,VLOOKUP(H108,[1]Film_Workers!$B$2:$BD$55,13,FALSE)),C108=2015,_xlfn.IFS(D108=1,VLOOKUP(H108,[1]Film_Workers!$B$2:$BD$55,14,FALSE),D108=2,VLOOKUP(H108,[1]Film_Workers!$B$2:$BD$55,15,FALSE),D108=3,VLOOKUP(H108,[1]Film_Workers!$B$2:$BD$55,16,FALSE),D108=4,VLOOKUP(H108,[1]Film_Workers!$B$2:$BD$55,17,FALSE),D108=5,VLOOKUP(H108,[1]Film_Workers!$B$2:$BD$55,18,FALSE),D108=6,VLOOKUP(H108,[1]Film_Workers!$B$2:$BD$55,19,FALSE),D108=7,VLOOKUP(H108,[1]Film_Workers!$B$2:$BD$55,20,FALSE),D108=8,VLOOKUP(H108,[1]Film_Workers!$B$2:$BD$55,21,FALSE),D108=9,VLOOKUP(H108,[1]Film_Workers!$B$2:$BD$55,22,FALSE),D108=10,VLOOKUP(H108,[1]Film_Workers!$B$2:$BD$55,23,FALSE),D108=11,VLOOKUP(H108,[1]Film_Workers!$B$2:$BD$55,24,FALSE),D108=12,VLOOKUP(H108,[1]Film_Workers!$B$2:$BD$55,25,FALSE)),C108=2016,_xlfn.IFS(D108=1,VLOOKUP(H108,[1]Film_Workers!$B$2:$BD$55,26,FALSE),D108=2,VLOOKUP(H108,[1]Film_Workers!$B$2:$BD$55,27,FALSE),D108=3,VLOOKUP(H108,[1]Film_Workers!$B$2:$BD$55,28,FALSE),D108=4,VLOOKUP(H108,[1]Film_Workers!$B$2:$BD$55,29,FALSE),D108=5,VLOOKUP(H108,[1]Film_Workers!$B$2:$BD$55,30,FALSE),D108=6,VLOOKUP(H108,[1]Film_Workers!$B$2:$BD$55,31,FALSE),D108=7,VLOOKUP(H108,[1]Film_Workers!$B$2:$BD$55,32,FALSE),D108=8,VLOOKUP(H108,[1]Film_Workers!$B$2:$BD$55,33,FALSE),D108=9,VLOOKUP(H108,[1]Film_Workers!$B$2:$BD$55,34,FALSE),D108=10,VLOOKUP(H108,[1]Film_Workers!$B$2:$BD$55,35,FALSE),D108=11,VLOOKUP(H108,[1]Film_Workers!$B$2:$BD$55,36,FALSE),D108=12,VLOOKUP(H108,[1]Film_Workers!$B$2:$BD$55,37,FALSE)),C108=2017,_xlfn.IFS(D108=1,VLOOKUP(H108,[1]Film_Workers!$B$2:$BD$55,38,FALSE),D108=2,VLOOKUP(H108,[1]Film_Workers!$B$2:$BD$55,39,FALSE),D108=3,VLOOKUP(H108,[1]Film_Workers!$B$2:$BD$55,40,FALSE),D108=4,VLOOKUP(H108,[1]Film_Workers!$B$2:$BD$55,41,FALSE),D108=5,VLOOKUP(H108,[1]Film_Workers!$B$2:$BD$55,42,FALSE),D108=6,VLOOKUP(H108,[1]Film_Workers!$B$2:$BD$55,43,FALSE),D108=7,VLOOKUP(H108,[1]Film_Workers!$B$2:$BD$55,43,FALSE),D108=8,VLOOKUP(H108,[1]Film_Workers!$B$2:$BD$55,44,FALSE),D108=9,VLOOKUP(H108,[1]Film_Workers!$B$2:$BD$55,45,FALSE),D108=10,VLOOKUP(H108,[1]Film_Workers!$B$2:$BD$55,46,FALSE),D108=11,VLOOKUP(H108,[1]Film_Workers!$B$2:$BD$55,47,FALSE),D108=12,VLOOKUP(H108,[1]Film_Workers!$B$2:$BD$55,48)),C108=2018,_xlfn.IFS(D108=1,VLOOKUP(H108,[1]Film_Workers!$B$2:$BD$55,49,FALSE),D108=2,VLOOKUP(H108,[1]Film_Workers!$B$2:$BD$55,50,FALSE),D108=3,VLOOKUP(H108,[1]Film_Workers!$B$2:$BD$55,51,FALSE),D108=4,VLOOKUP(H108,[1]Film_Workers!$B$2:$BD$55,52,FALSE),D108=5,VLOOKUP(H108,[1]Film_Workers!$B$2:$BD$55,53,FALSE),D108=6,VLOOKUP(H108,[1]Film_Workers!$B$2:$BD$55,54)))</f>
        <v>#N/A</v>
      </c>
      <c r="W108" t="e">
        <f>_xlfn.IFS(C108=2014,_xlfn.IFS(D108=1,VLOOKUP(H108,[1]Priv_Workers!$B$2:$BD$55,2,FALSE),D108=2,VLOOKUP(H108,[1]Priv_Workers!$B$2:$BD$55,3,FALSE),D108=3,VLOOKUP(H108,[1]Priv_Workers!$B$2:$BD$55,4,FALSE),D108=4,VLOOKUP(H108,[1]Priv_Workers!$B$2:$BD$55,5,FALSE),D108=5,VLOOKUP(H108,[1]Priv_Workers!$B$2:$BD$55,6,FALSE),D108=6,VLOOKUP(H108,[1]Priv_Workers!$B$2:$BD$55,7,FALSE),D108=7,VLOOKUP(H108,[1]Priv_Workers!$B$2:$BD$55,8,FALSE),D108=8,VLOOKUP(H108,[1]Priv_Workers!$B$2:$BD$55,9,FALSE),D108=9,VLOOKUP(H108,[1]Priv_Workers!$B$2:$BD$55,10,FALSE),D108=10,VLOOKUP(H108,[1]Priv_Workers!$B$2:$BD$55,11,FALSE),D108=11,VLOOKUP(H108,[1]Priv_Workers!$B$2:$BD$55,12,FALSE),D108=12,VLOOKUP(H108,[1]Priv_Workers!$B$2:$BD$55,13,FALSE)),C108=2015,_xlfn.IFS(D108=1,VLOOKUP(H108,[1]Priv_Workers!$B$2:$BD$55,14,FALSE),D108=2,VLOOKUP(H108,[1]Priv_Workers!$B$2:$BD$55,15,FALSE),D108=3,VLOOKUP(H108,[1]Priv_Workers!$B$2:$BD$55,16,FALSE),D108=4,VLOOKUP(H108,[1]Priv_Workers!$B$2:$BD$55,17,FALSE),D108=5,VLOOKUP(H108,[1]Priv_Workers!$B$2:$BD$55,18,FALSE),D108=6,VLOOKUP(H108,[1]Priv_Workers!$B$2:$BD$55,19,FALSE),D108=7,VLOOKUP(H108,[1]Priv_Workers!$B$2:$BD$55,20,FALSE),D108=8,VLOOKUP(H108,[1]Priv_Workers!$B$2:$BD$55,21,FALSE),D108=9,VLOOKUP(H108,[1]Priv_Workers!$B$2:$BD$55,22,FALSE),D108=10,VLOOKUP(H108,[1]Priv_Workers!$B$2:$BD$55,23,FALSE),D108=11,VLOOKUP(H108,[1]Priv_Workers!$B$2:$BD$55,24,FALSE),D108=12,VLOOKUP(H108,[1]Priv_Workers!$B$2:$BD$55,25,FALSE)),C108=2016,_xlfn.IFS(D108=1,VLOOKUP(H108,[1]Priv_Workers!$B$2:$BD$55,26,FALSE),D108=2,VLOOKUP(H108,[1]Priv_Workers!$B$2:$BD$55,27,FALSE),D108=3,VLOOKUP(H108,[1]Priv_Workers!$B$2:$BD$55,28,FALSE),D108=4,VLOOKUP(H108,[1]Priv_Workers!$B$2:$BD$55,29,FALSE),D108=5,VLOOKUP(H108,[1]Priv_Workers!$B$2:$BD$55,30,FALSE),D108=6,VLOOKUP(H108,[1]Priv_Workers!$B$2:$BD$55,31,FALSE),D108=7,VLOOKUP(H108,[1]Priv_Workers!$B$2:$BD$55,32,FALSE),D108=8,VLOOKUP(H108,[1]Priv_Workers!$B$2:$BD$55,33,FALSE),D108=9,VLOOKUP(H108,[1]Priv_Workers!$B$2:$BD$55,34,FALSE),D108=10,VLOOKUP(H108,[1]Priv_Workers!$B$2:$BD$55,35,FALSE),D108=11,VLOOKUP(H108,[1]Priv_Workers!$B$2:$BD$55,36,FALSE),D108=12,VLOOKUP(H108,[1]Priv_Workers!$B$2:$BD$55,37,FALSE)),C108=2017,_xlfn.IFS(D108=1,VLOOKUP(H108,[1]Priv_Workers!$B$2:$BD$55,38,FALSE),D108=2,VLOOKUP(H108,[1]Priv_Workers!$B$2:$BD$55,39,FALSE),D108=3,VLOOKUP(H108,[1]Priv_Workers!$B$2:$BD$55,40,FALSE),D108=4,VLOOKUP(H108,[1]Priv_Workers!$B$2:$BD$55,41,FALSE),D108=5,VLOOKUP(H108,[1]Priv_Workers!$B$2:$BD$55,42,FALSE),D108=6,VLOOKUP(H108,[1]Priv_Workers!$B$2:$BD$55,43,FALSE),D108=7,VLOOKUP(H108,[1]Priv_Workers!$B$2:$BD$55,43,FALSE),D108=8,VLOOKUP(H108,[1]Priv_Workers!$B$2:$BD$55,44,FALSE),D108=9,VLOOKUP(H108,[1]Priv_Workers!$B$2:$BD$55,45,FALSE),D108=10,VLOOKUP(H108,[1]Priv_Workers!$B$2:$BD$55,46,FALSE),D108=11,VLOOKUP(H108,[1]Priv_Workers!$B$2:$BD$55,47,FALSE),D108=12,VLOOKUP(H108,[1]Priv_Workers!$B$2:$BD$55,48)),C108=2018,_xlfn.IFS(D108=1,VLOOKUP(H108,[1]Priv_Workers!$B$2:$BD$55,49,FALSE),D108=2,VLOOKUP(H108,[1]Priv_Workers!$B$2:$BD$55,50,FALSE),D108=3,VLOOKUP(H108,[1]Priv_Workers!$B$2:$BD$55,51,FALSE),D108=4,VLOOKUP(H108,[1]Priv_Workers!$B$2:$BD$55,52,FALSE),D108=5,VLOOKUP(H108,[1]Priv_Workers!$B$2:$BD$55,53,FALSE),D108=6,VLOOKUP(H108,[1]Priv_Workers!$B$2:$BD$55,54)))</f>
        <v>#N/A</v>
      </c>
      <c r="X108" s="3" t="e">
        <f t="shared" si="11"/>
        <v>#N/A</v>
      </c>
      <c r="Y108" s="2" t="e">
        <f>_xlfn.IFS(C108=2014, _xlfn.IFS(E108=1, VLOOKUP(H108, [1]Wage_Info!$B$2:$AH$55, 2, FALSE), E108=2, VLOOKUP(H108, [1]Wage_Info!$B$2:$AH$55, 3, FALSE), E108=3, VLOOKUP(H108, [1]Wage_Info!$B$2:$AH$55, 4, FALSE), E108=4, VLOOKUP(H108, [1]Wage_Info!$B$2:$AH$55, 5, FALSE)), C108=2015, _xlfn.IFS(E108=1, VLOOKUP(H108, [1]Wage_Info!$B$2:$AH$55, 6, FALSE), E108=2, VLOOKUP(H108, [1]Wage_Info!$B$2:$AH$55, 7, FALSE), E108=3, VLOOKUP(H108, [1]Wage_Info!$B$2:$AH$55, 8, FALSE), E108=4, VLOOKUP(H108, [1]Wage_Info!$B$2:$AH$55, 9, FALSE)), C108=2016, _xlfn.IFS(E108=1, VLOOKUP(H108, [1]Wage_Info!$B$2:$AH$55, 10, FALSE), E108=2, VLOOKUP(H108, [1]Wage_Info!$B$2:$AH$55, 11, FALSE), E108=3, VLOOKUP(H108, [1]Wage_Info!$B$2:$AH$55, 12, FALSE), E108=4, VLOOKUP(H108, [1]Wage_Info!$B$2:$AH$55, 13, FALSE)), C108=2017, _xlfn.IFS(E108=1, VLOOKUP(H108, [1]Wage_Info!$B$2:$AH$55, 14, FALSE), E108=2, VLOOKUP(H108, [1]Wage_Info!$B$2:$AH$55, 15, FALSE), E108=3, VLOOKUP(H108, [1]Wage_Info!$B$2:$AH$55, 16, FALSE), E108=4, VLOOKUP(H108, [1]Wage_Info!$B$2:$AH$55, 17, FALSE)), C108 = 2018, _xlfn.IFS(E108=1, VLOOKUP(H108, [1]Wage_Info!$B$2:$AH$55, 18, FALSE), E108=3, VLOOKUP(H108, [1]Wage_Info!$B$2:$AH$55, 19, FALSE)))</f>
        <v>#N/A</v>
      </c>
      <c r="Z108" s="2" t="e">
        <f>_xlfn.IFS(C108=2014, _xlfn.IFS(E108=1, VLOOKUP(H108, [1]Wage_Info!$B$2:$AL$55, 20, FALSE), E108=2, VLOOKUP(H108, [1]Wage_Info!$B$2:$AL$55, 21, FALSE), E108=3, VLOOKUP(H108, [1]Wage_Info!$B$2:$AL$55, 22, FALSE), E108=4, VLOOKUP(H108, [1]Wage_Info!$B$2:$AL$55, 23, FALSE)), C108=2015, _xlfn.IFS(E108=1, VLOOKUP(H108, [1]Wage_Info!$B$2:$AL$55, 24, FALSE), E108=2, VLOOKUP(H108, [1]Wage_Info!$B$2:$AL$55, 25, FALSE), E108=3, VLOOKUP(H108, [1]Wage_Info!$B$2:$AL$55, 26, FALSE), E108=4, VLOOKUP(H108, [1]Wage_Info!$B$2:$AL$55, 27, FALSE)), C108=2016, _xlfn.IFS(E108=1, VLOOKUP(H108, [1]Wage_Info!$B$2:$AL$55, 28, FALSE), E108=2, VLOOKUP(H108, [1]Wage_Info!$B$2:$AL$55, 29, FALSE), E108=3, VLOOKUP(H108, [1]Wage_Info!$B$2:$AL$55, 30, FALSE), E108=4, VLOOKUP(H108, [1]Wage_Info!$B$2:$AL$55, 31, FALSE)), C108=2017, _xlfn.IFS(E108=1, VLOOKUP(H108, [1]Wage_Info!$B$2:$AL$55, 32, FALSE), E108=2, VLOOKUP(H108, [1]Wage_Info!$B$2:$AL$55, 33, FALSE), E108=3, VLOOKUP(H108, [1]Wage_Info!$B$2:$AL$55, 34, FALSE), E108=4, VLOOKUP(H108, [1]Wage_Info!$B$2:$AL$55, 35, FALSE)), C108 = 2018, _xlfn.IFS(E108=1, VLOOKUP(H108, [1]Wage_Info!$B$2:$AL$55, 36, FALSE), E108=2, VLOOKUP(H108, [1]Wage_Info!$B$2:$AL$55, 37, FALSE)))</f>
        <v>#N/A</v>
      </c>
      <c r="AA108" s="4" t="e">
        <f t="shared" si="12"/>
        <v>#N/A</v>
      </c>
      <c r="AB108">
        <f>[1]Key!C108</f>
        <v>0</v>
      </c>
      <c r="AC108">
        <f t="shared" si="13"/>
        <v>0</v>
      </c>
      <c r="AD108">
        <f t="shared" si="14"/>
        <v>0</v>
      </c>
      <c r="AE108">
        <f t="shared" si="15"/>
        <v>0</v>
      </c>
      <c r="AF108">
        <f>[1]Key!D108</f>
        <v>0</v>
      </c>
    </row>
    <row r="109" spans="1:32" x14ac:dyDescent="0.3">
      <c r="A109">
        <v>108</v>
      </c>
      <c r="B109">
        <v>108</v>
      </c>
      <c r="C109">
        <v>2014</v>
      </c>
      <c r="D109">
        <v>7</v>
      </c>
      <c r="E109">
        <f t="shared" si="8"/>
        <v>3</v>
      </c>
      <c r="F109">
        <v>2016</v>
      </c>
      <c r="G109" t="s">
        <v>62</v>
      </c>
      <c r="H109" s="1">
        <f>VALUE(IF(G109="foreign",53,SUBSTITUTE(G109,G109,VLOOKUP(G109,[1]Key!$G$2:$H$55,2,))))</f>
        <v>53</v>
      </c>
      <c r="I109" t="s">
        <v>83</v>
      </c>
      <c r="J109">
        <f>VALUE(_xlfn.IFS(I109="foreign",53,I109="fictional",54, I109="unspecified", 55, NOT(OR(I109="foreign",I109="fictional")),SUBSTITUTE(I109,I109,VLOOKUP(I109,[1]Key!$G$2:$H$55,2,))))</f>
        <v>36</v>
      </c>
      <c r="K109">
        <f t="shared" si="9"/>
        <v>0</v>
      </c>
      <c r="L109">
        <f>VLOOKUP(H109, [1]Key!$H$2:$K$54, 2)</f>
        <v>0</v>
      </c>
      <c r="M109">
        <f>VLOOKUP(J109, [1]Key!$H$2:$K$54, 2)</f>
        <v>3</v>
      </c>
      <c r="N109">
        <f>VLOOKUP("*"&amp;G109&amp;"*",[1]Key!$N$2:$O$6,2,FALSE)</f>
        <v>0</v>
      </c>
      <c r="O109">
        <f>VLOOKUP("*"&amp;G109&amp;"*",[1]Key!$R$2:$S$11,2,FALSE)</f>
        <v>0</v>
      </c>
      <c r="P109">
        <v>2387</v>
      </c>
      <c r="Q109" s="2">
        <v>5000000</v>
      </c>
      <c r="R109" t="s">
        <v>33</v>
      </c>
      <c r="S109">
        <f>VLOOKUP(R109, [1]Key!$U$2:$V$13, 2, FALSE)</f>
        <v>1</v>
      </c>
      <c r="T109">
        <f t="shared" si="10"/>
        <v>0</v>
      </c>
      <c r="U109">
        <f>_xlfn.IFS(C109=2018, VLOOKUP(H109, '[1]State Pop'!$B$2:$G$55,6),C109=2017, VLOOKUP(H109, '[1]State Pop'!$B$2:$F$55,5),C109=2016, VLOOKUP(H109, '[1]State Pop'!$B$2:$F$55,4), C109=2015, VLOOKUP(H109, '[1]State Pop'!$B$2:$F$55,3), C109=2014, VLOOKUP(H109, '[1]State Pop'!$B$2:$F$55,2))</f>
        <v>0</v>
      </c>
      <c r="V109">
        <f>_xlfn.IFS(C109=2014,_xlfn.IFS(D109=1,VLOOKUP(H109,[1]Film_Workers!$B$2:$BD$55,2,FALSE),D109=2,VLOOKUP(H109,[1]Film_Workers!$B$2:$BD$55,3,FALSE),D109=3,VLOOKUP(H109,[1]Film_Workers!$B$2:$BD$55,4,FALSE),D109=4,VLOOKUP(H109,[1]Film_Workers!$B$2:$BD$55,5,FALSE),D109=5,VLOOKUP(H109,[1]Film_Workers!$B$2:$BD$55,6,FALSE),D109=6,VLOOKUP(H109,[1]Film_Workers!$B$2:$BD$55,7,FALSE),D109=7,VLOOKUP(H109,[1]Film_Workers!$B$2:$BD$55,8,FALSE),D109=8,VLOOKUP(H109,[1]Film_Workers!$B$2:$BD$55,9,FALSE),D109=9,VLOOKUP(H109,[1]Film_Workers!$B$2:$BD$55,10,FALSE),D109=10,VLOOKUP(H109,[1]Film_Workers!$B$2:$BD$55,11,FALSE),D109=11,VLOOKUP(H109,[1]Film_Workers!$B$2:$BD$55,12,FALSE),D109=12,VLOOKUP(H109,[1]Film_Workers!$B$2:$BD$55,13,FALSE)),C109=2015,_xlfn.IFS(D109=1,VLOOKUP(H109,[1]Film_Workers!$B$2:$BD$55,14,FALSE),D109=2,VLOOKUP(H109,[1]Film_Workers!$B$2:$BD$55,15,FALSE),D109=3,VLOOKUP(H109,[1]Film_Workers!$B$2:$BD$55,16,FALSE),D109=4,VLOOKUP(H109,[1]Film_Workers!$B$2:$BD$55,17,FALSE),D109=5,VLOOKUP(H109,[1]Film_Workers!$B$2:$BD$55,18,FALSE),D109=6,VLOOKUP(H109,[1]Film_Workers!$B$2:$BD$55,19,FALSE),D109=7,VLOOKUP(H109,[1]Film_Workers!$B$2:$BD$55,20,FALSE),D109=8,VLOOKUP(H109,[1]Film_Workers!$B$2:$BD$55,21,FALSE),D109=9,VLOOKUP(H109,[1]Film_Workers!$B$2:$BD$55,22,FALSE),D109=10,VLOOKUP(H109,[1]Film_Workers!$B$2:$BD$55,23,FALSE),D109=11,VLOOKUP(H109,[1]Film_Workers!$B$2:$BD$55,24,FALSE),D109=12,VLOOKUP(H109,[1]Film_Workers!$B$2:$BD$55,25,FALSE)),C109=2016,_xlfn.IFS(D109=1,VLOOKUP(H109,[1]Film_Workers!$B$2:$BD$55,26,FALSE),D109=2,VLOOKUP(H109,[1]Film_Workers!$B$2:$BD$55,27,FALSE),D109=3,VLOOKUP(H109,[1]Film_Workers!$B$2:$BD$55,28,FALSE),D109=4,VLOOKUP(H109,[1]Film_Workers!$B$2:$BD$55,29,FALSE),D109=5,VLOOKUP(H109,[1]Film_Workers!$B$2:$BD$55,30,FALSE),D109=6,VLOOKUP(H109,[1]Film_Workers!$B$2:$BD$55,31,FALSE),D109=7,VLOOKUP(H109,[1]Film_Workers!$B$2:$BD$55,32,FALSE),D109=8,VLOOKUP(H109,[1]Film_Workers!$B$2:$BD$55,33,FALSE),D109=9,VLOOKUP(H109,[1]Film_Workers!$B$2:$BD$55,34,FALSE),D109=10,VLOOKUP(H109,[1]Film_Workers!$B$2:$BD$55,35,FALSE),D109=11,VLOOKUP(H109,[1]Film_Workers!$B$2:$BD$55,36,FALSE),D109=12,VLOOKUP(H109,[1]Film_Workers!$B$2:$BD$55,37,FALSE)),C109=2017,_xlfn.IFS(D109=1,VLOOKUP(H109,[1]Film_Workers!$B$2:$BD$55,38,FALSE),D109=2,VLOOKUP(H109,[1]Film_Workers!$B$2:$BD$55,39,FALSE),D109=3,VLOOKUP(H109,[1]Film_Workers!$B$2:$BD$55,40,FALSE),D109=4,VLOOKUP(H109,[1]Film_Workers!$B$2:$BD$55,41,FALSE),D109=5,VLOOKUP(H109,[1]Film_Workers!$B$2:$BD$55,42,FALSE),D109=6,VLOOKUP(H109,[1]Film_Workers!$B$2:$BD$55,43,FALSE),D109=7,VLOOKUP(H109,[1]Film_Workers!$B$2:$BD$55,43,FALSE),D109=8,VLOOKUP(H109,[1]Film_Workers!$B$2:$BD$55,44,FALSE),D109=9,VLOOKUP(H109,[1]Film_Workers!$B$2:$BD$55,45,FALSE),D109=10,VLOOKUP(H109,[1]Film_Workers!$B$2:$BD$55,46,FALSE),D109=11,VLOOKUP(H109,[1]Film_Workers!$B$2:$BD$55,47,FALSE),D109=12,VLOOKUP(H109,[1]Film_Workers!$B$2:$BD$55,48)),C109=2018,_xlfn.IFS(D109=1,VLOOKUP(H109,[1]Film_Workers!$B$2:$BD$55,49,FALSE),D109=2,VLOOKUP(H109,[1]Film_Workers!$B$2:$BD$55,50,FALSE),D109=3,VLOOKUP(H109,[1]Film_Workers!$B$2:$BD$55,51,FALSE),D109=4,VLOOKUP(H109,[1]Film_Workers!$B$2:$BD$55,52,FALSE),D109=5,VLOOKUP(H109,[1]Film_Workers!$B$2:$BD$55,53,FALSE),D109=6,VLOOKUP(H109,[1]Film_Workers!$B$2:$BD$55,54)))</f>
        <v>0</v>
      </c>
      <c r="W109">
        <f>_xlfn.IFS(C109=2014,_xlfn.IFS(D109=1,VLOOKUP(H109,[1]Priv_Workers!$B$2:$BD$55,2,FALSE),D109=2,VLOOKUP(H109,[1]Priv_Workers!$B$2:$BD$55,3,FALSE),D109=3,VLOOKUP(H109,[1]Priv_Workers!$B$2:$BD$55,4,FALSE),D109=4,VLOOKUP(H109,[1]Priv_Workers!$B$2:$BD$55,5,FALSE),D109=5,VLOOKUP(H109,[1]Priv_Workers!$B$2:$BD$55,6,FALSE),D109=6,VLOOKUP(H109,[1]Priv_Workers!$B$2:$BD$55,7,FALSE),D109=7,VLOOKUP(H109,[1]Priv_Workers!$B$2:$BD$55,8,FALSE),D109=8,VLOOKUP(H109,[1]Priv_Workers!$B$2:$BD$55,9,FALSE),D109=9,VLOOKUP(H109,[1]Priv_Workers!$B$2:$BD$55,10,FALSE),D109=10,VLOOKUP(H109,[1]Priv_Workers!$B$2:$BD$55,11,FALSE),D109=11,VLOOKUP(H109,[1]Priv_Workers!$B$2:$BD$55,12,FALSE),D109=12,VLOOKUP(H109,[1]Priv_Workers!$B$2:$BD$55,13,FALSE)),C109=2015,_xlfn.IFS(D109=1,VLOOKUP(H109,[1]Priv_Workers!$B$2:$BD$55,14,FALSE),D109=2,VLOOKUP(H109,[1]Priv_Workers!$B$2:$BD$55,15,FALSE),D109=3,VLOOKUP(H109,[1]Priv_Workers!$B$2:$BD$55,16,FALSE),D109=4,VLOOKUP(H109,[1]Priv_Workers!$B$2:$BD$55,17,FALSE),D109=5,VLOOKUP(H109,[1]Priv_Workers!$B$2:$BD$55,18,FALSE),D109=6,VLOOKUP(H109,[1]Priv_Workers!$B$2:$BD$55,19,FALSE),D109=7,VLOOKUP(H109,[1]Priv_Workers!$B$2:$BD$55,20,FALSE),D109=8,VLOOKUP(H109,[1]Priv_Workers!$B$2:$BD$55,21,FALSE),D109=9,VLOOKUP(H109,[1]Priv_Workers!$B$2:$BD$55,22,FALSE),D109=10,VLOOKUP(H109,[1]Priv_Workers!$B$2:$BD$55,23,FALSE),D109=11,VLOOKUP(H109,[1]Priv_Workers!$B$2:$BD$55,24,FALSE),D109=12,VLOOKUP(H109,[1]Priv_Workers!$B$2:$BD$55,25,FALSE)),C109=2016,_xlfn.IFS(D109=1,VLOOKUP(H109,[1]Priv_Workers!$B$2:$BD$55,26,FALSE),D109=2,VLOOKUP(H109,[1]Priv_Workers!$B$2:$BD$55,27,FALSE),D109=3,VLOOKUP(H109,[1]Priv_Workers!$B$2:$BD$55,28,FALSE),D109=4,VLOOKUP(H109,[1]Priv_Workers!$B$2:$BD$55,29,FALSE),D109=5,VLOOKUP(H109,[1]Priv_Workers!$B$2:$BD$55,30,FALSE),D109=6,VLOOKUP(H109,[1]Priv_Workers!$B$2:$BD$55,31,FALSE),D109=7,VLOOKUP(H109,[1]Priv_Workers!$B$2:$BD$55,32,FALSE),D109=8,VLOOKUP(H109,[1]Priv_Workers!$B$2:$BD$55,33,FALSE),D109=9,VLOOKUP(H109,[1]Priv_Workers!$B$2:$BD$55,34,FALSE),D109=10,VLOOKUP(H109,[1]Priv_Workers!$B$2:$BD$55,35,FALSE),D109=11,VLOOKUP(H109,[1]Priv_Workers!$B$2:$BD$55,36,FALSE),D109=12,VLOOKUP(H109,[1]Priv_Workers!$B$2:$BD$55,37,FALSE)),C109=2017,_xlfn.IFS(D109=1,VLOOKUP(H109,[1]Priv_Workers!$B$2:$BD$55,38,FALSE),D109=2,VLOOKUP(H109,[1]Priv_Workers!$B$2:$BD$55,39,FALSE),D109=3,VLOOKUP(H109,[1]Priv_Workers!$B$2:$BD$55,40,FALSE),D109=4,VLOOKUP(H109,[1]Priv_Workers!$B$2:$BD$55,41,FALSE),D109=5,VLOOKUP(H109,[1]Priv_Workers!$B$2:$BD$55,42,FALSE),D109=6,VLOOKUP(H109,[1]Priv_Workers!$B$2:$BD$55,43,FALSE),D109=7,VLOOKUP(H109,[1]Priv_Workers!$B$2:$BD$55,43,FALSE),D109=8,VLOOKUP(H109,[1]Priv_Workers!$B$2:$BD$55,44,FALSE),D109=9,VLOOKUP(H109,[1]Priv_Workers!$B$2:$BD$55,45,FALSE),D109=10,VLOOKUP(H109,[1]Priv_Workers!$B$2:$BD$55,46,FALSE),D109=11,VLOOKUP(H109,[1]Priv_Workers!$B$2:$BD$55,47,FALSE),D109=12,VLOOKUP(H109,[1]Priv_Workers!$B$2:$BD$55,48)),C109=2018,_xlfn.IFS(D109=1,VLOOKUP(H109,[1]Priv_Workers!$B$2:$BD$55,49,FALSE),D109=2,VLOOKUP(H109,[1]Priv_Workers!$B$2:$BD$55,50,FALSE),D109=3,VLOOKUP(H109,[1]Priv_Workers!$B$2:$BD$55,51,FALSE),D109=4,VLOOKUP(H109,[1]Priv_Workers!$B$2:$BD$55,52,FALSE),D109=5,VLOOKUP(H109,[1]Priv_Workers!$B$2:$BD$55,53,FALSE),D109=6,VLOOKUP(H109,[1]Priv_Workers!$B$2:$BD$55,54)))</f>
        <v>0</v>
      </c>
      <c r="X109" s="3" t="e">
        <f t="shared" si="11"/>
        <v>#DIV/0!</v>
      </c>
      <c r="Y109" s="2">
        <f>_xlfn.IFS(C109=2014, _xlfn.IFS(E109=1, VLOOKUP(H109, [1]Wage_Info!$B$2:$AH$55, 2, FALSE), E109=2, VLOOKUP(H109, [1]Wage_Info!$B$2:$AH$55, 3, FALSE), E109=3, VLOOKUP(H109, [1]Wage_Info!$B$2:$AH$55, 4, FALSE), E109=4, VLOOKUP(H109, [1]Wage_Info!$B$2:$AH$55, 5, FALSE)), C109=2015, _xlfn.IFS(E109=1, VLOOKUP(H109, [1]Wage_Info!$B$2:$AH$55, 6, FALSE), E109=2, VLOOKUP(H109, [1]Wage_Info!$B$2:$AH$55, 7, FALSE), E109=3, VLOOKUP(H109, [1]Wage_Info!$B$2:$AH$55, 8, FALSE), E109=4, VLOOKUP(H109, [1]Wage_Info!$B$2:$AH$55, 9, FALSE)), C109=2016, _xlfn.IFS(E109=1, VLOOKUP(H109, [1]Wage_Info!$B$2:$AH$55, 10, FALSE), E109=2, VLOOKUP(H109, [1]Wage_Info!$B$2:$AH$55, 11, FALSE), E109=3, VLOOKUP(H109, [1]Wage_Info!$B$2:$AH$55, 12, FALSE), E109=4, VLOOKUP(H109, [1]Wage_Info!$B$2:$AH$55, 13, FALSE)), C109=2017, _xlfn.IFS(E109=1, VLOOKUP(H109, [1]Wage_Info!$B$2:$AH$55, 14, FALSE), E109=2, VLOOKUP(H109, [1]Wage_Info!$B$2:$AH$55, 15, FALSE), E109=3, VLOOKUP(H109, [1]Wage_Info!$B$2:$AH$55, 16, FALSE), E109=4, VLOOKUP(H109, [1]Wage_Info!$B$2:$AH$55, 17, FALSE)), C109 = 2018, _xlfn.IFS(E109=1, VLOOKUP(H109, [1]Wage_Info!$B$2:$AH$55, 18, FALSE), E109=3, VLOOKUP(H109, [1]Wage_Info!$B$2:$AH$55, 19, FALSE)))</f>
        <v>0</v>
      </c>
      <c r="Z109" s="2">
        <f>_xlfn.IFS(C109=2014, _xlfn.IFS(E109=1, VLOOKUP(H109, [1]Wage_Info!$B$2:$AL$55, 20, FALSE), E109=2, VLOOKUP(H109, [1]Wage_Info!$B$2:$AL$55, 21, FALSE), E109=3, VLOOKUP(H109, [1]Wage_Info!$B$2:$AL$55, 22, FALSE), E109=4, VLOOKUP(H109, [1]Wage_Info!$B$2:$AL$55, 23, FALSE)), C109=2015, _xlfn.IFS(E109=1, VLOOKUP(H109, [1]Wage_Info!$B$2:$AL$55, 24, FALSE), E109=2, VLOOKUP(H109, [1]Wage_Info!$B$2:$AL$55, 25, FALSE), E109=3, VLOOKUP(H109, [1]Wage_Info!$B$2:$AL$55, 26, FALSE), E109=4, VLOOKUP(H109, [1]Wage_Info!$B$2:$AL$55, 27, FALSE)), C109=2016, _xlfn.IFS(E109=1, VLOOKUP(H109, [1]Wage_Info!$B$2:$AL$55, 28, FALSE), E109=2, VLOOKUP(H109, [1]Wage_Info!$B$2:$AL$55, 29, FALSE), E109=3, VLOOKUP(H109, [1]Wage_Info!$B$2:$AL$55, 30, FALSE), E109=4, VLOOKUP(H109, [1]Wage_Info!$B$2:$AL$55, 31, FALSE)), C109=2017, _xlfn.IFS(E109=1, VLOOKUP(H109, [1]Wage_Info!$B$2:$AL$55, 32, FALSE), E109=2, VLOOKUP(H109, [1]Wage_Info!$B$2:$AL$55, 33, FALSE), E109=3, VLOOKUP(H109, [1]Wage_Info!$B$2:$AL$55, 34, FALSE), E109=4, VLOOKUP(H109, [1]Wage_Info!$B$2:$AL$55, 35, FALSE)), C109 = 2018, _xlfn.IFS(E109=1, VLOOKUP(H109, [1]Wage_Info!$B$2:$AL$55, 36, FALSE), E109=2, VLOOKUP(H109, [1]Wage_Info!$B$2:$AL$55, 37, FALSE)))</f>
        <v>0</v>
      </c>
      <c r="AA109" s="4" t="e">
        <f t="shared" si="12"/>
        <v>#DIV/0!</v>
      </c>
      <c r="AB109">
        <f>[1]Key!C109</f>
        <v>1</v>
      </c>
      <c r="AC109">
        <f t="shared" si="13"/>
        <v>0</v>
      </c>
      <c r="AD109">
        <f t="shared" si="14"/>
        <v>0</v>
      </c>
      <c r="AE109">
        <f t="shared" si="15"/>
        <v>0</v>
      </c>
      <c r="AF109">
        <f>[1]Key!D109</f>
        <v>0</v>
      </c>
    </row>
    <row r="110" spans="1:32" x14ac:dyDescent="0.3">
      <c r="A110">
        <v>109</v>
      </c>
      <c r="B110">
        <v>109</v>
      </c>
      <c r="C110">
        <v>2014</v>
      </c>
      <c r="D110">
        <v>2</v>
      </c>
      <c r="E110">
        <f t="shared" si="8"/>
        <v>1</v>
      </c>
      <c r="F110">
        <v>2016</v>
      </c>
      <c r="G110" t="s">
        <v>28</v>
      </c>
      <c r="H110" s="1">
        <f>VALUE(IF(G110="foreign",53,SUBSTITUTE(G110,G110,VLOOKUP(G110,[1]Key!$G$2:$H$55,2,))))</f>
        <v>5</v>
      </c>
      <c r="I110" t="s">
        <v>28</v>
      </c>
      <c r="J110">
        <f>VALUE(_xlfn.IFS(I110="foreign",53,I110="fictional",54, I110="unspecified", 55, NOT(OR(I110="foreign",I110="fictional")),SUBSTITUTE(I110,I110,VLOOKUP(I110,[1]Key!$G$2:$H$55,2,))))</f>
        <v>5</v>
      </c>
      <c r="K110">
        <f t="shared" si="9"/>
        <v>1</v>
      </c>
      <c r="L110">
        <f>VLOOKUP(H110, [1]Key!$H$2:$K$54, 2)</f>
        <v>3</v>
      </c>
      <c r="M110">
        <f>VLOOKUP(J110, [1]Key!$H$2:$K$54, 2)</f>
        <v>3</v>
      </c>
      <c r="N110">
        <f>VLOOKUP("*"&amp;G110&amp;"*",[1]Key!$N$2:$O$6,2,FALSE)</f>
        <v>4</v>
      </c>
      <c r="O110">
        <f>VLOOKUP("*"&amp;G110&amp;"*",[1]Key!$R$2:$S$11,2,FALSE)</f>
        <v>6</v>
      </c>
      <c r="P110">
        <v>2386</v>
      </c>
      <c r="Q110" s="2">
        <v>25000000</v>
      </c>
      <c r="R110" t="s">
        <v>66</v>
      </c>
      <c r="S110">
        <f>VLOOKUP(R110, [1]Key!$U$2:$V$50, 2, FALSE)</f>
        <v>4</v>
      </c>
      <c r="T110">
        <f t="shared" si="10"/>
        <v>0</v>
      </c>
      <c r="U110">
        <f>_xlfn.IFS(C110=2018, VLOOKUP(H110, '[1]State Pop'!$B$2:$G$55,6),C110=2017, VLOOKUP(H110, '[1]State Pop'!$B$2:$F$55,5),C110=2016, VLOOKUP(H110, '[1]State Pop'!$B$2:$F$55,4), C110=2015, VLOOKUP(H110, '[1]State Pop'!$B$2:$F$55,3), C110=2014, VLOOKUP(H110, '[1]State Pop'!$B$2:$F$55,2))</f>
        <v>38701278</v>
      </c>
      <c r="V110">
        <f>_xlfn.IFS(C110=2014,_xlfn.IFS(D110=1,VLOOKUP(H110,[1]Film_Workers!$B$2:$BD$55,2,FALSE),D110=2,VLOOKUP(H110,[1]Film_Workers!$B$2:$BD$55,3,FALSE),D110=3,VLOOKUP(H110,[1]Film_Workers!$B$2:$BD$55,4,FALSE),D110=4,VLOOKUP(H110,[1]Film_Workers!$B$2:$BD$55,5,FALSE),D110=5,VLOOKUP(H110,[1]Film_Workers!$B$2:$BD$55,6,FALSE),D110=6,VLOOKUP(H110,[1]Film_Workers!$B$2:$BD$55,7,FALSE),D110=7,VLOOKUP(H110,[1]Film_Workers!$B$2:$BD$55,8,FALSE),D110=8,VLOOKUP(H110,[1]Film_Workers!$B$2:$BD$55,9,FALSE),D110=9,VLOOKUP(H110,[1]Film_Workers!$B$2:$BD$55,10,FALSE),D110=10,VLOOKUP(H110,[1]Film_Workers!$B$2:$BD$55,11,FALSE),D110=11,VLOOKUP(H110,[1]Film_Workers!$B$2:$BD$55,12,FALSE),D110=12,VLOOKUP(H110,[1]Film_Workers!$B$2:$BD$55,13,FALSE)),C110=2015,_xlfn.IFS(D110=1,VLOOKUP(H110,[1]Film_Workers!$B$2:$BD$55,14,FALSE),D110=2,VLOOKUP(H110,[1]Film_Workers!$B$2:$BD$55,15,FALSE),D110=3,VLOOKUP(H110,[1]Film_Workers!$B$2:$BD$55,16,FALSE),D110=4,VLOOKUP(H110,[1]Film_Workers!$B$2:$BD$55,17,FALSE),D110=5,VLOOKUP(H110,[1]Film_Workers!$B$2:$BD$55,18,FALSE),D110=6,VLOOKUP(H110,[1]Film_Workers!$B$2:$BD$55,19,FALSE),D110=7,VLOOKUP(H110,[1]Film_Workers!$B$2:$BD$55,20,FALSE),D110=8,VLOOKUP(H110,[1]Film_Workers!$B$2:$BD$55,21,FALSE),D110=9,VLOOKUP(H110,[1]Film_Workers!$B$2:$BD$55,22,FALSE),D110=10,VLOOKUP(H110,[1]Film_Workers!$B$2:$BD$55,23,FALSE),D110=11,VLOOKUP(H110,[1]Film_Workers!$B$2:$BD$55,24,FALSE),D110=12,VLOOKUP(H110,[1]Film_Workers!$B$2:$BD$55,25,FALSE)),C110=2016,_xlfn.IFS(D110=1,VLOOKUP(H110,[1]Film_Workers!$B$2:$BD$55,26,FALSE),D110=2,VLOOKUP(H110,[1]Film_Workers!$B$2:$BD$55,27,FALSE),D110=3,VLOOKUP(H110,[1]Film_Workers!$B$2:$BD$55,28,FALSE),D110=4,VLOOKUP(H110,[1]Film_Workers!$B$2:$BD$55,29,FALSE),D110=5,VLOOKUP(H110,[1]Film_Workers!$B$2:$BD$55,30,FALSE),D110=6,VLOOKUP(H110,[1]Film_Workers!$B$2:$BD$55,31,FALSE),D110=7,VLOOKUP(H110,[1]Film_Workers!$B$2:$BD$55,32,FALSE),D110=8,VLOOKUP(H110,[1]Film_Workers!$B$2:$BD$55,33,FALSE),D110=9,VLOOKUP(H110,[1]Film_Workers!$B$2:$BD$55,34,FALSE),D110=10,VLOOKUP(H110,[1]Film_Workers!$B$2:$BD$55,35,FALSE),D110=11,VLOOKUP(H110,[1]Film_Workers!$B$2:$BD$55,36,FALSE),D110=12,VLOOKUP(H110,[1]Film_Workers!$B$2:$BD$55,37,FALSE)),C110=2017,_xlfn.IFS(D110=1,VLOOKUP(H110,[1]Film_Workers!$B$2:$BD$55,38,FALSE),D110=2,VLOOKUP(H110,[1]Film_Workers!$B$2:$BD$55,39,FALSE),D110=3,VLOOKUP(H110,[1]Film_Workers!$B$2:$BD$55,40,FALSE),D110=4,VLOOKUP(H110,[1]Film_Workers!$B$2:$BD$55,41,FALSE),D110=5,VLOOKUP(H110,[1]Film_Workers!$B$2:$BD$55,42,FALSE),D110=6,VLOOKUP(H110,[1]Film_Workers!$B$2:$BD$55,43,FALSE),D110=7,VLOOKUP(H110,[1]Film_Workers!$B$2:$BD$55,43,FALSE),D110=8,VLOOKUP(H110,[1]Film_Workers!$B$2:$BD$55,44,FALSE),D110=9,VLOOKUP(H110,[1]Film_Workers!$B$2:$BD$55,45,FALSE),D110=10,VLOOKUP(H110,[1]Film_Workers!$B$2:$BD$55,46,FALSE),D110=11,VLOOKUP(H110,[1]Film_Workers!$B$2:$BD$55,47,FALSE),D110=12,VLOOKUP(H110,[1]Film_Workers!$B$2:$BD$55,48)),C110=2018,_xlfn.IFS(D110=1,VLOOKUP(H110,[1]Film_Workers!$B$2:$BD$55,49,FALSE),D110=2,VLOOKUP(H110,[1]Film_Workers!$B$2:$BD$55,50,FALSE),D110=3,VLOOKUP(H110,[1]Film_Workers!$B$2:$BD$55,51,FALSE),D110=4,VLOOKUP(H110,[1]Film_Workers!$B$2:$BD$55,52,FALSE),D110=5,VLOOKUP(H110,[1]Film_Workers!$B$2:$BD$55,53,FALSE),D110=6,VLOOKUP(H110,[1]Film_Workers!$B$2:$BD$55,54)))</f>
        <v>112051</v>
      </c>
      <c r="W110">
        <f>_xlfn.IFS(C110=2014,_xlfn.IFS(D110=1,VLOOKUP(H110,[1]Priv_Workers!$B$2:$BD$55,2,FALSE),D110=2,VLOOKUP(H110,[1]Priv_Workers!$B$2:$BD$55,3,FALSE),D110=3,VLOOKUP(H110,[1]Priv_Workers!$B$2:$BD$55,4,FALSE),D110=4,VLOOKUP(H110,[1]Priv_Workers!$B$2:$BD$55,5,FALSE),D110=5,VLOOKUP(H110,[1]Priv_Workers!$B$2:$BD$55,6,FALSE),D110=6,VLOOKUP(H110,[1]Priv_Workers!$B$2:$BD$55,7,FALSE),D110=7,VLOOKUP(H110,[1]Priv_Workers!$B$2:$BD$55,8,FALSE),D110=8,VLOOKUP(H110,[1]Priv_Workers!$B$2:$BD$55,9,FALSE),D110=9,VLOOKUP(H110,[1]Priv_Workers!$B$2:$BD$55,10,FALSE),D110=10,VLOOKUP(H110,[1]Priv_Workers!$B$2:$BD$55,11,FALSE),D110=11,VLOOKUP(H110,[1]Priv_Workers!$B$2:$BD$55,12,FALSE),D110=12,VLOOKUP(H110,[1]Priv_Workers!$B$2:$BD$55,13,FALSE)),C110=2015,_xlfn.IFS(D110=1,VLOOKUP(H110,[1]Priv_Workers!$B$2:$BD$55,14,FALSE),D110=2,VLOOKUP(H110,[1]Priv_Workers!$B$2:$BD$55,15,FALSE),D110=3,VLOOKUP(H110,[1]Priv_Workers!$B$2:$BD$55,16,FALSE),D110=4,VLOOKUP(H110,[1]Priv_Workers!$B$2:$BD$55,17,FALSE),D110=5,VLOOKUP(H110,[1]Priv_Workers!$B$2:$BD$55,18,FALSE),D110=6,VLOOKUP(H110,[1]Priv_Workers!$B$2:$BD$55,19,FALSE),D110=7,VLOOKUP(H110,[1]Priv_Workers!$B$2:$BD$55,20,FALSE),D110=8,VLOOKUP(H110,[1]Priv_Workers!$B$2:$BD$55,21,FALSE),D110=9,VLOOKUP(H110,[1]Priv_Workers!$B$2:$BD$55,22,FALSE),D110=10,VLOOKUP(H110,[1]Priv_Workers!$B$2:$BD$55,23,FALSE),D110=11,VLOOKUP(H110,[1]Priv_Workers!$B$2:$BD$55,24,FALSE),D110=12,VLOOKUP(H110,[1]Priv_Workers!$B$2:$BD$55,25,FALSE)),C110=2016,_xlfn.IFS(D110=1,VLOOKUP(H110,[1]Priv_Workers!$B$2:$BD$55,26,FALSE),D110=2,VLOOKUP(H110,[1]Priv_Workers!$B$2:$BD$55,27,FALSE),D110=3,VLOOKUP(H110,[1]Priv_Workers!$B$2:$BD$55,28,FALSE),D110=4,VLOOKUP(H110,[1]Priv_Workers!$B$2:$BD$55,29,FALSE),D110=5,VLOOKUP(H110,[1]Priv_Workers!$B$2:$BD$55,30,FALSE),D110=6,VLOOKUP(H110,[1]Priv_Workers!$B$2:$BD$55,31,FALSE),D110=7,VLOOKUP(H110,[1]Priv_Workers!$B$2:$BD$55,32,FALSE),D110=8,VLOOKUP(H110,[1]Priv_Workers!$B$2:$BD$55,33,FALSE),D110=9,VLOOKUP(H110,[1]Priv_Workers!$B$2:$BD$55,34,FALSE),D110=10,VLOOKUP(H110,[1]Priv_Workers!$B$2:$BD$55,35,FALSE),D110=11,VLOOKUP(H110,[1]Priv_Workers!$B$2:$BD$55,36,FALSE),D110=12,VLOOKUP(H110,[1]Priv_Workers!$B$2:$BD$55,37,FALSE)),C110=2017,_xlfn.IFS(D110=1,VLOOKUP(H110,[1]Priv_Workers!$B$2:$BD$55,38,FALSE),D110=2,VLOOKUP(H110,[1]Priv_Workers!$B$2:$BD$55,39,FALSE),D110=3,VLOOKUP(H110,[1]Priv_Workers!$B$2:$BD$55,40,FALSE),D110=4,VLOOKUP(H110,[1]Priv_Workers!$B$2:$BD$55,41,FALSE),D110=5,VLOOKUP(H110,[1]Priv_Workers!$B$2:$BD$55,42,FALSE),D110=6,VLOOKUP(H110,[1]Priv_Workers!$B$2:$BD$55,43,FALSE),D110=7,VLOOKUP(H110,[1]Priv_Workers!$B$2:$BD$55,43,FALSE),D110=8,VLOOKUP(H110,[1]Priv_Workers!$B$2:$BD$55,44,FALSE),D110=9,VLOOKUP(H110,[1]Priv_Workers!$B$2:$BD$55,45,FALSE),D110=10,VLOOKUP(H110,[1]Priv_Workers!$B$2:$BD$55,46,FALSE),D110=11,VLOOKUP(H110,[1]Priv_Workers!$B$2:$BD$55,47,FALSE),D110=12,VLOOKUP(H110,[1]Priv_Workers!$B$2:$BD$55,48)),C110=2018,_xlfn.IFS(D110=1,VLOOKUP(H110,[1]Priv_Workers!$B$2:$BD$55,49,FALSE),D110=2,VLOOKUP(H110,[1]Priv_Workers!$B$2:$BD$55,50,FALSE),D110=3,VLOOKUP(H110,[1]Priv_Workers!$B$2:$BD$55,51,FALSE),D110=4,VLOOKUP(H110,[1]Priv_Workers!$B$2:$BD$55,52,FALSE),D110=5,VLOOKUP(H110,[1]Priv_Workers!$B$2:$BD$55,53,FALSE),D110=6,VLOOKUP(H110,[1]Priv_Workers!$B$2:$BD$55,54)))</f>
        <v>13163023</v>
      </c>
      <c r="X110" s="3">
        <f t="shared" si="11"/>
        <v>8.512558247448173E-3</v>
      </c>
      <c r="Y110" s="2">
        <f>_xlfn.IFS(C110=2014, _xlfn.IFS(E110=1, VLOOKUP(H110, [1]Wage_Info!$B$2:$AH$55, 2, FALSE), E110=2, VLOOKUP(H110, [1]Wage_Info!$B$2:$AH$55, 3, FALSE), E110=3, VLOOKUP(H110, [1]Wage_Info!$B$2:$AH$55, 4, FALSE), E110=4, VLOOKUP(H110, [1]Wage_Info!$B$2:$AH$55, 5, FALSE)), C110=2015, _xlfn.IFS(E110=1, VLOOKUP(H110, [1]Wage_Info!$B$2:$AH$55, 6, FALSE), E110=2, VLOOKUP(H110, [1]Wage_Info!$B$2:$AH$55, 7, FALSE), E110=3, VLOOKUP(H110, [1]Wage_Info!$B$2:$AH$55, 8, FALSE), E110=4, VLOOKUP(H110, [1]Wage_Info!$B$2:$AH$55, 9, FALSE)), C110=2016, _xlfn.IFS(E110=1, VLOOKUP(H110, [1]Wage_Info!$B$2:$AH$55, 10, FALSE), E110=2, VLOOKUP(H110, [1]Wage_Info!$B$2:$AH$55, 11, FALSE), E110=3, VLOOKUP(H110, [1]Wage_Info!$B$2:$AH$55, 12, FALSE), E110=4, VLOOKUP(H110, [1]Wage_Info!$B$2:$AH$55, 13, FALSE)), C110=2017, _xlfn.IFS(E110=1, VLOOKUP(H110, [1]Wage_Info!$B$2:$AH$55, 14, FALSE), E110=2, VLOOKUP(H110, [1]Wage_Info!$B$2:$AH$55, 15, FALSE), E110=3, VLOOKUP(H110, [1]Wage_Info!$B$2:$AH$55, 16, FALSE), E110=4, VLOOKUP(H110, [1]Wage_Info!$B$2:$AH$55, 17, FALSE)), C110 = 2018, _xlfn.IFS(E110=1, VLOOKUP(H110, [1]Wage_Info!$B$2:$AH$55, 18, FALSE), E110=3, VLOOKUP(H110, [1]Wage_Info!$B$2:$AH$55, 19, FALSE)))</f>
        <v>2948674632</v>
      </c>
      <c r="Z110" s="2">
        <f>_xlfn.IFS(C110=2014, _xlfn.IFS(E110=1, VLOOKUP(H110, [1]Wage_Info!$B$2:$AL$55, 20, FALSE), E110=2, VLOOKUP(H110, [1]Wage_Info!$B$2:$AL$55, 21, FALSE), E110=3, VLOOKUP(H110, [1]Wage_Info!$B$2:$AL$55, 22, FALSE), E110=4, VLOOKUP(H110, [1]Wage_Info!$B$2:$AL$55, 23, FALSE)), C110=2015, _xlfn.IFS(E110=1, VLOOKUP(H110, [1]Wage_Info!$B$2:$AL$55, 24, FALSE), E110=2, VLOOKUP(H110, [1]Wage_Info!$B$2:$AL$55, 25, FALSE), E110=3, VLOOKUP(H110, [1]Wage_Info!$B$2:$AL$55, 26, FALSE), E110=4, VLOOKUP(H110, [1]Wage_Info!$B$2:$AL$55, 27, FALSE)), C110=2016, _xlfn.IFS(E110=1, VLOOKUP(H110, [1]Wage_Info!$B$2:$AL$55, 28, FALSE), E110=2, VLOOKUP(H110, [1]Wage_Info!$B$2:$AL$55, 29, FALSE), E110=3, VLOOKUP(H110, [1]Wage_Info!$B$2:$AL$55, 30, FALSE), E110=4, VLOOKUP(H110, [1]Wage_Info!$B$2:$AL$55, 31, FALSE)), C110=2017, _xlfn.IFS(E110=1, VLOOKUP(H110, [1]Wage_Info!$B$2:$AL$55, 32, FALSE), E110=2, VLOOKUP(H110, [1]Wage_Info!$B$2:$AL$55, 33, FALSE), E110=3, VLOOKUP(H110, [1]Wage_Info!$B$2:$AL$55, 34, FALSE), E110=4, VLOOKUP(H110, [1]Wage_Info!$B$2:$AL$55, 35, FALSE)), C110 = 2018, _xlfn.IFS(E110=1, VLOOKUP(H110, [1]Wage_Info!$B$2:$AL$55, 36, FALSE), E110=2, VLOOKUP(H110, [1]Wage_Info!$B$2:$AL$55, 37, FALSE)))</f>
        <v>197794469743</v>
      </c>
      <c r="AA110" s="4">
        <f t="shared" si="12"/>
        <v>1.4907770858463823E-2</v>
      </c>
      <c r="AB110">
        <f>[1]Key!C110</f>
        <v>1</v>
      </c>
      <c r="AC110">
        <f t="shared" si="13"/>
        <v>1</v>
      </c>
      <c r="AD110">
        <f t="shared" si="14"/>
        <v>0</v>
      </c>
      <c r="AE110">
        <f t="shared" si="15"/>
        <v>1</v>
      </c>
      <c r="AF110">
        <f>[1]Key!D110</f>
        <v>0</v>
      </c>
    </row>
    <row r="111" spans="1:32" x14ac:dyDescent="0.3">
      <c r="A111">
        <v>110</v>
      </c>
      <c r="B111">
        <v>110</v>
      </c>
      <c r="C111">
        <v>2015</v>
      </c>
      <c r="D111">
        <v>11</v>
      </c>
      <c r="E111">
        <f t="shared" si="8"/>
        <v>4</v>
      </c>
      <c r="F111">
        <v>2016</v>
      </c>
      <c r="G111" t="s">
        <v>38</v>
      </c>
      <c r="H111" s="1">
        <f>VALUE(IF(G111="foreign",53,SUBSTITUTE(G111,G111,VLOOKUP(G111,[1]Key!$G$2:$H$55,2,))))</f>
        <v>11</v>
      </c>
      <c r="I111" t="s">
        <v>84</v>
      </c>
      <c r="J111">
        <f>VALUE(_xlfn.IFS(I111="foreign",53,I111="fictional",54, I111="unspecified", 55, NOT(OR(I111="foreign",I111="fictional")),SUBSTITUTE(I111,I111,VLOOKUP(I111,[1]Key!$G$2:$H$55,2,))))</f>
        <v>1</v>
      </c>
      <c r="K111">
        <f t="shared" si="9"/>
        <v>0</v>
      </c>
      <c r="L111">
        <f>VLOOKUP(H111, [1]Key!$H$2:$K$54, 2)</f>
        <v>5</v>
      </c>
      <c r="M111">
        <f>VLOOKUP(J111, [1]Key!$H$2:$K$54, 2)</f>
        <v>3</v>
      </c>
      <c r="N111">
        <f>VLOOKUP("*"&amp;G111&amp;"*",[1]Key!$N$2:$O$6,2,FALSE)</f>
        <v>3</v>
      </c>
      <c r="O111">
        <f>VLOOKUP("*"&amp;G111&amp;"*",[1]Key!$R$2:$S$11,2,FALSE)</f>
        <v>7</v>
      </c>
      <c r="P111">
        <v>2379</v>
      </c>
      <c r="Q111" s="2">
        <v>17000000</v>
      </c>
      <c r="R111" t="s">
        <v>33</v>
      </c>
      <c r="S111">
        <f>VLOOKUP(R111, [1]Key!$U$2:$V$50, 2, FALSE)</f>
        <v>1</v>
      </c>
      <c r="T111">
        <f t="shared" si="10"/>
        <v>0</v>
      </c>
      <c r="U111">
        <f>_xlfn.IFS(C111=2018, VLOOKUP(H111, '[1]State Pop'!$B$2:$G$55,6),C111=2017, VLOOKUP(H111, '[1]State Pop'!$B$2:$F$55,5),C111=2016, VLOOKUP(H111, '[1]State Pop'!$B$2:$F$55,4), C111=2015, VLOOKUP(H111, '[1]State Pop'!$B$2:$F$55,3), C111=2014, VLOOKUP(H111, '[1]State Pop'!$B$2:$F$55,2))</f>
        <v>10199533</v>
      </c>
      <c r="V111">
        <f>_xlfn.IFS(C111=2014,_xlfn.IFS(D111=1,VLOOKUP(H111,[1]Film_Workers!$B$2:$BD$55,2,FALSE),D111=2,VLOOKUP(H111,[1]Film_Workers!$B$2:$BD$55,3,FALSE),D111=3,VLOOKUP(H111,[1]Film_Workers!$B$2:$BD$55,4,FALSE),D111=4,VLOOKUP(H111,[1]Film_Workers!$B$2:$BD$55,5,FALSE),D111=5,VLOOKUP(H111,[1]Film_Workers!$B$2:$BD$55,6,FALSE),D111=6,VLOOKUP(H111,[1]Film_Workers!$B$2:$BD$55,7,FALSE),D111=7,VLOOKUP(H111,[1]Film_Workers!$B$2:$BD$55,8,FALSE),D111=8,VLOOKUP(H111,[1]Film_Workers!$B$2:$BD$55,9,FALSE),D111=9,VLOOKUP(H111,[1]Film_Workers!$B$2:$BD$55,10,FALSE),D111=10,VLOOKUP(H111,[1]Film_Workers!$B$2:$BD$55,11,FALSE),D111=11,VLOOKUP(H111,[1]Film_Workers!$B$2:$BD$55,12,FALSE),D111=12,VLOOKUP(H111,[1]Film_Workers!$B$2:$BD$55,13,FALSE)),C111=2015,_xlfn.IFS(D111=1,VLOOKUP(H111,[1]Film_Workers!$B$2:$BD$55,14,FALSE),D111=2,VLOOKUP(H111,[1]Film_Workers!$B$2:$BD$55,15,FALSE),D111=3,VLOOKUP(H111,[1]Film_Workers!$B$2:$BD$55,16,FALSE),D111=4,VLOOKUP(H111,[1]Film_Workers!$B$2:$BD$55,17,FALSE),D111=5,VLOOKUP(H111,[1]Film_Workers!$B$2:$BD$55,18,FALSE),D111=6,VLOOKUP(H111,[1]Film_Workers!$B$2:$BD$55,19,FALSE),D111=7,VLOOKUP(H111,[1]Film_Workers!$B$2:$BD$55,20,FALSE),D111=8,VLOOKUP(H111,[1]Film_Workers!$B$2:$BD$55,21,FALSE),D111=9,VLOOKUP(H111,[1]Film_Workers!$B$2:$BD$55,22,FALSE),D111=10,VLOOKUP(H111,[1]Film_Workers!$B$2:$BD$55,23,FALSE),D111=11,VLOOKUP(H111,[1]Film_Workers!$B$2:$BD$55,24,FALSE),D111=12,VLOOKUP(H111,[1]Film_Workers!$B$2:$BD$55,25,FALSE)),C111=2016,_xlfn.IFS(D111=1,VLOOKUP(H111,[1]Film_Workers!$B$2:$BD$55,26,FALSE),D111=2,VLOOKUP(H111,[1]Film_Workers!$B$2:$BD$55,27,FALSE),D111=3,VLOOKUP(H111,[1]Film_Workers!$B$2:$BD$55,28,FALSE),D111=4,VLOOKUP(H111,[1]Film_Workers!$B$2:$BD$55,29,FALSE),D111=5,VLOOKUP(H111,[1]Film_Workers!$B$2:$BD$55,30,FALSE),D111=6,VLOOKUP(H111,[1]Film_Workers!$B$2:$BD$55,31,FALSE),D111=7,VLOOKUP(H111,[1]Film_Workers!$B$2:$BD$55,32,FALSE),D111=8,VLOOKUP(H111,[1]Film_Workers!$B$2:$BD$55,33,FALSE),D111=9,VLOOKUP(H111,[1]Film_Workers!$B$2:$BD$55,34,FALSE),D111=10,VLOOKUP(H111,[1]Film_Workers!$B$2:$BD$55,35,FALSE),D111=11,VLOOKUP(H111,[1]Film_Workers!$B$2:$BD$55,36,FALSE),D111=12,VLOOKUP(H111,[1]Film_Workers!$B$2:$BD$55,37,FALSE)),C111=2017,_xlfn.IFS(D111=1,VLOOKUP(H111,[1]Film_Workers!$B$2:$BD$55,38,FALSE),D111=2,VLOOKUP(H111,[1]Film_Workers!$B$2:$BD$55,39,FALSE),D111=3,VLOOKUP(H111,[1]Film_Workers!$B$2:$BD$55,40,FALSE),D111=4,VLOOKUP(H111,[1]Film_Workers!$B$2:$BD$55,41,FALSE),D111=5,VLOOKUP(H111,[1]Film_Workers!$B$2:$BD$55,42,FALSE),D111=6,VLOOKUP(H111,[1]Film_Workers!$B$2:$BD$55,43,FALSE),D111=7,VLOOKUP(H111,[1]Film_Workers!$B$2:$BD$55,43,FALSE),D111=8,VLOOKUP(H111,[1]Film_Workers!$B$2:$BD$55,44,FALSE),D111=9,VLOOKUP(H111,[1]Film_Workers!$B$2:$BD$55,45,FALSE),D111=10,VLOOKUP(H111,[1]Film_Workers!$B$2:$BD$55,46,FALSE),D111=11,VLOOKUP(H111,[1]Film_Workers!$B$2:$BD$55,47,FALSE),D111=12,VLOOKUP(H111,[1]Film_Workers!$B$2:$BD$55,48)),C111=2018,_xlfn.IFS(D111=1,VLOOKUP(H111,[1]Film_Workers!$B$2:$BD$55,49,FALSE),D111=2,VLOOKUP(H111,[1]Film_Workers!$B$2:$BD$55,50,FALSE),D111=3,VLOOKUP(H111,[1]Film_Workers!$B$2:$BD$55,51,FALSE),D111=4,VLOOKUP(H111,[1]Film_Workers!$B$2:$BD$55,52,FALSE),D111=5,VLOOKUP(H111,[1]Film_Workers!$B$2:$BD$55,53,FALSE),D111=6,VLOOKUP(H111,[1]Film_Workers!$B$2:$BD$55,54)))</f>
        <v>11579</v>
      </c>
      <c r="W111">
        <f>_xlfn.IFS(C111=2014,_xlfn.IFS(D111=1,VLOOKUP(H111,[1]Priv_Workers!$B$2:$BD$55,2,FALSE),D111=2,VLOOKUP(H111,[1]Priv_Workers!$B$2:$BD$55,3,FALSE),D111=3,VLOOKUP(H111,[1]Priv_Workers!$B$2:$BD$55,4,FALSE),D111=4,VLOOKUP(H111,[1]Priv_Workers!$B$2:$BD$55,5,FALSE),D111=5,VLOOKUP(H111,[1]Priv_Workers!$B$2:$BD$55,6,FALSE),D111=6,VLOOKUP(H111,[1]Priv_Workers!$B$2:$BD$55,7,FALSE),D111=7,VLOOKUP(H111,[1]Priv_Workers!$B$2:$BD$55,8,FALSE),D111=8,VLOOKUP(H111,[1]Priv_Workers!$B$2:$BD$55,9,FALSE),D111=9,VLOOKUP(H111,[1]Priv_Workers!$B$2:$BD$55,10,FALSE),D111=10,VLOOKUP(H111,[1]Priv_Workers!$B$2:$BD$55,11,FALSE),D111=11,VLOOKUP(H111,[1]Priv_Workers!$B$2:$BD$55,12,FALSE),D111=12,VLOOKUP(H111,[1]Priv_Workers!$B$2:$BD$55,13,FALSE)),C111=2015,_xlfn.IFS(D111=1,VLOOKUP(H111,[1]Priv_Workers!$B$2:$BD$55,14,FALSE),D111=2,VLOOKUP(H111,[1]Priv_Workers!$B$2:$BD$55,15,FALSE),D111=3,VLOOKUP(H111,[1]Priv_Workers!$B$2:$BD$55,16,FALSE),D111=4,VLOOKUP(H111,[1]Priv_Workers!$B$2:$BD$55,17,FALSE),D111=5,VLOOKUP(H111,[1]Priv_Workers!$B$2:$BD$55,18,FALSE),D111=6,VLOOKUP(H111,[1]Priv_Workers!$B$2:$BD$55,19,FALSE),D111=7,VLOOKUP(H111,[1]Priv_Workers!$B$2:$BD$55,20,FALSE),D111=8,VLOOKUP(H111,[1]Priv_Workers!$B$2:$BD$55,21,FALSE),D111=9,VLOOKUP(H111,[1]Priv_Workers!$B$2:$BD$55,22,FALSE),D111=10,VLOOKUP(H111,[1]Priv_Workers!$B$2:$BD$55,23,FALSE),D111=11,VLOOKUP(H111,[1]Priv_Workers!$B$2:$BD$55,24,FALSE),D111=12,VLOOKUP(H111,[1]Priv_Workers!$B$2:$BD$55,25,FALSE)),C111=2016,_xlfn.IFS(D111=1,VLOOKUP(H111,[1]Priv_Workers!$B$2:$BD$55,26,FALSE),D111=2,VLOOKUP(H111,[1]Priv_Workers!$B$2:$BD$55,27,FALSE),D111=3,VLOOKUP(H111,[1]Priv_Workers!$B$2:$BD$55,28,FALSE),D111=4,VLOOKUP(H111,[1]Priv_Workers!$B$2:$BD$55,29,FALSE),D111=5,VLOOKUP(H111,[1]Priv_Workers!$B$2:$BD$55,30,FALSE),D111=6,VLOOKUP(H111,[1]Priv_Workers!$B$2:$BD$55,31,FALSE),D111=7,VLOOKUP(H111,[1]Priv_Workers!$B$2:$BD$55,32,FALSE),D111=8,VLOOKUP(H111,[1]Priv_Workers!$B$2:$BD$55,33,FALSE),D111=9,VLOOKUP(H111,[1]Priv_Workers!$B$2:$BD$55,34,FALSE),D111=10,VLOOKUP(H111,[1]Priv_Workers!$B$2:$BD$55,35,FALSE),D111=11,VLOOKUP(H111,[1]Priv_Workers!$B$2:$BD$55,36,FALSE),D111=12,VLOOKUP(H111,[1]Priv_Workers!$B$2:$BD$55,37,FALSE)),C111=2017,_xlfn.IFS(D111=1,VLOOKUP(H111,[1]Priv_Workers!$B$2:$BD$55,38,FALSE),D111=2,VLOOKUP(H111,[1]Priv_Workers!$B$2:$BD$55,39,FALSE),D111=3,VLOOKUP(H111,[1]Priv_Workers!$B$2:$BD$55,40,FALSE),D111=4,VLOOKUP(H111,[1]Priv_Workers!$B$2:$BD$55,41,FALSE),D111=5,VLOOKUP(H111,[1]Priv_Workers!$B$2:$BD$55,42,FALSE),D111=6,VLOOKUP(H111,[1]Priv_Workers!$B$2:$BD$55,43,FALSE),D111=7,VLOOKUP(H111,[1]Priv_Workers!$B$2:$BD$55,43,FALSE),D111=8,VLOOKUP(H111,[1]Priv_Workers!$B$2:$BD$55,44,FALSE),D111=9,VLOOKUP(H111,[1]Priv_Workers!$B$2:$BD$55,45,FALSE),D111=10,VLOOKUP(H111,[1]Priv_Workers!$B$2:$BD$55,46,FALSE),D111=11,VLOOKUP(H111,[1]Priv_Workers!$B$2:$BD$55,47,FALSE),D111=12,VLOOKUP(H111,[1]Priv_Workers!$B$2:$BD$55,48)),C111=2018,_xlfn.IFS(D111=1,VLOOKUP(H111,[1]Priv_Workers!$B$2:$BD$55,49,FALSE),D111=2,VLOOKUP(H111,[1]Priv_Workers!$B$2:$BD$55,50,FALSE),D111=3,VLOOKUP(H111,[1]Priv_Workers!$B$2:$BD$55,51,FALSE),D111=4,VLOOKUP(H111,[1]Priv_Workers!$B$2:$BD$55,52,FALSE),D111=5,VLOOKUP(H111,[1]Priv_Workers!$B$2:$BD$55,53,FALSE),D111=6,VLOOKUP(H111,[1]Priv_Workers!$B$2:$BD$55,54)))</f>
        <v>3586478</v>
      </c>
      <c r="X111" s="3">
        <f t="shared" si="11"/>
        <v>3.2285155520262497E-3</v>
      </c>
      <c r="Y111" s="2">
        <f>_xlfn.IFS(C111=2014, _xlfn.IFS(E111=1, VLOOKUP(H111, [1]Wage_Info!$B$2:$AH$55, 2, FALSE), E111=2, VLOOKUP(H111, [1]Wage_Info!$B$2:$AH$55, 3, FALSE), E111=3, VLOOKUP(H111, [1]Wage_Info!$B$2:$AH$55, 4, FALSE), E111=4, VLOOKUP(H111, [1]Wage_Info!$B$2:$AH$55, 5, FALSE)), C111=2015, _xlfn.IFS(E111=1, VLOOKUP(H111, [1]Wage_Info!$B$2:$AH$55, 6, FALSE), E111=2, VLOOKUP(H111, [1]Wage_Info!$B$2:$AH$55, 7, FALSE), E111=3, VLOOKUP(H111, [1]Wage_Info!$B$2:$AH$55, 8, FALSE), E111=4, VLOOKUP(H111, [1]Wage_Info!$B$2:$AH$55, 9, FALSE)), C111=2016, _xlfn.IFS(E111=1, VLOOKUP(H111, [1]Wage_Info!$B$2:$AH$55, 10, FALSE), E111=2, VLOOKUP(H111, [1]Wage_Info!$B$2:$AH$55, 11, FALSE), E111=3, VLOOKUP(H111, [1]Wage_Info!$B$2:$AH$55, 12, FALSE), E111=4, VLOOKUP(H111, [1]Wage_Info!$B$2:$AH$55, 13, FALSE)), C111=2017, _xlfn.IFS(E111=1, VLOOKUP(H111, [1]Wage_Info!$B$2:$AH$55, 14, FALSE), E111=2, VLOOKUP(H111, [1]Wage_Info!$B$2:$AH$55, 15, FALSE), E111=3, VLOOKUP(H111, [1]Wage_Info!$B$2:$AH$55, 16, FALSE), E111=4, VLOOKUP(H111, [1]Wage_Info!$B$2:$AH$55, 17, FALSE)), C111 = 2018, _xlfn.IFS(E111=1, VLOOKUP(H111, [1]Wage_Info!$B$2:$AH$55, 18, FALSE), E111=3, VLOOKUP(H111, [1]Wage_Info!$B$2:$AH$55, 19, FALSE)))</f>
        <v>109328077</v>
      </c>
      <c r="Z111" s="2">
        <f>_xlfn.IFS(C111=2014, _xlfn.IFS(E111=1, VLOOKUP(H111, [1]Wage_Info!$B$2:$AL$55, 20, FALSE), E111=2, VLOOKUP(H111, [1]Wage_Info!$B$2:$AL$55, 21, FALSE), E111=3, VLOOKUP(H111, [1]Wage_Info!$B$2:$AL$55, 22, FALSE), E111=4, VLOOKUP(H111, [1]Wage_Info!$B$2:$AL$55, 23, FALSE)), C111=2015, _xlfn.IFS(E111=1, VLOOKUP(H111, [1]Wage_Info!$B$2:$AL$55, 24, FALSE), E111=2, VLOOKUP(H111, [1]Wage_Info!$B$2:$AL$55, 25, FALSE), E111=3, VLOOKUP(H111, [1]Wage_Info!$B$2:$AL$55, 26, FALSE), E111=4, VLOOKUP(H111, [1]Wage_Info!$B$2:$AL$55, 27, FALSE)), C111=2016, _xlfn.IFS(E111=1, VLOOKUP(H111, [1]Wage_Info!$B$2:$AL$55, 28, FALSE), E111=2, VLOOKUP(H111, [1]Wage_Info!$B$2:$AL$55, 29, FALSE), E111=3, VLOOKUP(H111, [1]Wage_Info!$B$2:$AL$55, 30, FALSE), E111=4, VLOOKUP(H111, [1]Wage_Info!$B$2:$AL$55, 31, FALSE)), C111=2017, _xlfn.IFS(E111=1, VLOOKUP(H111, [1]Wage_Info!$B$2:$AL$55, 32, FALSE), E111=2, VLOOKUP(H111, [1]Wage_Info!$B$2:$AL$55, 33, FALSE), E111=3, VLOOKUP(H111, [1]Wage_Info!$B$2:$AL$55, 34, FALSE), E111=4, VLOOKUP(H111, [1]Wage_Info!$B$2:$AL$55, 35, FALSE)), C111 = 2018, _xlfn.IFS(E111=1, VLOOKUP(H111, [1]Wage_Info!$B$2:$AL$55, 36, FALSE), E111=2, VLOOKUP(H111, [1]Wage_Info!$B$2:$AL$55, 37, FALSE)))</f>
        <v>47552199036</v>
      </c>
      <c r="AA111" s="4">
        <f t="shared" si="12"/>
        <v>2.2991171642184577E-3</v>
      </c>
      <c r="AB111">
        <f>[1]Key!C111</f>
        <v>1</v>
      </c>
      <c r="AC111">
        <f t="shared" si="13"/>
        <v>0</v>
      </c>
      <c r="AD111">
        <f t="shared" si="14"/>
        <v>0</v>
      </c>
      <c r="AE111">
        <f t="shared" si="15"/>
        <v>0</v>
      </c>
      <c r="AF111">
        <f>[1]Key!D111</f>
        <v>0</v>
      </c>
    </row>
    <row r="112" spans="1:32" x14ac:dyDescent="0.3">
      <c r="A112">
        <v>111</v>
      </c>
      <c r="B112">
        <v>111</v>
      </c>
      <c r="C112">
        <v>2016</v>
      </c>
      <c r="D112">
        <v>4</v>
      </c>
      <c r="E112">
        <f t="shared" si="8"/>
        <v>2</v>
      </c>
      <c r="F112">
        <v>2016</v>
      </c>
      <c r="G112" t="s">
        <v>79</v>
      </c>
      <c r="H112" s="1">
        <f>VALUE(IF(G112="foreign",53,SUBSTITUTE(G112,G112,VLOOKUP(G112,[1]Key!$G$2:$H$55,2,))))</f>
        <v>39</v>
      </c>
      <c r="I112" t="s">
        <v>79</v>
      </c>
      <c r="J112">
        <f>VALUE(_xlfn.IFS(I112="foreign",53,I112="fictional",54, I112="unspecified", 55, NOT(OR(I112="foreign",I112="fictional")),SUBSTITUTE(I112,I112,VLOOKUP(I112,[1]Key!$G$2:$H$55,2,))))</f>
        <v>39</v>
      </c>
      <c r="K112">
        <f t="shared" si="9"/>
        <v>1</v>
      </c>
      <c r="L112">
        <f>VLOOKUP(H112, [1]Key!$H$2:$K$54, 2)</f>
        <v>4</v>
      </c>
      <c r="M112">
        <f>VLOOKUP(J112, [1]Key!$H$2:$K$54, 2)</f>
        <v>4</v>
      </c>
      <c r="N112">
        <f>VLOOKUP("*"&amp;G112&amp;"*",[1]Key!$N$2:$O$6,2,FALSE)</f>
        <v>2</v>
      </c>
      <c r="O112">
        <f>VLOOKUP("*"&amp;G112&amp;"*",[1]Key!$R$2:$S$11,2,FALSE)</f>
        <v>3</v>
      </c>
      <c r="P112">
        <v>2368</v>
      </c>
      <c r="Q112" s="2">
        <v>24000000</v>
      </c>
      <c r="R112" t="s">
        <v>42</v>
      </c>
      <c r="S112">
        <f>VLOOKUP(R112, [1]Key!$U$2:$V$50, 2, FALSE)</f>
        <v>5</v>
      </c>
      <c r="T112">
        <f t="shared" si="10"/>
        <v>0</v>
      </c>
      <c r="U112">
        <f>_xlfn.IFS(C112=2018, VLOOKUP(H112, '[1]State Pop'!$B$2:$G$55,6),C112=2017, VLOOKUP(H112, '[1]State Pop'!$B$2:$F$55,5),C112=2016, VLOOKUP(H112, '[1]State Pop'!$B$2:$F$55,4), C112=2015, VLOOKUP(H112, '[1]State Pop'!$B$2:$F$55,3), C112=2014, VLOOKUP(H112, '[1]State Pop'!$B$2:$F$55,2))</f>
        <v>12787085</v>
      </c>
      <c r="V112">
        <f>_xlfn.IFS(C112=2014,_xlfn.IFS(D112=1,VLOOKUP(H112,[1]Film_Workers!$B$2:$BD$55,2,FALSE),D112=2,VLOOKUP(H112,[1]Film_Workers!$B$2:$BD$55,3,FALSE),D112=3,VLOOKUP(H112,[1]Film_Workers!$B$2:$BD$55,4,FALSE),D112=4,VLOOKUP(H112,[1]Film_Workers!$B$2:$BD$55,5,FALSE),D112=5,VLOOKUP(H112,[1]Film_Workers!$B$2:$BD$55,6,FALSE),D112=6,VLOOKUP(H112,[1]Film_Workers!$B$2:$BD$55,7,FALSE),D112=7,VLOOKUP(H112,[1]Film_Workers!$B$2:$BD$55,8,FALSE),D112=8,VLOOKUP(H112,[1]Film_Workers!$B$2:$BD$55,9,FALSE),D112=9,VLOOKUP(H112,[1]Film_Workers!$B$2:$BD$55,10,FALSE),D112=10,VLOOKUP(H112,[1]Film_Workers!$B$2:$BD$55,11,FALSE),D112=11,VLOOKUP(H112,[1]Film_Workers!$B$2:$BD$55,12,FALSE),D112=12,VLOOKUP(H112,[1]Film_Workers!$B$2:$BD$55,13,FALSE)),C112=2015,_xlfn.IFS(D112=1,VLOOKUP(H112,[1]Film_Workers!$B$2:$BD$55,14,FALSE),D112=2,VLOOKUP(H112,[1]Film_Workers!$B$2:$BD$55,15,FALSE),D112=3,VLOOKUP(H112,[1]Film_Workers!$B$2:$BD$55,16,FALSE),D112=4,VLOOKUP(H112,[1]Film_Workers!$B$2:$BD$55,17,FALSE),D112=5,VLOOKUP(H112,[1]Film_Workers!$B$2:$BD$55,18,FALSE),D112=6,VLOOKUP(H112,[1]Film_Workers!$B$2:$BD$55,19,FALSE),D112=7,VLOOKUP(H112,[1]Film_Workers!$B$2:$BD$55,20,FALSE),D112=8,VLOOKUP(H112,[1]Film_Workers!$B$2:$BD$55,21,FALSE),D112=9,VLOOKUP(H112,[1]Film_Workers!$B$2:$BD$55,22,FALSE),D112=10,VLOOKUP(H112,[1]Film_Workers!$B$2:$BD$55,23,FALSE),D112=11,VLOOKUP(H112,[1]Film_Workers!$B$2:$BD$55,24,FALSE),D112=12,VLOOKUP(H112,[1]Film_Workers!$B$2:$BD$55,25,FALSE)),C112=2016,_xlfn.IFS(D112=1,VLOOKUP(H112,[1]Film_Workers!$B$2:$BD$55,26,FALSE),D112=2,VLOOKUP(H112,[1]Film_Workers!$B$2:$BD$55,27,FALSE),D112=3,VLOOKUP(H112,[1]Film_Workers!$B$2:$BD$55,28,FALSE),D112=4,VLOOKUP(H112,[1]Film_Workers!$B$2:$BD$55,29,FALSE),D112=5,VLOOKUP(H112,[1]Film_Workers!$B$2:$BD$55,30,FALSE),D112=6,VLOOKUP(H112,[1]Film_Workers!$B$2:$BD$55,31,FALSE),D112=7,VLOOKUP(H112,[1]Film_Workers!$B$2:$BD$55,32,FALSE),D112=8,VLOOKUP(H112,[1]Film_Workers!$B$2:$BD$55,33,FALSE),D112=9,VLOOKUP(H112,[1]Film_Workers!$B$2:$BD$55,34,FALSE),D112=10,VLOOKUP(H112,[1]Film_Workers!$B$2:$BD$55,35,FALSE),D112=11,VLOOKUP(H112,[1]Film_Workers!$B$2:$BD$55,36,FALSE),D112=12,VLOOKUP(H112,[1]Film_Workers!$B$2:$BD$55,37,FALSE)),C112=2017,_xlfn.IFS(D112=1,VLOOKUP(H112,[1]Film_Workers!$B$2:$BD$55,38,FALSE),D112=2,VLOOKUP(H112,[1]Film_Workers!$B$2:$BD$55,39,FALSE),D112=3,VLOOKUP(H112,[1]Film_Workers!$B$2:$BD$55,40,FALSE),D112=4,VLOOKUP(H112,[1]Film_Workers!$B$2:$BD$55,41,FALSE),D112=5,VLOOKUP(H112,[1]Film_Workers!$B$2:$BD$55,42,FALSE),D112=6,VLOOKUP(H112,[1]Film_Workers!$B$2:$BD$55,43,FALSE),D112=7,VLOOKUP(H112,[1]Film_Workers!$B$2:$BD$55,43,FALSE),D112=8,VLOOKUP(H112,[1]Film_Workers!$B$2:$BD$55,44,FALSE),D112=9,VLOOKUP(H112,[1]Film_Workers!$B$2:$BD$55,45,FALSE),D112=10,VLOOKUP(H112,[1]Film_Workers!$B$2:$BD$55,46,FALSE),D112=11,VLOOKUP(H112,[1]Film_Workers!$B$2:$BD$55,47,FALSE),D112=12,VLOOKUP(H112,[1]Film_Workers!$B$2:$BD$55,48)),C112=2018,_xlfn.IFS(D112=1,VLOOKUP(H112,[1]Film_Workers!$B$2:$BD$55,49,FALSE),D112=2,VLOOKUP(H112,[1]Film_Workers!$B$2:$BD$55,50,FALSE),D112=3,VLOOKUP(H112,[1]Film_Workers!$B$2:$BD$55,51,FALSE),D112=4,VLOOKUP(H112,[1]Film_Workers!$B$2:$BD$55,52,FALSE),D112=5,VLOOKUP(H112,[1]Film_Workers!$B$2:$BD$55,53,FALSE),D112=6,VLOOKUP(H112,[1]Film_Workers!$B$2:$BD$55,54)))</f>
        <v>2894</v>
      </c>
      <c r="W112">
        <f>_xlfn.IFS(C112=2014,_xlfn.IFS(D112=1,VLOOKUP(H112,[1]Priv_Workers!$B$2:$BD$55,2,FALSE),D112=2,VLOOKUP(H112,[1]Priv_Workers!$B$2:$BD$55,3,FALSE),D112=3,VLOOKUP(H112,[1]Priv_Workers!$B$2:$BD$55,4,FALSE),D112=4,VLOOKUP(H112,[1]Priv_Workers!$B$2:$BD$55,5,FALSE),D112=5,VLOOKUP(H112,[1]Priv_Workers!$B$2:$BD$55,6,FALSE),D112=6,VLOOKUP(H112,[1]Priv_Workers!$B$2:$BD$55,7,FALSE),D112=7,VLOOKUP(H112,[1]Priv_Workers!$B$2:$BD$55,8,FALSE),D112=8,VLOOKUP(H112,[1]Priv_Workers!$B$2:$BD$55,9,FALSE),D112=9,VLOOKUP(H112,[1]Priv_Workers!$B$2:$BD$55,10,FALSE),D112=10,VLOOKUP(H112,[1]Priv_Workers!$B$2:$BD$55,11,FALSE),D112=11,VLOOKUP(H112,[1]Priv_Workers!$B$2:$BD$55,12,FALSE),D112=12,VLOOKUP(H112,[1]Priv_Workers!$B$2:$BD$55,13,FALSE)),C112=2015,_xlfn.IFS(D112=1,VLOOKUP(H112,[1]Priv_Workers!$B$2:$BD$55,14,FALSE),D112=2,VLOOKUP(H112,[1]Priv_Workers!$B$2:$BD$55,15,FALSE),D112=3,VLOOKUP(H112,[1]Priv_Workers!$B$2:$BD$55,16,FALSE),D112=4,VLOOKUP(H112,[1]Priv_Workers!$B$2:$BD$55,17,FALSE),D112=5,VLOOKUP(H112,[1]Priv_Workers!$B$2:$BD$55,18,FALSE),D112=6,VLOOKUP(H112,[1]Priv_Workers!$B$2:$BD$55,19,FALSE),D112=7,VLOOKUP(H112,[1]Priv_Workers!$B$2:$BD$55,20,FALSE),D112=8,VLOOKUP(H112,[1]Priv_Workers!$B$2:$BD$55,21,FALSE),D112=9,VLOOKUP(H112,[1]Priv_Workers!$B$2:$BD$55,22,FALSE),D112=10,VLOOKUP(H112,[1]Priv_Workers!$B$2:$BD$55,23,FALSE),D112=11,VLOOKUP(H112,[1]Priv_Workers!$B$2:$BD$55,24,FALSE),D112=12,VLOOKUP(H112,[1]Priv_Workers!$B$2:$BD$55,25,FALSE)),C112=2016,_xlfn.IFS(D112=1,VLOOKUP(H112,[1]Priv_Workers!$B$2:$BD$55,26,FALSE),D112=2,VLOOKUP(H112,[1]Priv_Workers!$B$2:$BD$55,27,FALSE),D112=3,VLOOKUP(H112,[1]Priv_Workers!$B$2:$BD$55,28,FALSE),D112=4,VLOOKUP(H112,[1]Priv_Workers!$B$2:$BD$55,29,FALSE),D112=5,VLOOKUP(H112,[1]Priv_Workers!$B$2:$BD$55,30,FALSE),D112=6,VLOOKUP(H112,[1]Priv_Workers!$B$2:$BD$55,31,FALSE),D112=7,VLOOKUP(H112,[1]Priv_Workers!$B$2:$BD$55,32,FALSE),D112=8,VLOOKUP(H112,[1]Priv_Workers!$B$2:$BD$55,33,FALSE),D112=9,VLOOKUP(H112,[1]Priv_Workers!$B$2:$BD$55,34,FALSE),D112=10,VLOOKUP(H112,[1]Priv_Workers!$B$2:$BD$55,35,FALSE),D112=11,VLOOKUP(H112,[1]Priv_Workers!$B$2:$BD$55,36,FALSE),D112=12,VLOOKUP(H112,[1]Priv_Workers!$B$2:$BD$55,37,FALSE)),C112=2017,_xlfn.IFS(D112=1,VLOOKUP(H112,[1]Priv_Workers!$B$2:$BD$55,38,FALSE),D112=2,VLOOKUP(H112,[1]Priv_Workers!$B$2:$BD$55,39,FALSE),D112=3,VLOOKUP(H112,[1]Priv_Workers!$B$2:$BD$55,40,FALSE),D112=4,VLOOKUP(H112,[1]Priv_Workers!$B$2:$BD$55,41,FALSE),D112=5,VLOOKUP(H112,[1]Priv_Workers!$B$2:$BD$55,42,FALSE),D112=6,VLOOKUP(H112,[1]Priv_Workers!$B$2:$BD$55,43,FALSE),D112=7,VLOOKUP(H112,[1]Priv_Workers!$B$2:$BD$55,43,FALSE),D112=8,VLOOKUP(H112,[1]Priv_Workers!$B$2:$BD$55,44,FALSE),D112=9,VLOOKUP(H112,[1]Priv_Workers!$B$2:$BD$55,45,FALSE),D112=10,VLOOKUP(H112,[1]Priv_Workers!$B$2:$BD$55,46,FALSE),D112=11,VLOOKUP(H112,[1]Priv_Workers!$B$2:$BD$55,47,FALSE),D112=12,VLOOKUP(H112,[1]Priv_Workers!$B$2:$BD$55,48)),C112=2018,_xlfn.IFS(D112=1,VLOOKUP(H112,[1]Priv_Workers!$B$2:$BD$55,49,FALSE),D112=2,VLOOKUP(H112,[1]Priv_Workers!$B$2:$BD$55,50,FALSE),D112=3,VLOOKUP(H112,[1]Priv_Workers!$B$2:$BD$55,51,FALSE),D112=4,VLOOKUP(H112,[1]Priv_Workers!$B$2:$BD$55,52,FALSE),D112=5,VLOOKUP(H112,[1]Priv_Workers!$B$2:$BD$55,53,FALSE),D112=6,VLOOKUP(H112,[1]Priv_Workers!$B$2:$BD$55,54)))</f>
        <v>5043860</v>
      </c>
      <c r="X112" s="3">
        <f t="shared" si="11"/>
        <v>5.737669166075188E-4</v>
      </c>
      <c r="Y112" s="2">
        <f>_xlfn.IFS(C112=2014, _xlfn.IFS(E112=1, VLOOKUP(H112, [1]Wage_Info!$B$2:$AH$55, 2, FALSE), E112=2, VLOOKUP(H112, [1]Wage_Info!$B$2:$AH$55, 3, FALSE), E112=3, VLOOKUP(H112, [1]Wage_Info!$B$2:$AH$55, 4, FALSE), E112=4, VLOOKUP(H112, [1]Wage_Info!$B$2:$AH$55, 5, FALSE)), C112=2015, _xlfn.IFS(E112=1, VLOOKUP(H112, [1]Wage_Info!$B$2:$AH$55, 6, FALSE), E112=2, VLOOKUP(H112, [1]Wage_Info!$B$2:$AH$55, 7, FALSE), E112=3, VLOOKUP(H112, [1]Wage_Info!$B$2:$AH$55, 8, FALSE), E112=4, VLOOKUP(H112, [1]Wage_Info!$B$2:$AH$55, 9, FALSE)), C112=2016, _xlfn.IFS(E112=1, VLOOKUP(H112, [1]Wage_Info!$B$2:$AH$55, 10, FALSE), E112=2, VLOOKUP(H112, [1]Wage_Info!$B$2:$AH$55, 11, FALSE), E112=3, VLOOKUP(H112, [1]Wage_Info!$B$2:$AH$55, 12, FALSE), E112=4, VLOOKUP(H112, [1]Wage_Info!$B$2:$AH$55, 13, FALSE)), C112=2017, _xlfn.IFS(E112=1, VLOOKUP(H112, [1]Wage_Info!$B$2:$AH$55, 14, FALSE), E112=2, VLOOKUP(H112, [1]Wage_Info!$B$2:$AH$55, 15, FALSE), E112=3, VLOOKUP(H112, [1]Wage_Info!$B$2:$AH$55, 16, FALSE), E112=4, VLOOKUP(H112, [1]Wage_Info!$B$2:$AH$55, 17, FALSE)), C112 = 2018, _xlfn.IFS(E112=1, VLOOKUP(H112, [1]Wage_Info!$B$2:$AH$55, 18, FALSE), E112=3, VLOOKUP(H112, [1]Wage_Info!$B$2:$AH$55, 19, FALSE)))</f>
        <v>48676322</v>
      </c>
      <c r="Z112" s="2">
        <f>_xlfn.IFS(C112=2014, _xlfn.IFS(E112=1, VLOOKUP(H112, [1]Wage_Info!$B$2:$AL$55, 20, FALSE), E112=2, VLOOKUP(H112, [1]Wage_Info!$B$2:$AL$55, 21, FALSE), E112=3, VLOOKUP(H112, [1]Wage_Info!$B$2:$AL$55, 22, FALSE), E112=4, VLOOKUP(H112, [1]Wage_Info!$B$2:$AL$55, 23, FALSE)), C112=2015, _xlfn.IFS(E112=1, VLOOKUP(H112, [1]Wage_Info!$B$2:$AL$55, 24, FALSE), E112=2, VLOOKUP(H112, [1]Wage_Info!$B$2:$AL$55, 25, FALSE), E112=3, VLOOKUP(H112, [1]Wage_Info!$B$2:$AL$55, 26, FALSE), E112=4, VLOOKUP(H112, [1]Wage_Info!$B$2:$AL$55, 27, FALSE)), C112=2016, _xlfn.IFS(E112=1, VLOOKUP(H112, [1]Wage_Info!$B$2:$AL$55, 28, FALSE), E112=2, VLOOKUP(H112, [1]Wage_Info!$B$2:$AL$55, 29, FALSE), E112=3, VLOOKUP(H112, [1]Wage_Info!$B$2:$AL$55, 30, FALSE), E112=4, VLOOKUP(H112, [1]Wage_Info!$B$2:$AL$55, 31, FALSE)), C112=2017, _xlfn.IFS(E112=1, VLOOKUP(H112, [1]Wage_Info!$B$2:$AL$55, 32, FALSE), E112=2, VLOOKUP(H112, [1]Wage_Info!$B$2:$AL$55, 33, FALSE), E112=3, VLOOKUP(H112, [1]Wage_Info!$B$2:$AL$55, 34, FALSE), E112=4, VLOOKUP(H112, [1]Wage_Info!$B$2:$AL$55, 35, FALSE)), C112 = 2018, _xlfn.IFS(E112=1, VLOOKUP(H112, [1]Wage_Info!$B$2:$AL$55, 36, FALSE), E112=2, VLOOKUP(H112, [1]Wage_Info!$B$2:$AL$55, 37, FALSE)))</f>
        <v>63348094238</v>
      </c>
      <c r="AA112" s="4">
        <f t="shared" si="12"/>
        <v>7.6839441794605736E-4</v>
      </c>
      <c r="AB112">
        <f>[1]Key!C112</f>
        <v>1</v>
      </c>
      <c r="AC112">
        <f t="shared" si="13"/>
        <v>0</v>
      </c>
      <c r="AD112">
        <f t="shared" si="14"/>
        <v>0</v>
      </c>
      <c r="AE112">
        <f t="shared" si="15"/>
        <v>0</v>
      </c>
      <c r="AF112">
        <f>[1]Key!D112</f>
        <v>0</v>
      </c>
    </row>
    <row r="113" spans="1:32" x14ac:dyDescent="0.3">
      <c r="A113">
        <v>112</v>
      </c>
      <c r="B113">
        <v>112</v>
      </c>
      <c r="C113">
        <v>2015</v>
      </c>
      <c r="D113">
        <v>5</v>
      </c>
      <c r="E113">
        <f t="shared" si="8"/>
        <v>2</v>
      </c>
      <c r="F113">
        <v>2016</v>
      </c>
      <c r="G113" t="s">
        <v>28</v>
      </c>
      <c r="H113" s="1">
        <f>VALUE(IF(G113="foreign",53,SUBSTITUTE(G113,G113,VLOOKUP(G113,[1]Key!$G$2:$H$55,2,))))</f>
        <v>5</v>
      </c>
      <c r="I113" t="s">
        <v>28</v>
      </c>
      <c r="J113">
        <f>VALUE(_xlfn.IFS(I113="foreign",53,I113="fictional",54, I113="unspecified", 55, NOT(OR(I113="foreign",I113="fictional")),SUBSTITUTE(I113,I113,VLOOKUP(I113,[1]Key!$G$2:$H$55,2,))))</f>
        <v>5</v>
      </c>
      <c r="K113">
        <f t="shared" si="9"/>
        <v>1</v>
      </c>
      <c r="L113">
        <f>VLOOKUP(H113, [1]Key!$H$2:$K$54, 2)</f>
        <v>3</v>
      </c>
      <c r="M113">
        <f>VLOOKUP(J113, [1]Key!$H$2:$K$54, 2)</f>
        <v>3</v>
      </c>
      <c r="N113">
        <f>VLOOKUP("*"&amp;G113&amp;"*",[1]Key!$N$2:$O$6,2,FALSE)</f>
        <v>4</v>
      </c>
      <c r="O113">
        <f>VLOOKUP("*"&amp;G113&amp;"*",[1]Key!$R$2:$S$11,2,FALSE)</f>
        <v>6</v>
      </c>
      <c r="P113">
        <v>2313</v>
      </c>
      <c r="Q113" s="2">
        <v>20000000</v>
      </c>
      <c r="R113" t="s">
        <v>85</v>
      </c>
      <c r="S113">
        <f>VLOOKUP(R113, [1]Key!$U$2:$V$50, 2, FALSE)</f>
        <v>1</v>
      </c>
      <c r="T113">
        <f t="shared" si="10"/>
        <v>0</v>
      </c>
      <c r="U113">
        <f>_xlfn.IFS(C113=2018, VLOOKUP(H113, '[1]State Pop'!$B$2:$G$55,6),C113=2017, VLOOKUP(H113, '[1]State Pop'!$B$2:$F$55,5),C113=2016, VLOOKUP(H113, '[1]State Pop'!$B$2:$F$55,4), C113=2015, VLOOKUP(H113, '[1]State Pop'!$B$2:$F$55,3), C113=2014, VLOOKUP(H113, '[1]State Pop'!$B$2:$F$55,2))</f>
        <v>39032444</v>
      </c>
      <c r="V113">
        <f>_xlfn.IFS(C113=2014,_xlfn.IFS(D113=1,VLOOKUP(H113,[1]Film_Workers!$B$2:$BD$55,2,FALSE),D113=2,VLOOKUP(H113,[1]Film_Workers!$B$2:$BD$55,3,FALSE),D113=3,VLOOKUP(H113,[1]Film_Workers!$B$2:$BD$55,4,FALSE),D113=4,VLOOKUP(H113,[1]Film_Workers!$B$2:$BD$55,5,FALSE),D113=5,VLOOKUP(H113,[1]Film_Workers!$B$2:$BD$55,6,FALSE),D113=6,VLOOKUP(H113,[1]Film_Workers!$B$2:$BD$55,7,FALSE),D113=7,VLOOKUP(H113,[1]Film_Workers!$B$2:$BD$55,8,FALSE),D113=8,VLOOKUP(H113,[1]Film_Workers!$B$2:$BD$55,9,FALSE),D113=9,VLOOKUP(H113,[1]Film_Workers!$B$2:$BD$55,10,FALSE),D113=10,VLOOKUP(H113,[1]Film_Workers!$B$2:$BD$55,11,FALSE),D113=11,VLOOKUP(H113,[1]Film_Workers!$B$2:$BD$55,12,FALSE),D113=12,VLOOKUP(H113,[1]Film_Workers!$B$2:$BD$55,13,FALSE)),C113=2015,_xlfn.IFS(D113=1,VLOOKUP(H113,[1]Film_Workers!$B$2:$BD$55,14,FALSE),D113=2,VLOOKUP(H113,[1]Film_Workers!$B$2:$BD$55,15,FALSE),D113=3,VLOOKUP(H113,[1]Film_Workers!$B$2:$BD$55,16,FALSE),D113=4,VLOOKUP(H113,[1]Film_Workers!$B$2:$BD$55,17,FALSE),D113=5,VLOOKUP(H113,[1]Film_Workers!$B$2:$BD$55,18,FALSE),D113=6,VLOOKUP(H113,[1]Film_Workers!$B$2:$BD$55,19,FALSE),D113=7,VLOOKUP(H113,[1]Film_Workers!$B$2:$BD$55,20,FALSE),D113=8,VLOOKUP(H113,[1]Film_Workers!$B$2:$BD$55,21,FALSE),D113=9,VLOOKUP(H113,[1]Film_Workers!$B$2:$BD$55,22,FALSE),D113=10,VLOOKUP(H113,[1]Film_Workers!$B$2:$BD$55,23,FALSE),D113=11,VLOOKUP(H113,[1]Film_Workers!$B$2:$BD$55,24,FALSE),D113=12,VLOOKUP(H113,[1]Film_Workers!$B$2:$BD$55,25,FALSE)),C113=2016,_xlfn.IFS(D113=1,VLOOKUP(H113,[1]Film_Workers!$B$2:$BD$55,26,FALSE),D113=2,VLOOKUP(H113,[1]Film_Workers!$B$2:$BD$55,27,FALSE),D113=3,VLOOKUP(H113,[1]Film_Workers!$B$2:$BD$55,28,FALSE),D113=4,VLOOKUP(H113,[1]Film_Workers!$B$2:$BD$55,29,FALSE),D113=5,VLOOKUP(H113,[1]Film_Workers!$B$2:$BD$55,30,FALSE),D113=6,VLOOKUP(H113,[1]Film_Workers!$B$2:$BD$55,31,FALSE),D113=7,VLOOKUP(H113,[1]Film_Workers!$B$2:$BD$55,32,FALSE),D113=8,VLOOKUP(H113,[1]Film_Workers!$B$2:$BD$55,33,FALSE),D113=9,VLOOKUP(H113,[1]Film_Workers!$B$2:$BD$55,34,FALSE),D113=10,VLOOKUP(H113,[1]Film_Workers!$B$2:$BD$55,35,FALSE),D113=11,VLOOKUP(H113,[1]Film_Workers!$B$2:$BD$55,36,FALSE),D113=12,VLOOKUP(H113,[1]Film_Workers!$B$2:$BD$55,37,FALSE)),C113=2017,_xlfn.IFS(D113=1,VLOOKUP(H113,[1]Film_Workers!$B$2:$BD$55,38,FALSE),D113=2,VLOOKUP(H113,[1]Film_Workers!$B$2:$BD$55,39,FALSE),D113=3,VLOOKUP(H113,[1]Film_Workers!$B$2:$BD$55,40,FALSE),D113=4,VLOOKUP(H113,[1]Film_Workers!$B$2:$BD$55,41,FALSE),D113=5,VLOOKUP(H113,[1]Film_Workers!$B$2:$BD$55,42,FALSE),D113=6,VLOOKUP(H113,[1]Film_Workers!$B$2:$BD$55,43,FALSE),D113=7,VLOOKUP(H113,[1]Film_Workers!$B$2:$BD$55,43,FALSE),D113=8,VLOOKUP(H113,[1]Film_Workers!$B$2:$BD$55,44,FALSE),D113=9,VLOOKUP(H113,[1]Film_Workers!$B$2:$BD$55,45,FALSE),D113=10,VLOOKUP(H113,[1]Film_Workers!$B$2:$BD$55,46,FALSE),D113=11,VLOOKUP(H113,[1]Film_Workers!$B$2:$BD$55,47,FALSE),D113=12,VLOOKUP(H113,[1]Film_Workers!$B$2:$BD$55,48)),C113=2018,_xlfn.IFS(D113=1,VLOOKUP(H113,[1]Film_Workers!$B$2:$BD$55,49,FALSE),D113=2,VLOOKUP(H113,[1]Film_Workers!$B$2:$BD$55,50,FALSE),D113=3,VLOOKUP(H113,[1]Film_Workers!$B$2:$BD$55,51,FALSE),D113=4,VLOOKUP(H113,[1]Film_Workers!$B$2:$BD$55,52,FALSE),D113=5,VLOOKUP(H113,[1]Film_Workers!$B$2:$BD$55,53,FALSE),D113=6,VLOOKUP(H113,[1]Film_Workers!$B$2:$BD$55,54)))</f>
        <v>113433</v>
      </c>
      <c r="W113">
        <f>_xlfn.IFS(C113=2014,_xlfn.IFS(D113=1,VLOOKUP(H113,[1]Priv_Workers!$B$2:$BD$55,2,FALSE),D113=2,VLOOKUP(H113,[1]Priv_Workers!$B$2:$BD$55,3,FALSE),D113=3,VLOOKUP(H113,[1]Priv_Workers!$B$2:$BD$55,4,FALSE),D113=4,VLOOKUP(H113,[1]Priv_Workers!$B$2:$BD$55,5,FALSE),D113=5,VLOOKUP(H113,[1]Priv_Workers!$B$2:$BD$55,6,FALSE),D113=6,VLOOKUP(H113,[1]Priv_Workers!$B$2:$BD$55,7,FALSE),D113=7,VLOOKUP(H113,[1]Priv_Workers!$B$2:$BD$55,8,FALSE),D113=8,VLOOKUP(H113,[1]Priv_Workers!$B$2:$BD$55,9,FALSE),D113=9,VLOOKUP(H113,[1]Priv_Workers!$B$2:$BD$55,10,FALSE),D113=10,VLOOKUP(H113,[1]Priv_Workers!$B$2:$BD$55,11,FALSE),D113=11,VLOOKUP(H113,[1]Priv_Workers!$B$2:$BD$55,12,FALSE),D113=12,VLOOKUP(H113,[1]Priv_Workers!$B$2:$BD$55,13,FALSE)),C113=2015,_xlfn.IFS(D113=1,VLOOKUP(H113,[1]Priv_Workers!$B$2:$BD$55,14,FALSE),D113=2,VLOOKUP(H113,[1]Priv_Workers!$B$2:$BD$55,15,FALSE),D113=3,VLOOKUP(H113,[1]Priv_Workers!$B$2:$BD$55,16,FALSE),D113=4,VLOOKUP(H113,[1]Priv_Workers!$B$2:$BD$55,17,FALSE),D113=5,VLOOKUP(H113,[1]Priv_Workers!$B$2:$BD$55,18,FALSE),D113=6,VLOOKUP(H113,[1]Priv_Workers!$B$2:$BD$55,19,FALSE),D113=7,VLOOKUP(H113,[1]Priv_Workers!$B$2:$BD$55,20,FALSE),D113=8,VLOOKUP(H113,[1]Priv_Workers!$B$2:$BD$55,21,FALSE),D113=9,VLOOKUP(H113,[1]Priv_Workers!$B$2:$BD$55,22,FALSE),D113=10,VLOOKUP(H113,[1]Priv_Workers!$B$2:$BD$55,23,FALSE),D113=11,VLOOKUP(H113,[1]Priv_Workers!$B$2:$BD$55,24,FALSE),D113=12,VLOOKUP(H113,[1]Priv_Workers!$B$2:$BD$55,25,FALSE)),C113=2016,_xlfn.IFS(D113=1,VLOOKUP(H113,[1]Priv_Workers!$B$2:$BD$55,26,FALSE),D113=2,VLOOKUP(H113,[1]Priv_Workers!$B$2:$BD$55,27,FALSE),D113=3,VLOOKUP(H113,[1]Priv_Workers!$B$2:$BD$55,28,FALSE),D113=4,VLOOKUP(H113,[1]Priv_Workers!$B$2:$BD$55,29,FALSE),D113=5,VLOOKUP(H113,[1]Priv_Workers!$B$2:$BD$55,30,FALSE),D113=6,VLOOKUP(H113,[1]Priv_Workers!$B$2:$BD$55,31,FALSE),D113=7,VLOOKUP(H113,[1]Priv_Workers!$B$2:$BD$55,32,FALSE),D113=8,VLOOKUP(H113,[1]Priv_Workers!$B$2:$BD$55,33,FALSE),D113=9,VLOOKUP(H113,[1]Priv_Workers!$B$2:$BD$55,34,FALSE),D113=10,VLOOKUP(H113,[1]Priv_Workers!$B$2:$BD$55,35,FALSE),D113=11,VLOOKUP(H113,[1]Priv_Workers!$B$2:$BD$55,36,FALSE),D113=12,VLOOKUP(H113,[1]Priv_Workers!$B$2:$BD$55,37,FALSE)),C113=2017,_xlfn.IFS(D113=1,VLOOKUP(H113,[1]Priv_Workers!$B$2:$BD$55,38,FALSE),D113=2,VLOOKUP(H113,[1]Priv_Workers!$B$2:$BD$55,39,FALSE),D113=3,VLOOKUP(H113,[1]Priv_Workers!$B$2:$BD$55,40,FALSE),D113=4,VLOOKUP(H113,[1]Priv_Workers!$B$2:$BD$55,41,FALSE),D113=5,VLOOKUP(H113,[1]Priv_Workers!$B$2:$BD$55,42,FALSE),D113=6,VLOOKUP(H113,[1]Priv_Workers!$B$2:$BD$55,43,FALSE),D113=7,VLOOKUP(H113,[1]Priv_Workers!$B$2:$BD$55,43,FALSE),D113=8,VLOOKUP(H113,[1]Priv_Workers!$B$2:$BD$55,44,FALSE),D113=9,VLOOKUP(H113,[1]Priv_Workers!$B$2:$BD$55,45,FALSE),D113=10,VLOOKUP(H113,[1]Priv_Workers!$B$2:$BD$55,46,FALSE),D113=11,VLOOKUP(H113,[1]Priv_Workers!$B$2:$BD$55,47,FALSE),D113=12,VLOOKUP(H113,[1]Priv_Workers!$B$2:$BD$55,48)),C113=2018,_xlfn.IFS(D113=1,VLOOKUP(H113,[1]Priv_Workers!$B$2:$BD$55,49,FALSE),D113=2,VLOOKUP(H113,[1]Priv_Workers!$B$2:$BD$55,50,FALSE),D113=3,VLOOKUP(H113,[1]Priv_Workers!$B$2:$BD$55,51,FALSE),D113=4,VLOOKUP(H113,[1]Priv_Workers!$B$2:$BD$55,52,FALSE),D113=5,VLOOKUP(H113,[1]Priv_Workers!$B$2:$BD$55,53,FALSE),D113=6,VLOOKUP(H113,[1]Priv_Workers!$B$2:$BD$55,54)))</f>
        <v>13875181</v>
      </c>
      <c r="X113" s="3">
        <f t="shared" si="11"/>
        <v>8.1752447049159207E-3</v>
      </c>
      <c r="Y113" s="2">
        <f>_xlfn.IFS(C113=2014, _xlfn.IFS(E113=1, VLOOKUP(H113, [1]Wage_Info!$B$2:$AH$55, 2, FALSE), E113=2, VLOOKUP(H113, [1]Wage_Info!$B$2:$AH$55, 3, FALSE), E113=3, VLOOKUP(H113, [1]Wage_Info!$B$2:$AH$55, 4, FALSE), E113=4, VLOOKUP(H113, [1]Wage_Info!$B$2:$AH$55, 5, FALSE)), C113=2015, _xlfn.IFS(E113=1, VLOOKUP(H113, [1]Wage_Info!$B$2:$AH$55, 6, FALSE), E113=2, VLOOKUP(H113, [1]Wage_Info!$B$2:$AH$55, 7, FALSE), E113=3, VLOOKUP(H113, [1]Wage_Info!$B$2:$AH$55, 8, FALSE), E113=4, VLOOKUP(H113, [1]Wage_Info!$B$2:$AH$55, 9, FALSE)), C113=2016, _xlfn.IFS(E113=1, VLOOKUP(H113, [1]Wage_Info!$B$2:$AH$55, 10, FALSE), E113=2, VLOOKUP(H113, [1]Wage_Info!$B$2:$AH$55, 11, FALSE), E113=3, VLOOKUP(H113, [1]Wage_Info!$B$2:$AH$55, 12, FALSE), E113=4, VLOOKUP(H113, [1]Wage_Info!$B$2:$AH$55, 13, FALSE)), C113=2017, _xlfn.IFS(E113=1, VLOOKUP(H113, [1]Wage_Info!$B$2:$AH$55, 14, FALSE), E113=2, VLOOKUP(H113, [1]Wage_Info!$B$2:$AH$55, 15, FALSE), E113=3, VLOOKUP(H113, [1]Wage_Info!$B$2:$AH$55, 16, FALSE), E113=4, VLOOKUP(H113, [1]Wage_Info!$B$2:$AH$55, 17, FALSE)), C113 = 2018, _xlfn.IFS(E113=1, VLOOKUP(H113, [1]Wage_Info!$B$2:$AH$55, 18, FALSE), E113=3, VLOOKUP(H113, [1]Wage_Info!$B$2:$AH$55, 19, FALSE)))</f>
        <v>2934784644</v>
      </c>
      <c r="Z113" s="2">
        <f>_xlfn.IFS(C113=2014, _xlfn.IFS(E113=1, VLOOKUP(H113, [1]Wage_Info!$B$2:$AL$55, 20, FALSE), E113=2, VLOOKUP(H113, [1]Wage_Info!$B$2:$AL$55, 21, FALSE), E113=3, VLOOKUP(H113, [1]Wage_Info!$B$2:$AL$55, 22, FALSE), E113=4, VLOOKUP(H113, [1]Wage_Info!$B$2:$AL$55, 23, FALSE)), C113=2015, _xlfn.IFS(E113=1, VLOOKUP(H113, [1]Wage_Info!$B$2:$AL$55, 24, FALSE), E113=2, VLOOKUP(H113, [1]Wage_Info!$B$2:$AL$55, 25, FALSE), E113=3, VLOOKUP(H113, [1]Wage_Info!$B$2:$AL$55, 26, FALSE), E113=4, VLOOKUP(H113, [1]Wage_Info!$B$2:$AL$55, 27, FALSE)), C113=2016, _xlfn.IFS(E113=1, VLOOKUP(H113, [1]Wage_Info!$B$2:$AL$55, 28, FALSE), E113=2, VLOOKUP(H113, [1]Wage_Info!$B$2:$AL$55, 29, FALSE), E113=3, VLOOKUP(H113, [1]Wage_Info!$B$2:$AL$55, 30, FALSE), E113=4, VLOOKUP(H113, [1]Wage_Info!$B$2:$AL$55, 31, FALSE)), C113=2017, _xlfn.IFS(E113=1, VLOOKUP(H113, [1]Wage_Info!$B$2:$AL$55, 32, FALSE), E113=2, VLOOKUP(H113, [1]Wage_Info!$B$2:$AL$55, 33, FALSE), E113=3, VLOOKUP(H113, [1]Wage_Info!$B$2:$AL$55, 34, FALSE), E113=4, VLOOKUP(H113, [1]Wage_Info!$B$2:$AL$55, 35, FALSE)), C113 = 2018, _xlfn.IFS(E113=1, VLOOKUP(H113, [1]Wage_Info!$B$2:$AL$55, 36, FALSE), E113=2, VLOOKUP(H113, [1]Wage_Info!$B$2:$AL$55, 37, FALSE)))</f>
        <v>201436352232</v>
      </c>
      <c r="AA113" s="4">
        <f t="shared" si="12"/>
        <v>1.4569290058528883E-2</v>
      </c>
      <c r="AB113">
        <f>[1]Key!C113</f>
        <v>1</v>
      </c>
      <c r="AC113">
        <f t="shared" si="13"/>
        <v>1</v>
      </c>
      <c r="AD113">
        <f t="shared" si="14"/>
        <v>0</v>
      </c>
      <c r="AE113">
        <f t="shared" si="15"/>
        <v>1</v>
      </c>
      <c r="AF113">
        <f>[1]Key!D113</f>
        <v>0</v>
      </c>
    </row>
    <row r="114" spans="1:32" x14ac:dyDescent="0.3">
      <c r="A114">
        <v>113</v>
      </c>
      <c r="B114">
        <v>113</v>
      </c>
      <c r="C114">
        <v>2016</v>
      </c>
      <c r="D114">
        <v>1</v>
      </c>
      <c r="E114">
        <f t="shared" si="8"/>
        <v>1</v>
      </c>
      <c r="F114">
        <v>2016</v>
      </c>
      <c r="G114" t="s">
        <v>38</v>
      </c>
      <c r="H114" s="1">
        <f>VALUE(IF(G114="foreign",53,SUBSTITUTE(G114,G114,VLOOKUP(G114,[1]Key!$G$2:$H$55,2,))))</f>
        <v>11</v>
      </c>
      <c r="I114" t="s">
        <v>38</v>
      </c>
      <c r="J114">
        <f>VALUE(_xlfn.IFS(I114="foreign",53,I114="fictional",54, I114="unspecified", 55, NOT(OR(I114="foreign",I114="fictional")),SUBSTITUTE(I114,I114,VLOOKUP(I114,[1]Key!$G$2:$H$55,2,))))</f>
        <v>11</v>
      </c>
      <c r="K114">
        <f t="shared" si="9"/>
        <v>1</v>
      </c>
      <c r="L114">
        <f>VLOOKUP(H114, [1]Key!$H$2:$K$54, 2)</f>
        <v>5</v>
      </c>
      <c r="M114">
        <f>VLOOKUP(J114, [1]Key!$H$2:$K$54, 2)</f>
        <v>5</v>
      </c>
      <c r="N114">
        <f>VLOOKUP("*"&amp;G114&amp;"*",[1]Key!$N$2:$O$6,2,FALSE)</f>
        <v>3</v>
      </c>
      <c r="O114">
        <f>VLOOKUP("*"&amp;G114&amp;"*",[1]Key!$R$2:$S$11,2,FALSE)</f>
        <v>7</v>
      </c>
      <c r="P114">
        <v>2299</v>
      </c>
      <c r="Q114" s="2">
        <v>20000000</v>
      </c>
      <c r="R114" t="s">
        <v>49</v>
      </c>
      <c r="S114">
        <f>VLOOKUP(R114, [1]Key!$U$2:$V$50, 2, FALSE)</f>
        <v>7</v>
      </c>
      <c r="T114">
        <f t="shared" si="10"/>
        <v>1</v>
      </c>
      <c r="U114">
        <f>_xlfn.IFS(C114=2018, VLOOKUP(H114, '[1]State Pop'!$B$2:$G$55,6),C114=2017, VLOOKUP(H114, '[1]State Pop'!$B$2:$F$55,5),C114=2016, VLOOKUP(H114, '[1]State Pop'!$B$2:$F$55,4), C114=2015, VLOOKUP(H114, '[1]State Pop'!$B$2:$F$55,3), C114=2014, VLOOKUP(H114, '[1]State Pop'!$B$2:$F$55,2))</f>
        <v>10313620</v>
      </c>
      <c r="V114">
        <f>_xlfn.IFS(C114=2014,_xlfn.IFS(D114=1,VLOOKUP(H114,[1]Film_Workers!$B$2:$BD$55,2,FALSE),D114=2,VLOOKUP(H114,[1]Film_Workers!$B$2:$BD$55,3,FALSE),D114=3,VLOOKUP(H114,[1]Film_Workers!$B$2:$BD$55,4,FALSE),D114=4,VLOOKUP(H114,[1]Film_Workers!$B$2:$BD$55,5,FALSE),D114=5,VLOOKUP(H114,[1]Film_Workers!$B$2:$BD$55,6,FALSE),D114=6,VLOOKUP(H114,[1]Film_Workers!$B$2:$BD$55,7,FALSE),D114=7,VLOOKUP(H114,[1]Film_Workers!$B$2:$BD$55,8,FALSE),D114=8,VLOOKUP(H114,[1]Film_Workers!$B$2:$BD$55,9,FALSE),D114=9,VLOOKUP(H114,[1]Film_Workers!$B$2:$BD$55,10,FALSE),D114=10,VLOOKUP(H114,[1]Film_Workers!$B$2:$BD$55,11,FALSE),D114=11,VLOOKUP(H114,[1]Film_Workers!$B$2:$BD$55,12,FALSE),D114=12,VLOOKUP(H114,[1]Film_Workers!$B$2:$BD$55,13,FALSE)),C114=2015,_xlfn.IFS(D114=1,VLOOKUP(H114,[1]Film_Workers!$B$2:$BD$55,14,FALSE),D114=2,VLOOKUP(H114,[1]Film_Workers!$B$2:$BD$55,15,FALSE),D114=3,VLOOKUP(H114,[1]Film_Workers!$B$2:$BD$55,16,FALSE),D114=4,VLOOKUP(H114,[1]Film_Workers!$B$2:$BD$55,17,FALSE),D114=5,VLOOKUP(H114,[1]Film_Workers!$B$2:$BD$55,18,FALSE),D114=6,VLOOKUP(H114,[1]Film_Workers!$B$2:$BD$55,19,FALSE),D114=7,VLOOKUP(H114,[1]Film_Workers!$B$2:$BD$55,20,FALSE),D114=8,VLOOKUP(H114,[1]Film_Workers!$B$2:$BD$55,21,FALSE),D114=9,VLOOKUP(H114,[1]Film_Workers!$B$2:$BD$55,22,FALSE),D114=10,VLOOKUP(H114,[1]Film_Workers!$B$2:$BD$55,23,FALSE),D114=11,VLOOKUP(H114,[1]Film_Workers!$B$2:$BD$55,24,FALSE),D114=12,VLOOKUP(H114,[1]Film_Workers!$B$2:$BD$55,25,FALSE)),C114=2016,_xlfn.IFS(D114=1,VLOOKUP(H114,[1]Film_Workers!$B$2:$BD$55,26,FALSE),D114=2,VLOOKUP(H114,[1]Film_Workers!$B$2:$BD$55,27,FALSE),D114=3,VLOOKUP(H114,[1]Film_Workers!$B$2:$BD$55,28,FALSE),D114=4,VLOOKUP(H114,[1]Film_Workers!$B$2:$BD$55,29,FALSE),D114=5,VLOOKUP(H114,[1]Film_Workers!$B$2:$BD$55,30,FALSE),D114=6,VLOOKUP(H114,[1]Film_Workers!$B$2:$BD$55,31,FALSE),D114=7,VLOOKUP(H114,[1]Film_Workers!$B$2:$BD$55,32,FALSE),D114=8,VLOOKUP(H114,[1]Film_Workers!$B$2:$BD$55,33,FALSE),D114=9,VLOOKUP(H114,[1]Film_Workers!$B$2:$BD$55,34,FALSE),D114=10,VLOOKUP(H114,[1]Film_Workers!$B$2:$BD$55,35,FALSE),D114=11,VLOOKUP(H114,[1]Film_Workers!$B$2:$BD$55,36,FALSE),D114=12,VLOOKUP(H114,[1]Film_Workers!$B$2:$BD$55,37,FALSE)),C114=2017,_xlfn.IFS(D114=1,VLOOKUP(H114,[1]Film_Workers!$B$2:$BD$55,38,FALSE),D114=2,VLOOKUP(H114,[1]Film_Workers!$B$2:$BD$55,39,FALSE),D114=3,VLOOKUP(H114,[1]Film_Workers!$B$2:$BD$55,40,FALSE),D114=4,VLOOKUP(H114,[1]Film_Workers!$B$2:$BD$55,41,FALSE),D114=5,VLOOKUP(H114,[1]Film_Workers!$B$2:$BD$55,42,FALSE),D114=6,VLOOKUP(H114,[1]Film_Workers!$B$2:$BD$55,43,FALSE),D114=7,VLOOKUP(H114,[1]Film_Workers!$B$2:$BD$55,43,FALSE),D114=8,VLOOKUP(H114,[1]Film_Workers!$B$2:$BD$55,44,FALSE),D114=9,VLOOKUP(H114,[1]Film_Workers!$B$2:$BD$55,45,FALSE),D114=10,VLOOKUP(H114,[1]Film_Workers!$B$2:$BD$55,46,FALSE),D114=11,VLOOKUP(H114,[1]Film_Workers!$B$2:$BD$55,47,FALSE),D114=12,VLOOKUP(H114,[1]Film_Workers!$B$2:$BD$55,48)),C114=2018,_xlfn.IFS(D114=1,VLOOKUP(H114,[1]Film_Workers!$B$2:$BD$55,49,FALSE),D114=2,VLOOKUP(H114,[1]Film_Workers!$B$2:$BD$55,50,FALSE),D114=3,VLOOKUP(H114,[1]Film_Workers!$B$2:$BD$55,51,FALSE),D114=4,VLOOKUP(H114,[1]Film_Workers!$B$2:$BD$55,52,FALSE),D114=5,VLOOKUP(H114,[1]Film_Workers!$B$2:$BD$55,53,FALSE),D114=6,VLOOKUP(H114,[1]Film_Workers!$B$2:$BD$55,54)))</f>
        <v>9466</v>
      </c>
      <c r="W114">
        <f>_xlfn.IFS(C114=2014,_xlfn.IFS(D114=1,VLOOKUP(H114,[1]Priv_Workers!$B$2:$BD$55,2,FALSE),D114=2,VLOOKUP(H114,[1]Priv_Workers!$B$2:$BD$55,3,FALSE),D114=3,VLOOKUP(H114,[1]Priv_Workers!$B$2:$BD$55,4,FALSE),D114=4,VLOOKUP(H114,[1]Priv_Workers!$B$2:$BD$55,5,FALSE),D114=5,VLOOKUP(H114,[1]Priv_Workers!$B$2:$BD$55,6,FALSE),D114=6,VLOOKUP(H114,[1]Priv_Workers!$B$2:$BD$55,7,FALSE),D114=7,VLOOKUP(H114,[1]Priv_Workers!$B$2:$BD$55,8,FALSE),D114=8,VLOOKUP(H114,[1]Priv_Workers!$B$2:$BD$55,9,FALSE),D114=9,VLOOKUP(H114,[1]Priv_Workers!$B$2:$BD$55,10,FALSE),D114=10,VLOOKUP(H114,[1]Priv_Workers!$B$2:$BD$55,11,FALSE),D114=11,VLOOKUP(H114,[1]Priv_Workers!$B$2:$BD$55,12,FALSE),D114=12,VLOOKUP(H114,[1]Priv_Workers!$B$2:$BD$55,13,FALSE)),C114=2015,_xlfn.IFS(D114=1,VLOOKUP(H114,[1]Priv_Workers!$B$2:$BD$55,14,FALSE),D114=2,VLOOKUP(H114,[1]Priv_Workers!$B$2:$BD$55,15,FALSE),D114=3,VLOOKUP(H114,[1]Priv_Workers!$B$2:$BD$55,16,FALSE),D114=4,VLOOKUP(H114,[1]Priv_Workers!$B$2:$BD$55,17,FALSE),D114=5,VLOOKUP(H114,[1]Priv_Workers!$B$2:$BD$55,18,FALSE),D114=6,VLOOKUP(H114,[1]Priv_Workers!$B$2:$BD$55,19,FALSE),D114=7,VLOOKUP(H114,[1]Priv_Workers!$B$2:$BD$55,20,FALSE),D114=8,VLOOKUP(H114,[1]Priv_Workers!$B$2:$BD$55,21,FALSE),D114=9,VLOOKUP(H114,[1]Priv_Workers!$B$2:$BD$55,22,FALSE),D114=10,VLOOKUP(H114,[1]Priv_Workers!$B$2:$BD$55,23,FALSE),D114=11,VLOOKUP(H114,[1]Priv_Workers!$B$2:$BD$55,24,FALSE),D114=12,VLOOKUP(H114,[1]Priv_Workers!$B$2:$BD$55,25,FALSE)),C114=2016,_xlfn.IFS(D114=1,VLOOKUP(H114,[1]Priv_Workers!$B$2:$BD$55,26,FALSE),D114=2,VLOOKUP(H114,[1]Priv_Workers!$B$2:$BD$55,27,FALSE),D114=3,VLOOKUP(H114,[1]Priv_Workers!$B$2:$BD$55,28,FALSE),D114=4,VLOOKUP(H114,[1]Priv_Workers!$B$2:$BD$55,29,FALSE),D114=5,VLOOKUP(H114,[1]Priv_Workers!$B$2:$BD$55,30,FALSE),D114=6,VLOOKUP(H114,[1]Priv_Workers!$B$2:$BD$55,31,FALSE),D114=7,VLOOKUP(H114,[1]Priv_Workers!$B$2:$BD$55,32,FALSE),D114=8,VLOOKUP(H114,[1]Priv_Workers!$B$2:$BD$55,33,FALSE),D114=9,VLOOKUP(H114,[1]Priv_Workers!$B$2:$BD$55,34,FALSE),D114=10,VLOOKUP(H114,[1]Priv_Workers!$B$2:$BD$55,35,FALSE),D114=11,VLOOKUP(H114,[1]Priv_Workers!$B$2:$BD$55,36,FALSE),D114=12,VLOOKUP(H114,[1]Priv_Workers!$B$2:$BD$55,37,FALSE)),C114=2017,_xlfn.IFS(D114=1,VLOOKUP(H114,[1]Priv_Workers!$B$2:$BD$55,38,FALSE),D114=2,VLOOKUP(H114,[1]Priv_Workers!$B$2:$BD$55,39,FALSE),D114=3,VLOOKUP(H114,[1]Priv_Workers!$B$2:$BD$55,40,FALSE),D114=4,VLOOKUP(H114,[1]Priv_Workers!$B$2:$BD$55,41,FALSE),D114=5,VLOOKUP(H114,[1]Priv_Workers!$B$2:$BD$55,42,FALSE),D114=6,VLOOKUP(H114,[1]Priv_Workers!$B$2:$BD$55,43,FALSE),D114=7,VLOOKUP(H114,[1]Priv_Workers!$B$2:$BD$55,43,FALSE),D114=8,VLOOKUP(H114,[1]Priv_Workers!$B$2:$BD$55,44,FALSE),D114=9,VLOOKUP(H114,[1]Priv_Workers!$B$2:$BD$55,45,FALSE),D114=10,VLOOKUP(H114,[1]Priv_Workers!$B$2:$BD$55,46,FALSE),D114=11,VLOOKUP(H114,[1]Priv_Workers!$B$2:$BD$55,47,FALSE),D114=12,VLOOKUP(H114,[1]Priv_Workers!$B$2:$BD$55,48)),C114=2018,_xlfn.IFS(D114=1,VLOOKUP(H114,[1]Priv_Workers!$B$2:$BD$55,49,FALSE),D114=2,VLOOKUP(H114,[1]Priv_Workers!$B$2:$BD$55,50,FALSE),D114=3,VLOOKUP(H114,[1]Priv_Workers!$B$2:$BD$55,51,FALSE),D114=4,VLOOKUP(H114,[1]Priv_Workers!$B$2:$BD$55,52,FALSE),D114=5,VLOOKUP(H114,[1]Priv_Workers!$B$2:$BD$55,53,FALSE),D114=6,VLOOKUP(H114,[1]Priv_Workers!$B$2:$BD$55,54)))</f>
        <v>3522801</v>
      </c>
      <c r="X114" s="3">
        <f t="shared" si="11"/>
        <v>2.6870663429469904E-3</v>
      </c>
      <c r="Y114" s="2">
        <f>_xlfn.IFS(C114=2014, _xlfn.IFS(E114=1, VLOOKUP(H114, [1]Wage_Info!$B$2:$AH$55, 2, FALSE), E114=2, VLOOKUP(H114, [1]Wage_Info!$B$2:$AH$55, 3, FALSE), E114=3, VLOOKUP(H114, [1]Wage_Info!$B$2:$AH$55, 4, FALSE), E114=4, VLOOKUP(H114, [1]Wage_Info!$B$2:$AH$55, 5, FALSE)), C114=2015, _xlfn.IFS(E114=1, VLOOKUP(H114, [1]Wage_Info!$B$2:$AH$55, 6, FALSE), E114=2, VLOOKUP(H114, [1]Wage_Info!$B$2:$AH$55, 7, FALSE), E114=3, VLOOKUP(H114, [1]Wage_Info!$B$2:$AH$55, 8, FALSE), E114=4, VLOOKUP(H114, [1]Wage_Info!$B$2:$AH$55, 9, FALSE)), C114=2016, _xlfn.IFS(E114=1, VLOOKUP(H114, [1]Wage_Info!$B$2:$AH$55, 10, FALSE), E114=2, VLOOKUP(H114, [1]Wage_Info!$B$2:$AH$55, 11, FALSE), E114=3, VLOOKUP(H114, [1]Wage_Info!$B$2:$AH$55, 12, FALSE), E114=4, VLOOKUP(H114, [1]Wage_Info!$B$2:$AH$55, 13, FALSE)), C114=2017, _xlfn.IFS(E114=1, VLOOKUP(H114, [1]Wage_Info!$B$2:$AH$55, 14, FALSE), E114=2, VLOOKUP(H114, [1]Wage_Info!$B$2:$AH$55, 15, FALSE), E114=3, VLOOKUP(H114, [1]Wage_Info!$B$2:$AH$55, 16, FALSE), E114=4, VLOOKUP(H114, [1]Wage_Info!$B$2:$AH$55, 17, FALSE)), C114 = 2018, _xlfn.IFS(E114=1, VLOOKUP(H114, [1]Wage_Info!$B$2:$AH$55, 18, FALSE), E114=3, VLOOKUP(H114, [1]Wage_Info!$B$2:$AH$55, 19, FALSE)))</f>
        <v>151250349</v>
      </c>
      <c r="Z114" s="2">
        <f>_xlfn.IFS(C114=2014, _xlfn.IFS(E114=1, VLOOKUP(H114, [1]Wage_Info!$B$2:$AL$55, 20, FALSE), E114=2, VLOOKUP(H114, [1]Wage_Info!$B$2:$AL$55, 21, FALSE), E114=3, VLOOKUP(H114, [1]Wage_Info!$B$2:$AL$55, 22, FALSE), E114=4, VLOOKUP(H114, [1]Wage_Info!$B$2:$AL$55, 23, FALSE)), C114=2015, _xlfn.IFS(E114=1, VLOOKUP(H114, [1]Wage_Info!$B$2:$AL$55, 24, FALSE), E114=2, VLOOKUP(H114, [1]Wage_Info!$B$2:$AL$55, 25, FALSE), E114=3, VLOOKUP(H114, [1]Wage_Info!$B$2:$AL$55, 26, FALSE), E114=4, VLOOKUP(H114, [1]Wage_Info!$B$2:$AL$55, 27, FALSE)), C114=2016, _xlfn.IFS(E114=1, VLOOKUP(H114, [1]Wage_Info!$B$2:$AL$55, 28, FALSE), E114=2, VLOOKUP(H114, [1]Wage_Info!$B$2:$AL$55, 29, FALSE), E114=3, VLOOKUP(H114, [1]Wage_Info!$B$2:$AL$55, 30, FALSE), E114=4, VLOOKUP(H114, [1]Wage_Info!$B$2:$AL$55, 31, FALSE)), C114=2017, _xlfn.IFS(E114=1, VLOOKUP(H114, [1]Wage_Info!$B$2:$AL$55, 32, FALSE), E114=2, VLOOKUP(H114, [1]Wage_Info!$B$2:$AL$55, 33, FALSE), E114=3, VLOOKUP(H114, [1]Wage_Info!$B$2:$AL$55, 34, FALSE), E114=4, VLOOKUP(H114, [1]Wage_Info!$B$2:$AL$55, 35, FALSE)), C114 = 2018, _xlfn.IFS(E114=1, VLOOKUP(H114, [1]Wage_Info!$B$2:$AL$55, 36, FALSE), E114=2, VLOOKUP(H114, [1]Wage_Info!$B$2:$AL$55, 37, FALSE)))</f>
        <v>47538652919</v>
      </c>
      <c r="AA114" s="4">
        <f t="shared" si="12"/>
        <v>3.1816288370163106E-3</v>
      </c>
      <c r="AB114">
        <f>[1]Key!C114</f>
        <v>1</v>
      </c>
      <c r="AC114">
        <f t="shared" si="13"/>
        <v>0</v>
      </c>
      <c r="AD114">
        <f t="shared" si="14"/>
        <v>0</v>
      </c>
      <c r="AE114">
        <f t="shared" si="15"/>
        <v>0</v>
      </c>
      <c r="AF114">
        <f>[1]Key!D114</f>
        <v>0</v>
      </c>
    </row>
    <row r="115" spans="1:32" x14ac:dyDescent="0.3">
      <c r="A115">
        <v>114</v>
      </c>
      <c r="B115">
        <v>114</v>
      </c>
      <c r="C115">
        <v>2015</v>
      </c>
      <c r="D115">
        <v>4</v>
      </c>
      <c r="E115">
        <f t="shared" si="8"/>
        <v>2</v>
      </c>
      <c r="F115">
        <v>2016</v>
      </c>
      <c r="G115" t="s">
        <v>32</v>
      </c>
      <c r="H115" s="1">
        <f>VALUE(IF(G115="foreign",53,SUBSTITUTE(G115,G115,VLOOKUP(G115,[1]Key!$G$2:$H$55,2,))))</f>
        <v>53</v>
      </c>
      <c r="I115" t="s">
        <v>29</v>
      </c>
      <c r="J115">
        <f>VALUE(_xlfn.IFS(I115="foreign",53,I115="fictional",54, I115="unspecified", 55, NOT(OR(I115="foreign",I115="fictional")),SUBSTITUTE(I115,I115,VLOOKUP(I115,[1]Key!$G$2:$H$55,2,))))</f>
        <v>33</v>
      </c>
      <c r="K115">
        <f t="shared" si="9"/>
        <v>0</v>
      </c>
      <c r="L115">
        <f>VLOOKUP(H115, [1]Key!$H$2:$K$54, 2)</f>
        <v>0</v>
      </c>
      <c r="M115">
        <f>VLOOKUP(J115, [1]Key!$H$2:$K$54, 2)</f>
        <v>3</v>
      </c>
      <c r="N115">
        <f>VLOOKUP("*"&amp;G115&amp;"*",[1]Key!$N$2:$O$6,2,FALSE)</f>
        <v>0</v>
      </c>
      <c r="O115">
        <f>VLOOKUP("*"&amp;G115&amp;"*",[1]Key!$R$2:$S$11,2,FALSE)</f>
        <v>0</v>
      </c>
      <c r="P115">
        <v>2264</v>
      </c>
      <c r="Q115" s="2">
        <v>30000000</v>
      </c>
      <c r="R115" t="s">
        <v>86</v>
      </c>
      <c r="S115">
        <f>VLOOKUP(R115, [1]Key!$U$2:$V$14, 2, FALSE)</f>
        <v>13</v>
      </c>
      <c r="T115">
        <f t="shared" si="10"/>
        <v>1</v>
      </c>
      <c r="U115">
        <f>_xlfn.IFS(C115=2018, VLOOKUP(H115, '[1]State Pop'!$B$2:$G$55,6),C115=2017, VLOOKUP(H115, '[1]State Pop'!$B$2:$F$55,5),C115=2016, VLOOKUP(H115, '[1]State Pop'!$B$2:$F$55,4), C115=2015, VLOOKUP(H115, '[1]State Pop'!$B$2:$F$55,3), C115=2014, VLOOKUP(H115, '[1]State Pop'!$B$2:$F$55,2))</f>
        <v>0</v>
      </c>
      <c r="V115">
        <f>_xlfn.IFS(C115=2014,_xlfn.IFS(D115=1,VLOOKUP(H115,[1]Film_Workers!$B$2:$BD$55,2,FALSE),D115=2,VLOOKUP(H115,[1]Film_Workers!$B$2:$BD$55,3,FALSE),D115=3,VLOOKUP(H115,[1]Film_Workers!$B$2:$BD$55,4,FALSE),D115=4,VLOOKUP(H115,[1]Film_Workers!$B$2:$BD$55,5,FALSE),D115=5,VLOOKUP(H115,[1]Film_Workers!$B$2:$BD$55,6,FALSE),D115=6,VLOOKUP(H115,[1]Film_Workers!$B$2:$BD$55,7,FALSE),D115=7,VLOOKUP(H115,[1]Film_Workers!$B$2:$BD$55,8,FALSE),D115=8,VLOOKUP(H115,[1]Film_Workers!$B$2:$BD$55,9,FALSE),D115=9,VLOOKUP(H115,[1]Film_Workers!$B$2:$BD$55,10,FALSE),D115=10,VLOOKUP(H115,[1]Film_Workers!$B$2:$BD$55,11,FALSE),D115=11,VLOOKUP(H115,[1]Film_Workers!$B$2:$BD$55,12,FALSE),D115=12,VLOOKUP(H115,[1]Film_Workers!$B$2:$BD$55,13,FALSE)),C115=2015,_xlfn.IFS(D115=1,VLOOKUP(H115,[1]Film_Workers!$B$2:$BD$55,14,FALSE),D115=2,VLOOKUP(H115,[1]Film_Workers!$B$2:$BD$55,15,FALSE),D115=3,VLOOKUP(H115,[1]Film_Workers!$B$2:$BD$55,16,FALSE),D115=4,VLOOKUP(H115,[1]Film_Workers!$B$2:$BD$55,17,FALSE),D115=5,VLOOKUP(H115,[1]Film_Workers!$B$2:$BD$55,18,FALSE),D115=6,VLOOKUP(H115,[1]Film_Workers!$B$2:$BD$55,19,FALSE),D115=7,VLOOKUP(H115,[1]Film_Workers!$B$2:$BD$55,20,FALSE),D115=8,VLOOKUP(H115,[1]Film_Workers!$B$2:$BD$55,21,FALSE),D115=9,VLOOKUP(H115,[1]Film_Workers!$B$2:$BD$55,22,FALSE),D115=10,VLOOKUP(H115,[1]Film_Workers!$B$2:$BD$55,23,FALSE),D115=11,VLOOKUP(H115,[1]Film_Workers!$B$2:$BD$55,24,FALSE),D115=12,VLOOKUP(H115,[1]Film_Workers!$B$2:$BD$55,25,FALSE)),C115=2016,_xlfn.IFS(D115=1,VLOOKUP(H115,[1]Film_Workers!$B$2:$BD$55,26,FALSE),D115=2,VLOOKUP(H115,[1]Film_Workers!$B$2:$BD$55,27,FALSE),D115=3,VLOOKUP(H115,[1]Film_Workers!$B$2:$BD$55,28,FALSE),D115=4,VLOOKUP(H115,[1]Film_Workers!$B$2:$BD$55,29,FALSE),D115=5,VLOOKUP(H115,[1]Film_Workers!$B$2:$BD$55,30,FALSE),D115=6,VLOOKUP(H115,[1]Film_Workers!$B$2:$BD$55,31,FALSE),D115=7,VLOOKUP(H115,[1]Film_Workers!$B$2:$BD$55,32,FALSE),D115=8,VLOOKUP(H115,[1]Film_Workers!$B$2:$BD$55,33,FALSE),D115=9,VLOOKUP(H115,[1]Film_Workers!$B$2:$BD$55,34,FALSE),D115=10,VLOOKUP(H115,[1]Film_Workers!$B$2:$BD$55,35,FALSE),D115=11,VLOOKUP(H115,[1]Film_Workers!$B$2:$BD$55,36,FALSE),D115=12,VLOOKUP(H115,[1]Film_Workers!$B$2:$BD$55,37,FALSE)),C115=2017,_xlfn.IFS(D115=1,VLOOKUP(H115,[1]Film_Workers!$B$2:$BD$55,38,FALSE),D115=2,VLOOKUP(H115,[1]Film_Workers!$B$2:$BD$55,39,FALSE),D115=3,VLOOKUP(H115,[1]Film_Workers!$B$2:$BD$55,40,FALSE),D115=4,VLOOKUP(H115,[1]Film_Workers!$B$2:$BD$55,41,FALSE),D115=5,VLOOKUP(H115,[1]Film_Workers!$B$2:$BD$55,42,FALSE),D115=6,VLOOKUP(H115,[1]Film_Workers!$B$2:$BD$55,43,FALSE),D115=7,VLOOKUP(H115,[1]Film_Workers!$B$2:$BD$55,43,FALSE),D115=8,VLOOKUP(H115,[1]Film_Workers!$B$2:$BD$55,44,FALSE),D115=9,VLOOKUP(H115,[1]Film_Workers!$B$2:$BD$55,45,FALSE),D115=10,VLOOKUP(H115,[1]Film_Workers!$B$2:$BD$55,46,FALSE),D115=11,VLOOKUP(H115,[1]Film_Workers!$B$2:$BD$55,47,FALSE),D115=12,VLOOKUP(H115,[1]Film_Workers!$B$2:$BD$55,48)),C115=2018,_xlfn.IFS(D115=1,VLOOKUP(H115,[1]Film_Workers!$B$2:$BD$55,49,FALSE),D115=2,VLOOKUP(H115,[1]Film_Workers!$B$2:$BD$55,50,FALSE),D115=3,VLOOKUP(H115,[1]Film_Workers!$B$2:$BD$55,51,FALSE),D115=4,VLOOKUP(H115,[1]Film_Workers!$B$2:$BD$55,52,FALSE),D115=5,VLOOKUP(H115,[1]Film_Workers!$B$2:$BD$55,53,FALSE),D115=6,VLOOKUP(H115,[1]Film_Workers!$B$2:$BD$55,54)))</f>
        <v>0</v>
      </c>
      <c r="W115">
        <f>_xlfn.IFS(C115=2014,_xlfn.IFS(D115=1,VLOOKUP(H115,[1]Priv_Workers!$B$2:$BD$55,2,FALSE),D115=2,VLOOKUP(H115,[1]Priv_Workers!$B$2:$BD$55,3,FALSE),D115=3,VLOOKUP(H115,[1]Priv_Workers!$B$2:$BD$55,4,FALSE),D115=4,VLOOKUP(H115,[1]Priv_Workers!$B$2:$BD$55,5,FALSE),D115=5,VLOOKUP(H115,[1]Priv_Workers!$B$2:$BD$55,6,FALSE),D115=6,VLOOKUP(H115,[1]Priv_Workers!$B$2:$BD$55,7,FALSE),D115=7,VLOOKUP(H115,[1]Priv_Workers!$B$2:$BD$55,8,FALSE),D115=8,VLOOKUP(H115,[1]Priv_Workers!$B$2:$BD$55,9,FALSE),D115=9,VLOOKUP(H115,[1]Priv_Workers!$B$2:$BD$55,10,FALSE),D115=10,VLOOKUP(H115,[1]Priv_Workers!$B$2:$BD$55,11,FALSE),D115=11,VLOOKUP(H115,[1]Priv_Workers!$B$2:$BD$55,12,FALSE),D115=12,VLOOKUP(H115,[1]Priv_Workers!$B$2:$BD$55,13,FALSE)),C115=2015,_xlfn.IFS(D115=1,VLOOKUP(H115,[1]Priv_Workers!$B$2:$BD$55,14,FALSE),D115=2,VLOOKUP(H115,[1]Priv_Workers!$B$2:$BD$55,15,FALSE),D115=3,VLOOKUP(H115,[1]Priv_Workers!$B$2:$BD$55,16,FALSE),D115=4,VLOOKUP(H115,[1]Priv_Workers!$B$2:$BD$55,17,FALSE),D115=5,VLOOKUP(H115,[1]Priv_Workers!$B$2:$BD$55,18,FALSE),D115=6,VLOOKUP(H115,[1]Priv_Workers!$B$2:$BD$55,19,FALSE),D115=7,VLOOKUP(H115,[1]Priv_Workers!$B$2:$BD$55,20,FALSE),D115=8,VLOOKUP(H115,[1]Priv_Workers!$B$2:$BD$55,21,FALSE),D115=9,VLOOKUP(H115,[1]Priv_Workers!$B$2:$BD$55,22,FALSE),D115=10,VLOOKUP(H115,[1]Priv_Workers!$B$2:$BD$55,23,FALSE),D115=11,VLOOKUP(H115,[1]Priv_Workers!$B$2:$BD$55,24,FALSE),D115=12,VLOOKUP(H115,[1]Priv_Workers!$B$2:$BD$55,25,FALSE)),C115=2016,_xlfn.IFS(D115=1,VLOOKUP(H115,[1]Priv_Workers!$B$2:$BD$55,26,FALSE),D115=2,VLOOKUP(H115,[1]Priv_Workers!$B$2:$BD$55,27,FALSE),D115=3,VLOOKUP(H115,[1]Priv_Workers!$B$2:$BD$55,28,FALSE),D115=4,VLOOKUP(H115,[1]Priv_Workers!$B$2:$BD$55,29,FALSE),D115=5,VLOOKUP(H115,[1]Priv_Workers!$B$2:$BD$55,30,FALSE),D115=6,VLOOKUP(H115,[1]Priv_Workers!$B$2:$BD$55,31,FALSE),D115=7,VLOOKUP(H115,[1]Priv_Workers!$B$2:$BD$55,32,FALSE),D115=8,VLOOKUP(H115,[1]Priv_Workers!$B$2:$BD$55,33,FALSE),D115=9,VLOOKUP(H115,[1]Priv_Workers!$B$2:$BD$55,34,FALSE),D115=10,VLOOKUP(H115,[1]Priv_Workers!$B$2:$BD$55,35,FALSE),D115=11,VLOOKUP(H115,[1]Priv_Workers!$B$2:$BD$55,36,FALSE),D115=12,VLOOKUP(H115,[1]Priv_Workers!$B$2:$BD$55,37,FALSE)),C115=2017,_xlfn.IFS(D115=1,VLOOKUP(H115,[1]Priv_Workers!$B$2:$BD$55,38,FALSE),D115=2,VLOOKUP(H115,[1]Priv_Workers!$B$2:$BD$55,39,FALSE),D115=3,VLOOKUP(H115,[1]Priv_Workers!$B$2:$BD$55,40,FALSE),D115=4,VLOOKUP(H115,[1]Priv_Workers!$B$2:$BD$55,41,FALSE),D115=5,VLOOKUP(H115,[1]Priv_Workers!$B$2:$BD$55,42,FALSE),D115=6,VLOOKUP(H115,[1]Priv_Workers!$B$2:$BD$55,43,FALSE),D115=7,VLOOKUP(H115,[1]Priv_Workers!$B$2:$BD$55,43,FALSE),D115=8,VLOOKUP(H115,[1]Priv_Workers!$B$2:$BD$55,44,FALSE),D115=9,VLOOKUP(H115,[1]Priv_Workers!$B$2:$BD$55,45,FALSE),D115=10,VLOOKUP(H115,[1]Priv_Workers!$B$2:$BD$55,46,FALSE),D115=11,VLOOKUP(H115,[1]Priv_Workers!$B$2:$BD$55,47,FALSE),D115=12,VLOOKUP(H115,[1]Priv_Workers!$B$2:$BD$55,48)),C115=2018,_xlfn.IFS(D115=1,VLOOKUP(H115,[1]Priv_Workers!$B$2:$BD$55,49,FALSE),D115=2,VLOOKUP(H115,[1]Priv_Workers!$B$2:$BD$55,50,FALSE),D115=3,VLOOKUP(H115,[1]Priv_Workers!$B$2:$BD$55,51,FALSE),D115=4,VLOOKUP(H115,[1]Priv_Workers!$B$2:$BD$55,52,FALSE),D115=5,VLOOKUP(H115,[1]Priv_Workers!$B$2:$BD$55,53,FALSE),D115=6,VLOOKUP(H115,[1]Priv_Workers!$B$2:$BD$55,54)))</f>
        <v>0</v>
      </c>
      <c r="X115" s="3" t="e">
        <f t="shared" si="11"/>
        <v>#DIV/0!</v>
      </c>
      <c r="Y115" s="2">
        <f>_xlfn.IFS(C115=2014, _xlfn.IFS(E115=1, VLOOKUP(H115, [1]Wage_Info!$B$2:$AH$55, 2, FALSE), E115=2, VLOOKUP(H115, [1]Wage_Info!$B$2:$AH$55, 3, FALSE), E115=3, VLOOKUP(H115, [1]Wage_Info!$B$2:$AH$55, 4, FALSE), E115=4, VLOOKUP(H115, [1]Wage_Info!$B$2:$AH$55, 5, FALSE)), C115=2015, _xlfn.IFS(E115=1, VLOOKUP(H115, [1]Wage_Info!$B$2:$AH$55, 6, FALSE), E115=2, VLOOKUP(H115, [1]Wage_Info!$B$2:$AH$55, 7, FALSE), E115=3, VLOOKUP(H115, [1]Wage_Info!$B$2:$AH$55, 8, FALSE), E115=4, VLOOKUP(H115, [1]Wage_Info!$B$2:$AH$55, 9, FALSE)), C115=2016, _xlfn.IFS(E115=1, VLOOKUP(H115, [1]Wage_Info!$B$2:$AH$55, 10, FALSE), E115=2, VLOOKUP(H115, [1]Wage_Info!$B$2:$AH$55, 11, FALSE), E115=3, VLOOKUP(H115, [1]Wage_Info!$B$2:$AH$55, 12, FALSE), E115=4, VLOOKUP(H115, [1]Wage_Info!$B$2:$AH$55, 13, FALSE)), C115=2017, _xlfn.IFS(E115=1, VLOOKUP(H115, [1]Wage_Info!$B$2:$AH$55, 14, FALSE), E115=2, VLOOKUP(H115, [1]Wage_Info!$B$2:$AH$55, 15, FALSE), E115=3, VLOOKUP(H115, [1]Wage_Info!$B$2:$AH$55, 16, FALSE), E115=4, VLOOKUP(H115, [1]Wage_Info!$B$2:$AH$55, 17, FALSE)), C115 = 2018, _xlfn.IFS(E115=1, VLOOKUP(H115, [1]Wage_Info!$B$2:$AH$55, 18, FALSE), E115=3, VLOOKUP(H115, [1]Wage_Info!$B$2:$AH$55, 19, FALSE)))</f>
        <v>0</v>
      </c>
      <c r="Z115" s="2">
        <f>_xlfn.IFS(C115=2014, _xlfn.IFS(E115=1, VLOOKUP(H115, [1]Wage_Info!$B$2:$AL$55, 20, FALSE), E115=2, VLOOKUP(H115, [1]Wage_Info!$B$2:$AL$55, 21, FALSE), E115=3, VLOOKUP(H115, [1]Wage_Info!$B$2:$AL$55, 22, FALSE), E115=4, VLOOKUP(H115, [1]Wage_Info!$B$2:$AL$55, 23, FALSE)), C115=2015, _xlfn.IFS(E115=1, VLOOKUP(H115, [1]Wage_Info!$B$2:$AL$55, 24, FALSE), E115=2, VLOOKUP(H115, [1]Wage_Info!$B$2:$AL$55, 25, FALSE), E115=3, VLOOKUP(H115, [1]Wage_Info!$B$2:$AL$55, 26, FALSE), E115=4, VLOOKUP(H115, [1]Wage_Info!$B$2:$AL$55, 27, FALSE)), C115=2016, _xlfn.IFS(E115=1, VLOOKUP(H115, [1]Wage_Info!$B$2:$AL$55, 28, FALSE), E115=2, VLOOKUP(H115, [1]Wage_Info!$B$2:$AL$55, 29, FALSE), E115=3, VLOOKUP(H115, [1]Wage_Info!$B$2:$AL$55, 30, FALSE), E115=4, VLOOKUP(H115, [1]Wage_Info!$B$2:$AL$55, 31, FALSE)), C115=2017, _xlfn.IFS(E115=1, VLOOKUP(H115, [1]Wage_Info!$B$2:$AL$55, 32, FALSE), E115=2, VLOOKUP(H115, [1]Wage_Info!$B$2:$AL$55, 33, FALSE), E115=3, VLOOKUP(H115, [1]Wage_Info!$B$2:$AL$55, 34, FALSE), E115=4, VLOOKUP(H115, [1]Wage_Info!$B$2:$AL$55, 35, FALSE)), C115 = 2018, _xlfn.IFS(E115=1, VLOOKUP(H115, [1]Wage_Info!$B$2:$AL$55, 36, FALSE), E115=2, VLOOKUP(H115, [1]Wage_Info!$B$2:$AL$55, 37, FALSE)))</f>
        <v>0</v>
      </c>
      <c r="AA115" s="4" t="e">
        <f t="shared" si="12"/>
        <v>#DIV/0!</v>
      </c>
      <c r="AB115">
        <f>[1]Key!C115</f>
        <v>1</v>
      </c>
      <c r="AC115">
        <f t="shared" si="13"/>
        <v>0</v>
      </c>
      <c r="AD115">
        <f t="shared" si="14"/>
        <v>0</v>
      </c>
      <c r="AE115">
        <f t="shared" si="15"/>
        <v>0</v>
      </c>
      <c r="AF115">
        <f>[1]Key!D115</f>
        <v>0</v>
      </c>
    </row>
    <row r="116" spans="1:32" x14ac:dyDescent="0.3">
      <c r="A116">
        <v>115</v>
      </c>
      <c r="B116">
        <v>115</v>
      </c>
      <c r="C116">
        <v>2014</v>
      </c>
      <c r="D116">
        <v>11</v>
      </c>
      <c r="E116">
        <f t="shared" si="8"/>
        <v>4</v>
      </c>
      <c r="F116">
        <v>2016</v>
      </c>
      <c r="G116" t="s">
        <v>32</v>
      </c>
      <c r="H116" s="1">
        <f>VALUE(IF(G116="foreign",53,SUBSTITUTE(G116,G116,VLOOKUP(G116,[1]Key!$G$2:$H$55,2,))))</f>
        <v>53</v>
      </c>
      <c r="I116" t="s">
        <v>32</v>
      </c>
      <c r="J116">
        <f>VALUE(_xlfn.IFS(I116="foreign",53,I116="fictional",54, I116="unspecified", 55, NOT(OR(I116="foreign",I116="fictional")),SUBSTITUTE(I116,I116,VLOOKUP(I116,[1]Key!$G$2:$H$55,2,))))</f>
        <v>53</v>
      </c>
      <c r="K116">
        <f t="shared" si="9"/>
        <v>1</v>
      </c>
      <c r="L116">
        <f>VLOOKUP(H116, [1]Key!$H$2:$K$54, 2)</f>
        <v>0</v>
      </c>
      <c r="M116">
        <f>VLOOKUP(J116, [1]Key!$H$2:$K$54, 2)</f>
        <v>0</v>
      </c>
      <c r="N116">
        <f>VLOOKUP("*"&amp;G116&amp;"*",[1]Key!$N$2:$O$6,2,FALSE)</f>
        <v>0</v>
      </c>
      <c r="O116">
        <f>VLOOKUP("*"&amp;G116&amp;"*",[1]Key!$R$2:$S$11,2,FALSE)</f>
        <v>0</v>
      </c>
      <c r="P116">
        <v>2258</v>
      </c>
      <c r="Q116" s="2">
        <v>40000000</v>
      </c>
      <c r="R116" t="s">
        <v>49</v>
      </c>
      <c r="S116">
        <f>VLOOKUP(R116, [1]Key!$U$2:$V$14, 2, FALSE)</f>
        <v>7</v>
      </c>
      <c r="T116">
        <f t="shared" si="10"/>
        <v>1</v>
      </c>
      <c r="U116">
        <f>_xlfn.IFS(C116=2018, VLOOKUP(H116, '[1]State Pop'!$B$2:$G$55,6),C116=2017, VLOOKUP(H116, '[1]State Pop'!$B$2:$F$55,5),C116=2016, VLOOKUP(H116, '[1]State Pop'!$B$2:$F$55,4), C116=2015, VLOOKUP(H116, '[1]State Pop'!$B$2:$F$55,3), C116=2014, VLOOKUP(H116, '[1]State Pop'!$B$2:$F$55,2))</f>
        <v>0</v>
      </c>
      <c r="V116">
        <f>_xlfn.IFS(C116=2014,_xlfn.IFS(D116=1,VLOOKUP(H116,[1]Film_Workers!$B$2:$BD$55,2,FALSE),D116=2,VLOOKUP(H116,[1]Film_Workers!$B$2:$BD$55,3,FALSE),D116=3,VLOOKUP(H116,[1]Film_Workers!$B$2:$BD$55,4,FALSE),D116=4,VLOOKUP(H116,[1]Film_Workers!$B$2:$BD$55,5,FALSE),D116=5,VLOOKUP(H116,[1]Film_Workers!$B$2:$BD$55,6,FALSE),D116=6,VLOOKUP(H116,[1]Film_Workers!$B$2:$BD$55,7,FALSE),D116=7,VLOOKUP(H116,[1]Film_Workers!$B$2:$BD$55,8,FALSE),D116=8,VLOOKUP(H116,[1]Film_Workers!$B$2:$BD$55,9,FALSE),D116=9,VLOOKUP(H116,[1]Film_Workers!$B$2:$BD$55,10,FALSE),D116=10,VLOOKUP(H116,[1]Film_Workers!$B$2:$BD$55,11,FALSE),D116=11,VLOOKUP(H116,[1]Film_Workers!$B$2:$BD$55,12,FALSE),D116=12,VLOOKUP(H116,[1]Film_Workers!$B$2:$BD$55,13,FALSE)),C116=2015,_xlfn.IFS(D116=1,VLOOKUP(H116,[1]Film_Workers!$B$2:$BD$55,14,FALSE),D116=2,VLOOKUP(H116,[1]Film_Workers!$B$2:$BD$55,15,FALSE),D116=3,VLOOKUP(H116,[1]Film_Workers!$B$2:$BD$55,16,FALSE),D116=4,VLOOKUP(H116,[1]Film_Workers!$B$2:$BD$55,17,FALSE),D116=5,VLOOKUP(H116,[1]Film_Workers!$B$2:$BD$55,18,FALSE),D116=6,VLOOKUP(H116,[1]Film_Workers!$B$2:$BD$55,19,FALSE),D116=7,VLOOKUP(H116,[1]Film_Workers!$B$2:$BD$55,20,FALSE),D116=8,VLOOKUP(H116,[1]Film_Workers!$B$2:$BD$55,21,FALSE),D116=9,VLOOKUP(H116,[1]Film_Workers!$B$2:$BD$55,22,FALSE),D116=10,VLOOKUP(H116,[1]Film_Workers!$B$2:$BD$55,23,FALSE),D116=11,VLOOKUP(H116,[1]Film_Workers!$B$2:$BD$55,24,FALSE),D116=12,VLOOKUP(H116,[1]Film_Workers!$B$2:$BD$55,25,FALSE)),C116=2016,_xlfn.IFS(D116=1,VLOOKUP(H116,[1]Film_Workers!$B$2:$BD$55,26,FALSE),D116=2,VLOOKUP(H116,[1]Film_Workers!$B$2:$BD$55,27,FALSE),D116=3,VLOOKUP(H116,[1]Film_Workers!$B$2:$BD$55,28,FALSE),D116=4,VLOOKUP(H116,[1]Film_Workers!$B$2:$BD$55,29,FALSE),D116=5,VLOOKUP(H116,[1]Film_Workers!$B$2:$BD$55,30,FALSE),D116=6,VLOOKUP(H116,[1]Film_Workers!$B$2:$BD$55,31,FALSE),D116=7,VLOOKUP(H116,[1]Film_Workers!$B$2:$BD$55,32,FALSE),D116=8,VLOOKUP(H116,[1]Film_Workers!$B$2:$BD$55,33,FALSE),D116=9,VLOOKUP(H116,[1]Film_Workers!$B$2:$BD$55,34,FALSE),D116=10,VLOOKUP(H116,[1]Film_Workers!$B$2:$BD$55,35,FALSE),D116=11,VLOOKUP(H116,[1]Film_Workers!$B$2:$BD$55,36,FALSE),D116=12,VLOOKUP(H116,[1]Film_Workers!$B$2:$BD$55,37,FALSE)),C116=2017,_xlfn.IFS(D116=1,VLOOKUP(H116,[1]Film_Workers!$B$2:$BD$55,38,FALSE),D116=2,VLOOKUP(H116,[1]Film_Workers!$B$2:$BD$55,39,FALSE),D116=3,VLOOKUP(H116,[1]Film_Workers!$B$2:$BD$55,40,FALSE),D116=4,VLOOKUP(H116,[1]Film_Workers!$B$2:$BD$55,41,FALSE),D116=5,VLOOKUP(H116,[1]Film_Workers!$B$2:$BD$55,42,FALSE),D116=6,VLOOKUP(H116,[1]Film_Workers!$B$2:$BD$55,43,FALSE),D116=7,VLOOKUP(H116,[1]Film_Workers!$B$2:$BD$55,43,FALSE),D116=8,VLOOKUP(H116,[1]Film_Workers!$B$2:$BD$55,44,FALSE),D116=9,VLOOKUP(H116,[1]Film_Workers!$B$2:$BD$55,45,FALSE),D116=10,VLOOKUP(H116,[1]Film_Workers!$B$2:$BD$55,46,FALSE),D116=11,VLOOKUP(H116,[1]Film_Workers!$B$2:$BD$55,47,FALSE),D116=12,VLOOKUP(H116,[1]Film_Workers!$B$2:$BD$55,48)),C116=2018,_xlfn.IFS(D116=1,VLOOKUP(H116,[1]Film_Workers!$B$2:$BD$55,49,FALSE),D116=2,VLOOKUP(H116,[1]Film_Workers!$B$2:$BD$55,50,FALSE),D116=3,VLOOKUP(H116,[1]Film_Workers!$B$2:$BD$55,51,FALSE),D116=4,VLOOKUP(H116,[1]Film_Workers!$B$2:$BD$55,52,FALSE),D116=5,VLOOKUP(H116,[1]Film_Workers!$B$2:$BD$55,53,FALSE),D116=6,VLOOKUP(H116,[1]Film_Workers!$B$2:$BD$55,54)))</f>
        <v>0</v>
      </c>
      <c r="W116">
        <f>_xlfn.IFS(C116=2014,_xlfn.IFS(D116=1,VLOOKUP(H116,[1]Priv_Workers!$B$2:$BD$55,2,FALSE),D116=2,VLOOKUP(H116,[1]Priv_Workers!$B$2:$BD$55,3,FALSE),D116=3,VLOOKUP(H116,[1]Priv_Workers!$B$2:$BD$55,4,FALSE),D116=4,VLOOKUP(H116,[1]Priv_Workers!$B$2:$BD$55,5,FALSE),D116=5,VLOOKUP(H116,[1]Priv_Workers!$B$2:$BD$55,6,FALSE),D116=6,VLOOKUP(H116,[1]Priv_Workers!$B$2:$BD$55,7,FALSE),D116=7,VLOOKUP(H116,[1]Priv_Workers!$B$2:$BD$55,8,FALSE),D116=8,VLOOKUP(H116,[1]Priv_Workers!$B$2:$BD$55,9,FALSE),D116=9,VLOOKUP(H116,[1]Priv_Workers!$B$2:$BD$55,10,FALSE),D116=10,VLOOKUP(H116,[1]Priv_Workers!$B$2:$BD$55,11,FALSE),D116=11,VLOOKUP(H116,[1]Priv_Workers!$B$2:$BD$55,12,FALSE),D116=12,VLOOKUP(H116,[1]Priv_Workers!$B$2:$BD$55,13,FALSE)),C116=2015,_xlfn.IFS(D116=1,VLOOKUP(H116,[1]Priv_Workers!$B$2:$BD$55,14,FALSE),D116=2,VLOOKUP(H116,[1]Priv_Workers!$B$2:$BD$55,15,FALSE),D116=3,VLOOKUP(H116,[1]Priv_Workers!$B$2:$BD$55,16,FALSE),D116=4,VLOOKUP(H116,[1]Priv_Workers!$B$2:$BD$55,17,FALSE),D116=5,VLOOKUP(H116,[1]Priv_Workers!$B$2:$BD$55,18,FALSE),D116=6,VLOOKUP(H116,[1]Priv_Workers!$B$2:$BD$55,19,FALSE),D116=7,VLOOKUP(H116,[1]Priv_Workers!$B$2:$BD$55,20,FALSE),D116=8,VLOOKUP(H116,[1]Priv_Workers!$B$2:$BD$55,21,FALSE),D116=9,VLOOKUP(H116,[1]Priv_Workers!$B$2:$BD$55,22,FALSE),D116=10,VLOOKUP(H116,[1]Priv_Workers!$B$2:$BD$55,23,FALSE),D116=11,VLOOKUP(H116,[1]Priv_Workers!$B$2:$BD$55,24,FALSE),D116=12,VLOOKUP(H116,[1]Priv_Workers!$B$2:$BD$55,25,FALSE)),C116=2016,_xlfn.IFS(D116=1,VLOOKUP(H116,[1]Priv_Workers!$B$2:$BD$55,26,FALSE),D116=2,VLOOKUP(H116,[1]Priv_Workers!$B$2:$BD$55,27,FALSE),D116=3,VLOOKUP(H116,[1]Priv_Workers!$B$2:$BD$55,28,FALSE),D116=4,VLOOKUP(H116,[1]Priv_Workers!$B$2:$BD$55,29,FALSE),D116=5,VLOOKUP(H116,[1]Priv_Workers!$B$2:$BD$55,30,FALSE),D116=6,VLOOKUP(H116,[1]Priv_Workers!$B$2:$BD$55,31,FALSE),D116=7,VLOOKUP(H116,[1]Priv_Workers!$B$2:$BD$55,32,FALSE),D116=8,VLOOKUP(H116,[1]Priv_Workers!$B$2:$BD$55,33,FALSE),D116=9,VLOOKUP(H116,[1]Priv_Workers!$B$2:$BD$55,34,FALSE),D116=10,VLOOKUP(H116,[1]Priv_Workers!$B$2:$BD$55,35,FALSE),D116=11,VLOOKUP(H116,[1]Priv_Workers!$B$2:$BD$55,36,FALSE),D116=12,VLOOKUP(H116,[1]Priv_Workers!$B$2:$BD$55,37,FALSE)),C116=2017,_xlfn.IFS(D116=1,VLOOKUP(H116,[1]Priv_Workers!$B$2:$BD$55,38,FALSE),D116=2,VLOOKUP(H116,[1]Priv_Workers!$B$2:$BD$55,39,FALSE),D116=3,VLOOKUP(H116,[1]Priv_Workers!$B$2:$BD$55,40,FALSE),D116=4,VLOOKUP(H116,[1]Priv_Workers!$B$2:$BD$55,41,FALSE),D116=5,VLOOKUP(H116,[1]Priv_Workers!$B$2:$BD$55,42,FALSE),D116=6,VLOOKUP(H116,[1]Priv_Workers!$B$2:$BD$55,43,FALSE),D116=7,VLOOKUP(H116,[1]Priv_Workers!$B$2:$BD$55,43,FALSE),D116=8,VLOOKUP(H116,[1]Priv_Workers!$B$2:$BD$55,44,FALSE),D116=9,VLOOKUP(H116,[1]Priv_Workers!$B$2:$BD$55,45,FALSE),D116=10,VLOOKUP(H116,[1]Priv_Workers!$B$2:$BD$55,46,FALSE),D116=11,VLOOKUP(H116,[1]Priv_Workers!$B$2:$BD$55,47,FALSE),D116=12,VLOOKUP(H116,[1]Priv_Workers!$B$2:$BD$55,48)),C116=2018,_xlfn.IFS(D116=1,VLOOKUP(H116,[1]Priv_Workers!$B$2:$BD$55,49,FALSE),D116=2,VLOOKUP(H116,[1]Priv_Workers!$B$2:$BD$55,50,FALSE),D116=3,VLOOKUP(H116,[1]Priv_Workers!$B$2:$BD$55,51,FALSE),D116=4,VLOOKUP(H116,[1]Priv_Workers!$B$2:$BD$55,52,FALSE),D116=5,VLOOKUP(H116,[1]Priv_Workers!$B$2:$BD$55,53,FALSE),D116=6,VLOOKUP(H116,[1]Priv_Workers!$B$2:$BD$55,54)))</f>
        <v>0</v>
      </c>
      <c r="X116" s="3" t="e">
        <f t="shared" si="11"/>
        <v>#DIV/0!</v>
      </c>
      <c r="Y116" s="2">
        <f>_xlfn.IFS(C116=2014, _xlfn.IFS(E116=1, VLOOKUP(H116, [1]Wage_Info!$B$2:$AH$55, 2, FALSE), E116=2, VLOOKUP(H116, [1]Wage_Info!$B$2:$AH$55, 3, FALSE), E116=3, VLOOKUP(H116, [1]Wage_Info!$B$2:$AH$55, 4, FALSE), E116=4, VLOOKUP(H116, [1]Wage_Info!$B$2:$AH$55, 5, FALSE)), C116=2015, _xlfn.IFS(E116=1, VLOOKUP(H116, [1]Wage_Info!$B$2:$AH$55, 6, FALSE), E116=2, VLOOKUP(H116, [1]Wage_Info!$B$2:$AH$55, 7, FALSE), E116=3, VLOOKUP(H116, [1]Wage_Info!$B$2:$AH$55, 8, FALSE), E116=4, VLOOKUP(H116, [1]Wage_Info!$B$2:$AH$55, 9, FALSE)), C116=2016, _xlfn.IFS(E116=1, VLOOKUP(H116, [1]Wage_Info!$B$2:$AH$55, 10, FALSE), E116=2, VLOOKUP(H116, [1]Wage_Info!$B$2:$AH$55, 11, FALSE), E116=3, VLOOKUP(H116, [1]Wage_Info!$B$2:$AH$55, 12, FALSE), E116=4, VLOOKUP(H116, [1]Wage_Info!$B$2:$AH$55, 13, FALSE)), C116=2017, _xlfn.IFS(E116=1, VLOOKUP(H116, [1]Wage_Info!$B$2:$AH$55, 14, FALSE), E116=2, VLOOKUP(H116, [1]Wage_Info!$B$2:$AH$55, 15, FALSE), E116=3, VLOOKUP(H116, [1]Wage_Info!$B$2:$AH$55, 16, FALSE), E116=4, VLOOKUP(H116, [1]Wage_Info!$B$2:$AH$55, 17, FALSE)), C116 = 2018, _xlfn.IFS(E116=1, VLOOKUP(H116, [1]Wage_Info!$B$2:$AH$55, 18, FALSE), E116=3, VLOOKUP(H116, [1]Wage_Info!$B$2:$AH$55, 19, FALSE)))</f>
        <v>0</v>
      </c>
      <c r="Z116" s="2">
        <f>_xlfn.IFS(C116=2014, _xlfn.IFS(E116=1, VLOOKUP(H116, [1]Wage_Info!$B$2:$AL$55, 20, FALSE), E116=2, VLOOKUP(H116, [1]Wage_Info!$B$2:$AL$55, 21, FALSE), E116=3, VLOOKUP(H116, [1]Wage_Info!$B$2:$AL$55, 22, FALSE), E116=4, VLOOKUP(H116, [1]Wage_Info!$B$2:$AL$55, 23, FALSE)), C116=2015, _xlfn.IFS(E116=1, VLOOKUP(H116, [1]Wage_Info!$B$2:$AL$55, 24, FALSE), E116=2, VLOOKUP(H116, [1]Wage_Info!$B$2:$AL$55, 25, FALSE), E116=3, VLOOKUP(H116, [1]Wage_Info!$B$2:$AL$55, 26, FALSE), E116=4, VLOOKUP(H116, [1]Wage_Info!$B$2:$AL$55, 27, FALSE)), C116=2016, _xlfn.IFS(E116=1, VLOOKUP(H116, [1]Wage_Info!$B$2:$AL$55, 28, FALSE), E116=2, VLOOKUP(H116, [1]Wage_Info!$B$2:$AL$55, 29, FALSE), E116=3, VLOOKUP(H116, [1]Wage_Info!$B$2:$AL$55, 30, FALSE), E116=4, VLOOKUP(H116, [1]Wage_Info!$B$2:$AL$55, 31, FALSE)), C116=2017, _xlfn.IFS(E116=1, VLOOKUP(H116, [1]Wage_Info!$B$2:$AL$55, 32, FALSE), E116=2, VLOOKUP(H116, [1]Wage_Info!$B$2:$AL$55, 33, FALSE), E116=3, VLOOKUP(H116, [1]Wage_Info!$B$2:$AL$55, 34, FALSE), E116=4, VLOOKUP(H116, [1]Wage_Info!$B$2:$AL$55, 35, FALSE)), C116 = 2018, _xlfn.IFS(E116=1, VLOOKUP(H116, [1]Wage_Info!$B$2:$AL$55, 36, FALSE), E116=2, VLOOKUP(H116, [1]Wage_Info!$B$2:$AL$55, 37, FALSE)))</f>
        <v>0</v>
      </c>
      <c r="AA116" s="4" t="e">
        <f t="shared" si="12"/>
        <v>#DIV/0!</v>
      </c>
      <c r="AB116">
        <f>[1]Key!C116</f>
        <v>1</v>
      </c>
      <c r="AC116">
        <f t="shared" si="13"/>
        <v>0</v>
      </c>
      <c r="AD116">
        <f t="shared" si="14"/>
        <v>0</v>
      </c>
      <c r="AE116">
        <f t="shared" si="15"/>
        <v>0</v>
      </c>
      <c r="AF116">
        <f>[1]Key!D116</f>
        <v>0</v>
      </c>
    </row>
    <row r="117" spans="1:32" x14ac:dyDescent="0.3">
      <c r="A117">
        <v>116</v>
      </c>
      <c r="B117">
        <v>116</v>
      </c>
      <c r="C117">
        <v>2014</v>
      </c>
      <c r="D117">
        <v>11</v>
      </c>
      <c r="E117">
        <f t="shared" si="8"/>
        <v>4</v>
      </c>
      <c r="F117">
        <v>2016</v>
      </c>
      <c r="G117" t="s">
        <v>40</v>
      </c>
      <c r="H117" s="1">
        <f>VALUE(IF(G117="foreign",53,SUBSTITUTE(G117,G117,VLOOKUP(G117,[1]Key!$G$2:$H$55,2,))))</f>
        <v>5</v>
      </c>
      <c r="I117" t="s">
        <v>40</v>
      </c>
      <c r="J117">
        <f>VALUE(_xlfn.IFS(I117="foreign",53,I117="fictional",54, I117="unspecified", 55, NOT(OR(I117="foreign",I117="fictional")),SUBSTITUTE(I117,I117,VLOOKUP(I117,[1]Key!$G$2:$H$55,2,))))</f>
        <v>5</v>
      </c>
      <c r="K117">
        <f t="shared" si="9"/>
        <v>1</v>
      </c>
      <c r="L117">
        <f>VLOOKUP(H117, [1]Key!$H$2:$K$54, 2)</f>
        <v>3</v>
      </c>
      <c r="M117">
        <f>VLOOKUP(J117, [1]Key!$H$2:$K$54, 2)</f>
        <v>3</v>
      </c>
      <c r="N117">
        <f>VLOOKUP("*"&amp;G117&amp;"*",[1]Key!$N$2:$O$6,2,FALSE)</f>
        <v>4</v>
      </c>
      <c r="O117">
        <f>VLOOKUP("*"&amp;G117&amp;"*",[1]Key!$R$2:$S$11,2,FALSE)</f>
        <v>6</v>
      </c>
      <c r="P117">
        <v>2248</v>
      </c>
      <c r="Q117" s="2">
        <v>22000000</v>
      </c>
      <c r="R117" t="s">
        <v>33</v>
      </c>
      <c r="S117">
        <f>VLOOKUP(R117, [1]Key!$U$2:$V$50, 2, FALSE)</f>
        <v>1</v>
      </c>
      <c r="T117">
        <f t="shared" si="10"/>
        <v>0</v>
      </c>
      <c r="U117">
        <f>_xlfn.IFS(C117=2018, VLOOKUP(H117, '[1]State Pop'!$B$2:$G$55,6),C117=2017, VLOOKUP(H117, '[1]State Pop'!$B$2:$F$55,5),C117=2016, VLOOKUP(H117, '[1]State Pop'!$B$2:$F$55,4), C117=2015, VLOOKUP(H117, '[1]State Pop'!$B$2:$F$55,3), C117=2014, VLOOKUP(H117, '[1]State Pop'!$B$2:$F$55,2))</f>
        <v>38701278</v>
      </c>
      <c r="V117">
        <f>_xlfn.IFS(C117=2014,_xlfn.IFS(D117=1,VLOOKUP(H117,[1]Film_Workers!$B$2:$BD$55,2,FALSE),D117=2,VLOOKUP(H117,[1]Film_Workers!$B$2:$BD$55,3,FALSE),D117=3,VLOOKUP(H117,[1]Film_Workers!$B$2:$BD$55,4,FALSE),D117=4,VLOOKUP(H117,[1]Film_Workers!$B$2:$BD$55,5,FALSE),D117=5,VLOOKUP(H117,[1]Film_Workers!$B$2:$BD$55,6,FALSE),D117=6,VLOOKUP(H117,[1]Film_Workers!$B$2:$BD$55,7,FALSE),D117=7,VLOOKUP(H117,[1]Film_Workers!$B$2:$BD$55,8,FALSE),D117=8,VLOOKUP(H117,[1]Film_Workers!$B$2:$BD$55,9,FALSE),D117=9,VLOOKUP(H117,[1]Film_Workers!$B$2:$BD$55,10,FALSE),D117=10,VLOOKUP(H117,[1]Film_Workers!$B$2:$BD$55,11,FALSE),D117=11,VLOOKUP(H117,[1]Film_Workers!$B$2:$BD$55,12,FALSE),D117=12,VLOOKUP(H117,[1]Film_Workers!$B$2:$BD$55,13,FALSE)),C117=2015,_xlfn.IFS(D117=1,VLOOKUP(H117,[1]Film_Workers!$B$2:$BD$55,14,FALSE),D117=2,VLOOKUP(H117,[1]Film_Workers!$B$2:$BD$55,15,FALSE),D117=3,VLOOKUP(H117,[1]Film_Workers!$B$2:$BD$55,16,FALSE),D117=4,VLOOKUP(H117,[1]Film_Workers!$B$2:$BD$55,17,FALSE),D117=5,VLOOKUP(H117,[1]Film_Workers!$B$2:$BD$55,18,FALSE),D117=6,VLOOKUP(H117,[1]Film_Workers!$B$2:$BD$55,19,FALSE),D117=7,VLOOKUP(H117,[1]Film_Workers!$B$2:$BD$55,20,FALSE),D117=8,VLOOKUP(H117,[1]Film_Workers!$B$2:$BD$55,21,FALSE),D117=9,VLOOKUP(H117,[1]Film_Workers!$B$2:$BD$55,22,FALSE),D117=10,VLOOKUP(H117,[1]Film_Workers!$B$2:$BD$55,23,FALSE),D117=11,VLOOKUP(H117,[1]Film_Workers!$B$2:$BD$55,24,FALSE),D117=12,VLOOKUP(H117,[1]Film_Workers!$B$2:$BD$55,25,FALSE)),C117=2016,_xlfn.IFS(D117=1,VLOOKUP(H117,[1]Film_Workers!$B$2:$BD$55,26,FALSE),D117=2,VLOOKUP(H117,[1]Film_Workers!$B$2:$BD$55,27,FALSE),D117=3,VLOOKUP(H117,[1]Film_Workers!$B$2:$BD$55,28,FALSE),D117=4,VLOOKUP(H117,[1]Film_Workers!$B$2:$BD$55,29,FALSE),D117=5,VLOOKUP(H117,[1]Film_Workers!$B$2:$BD$55,30,FALSE),D117=6,VLOOKUP(H117,[1]Film_Workers!$B$2:$BD$55,31,FALSE),D117=7,VLOOKUP(H117,[1]Film_Workers!$B$2:$BD$55,32,FALSE),D117=8,VLOOKUP(H117,[1]Film_Workers!$B$2:$BD$55,33,FALSE),D117=9,VLOOKUP(H117,[1]Film_Workers!$B$2:$BD$55,34,FALSE),D117=10,VLOOKUP(H117,[1]Film_Workers!$B$2:$BD$55,35,FALSE),D117=11,VLOOKUP(H117,[1]Film_Workers!$B$2:$BD$55,36,FALSE),D117=12,VLOOKUP(H117,[1]Film_Workers!$B$2:$BD$55,37,FALSE)),C117=2017,_xlfn.IFS(D117=1,VLOOKUP(H117,[1]Film_Workers!$B$2:$BD$55,38,FALSE),D117=2,VLOOKUP(H117,[1]Film_Workers!$B$2:$BD$55,39,FALSE),D117=3,VLOOKUP(H117,[1]Film_Workers!$B$2:$BD$55,40,FALSE),D117=4,VLOOKUP(H117,[1]Film_Workers!$B$2:$BD$55,41,FALSE),D117=5,VLOOKUP(H117,[1]Film_Workers!$B$2:$BD$55,42,FALSE),D117=6,VLOOKUP(H117,[1]Film_Workers!$B$2:$BD$55,43,FALSE),D117=7,VLOOKUP(H117,[1]Film_Workers!$B$2:$BD$55,43,FALSE),D117=8,VLOOKUP(H117,[1]Film_Workers!$B$2:$BD$55,44,FALSE),D117=9,VLOOKUP(H117,[1]Film_Workers!$B$2:$BD$55,45,FALSE),D117=10,VLOOKUP(H117,[1]Film_Workers!$B$2:$BD$55,46,FALSE),D117=11,VLOOKUP(H117,[1]Film_Workers!$B$2:$BD$55,47,FALSE),D117=12,VLOOKUP(H117,[1]Film_Workers!$B$2:$BD$55,48)),C117=2018,_xlfn.IFS(D117=1,VLOOKUP(H117,[1]Film_Workers!$B$2:$BD$55,49,FALSE),D117=2,VLOOKUP(H117,[1]Film_Workers!$B$2:$BD$55,50,FALSE),D117=3,VLOOKUP(H117,[1]Film_Workers!$B$2:$BD$55,51,FALSE),D117=4,VLOOKUP(H117,[1]Film_Workers!$B$2:$BD$55,52,FALSE),D117=5,VLOOKUP(H117,[1]Film_Workers!$B$2:$BD$55,53,FALSE),D117=6,VLOOKUP(H117,[1]Film_Workers!$B$2:$BD$55,54)))</f>
        <v>111743</v>
      </c>
      <c r="W117">
        <f>_xlfn.IFS(C117=2014,_xlfn.IFS(D117=1,VLOOKUP(H117,[1]Priv_Workers!$B$2:$BD$55,2,FALSE),D117=2,VLOOKUP(H117,[1]Priv_Workers!$B$2:$BD$55,3,FALSE),D117=3,VLOOKUP(H117,[1]Priv_Workers!$B$2:$BD$55,4,FALSE),D117=4,VLOOKUP(H117,[1]Priv_Workers!$B$2:$BD$55,5,FALSE),D117=5,VLOOKUP(H117,[1]Priv_Workers!$B$2:$BD$55,6,FALSE),D117=6,VLOOKUP(H117,[1]Priv_Workers!$B$2:$BD$55,7,FALSE),D117=7,VLOOKUP(H117,[1]Priv_Workers!$B$2:$BD$55,8,FALSE),D117=8,VLOOKUP(H117,[1]Priv_Workers!$B$2:$BD$55,9,FALSE),D117=9,VLOOKUP(H117,[1]Priv_Workers!$B$2:$BD$55,10,FALSE),D117=10,VLOOKUP(H117,[1]Priv_Workers!$B$2:$BD$55,11,FALSE),D117=11,VLOOKUP(H117,[1]Priv_Workers!$B$2:$BD$55,12,FALSE),D117=12,VLOOKUP(H117,[1]Priv_Workers!$B$2:$BD$55,13,FALSE)),C117=2015,_xlfn.IFS(D117=1,VLOOKUP(H117,[1]Priv_Workers!$B$2:$BD$55,14,FALSE),D117=2,VLOOKUP(H117,[1]Priv_Workers!$B$2:$BD$55,15,FALSE),D117=3,VLOOKUP(H117,[1]Priv_Workers!$B$2:$BD$55,16,FALSE),D117=4,VLOOKUP(H117,[1]Priv_Workers!$B$2:$BD$55,17,FALSE),D117=5,VLOOKUP(H117,[1]Priv_Workers!$B$2:$BD$55,18,FALSE),D117=6,VLOOKUP(H117,[1]Priv_Workers!$B$2:$BD$55,19,FALSE),D117=7,VLOOKUP(H117,[1]Priv_Workers!$B$2:$BD$55,20,FALSE),D117=8,VLOOKUP(H117,[1]Priv_Workers!$B$2:$BD$55,21,FALSE),D117=9,VLOOKUP(H117,[1]Priv_Workers!$B$2:$BD$55,22,FALSE),D117=10,VLOOKUP(H117,[1]Priv_Workers!$B$2:$BD$55,23,FALSE),D117=11,VLOOKUP(H117,[1]Priv_Workers!$B$2:$BD$55,24,FALSE),D117=12,VLOOKUP(H117,[1]Priv_Workers!$B$2:$BD$55,25,FALSE)),C117=2016,_xlfn.IFS(D117=1,VLOOKUP(H117,[1]Priv_Workers!$B$2:$BD$55,26,FALSE),D117=2,VLOOKUP(H117,[1]Priv_Workers!$B$2:$BD$55,27,FALSE),D117=3,VLOOKUP(H117,[1]Priv_Workers!$B$2:$BD$55,28,FALSE),D117=4,VLOOKUP(H117,[1]Priv_Workers!$B$2:$BD$55,29,FALSE),D117=5,VLOOKUP(H117,[1]Priv_Workers!$B$2:$BD$55,30,FALSE),D117=6,VLOOKUP(H117,[1]Priv_Workers!$B$2:$BD$55,31,FALSE),D117=7,VLOOKUP(H117,[1]Priv_Workers!$B$2:$BD$55,32,FALSE),D117=8,VLOOKUP(H117,[1]Priv_Workers!$B$2:$BD$55,33,FALSE),D117=9,VLOOKUP(H117,[1]Priv_Workers!$B$2:$BD$55,34,FALSE),D117=10,VLOOKUP(H117,[1]Priv_Workers!$B$2:$BD$55,35,FALSE),D117=11,VLOOKUP(H117,[1]Priv_Workers!$B$2:$BD$55,36,FALSE),D117=12,VLOOKUP(H117,[1]Priv_Workers!$B$2:$BD$55,37,FALSE)),C117=2017,_xlfn.IFS(D117=1,VLOOKUP(H117,[1]Priv_Workers!$B$2:$BD$55,38,FALSE),D117=2,VLOOKUP(H117,[1]Priv_Workers!$B$2:$BD$55,39,FALSE),D117=3,VLOOKUP(H117,[1]Priv_Workers!$B$2:$BD$55,40,FALSE),D117=4,VLOOKUP(H117,[1]Priv_Workers!$B$2:$BD$55,41,FALSE),D117=5,VLOOKUP(H117,[1]Priv_Workers!$B$2:$BD$55,42,FALSE),D117=6,VLOOKUP(H117,[1]Priv_Workers!$B$2:$BD$55,43,FALSE),D117=7,VLOOKUP(H117,[1]Priv_Workers!$B$2:$BD$55,43,FALSE),D117=8,VLOOKUP(H117,[1]Priv_Workers!$B$2:$BD$55,44,FALSE),D117=9,VLOOKUP(H117,[1]Priv_Workers!$B$2:$BD$55,45,FALSE),D117=10,VLOOKUP(H117,[1]Priv_Workers!$B$2:$BD$55,46,FALSE),D117=11,VLOOKUP(H117,[1]Priv_Workers!$B$2:$BD$55,47,FALSE),D117=12,VLOOKUP(H117,[1]Priv_Workers!$B$2:$BD$55,48)),C117=2018,_xlfn.IFS(D117=1,VLOOKUP(H117,[1]Priv_Workers!$B$2:$BD$55,49,FALSE),D117=2,VLOOKUP(H117,[1]Priv_Workers!$B$2:$BD$55,50,FALSE),D117=3,VLOOKUP(H117,[1]Priv_Workers!$B$2:$BD$55,51,FALSE),D117=4,VLOOKUP(H117,[1]Priv_Workers!$B$2:$BD$55,52,FALSE),D117=5,VLOOKUP(H117,[1]Priv_Workers!$B$2:$BD$55,53,FALSE),D117=6,VLOOKUP(H117,[1]Priv_Workers!$B$2:$BD$55,54)))</f>
        <v>13753209</v>
      </c>
      <c r="X117" s="3">
        <f t="shared" si="11"/>
        <v>8.1248674400279958E-3</v>
      </c>
      <c r="Y117" s="2">
        <f>_xlfn.IFS(C117=2014, _xlfn.IFS(E117=1, VLOOKUP(H117, [1]Wage_Info!$B$2:$AH$55, 2, FALSE), E117=2, VLOOKUP(H117, [1]Wage_Info!$B$2:$AH$55, 3, FALSE), E117=3, VLOOKUP(H117, [1]Wage_Info!$B$2:$AH$55, 4, FALSE), E117=4, VLOOKUP(H117, [1]Wage_Info!$B$2:$AH$55, 5, FALSE)), C117=2015, _xlfn.IFS(E117=1, VLOOKUP(H117, [1]Wage_Info!$B$2:$AH$55, 6, FALSE), E117=2, VLOOKUP(H117, [1]Wage_Info!$B$2:$AH$55, 7, FALSE), E117=3, VLOOKUP(H117, [1]Wage_Info!$B$2:$AH$55, 8, FALSE), E117=4, VLOOKUP(H117, [1]Wage_Info!$B$2:$AH$55, 9, FALSE)), C117=2016, _xlfn.IFS(E117=1, VLOOKUP(H117, [1]Wage_Info!$B$2:$AH$55, 10, FALSE), E117=2, VLOOKUP(H117, [1]Wage_Info!$B$2:$AH$55, 11, FALSE), E117=3, VLOOKUP(H117, [1]Wage_Info!$B$2:$AH$55, 12, FALSE), E117=4, VLOOKUP(H117, [1]Wage_Info!$B$2:$AH$55, 13, FALSE)), C117=2017, _xlfn.IFS(E117=1, VLOOKUP(H117, [1]Wage_Info!$B$2:$AH$55, 14, FALSE), E117=2, VLOOKUP(H117, [1]Wage_Info!$B$2:$AH$55, 15, FALSE), E117=3, VLOOKUP(H117, [1]Wage_Info!$B$2:$AH$55, 16, FALSE), E117=4, VLOOKUP(H117, [1]Wage_Info!$B$2:$AH$55, 17, FALSE)), C117 = 2018, _xlfn.IFS(E117=1, VLOOKUP(H117, [1]Wage_Info!$B$2:$AH$55, 18, FALSE), E117=3, VLOOKUP(H117, [1]Wage_Info!$B$2:$AH$55, 19, FALSE)))</f>
        <v>3824672015</v>
      </c>
      <c r="Z117" s="2">
        <f>_xlfn.IFS(C117=2014, _xlfn.IFS(E117=1, VLOOKUP(H117, [1]Wage_Info!$B$2:$AL$55, 20, FALSE), E117=2, VLOOKUP(H117, [1]Wage_Info!$B$2:$AL$55, 21, FALSE), E117=3, VLOOKUP(H117, [1]Wage_Info!$B$2:$AL$55, 22, FALSE), E117=4, VLOOKUP(H117, [1]Wage_Info!$B$2:$AL$55, 23, FALSE)), C117=2015, _xlfn.IFS(E117=1, VLOOKUP(H117, [1]Wage_Info!$B$2:$AL$55, 24, FALSE), E117=2, VLOOKUP(H117, [1]Wage_Info!$B$2:$AL$55, 25, FALSE), E117=3, VLOOKUP(H117, [1]Wage_Info!$B$2:$AL$55, 26, FALSE), E117=4, VLOOKUP(H117, [1]Wage_Info!$B$2:$AL$55, 27, FALSE)), C117=2016, _xlfn.IFS(E117=1, VLOOKUP(H117, [1]Wage_Info!$B$2:$AL$55, 28, FALSE), E117=2, VLOOKUP(H117, [1]Wage_Info!$B$2:$AL$55, 29, FALSE), E117=3, VLOOKUP(H117, [1]Wage_Info!$B$2:$AL$55, 30, FALSE), E117=4, VLOOKUP(H117, [1]Wage_Info!$B$2:$AL$55, 31, FALSE)), C117=2017, _xlfn.IFS(E117=1, VLOOKUP(H117, [1]Wage_Info!$B$2:$AL$55, 32, FALSE), E117=2, VLOOKUP(H117, [1]Wage_Info!$B$2:$AL$55, 33, FALSE), E117=3, VLOOKUP(H117, [1]Wage_Info!$B$2:$AL$55, 34, FALSE), E117=4, VLOOKUP(H117, [1]Wage_Info!$B$2:$AL$55, 35, FALSE)), C117 = 2018, _xlfn.IFS(E117=1, VLOOKUP(H117, [1]Wage_Info!$B$2:$AL$55, 36, FALSE), E117=2, VLOOKUP(H117, [1]Wage_Info!$B$2:$AL$55, 37, FALSE)))</f>
        <v>216188885659</v>
      </c>
      <c r="AA117" s="4">
        <f t="shared" si="12"/>
        <v>1.7691344323004413E-2</v>
      </c>
      <c r="AB117">
        <f>[1]Key!C117</f>
        <v>1</v>
      </c>
      <c r="AC117">
        <f t="shared" si="13"/>
        <v>1</v>
      </c>
      <c r="AD117">
        <f t="shared" si="14"/>
        <v>0</v>
      </c>
      <c r="AE117">
        <f t="shared" si="15"/>
        <v>1</v>
      </c>
      <c r="AF117">
        <f>[1]Key!D117</f>
        <v>0</v>
      </c>
    </row>
    <row r="118" spans="1:32" x14ac:dyDescent="0.3">
      <c r="A118">
        <v>117</v>
      </c>
      <c r="B118">
        <v>117</v>
      </c>
      <c r="C118">
        <v>2015</v>
      </c>
      <c r="D118">
        <v>2</v>
      </c>
      <c r="E118">
        <f t="shared" si="8"/>
        <v>1</v>
      </c>
      <c r="F118">
        <v>2016</v>
      </c>
      <c r="G118" t="s">
        <v>75</v>
      </c>
      <c r="H118" s="1">
        <f>VALUE(IF(G118="foreign",53,SUBSTITUTE(G118,G118,VLOOKUP(G118,[1]Key!$G$2:$H$55,2,))))</f>
        <v>19</v>
      </c>
      <c r="I118" t="s">
        <v>47</v>
      </c>
      <c r="J118">
        <f>VALUE(_xlfn.IFS(I118="foreign",53,I118="fictional",54, I118="unspecified", 55, NOT(OR(I118="foreign",I118="fictional")),SUBSTITUTE(I118,I118,VLOOKUP(I118,[1]Key!$G$2:$H$55,2,))))</f>
        <v>55</v>
      </c>
      <c r="K118">
        <f t="shared" si="9"/>
        <v>0</v>
      </c>
      <c r="L118">
        <f>VLOOKUP(H118, [1]Key!$H$2:$K$54, 2)</f>
        <v>4</v>
      </c>
      <c r="M118">
        <f>VLOOKUP(J118, [1]Key!$H$2:$K$54, 2)</f>
        <v>0</v>
      </c>
      <c r="N118">
        <f>VLOOKUP("*"&amp;G118&amp;"*",[1]Key!$N$2:$O$6,2,FALSE)</f>
        <v>3</v>
      </c>
      <c r="O118">
        <f>VLOOKUP("*"&amp;G118&amp;"*",[1]Key!$R$2:$S$11,2,FALSE)</f>
        <v>9</v>
      </c>
      <c r="P118">
        <v>2246</v>
      </c>
      <c r="Q118" s="2">
        <v>10000000</v>
      </c>
      <c r="R118" t="s">
        <v>61</v>
      </c>
      <c r="S118">
        <f>VLOOKUP(R118, [1]Key!$U$2:$V$50, 2, FALSE)</f>
        <v>6</v>
      </c>
      <c r="T118">
        <f t="shared" si="10"/>
        <v>0</v>
      </c>
      <c r="U118">
        <f>_xlfn.IFS(C118=2018, VLOOKUP(H118, '[1]State Pop'!$B$2:$G$55,6),C118=2017, VLOOKUP(H118, '[1]State Pop'!$B$2:$F$55,5),C118=2016, VLOOKUP(H118, '[1]State Pop'!$B$2:$F$55,4), C118=2015, VLOOKUP(H118, '[1]State Pop'!$B$2:$F$55,3), C118=2014, VLOOKUP(H118, '[1]State Pop'!$B$2:$F$55,2))</f>
        <v>4671211</v>
      </c>
      <c r="V118">
        <f>_xlfn.IFS(C118=2014,_xlfn.IFS(D118=1,VLOOKUP(H118,[1]Film_Workers!$B$2:$BD$55,2,FALSE),D118=2,VLOOKUP(H118,[1]Film_Workers!$B$2:$BD$55,3,FALSE),D118=3,VLOOKUP(H118,[1]Film_Workers!$B$2:$BD$55,4,FALSE),D118=4,VLOOKUP(H118,[1]Film_Workers!$B$2:$BD$55,5,FALSE),D118=5,VLOOKUP(H118,[1]Film_Workers!$B$2:$BD$55,6,FALSE),D118=6,VLOOKUP(H118,[1]Film_Workers!$B$2:$BD$55,7,FALSE),D118=7,VLOOKUP(H118,[1]Film_Workers!$B$2:$BD$55,8,FALSE),D118=8,VLOOKUP(H118,[1]Film_Workers!$B$2:$BD$55,9,FALSE),D118=9,VLOOKUP(H118,[1]Film_Workers!$B$2:$BD$55,10,FALSE),D118=10,VLOOKUP(H118,[1]Film_Workers!$B$2:$BD$55,11,FALSE),D118=11,VLOOKUP(H118,[1]Film_Workers!$B$2:$BD$55,12,FALSE),D118=12,VLOOKUP(H118,[1]Film_Workers!$B$2:$BD$55,13,FALSE)),C118=2015,_xlfn.IFS(D118=1,VLOOKUP(H118,[1]Film_Workers!$B$2:$BD$55,14,FALSE),D118=2,VLOOKUP(H118,[1]Film_Workers!$B$2:$BD$55,15,FALSE),D118=3,VLOOKUP(H118,[1]Film_Workers!$B$2:$BD$55,16,FALSE),D118=4,VLOOKUP(H118,[1]Film_Workers!$B$2:$BD$55,17,FALSE),D118=5,VLOOKUP(H118,[1]Film_Workers!$B$2:$BD$55,18,FALSE),D118=6,VLOOKUP(H118,[1]Film_Workers!$B$2:$BD$55,19,FALSE),D118=7,VLOOKUP(H118,[1]Film_Workers!$B$2:$BD$55,20,FALSE),D118=8,VLOOKUP(H118,[1]Film_Workers!$B$2:$BD$55,21,FALSE),D118=9,VLOOKUP(H118,[1]Film_Workers!$B$2:$BD$55,22,FALSE),D118=10,VLOOKUP(H118,[1]Film_Workers!$B$2:$BD$55,23,FALSE),D118=11,VLOOKUP(H118,[1]Film_Workers!$B$2:$BD$55,24,FALSE),D118=12,VLOOKUP(H118,[1]Film_Workers!$B$2:$BD$55,25,FALSE)),C118=2016,_xlfn.IFS(D118=1,VLOOKUP(H118,[1]Film_Workers!$B$2:$BD$55,26,FALSE),D118=2,VLOOKUP(H118,[1]Film_Workers!$B$2:$BD$55,27,FALSE),D118=3,VLOOKUP(H118,[1]Film_Workers!$B$2:$BD$55,28,FALSE),D118=4,VLOOKUP(H118,[1]Film_Workers!$B$2:$BD$55,29,FALSE),D118=5,VLOOKUP(H118,[1]Film_Workers!$B$2:$BD$55,30,FALSE),D118=6,VLOOKUP(H118,[1]Film_Workers!$B$2:$BD$55,31,FALSE),D118=7,VLOOKUP(H118,[1]Film_Workers!$B$2:$BD$55,32,FALSE),D118=8,VLOOKUP(H118,[1]Film_Workers!$B$2:$BD$55,33,FALSE),D118=9,VLOOKUP(H118,[1]Film_Workers!$B$2:$BD$55,34,FALSE),D118=10,VLOOKUP(H118,[1]Film_Workers!$B$2:$BD$55,35,FALSE),D118=11,VLOOKUP(H118,[1]Film_Workers!$B$2:$BD$55,36,FALSE),D118=12,VLOOKUP(H118,[1]Film_Workers!$B$2:$BD$55,37,FALSE)),C118=2017,_xlfn.IFS(D118=1,VLOOKUP(H118,[1]Film_Workers!$B$2:$BD$55,38,FALSE),D118=2,VLOOKUP(H118,[1]Film_Workers!$B$2:$BD$55,39,FALSE),D118=3,VLOOKUP(H118,[1]Film_Workers!$B$2:$BD$55,40,FALSE),D118=4,VLOOKUP(H118,[1]Film_Workers!$B$2:$BD$55,41,FALSE),D118=5,VLOOKUP(H118,[1]Film_Workers!$B$2:$BD$55,42,FALSE),D118=6,VLOOKUP(H118,[1]Film_Workers!$B$2:$BD$55,43,FALSE),D118=7,VLOOKUP(H118,[1]Film_Workers!$B$2:$BD$55,43,FALSE),D118=8,VLOOKUP(H118,[1]Film_Workers!$B$2:$BD$55,44,FALSE),D118=9,VLOOKUP(H118,[1]Film_Workers!$B$2:$BD$55,45,FALSE),D118=10,VLOOKUP(H118,[1]Film_Workers!$B$2:$BD$55,46,FALSE),D118=11,VLOOKUP(H118,[1]Film_Workers!$B$2:$BD$55,47,FALSE),D118=12,VLOOKUP(H118,[1]Film_Workers!$B$2:$BD$55,48)),C118=2018,_xlfn.IFS(D118=1,VLOOKUP(H118,[1]Film_Workers!$B$2:$BD$55,49,FALSE),D118=2,VLOOKUP(H118,[1]Film_Workers!$B$2:$BD$55,50,FALSE),D118=3,VLOOKUP(H118,[1]Film_Workers!$B$2:$BD$55,51,FALSE),D118=4,VLOOKUP(H118,[1]Film_Workers!$B$2:$BD$55,52,FALSE),D118=5,VLOOKUP(H118,[1]Film_Workers!$B$2:$BD$55,53,FALSE),D118=6,VLOOKUP(H118,[1]Film_Workers!$B$2:$BD$55,54)))</f>
        <v>6053</v>
      </c>
      <c r="W118">
        <f>_xlfn.IFS(C118=2014,_xlfn.IFS(D118=1,VLOOKUP(H118,[1]Priv_Workers!$B$2:$BD$55,2,FALSE),D118=2,VLOOKUP(H118,[1]Priv_Workers!$B$2:$BD$55,3,FALSE),D118=3,VLOOKUP(H118,[1]Priv_Workers!$B$2:$BD$55,4,FALSE),D118=4,VLOOKUP(H118,[1]Priv_Workers!$B$2:$BD$55,5,FALSE),D118=5,VLOOKUP(H118,[1]Priv_Workers!$B$2:$BD$55,6,FALSE),D118=6,VLOOKUP(H118,[1]Priv_Workers!$B$2:$BD$55,7,FALSE),D118=7,VLOOKUP(H118,[1]Priv_Workers!$B$2:$BD$55,8,FALSE),D118=8,VLOOKUP(H118,[1]Priv_Workers!$B$2:$BD$55,9,FALSE),D118=9,VLOOKUP(H118,[1]Priv_Workers!$B$2:$BD$55,10,FALSE),D118=10,VLOOKUP(H118,[1]Priv_Workers!$B$2:$BD$55,11,FALSE),D118=11,VLOOKUP(H118,[1]Priv_Workers!$B$2:$BD$55,12,FALSE),D118=12,VLOOKUP(H118,[1]Priv_Workers!$B$2:$BD$55,13,FALSE)),C118=2015,_xlfn.IFS(D118=1,VLOOKUP(H118,[1]Priv_Workers!$B$2:$BD$55,14,FALSE),D118=2,VLOOKUP(H118,[1]Priv_Workers!$B$2:$BD$55,15,FALSE),D118=3,VLOOKUP(H118,[1]Priv_Workers!$B$2:$BD$55,16,FALSE),D118=4,VLOOKUP(H118,[1]Priv_Workers!$B$2:$BD$55,17,FALSE),D118=5,VLOOKUP(H118,[1]Priv_Workers!$B$2:$BD$55,18,FALSE),D118=6,VLOOKUP(H118,[1]Priv_Workers!$B$2:$BD$55,19,FALSE),D118=7,VLOOKUP(H118,[1]Priv_Workers!$B$2:$BD$55,20,FALSE),D118=8,VLOOKUP(H118,[1]Priv_Workers!$B$2:$BD$55,21,FALSE),D118=9,VLOOKUP(H118,[1]Priv_Workers!$B$2:$BD$55,22,FALSE),D118=10,VLOOKUP(H118,[1]Priv_Workers!$B$2:$BD$55,23,FALSE),D118=11,VLOOKUP(H118,[1]Priv_Workers!$B$2:$BD$55,24,FALSE),D118=12,VLOOKUP(H118,[1]Priv_Workers!$B$2:$BD$55,25,FALSE)),C118=2016,_xlfn.IFS(D118=1,VLOOKUP(H118,[1]Priv_Workers!$B$2:$BD$55,26,FALSE),D118=2,VLOOKUP(H118,[1]Priv_Workers!$B$2:$BD$55,27,FALSE),D118=3,VLOOKUP(H118,[1]Priv_Workers!$B$2:$BD$55,28,FALSE),D118=4,VLOOKUP(H118,[1]Priv_Workers!$B$2:$BD$55,29,FALSE),D118=5,VLOOKUP(H118,[1]Priv_Workers!$B$2:$BD$55,30,FALSE),D118=6,VLOOKUP(H118,[1]Priv_Workers!$B$2:$BD$55,31,FALSE),D118=7,VLOOKUP(H118,[1]Priv_Workers!$B$2:$BD$55,32,FALSE),D118=8,VLOOKUP(H118,[1]Priv_Workers!$B$2:$BD$55,33,FALSE),D118=9,VLOOKUP(H118,[1]Priv_Workers!$B$2:$BD$55,34,FALSE),D118=10,VLOOKUP(H118,[1]Priv_Workers!$B$2:$BD$55,35,FALSE),D118=11,VLOOKUP(H118,[1]Priv_Workers!$B$2:$BD$55,36,FALSE),D118=12,VLOOKUP(H118,[1]Priv_Workers!$B$2:$BD$55,37,FALSE)),C118=2017,_xlfn.IFS(D118=1,VLOOKUP(H118,[1]Priv_Workers!$B$2:$BD$55,38,FALSE),D118=2,VLOOKUP(H118,[1]Priv_Workers!$B$2:$BD$55,39,FALSE),D118=3,VLOOKUP(H118,[1]Priv_Workers!$B$2:$BD$55,40,FALSE),D118=4,VLOOKUP(H118,[1]Priv_Workers!$B$2:$BD$55,41,FALSE),D118=5,VLOOKUP(H118,[1]Priv_Workers!$B$2:$BD$55,42,FALSE),D118=6,VLOOKUP(H118,[1]Priv_Workers!$B$2:$BD$55,43,FALSE),D118=7,VLOOKUP(H118,[1]Priv_Workers!$B$2:$BD$55,43,FALSE),D118=8,VLOOKUP(H118,[1]Priv_Workers!$B$2:$BD$55,44,FALSE),D118=9,VLOOKUP(H118,[1]Priv_Workers!$B$2:$BD$55,45,FALSE),D118=10,VLOOKUP(H118,[1]Priv_Workers!$B$2:$BD$55,46,FALSE),D118=11,VLOOKUP(H118,[1]Priv_Workers!$B$2:$BD$55,47,FALSE),D118=12,VLOOKUP(H118,[1]Priv_Workers!$B$2:$BD$55,48)),C118=2018,_xlfn.IFS(D118=1,VLOOKUP(H118,[1]Priv_Workers!$B$2:$BD$55,49,FALSE),D118=2,VLOOKUP(H118,[1]Priv_Workers!$B$2:$BD$55,50,FALSE),D118=3,VLOOKUP(H118,[1]Priv_Workers!$B$2:$BD$55,51,FALSE),D118=4,VLOOKUP(H118,[1]Priv_Workers!$B$2:$BD$55,52,FALSE),D118=5,VLOOKUP(H118,[1]Priv_Workers!$B$2:$BD$55,53,FALSE),D118=6,VLOOKUP(H118,[1]Priv_Workers!$B$2:$BD$55,54)))</f>
        <v>1609714</v>
      </c>
      <c r="X118" s="3">
        <f t="shared" si="11"/>
        <v>3.7602953071166679E-3</v>
      </c>
      <c r="Y118" s="2">
        <f>_xlfn.IFS(C118=2014, _xlfn.IFS(E118=1, VLOOKUP(H118, [1]Wage_Info!$B$2:$AH$55, 2, FALSE), E118=2, VLOOKUP(H118, [1]Wage_Info!$B$2:$AH$55, 3, FALSE), E118=3, VLOOKUP(H118, [1]Wage_Info!$B$2:$AH$55, 4, FALSE), E118=4, VLOOKUP(H118, [1]Wage_Info!$B$2:$AH$55, 5, FALSE)), C118=2015, _xlfn.IFS(E118=1, VLOOKUP(H118, [1]Wage_Info!$B$2:$AH$55, 6, FALSE), E118=2, VLOOKUP(H118, [1]Wage_Info!$B$2:$AH$55, 7, FALSE), E118=3, VLOOKUP(H118, [1]Wage_Info!$B$2:$AH$55, 8, FALSE), E118=4, VLOOKUP(H118, [1]Wage_Info!$B$2:$AH$55, 9, FALSE)), C118=2016, _xlfn.IFS(E118=1, VLOOKUP(H118, [1]Wage_Info!$B$2:$AH$55, 10, FALSE), E118=2, VLOOKUP(H118, [1]Wage_Info!$B$2:$AH$55, 11, FALSE), E118=3, VLOOKUP(H118, [1]Wage_Info!$B$2:$AH$55, 12, FALSE), E118=4, VLOOKUP(H118, [1]Wage_Info!$B$2:$AH$55, 13, FALSE)), C118=2017, _xlfn.IFS(E118=1, VLOOKUP(H118, [1]Wage_Info!$B$2:$AH$55, 14, FALSE), E118=2, VLOOKUP(H118, [1]Wage_Info!$B$2:$AH$55, 15, FALSE), E118=3, VLOOKUP(H118, [1]Wage_Info!$B$2:$AH$55, 16, FALSE), E118=4, VLOOKUP(H118, [1]Wage_Info!$B$2:$AH$55, 17, FALSE)), C118 = 2018, _xlfn.IFS(E118=1, VLOOKUP(H118, [1]Wage_Info!$B$2:$AH$55, 18, FALSE), E118=3, VLOOKUP(H118, [1]Wage_Info!$B$2:$AH$55, 19, FALSE)))</f>
        <v>58488155</v>
      </c>
      <c r="Z118" s="2">
        <f>_xlfn.IFS(C118=2014, _xlfn.IFS(E118=1, VLOOKUP(H118, [1]Wage_Info!$B$2:$AL$55, 20, FALSE), E118=2, VLOOKUP(H118, [1]Wage_Info!$B$2:$AL$55, 21, FALSE), E118=3, VLOOKUP(H118, [1]Wage_Info!$B$2:$AL$55, 22, FALSE), E118=4, VLOOKUP(H118, [1]Wage_Info!$B$2:$AL$55, 23, FALSE)), C118=2015, _xlfn.IFS(E118=1, VLOOKUP(H118, [1]Wage_Info!$B$2:$AL$55, 24, FALSE), E118=2, VLOOKUP(H118, [1]Wage_Info!$B$2:$AL$55, 25, FALSE), E118=3, VLOOKUP(H118, [1]Wage_Info!$B$2:$AL$55, 26, FALSE), E118=4, VLOOKUP(H118, [1]Wage_Info!$B$2:$AL$55, 27, FALSE)), C118=2016, _xlfn.IFS(E118=1, VLOOKUP(H118, [1]Wage_Info!$B$2:$AL$55, 28, FALSE), E118=2, VLOOKUP(H118, [1]Wage_Info!$B$2:$AL$55, 29, FALSE), E118=3, VLOOKUP(H118, [1]Wage_Info!$B$2:$AL$55, 30, FALSE), E118=4, VLOOKUP(H118, [1]Wage_Info!$B$2:$AL$55, 31, FALSE)), C118=2017, _xlfn.IFS(E118=1, VLOOKUP(H118, [1]Wage_Info!$B$2:$AL$55, 32, FALSE), E118=2, VLOOKUP(H118, [1]Wage_Info!$B$2:$AL$55, 33, FALSE), E118=3, VLOOKUP(H118, [1]Wage_Info!$B$2:$AL$55, 34, FALSE), E118=4, VLOOKUP(H118, [1]Wage_Info!$B$2:$AL$55, 35, FALSE)), C118 = 2018, _xlfn.IFS(E118=1, VLOOKUP(H118, [1]Wage_Info!$B$2:$AL$55, 36, FALSE), E118=2, VLOOKUP(H118, [1]Wage_Info!$B$2:$AL$55, 37, FALSE)))</f>
        <v>18707742204</v>
      </c>
      <c r="AA118" s="4">
        <f t="shared" si="12"/>
        <v>3.1264144204154335E-3</v>
      </c>
      <c r="AB118">
        <f>[1]Key!C118</f>
        <v>1</v>
      </c>
      <c r="AC118">
        <f t="shared" si="13"/>
        <v>0</v>
      </c>
      <c r="AD118">
        <f t="shared" si="14"/>
        <v>0</v>
      </c>
      <c r="AE118">
        <f t="shared" si="15"/>
        <v>0</v>
      </c>
      <c r="AF118">
        <f>[1]Key!D118</f>
        <v>0</v>
      </c>
    </row>
    <row r="119" spans="1:32" x14ac:dyDescent="0.3">
      <c r="A119">
        <v>118</v>
      </c>
      <c r="B119">
        <v>118</v>
      </c>
      <c r="C119">
        <v>2014</v>
      </c>
      <c r="D119">
        <v>6</v>
      </c>
      <c r="E119">
        <f t="shared" si="8"/>
        <v>2</v>
      </c>
      <c r="F119">
        <v>2016</v>
      </c>
      <c r="G119" t="s">
        <v>32</v>
      </c>
      <c r="H119" s="1">
        <f>VALUE(IF(G119="foreign",53,SUBSTITUTE(G119,G119,VLOOKUP(G119,[1]Key!$G$2:$H$55,2,))))</f>
        <v>53</v>
      </c>
      <c r="I119" t="s">
        <v>32</v>
      </c>
      <c r="J119">
        <f>VALUE(_xlfn.IFS(I119="foreign",53,I119="fictional",54, I119="unspecified", 55, NOT(OR(I119="foreign",I119="fictional")),SUBSTITUTE(I119,I119,VLOOKUP(I119,[1]Key!$G$2:$H$55,2,))))</f>
        <v>53</v>
      </c>
      <c r="K119">
        <f t="shared" si="9"/>
        <v>1</v>
      </c>
      <c r="L119">
        <f>VLOOKUP(H119, [1]Key!$H$2:$K$54, 2)</f>
        <v>0</v>
      </c>
      <c r="M119">
        <f>VLOOKUP(J119, [1]Key!$H$2:$K$54, 2)</f>
        <v>0</v>
      </c>
      <c r="N119">
        <f>VLOOKUP("*"&amp;G119&amp;"*",[1]Key!$N$2:$O$6,2,FALSE)</f>
        <v>0</v>
      </c>
      <c r="O119">
        <f>VLOOKUP("*"&amp;G119&amp;"*",[1]Key!$R$2:$S$11,2,FALSE)</f>
        <v>0</v>
      </c>
      <c r="P119">
        <v>2235</v>
      </c>
      <c r="Q119" s="2">
        <v>35000000</v>
      </c>
      <c r="R119" t="s">
        <v>61</v>
      </c>
      <c r="S119">
        <f>VLOOKUP(R119, [1]Key!$U$2:$V$14, 2, FALSE)</f>
        <v>6</v>
      </c>
      <c r="T119">
        <f t="shared" si="10"/>
        <v>0</v>
      </c>
      <c r="U119">
        <f>_xlfn.IFS(C119=2018, VLOOKUP(H119, '[1]State Pop'!$B$2:$G$55,6),C119=2017, VLOOKUP(H119, '[1]State Pop'!$B$2:$F$55,5),C119=2016, VLOOKUP(H119, '[1]State Pop'!$B$2:$F$55,4), C119=2015, VLOOKUP(H119, '[1]State Pop'!$B$2:$F$55,3), C119=2014, VLOOKUP(H119, '[1]State Pop'!$B$2:$F$55,2))</f>
        <v>0</v>
      </c>
      <c r="V119">
        <f>_xlfn.IFS(C119=2014,_xlfn.IFS(D119=1,VLOOKUP(H119,[1]Film_Workers!$B$2:$BD$55,2,FALSE),D119=2,VLOOKUP(H119,[1]Film_Workers!$B$2:$BD$55,3,FALSE),D119=3,VLOOKUP(H119,[1]Film_Workers!$B$2:$BD$55,4,FALSE),D119=4,VLOOKUP(H119,[1]Film_Workers!$B$2:$BD$55,5,FALSE),D119=5,VLOOKUP(H119,[1]Film_Workers!$B$2:$BD$55,6,FALSE),D119=6,VLOOKUP(H119,[1]Film_Workers!$B$2:$BD$55,7,FALSE),D119=7,VLOOKUP(H119,[1]Film_Workers!$B$2:$BD$55,8,FALSE),D119=8,VLOOKUP(H119,[1]Film_Workers!$B$2:$BD$55,9,FALSE),D119=9,VLOOKUP(H119,[1]Film_Workers!$B$2:$BD$55,10,FALSE),D119=10,VLOOKUP(H119,[1]Film_Workers!$B$2:$BD$55,11,FALSE),D119=11,VLOOKUP(H119,[1]Film_Workers!$B$2:$BD$55,12,FALSE),D119=12,VLOOKUP(H119,[1]Film_Workers!$B$2:$BD$55,13,FALSE)),C119=2015,_xlfn.IFS(D119=1,VLOOKUP(H119,[1]Film_Workers!$B$2:$BD$55,14,FALSE),D119=2,VLOOKUP(H119,[1]Film_Workers!$B$2:$BD$55,15,FALSE),D119=3,VLOOKUP(H119,[1]Film_Workers!$B$2:$BD$55,16,FALSE),D119=4,VLOOKUP(H119,[1]Film_Workers!$B$2:$BD$55,17,FALSE),D119=5,VLOOKUP(H119,[1]Film_Workers!$B$2:$BD$55,18,FALSE),D119=6,VLOOKUP(H119,[1]Film_Workers!$B$2:$BD$55,19,FALSE),D119=7,VLOOKUP(H119,[1]Film_Workers!$B$2:$BD$55,20,FALSE),D119=8,VLOOKUP(H119,[1]Film_Workers!$B$2:$BD$55,21,FALSE),D119=9,VLOOKUP(H119,[1]Film_Workers!$B$2:$BD$55,22,FALSE),D119=10,VLOOKUP(H119,[1]Film_Workers!$B$2:$BD$55,23,FALSE),D119=11,VLOOKUP(H119,[1]Film_Workers!$B$2:$BD$55,24,FALSE),D119=12,VLOOKUP(H119,[1]Film_Workers!$B$2:$BD$55,25,FALSE)),C119=2016,_xlfn.IFS(D119=1,VLOOKUP(H119,[1]Film_Workers!$B$2:$BD$55,26,FALSE),D119=2,VLOOKUP(H119,[1]Film_Workers!$B$2:$BD$55,27,FALSE),D119=3,VLOOKUP(H119,[1]Film_Workers!$B$2:$BD$55,28,FALSE),D119=4,VLOOKUP(H119,[1]Film_Workers!$B$2:$BD$55,29,FALSE),D119=5,VLOOKUP(H119,[1]Film_Workers!$B$2:$BD$55,30,FALSE),D119=6,VLOOKUP(H119,[1]Film_Workers!$B$2:$BD$55,31,FALSE),D119=7,VLOOKUP(H119,[1]Film_Workers!$B$2:$BD$55,32,FALSE),D119=8,VLOOKUP(H119,[1]Film_Workers!$B$2:$BD$55,33,FALSE),D119=9,VLOOKUP(H119,[1]Film_Workers!$B$2:$BD$55,34,FALSE),D119=10,VLOOKUP(H119,[1]Film_Workers!$B$2:$BD$55,35,FALSE),D119=11,VLOOKUP(H119,[1]Film_Workers!$B$2:$BD$55,36,FALSE),D119=12,VLOOKUP(H119,[1]Film_Workers!$B$2:$BD$55,37,FALSE)),C119=2017,_xlfn.IFS(D119=1,VLOOKUP(H119,[1]Film_Workers!$B$2:$BD$55,38,FALSE),D119=2,VLOOKUP(H119,[1]Film_Workers!$B$2:$BD$55,39,FALSE),D119=3,VLOOKUP(H119,[1]Film_Workers!$B$2:$BD$55,40,FALSE),D119=4,VLOOKUP(H119,[1]Film_Workers!$B$2:$BD$55,41,FALSE),D119=5,VLOOKUP(H119,[1]Film_Workers!$B$2:$BD$55,42,FALSE),D119=6,VLOOKUP(H119,[1]Film_Workers!$B$2:$BD$55,43,FALSE),D119=7,VLOOKUP(H119,[1]Film_Workers!$B$2:$BD$55,43,FALSE),D119=8,VLOOKUP(H119,[1]Film_Workers!$B$2:$BD$55,44,FALSE),D119=9,VLOOKUP(H119,[1]Film_Workers!$B$2:$BD$55,45,FALSE),D119=10,VLOOKUP(H119,[1]Film_Workers!$B$2:$BD$55,46,FALSE),D119=11,VLOOKUP(H119,[1]Film_Workers!$B$2:$BD$55,47,FALSE),D119=12,VLOOKUP(H119,[1]Film_Workers!$B$2:$BD$55,48)),C119=2018,_xlfn.IFS(D119=1,VLOOKUP(H119,[1]Film_Workers!$B$2:$BD$55,49,FALSE),D119=2,VLOOKUP(H119,[1]Film_Workers!$B$2:$BD$55,50,FALSE),D119=3,VLOOKUP(H119,[1]Film_Workers!$B$2:$BD$55,51,FALSE),D119=4,VLOOKUP(H119,[1]Film_Workers!$B$2:$BD$55,52,FALSE),D119=5,VLOOKUP(H119,[1]Film_Workers!$B$2:$BD$55,53,FALSE),D119=6,VLOOKUP(H119,[1]Film_Workers!$B$2:$BD$55,54)))</f>
        <v>0</v>
      </c>
      <c r="W119">
        <f>_xlfn.IFS(C119=2014,_xlfn.IFS(D119=1,VLOOKUP(H119,[1]Priv_Workers!$B$2:$BD$55,2,FALSE),D119=2,VLOOKUP(H119,[1]Priv_Workers!$B$2:$BD$55,3,FALSE),D119=3,VLOOKUP(H119,[1]Priv_Workers!$B$2:$BD$55,4,FALSE),D119=4,VLOOKUP(H119,[1]Priv_Workers!$B$2:$BD$55,5,FALSE),D119=5,VLOOKUP(H119,[1]Priv_Workers!$B$2:$BD$55,6,FALSE),D119=6,VLOOKUP(H119,[1]Priv_Workers!$B$2:$BD$55,7,FALSE),D119=7,VLOOKUP(H119,[1]Priv_Workers!$B$2:$BD$55,8,FALSE),D119=8,VLOOKUP(H119,[1]Priv_Workers!$B$2:$BD$55,9,FALSE),D119=9,VLOOKUP(H119,[1]Priv_Workers!$B$2:$BD$55,10,FALSE),D119=10,VLOOKUP(H119,[1]Priv_Workers!$B$2:$BD$55,11,FALSE),D119=11,VLOOKUP(H119,[1]Priv_Workers!$B$2:$BD$55,12,FALSE),D119=12,VLOOKUP(H119,[1]Priv_Workers!$B$2:$BD$55,13,FALSE)),C119=2015,_xlfn.IFS(D119=1,VLOOKUP(H119,[1]Priv_Workers!$B$2:$BD$55,14,FALSE),D119=2,VLOOKUP(H119,[1]Priv_Workers!$B$2:$BD$55,15,FALSE),D119=3,VLOOKUP(H119,[1]Priv_Workers!$B$2:$BD$55,16,FALSE),D119=4,VLOOKUP(H119,[1]Priv_Workers!$B$2:$BD$55,17,FALSE),D119=5,VLOOKUP(H119,[1]Priv_Workers!$B$2:$BD$55,18,FALSE),D119=6,VLOOKUP(H119,[1]Priv_Workers!$B$2:$BD$55,19,FALSE),D119=7,VLOOKUP(H119,[1]Priv_Workers!$B$2:$BD$55,20,FALSE),D119=8,VLOOKUP(H119,[1]Priv_Workers!$B$2:$BD$55,21,FALSE),D119=9,VLOOKUP(H119,[1]Priv_Workers!$B$2:$BD$55,22,FALSE),D119=10,VLOOKUP(H119,[1]Priv_Workers!$B$2:$BD$55,23,FALSE),D119=11,VLOOKUP(H119,[1]Priv_Workers!$B$2:$BD$55,24,FALSE),D119=12,VLOOKUP(H119,[1]Priv_Workers!$B$2:$BD$55,25,FALSE)),C119=2016,_xlfn.IFS(D119=1,VLOOKUP(H119,[1]Priv_Workers!$B$2:$BD$55,26,FALSE),D119=2,VLOOKUP(H119,[1]Priv_Workers!$B$2:$BD$55,27,FALSE),D119=3,VLOOKUP(H119,[1]Priv_Workers!$B$2:$BD$55,28,FALSE),D119=4,VLOOKUP(H119,[1]Priv_Workers!$B$2:$BD$55,29,FALSE),D119=5,VLOOKUP(H119,[1]Priv_Workers!$B$2:$BD$55,30,FALSE),D119=6,VLOOKUP(H119,[1]Priv_Workers!$B$2:$BD$55,31,FALSE),D119=7,VLOOKUP(H119,[1]Priv_Workers!$B$2:$BD$55,32,FALSE),D119=8,VLOOKUP(H119,[1]Priv_Workers!$B$2:$BD$55,33,FALSE),D119=9,VLOOKUP(H119,[1]Priv_Workers!$B$2:$BD$55,34,FALSE),D119=10,VLOOKUP(H119,[1]Priv_Workers!$B$2:$BD$55,35,FALSE),D119=11,VLOOKUP(H119,[1]Priv_Workers!$B$2:$BD$55,36,FALSE),D119=12,VLOOKUP(H119,[1]Priv_Workers!$B$2:$BD$55,37,FALSE)),C119=2017,_xlfn.IFS(D119=1,VLOOKUP(H119,[1]Priv_Workers!$B$2:$BD$55,38,FALSE),D119=2,VLOOKUP(H119,[1]Priv_Workers!$B$2:$BD$55,39,FALSE),D119=3,VLOOKUP(H119,[1]Priv_Workers!$B$2:$BD$55,40,FALSE),D119=4,VLOOKUP(H119,[1]Priv_Workers!$B$2:$BD$55,41,FALSE),D119=5,VLOOKUP(H119,[1]Priv_Workers!$B$2:$BD$55,42,FALSE),D119=6,VLOOKUP(H119,[1]Priv_Workers!$B$2:$BD$55,43,FALSE),D119=7,VLOOKUP(H119,[1]Priv_Workers!$B$2:$BD$55,43,FALSE),D119=8,VLOOKUP(H119,[1]Priv_Workers!$B$2:$BD$55,44,FALSE),D119=9,VLOOKUP(H119,[1]Priv_Workers!$B$2:$BD$55,45,FALSE),D119=10,VLOOKUP(H119,[1]Priv_Workers!$B$2:$BD$55,46,FALSE),D119=11,VLOOKUP(H119,[1]Priv_Workers!$B$2:$BD$55,47,FALSE),D119=12,VLOOKUP(H119,[1]Priv_Workers!$B$2:$BD$55,48)),C119=2018,_xlfn.IFS(D119=1,VLOOKUP(H119,[1]Priv_Workers!$B$2:$BD$55,49,FALSE),D119=2,VLOOKUP(H119,[1]Priv_Workers!$B$2:$BD$55,50,FALSE),D119=3,VLOOKUP(H119,[1]Priv_Workers!$B$2:$BD$55,51,FALSE),D119=4,VLOOKUP(H119,[1]Priv_Workers!$B$2:$BD$55,52,FALSE),D119=5,VLOOKUP(H119,[1]Priv_Workers!$B$2:$BD$55,53,FALSE),D119=6,VLOOKUP(H119,[1]Priv_Workers!$B$2:$BD$55,54)))</f>
        <v>0</v>
      </c>
      <c r="X119" s="3" t="e">
        <f t="shared" si="11"/>
        <v>#DIV/0!</v>
      </c>
      <c r="Y119" s="2">
        <f>_xlfn.IFS(C119=2014, _xlfn.IFS(E119=1, VLOOKUP(H119, [1]Wage_Info!$B$2:$AH$55, 2, FALSE), E119=2, VLOOKUP(H119, [1]Wage_Info!$B$2:$AH$55, 3, FALSE), E119=3, VLOOKUP(H119, [1]Wage_Info!$B$2:$AH$55, 4, FALSE), E119=4, VLOOKUP(H119, [1]Wage_Info!$B$2:$AH$55, 5, FALSE)), C119=2015, _xlfn.IFS(E119=1, VLOOKUP(H119, [1]Wage_Info!$B$2:$AH$55, 6, FALSE), E119=2, VLOOKUP(H119, [1]Wage_Info!$B$2:$AH$55, 7, FALSE), E119=3, VLOOKUP(H119, [1]Wage_Info!$B$2:$AH$55, 8, FALSE), E119=4, VLOOKUP(H119, [1]Wage_Info!$B$2:$AH$55, 9, FALSE)), C119=2016, _xlfn.IFS(E119=1, VLOOKUP(H119, [1]Wage_Info!$B$2:$AH$55, 10, FALSE), E119=2, VLOOKUP(H119, [1]Wage_Info!$B$2:$AH$55, 11, FALSE), E119=3, VLOOKUP(H119, [1]Wage_Info!$B$2:$AH$55, 12, FALSE), E119=4, VLOOKUP(H119, [1]Wage_Info!$B$2:$AH$55, 13, FALSE)), C119=2017, _xlfn.IFS(E119=1, VLOOKUP(H119, [1]Wage_Info!$B$2:$AH$55, 14, FALSE), E119=2, VLOOKUP(H119, [1]Wage_Info!$B$2:$AH$55, 15, FALSE), E119=3, VLOOKUP(H119, [1]Wage_Info!$B$2:$AH$55, 16, FALSE), E119=4, VLOOKUP(H119, [1]Wage_Info!$B$2:$AH$55, 17, FALSE)), C119 = 2018, _xlfn.IFS(E119=1, VLOOKUP(H119, [1]Wage_Info!$B$2:$AH$55, 18, FALSE), E119=3, VLOOKUP(H119, [1]Wage_Info!$B$2:$AH$55, 19, FALSE)))</f>
        <v>0</v>
      </c>
      <c r="Z119" s="2">
        <f>_xlfn.IFS(C119=2014, _xlfn.IFS(E119=1, VLOOKUP(H119, [1]Wage_Info!$B$2:$AL$55, 20, FALSE), E119=2, VLOOKUP(H119, [1]Wage_Info!$B$2:$AL$55, 21, FALSE), E119=3, VLOOKUP(H119, [1]Wage_Info!$B$2:$AL$55, 22, FALSE), E119=4, VLOOKUP(H119, [1]Wage_Info!$B$2:$AL$55, 23, FALSE)), C119=2015, _xlfn.IFS(E119=1, VLOOKUP(H119, [1]Wage_Info!$B$2:$AL$55, 24, FALSE), E119=2, VLOOKUP(H119, [1]Wage_Info!$B$2:$AL$55, 25, FALSE), E119=3, VLOOKUP(H119, [1]Wage_Info!$B$2:$AL$55, 26, FALSE), E119=4, VLOOKUP(H119, [1]Wage_Info!$B$2:$AL$55, 27, FALSE)), C119=2016, _xlfn.IFS(E119=1, VLOOKUP(H119, [1]Wage_Info!$B$2:$AL$55, 28, FALSE), E119=2, VLOOKUP(H119, [1]Wage_Info!$B$2:$AL$55, 29, FALSE), E119=3, VLOOKUP(H119, [1]Wage_Info!$B$2:$AL$55, 30, FALSE), E119=4, VLOOKUP(H119, [1]Wage_Info!$B$2:$AL$55, 31, FALSE)), C119=2017, _xlfn.IFS(E119=1, VLOOKUP(H119, [1]Wage_Info!$B$2:$AL$55, 32, FALSE), E119=2, VLOOKUP(H119, [1]Wage_Info!$B$2:$AL$55, 33, FALSE), E119=3, VLOOKUP(H119, [1]Wage_Info!$B$2:$AL$55, 34, FALSE), E119=4, VLOOKUP(H119, [1]Wage_Info!$B$2:$AL$55, 35, FALSE)), C119 = 2018, _xlfn.IFS(E119=1, VLOOKUP(H119, [1]Wage_Info!$B$2:$AL$55, 36, FALSE), E119=2, VLOOKUP(H119, [1]Wage_Info!$B$2:$AL$55, 37, FALSE)))</f>
        <v>0</v>
      </c>
      <c r="AA119" s="4" t="e">
        <f t="shared" si="12"/>
        <v>#DIV/0!</v>
      </c>
      <c r="AB119">
        <f>[1]Key!C119</f>
        <v>1</v>
      </c>
      <c r="AC119">
        <f t="shared" si="13"/>
        <v>0</v>
      </c>
      <c r="AD119">
        <f t="shared" si="14"/>
        <v>0</v>
      </c>
      <c r="AE119">
        <f t="shared" si="15"/>
        <v>0</v>
      </c>
      <c r="AF119">
        <f>[1]Key!D119</f>
        <v>0</v>
      </c>
    </row>
    <row r="120" spans="1:32" x14ac:dyDescent="0.3">
      <c r="A120">
        <v>119</v>
      </c>
      <c r="B120">
        <v>119</v>
      </c>
      <c r="C120">
        <v>2014</v>
      </c>
      <c r="D120">
        <v>5</v>
      </c>
      <c r="E120">
        <f t="shared" si="8"/>
        <v>2</v>
      </c>
      <c r="F120">
        <v>2016</v>
      </c>
      <c r="G120" t="s">
        <v>65</v>
      </c>
      <c r="H120" s="1">
        <f>VALUE(IF(G120="foreign",53,SUBSTITUTE(G120,G120,VLOOKUP(G120,[1]Key!$G$2:$H$55,2,))))</f>
        <v>11</v>
      </c>
      <c r="I120" t="s">
        <v>65</v>
      </c>
      <c r="J120">
        <f>VALUE(_xlfn.IFS(I120="foreign",53,I120="fictional",54, I120="unspecified", 55, NOT(OR(I120="foreign",I120="fictional")),SUBSTITUTE(I120,I120,VLOOKUP(I120,[1]Key!$G$2:$H$55,2,))))</f>
        <v>11</v>
      </c>
      <c r="K120">
        <f t="shared" si="9"/>
        <v>1</v>
      </c>
      <c r="L120">
        <f>VLOOKUP(H120, [1]Key!$H$2:$K$54, 2)</f>
        <v>5</v>
      </c>
      <c r="M120">
        <f>VLOOKUP(J120, [1]Key!$H$2:$K$54, 2)</f>
        <v>5</v>
      </c>
      <c r="N120">
        <f>VLOOKUP("*"&amp;G120&amp;"*",[1]Key!$N$2:$O$6,2,FALSE)</f>
        <v>3</v>
      </c>
      <c r="O120">
        <f>VLOOKUP("*"&amp;G120&amp;"*",[1]Key!$R$2:$S$11,2,FALSE)</f>
        <v>7</v>
      </c>
      <c r="P120">
        <v>2205</v>
      </c>
      <c r="Q120" s="2">
        <v>20000000</v>
      </c>
      <c r="R120" t="s">
        <v>54</v>
      </c>
      <c r="S120">
        <f>VLOOKUP(R120, [1]Key!$U$2:$V$50, 2, FALSE)</f>
        <v>8</v>
      </c>
      <c r="T120">
        <f t="shared" si="10"/>
        <v>1</v>
      </c>
      <c r="U120">
        <f>_xlfn.IFS(C120=2018, VLOOKUP(H120, '[1]State Pop'!$B$2:$G$55,6),C120=2017, VLOOKUP(H120, '[1]State Pop'!$B$2:$F$55,5),C120=2016, VLOOKUP(H120, '[1]State Pop'!$B$2:$F$55,4), C120=2015, VLOOKUP(H120, '[1]State Pop'!$B$2:$F$55,3), C120=2014, VLOOKUP(H120, '[1]State Pop'!$B$2:$F$55,2))</f>
        <v>10083850</v>
      </c>
      <c r="V120">
        <f>_xlfn.IFS(C120=2014,_xlfn.IFS(D120=1,VLOOKUP(H120,[1]Film_Workers!$B$2:$BD$55,2,FALSE),D120=2,VLOOKUP(H120,[1]Film_Workers!$B$2:$BD$55,3,FALSE),D120=3,VLOOKUP(H120,[1]Film_Workers!$B$2:$BD$55,4,FALSE),D120=4,VLOOKUP(H120,[1]Film_Workers!$B$2:$BD$55,5,FALSE),D120=5,VLOOKUP(H120,[1]Film_Workers!$B$2:$BD$55,6,FALSE),D120=6,VLOOKUP(H120,[1]Film_Workers!$B$2:$BD$55,7,FALSE),D120=7,VLOOKUP(H120,[1]Film_Workers!$B$2:$BD$55,8,FALSE),D120=8,VLOOKUP(H120,[1]Film_Workers!$B$2:$BD$55,9,FALSE),D120=9,VLOOKUP(H120,[1]Film_Workers!$B$2:$BD$55,10,FALSE),D120=10,VLOOKUP(H120,[1]Film_Workers!$B$2:$BD$55,11,FALSE),D120=11,VLOOKUP(H120,[1]Film_Workers!$B$2:$BD$55,12,FALSE),D120=12,VLOOKUP(H120,[1]Film_Workers!$B$2:$BD$55,13,FALSE)),C120=2015,_xlfn.IFS(D120=1,VLOOKUP(H120,[1]Film_Workers!$B$2:$BD$55,14,FALSE),D120=2,VLOOKUP(H120,[1]Film_Workers!$B$2:$BD$55,15,FALSE),D120=3,VLOOKUP(H120,[1]Film_Workers!$B$2:$BD$55,16,FALSE),D120=4,VLOOKUP(H120,[1]Film_Workers!$B$2:$BD$55,17,FALSE),D120=5,VLOOKUP(H120,[1]Film_Workers!$B$2:$BD$55,18,FALSE),D120=6,VLOOKUP(H120,[1]Film_Workers!$B$2:$BD$55,19,FALSE),D120=7,VLOOKUP(H120,[1]Film_Workers!$B$2:$BD$55,20,FALSE),D120=8,VLOOKUP(H120,[1]Film_Workers!$B$2:$BD$55,21,FALSE),D120=9,VLOOKUP(H120,[1]Film_Workers!$B$2:$BD$55,22,FALSE),D120=10,VLOOKUP(H120,[1]Film_Workers!$B$2:$BD$55,23,FALSE),D120=11,VLOOKUP(H120,[1]Film_Workers!$B$2:$BD$55,24,FALSE),D120=12,VLOOKUP(H120,[1]Film_Workers!$B$2:$BD$55,25,FALSE)),C120=2016,_xlfn.IFS(D120=1,VLOOKUP(H120,[1]Film_Workers!$B$2:$BD$55,26,FALSE),D120=2,VLOOKUP(H120,[1]Film_Workers!$B$2:$BD$55,27,FALSE),D120=3,VLOOKUP(H120,[1]Film_Workers!$B$2:$BD$55,28,FALSE),D120=4,VLOOKUP(H120,[1]Film_Workers!$B$2:$BD$55,29,FALSE),D120=5,VLOOKUP(H120,[1]Film_Workers!$B$2:$BD$55,30,FALSE),D120=6,VLOOKUP(H120,[1]Film_Workers!$B$2:$BD$55,31,FALSE),D120=7,VLOOKUP(H120,[1]Film_Workers!$B$2:$BD$55,32,FALSE),D120=8,VLOOKUP(H120,[1]Film_Workers!$B$2:$BD$55,33,FALSE),D120=9,VLOOKUP(H120,[1]Film_Workers!$B$2:$BD$55,34,FALSE),D120=10,VLOOKUP(H120,[1]Film_Workers!$B$2:$BD$55,35,FALSE),D120=11,VLOOKUP(H120,[1]Film_Workers!$B$2:$BD$55,36,FALSE),D120=12,VLOOKUP(H120,[1]Film_Workers!$B$2:$BD$55,37,FALSE)),C120=2017,_xlfn.IFS(D120=1,VLOOKUP(H120,[1]Film_Workers!$B$2:$BD$55,38,FALSE),D120=2,VLOOKUP(H120,[1]Film_Workers!$B$2:$BD$55,39,FALSE),D120=3,VLOOKUP(H120,[1]Film_Workers!$B$2:$BD$55,40,FALSE),D120=4,VLOOKUP(H120,[1]Film_Workers!$B$2:$BD$55,41,FALSE),D120=5,VLOOKUP(H120,[1]Film_Workers!$B$2:$BD$55,42,FALSE),D120=6,VLOOKUP(H120,[1]Film_Workers!$B$2:$BD$55,43,FALSE),D120=7,VLOOKUP(H120,[1]Film_Workers!$B$2:$BD$55,43,FALSE),D120=8,VLOOKUP(H120,[1]Film_Workers!$B$2:$BD$55,44,FALSE),D120=9,VLOOKUP(H120,[1]Film_Workers!$B$2:$BD$55,45,FALSE),D120=10,VLOOKUP(H120,[1]Film_Workers!$B$2:$BD$55,46,FALSE),D120=11,VLOOKUP(H120,[1]Film_Workers!$B$2:$BD$55,47,FALSE),D120=12,VLOOKUP(H120,[1]Film_Workers!$B$2:$BD$55,48)),C120=2018,_xlfn.IFS(D120=1,VLOOKUP(H120,[1]Film_Workers!$B$2:$BD$55,49,FALSE),D120=2,VLOOKUP(H120,[1]Film_Workers!$B$2:$BD$55,50,FALSE),D120=3,VLOOKUP(H120,[1]Film_Workers!$B$2:$BD$55,51,FALSE),D120=4,VLOOKUP(H120,[1]Film_Workers!$B$2:$BD$55,52,FALSE),D120=5,VLOOKUP(H120,[1]Film_Workers!$B$2:$BD$55,53,FALSE),D120=6,VLOOKUP(H120,[1]Film_Workers!$B$2:$BD$55,54)))</f>
        <v>4442</v>
      </c>
      <c r="W120">
        <f>_xlfn.IFS(C120=2014,_xlfn.IFS(D120=1,VLOOKUP(H120,[1]Priv_Workers!$B$2:$BD$55,2,FALSE),D120=2,VLOOKUP(H120,[1]Priv_Workers!$B$2:$BD$55,3,FALSE),D120=3,VLOOKUP(H120,[1]Priv_Workers!$B$2:$BD$55,4,FALSE),D120=4,VLOOKUP(H120,[1]Priv_Workers!$B$2:$BD$55,5,FALSE),D120=5,VLOOKUP(H120,[1]Priv_Workers!$B$2:$BD$55,6,FALSE),D120=6,VLOOKUP(H120,[1]Priv_Workers!$B$2:$BD$55,7,FALSE),D120=7,VLOOKUP(H120,[1]Priv_Workers!$B$2:$BD$55,8,FALSE),D120=8,VLOOKUP(H120,[1]Priv_Workers!$B$2:$BD$55,9,FALSE),D120=9,VLOOKUP(H120,[1]Priv_Workers!$B$2:$BD$55,10,FALSE),D120=10,VLOOKUP(H120,[1]Priv_Workers!$B$2:$BD$55,11,FALSE),D120=11,VLOOKUP(H120,[1]Priv_Workers!$B$2:$BD$55,12,FALSE),D120=12,VLOOKUP(H120,[1]Priv_Workers!$B$2:$BD$55,13,FALSE)),C120=2015,_xlfn.IFS(D120=1,VLOOKUP(H120,[1]Priv_Workers!$B$2:$BD$55,14,FALSE),D120=2,VLOOKUP(H120,[1]Priv_Workers!$B$2:$BD$55,15,FALSE),D120=3,VLOOKUP(H120,[1]Priv_Workers!$B$2:$BD$55,16,FALSE),D120=4,VLOOKUP(H120,[1]Priv_Workers!$B$2:$BD$55,17,FALSE),D120=5,VLOOKUP(H120,[1]Priv_Workers!$B$2:$BD$55,18,FALSE),D120=6,VLOOKUP(H120,[1]Priv_Workers!$B$2:$BD$55,19,FALSE),D120=7,VLOOKUP(H120,[1]Priv_Workers!$B$2:$BD$55,20,FALSE),D120=8,VLOOKUP(H120,[1]Priv_Workers!$B$2:$BD$55,21,FALSE),D120=9,VLOOKUP(H120,[1]Priv_Workers!$B$2:$BD$55,22,FALSE),D120=10,VLOOKUP(H120,[1]Priv_Workers!$B$2:$BD$55,23,FALSE),D120=11,VLOOKUP(H120,[1]Priv_Workers!$B$2:$BD$55,24,FALSE),D120=12,VLOOKUP(H120,[1]Priv_Workers!$B$2:$BD$55,25,FALSE)),C120=2016,_xlfn.IFS(D120=1,VLOOKUP(H120,[1]Priv_Workers!$B$2:$BD$55,26,FALSE),D120=2,VLOOKUP(H120,[1]Priv_Workers!$B$2:$BD$55,27,FALSE),D120=3,VLOOKUP(H120,[1]Priv_Workers!$B$2:$BD$55,28,FALSE),D120=4,VLOOKUP(H120,[1]Priv_Workers!$B$2:$BD$55,29,FALSE),D120=5,VLOOKUP(H120,[1]Priv_Workers!$B$2:$BD$55,30,FALSE),D120=6,VLOOKUP(H120,[1]Priv_Workers!$B$2:$BD$55,31,FALSE),D120=7,VLOOKUP(H120,[1]Priv_Workers!$B$2:$BD$55,32,FALSE),D120=8,VLOOKUP(H120,[1]Priv_Workers!$B$2:$BD$55,33,FALSE),D120=9,VLOOKUP(H120,[1]Priv_Workers!$B$2:$BD$55,34,FALSE),D120=10,VLOOKUP(H120,[1]Priv_Workers!$B$2:$BD$55,35,FALSE),D120=11,VLOOKUP(H120,[1]Priv_Workers!$B$2:$BD$55,36,FALSE),D120=12,VLOOKUP(H120,[1]Priv_Workers!$B$2:$BD$55,37,FALSE)),C120=2017,_xlfn.IFS(D120=1,VLOOKUP(H120,[1]Priv_Workers!$B$2:$BD$55,38,FALSE),D120=2,VLOOKUP(H120,[1]Priv_Workers!$B$2:$BD$55,39,FALSE),D120=3,VLOOKUP(H120,[1]Priv_Workers!$B$2:$BD$55,40,FALSE),D120=4,VLOOKUP(H120,[1]Priv_Workers!$B$2:$BD$55,41,FALSE),D120=5,VLOOKUP(H120,[1]Priv_Workers!$B$2:$BD$55,42,FALSE),D120=6,VLOOKUP(H120,[1]Priv_Workers!$B$2:$BD$55,43,FALSE),D120=7,VLOOKUP(H120,[1]Priv_Workers!$B$2:$BD$55,43,FALSE),D120=8,VLOOKUP(H120,[1]Priv_Workers!$B$2:$BD$55,44,FALSE),D120=9,VLOOKUP(H120,[1]Priv_Workers!$B$2:$BD$55,45,FALSE),D120=10,VLOOKUP(H120,[1]Priv_Workers!$B$2:$BD$55,46,FALSE),D120=11,VLOOKUP(H120,[1]Priv_Workers!$B$2:$BD$55,47,FALSE),D120=12,VLOOKUP(H120,[1]Priv_Workers!$B$2:$BD$55,48)),C120=2018,_xlfn.IFS(D120=1,VLOOKUP(H120,[1]Priv_Workers!$B$2:$BD$55,49,FALSE),D120=2,VLOOKUP(H120,[1]Priv_Workers!$B$2:$BD$55,50,FALSE),D120=3,VLOOKUP(H120,[1]Priv_Workers!$B$2:$BD$55,51,FALSE),D120=4,VLOOKUP(H120,[1]Priv_Workers!$B$2:$BD$55,52,FALSE),D120=5,VLOOKUP(H120,[1]Priv_Workers!$B$2:$BD$55,53,FALSE),D120=6,VLOOKUP(H120,[1]Priv_Workers!$B$2:$BD$55,54)))</f>
        <v>3400043</v>
      </c>
      <c r="X120" s="3">
        <f t="shared" si="11"/>
        <v>1.3064540654338782E-3</v>
      </c>
      <c r="Y120" s="2">
        <f>_xlfn.IFS(C120=2014, _xlfn.IFS(E120=1, VLOOKUP(H120, [1]Wage_Info!$B$2:$AH$55, 2, FALSE), E120=2, VLOOKUP(H120, [1]Wage_Info!$B$2:$AH$55, 3, FALSE), E120=3, VLOOKUP(H120, [1]Wage_Info!$B$2:$AH$55, 4, FALSE), E120=4, VLOOKUP(H120, [1]Wage_Info!$B$2:$AH$55, 5, FALSE)), C120=2015, _xlfn.IFS(E120=1, VLOOKUP(H120, [1]Wage_Info!$B$2:$AH$55, 6, FALSE), E120=2, VLOOKUP(H120, [1]Wage_Info!$B$2:$AH$55, 7, FALSE), E120=3, VLOOKUP(H120, [1]Wage_Info!$B$2:$AH$55, 8, FALSE), E120=4, VLOOKUP(H120, [1]Wage_Info!$B$2:$AH$55, 9, FALSE)), C120=2016, _xlfn.IFS(E120=1, VLOOKUP(H120, [1]Wage_Info!$B$2:$AH$55, 10, FALSE), E120=2, VLOOKUP(H120, [1]Wage_Info!$B$2:$AH$55, 11, FALSE), E120=3, VLOOKUP(H120, [1]Wage_Info!$B$2:$AH$55, 12, FALSE), E120=4, VLOOKUP(H120, [1]Wage_Info!$B$2:$AH$55, 13, FALSE)), C120=2017, _xlfn.IFS(E120=1, VLOOKUP(H120, [1]Wage_Info!$B$2:$AH$55, 14, FALSE), E120=2, VLOOKUP(H120, [1]Wage_Info!$B$2:$AH$55, 15, FALSE), E120=3, VLOOKUP(H120, [1]Wage_Info!$B$2:$AH$55, 16, FALSE), E120=4, VLOOKUP(H120, [1]Wage_Info!$B$2:$AH$55, 17, FALSE)), C120 = 2018, _xlfn.IFS(E120=1, VLOOKUP(H120, [1]Wage_Info!$B$2:$AH$55, 18, FALSE), E120=3, VLOOKUP(H120, [1]Wage_Info!$B$2:$AH$55, 19, FALSE)))</f>
        <v>46899538</v>
      </c>
      <c r="Z120" s="2">
        <f>_xlfn.IFS(C120=2014, _xlfn.IFS(E120=1, VLOOKUP(H120, [1]Wage_Info!$B$2:$AL$55, 20, FALSE), E120=2, VLOOKUP(H120, [1]Wage_Info!$B$2:$AL$55, 21, FALSE), E120=3, VLOOKUP(H120, [1]Wage_Info!$B$2:$AL$55, 22, FALSE), E120=4, VLOOKUP(H120, [1]Wage_Info!$B$2:$AL$55, 23, FALSE)), C120=2015, _xlfn.IFS(E120=1, VLOOKUP(H120, [1]Wage_Info!$B$2:$AL$55, 24, FALSE), E120=2, VLOOKUP(H120, [1]Wage_Info!$B$2:$AL$55, 25, FALSE), E120=3, VLOOKUP(H120, [1]Wage_Info!$B$2:$AL$55, 26, FALSE), E120=4, VLOOKUP(H120, [1]Wage_Info!$B$2:$AL$55, 27, FALSE)), C120=2016, _xlfn.IFS(E120=1, VLOOKUP(H120, [1]Wage_Info!$B$2:$AL$55, 28, FALSE), E120=2, VLOOKUP(H120, [1]Wage_Info!$B$2:$AL$55, 29, FALSE), E120=3, VLOOKUP(H120, [1]Wage_Info!$B$2:$AL$55, 30, FALSE), E120=4, VLOOKUP(H120, [1]Wage_Info!$B$2:$AL$55, 31, FALSE)), C120=2017, _xlfn.IFS(E120=1, VLOOKUP(H120, [1]Wage_Info!$B$2:$AL$55, 32, FALSE), E120=2, VLOOKUP(H120, [1]Wage_Info!$B$2:$AL$55, 33, FALSE), E120=3, VLOOKUP(H120, [1]Wage_Info!$B$2:$AL$55, 34, FALSE), E120=4, VLOOKUP(H120, [1]Wage_Info!$B$2:$AL$55, 35, FALSE)), C120 = 2018, _xlfn.IFS(E120=1, VLOOKUP(H120, [1]Wage_Info!$B$2:$AL$55, 36, FALSE), E120=2, VLOOKUP(H120, [1]Wage_Info!$B$2:$AL$55, 37, FALSE)))</f>
        <v>39270356607</v>
      </c>
      <c r="AA120" s="4">
        <f t="shared" si="12"/>
        <v>1.1942732903943145E-3</v>
      </c>
      <c r="AB120">
        <f>[1]Key!C120</f>
        <v>1</v>
      </c>
      <c r="AC120">
        <f t="shared" si="13"/>
        <v>0</v>
      </c>
      <c r="AD120">
        <f t="shared" si="14"/>
        <v>0</v>
      </c>
      <c r="AE120">
        <f t="shared" si="15"/>
        <v>0</v>
      </c>
      <c r="AF120">
        <f>[1]Key!D120</f>
        <v>0</v>
      </c>
    </row>
    <row r="121" spans="1:32" x14ac:dyDescent="0.3">
      <c r="A121">
        <v>120</v>
      </c>
      <c r="B121">
        <v>120</v>
      </c>
      <c r="E121" t="e">
        <f t="shared" si="8"/>
        <v>#N/A</v>
      </c>
      <c r="F121">
        <v>2016</v>
      </c>
      <c r="G121" t="s">
        <v>32</v>
      </c>
      <c r="H121" s="1">
        <f>VALUE(IF(G121="foreign",53,SUBSTITUTE(G121,G121,VLOOKUP(G121,[1]Key!$G$2:$H$55,2,))))</f>
        <v>53</v>
      </c>
      <c r="I121" t="s">
        <v>47</v>
      </c>
      <c r="J121">
        <f>VALUE(_xlfn.IFS(I121="foreign",53,I121="fictional",54, I121="unspecified", 55, NOT(OR(I121="foreign",I121="fictional")),SUBSTITUTE(I121,I121,VLOOKUP(I121,[1]Key!$G$2:$H$55,2,))))</f>
        <v>55</v>
      </c>
      <c r="K121">
        <f t="shared" si="9"/>
        <v>0</v>
      </c>
      <c r="L121">
        <f>VLOOKUP(H121, [1]Key!$H$2:$K$54, 2)</f>
        <v>0</v>
      </c>
      <c r="M121">
        <f>VLOOKUP(J121, [1]Key!$H$2:$K$54, 2)</f>
        <v>0</v>
      </c>
      <c r="N121">
        <f>VLOOKUP("*"&amp;G121&amp;"*",[1]Key!$N$2:$O$6,2,FALSE)</f>
        <v>0</v>
      </c>
      <c r="O121">
        <f>VLOOKUP("*"&amp;G121&amp;"*",[1]Key!$R$2:$S$11,2,FALSE)</f>
        <v>0</v>
      </c>
      <c r="P121">
        <v>2204</v>
      </c>
      <c r="Q121" s="2">
        <v>4000000</v>
      </c>
      <c r="R121" t="s">
        <v>87</v>
      </c>
      <c r="S121">
        <f>VLOOKUP(R121, [1]Key!$U$2:$V$15, 2, FALSE)</f>
        <v>14</v>
      </c>
      <c r="T121">
        <f t="shared" si="10"/>
        <v>1</v>
      </c>
      <c r="U121" t="e">
        <f>_xlfn.IFS(C121=2018, VLOOKUP(H121, '[1]State Pop'!$B$2:$G$55,6),C121=2017, VLOOKUP(H121, '[1]State Pop'!$B$2:$F$55,5),C121=2016, VLOOKUP(H121, '[1]State Pop'!$B$2:$F$55,4), C121=2015, VLOOKUP(H121, '[1]State Pop'!$B$2:$F$55,3), C121=2014, VLOOKUP(H121, '[1]State Pop'!$B$2:$F$55,2))</f>
        <v>#N/A</v>
      </c>
      <c r="V121" t="e">
        <f>_xlfn.IFS(C121=2014,_xlfn.IFS(D121=1,VLOOKUP(H121,[1]Film_Workers!$B$2:$BD$55,2,FALSE),D121=2,VLOOKUP(H121,[1]Film_Workers!$B$2:$BD$55,3,FALSE),D121=3,VLOOKUP(H121,[1]Film_Workers!$B$2:$BD$55,4,FALSE),D121=4,VLOOKUP(H121,[1]Film_Workers!$B$2:$BD$55,5,FALSE),D121=5,VLOOKUP(H121,[1]Film_Workers!$B$2:$BD$55,6,FALSE),D121=6,VLOOKUP(H121,[1]Film_Workers!$B$2:$BD$55,7,FALSE),D121=7,VLOOKUP(H121,[1]Film_Workers!$B$2:$BD$55,8,FALSE),D121=8,VLOOKUP(H121,[1]Film_Workers!$B$2:$BD$55,9,FALSE),D121=9,VLOOKUP(H121,[1]Film_Workers!$B$2:$BD$55,10,FALSE),D121=10,VLOOKUP(H121,[1]Film_Workers!$B$2:$BD$55,11,FALSE),D121=11,VLOOKUP(H121,[1]Film_Workers!$B$2:$BD$55,12,FALSE),D121=12,VLOOKUP(H121,[1]Film_Workers!$B$2:$BD$55,13,FALSE)),C121=2015,_xlfn.IFS(D121=1,VLOOKUP(H121,[1]Film_Workers!$B$2:$BD$55,14,FALSE),D121=2,VLOOKUP(H121,[1]Film_Workers!$B$2:$BD$55,15,FALSE),D121=3,VLOOKUP(H121,[1]Film_Workers!$B$2:$BD$55,16,FALSE),D121=4,VLOOKUP(H121,[1]Film_Workers!$B$2:$BD$55,17,FALSE),D121=5,VLOOKUP(H121,[1]Film_Workers!$B$2:$BD$55,18,FALSE),D121=6,VLOOKUP(H121,[1]Film_Workers!$B$2:$BD$55,19,FALSE),D121=7,VLOOKUP(H121,[1]Film_Workers!$B$2:$BD$55,20,FALSE),D121=8,VLOOKUP(H121,[1]Film_Workers!$B$2:$BD$55,21,FALSE),D121=9,VLOOKUP(H121,[1]Film_Workers!$B$2:$BD$55,22,FALSE),D121=10,VLOOKUP(H121,[1]Film_Workers!$B$2:$BD$55,23,FALSE),D121=11,VLOOKUP(H121,[1]Film_Workers!$B$2:$BD$55,24,FALSE),D121=12,VLOOKUP(H121,[1]Film_Workers!$B$2:$BD$55,25,FALSE)),C121=2016,_xlfn.IFS(D121=1,VLOOKUP(H121,[1]Film_Workers!$B$2:$BD$55,26,FALSE),D121=2,VLOOKUP(H121,[1]Film_Workers!$B$2:$BD$55,27,FALSE),D121=3,VLOOKUP(H121,[1]Film_Workers!$B$2:$BD$55,28,FALSE),D121=4,VLOOKUP(H121,[1]Film_Workers!$B$2:$BD$55,29,FALSE),D121=5,VLOOKUP(H121,[1]Film_Workers!$B$2:$BD$55,30,FALSE),D121=6,VLOOKUP(H121,[1]Film_Workers!$B$2:$BD$55,31,FALSE),D121=7,VLOOKUP(H121,[1]Film_Workers!$B$2:$BD$55,32,FALSE),D121=8,VLOOKUP(H121,[1]Film_Workers!$B$2:$BD$55,33,FALSE),D121=9,VLOOKUP(H121,[1]Film_Workers!$B$2:$BD$55,34,FALSE),D121=10,VLOOKUP(H121,[1]Film_Workers!$B$2:$BD$55,35,FALSE),D121=11,VLOOKUP(H121,[1]Film_Workers!$B$2:$BD$55,36,FALSE),D121=12,VLOOKUP(H121,[1]Film_Workers!$B$2:$BD$55,37,FALSE)),C121=2017,_xlfn.IFS(D121=1,VLOOKUP(H121,[1]Film_Workers!$B$2:$BD$55,38,FALSE),D121=2,VLOOKUP(H121,[1]Film_Workers!$B$2:$BD$55,39,FALSE),D121=3,VLOOKUP(H121,[1]Film_Workers!$B$2:$BD$55,40,FALSE),D121=4,VLOOKUP(H121,[1]Film_Workers!$B$2:$BD$55,41,FALSE),D121=5,VLOOKUP(H121,[1]Film_Workers!$B$2:$BD$55,42,FALSE),D121=6,VLOOKUP(H121,[1]Film_Workers!$B$2:$BD$55,43,FALSE),D121=7,VLOOKUP(H121,[1]Film_Workers!$B$2:$BD$55,43,FALSE),D121=8,VLOOKUP(H121,[1]Film_Workers!$B$2:$BD$55,44,FALSE),D121=9,VLOOKUP(H121,[1]Film_Workers!$B$2:$BD$55,45,FALSE),D121=10,VLOOKUP(H121,[1]Film_Workers!$B$2:$BD$55,46,FALSE),D121=11,VLOOKUP(H121,[1]Film_Workers!$B$2:$BD$55,47,FALSE),D121=12,VLOOKUP(H121,[1]Film_Workers!$B$2:$BD$55,48)),C121=2018,_xlfn.IFS(D121=1,VLOOKUP(H121,[1]Film_Workers!$B$2:$BD$55,49,FALSE),D121=2,VLOOKUP(H121,[1]Film_Workers!$B$2:$BD$55,50,FALSE),D121=3,VLOOKUP(H121,[1]Film_Workers!$B$2:$BD$55,51,FALSE),D121=4,VLOOKUP(H121,[1]Film_Workers!$B$2:$BD$55,52,FALSE),D121=5,VLOOKUP(H121,[1]Film_Workers!$B$2:$BD$55,53,FALSE),D121=6,VLOOKUP(H121,[1]Film_Workers!$B$2:$BD$55,54)))</f>
        <v>#N/A</v>
      </c>
      <c r="W121" t="e">
        <f>_xlfn.IFS(C121=2014,_xlfn.IFS(D121=1,VLOOKUP(H121,[1]Priv_Workers!$B$2:$BD$55,2,FALSE),D121=2,VLOOKUP(H121,[1]Priv_Workers!$B$2:$BD$55,3,FALSE),D121=3,VLOOKUP(H121,[1]Priv_Workers!$B$2:$BD$55,4,FALSE),D121=4,VLOOKUP(H121,[1]Priv_Workers!$B$2:$BD$55,5,FALSE),D121=5,VLOOKUP(H121,[1]Priv_Workers!$B$2:$BD$55,6,FALSE),D121=6,VLOOKUP(H121,[1]Priv_Workers!$B$2:$BD$55,7,FALSE),D121=7,VLOOKUP(H121,[1]Priv_Workers!$B$2:$BD$55,8,FALSE),D121=8,VLOOKUP(H121,[1]Priv_Workers!$B$2:$BD$55,9,FALSE),D121=9,VLOOKUP(H121,[1]Priv_Workers!$B$2:$BD$55,10,FALSE),D121=10,VLOOKUP(H121,[1]Priv_Workers!$B$2:$BD$55,11,FALSE),D121=11,VLOOKUP(H121,[1]Priv_Workers!$B$2:$BD$55,12,FALSE),D121=12,VLOOKUP(H121,[1]Priv_Workers!$B$2:$BD$55,13,FALSE)),C121=2015,_xlfn.IFS(D121=1,VLOOKUP(H121,[1]Priv_Workers!$B$2:$BD$55,14,FALSE),D121=2,VLOOKUP(H121,[1]Priv_Workers!$B$2:$BD$55,15,FALSE),D121=3,VLOOKUP(H121,[1]Priv_Workers!$B$2:$BD$55,16,FALSE),D121=4,VLOOKUP(H121,[1]Priv_Workers!$B$2:$BD$55,17,FALSE),D121=5,VLOOKUP(H121,[1]Priv_Workers!$B$2:$BD$55,18,FALSE),D121=6,VLOOKUP(H121,[1]Priv_Workers!$B$2:$BD$55,19,FALSE),D121=7,VLOOKUP(H121,[1]Priv_Workers!$B$2:$BD$55,20,FALSE),D121=8,VLOOKUP(H121,[1]Priv_Workers!$B$2:$BD$55,21,FALSE),D121=9,VLOOKUP(H121,[1]Priv_Workers!$B$2:$BD$55,22,FALSE),D121=10,VLOOKUP(H121,[1]Priv_Workers!$B$2:$BD$55,23,FALSE),D121=11,VLOOKUP(H121,[1]Priv_Workers!$B$2:$BD$55,24,FALSE),D121=12,VLOOKUP(H121,[1]Priv_Workers!$B$2:$BD$55,25,FALSE)),C121=2016,_xlfn.IFS(D121=1,VLOOKUP(H121,[1]Priv_Workers!$B$2:$BD$55,26,FALSE),D121=2,VLOOKUP(H121,[1]Priv_Workers!$B$2:$BD$55,27,FALSE),D121=3,VLOOKUP(H121,[1]Priv_Workers!$B$2:$BD$55,28,FALSE),D121=4,VLOOKUP(H121,[1]Priv_Workers!$B$2:$BD$55,29,FALSE),D121=5,VLOOKUP(H121,[1]Priv_Workers!$B$2:$BD$55,30,FALSE),D121=6,VLOOKUP(H121,[1]Priv_Workers!$B$2:$BD$55,31,FALSE),D121=7,VLOOKUP(H121,[1]Priv_Workers!$B$2:$BD$55,32,FALSE),D121=8,VLOOKUP(H121,[1]Priv_Workers!$B$2:$BD$55,33,FALSE),D121=9,VLOOKUP(H121,[1]Priv_Workers!$B$2:$BD$55,34,FALSE),D121=10,VLOOKUP(H121,[1]Priv_Workers!$B$2:$BD$55,35,FALSE),D121=11,VLOOKUP(H121,[1]Priv_Workers!$B$2:$BD$55,36,FALSE),D121=12,VLOOKUP(H121,[1]Priv_Workers!$B$2:$BD$55,37,FALSE)),C121=2017,_xlfn.IFS(D121=1,VLOOKUP(H121,[1]Priv_Workers!$B$2:$BD$55,38,FALSE),D121=2,VLOOKUP(H121,[1]Priv_Workers!$B$2:$BD$55,39,FALSE),D121=3,VLOOKUP(H121,[1]Priv_Workers!$B$2:$BD$55,40,FALSE),D121=4,VLOOKUP(H121,[1]Priv_Workers!$B$2:$BD$55,41,FALSE),D121=5,VLOOKUP(H121,[1]Priv_Workers!$B$2:$BD$55,42,FALSE),D121=6,VLOOKUP(H121,[1]Priv_Workers!$B$2:$BD$55,43,FALSE),D121=7,VLOOKUP(H121,[1]Priv_Workers!$B$2:$BD$55,43,FALSE),D121=8,VLOOKUP(H121,[1]Priv_Workers!$B$2:$BD$55,44,FALSE),D121=9,VLOOKUP(H121,[1]Priv_Workers!$B$2:$BD$55,45,FALSE),D121=10,VLOOKUP(H121,[1]Priv_Workers!$B$2:$BD$55,46,FALSE),D121=11,VLOOKUP(H121,[1]Priv_Workers!$B$2:$BD$55,47,FALSE),D121=12,VLOOKUP(H121,[1]Priv_Workers!$B$2:$BD$55,48)),C121=2018,_xlfn.IFS(D121=1,VLOOKUP(H121,[1]Priv_Workers!$B$2:$BD$55,49,FALSE),D121=2,VLOOKUP(H121,[1]Priv_Workers!$B$2:$BD$55,50,FALSE),D121=3,VLOOKUP(H121,[1]Priv_Workers!$B$2:$BD$55,51,FALSE),D121=4,VLOOKUP(H121,[1]Priv_Workers!$B$2:$BD$55,52,FALSE),D121=5,VLOOKUP(H121,[1]Priv_Workers!$B$2:$BD$55,53,FALSE),D121=6,VLOOKUP(H121,[1]Priv_Workers!$B$2:$BD$55,54)))</f>
        <v>#N/A</v>
      </c>
      <c r="X121" s="3" t="e">
        <f t="shared" si="11"/>
        <v>#N/A</v>
      </c>
      <c r="Y121" s="2" t="e">
        <f>_xlfn.IFS(C121=2014, _xlfn.IFS(E121=1, VLOOKUP(H121, [1]Wage_Info!$B$2:$AH$55, 2, FALSE), E121=2, VLOOKUP(H121, [1]Wage_Info!$B$2:$AH$55, 3, FALSE), E121=3, VLOOKUP(H121, [1]Wage_Info!$B$2:$AH$55, 4, FALSE), E121=4, VLOOKUP(H121, [1]Wage_Info!$B$2:$AH$55, 5, FALSE)), C121=2015, _xlfn.IFS(E121=1, VLOOKUP(H121, [1]Wage_Info!$B$2:$AH$55, 6, FALSE), E121=2, VLOOKUP(H121, [1]Wage_Info!$B$2:$AH$55, 7, FALSE), E121=3, VLOOKUP(H121, [1]Wage_Info!$B$2:$AH$55, 8, FALSE), E121=4, VLOOKUP(H121, [1]Wage_Info!$B$2:$AH$55, 9, FALSE)), C121=2016, _xlfn.IFS(E121=1, VLOOKUP(H121, [1]Wage_Info!$B$2:$AH$55, 10, FALSE), E121=2, VLOOKUP(H121, [1]Wage_Info!$B$2:$AH$55, 11, FALSE), E121=3, VLOOKUP(H121, [1]Wage_Info!$B$2:$AH$55, 12, FALSE), E121=4, VLOOKUP(H121, [1]Wage_Info!$B$2:$AH$55, 13, FALSE)), C121=2017, _xlfn.IFS(E121=1, VLOOKUP(H121, [1]Wage_Info!$B$2:$AH$55, 14, FALSE), E121=2, VLOOKUP(H121, [1]Wage_Info!$B$2:$AH$55, 15, FALSE), E121=3, VLOOKUP(H121, [1]Wage_Info!$B$2:$AH$55, 16, FALSE), E121=4, VLOOKUP(H121, [1]Wage_Info!$B$2:$AH$55, 17, FALSE)), C121 = 2018, _xlfn.IFS(E121=1, VLOOKUP(H121, [1]Wage_Info!$B$2:$AH$55, 18, FALSE), E121=3, VLOOKUP(H121, [1]Wage_Info!$B$2:$AH$55, 19, FALSE)))</f>
        <v>#N/A</v>
      </c>
      <c r="Z121" s="2" t="e">
        <f>_xlfn.IFS(C121=2014, _xlfn.IFS(E121=1, VLOOKUP(H121, [1]Wage_Info!$B$2:$AL$55, 20, FALSE), E121=2, VLOOKUP(H121, [1]Wage_Info!$B$2:$AL$55, 21, FALSE), E121=3, VLOOKUP(H121, [1]Wage_Info!$B$2:$AL$55, 22, FALSE), E121=4, VLOOKUP(H121, [1]Wage_Info!$B$2:$AL$55, 23, FALSE)), C121=2015, _xlfn.IFS(E121=1, VLOOKUP(H121, [1]Wage_Info!$B$2:$AL$55, 24, FALSE), E121=2, VLOOKUP(H121, [1]Wage_Info!$B$2:$AL$55, 25, FALSE), E121=3, VLOOKUP(H121, [1]Wage_Info!$B$2:$AL$55, 26, FALSE), E121=4, VLOOKUP(H121, [1]Wage_Info!$B$2:$AL$55, 27, FALSE)), C121=2016, _xlfn.IFS(E121=1, VLOOKUP(H121, [1]Wage_Info!$B$2:$AL$55, 28, FALSE), E121=2, VLOOKUP(H121, [1]Wage_Info!$B$2:$AL$55, 29, FALSE), E121=3, VLOOKUP(H121, [1]Wage_Info!$B$2:$AL$55, 30, FALSE), E121=4, VLOOKUP(H121, [1]Wage_Info!$B$2:$AL$55, 31, FALSE)), C121=2017, _xlfn.IFS(E121=1, VLOOKUP(H121, [1]Wage_Info!$B$2:$AL$55, 32, FALSE), E121=2, VLOOKUP(H121, [1]Wage_Info!$B$2:$AL$55, 33, FALSE), E121=3, VLOOKUP(H121, [1]Wage_Info!$B$2:$AL$55, 34, FALSE), E121=4, VLOOKUP(H121, [1]Wage_Info!$B$2:$AL$55, 35, FALSE)), C121 = 2018, _xlfn.IFS(E121=1, VLOOKUP(H121, [1]Wage_Info!$B$2:$AL$55, 36, FALSE), E121=2, VLOOKUP(H121, [1]Wage_Info!$B$2:$AL$55, 37, FALSE)))</f>
        <v>#N/A</v>
      </c>
      <c r="AA121" s="4" t="e">
        <f t="shared" si="12"/>
        <v>#N/A</v>
      </c>
      <c r="AB121">
        <f>[1]Key!C121</f>
        <v>1</v>
      </c>
      <c r="AC121">
        <f t="shared" si="13"/>
        <v>0</v>
      </c>
      <c r="AD121">
        <f t="shared" si="14"/>
        <v>0</v>
      </c>
      <c r="AE121">
        <f t="shared" si="15"/>
        <v>0</v>
      </c>
      <c r="AF121">
        <f>[1]Key!D121</f>
        <v>0</v>
      </c>
    </row>
    <row r="122" spans="1:32" x14ac:dyDescent="0.3">
      <c r="A122">
        <v>121</v>
      </c>
      <c r="B122">
        <v>121</v>
      </c>
      <c r="C122">
        <v>2015</v>
      </c>
      <c r="D122">
        <v>5</v>
      </c>
      <c r="E122">
        <f t="shared" si="8"/>
        <v>2</v>
      </c>
      <c r="F122">
        <v>2016</v>
      </c>
      <c r="G122" t="s">
        <v>65</v>
      </c>
      <c r="H122" s="1">
        <f>VALUE(IF(G122="foreign",53,SUBSTITUTE(G122,G122,VLOOKUP(G122,[1]Key!$G$2:$H$55,2,))))</f>
        <v>11</v>
      </c>
      <c r="I122" t="s">
        <v>88</v>
      </c>
      <c r="J122">
        <f>VALUE(_xlfn.IFS(I122="foreign",53,I122="fictional",54, I122="unspecified", 55, NOT(OR(I122="foreign",I122="fictional")),SUBSTITUTE(I122,I122,VLOOKUP(I122,[1]Key!$G$2:$H$55,2,))))</f>
        <v>47</v>
      </c>
      <c r="K122">
        <f t="shared" si="9"/>
        <v>0</v>
      </c>
      <c r="L122">
        <f>VLOOKUP(H122, [1]Key!$H$2:$K$54, 2)</f>
        <v>5</v>
      </c>
      <c r="M122">
        <f>VLOOKUP(J122, [1]Key!$H$2:$K$54, 2)</f>
        <v>2</v>
      </c>
      <c r="N122">
        <f>VLOOKUP("*"&amp;G122&amp;"*",[1]Key!$N$2:$O$6,2,FALSE)</f>
        <v>3</v>
      </c>
      <c r="O122">
        <f>VLOOKUP("*"&amp;G122&amp;"*",[1]Key!$R$2:$S$11,2,FALSE)</f>
        <v>7</v>
      </c>
      <c r="P122">
        <v>2105</v>
      </c>
      <c r="Q122" s="2">
        <v>8500000</v>
      </c>
      <c r="R122" t="s">
        <v>66</v>
      </c>
      <c r="S122">
        <f>VLOOKUP(R122, [1]Key!$U$2:$V$50, 2, FALSE)</f>
        <v>4</v>
      </c>
      <c r="T122">
        <f t="shared" si="10"/>
        <v>0</v>
      </c>
      <c r="U122">
        <f>_xlfn.IFS(C122=2018, VLOOKUP(H122, '[1]State Pop'!$B$2:$G$55,6),C122=2017, VLOOKUP(H122, '[1]State Pop'!$B$2:$F$55,5),C122=2016, VLOOKUP(H122, '[1]State Pop'!$B$2:$F$55,4), C122=2015, VLOOKUP(H122, '[1]State Pop'!$B$2:$F$55,3), C122=2014, VLOOKUP(H122, '[1]State Pop'!$B$2:$F$55,2))</f>
        <v>10199533</v>
      </c>
      <c r="V122">
        <f>_xlfn.IFS(C122=2014,_xlfn.IFS(D122=1,VLOOKUP(H122,[1]Film_Workers!$B$2:$BD$55,2,FALSE),D122=2,VLOOKUP(H122,[1]Film_Workers!$B$2:$BD$55,3,FALSE),D122=3,VLOOKUP(H122,[1]Film_Workers!$B$2:$BD$55,4,FALSE),D122=4,VLOOKUP(H122,[1]Film_Workers!$B$2:$BD$55,5,FALSE),D122=5,VLOOKUP(H122,[1]Film_Workers!$B$2:$BD$55,6,FALSE),D122=6,VLOOKUP(H122,[1]Film_Workers!$B$2:$BD$55,7,FALSE),D122=7,VLOOKUP(H122,[1]Film_Workers!$B$2:$BD$55,8,FALSE),D122=8,VLOOKUP(H122,[1]Film_Workers!$B$2:$BD$55,9,FALSE),D122=9,VLOOKUP(H122,[1]Film_Workers!$B$2:$BD$55,10,FALSE),D122=10,VLOOKUP(H122,[1]Film_Workers!$B$2:$BD$55,11,FALSE),D122=11,VLOOKUP(H122,[1]Film_Workers!$B$2:$BD$55,12,FALSE),D122=12,VLOOKUP(H122,[1]Film_Workers!$B$2:$BD$55,13,FALSE)),C122=2015,_xlfn.IFS(D122=1,VLOOKUP(H122,[1]Film_Workers!$B$2:$BD$55,14,FALSE),D122=2,VLOOKUP(H122,[1]Film_Workers!$B$2:$BD$55,15,FALSE),D122=3,VLOOKUP(H122,[1]Film_Workers!$B$2:$BD$55,16,FALSE),D122=4,VLOOKUP(H122,[1]Film_Workers!$B$2:$BD$55,17,FALSE),D122=5,VLOOKUP(H122,[1]Film_Workers!$B$2:$BD$55,18,FALSE),D122=6,VLOOKUP(H122,[1]Film_Workers!$B$2:$BD$55,19,FALSE),D122=7,VLOOKUP(H122,[1]Film_Workers!$B$2:$BD$55,20,FALSE),D122=8,VLOOKUP(H122,[1]Film_Workers!$B$2:$BD$55,21,FALSE),D122=9,VLOOKUP(H122,[1]Film_Workers!$B$2:$BD$55,22,FALSE),D122=10,VLOOKUP(H122,[1]Film_Workers!$B$2:$BD$55,23,FALSE),D122=11,VLOOKUP(H122,[1]Film_Workers!$B$2:$BD$55,24,FALSE),D122=12,VLOOKUP(H122,[1]Film_Workers!$B$2:$BD$55,25,FALSE)),C122=2016,_xlfn.IFS(D122=1,VLOOKUP(H122,[1]Film_Workers!$B$2:$BD$55,26,FALSE),D122=2,VLOOKUP(H122,[1]Film_Workers!$B$2:$BD$55,27,FALSE),D122=3,VLOOKUP(H122,[1]Film_Workers!$B$2:$BD$55,28,FALSE),D122=4,VLOOKUP(H122,[1]Film_Workers!$B$2:$BD$55,29,FALSE),D122=5,VLOOKUP(H122,[1]Film_Workers!$B$2:$BD$55,30,FALSE),D122=6,VLOOKUP(H122,[1]Film_Workers!$B$2:$BD$55,31,FALSE),D122=7,VLOOKUP(H122,[1]Film_Workers!$B$2:$BD$55,32,FALSE),D122=8,VLOOKUP(H122,[1]Film_Workers!$B$2:$BD$55,33,FALSE),D122=9,VLOOKUP(H122,[1]Film_Workers!$B$2:$BD$55,34,FALSE),D122=10,VLOOKUP(H122,[1]Film_Workers!$B$2:$BD$55,35,FALSE),D122=11,VLOOKUP(H122,[1]Film_Workers!$B$2:$BD$55,36,FALSE),D122=12,VLOOKUP(H122,[1]Film_Workers!$B$2:$BD$55,37,FALSE)),C122=2017,_xlfn.IFS(D122=1,VLOOKUP(H122,[1]Film_Workers!$B$2:$BD$55,38,FALSE),D122=2,VLOOKUP(H122,[1]Film_Workers!$B$2:$BD$55,39,FALSE),D122=3,VLOOKUP(H122,[1]Film_Workers!$B$2:$BD$55,40,FALSE),D122=4,VLOOKUP(H122,[1]Film_Workers!$B$2:$BD$55,41,FALSE),D122=5,VLOOKUP(H122,[1]Film_Workers!$B$2:$BD$55,42,FALSE),D122=6,VLOOKUP(H122,[1]Film_Workers!$B$2:$BD$55,43,FALSE),D122=7,VLOOKUP(H122,[1]Film_Workers!$B$2:$BD$55,43,FALSE),D122=8,VLOOKUP(H122,[1]Film_Workers!$B$2:$BD$55,44,FALSE),D122=9,VLOOKUP(H122,[1]Film_Workers!$B$2:$BD$55,45,FALSE),D122=10,VLOOKUP(H122,[1]Film_Workers!$B$2:$BD$55,46,FALSE),D122=11,VLOOKUP(H122,[1]Film_Workers!$B$2:$BD$55,47,FALSE),D122=12,VLOOKUP(H122,[1]Film_Workers!$B$2:$BD$55,48)),C122=2018,_xlfn.IFS(D122=1,VLOOKUP(H122,[1]Film_Workers!$B$2:$BD$55,49,FALSE),D122=2,VLOOKUP(H122,[1]Film_Workers!$B$2:$BD$55,50,FALSE),D122=3,VLOOKUP(H122,[1]Film_Workers!$B$2:$BD$55,51,FALSE),D122=4,VLOOKUP(H122,[1]Film_Workers!$B$2:$BD$55,52,FALSE),D122=5,VLOOKUP(H122,[1]Film_Workers!$B$2:$BD$55,53,FALSE),D122=6,VLOOKUP(H122,[1]Film_Workers!$B$2:$BD$55,54)))</f>
        <v>8687</v>
      </c>
      <c r="W122">
        <f>_xlfn.IFS(C122=2014,_xlfn.IFS(D122=1,VLOOKUP(H122,[1]Priv_Workers!$B$2:$BD$55,2,FALSE),D122=2,VLOOKUP(H122,[1]Priv_Workers!$B$2:$BD$55,3,FALSE),D122=3,VLOOKUP(H122,[1]Priv_Workers!$B$2:$BD$55,4,FALSE),D122=4,VLOOKUP(H122,[1]Priv_Workers!$B$2:$BD$55,5,FALSE),D122=5,VLOOKUP(H122,[1]Priv_Workers!$B$2:$BD$55,6,FALSE),D122=6,VLOOKUP(H122,[1]Priv_Workers!$B$2:$BD$55,7,FALSE),D122=7,VLOOKUP(H122,[1]Priv_Workers!$B$2:$BD$55,8,FALSE),D122=8,VLOOKUP(H122,[1]Priv_Workers!$B$2:$BD$55,9,FALSE),D122=9,VLOOKUP(H122,[1]Priv_Workers!$B$2:$BD$55,10,FALSE),D122=10,VLOOKUP(H122,[1]Priv_Workers!$B$2:$BD$55,11,FALSE),D122=11,VLOOKUP(H122,[1]Priv_Workers!$B$2:$BD$55,12,FALSE),D122=12,VLOOKUP(H122,[1]Priv_Workers!$B$2:$BD$55,13,FALSE)),C122=2015,_xlfn.IFS(D122=1,VLOOKUP(H122,[1]Priv_Workers!$B$2:$BD$55,14,FALSE),D122=2,VLOOKUP(H122,[1]Priv_Workers!$B$2:$BD$55,15,FALSE),D122=3,VLOOKUP(H122,[1]Priv_Workers!$B$2:$BD$55,16,FALSE),D122=4,VLOOKUP(H122,[1]Priv_Workers!$B$2:$BD$55,17,FALSE),D122=5,VLOOKUP(H122,[1]Priv_Workers!$B$2:$BD$55,18,FALSE),D122=6,VLOOKUP(H122,[1]Priv_Workers!$B$2:$BD$55,19,FALSE),D122=7,VLOOKUP(H122,[1]Priv_Workers!$B$2:$BD$55,20,FALSE),D122=8,VLOOKUP(H122,[1]Priv_Workers!$B$2:$BD$55,21,FALSE),D122=9,VLOOKUP(H122,[1]Priv_Workers!$B$2:$BD$55,22,FALSE),D122=10,VLOOKUP(H122,[1]Priv_Workers!$B$2:$BD$55,23,FALSE),D122=11,VLOOKUP(H122,[1]Priv_Workers!$B$2:$BD$55,24,FALSE),D122=12,VLOOKUP(H122,[1]Priv_Workers!$B$2:$BD$55,25,FALSE)),C122=2016,_xlfn.IFS(D122=1,VLOOKUP(H122,[1]Priv_Workers!$B$2:$BD$55,26,FALSE),D122=2,VLOOKUP(H122,[1]Priv_Workers!$B$2:$BD$55,27,FALSE),D122=3,VLOOKUP(H122,[1]Priv_Workers!$B$2:$BD$55,28,FALSE),D122=4,VLOOKUP(H122,[1]Priv_Workers!$B$2:$BD$55,29,FALSE),D122=5,VLOOKUP(H122,[1]Priv_Workers!$B$2:$BD$55,30,FALSE),D122=6,VLOOKUP(H122,[1]Priv_Workers!$B$2:$BD$55,31,FALSE),D122=7,VLOOKUP(H122,[1]Priv_Workers!$B$2:$BD$55,32,FALSE),D122=8,VLOOKUP(H122,[1]Priv_Workers!$B$2:$BD$55,33,FALSE),D122=9,VLOOKUP(H122,[1]Priv_Workers!$B$2:$BD$55,34,FALSE),D122=10,VLOOKUP(H122,[1]Priv_Workers!$B$2:$BD$55,35,FALSE),D122=11,VLOOKUP(H122,[1]Priv_Workers!$B$2:$BD$55,36,FALSE),D122=12,VLOOKUP(H122,[1]Priv_Workers!$B$2:$BD$55,37,FALSE)),C122=2017,_xlfn.IFS(D122=1,VLOOKUP(H122,[1]Priv_Workers!$B$2:$BD$55,38,FALSE),D122=2,VLOOKUP(H122,[1]Priv_Workers!$B$2:$BD$55,39,FALSE),D122=3,VLOOKUP(H122,[1]Priv_Workers!$B$2:$BD$55,40,FALSE),D122=4,VLOOKUP(H122,[1]Priv_Workers!$B$2:$BD$55,41,FALSE),D122=5,VLOOKUP(H122,[1]Priv_Workers!$B$2:$BD$55,42,FALSE),D122=6,VLOOKUP(H122,[1]Priv_Workers!$B$2:$BD$55,43,FALSE),D122=7,VLOOKUP(H122,[1]Priv_Workers!$B$2:$BD$55,43,FALSE),D122=8,VLOOKUP(H122,[1]Priv_Workers!$B$2:$BD$55,44,FALSE),D122=9,VLOOKUP(H122,[1]Priv_Workers!$B$2:$BD$55,45,FALSE),D122=10,VLOOKUP(H122,[1]Priv_Workers!$B$2:$BD$55,46,FALSE),D122=11,VLOOKUP(H122,[1]Priv_Workers!$B$2:$BD$55,47,FALSE),D122=12,VLOOKUP(H122,[1]Priv_Workers!$B$2:$BD$55,48)),C122=2018,_xlfn.IFS(D122=1,VLOOKUP(H122,[1]Priv_Workers!$B$2:$BD$55,49,FALSE),D122=2,VLOOKUP(H122,[1]Priv_Workers!$B$2:$BD$55,50,FALSE),D122=3,VLOOKUP(H122,[1]Priv_Workers!$B$2:$BD$55,51,FALSE),D122=4,VLOOKUP(H122,[1]Priv_Workers!$B$2:$BD$55,52,FALSE),D122=5,VLOOKUP(H122,[1]Priv_Workers!$B$2:$BD$55,53,FALSE),D122=6,VLOOKUP(H122,[1]Priv_Workers!$B$2:$BD$55,54)))</f>
        <v>3513771</v>
      </c>
      <c r="X122" s="3">
        <f t="shared" si="11"/>
        <v>2.4722726666023482E-3</v>
      </c>
      <c r="Y122" s="2">
        <f>_xlfn.IFS(C122=2014, _xlfn.IFS(E122=1, VLOOKUP(H122, [1]Wage_Info!$B$2:$AH$55, 2, FALSE), E122=2, VLOOKUP(H122, [1]Wage_Info!$B$2:$AH$55, 3, FALSE), E122=3, VLOOKUP(H122, [1]Wage_Info!$B$2:$AH$55, 4, FALSE), E122=4, VLOOKUP(H122, [1]Wage_Info!$B$2:$AH$55, 5, FALSE)), C122=2015, _xlfn.IFS(E122=1, VLOOKUP(H122, [1]Wage_Info!$B$2:$AH$55, 6, FALSE), E122=2, VLOOKUP(H122, [1]Wage_Info!$B$2:$AH$55, 7, FALSE), E122=3, VLOOKUP(H122, [1]Wage_Info!$B$2:$AH$55, 8, FALSE), E122=4, VLOOKUP(H122, [1]Wage_Info!$B$2:$AH$55, 9, FALSE)), C122=2016, _xlfn.IFS(E122=1, VLOOKUP(H122, [1]Wage_Info!$B$2:$AH$55, 10, FALSE), E122=2, VLOOKUP(H122, [1]Wage_Info!$B$2:$AH$55, 11, FALSE), E122=3, VLOOKUP(H122, [1]Wage_Info!$B$2:$AH$55, 12, FALSE), E122=4, VLOOKUP(H122, [1]Wage_Info!$B$2:$AH$55, 13, FALSE)), C122=2017, _xlfn.IFS(E122=1, VLOOKUP(H122, [1]Wage_Info!$B$2:$AH$55, 14, FALSE), E122=2, VLOOKUP(H122, [1]Wage_Info!$B$2:$AH$55, 15, FALSE), E122=3, VLOOKUP(H122, [1]Wage_Info!$B$2:$AH$55, 16, FALSE), E122=4, VLOOKUP(H122, [1]Wage_Info!$B$2:$AH$55, 17, FALSE)), C122 = 2018, _xlfn.IFS(E122=1, VLOOKUP(H122, [1]Wage_Info!$B$2:$AH$55, 18, FALSE), E122=3, VLOOKUP(H122, [1]Wage_Info!$B$2:$AH$55, 19, FALSE)))</f>
        <v>111694238</v>
      </c>
      <c r="Z122" s="2">
        <f>_xlfn.IFS(C122=2014, _xlfn.IFS(E122=1, VLOOKUP(H122, [1]Wage_Info!$B$2:$AL$55, 20, FALSE), E122=2, VLOOKUP(H122, [1]Wage_Info!$B$2:$AL$55, 21, FALSE), E122=3, VLOOKUP(H122, [1]Wage_Info!$B$2:$AL$55, 22, FALSE), E122=4, VLOOKUP(H122, [1]Wage_Info!$B$2:$AL$55, 23, FALSE)), C122=2015, _xlfn.IFS(E122=1, VLOOKUP(H122, [1]Wage_Info!$B$2:$AL$55, 24, FALSE), E122=2, VLOOKUP(H122, [1]Wage_Info!$B$2:$AL$55, 25, FALSE), E122=3, VLOOKUP(H122, [1]Wage_Info!$B$2:$AL$55, 26, FALSE), E122=4, VLOOKUP(H122, [1]Wage_Info!$B$2:$AL$55, 27, FALSE)), C122=2016, _xlfn.IFS(E122=1, VLOOKUP(H122, [1]Wage_Info!$B$2:$AL$55, 28, FALSE), E122=2, VLOOKUP(H122, [1]Wage_Info!$B$2:$AL$55, 29, FALSE), E122=3, VLOOKUP(H122, [1]Wage_Info!$B$2:$AL$55, 30, FALSE), E122=4, VLOOKUP(H122, [1]Wage_Info!$B$2:$AL$55, 31, FALSE)), C122=2017, _xlfn.IFS(E122=1, VLOOKUP(H122, [1]Wage_Info!$B$2:$AL$55, 32, FALSE), E122=2, VLOOKUP(H122, [1]Wage_Info!$B$2:$AL$55, 33, FALSE), E122=3, VLOOKUP(H122, [1]Wage_Info!$B$2:$AL$55, 34, FALSE), E122=4, VLOOKUP(H122, [1]Wage_Info!$B$2:$AL$55, 35, FALSE)), C122 = 2018, _xlfn.IFS(E122=1, VLOOKUP(H122, [1]Wage_Info!$B$2:$AL$55, 36, FALSE), E122=2, VLOOKUP(H122, [1]Wage_Info!$B$2:$AL$55, 37, FALSE)))</f>
        <v>41648395597</v>
      </c>
      <c r="AA122" s="4">
        <f t="shared" si="12"/>
        <v>2.6818377130485554E-3</v>
      </c>
      <c r="AB122">
        <f>[1]Key!C122</f>
        <v>1</v>
      </c>
      <c r="AC122">
        <f t="shared" si="13"/>
        <v>0</v>
      </c>
      <c r="AD122">
        <f t="shared" si="14"/>
        <v>0</v>
      </c>
      <c r="AE122">
        <f t="shared" si="15"/>
        <v>0</v>
      </c>
      <c r="AF122">
        <f>[1]Key!D122</f>
        <v>0</v>
      </c>
    </row>
    <row r="123" spans="1:32" x14ac:dyDescent="0.3">
      <c r="A123">
        <v>122</v>
      </c>
      <c r="B123">
        <v>122</v>
      </c>
      <c r="C123">
        <v>2015</v>
      </c>
      <c r="D123">
        <v>8</v>
      </c>
      <c r="E123">
        <f t="shared" si="8"/>
        <v>3</v>
      </c>
      <c r="F123">
        <v>2016</v>
      </c>
      <c r="G123" t="s">
        <v>40</v>
      </c>
      <c r="H123" s="1">
        <f>VALUE(IF(G123="foreign",53,SUBSTITUTE(G123,G123,VLOOKUP(G123,[1]Key!$G$2:$H$55,2,))))</f>
        <v>5</v>
      </c>
      <c r="I123" t="s">
        <v>89</v>
      </c>
      <c r="J123">
        <f>VALUE(_xlfn.IFS(I123="foreign",53,I123="fictional",54, I123="unspecified", 55, NOT(OR(I123="foreign",I123="fictional")),SUBSTITUTE(I123,I123,VLOOKUP(I123,[1]Key!$G$2:$H$55,2,))))</f>
        <v>48</v>
      </c>
      <c r="K123">
        <f t="shared" si="9"/>
        <v>0</v>
      </c>
      <c r="L123">
        <f>VLOOKUP(H123, [1]Key!$H$2:$K$54, 2)</f>
        <v>3</v>
      </c>
      <c r="M123">
        <f>VLOOKUP(J123, [1]Key!$H$2:$K$54, 2)</f>
        <v>2</v>
      </c>
      <c r="N123">
        <f>VLOOKUP("*"&amp;G123&amp;"*",[1]Key!$N$2:$O$6,2,FALSE)</f>
        <v>4</v>
      </c>
      <c r="O123">
        <f>VLOOKUP("*"&amp;G123&amp;"*",[1]Key!$R$2:$S$11,2,FALSE)</f>
        <v>6</v>
      </c>
      <c r="P123">
        <v>2075</v>
      </c>
      <c r="Q123" s="2">
        <v>5000000</v>
      </c>
      <c r="R123" t="s">
        <v>54</v>
      </c>
      <c r="S123">
        <f>VLOOKUP(R123, [1]Key!$U$2:$V$50, 2, FALSE)</f>
        <v>8</v>
      </c>
      <c r="T123">
        <f t="shared" si="10"/>
        <v>1</v>
      </c>
      <c r="U123">
        <f>_xlfn.IFS(C123=2018, VLOOKUP(H123, '[1]State Pop'!$B$2:$G$55,6),C123=2017, VLOOKUP(H123, '[1]State Pop'!$B$2:$F$55,5),C123=2016, VLOOKUP(H123, '[1]State Pop'!$B$2:$F$55,4), C123=2015, VLOOKUP(H123, '[1]State Pop'!$B$2:$F$55,3), C123=2014, VLOOKUP(H123, '[1]State Pop'!$B$2:$F$55,2))</f>
        <v>39032444</v>
      </c>
      <c r="V123">
        <f>_xlfn.IFS(C123=2014,_xlfn.IFS(D123=1,VLOOKUP(H123,[1]Film_Workers!$B$2:$BD$55,2,FALSE),D123=2,VLOOKUP(H123,[1]Film_Workers!$B$2:$BD$55,3,FALSE),D123=3,VLOOKUP(H123,[1]Film_Workers!$B$2:$BD$55,4,FALSE),D123=4,VLOOKUP(H123,[1]Film_Workers!$B$2:$BD$55,5,FALSE),D123=5,VLOOKUP(H123,[1]Film_Workers!$B$2:$BD$55,6,FALSE),D123=6,VLOOKUP(H123,[1]Film_Workers!$B$2:$BD$55,7,FALSE),D123=7,VLOOKUP(H123,[1]Film_Workers!$B$2:$BD$55,8,FALSE),D123=8,VLOOKUP(H123,[1]Film_Workers!$B$2:$BD$55,9,FALSE),D123=9,VLOOKUP(H123,[1]Film_Workers!$B$2:$BD$55,10,FALSE),D123=10,VLOOKUP(H123,[1]Film_Workers!$B$2:$BD$55,11,FALSE),D123=11,VLOOKUP(H123,[1]Film_Workers!$B$2:$BD$55,12,FALSE),D123=12,VLOOKUP(H123,[1]Film_Workers!$B$2:$BD$55,13,FALSE)),C123=2015,_xlfn.IFS(D123=1,VLOOKUP(H123,[1]Film_Workers!$B$2:$BD$55,14,FALSE),D123=2,VLOOKUP(H123,[1]Film_Workers!$B$2:$BD$55,15,FALSE),D123=3,VLOOKUP(H123,[1]Film_Workers!$B$2:$BD$55,16,FALSE),D123=4,VLOOKUP(H123,[1]Film_Workers!$B$2:$BD$55,17,FALSE),D123=5,VLOOKUP(H123,[1]Film_Workers!$B$2:$BD$55,18,FALSE),D123=6,VLOOKUP(H123,[1]Film_Workers!$B$2:$BD$55,19,FALSE),D123=7,VLOOKUP(H123,[1]Film_Workers!$B$2:$BD$55,20,FALSE),D123=8,VLOOKUP(H123,[1]Film_Workers!$B$2:$BD$55,21,FALSE),D123=9,VLOOKUP(H123,[1]Film_Workers!$B$2:$BD$55,22,FALSE),D123=10,VLOOKUP(H123,[1]Film_Workers!$B$2:$BD$55,23,FALSE),D123=11,VLOOKUP(H123,[1]Film_Workers!$B$2:$BD$55,24,FALSE),D123=12,VLOOKUP(H123,[1]Film_Workers!$B$2:$BD$55,25,FALSE)),C123=2016,_xlfn.IFS(D123=1,VLOOKUP(H123,[1]Film_Workers!$B$2:$BD$55,26,FALSE),D123=2,VLOOKUP(H123,[1]Film_Workers!$B$2:$BD$55,27,FALSE),D123=3,VLOOKUP(H123,[1]Film_Workers!$B$2:$BD$55,28,FALSE),D123=4,VLOOKUP(H123,[1]Film_Workers!$B$2:$BD$55,29,FALSE),D123=5,VLOOKUP(H123,[1]Film_Workers!$B$2:$BD$55,30,FALSE),D123=6,VLOOKUP(H123,[1]Film_Workers!$B$2:$BD$55,31,FALSE),D123=7,VLOOKUP(H123,[1]Film_Workers!$B$2:$BD$55,32,FALSE),D123=8,VLOOKUP(H123,[1]Film_Workers!$B$2:$BD$55,33,FALSE),D123=9,VLOOKUP(H123,[1]Film_Workers!$B$2:$BD$55,34,FALSE),D123=10,VLOOKUP(H123,[1]Film_Workers!$B$2:$BD$55,35,FALSE),D123=11,VLOOKUP(H123,[1]Film_Workers!$B$2:$BD$55,36,FALSE),D123=12,VLOOKUP(H123,[1]Film_Workers!$B$2:$BD$55,37,FALSE)),C123=2017,_xlfn.IFS(D123=1,VLOOKUP(H123,[1]Film_Workers!$B$2:$BD$55,38,FALSE),D123=2,VLOOKUP(H123,[1]Film_Workers!$B$2:$BD$55,39,FALSE),D123=3,VLOOKUP(H123,[1]Film_Workers!$B$2:$BD$55,40,FALSE),D123=4,VLOOKUP(H123,[1]Film_Workers!$B$2:$BD$55,41,FALSE),D123=5,VLOOKUP(H123,[1]Film_Workers!$B$2:$BD$55,42,FALSE),D123=6,VLOOKUP(H123,[1]Film_Workers!$B$2:$BD$55,43,FALSE),D123=7,VLOOKUP(H123,[1]Film_Workers!$B$2:$BD$55,43,FALSE),D123=8,VLOOKUP(H123,[1]Film_Workers!$B$2:$BD$55,44,FALSE),D123=9,VLOOKUP(H123,[1]Film_Workers!$B$2:$BD$55,45,FALSE),D123=10,VLOOKUP(H123,[1]Film_Workers!$B$2:$BD$55,46,FALSE),D123=11,VLOOKUP(H123,[1]Film_Workers!$B$2:$BD$55,47,FALSE),D123=12,VLOOKUP(H123,[1]Film_Workers!$B$2:$BD$55,48)),C123=2018,_xlfn.IFS(D123=1,VLOOKUP(H123,[1]Film_Workers!$B$2:$BD$55,49,FALSE),D123=2,VLOOKUP(H123,[1]Film_Workers!$B$2:$BD$55,50,FALSE),D123=3,VLOOKUP(H123,[1]Film_Workers!$B$2:$BD$55,51,FALSE),D123=4,VLOOKUP(H123,[1]Film_Workers!$B$2:$BD$55,52,FALSE),D123=5,VLOOKUP(H123,[1]Film_Workers!$B$2:$BD$55,53,FALSE),D123=6,VLOOKUP(H123,[1]Film_Workers!$B$2:$BD$55,54)))</f>
        <v>115482</v>
      </c>
      <c r="W123">
        <f>_xlfn.IFS(C123=2014,_xlfn.IFS(D123=1,VLOOKUP(H123,[1]Priv_Workers!$B$2:$BD$55,2,FALSE),D123=2,VLOOKUP(H123,[1]Priv_Workers!$B$2:$BD$55,3,FALSE),D123=3,VLOOKUP(H123,[1]Priv_Workers!$B$2:$BD$55,4,FALSE),D123=4,VLOOKUP(H123,[1]Priv_Workers!$B$2:$BD$55,5,FALSE),D123=5,VLOOKUP(H123,[1]Priv_Workers!$B$2:$BD$55,6,FALSE),D123=6,VLOOKUP(H123,[1]Priv_Workers!$B$2:$BD$55,7,FALSE),D123=7,VLOOKUP(H123,[1]Priv_Workers!$B$2:$BD$55,8,FALSE),D123=8,VLOOKUP(H123,[1]Priv_Workers!$B$2:$BD$55,9,FALSE),D123=9,VLOOKUP(H123,[1]Priv_Workers!$B$2:$BD$55,10,FALSE),D123=10,VLOOKUP(H123,[1]Priv_Workers!$B$2:$BD$55,11,FALSE),D123=11,VLOOKUP(H123,[1]Priv_Workers!$B$2:$BD$55,12,FALSE),D123=12,VLOOKUP(H123,[1]Priv_Workers!$B$2:$BD$55,13,FALSE)),C123=2015,_xlfn.IFS(D123=1,VLOOKUP(H123,[1]Priv_Workers!$B$2:$BD$55,14,FALSE),D123=2,VLOOKUP(H123,[1]Priv_Workers!$B$2:$BD$55,15,FALSE),D123=3,VLOOKUP(H123,[1]Priv_Workers!$B$2:$BD$55,16,FALSE),D123=4,VLOOKUP(H123,[1]Priv_Workers!$B$2:$BD$55,17,FALSE),D123=5,VLOOKUP(H123,[1]Priv_Workers!$B$2:$BD$55,18,FALSE),D123=6,VLOOKUP(H123,[1]Priv_Workers!$B$2:$BD$55,19,FALSE),D123=7,VLOOKUP(H123,[1]Priv_Workers!$B$2:$BD$55,20,FALSE),D123=8,VLOOKUP(H123,[1]Priv_Workers!$B$2:$BD$55,21,FALSE),D123=9,VLOOKUP(H123,[1]Priv_Workers!$B$2:$BD$55,22,FALSE),D123=10,VLOOKUP(H123,[1]Priv_Workers!$B$2:$BD$55,23,FALSE),D123=11,VLOOKUP(H123,[1]Priv_Workers!$B$2:$BD$55,24,FALSE),D123=12,VLOOKUP(H123,[1]Priv_Workers!$B$2:$BD$55,25,FALSE)),C123=2016,_xlfn.IFS(D123=1,VLOOKUP(H123,[1]Priv_Workers!$B$2:$BD$55,26,FALSE),D123=2,VLOOKUP(H123,[1]Priv_Workers!$B$2:$BD$55,27,FALSE),D123=3,VLOOKUP(H123,[1]Priv_Workers!$B$2:$BD$55,28,FALSE),D123=4,VLOOKUP(H123,[1]Priv_Workers!$B$2:$BD$55,29,FALSE),D123=5,VLOOKUP(H123,[1]Priv_Workers!$B$2:$BD$55,30,FALSE),D123=6,VLOOKUP(H123,[1]Priv_Workers!$B$2:$BD$55,31,FALSE),D123=7,VLOOKUP(H123,[1]Priv_Workers!$B$2:$BD$55,32,FALSE),D123=8,VLOOKUP(H123,[1]Priv_Workers!$B$2:$BD$55,33,FALSE),D123=9,VLOOKUP(H123,[1]Priv_Workers!$B$2:$BD$55,34,FALSE),D123=10,VLOOKUP(H123,[1]Priv_Workers!$B$2:$BD$55,35,FALSE),D123=11,VLOOKUP(H123,[1]Priv_Workers!$B$2:$BD$55,36,FALSE),D123=12,VLOOKUP(H123,[1]Priv_Workers!$B$2:$BD$55,37,FALSE)),C123=2017,_xlfn.IFS(D123=1,VLOOKUP(H123,[1]Priv_Workers!$B$2:$BD$55,38,FALSE),D123=2,VLOOKUP(H123,[1]Priv_Workers!$B$2:$BD$55,39,FALSE),D123=3,VLOOKUP(H123,[1]Priv_Workers!$B$2:$BD$55,40,FALSE),D123=4,VLOOKUP(H123,[1]Priv_Workers!$B$2:$BD$55,41,FALSE),D123=5,VLOOKUP(H123,[1]Priv_Workers!$B$2:$BD$55,42,FALSE),D123=6,VLOOKUP(H123,[1]Priv_Workers!$B$2:$BD$55,43,FALSE),D123=7,VLOOKUP(H123,[1]Priv_Workers!$B$2:$BD$55,43,FALSE),D123=8,VLOOKUP(H123,[1]Priv_Workers!$B$2:$BD$55,44,FALSE),D123=9,VLOOKUP(H123,[1]Priv_Workers!$B$2:$BD$55,45,FALSE),D123=10,VLOOKUP(H123,[1]Priv_Workers!$B$2:$BD$55,46,FALSE),D123=11,VLOOKUP(H123,[1]Priv_Workers!$B$2:$BD$55,47,FALSE),D123=12,VLOOKUP(H123,[1]Priv_Workers!$B$2:$BD$55,48)),C123=2018,_xlfn.IFS(D123=1,VLOOKUP(H123,[1]Priv_Workers!$B$2:$BD$55,49,FALSE),D123=2,VLOOKUP(H123,[1]Priv_Workers!$B$2:$BD$55,50,FALSE),D123=3,VLOOKUP(H123,[1]Priv_Workers!$B$2:$BD$55,51,FALSE),D123=4,VLOOKUP(H123,[1]Priv_Workers!$B$2:$BD$55,52,FALSE),D123=5,VLOOKUP(H123,[1]Priv_Workers!$B$2:$BD$55,53,FALSE),D123=6,VLOOKUP(H123,[1]Priv_Workers!$B$2:$BD$55,54)))</f>
        <v>14112896</v>
      </c>
      <c r="X123" s="3">
        <f t="shared" si="11"/>
        <v>8.1827287609856966E-3</v>
      </c>
      <c r="Y123" s="2">
        <f>_xlfn.IFS(C123=2014, _xlfn.IFS(E123=1, VLOOKUP(H123, [1]Wage_Info!$B$2:$AH$55, 2, FALSE), E123=2, VLOOKUP(H123, [1]Wage_Info!$B$2:$AH$55, 3, FALSE), E123=3, VLOOKUP(H123, [1]Wage_Info!$B$2:$AH$55, 4, FALSE), E123=4, VLOOKUP(H123, [1]Wage_Info!$B$2:$AH$55, 5, FALSE)), C123=2015, _xlfn.IFS(E123=1, VLOOKUP(H123, [1]Wage_Info!$B$2:$AH$55, 6, FALSE), E123=2, VLOOKUP(H123, [1]Wage_Info!$B$2:$AH$55, 7, FALSE), E123=3, VLOOKUP(H123, [1]Wage_Info!$B$2:$AH$55, 8, FALSE), E123=4, VLOOKUP(H123, [1]Wage_Info!$B$2:$AH$55, 9, FALSE)), C123=2016, _xlfn.IFS(E123=1, VLOOKUP(H123, [1]Wage_Info!$B$2:$AH$55, 10, FALSE), E123=2, VLOOKUP(H123, [1]Wage_Info!$B$2:$AH$55, 11, FALSE), E123=3, VLOOKUP(H123, [1]Wage_Info!$B$2:$AH$55, 12, FALSE), E123=4, VLOOKUP(H123, [1]Wage_Info!$B$2:$AH$55, 13, FALSE)), C123=2017, _xlfn.IFS(E123=1, VLOOKUP(H123, [1]Wage_Info!$B$2:$AH$55, 14, FALSE), E123=2, VLOOKUP(H123, [1]Wage_Info!$B$2:$AH$55, 15, FALSE), E123=3, VLOOKUP(H123, [1]Wage_Info!$B$2:$AH$55, 16, FALSE), E123=4, VLOOKUP(H123, [1]Wage_Info!$B$2:$AH$55, 17, FALSE)), C123 = 2018, _xlfn.IFS(E123=1, VLOOKUP(H123, [1]Wage_Info!$B$2:$AH$55, 18, FALSE), E123=3, VLOOKUP(H123, [1]Wage_Info!$B$2:$AH$55, 19, FALSE)))</f>
        <v>2861042669</v>
      </c>
      <c r="Z123" s="2">
        <f>_xlfn.IFS(C123=2014, _xlfn.IFS(E123=1, VLOOKUP(H123, [1]Wage_Info!$B$2:$AL$55, 20, FALSE), E123=2, VLOOKUP(H123, [1]Wage_Info!$B$2:$AL$55, 21, FALSE), E123=3, VLOOKUP(H123, [1]Wage_Info!$B$2:$AL$55, 22, FALSE), E123=4, VLOOKUP(H123, [1]Wage_Info!$B$2:$AL$55, 23, FALSE)), C123=2015, _xlfn.IFS(E123=1, VLOOKUP(H123, [1]Wage_Info!$B$2:$AL$55, 24, FALSE), E123=2, VLOOKUP(H123, [1]Wage_Info!$B$2:$AL$55, 25, FALSE), E123=3, VLOOKUP(H123, [1]Wage_Info!$B$2:$AL$55, 26, FALSE), E123=4, VLOOKUP(H123, [1]Wage_Info!$B$2:$AL$55, 27, FALSE)), C123=2016, _xlfn.IFS(E123=1, VLOOKUP(H123, [1]Wage_Info!$B$2:$AL$55, 28, FALSE), E123=2, VLOOKUP(H123, [1]Wage_Info!$B$2:$AL$55, 29, FALSE), E123=3, VLOOKUP(H123, [1]Wage_Info!$B$2:$AL$55, 30, FALSE), E123=4, VLOOKUP(H123, [1]Wage_Info!$B$2:$AL$55, 31, FALSE)), C123=2017, _xlfn.IFS(E123=1, VLOOKUP(H123, [1]Wage_Info!$B$2:$AL$55, 32, FALSE), E123=2, VLOOKUP(H123, [1]Wage_Info!$B$2:$AL$55, 33, FALSE), E123=3, VLOOKUP(H123, [1]Wage_Info!$B$2:$AL$55, 34, FALSE), E123=4, VLOOKUP(H123, [1]Wage_Info!$B$2:$AL$55, 35, FALSE)), C123 = 2018, _xlfn.IFS(E123=1, VLOOKUP(H123, [1]Wage_Info!$B$2:$AL$55, 36, FALSE), E123=2, VLOOKUP(H123, [1]Wage_Info!$B$2:$AL$55, 37, FALSE)))</f>
        <v>203882930032</v>
      </c>
      <c r="AA123" s="4">
        <f t="shared" si="12"/>
        <v>1.4032771986114538E-2</v>
      </c>
      <c r="AB123">
        <f>[1]Key!C123</f>
        <v>1</v>
      </c>
      <c r="AC123">
        <f t="shared" si="13"/>
        <v>1</v>
      </c>
      <c r="AD123">
        <f t="shared" si="14"/>
        <v>0</v>
      </c>
      <c r="AE123">
        <f t="shared" si="15"/>
        <v>1</v>
      </c>
      <c r="AF123">
        <f>[1]Key!D123</f>
        <v>0</v>
      </c>
    </row>
    <row r="124" spans="1:32" x14ac:dyDescent="0.3">
      <c r="A124">
        <v>123</v>
      </c>
      <c r="B124">
        <v>123</v>
      </c>
      <c r="C124">
        <v>2015</v>
      </c>
      <c r="D124">
        <v>3</v>
      </c>
      <c r="E124">
        <f t="shared" si="8"/>
        <v>1</v>
      </c>
      <c r="F124">
        <v>2016</v>
      </c>
      <c r="G124" t="s">
        <v>62</v>
      </c>
      <c r="H124" s="1">
        <f>VALUE(IF(G124="foreign",53,SUBSTITUTE(G124,G124,VLOOKUP(G124,[1]Key!$G$2:$H$55,2,))))</f>
        <v>53</v>
      </c>
      <c r="I124" t="s">
        <v>72</v>
      </c>
      <c r="J124">
        <f>VALUE(_xlfn.IFS(I124="foreign",53,I124="fictional",54, I124="unspecified", 55, NOT(OR(I124="foreign",I124="fictional")),SUBSTITUTE(I124,I124,VLOOKUP(I124,[1]Key!$G$2:$H$55,2,))))</f>
        <v>22</v>
      </c>
      <c r="K124">
        <f t="shared" si="9"/>
        <v>0</v>
      </c>
      <c r="L124">
        <f>VLOOKUP(H124, [1]Key!$H$2:$K$54, 2)</f>
        <v>0</v>
      </c>
      <c r="M124">
        <f>VLOOKUP(J124, [1]Key!$H$2:$K$54, 2)</f>
        <v>4</v>
      </c>
      <c r="N124">
        <f>VLOOKUP("*"&amp;G124&amp;"*",[1]Key!$N$2:$O$6,2,FALSE)</f>
        <v>0</v>
      </c>
      <c r="O124">
        <f>VLOOKUP("*"&amp;G124&amp;"*",[1]Key!$R$2:$S$11,2,FALSE)</f>
        <v>0</v>
      </c>
      <c r="P124">
        <v>2058</v>
      </c>
      <c r="Q124" s="2">
        <v>10000000</v>
      </c>
      <c r="R124" t="s">
        <v>86</v>
      </c>
      <c r="S124">
        <f>VLOOKUP(R124, [1]Key!$U$2:$V$15, 2, FALSE)</f>
        <v>13</v>
      </c>
      <c r="T124">
        <f t="shared" si="10"/>
        <v>1</v>
      </c>
      <c r="U124">
        <f>_xlfn.IFS(C124=2018, VLOOKUP(H124, '[1]State Pop'!$B$2:$G$55,6),C124=2017, VLOOKUP(H124, '[1]State Pop'!$B$2:$F$55,5),C124=2016, VLOOKUP(H124, '[1]State Pop'!$B$2:$F$55,4), C124=2015, VLOOKUP(H124, '[1]State Pop'!$B$2:$F$55,3), C124=2014, VLOOKUP(H124, '[1]State Pop'!$B$2:$F$55,2))</f>
        <v>0</v>
      </c>
      <c r="V124">
        <f>_xlfn.IFS(C124=2014,_xlfn.IFS(D124=1,VLOOKUP(H124,[1]Film_Workers!$B$2:$BD$55,2,FALSE),D124=2,VLOOKUP(H124,[1]Film_Workers!$B$2:$BD$55,3,FALSE),D124=3,VLOOKUP(H124,[1]Film_Workers!$B$2:$BD$55,4,FALSE),D124=4,VLOOKUP(H124,[1]Film_Workers!$B$2:$BD$55,5,FALSE),D124=5,VLOOKUP(H124,[1]Film_Workers!$B$2:$BD$55,6,FALSE),D124=6,VLOOKUP(H124,[1]Film_Workers!$B$2:$BD$55,7,FALSE),D124=7,VLOOKUP(H124,[1]Film_Workers!$B$2:$BD$55,8,FALSE),D124=8,VLOOKUP(H124,[1]Film_Workers!$B$2:$BD$55,9,FALSE),D124=9,VLOOKUP(H124,[1]Film_Workers!$B$2:$BD$55,10,FALSE),D124=10,VLOOKUP(H124,[1]Film_Workers!$B$2:$BD$55,11,FALSE),D124=11,VLOOKUP(H124,[1]Film_Workers!$B$2:$BD$55,12,FALSE),D124=12,VLOOKUP(H124,[1]Film_Workers!$B$2:$BD$55,13,FALSE)),C124=2015,_xlfn.IFS(D124=1,VLOOKUP(H124,[1]Film_Workers!$B$2:$BD$55,14,FALSE),D124=2,VLOOKUP(H124,[1]Film_Workers!$B$2:$BD$55,15,FALSE),D124=3,VLOOKUP(H124,[1]Film_Workers!$B$2:$BD$55,16,FALSE),D124=4,VLOOKUP(H124,[1]Film_Workers!$B$2:$BD$55,17,FALSE),D124=5,VLOOKUP(H124,[1]Film_Workers!$B$2:$BD$55,18,FALSE),D124=6,VLOOKUP(H124,[1]Film_Workers!$B$2:$BD$55,19,FALSE),D124=7,VLOOKUP(H124,[1]Film_Workers!$B$2:$BD$55,20,FALSE),D124=8,VLOOKUP(H124,[1]Film_Workers!$B$2:$BD$55,21,FALSE),D124=9,VLOOKUP(H124,[1]Film_Workers!$B$2:$BD$55,22,FALSE),D124=10,VLOOKUP(H124,[1]Film_Workers!$B$2:$BD$55,23,FALSE),D124=11,VLOOKUP(H124,[1]Film_Workers!$B$2:$BD$55,24,FALSE),D124=12,VLOOKUP(H124,[1]Film_Workers!$B$2:$BD$55,25,FALSE)),C124=2016,_xlfn.IFS(D124=1,VLOOKUP(H124,[1]Film_Workers!$B$2:$BD$55,26,FALSE),D124=2,VLOOKUP(H124,[1]Film_Workers!$B$2:$BD$55,27,FALSE),D124=3,VLOOKUP(H124,[1]Film_Workers!$B$2:$BD$55,28,FALSE),D124=4,VLOOKUP(H124,[1]Film_Workers!$B$2:$BD$55,29,FALSE),D124=5,VLOOKUP(H124,[1]Film_Workers!$B$2:$BD$55,30,FALSE),D124=6,VLOOKUP(H124,[1]Film_Workers!$B$2:$BD$55,31,FALSE),D124=7,VLOOKUP(H124,[1]Film_Workers!$B$2:$BD$55,32,FALSE),D124=8,VLOOKUP(H124,[1]Film_Workers!$B$2:$BD$55,33,FALSE),D124=9,VLOOKUP(H124,[1]Film_Workers!$B$2:$BD$55,34,FALSE),D124=10,VLOOKUP(H124,[1]Film_Workers!$B$2:$BD$55,35,FALSE),D124=11,VLOOKUP(H124,[1]Film_Workers!$B$2:$BD$55,36,FALSE),D124=12,VLOOKUP(H124,[1]Film_Workers!$B$2:$BD$55,37,FALSE)),C124=2017,_xlfn.IFS(D124=1,VLOOKUP(H124,[1]Film_Workers!$B$2:$BD$55,38,FALSE),D124=2,VLOOKUP(H124,[1]Film_Workers!$B$2:$BD$55,39,FALSE),D124=3,VLOOKUP(H124,[1]Film_Workers!$B$2:$BD$55,40,FALSE),D124=4,VLOOKUP(H124,[1]Film_Workers!$B$2:$BD$55,41,FALSE),D124=5,VLOOKUP(H124,[1]Film_Workers!$B$2:$BD$55,42,FALSE),D124=6,VLOOKUP(H124,[1]Film_Workers!$B$2:$BD$55,43,FALSE),D124=7,VLOOKUP(H124,[1]Film_Workers!$B$2:$BD$55,43,FALSE),D124=8,VLOOKUP(H124,[1]Film_Workers!$B$2:$BD$55,44,FALSE),D124=9,VLOOKUP(H124,[1]Film_Workers!$B$2:$BD$55,45,FALSE),D124=10,VLOOKUP(H124,[1]Film_Workers!$B$2:$BD$55,46,FALSE),D124=11,VLOOKUP(H124,[1]Film_Workers!$B$2:$BD$55,47,FALSE),D124=12,VLOOKUP(H124,[1]Film_Workers!$B$2:$BD$55,48)),C124=2018,_xlfn.IFS(D124=1,VLOOKUP(H124,[1]Film_Workers!$B$2:$BD$55,49,FALSE),D124=2,VLOOKUP(H124,[1]Film_Workers!$B$2:$BD$55,50,FALSE),D124=3,VLOOKUP(H124,[1]Film_Workers!$B$2:$BD$55,51,FALSE),D124=4,VLOOKUP(H124,[1]Film_Workers!$B$2:$BD$55,52,FALSE),D124=5,VLOOKUP(H124,[1]Film_Workers!$B$2:$BD$55,53,FALSE),D124=6,VLOOKUP(H124,[1]Film_Workers!$B$2:$BD$55,54)))</f>
        <v>0</v>
      </c>
      <c r="W124">
        <f>_xlfn.IFS(C124=2014,_xlfn.IFS(D124=1,VLOOKUP(H124,[1]Priv_Workers!$B$2:$BD$55,2,FALSE),D124=2,VLOOKUP(H124,[1]Priv_Workers!$B$2:$BD$55,3,FALSE),D124=3,VLOOKUP(H124,[1]Priv_Workers!$B$2:$BD$55,4,FALSE),D124=4,VLOOKUP(H124,[1]Priv_Workers!$B$2:$BD$55,5,FALSE),D124=5,VLOOKUP(H124,[1]Priv_Workers!$B$2:$BD$55,6,FALSE),D124=6,VLOOKUP(H124,[1]Priv_Workers!$B$2:$BD$55,7,FALSE),D124=7,VLOOKUP(H124,[1]Priv_Workers!$B$2:$BD$55,8,FALSE),D124=8,VLOOKUP(H124,[1]Priv_Workers!$B$2:$BD$55,9,FALSE),D124=9,VLOOKUP(H124,[1]Priv_Workers!$B$2:$BD$55,10,FALSE),D124=10,VLOOKUP(H124,[1]Priv_Workers!$B$2:$BD$55,11,FALSE),D124=11,VLOOKUP(H124,[1]Priv_Workers!$B$2:$BD$55,12,FALSE),D124=12,VLOOKUP(H124,[1]Priv_Workers!$B$2:$BD$55,13,FALSE)),C124=2015,_xlfn.IFS(D124=1,VLOOKUP(H124,[1]Priv_Workers!$B$2:$BD$55,14,FALSE),D124=2,VLOOKUP(H124,[1]Priv_Workers!$B$2:$BD$55,15,FALSE),D124=3,VLOOKUP(H124,[1]Priv_Workers!$B$2:$BD$55,16,FALSE),D124=4,VLOOKUP(H124,[1]Priv_Workers!$B$2:$BD$55,17,FALSE),D124=5,VLOOKUP(H124,[1]Priv_Workers!$B$2:$BD$55,18,FALSE),D124=6,VLOOKUP(H124,[1]Priv_Workers!$B$2:$BD$55,19,FALSE),D124=7,VLOOKUP(H124,[1]Priv_Workers!$B$2:$BD$55,20,FALSE),D124=8,VLOOKUP(H124,[1]Priv_Workers!$B$2:$BD$55,21,FALSE),D124=9,VLOOKUP(H124,[1]Priv_Workers!$B$2:$BD$55,22,FALSE),D124=10,VLOOKUP(H124,[1]Priv_Workers!$B$2:$BD$55,23,FALSE),D124=11,VLOOKUP(H124,[1]Priv_Workers!$B$2:$BD$55,24,FALSE),D124=12,VLOOKUP(H124,[1]Priv_Workers!$B$2:$BD$55,25,FALSE)),C124=2016,_xlfn.IFS(D124=1,VLOOKUP(H124,[1]Priv_Workers!$B$2:$BD$55,26,FALSE),D124=2,VLOOKUP(H124,[1]Priv_Workers!$B$2:$BD$55,27,FALSE),D124=3,VLOOKUP(H124,[1]Priv_Workers!$B$2:$BD$55,28,FALSE),D124=4,VLOOKUP(H124,[1]Priv_Workers!$B$2:$BD$55,29,FALSE),D124=5,VLOOKUP(H124,[1]Priv_Workers!$B$2:$BD$55,30,FALSE),D124=6,VLOOKUP(H124,[1]Priv_Workers!$B$2:$BD$55,31,FALSE),D124=7,VLOOKUP(H124,[1]Priv_Workers!$B$2:$BD$55,32,FALSE),D124=8,VLOOKUP(H124,[1]Priv_Workers!$B$2:$BD$55,33,FALSE),D124=9,VLOOKUP(H124,[1]Priv_Workers!$B$2:$BD$55,34,FALSE),D124=10,VLOOKUP(H124,[1]Priv_Workers!$B$2:$BD$55,35,FALSE),D124=11,VLOOKUP(H124,[1]Priv_Workers!$B$2:$BD$55,36,FALSE),D124=12,VLOOKUP(H124,[1]Priv_Workers!$B$2:$BD$55,37,FALSE)),C124=2017,_xlfn.IFS(D124=1,VLOOKUP(H124,[1]Priv_Workers!$B$2:$BD$55,38,FALSE),D124=2,VLOOKUP(H124,[1]Priv_Workers!$B$2:$BD$55,39,FALSE),D124=3,VLOOKUP(H124,[1]Priv_Workers!$B$2:$BD$55,40,FALSE),D124=4,VLOOKUP(H124,[1]Priv_Workers!$B$2:$BD$55,41,FALSE),D124=5,VLOOKUP(H124,[1]Priv_Workers!$B$2:$BD$55,42,FALSE),D124=6,VLOOKUP(H124,[1]Priv_Workers!$B$2:$BD$55,43,FALSE),D124=7,VLOOKUP(H124,[1]Priv_Workers!$B$2:$BD$55,43,FALSE),D124=8,VLOOKUP(H124,[1]Priv_Workers!$B$2:$BD$55,44,FALSE),D124=9,VLOOKUP(H124,[1]Priv_Workers!$B$2:$BD$55,45,FALSE),D124=10,VLOOKUP(H124,[1]Priv_Workers!$B$2:$BD$55,46,FALSE),D124=11,VLOOKUP(H124,[1]Priv_Workers!$B$2:$BD$55,47,FALSE),D124=12,VLOOKUP(H124,[1]Priv_Workers!$B$2:$BD$55,48)),C124=2018,_xlfn.IFS(D124=1,VLOOKUP(H124,[1]Priv_Workers!$B$2:$BD$55,49,FALSE),D124=2,VLOOKUP(H124,[1]Priv_Workers!$B$2:$BD$55,50,FALSE),D124=3,VLOOKUP(H124,[1]Priv_Workers!$B$2:$BD$55,51,FALSE),D124=4,VLOOKUP(H124,[1]Priv_Workers!$B$2:$BD$55,52,FALSE),D124=5,VLOOKUP(H124,[1]Priv_Workers!$B$2:$BD$55,53,FALSE),D124=6,VLOOKUP(H124,[1]Priv_Workers!$B$2:$BD$55,54)))</f>
        <v>0</v>
      </c>
      <c r="X124" s="3" t="e">
        <f t="shared" si="11"/>
        <v>#DIV/0!</v>
      </c>
      <c r="Y124" s="2">
        <f>_xlfn.IFS(C124=2014, _xlfn.IFS(E124=1, VLOOKUP(H124, [1]Wage_Info!$B$2:$AH$55, 2, FALSE), E124=2, VLOOKUP(H124, [1]Wage_Info!$B$2:$AH$55, 3, FALSE), E124=3, VLOOKUP(H124, [1]Wage_Info!$B$2:$AH$55, 4, FALSE), E124=4, VLOOKUP(H124, [1]Wage_Info!$B$2:$AH$55, 5, FALSE)), C124=2015, _xlfn.IFS(E124=1, VLOOKUP(H124, [1]Wage_Info!$B$2:$AH$55, 6, FALSE), E124=2, VLOOKUP(H124, [1]Wage_Info!$B$2:$AH$55, 7, FALSE), E124=3, VLOOKUP(H124, [1]Wage_Info!$B$2:$AH$55, 8, FALSE), E124=4, VLOOKUP(H124, [1]Wage_Info!$B$2:$AH$55, 9, FALSE)), C124=2016, _xlfn.IFS(E124=1, VLOOKUP(H124, [1]Wage_Info!$B$2:$AH$55, 10, FALSE), E124=2, VLOOKUP(H124, [1]Wage_Info!$B$2:$AH$55, 11, FALSE), E124=3, VLOOKUP(H124, [1]Wage_Info!$B$2:$AH$55, 12, FALSE), E124=4, VLOOKUP(H124, [1]Wage_Info!$B$2:$AH$55, 13, FALSE)), C124=2017, _xlfn.IFS(E124=1, VLOOKUP(H124, [1]Wage_Info!$B$2:$AH$55, 14, FALSE), E124=2, VLOOKUP(H124, [1]Wage_Info!$B$2:$AH$55, 15, FALSE), E124=3, VLOOKUP(H124, [1]Wage_Info!$B$2:$AH$55, 16, FALSE), E124=4, VLOOKUP(H124, [1]Wage_Info!$B$2:$AH$55, 17, FALSE)), C124 = 2018, _xlfn.IFS(E124=1, VLOOKUP(H124, [1]Wage_Info!$B$2:$AH$55, 18, FALSE), E124=3, VLOOKUP(H124, [1]Wage_Info!$B$2:$AH$55, 19, FALSE)))</f>
        <v>0</v>
      </c>
      <c r="Z124" s="2">
        <f>_xlfn.IFS(C124=2014, _xlfn.IFS(E124=1, VLOOKUP(H124, [1]Wage_Info!$B$2:$AL$55, 20, FALSE), E124=2, VLOOKUP(H124, [1]Wage_Info!$B$2:$AL$55, 21, FALSE), E124=3, VLOOKUP(H124, [1]Wage_Info!$B$2:$AL$55, 22, FALSE), E124=4, VLOOKUP(H124, [1]Wage_Info!$B$2:$AL$55, 23, FALSE)), C124=2015, _xlfn.IFS(E124=1, VLOOKUP(H124, [1]Wage_Info!$B$2:$AL$55, 24, FALSE), E124=2, VLOOKUP(H124, [1]Wage_Info!$B$2:$AL$55, 25, FALSE), E124=3, VLOOKUP(H124, [1]Wage_Info!$B$2:$AL$55, 26, FALSE), E124=4, VLOOKUP(H124, [1]Wage_Info!$B$2:$AL$55, 27, FALSE)), C124=2016, _xlfn.IFS(E124=1, VLOOKUP(H124, [1]Wage_Info!$B$2:$AL$55, 28, FALSE), E124=2, VLOOKUP(H124, [1]Wage_Info!$B$2:$AL$55, 29, FALSE), E124=3, VLOOKUP(H124, [1]Wage_Info!$B$2:$AL$55, 30, FALSE), E124=4, VLOOKUP(H124, [1]Wage_Info!$B$2:$AL$55, 31, FALSE)), C124=2017, _xlfn.IFS(E124=1, VLOOKUP(H124, [1]Wage_Info!$B$2:$AL$55, 32, FALSE), E124=2, VLOOKUP(H124, [1]Wage_Info!$B$2:$AL$55, 33, FALSE), E124=3, VLOOKUP(H124, [1]Wage_Info!$B$2:$AL$55, 34, FALSE), E124=4, VLOOKUP(H124, [1]Wage_Info!$B$2:$AL$55, 35, FALSE)), C124 = 2018, _xlfn.IFS(E124=1, VLOOKUP(H124, [1]Wage_Info!$B$2:$AL$55, 36, FALSE), E124=2, VLOOKUP(H124, [1]Wage_Info!$B$2:$AL$55, 37, FALSE)))</f>
        <v>0</v>
      </c>
      <c r="AA124" s="4" t="e">
        <f t="shared" si="12"/>
        <v>#DIV/0!</v>
      </c>
      <c r="AB124">
        <f>[1]Key!C124</f>
        <v>1</v>
      </c>
      <c r="AC124">
        <f t="shared" si="13"/>
        <v>0</v>
      </c>
      <c r="AD124">
        <f t="shared" si="14"/>
        <v>0</v>
      </c>
      <c r="AE124">
        <f t="shared" si="15"/>
        <v>0</v>
      </c>
      <c r="AF124">
        <f>[1]Key!D124</f>
        <v>0</v>
      </c>
    </row>
    <row r="125" spans="1:32" x14ac:dyDescent="0.3">
      <c r="A125">
        <v>124</v>
      </c>
      <c r="B125">
        <v>124</v>
      </c>
      <c r="C125">
        <v>2015</v>
      </c>
      <c r="D125">
        <v>3</v>
      </c>
      <c r="E125">
        <f t="shared" si="8"/>
        <v>1</v>
      </c>
      <c r="F125">
        <v>2016</v>
      </c>
      <c r="G125" t="s">
        <v>62</v>
      </c>
      <c r="H125" s="1">
        <f>VALUE(IF(G125="foreign",53,SUBSTITUTE(G125,G125,VLOOKUP(G125,[1]Key!$G$2:$H$55,2,))))</f>
        <v>53</v>
      </c>
      <c r="I125" t="s">
        <v>32</v>
      </c>
      <c r="J125">
        <f>VALUE(_xlfn.IFS(I125="foreign",53,I125="fictional",54, I125="unspecified", 55, NOT(OR(I125="foreign",I125="fictional")),SUBSTITUTE(I125,I125,VLOOKUP(I125,[1]Key!$G$2:$H$55,2,))))</f>
        <v>53</v>
      </c>
      <c r="K125">
        <f t="shared" si="9"/>
        <v>1</v>
      </c>
      <c r="L125">
        <f>VLOOKUP(H125, [1]Key!$H$2:$K$54, 2)</f>
        <v>0</v>
      </c>
      <c r="M125">
        <f>VLOOKUP(J125, [1]Key!$H$2:$K$54, 2)</f>
        <v>0</v>
      </c>
      <c r="N125">
        <f>VLOOKUP("*"&amp;G125&amp;"*",[1]Key!$N$2:$O$6,2,FALSE)</f>
        <v>0</v>
      </c>
      <c r="O125">
        <f>VLOOKUP("*"&amp;G125&amp;"*",[1]Key!$R$2:$S$11,2,FALSE)</f>
        <v>0</v>
      </c>
      <c r="P125">
        <v>2044</v>
      </c>
      <c r="Q125" s="2">
        <v>23000000</v>
      </c>
      <c r="R125" t="s">
        <v>66</v>
      </c>
      <c r="S125">
        <f>VLOOKUP(R125, [1]Key!$U$2:$V$15, 2, FALSE)</f>
        <v>4</v>
      </c>
      <c r="T125">
        <f t="shared" si="10"/>
        <v>0</v>
      </c>
      <c r="U125">
        <f>_xlfn.IFS(C125=2018, VLOOKUP(H125, '[1]State Pop'!$B$2:$G$55,6),C125=2017, VLOOKUP(H125, '[1]State Pop'!$B$2:$F$55,5),C125=2016, VLOOKUP(H125, '[1]State Pop'!$B$2:$F$55,4), C125=2015, VLOOKUP(H125, '[1]State Pop'!$B$2:$F$55,3), C125=2014, VLOOKUP(H125, '[1]State Pop'!$B$2:$F$55,2))</f>
        <v>0</v>
      </c>
      <c r="V125">
        <f>_xlfn.IFS(C125=2014,_xlfn.IFS(D125=1,VLOOKUP(H125,[1]Film_Workers!$B$2:$BD$55,2,FALSE),D125=2,VLOOKUP(H125,[1]Film_Workers!$B$2:$BD$55,3,FALSE),D125=3,VLOOKUP(H125,[1]Film_Workers!$B$2:$BD$55,4,FALSE),D125=4,VLOOKUP(H125,[1]Film_Workers!$B$2:$BD$55,5,FALSE),D125=5,VLOOKUP(H125,[1]Film_Workers!$B$2:$BD$55,6,FALSE),D125=6,VLOOKUP(H125,[1]Film_Workers!$B$2:$BD$55,7,FALSE),D125=7,VLOOKUP(H125,[1]Film_Workers!$B$2:$BD$55,8,FALSE),D125=8,VLOOKUP(H125,[1]Film_Workers!$B$2:$BD$55,9,FALSE),D125=9,VLOOKUP(H125,[1]Film_Workers!$B$2:$BD$55,10,FALSE),D125=10,VLOOKUP(H125,[1]Film_Workers!$B$2:$BD$55,11,FALSE),D125=11,VLOOKUP(H125,[1]Film_Workers!$B$2:$BD$55,12,FALSE),D125=12,VLOOKUP(H125,[1]Film_Workers!$B$2:$BD$55,13,FALSE)),C125=2015,_xlfn.IFS(D125=1,VLOOKUP(H125,[1]Film_Workers!$B$2:$BD$55,14,FALSE),D125=2,VLOOKUP(H125,[1]Film_Workers!$B$2:$BD$55,15,FALSE),D125=3,VLOOKUP(H125,[1]Film_Workers!$B$2:$BD$55,16,FALSE),D125=4,VLOOKUP(H125,[1]Film_Workers!$B$2:$BD$55,17,FALSE),D125=5,VLOOKUP(H125,[1]Film_Workers!$B$2:$BD$55,18,FALSE),D125=6,VLOOKUP(H125,[1]Film_Workers!$B$2:$BD$55,19,FALSE),D125=7,VLOOKUP(H125,[1]Film_Workers!$B$2:$BD$55,20,FALSE),D125=8,VLOOKUP(H125,[1]Film_Workers!$B$2:$BD$55,21,FALSE),D125=9,VLOOKUP(H125,[1]Film_Workers!$B$2:$BD$55,22,FALSE),D125=10,VLOOKUP(H125,[1]Film_Workers!$B$2:$BD$55,23,FALSE),D125=11,VLOOKUP(H125,[1]Film_Workers!$B$2:$BD$55,24,FALSE),D125=12,VLOOKUP(H125,[1]Film_Workers!$B$2:$BD$55,25,FALSE)),C125=2016,_xlfn.IFS(D125=1,VLOOKUP(H125,[1]Film_Workers!$B$2:$BD$55,26,FALSE),D125=2,VLOOKUP(H125,[1]Film_Workers!$B$2:$BD$55,27,FALSE),D125=3,VLOOKUP(H125,[1]Film_Workers!$B$2:$BD$55,28,FALSE),D125=4,VLOOKUP(H125,[1]Film_Workers!$B$2:$BD$55,29,FALSE),D125=5,VLOOKUP(H125,[1]Film_Workers!$B$2:$BD$55,30,FALSE),D125=6,VLOOKUP(H125,[1]Film_Workers!$B$2:$BD$55,31,FALSE),D125=7,VLOOKUP(H125,[1]Film_Workers!$B$2:$BD$55,32,FALSE),D125=8,VLOOKUP(H125,[1]Film_Workers!$B$2:$BD$55,33,FALSE),D125=9,VLOOKUP(H125,[1]Film_Workers!$B$2:$BD$55,34,FALSE),D125=10,VLOOKUP(H125,[1]Film_Workers!$B$2:$BD$55,35,FALSE),D125=11,VLOOKUP(H125,[1]Film_Workers!$B$2:$BD$55,36,FALSE),D125=12,VLOOKUP(H125,[1]Film_Workers!$B$2:$BD$55,37,FALSE)),C125=2017,_xlfn.IFS(D125=1,VLOOKUP(H125,[1]Film_Workers!$B$2:$BD$55,38,FALSE),D125=2,VLOOKUP(H125,[1]Film_Workers!$B$2:$BD$55,39,FALSE),D125=3,VLOOKUP(H125,[1]Film_Workers!$B$2:$BD$55,40,FALSE),D125=4,VLOOKUP(H125,[1]Film_Workers!$B$2:$BD$55,41,FALSE),D125=5,VLOOKUP(H125,[1]Film_Workers!$B$2:$BD$55,42,FALSE),D125=6,VLOOKUP(H125,[1]Film_Workers!$B$2:$BD$55,43,FALSE),D125=7,VLOOKUP(H125,[1]Film_Workers!$B$2:$BD$55,43,FALSE),D125=8,VLOOKUP(H125,[1]Film_Workers!$B$2:$BD$55,44,FALSE),D125=9,VLOOKUP(H125,[1]Film_Workers!$B$2:$BD$55,45,FALSE),D125=10,VLOOKUP(H125,[1]Film_Workers!$B$2:$BD$55,46,FALSE),D125=11,VLOOKUP(H125,[1]Film_Workers!$B$2:$BD$55,47,FALSE),D125=12,VLOOKUP(H125,[1]Film_Workers!$B$2:$BD$55,48)),C125=2018,_xlfn.IFS(D125=1,VLOOKUP(H125,[1]Film_Workers!$B$2:$BD$55,49,FALSE),D125=2,VLOOKUP(H125,[1]Film_Workers!$B$2:$BD$55,50,FALSE),D125=3,VLOOKUP(H125,[1]Film_Workers!$B$2:$BD$55,51,FALSE),D125=4,VLOOKUP(H125,[1]Film_Workers!$B$2:$BD$55,52,FALSE),D125=5,VLOOKUP(H125,[1]Film_Workers!$B$2:$BD$55,53,FALSE),D125=6,VLOOKUP(H125,[1]Film_Workers!$B$2:$BD$55,54)))</f>
        <v>0</v>
      </c>
      <c r="W125">
        <f>_xlfn.IFS(C125=2014,_xlfn.IFS(D125=1,VLOOKUP(H125,[1]Priv_Workers!$B$2:$BD$55,2,FALSE),D125=2,VLOOKUP(H125,[1]Priv_Workers!$B$2:$BD$55,3,FALSE),D125=3,VLOOKUP(H125,[1]Priv_Workers!$B$2:$BD$55,4,FALSE),D125=4,VLOOKUP(H125,[1]Priv_Workers!$B$2:$BD$55,5,FALSE),D125=5,VLOOKUP(H125,[1]Priv_Workers!$B$2:$BD$55,6,FALSE),D125=6,VLOOKUP(H125,[1]Priv_Workers!$B$2:$BD$55,7,FALSE),D125=7,VLOOKUP(H125,[1]Priv_Workers!$B$2:$BD$55,8,FALSE),D125=8,VLOOKUP(H125,[1]Priv_Workers!$B$2:$BD$55,9,FALSE),D125=9,VLOOKUP(H125,[1]Priv_Workers!$B$2:$BD$55,10,FALSE),D125=10,VLOOKUP(H125,[1]Priv_Workers!$B$2:$BD$55,11,FALSE),D125=11,VLOOKUP(H125,[1]Priv_Workers!$B$2:$BD$55,12,FALSE),D125=12,VLOOKUP(H125,[1]Priv_Workers!$B$2:$BD$55,13,FALSE)),C125=2015,_xlfn.IFS(D125=1,VLOOKUP(H125,[1]Priv_Workers!$B$2:$BD$55,14,FALSE),D125=2,VLOOKUP(H125,[1]Priv_Workers!$B$2:$BD$55,15,FALSE),D125=3,VLOOKUP(H125,[1]Priv_Workers!$B$2:$BD$55,16,FALSE),D125=4,VLOOKUP(H125,[1]Priv_Workers!$B$2:$BD$55,17,FALSE),D125=5,VLOOKUP(H125,[1]Priv_Workers!$B$2:$BD$55,18,FALSE),D125=6,VLOOKUP(H125,[1]Priv_Workers!$B$2:$BD$55,19,FALSE),D125=7,VLOOKUP(H125,[1]Priv_Workers!$B$2:$BD$55,20,FALSE),D125=8,VLOOKUP(H125,[1]Priv_Workers!$B$2:$BD$55,21,FALSE),D125=9,VLOOKUP(H125,[1]Priv_Workers!$B$2:$BD$55,22,FALSE),D125=10,VLOOKUP(H125,[1]Priv_Workers!$B$2:$BD$55,23,FALSE),D125=11,VLOOKUP(H125,[1]Priv_Workers!$B$2:$BD$55,24,FALSE),D125=12,VLOOKUP(H125,[1]Priv_Workers!$B$2:$BD$55,25,FALSE)),C125=2016,_xlfn.IFS(D125=1,VLOOKUP(H125,[1]Priv_Workers!$B$2:$BD$55,26,FALSE),D125=2,VLOOKUP(H125,[1]Priv_Workers!$B$2:$BD$55,27,FALSE),D125=3,VLOOKUP(H125,[1]Priv_Workers!$B$2:$BD$55,28,FALSE),D125=4,VLOOKUP(H125,[1]Priv_Workers!$B$2:$BD$55,29,FALSE),D125=5,VLOOKUP(H125,[1]Priv_Workers!$B$2:$BD$55,30,FALSE),D125=6,VLOOKUP(H125,[1]Priv_Workers!$B$2:$BD$55,31,FALSE),D125=7,VLOOKUP(H125,[1]Priv_Workers!$B$2:$BD$55,32,FALSE),D125=8,VLOOKUP(H125,[1]Priv_Workers!$B$2:$BD$55,33,FALSE),D125=9,VLOOKUP(H125,[1]Priv_Workers!$B$2:$BD$55,34,FALSE),D125=10,VLOOKUP(H125,[1]Priv_Workers!$B$2:$BD$55,35,FALSE),D125=11,VLOOKUP(H125,[1]Priv_Workers!$B$2:$BD$55,36,FALSE),D125=12,VLOOKUP(H125,[1]Priv_Workers!$B$2:$BD$55,37,FALSE)),C125=2017,_xlfn.IFS(D125=1,VLOOKUP(H125,[1]Priv_Workers!$B$2:$BD$55,38,FALSE),D125=2,VLOOKUP(H125,[1]Priv_Workers!$B$2:$BD$55,39,FALSE),D125=3,VLOOKUP(H125,[1]Priv_Workers!$B$2:$BD$55,40,FALSE),D125=4,VLOOKUP(H125,[1]Priv_Workers!$B$2:$BD$55,41,FALSE),D125=5,VLOOKUP(H125,[1]Priv_Workers!$B$2:$BD$55,42,FALSE),D125=6,VLOOKUP(H125,[1]Priv_Workers!$B$2:$BD$55,43,FALSE),D125=7,VLOOKUP(H125,[1]Priv_Workers!$B$2:$BD$55,43,FALSE),D125=8,VLOOKUP(H125,[1]Priv_Workers!$B$2:$BD$55,44,FALSE),D125=9,VLOOKUP(H125,[1]Priv_Workers!$B$2:$BD$55,45,FALSE),D125=10,VLOOKUP(H125,[1]Priv_Workers!$B$2:$BD$55,46,FALSE),D125=11,VLOOKUP(H125,[1]Priv_Workers!$B$2:$BD$55,47,FALSE),D125=12,VLOOKUP(H125,[1]Priv_Workers!$B$2:$BD$55,48)),C125=2018,_xlfn.IFS(D125=1,VLOOKUP(H125,[1]Priv_Workers!$B$2:$BD$55,49,FALSE),D125=2,VLOOKUP(H125,[1]Priv_Workers!$B$2:$BD$55,50,FALSE),D125=3,VLOOKUP(H125,[1]Priv_Workers!$B$2:$BD$55,51,FALSE),D125=4,VLOOKUP(H125,[1]Priv_Workers!$B$2:$BD$55,52,FALSE),D125=5,VLOOKUP(H125,[1]Priv_Workers!$B$2:$BD$55,53,FALSE),D125=6,VLOOKUP(H125,[1]Priv_Workers!$B$2:$BD$55,54)))</f>
        <v>0</v>
      </c>
      <c r="X125" s="3" t="e">
        <f t="shared" si="11"/>
        <v>#DIV/0!</v>
      </c>
      <c r="Y125" s="2">
        <f>_xlfn.IFS(C125=2014, _xlfn.IFS(E125=1, VLOOKUP(H125, [1]Wage_Info!$B$2:$AH$55, 2, FALSE), E125=2, VLOOKUP(H125, [1]Wage_Info!$B$2:$AH$55, 3, FALSE), E125=3, VLOOKUP(H125, [1]Wage_Info!$B$2:$AH$55, 4, FALSE), E125=4, VLOOKUP(H125, [1]Wage_Info!$B$2:$AH$55, 5, FALSE)), C125=2015, _xlfn.IFS(E125=1, VLOOKUP(H125, [1]Wage_Info!$B$2:$AH$55, 6, FALSE), E125=2, VLOOKUP(H125, [1]Wage_Info!$B$2:$AH$55, 7, FALSE), E125=3, VLOOKUP(H125, [1]Wage_Info!$B$2:$AH$55, 8, FALSE), E125=4, VLOOKUP(H125, [1]Wage_Info!$B$2:$AH$55, 9, FALSE)), C125=2016, _xlfn.IFS(E125=1, VLOOKUP(H125, [1]Wage_Info!$B$2:$AH$55, 10, FALSE), E125=2, VLOOKUP(H125, [1]Wage_Info!$B$2:$AH$55, 11, FALSE), E125=3, VLOOKUP(H125, [1]Wage_Info!$B$2:$AH$55, 12, FALSE), E125=4, VLOOKUP(H125, [1]Wage_Info!$B$2:$AH$55, 13, FALSE)), C125=2017, _xlfn.IFS(E125=1, VLOOKUP(H125, [1]Wage_Info!$B$2:$AH$55, 14, FALSE), E125=2, VLOOKUP(H125, [1]Wage_Info!$B$2:$AH$55, 15, FALSE), E125=3, VLOOKUP(H125, [1]Wage_Info!$B$2:$AH$55, 16, FALSE), E125=4, VLOOKUP(H125, [1]Wage_Info!$B$2:$AH$55, 17, FALSE)), C125 = 2018, _xlfn.IFS(E125=1, VLOOKUP(H125, [1]Wage_Info!$B$2:$AH$55, 18, FALSE), E125=3, VLOOKUP(H125, [1]Wage_Info!$B$2:$AH$55, 19, FALSE)))</f>
        <v>0</v>
      </c>
      <c r="Z125" s="2">
        <f>_xlfn.IFS(C125=2014, _xlfn.IFS(E125=1, VLOOKUP(H125, [1]Wage_Info!$B$2:$AL$55, 20, FALSE), E125=2, VLOOKUP(H125, [1]Wage_Info!$B$2:$AL$55, 21, FALSE), E125=3, VLOOKUP(H125, [1]Wage_Info!$B$2:$AL$55, 22, FALSE), E125=4, VLOOKUP(H125, [1]Wage_Info!$B$2:$AL$55, 23, FALSE)), C125=2015, _xlfn.IFS(E125=1, VLOOKUP(H125, [1]Wage_Info!$B$2:$AL$55, 24, FALSE), E125=2, VLOOKUP(H125, [1]Wage_Info!$B$2:$AL$55, 25, FALSE), E125=3, VLOOKUP(H125, [1]Wage_Info!$B$2:$AL$55, 26, FALSE), E125=4, VLOOKUP(H125, [1]Wage_Info!$B$2:$AL$55, 27, FALSE)), C125=2016, _xlfn.IFS(E125=1, VLOOKUP(H125, [1]Wage_Info!$B$2:$AL$55, 28, FALSE), E125=2, VLOOKUP(H125, [1]Wage_Info!$B$2:$AL$55, 29, FALSE), E125=3, VLOOKUP(H125, [1]Wage_Info!$B$2:$AL$55, 30, FALSE), E125=4, VLOOKUP(H125, [1]Wage_Info!$B$2:$AL$55, 31, FALSE)), C125=2017, _xlfn.IFS(E125=1, VLOOKUP(H125, [1]Wage_Info!$B$2:$AL$55, 32, FALSE), E125=2, VLOOKUP(H125, [1]Wage_Info!$B$2:$AL$55, 33, FALSE), E125=3, VLOOKUP(H125, [1]Wage_Info!$B$2:$AL$55, 34, FALSE), E125=4, VLOOKUP(H125, [1]Wage_Info!$B$2:$AL$55, 35, FALSE)), C125 = 2018, _xlfn.IFS(E125=1, VLOOKUP(H125, [1]Wage_Info!$B$2:$AL$55, 36, FALSE), E125=2, VLOOKUP(H125, [1]Wage_Info!$B$2:$AL$55, 37, FALSE)))</f>
        <v>0</v>
      </c>
      <c r="AA125" s="4" t="e">
        <f t="shared" si="12"/>
        <v>#DIV/0!</v>
      </c>
      <c r="AB125">
        <f>[1]Key!C125</f>
        <v>1</v>
      </c>
      <c r="AC125">
        <f t="shared" si="13"/>
        <v>0</v>
      </c>
      <c r="AD125">
        <f t="shared" si="14"/>
        <v>0</v>
      </c>
      <c r="AE125">
        <f t="shared" si="15"/>
        <v>0</v>
      </c>
      <c r="AF125">
        <f>[1]Key!D125</f>
        <v>0</v>
      </c>
    </row>
    <row r="126" spans="1:32" x14ac:dyDescent="0.3">
      <c r="A126">
        <v>125</v>
      </c>
      <c r="B126">
        <v>125</v>
      </c>
      <c r="C126">
        <v>2015</v>
      </c>
      <c r="D126">
        <v>4</v>
      </c>
      <c r="E126">
        <f t="shared" si="8"/>
        <v>2</v>
      </c>
      <c r="F126">
        <v>2016</v>
      </c>
      <c r="G126" t="s">
        <v>90</v>
      </c>
      <c r="H126" s="1">
        <f>VALUE(IF(G126="foreign",53,SUBSTITUTE(G126,G126,VLOOKUP(G126,[1]Key!$G$2:$H$55,2,))))</f>
        <v>34</v>
      </c>
      <c r="I126" t="s">
        <v>47</v>
      </c>
      <c r="J126">
        <f>VALUE(_xlfn.IFS(I126="foreign",53,I126="fictional",54, I126="unspecified", 55, NOT(OR(I126="foreign",I126="fictional")),SUBSTITUTE(I126,I126,VLOOKUP(I126,[1]Key!$G$2:$H$55,2,))))</f>
        <v>55</v>
      </c>
      <c r="K126">
        <f t="shared" si="9"/>
        <v>0</v>
      </c>
      <c r="L126">
        <f>VLOOKUP(H126, [1]Key!$H$2:$K$54, 2)</f>
        <v>2</v>
      </c>
      <c r="M126">
        <f>VLOOKUP(J126, [1]Key!$H$2:$K$54, 2)</f>
        <v>0</v>
      </c>
      <c r="N126">
        <f>VLOOKUP("*"&amp;G126&amp;"*",[1]Key!$N$2:$O$6,2,FALSE)</f>
        <v>3</v>
      </c>
      <c r="O126">
        <f>VLOOKUP("*"&amp;G126&amp;"*",[1]Key!$R$2:$S$11,2,FALSE)</f>
        <v>7</v>
      </c>
      <c r="P126">
        <v>2034</v>
      </c>
      <c r="Q126" s="2">
        <v>10000000</v>
      </c>
      <c r="R126" t="s">
        <v>54</v>
      </c>
      <c r="S126">
        <f>VLOOKUP(R126, [1]Key!$U$2:$V$50, 2, FALSE)</f>
        <v>8</v>
      </c>
      <c r="T126">
        <f t="shared" si="10"/>
        <v>1</v>
      </c>
      <c r="U126">
        <f>_xlfn.IFS(C126=2018, VLOOKUP(H126, '[1]State Pop'!$B$2:$G$55,6),C126=2017, VLOOKUP(H126, '[1]State Pop'!$B$2:$F$55,5),C126=2016, VLOOKUP(H126, '[1]State Pop'!$B$2:$F$55,4), C126=2015, VLOOKUP(H126, '[1]State Pop'!$B$2:$F$55,3), C126=2014, VLOOKUP(H126, '[1]State Pop'!$B$2:$F$55,2))</f>
        <v>10041769</v>
      </c>
      <c r="V126">
        <f>_xlfn.IFS(C126=2014,_xlfn.IFS(D126=1,VLOOKUP(H126,[1]Film_Workers!$B$2:$BD$55,2,FALSE),D126=2,VLOOKUP(H126,[1]Film_Workers!$B$2:$BD$55,3,FALSE),D126=3,VLOOKUP(H126,[1]Film_Workers!$B$2:$BD$55,4,FALSE),D126=4,VLOOKUP(H126,[1]Film_Workers!$B$2:$BD$55,5,FALSE),D126=5,VLOOKUP(H126,[1]Film_Workers!$B$2:$BD$55,6,FALSE),D126=6,VLOOKUP(H126,[1]Film_Workers!$B$2:$BD$55,7,FALSE),D126=7,VLOOKUP(H126,[1]Film_Workers!$B$2:$BD$55,8,FALSE),D126=8,VLOOKUP(H126,[1]Film_Workers!$B$2:$BD$55,9,FALSE),D126=9,VLOOKUP(H126,[1]Film_Workers!$B$2:$BD$55,10,FALSE),D126=10,VLOOKUP(H126,[1]Film_Workers!$B$2:$BD$55,11,FALSE),D126=11,VLOOKUP(H126,[1]Film_Workers!$B$2:$BD$55,12,FALSE),D126=12,VLOOKUP(H126,[1]Film_Workers!$B$2:$BD$55,13,FALSE)),C126=2015,_xlfn.IFS(D126=1,VLOOKUP(H126,[1]Film_Workers!$B$2:$BD$55,14,FALSE),D126=2,VLOOKUP(H126,[1]Film_Workers!$B$2:$BD$55,15,FALSE),D126=3,VLOOKUP(H126,[1]Film_Workers!$B$2:$BD$55,16,FALSE),D126=4,VLOOKUP(H126,[1]Film_Workers!$B$2:$BD$55,17,FALSE),D126=5,VLOOKUP(H126,[1]Film_Workers!$B$2:$BD$55,18,FALSE),D126=6,VLOOKUP(H126,[1]Film_Workers!$B$2:$BD$55,19,FALSE),D126=7,VLOOKUP(H126,[1]Film_Workers!$B$2:$BD$55,20,FALSE),D126=8,VLOOKUP(H126,[1]Film_Workers!$B$2:$BD$55,21,FALSE),D126=9,VLOOKUP(H126,[1]Film_Workers!$B$2:$BD$55,22,FALSE),D126=10,VLOOKUP(H126,[1]Film_Workers!$B$2:$BD$55,23,FALSE),D126=11,VLOOKUP(H126,[1]Film_Workers!$B$2:$BD$55,24,FALSE),D126=12,VLOOKUP(H126,[1]Film_Workers!$B$2:$BD$55,25,FALSE)),C126=2016,_xlfn.IFS(D126=1,VLOOKUP(H126,[1]Film_Workers!$B$2:$BD$55,26,FALSE),D126=2,VLOOKUP(H126,[1]Film_Workers!$B$2:$BD$55,27,FALSE),D126=3,VLOOKUP(H126,[1]Film_Workers!$B$2:$BD$55,28,FALSE),D126=4,VLOOKUP(H126,[1]Film_Workers!$B$2:$BD$55,29,FALSE),D126=5,VLOOKUP(H126,[1]Film_Workers!$B$2:$BD$55,30,FALSE),D126=6,VLOOKUP(H126,[1]Film_Workers!$B$2:$BD$55,31,FALSE),D126=7,VLOOKUP(H126,[1]Film_Workers!$B$2:$BD$55,32,FALSE),D126=8,VLOOKUP(H126,[1]Film_Workers!$B$2:$BD$55,33,FALSE),D126=9,VLOOKUP(H126,[1]Film_Workers!$B$2:$BD$55,34,FALSE),D126=10,VLOOKUP(H126,[1]Film_Workers!$B$2:$BD$55,35,FALSE),D126=11,VLOOKUP(H126,[1]Film_Workers!$B$2:$BD$55,36,FALSE),D126=12,VLOOKUP(H126,[1]Film_Workers!$B$2:$BD$55,37,FALSE)),C126=2017,_xlfn.IFS(D126=1,VLOOKUP(H126,[1]Film_Workers!$B$2:$BD$55,38,FALSE),D126=2,VLOOKUP(H126,[1]Film_Workers!$B$2:$BD$55,39,FALSE),D126=3,VLOOKUP(H126,[1]Film_Workers!$B$2:$BD$55,40,FALSE),D126=4,VLOOKUP(H126,[1]Film_Workers!$B$2:$BD$55,41,FALSE),D126=5,VLOOKUP(H126,[1]Film_Workers!$B$2:$BD$55,42,FALSE),D126=6,VLOOKUP(H126,[1]Film_Workers!$B$2:$BD$55,43,FALSE),D126=7,VLOOKUP(H126,[1]Film_Workers!$B$2:$BD$55,43,FALSE),D126=8,VLOOKUP(H126,[1]Film_Workers!$B$2:$BD$55,44,FALSE),D126=9,VLOOKUP(H126,[1]Film_Workers!$B$2:$BD$55,45,FALSE),D126=10,VLOOKUP(H126,[1]Film_Workers!$B$2:$BD$55,46,FALSE),D126=11,VLOOKUP(H126,[1]Film_Workers!$B$2:$BD$55,47,FALSE),D126=12,VLOOKUP(H126,[1]Film_Workers!$B$2:$BD$55,48)),C126=2018,_xlfn.IFS(D126=1,VLOOKUP(H126,[1]Film_Workers!$B$2:$BD$55,49,FALSE),D126=2,VLOOKUP(H126,[1]Film_Workers!$B$2:$BD$55,50,FALSE),D126=3,VLOOKUP(H126,[1]Film_Workers!$B$2:$BD$55,51,FALSE),D126=4,VLOOKUP(H126,[1]Film_Workers!$B$2:$BD$55,52,FALSE),D126=5,VLOOKUP(H126,[1]Film_Workers!$B$2:$BD$55,53,FALSE),D126=6,VLOOKUP(H126,[1]Film_Workers!$B$2:$BD$55,54)))</f>
        <v>1023</v>
      </c>
      <c r="W126">
        <f>_xlfn.IFS(C126=2014,_xlfn.IFS(D126=1,VLOOKUP(H126,[1]Priv_Workers!$B$2:$BD$55,2,FALSE),D126=2,VLOOKUP(H126,[1]Priv_Workers!$B$2:$BD$55,3,FALSE),D126=3,VLOOKUP(H126,[1]Priv_Workers!$B$2:$BD$55,4,FALSE),D126=4,VLOOKUP(H126,[1]Priv_Workers!$B$2:$BD$55,5,FALSE),D126=5,VLOOKUP(H126,[1]Priv_Workers!$B$2:$BD$55,6,FALSE),D126=6,VLOOKUP(H126,[1]Priv_Workers!$B$2:$BD$55,7,FALSE),D126=7,VLOOKUP(H126,[1]Priv_Workers!$B$2:$BD$55,8,FALSE),D126=8,VLOOKUP(H126,[1]Priv_Workers!$B$2:$BD$55,9,FALSE),D126=9,VLOOKUP(H126,[1]Priv_Workers!$B$2:$BD$55,10,FALSE),D126=10,VLOOKUP(H126,[1]Priv_Workers!$B$2:$BD$55,11,FALSE),D126=11,VLOOKUP(H126,[1]Priv_Workers!$B$2:$BD$55,12,FALSE),D126=12,VLOOKUP(H126,[1]Priv_Workers!$B$2:$BD$55,13,FALSE)),C126=2015,_xlfn.IFS(D126=1,VLOOKUP(H126,[1]Priv_Workers!$B$2:$BD$55,14,FALSE),D126=2,VLOOKUP(H126,[1]Priv_Workers!$B$2:$BD$55,15,FALSE),D126=3,VLOOKUP(H126,[1]Priv_Workers!$B$2:$BD$55,16,FALSE),D126=4,VLOOKUP(H126,[1]Priv_Workers!$B$2:$BD$55,17,FALSE),D126=5,VLOOKUP(H126,[1]Priv_Workers!$B$2:$BD$55,18,FALSE),D126=6,VLOOKUP(H126,[1]Priv_Workers!$B$2:$BD$55,19,FALSE),D126=7,VLOOKUP(H126,[1]Priv_Workers!$B$2:$BD$55,20,FALSE),D126=8,VLOOKUP(H126,[1]Priv_Workers!$B$2:$BD$55,21,FALSE),D126=9,VLOOKUP(H126,[1]Priv_Workers!$B$2:$BD$55,22,FALSE),D126=10,VLOOKUP(H126,[1]Priv_Workers!$B$2:$BD$55,23,FALSE),D126=11,VLOOKUP(H126,[1]Priv_Workers!$B$2:$BD$55,24,FALSE),D126=12,VLOOKUP(H126,[1]Priv_Workers!$B$2:$BD$55,25,FALSE)),C126=2016,_xlfn.IFS(D126=1,VLOOKUP(H126,[1]Priv_Workers!$B$2:$BD$55,26,FALSE),D126=2,VLOOKUP(H126,[1]Priv_Workers!$B$2:$BD$55,27,FALSE),D126=3,VLOOKUP(H126,[1]Priv_Workers!$B$2:$BD$55,28,FALSE),D126=4,VLOOKUP(H126,[1]Priv_Workers!$B$2:$BD$55,29,FALSE),D126=5,VLOOKUP(H126,[1]Priv_Workers!$B$2:$BD$55,30,FALSE),D126=6,VLOOKUP(H126,[1]Priv_Workers!$B$2:$BD$55,31,FALSE),D126=7,VLOOKUP(H126,[1]Priv_Workers!$B$2:$BD$55,32,FALSE),D126=8,VLOOKUP(H126,[1]Priv_Workers!$B$2:$BD$55,33,FALSE),D126=9,VLOOKUP(H126,[1]Priv_Workers!$B$2:$BD$55,34,FALSE),D126=10,VLOOKUP(H126,[1]Priv_Workers!$B$2:$BD$55,35,FALSE),D126=11,VLOOKUP(H126,[1]Priv_Workers!$B$2:$BD$55,36,FALSE),D126=12,VLOOKUP(H126,[1]Priv_Workers!$B$2:$BD$55,37,FALSE)),C126=2017,_xlfn.IFS(D126=1,VLOOKUP(H126,[1]Priv_Workers!$B$2:$BD$55,38,FALSE),D126=2,VLOOKUP(H126,[1]Priv_Workers!$B$2:$BD$55,39,FALSE),D126=3,VLOOKUP(H126,[1]Priv_Workers!$B$2:$BD$55,40,FALSE),D126=4,VLOOKUP(H126,[1]Priv_Workers!$B$2:$BD$55,41,FALSE),D126=5,VLOOKUP(H126,[1]Priv_Workers!$B$2:$BD$55,42,FALSE),D126=6,VLOOKUP(H126,[1]Priv_Workers!$B$2:$BD$55,43,FALSE),D126=7,VLOOKUP(H126,[1]Priv_Workers!$B$2:$BD$55,43,FALSE),D126=8,VLOOKUP(H126,[1]Priv_Workers!$B$2:$BD$55,44,FALSE),D126=9,VLOOKUP(H126,[1]Priv_Workers!$B$2:$BD$55,45,FALSE),D126=10,VLOOKUP(H126,[1]Priv_Workers!$B$2:$BD$55,46,FALSE),D126=11,VLOOKUP(H126,[1]Priv_Workers!$B$2:$BD$55,47,FALSE),D126=12,VLOOKUP(H126,[1]Priv_Workers!$B$2:$BD$55,48)),C126=2018,_xlfn.IFS(D126=1,VLOOKUP(H126,[1]Priv_Workers!$B$2:$BD$55,49,FALSE),D126=2,VLOOKUP(H126,[1]Priv_Workers!$B$2:$BD$55,50,FALSE),D126=3,VLOOKUP(H126,[1]Priv_Workers!$B$2:$BD$55,51,FALSE),D126=4,VLOOKUP(H126,[1]Priv_Workers!$B$2:$BD$55,52,FALSE),D126=5,VLOOKUP(H126,[1]Priv_Workers!$B$2:$BD$55,53,FALSE),D126=6,VLOOKUP(H126,[1]Priv_Workers!$B$2:$BD$55,54)))</f>
        <v>3435702</v>
      </c>
      <c r="X126" s="3">
        <f t="shared" si="11"/>
        <v>2.9775574249454699E-4</v>
      </c>
      <c r="Y126" s="2">
        <f>_xlfn.IFS(C126=2014, _xlfn.IFS(E126=1, VLOOKUP(H126, [1]Wage_Info!$B$2:$AH$55, 2, FALSE), E126=2, VLOOKUP(H126, [1]Wage_Info!$B$2:$AH$55, 3, FALSE), E126=3, VLOOKUP(H126, [1]Wage_Info!$B$2:$AH$55, 4, FALSE), E126=4, VLOOKUP(H126, [1]Wage_Info!$B$2:$AH$55, 5, FALSE)), C126=2015, _xlfn.IFS(E126=1, VLOOKUP(H126, [1]Wage_Info!$B$2:$AH$55, 6, FALSE), E126=2, VLOOKUP(H126, [1]Wage_Info!$B$2:$AH$55, 7, FALSE), E126=3, VLOOKUP(H126, [1]Wage_Info!$B$2:$AH$55, 8, FALSE), E126=4, VLOOKUP(H126, [1]Wage_Info!$B$2:$AH$55, 9, FALSE)), C126=2016, _xlfn.IFS(E126=1, VLOOKUP(H126, [1]Wage_Info!$B$2:$AH$55, 10, FALSE), E126=2, VLOOKUP(H126, [1]Wage_Info!$B$2:$AH$55, 11, FALSE), E126=3, VLOOKUP(H126, [1]Wage_Info!$B$2:$AH$55, 12, FALSE), E126=4, VLOOKUP(H126, [1]Wage_Info!$B$2:$AH$55, 13, FALSE)), C126=2017, _xlfn.IFS(E126=1, VLOOKUP(H126, [1]Wage_Info!$B$2:$AH$55, 14, FALSE), E126=2, VLOOKUP(H126, [1]Wage_Info!$B$2:$AH$55, 15, FALSE), E126=3, VLOOKUP(H126, [1]Wage_Info!$B$2:$AH$55, 16, FALSE), E126=4, VLOOKUP(H126, [1]Wage_Info!$B$2:$AH$55, 17, FALSE)), C126 = 2018, _xlfn.IFS(E126=1, VLOOKUP(H126, [1]Wage_Info!$B$2:$AH$55, 18, FALSE), E126=3, VLOOKUP(H126, [1]Wage_Info!$B$2:$AH$55, 19, FALSE)))</f>
        <v>20136928</v>
      </c>
      <c r="Z126" s="2">
        <f>_xlfn.IFS(C126=2014, _xlfn.IFS(E126=1, VLOOKUP(H126, [1]Wage_Info!$B$2:$AL$55, 20, FALSE), E126=2, VLOOKUP(H126, [1]Wage_Info!$B$2:$AL$55, 21, FALSE), E126=3, VLOOKUP(H126, [1]Wage_Info!$B$2:$AL$55, 22, FALSE), E126=4, VLOOKUP(H126, [1]Wage_Info!$B$2:$AL$55, 23, FALSE)), C126=2015, _xlfn.IFS(E126=1, VLOOKUP(H126, [1]Wage_Info!$B$2:$AL$55, 24, FALSE), E126=2, VLOOKUP(H126, [1]Wage_Info!$B$2:$AL$55, 25, FALSE), E126=3, VLOOKUP(H126, [1]Wage_Info!$B$2:$AL$55, 26, FALSE), E126=4, VLOOKUP(H126, [1]Wage_Info!$B$2:$AL$55, 27, FALSE)), C126=2016, _xlfn.IFS(E126=1, VLOOKUP(H126, [1]Wage_Info!$B$2:$AL$55, 28, FALSE), E126=2, VLOOKUP(H126, [1]Wage_Info!$B$2:$AL$55, 29, FALSE), E126=3, VLOOKUP(H126, [1]Wage_Info!$B$2:$AL$55, 30, FALSE), E126=4, VLOOKUP(H126, [1]Wage_Info!$B$2:$AL$55, 31, FALSE)), C126=2017, _xlfn.IFS(E126=1, VLOOKUP(H126, [1]Wage_Info!$B$2:$AL$55, 32, FALSE), E126=2, VLOOKUP(H126, [1]Wage_Info!$B$2:$AL$55, 33, FALSE), E126=3, VLOOKUP(H126, [1]Wage_Info!$B$2:$AL$55, 34, FALSE), E126=4, VLOOKUP(H126, [1]Wage_Info!$B$2:$AL$55, 35, FALSE)), C126 = 2018, _xlfn.IFS(E126=1, VLOOKUP(H126, [1]Wage_Info!$B$2:$AL$55, 36, FALSE), E126=2, VLOOKUP(H126, [1]Wage_Info!$B$2:$AL$55, 37, FALSE)))</f>
        <v>38229265078</v>
      </c>
      <c r="AA126" s="4">
        <f t="shared" si="12"/>
        <v>5.267411748280849E-4</v>
      </c>
      <c r="AB126">
        <f>[1]Key!C126</f>
        <v>1</v>
      </c>
      <c r="AC126">
        <f t="shared" si="13"/>
        <v>0</v>
      </c>
      <c r="AD126">
        <f t="shared" si="14"/>
        <v>0</v>
      </c>
      <c r="AE126">
        <f t="shared" si="15"/>
        <v>0</v>
      </c>
      <c r="AF126">
        <f>[1]Key!D126</f>
        <v>0</v>
      </c>
    </row>
    <row r="127" spans="1:32" x14ac:dyDescent="0.3">
      <c r="A127">
        <v>126</v>
      </c>
      <c r="B127">
        <v>126</v>
      </c>
      <c r="C127">
        <v>2015</v>
      </c>
      <c r="D127">
        <v>5</v>
      </c>
      <c r="E127">
        <f t="shared" si="8"/>
        <v>2</v>
      </c>
      <c r="F127">
        <v>2016</v>
      </c>
      <c r="G127" t="s">
        <v>32</v>
      </c>
      <c r="H127" s="1">
        <f>VALUE(IF(G127="foreign",53,SUBSTITUTE(G127,G127,VLOOKUP(G127,[1]Key!$G$2:$H$55,2,))))</f>
        <v>53</v>
      </c>
      <c r="I127" t="s">
        <v>47</v>
      </c>
      <c r="J127">
        <f>VALUE(_xlfn.IFS(I127="foreign",53,I127="fictional",54, I127="unspecified", 55, NOT(OR(I127="foreign",I127="fictional")),SUBSTITUTE(I127,I127,VLOOKUP(I127,[1]Key!$G$2:$H$55,2,))))</f>
        <v>55</v>
      </c>
      <c r="K127">
        <f t="shared" si="9"/>
        <v>0</v>
      </c>
      <c r="L127">
        <f>VLOOKUP(H127, [1]Key!$H$2:$K$54, 2)</f>
        <v>0</v>
      </c>
      <c r="M127">
        <f>VLOOKUP(J127, [1]Key!$H$2:$K$54, 2)</f>
        <v>0</v>
      </c>
      <c r="N127">
        <f>VLOOKUP("*"&amp;G127&amp;"*",[1]Key!$N$2:$O$6,2,FALSE)</f>
        <v>0</v>
      </c>
      <c r="O127">
        <f>VLOOKUP("*"&amp;G127&amp;"*",[1]Key!$R$2:$S$11,2,FALSE)</f>
        <v>0</v>
      </c>
      <c r="P127">
        <v>2020</v>
      </c>
      <c r="Q127" s="2">
        <v>8000000</v>
      </c>
      <c r="R127" t="s">
        <v>66</v>
      </c>
      <c r="S127">
        <f>VLOOKUP(R127, [1]Key!$U$2:$V$15, 2, FALSE)</f>
        <v>4</v>
      </c>
      <c r="T127">
        <f t="shared" si="10"/>
        <v>0</v>
      </c>
      <c r="U127">
        <f>_xlfn.IFS(C127=2018, VLOOKUP(H127, '[1]State Pop'!$B$2:$G$55,6),C127=2017, VLOOKUP(H127, '[1]State Pop'!$B$2:$F$55,5),C127=2016, VLOOKUP(H127, '[1]State Pop'!$B$2:$F$55,4), C127=2015, VLOOKUP(H127, '[1]State Pop'!$B$2:$F$55,3), C127=2014, VLOOKUP(H127, '[1]State Pop'!$B$2:$F$55,2))</f>
        <v>0</v>
      </c>
      <c r="V127">
        <f>_xlfn.IFS(C127=2014,_xlfn.IFS(D127=1,VLOOKUP(H127,[1]Film_Workers!$B$2:$BD$55,2,FALSE),D127=2,VLOOKUP(H127,[1]Film_Workers!$B$2:$BD$55,3,FALSE),D127=3,VLOOKUP(H127,[1]Film_Workers!$B$2:$BD$55,4,FALSE),D127=4,VLOOKUP(H127,[1]Film_Workers!$B$2:$BD$55,5,FALSE),D127=5,VLOOKUP(H127,[1]Film_Workers!$B$2:$BD$55,6,FALSE),D127=6,VLOOKUP(H127,[1]Film_Workers!$B$2:$BD$55,7,FALSE),D127=7,VLOOKUP(H127,[1]Film_Workers!$B$2:$BD$55,8,FALSE),D127=8,VLOOKUP(H127,[1]Film_Workers!$B$2:$BD$55,9,FALSE),D127=9,VLOOKUP(H127,[1]Film_Workers!$B$2:$BD$55,10,FALSE),D127=10,VLOOKUP(H127,[1]Film_Workers!$B$2:$BD$55,11,FALSE),D127=11,VLOOKUP(H127,[1]Film_Workers!$B$2:$BD$55,12,FALSE),D127=12,VLOOKUP(H127,[1]Film_Workers!$B$2:$BD$55,13,FALSE)),C127=2015,_xlfn.IFS(D127=1,VLOOKUP(H127,[1]Film_Workers!$B$2:$BD$55,14,FALSE),D127=2,VLOOKUP(H127,[1]Film_Workers!$B$2:$BD$55,15,FALSE),D127=3,VLOOKUP(H127,[1]Film_Workers!$B$2:$BD$55,16,FALSE),D127=4,VLOOKUP(H127,[1]Film_Workers!$B$2:$BD$55,17,FALSE),D127=5,VLOOKUP(H127,[1]Film_Workers!$B$2:$BD$55,18,FALSE),D127=6,VLOOKUP(H127,[1]Film_Workers!$B$2:$BD$55,19,FALSE),D127=7,VLOOKUP(H127,[1]Film_Workers!$B$2:$BD$55,20,FALSE),D127=8,VLOOKUP(H127,[1]Film_Workers!$B$2:$BD$55,21,FALSE),D127=9,VLOOKUP(H127,[1]Film_Workers!$B$2:$BD$55,22,FALSE),D127=10,VLOOKUP(H127,[1]Film_Workers!$B$2:$BD$55,23,FALSE),D127=11,VLOOKUP(H127,[1]Film_Workers!$B$2:$BD$55,24,FALSE),D127=12,VLOOKUP(H127,[1]Film_Workers!$B$2:$BD$55,25,FALSE)),C127=2016,_xlfn.IFS(D127=1,VLOOKUP(H127,[1]Film_Workers!$B$2:$BD$55,26,FALSE),D127=2,VLOOKUP(H127,[1]Film_Workers!$B$2:$BD$55,27,FALSE),D127=3,VLOOKUP(H127,[1]Film_Workers!$B$2:$BD$55,28,FALSE),D127=4,VLOOKUP(H127,[1]Film_Workers!$B$2:$BD$55,29,FALSE),D127=5,VLOOKUP(H127,[1]Film_Workers!$B$2:$BD$55,30,FALSE),D127=6,VLOOKUP(H127,[1]Film_Workers!$B$2:$BD$55,31,FALSE),D127=7,VLOOKUP(H127,[1]Film_Workers!$B$2:$BD$55,32,FALSE),D127=8,VLOOKUP(H127,[1]Film_Workers!$B$2:$BD$55,33,FALSE),D127=9,VLOOKUP(H127,[1]Film_Workers!$B$2:$BD$55,34,FALSE),D127=10,VLOOKUP(H127,[1]Film_Workers!$B$2:$BD$55,35,FALSE),D127=11,VLOOKUP(H127,[1]Film_Workers!$B$2:$BD$55,36,FALSE),D127=12,VLOOKUP(H127,[1]Film_Workers!$B$2:$BD$55,37,FALSE)),C127=2017,_xlfn.IFS(D127=1,VLOOKUP(H127,[1]Film_Workers!$B$2:$BD$55,38,FALSE),D127=2,VLOOKUP(H127,[1]Film_Workers!$B$2:$BD$55,39,FALSE),D127=3,VLOOKUP(H127,[1]Film_Workers!$B$2:$BD$55,40,FALSE),D127=4,VLOOKUP(H127,[1]Film_Workers!$B$2:$BD$55,41,FALSE),D127=5,VLOOKUP(H127,[1]Film_Workers!$B$2:$BD$55,42,FALSE),D127=6,VLOOKUP(H127,[1]Film_Workers!$B$2:$BD$55,43,FALSE),D127=7,VLOOKUP(H127,[1]Film_Workers!$B$2:$BD$55,43,FALSE),D127=8,VLOOKUP(H127,[1]Film_Workers!$B$2:$BD$55,44,FALSE),D127=9,VLOOKUP(H127,[1]Film_Workers!$B$2:$BD$55,45,FALSE),D127=10,VLOOKUP(H127,[1]Film_Workers!$B$2:$BD$55,46,FALSE),D127=11,VLOOKUP(H127,[1]Film_Workers!$B$2:$BD$55,47,FALSE),D127=12,VLOOKUP(H127,[1]Film_Workers!$B$2:$BD$55,48)),C127=2018,_xlfn.IFS(D127=1,VLOOKUP(H127,[1]Film_Workers!$B$2:$BD$55,49,FALSE),D127=2,VLOOKUP(H127,[1]Film_Workers!$B$2:$BD$55,50,FALSE),D127=3,VLOOKUP(H127,[1]Film_Workers!$B$2:$BD$55,51,FALSE),D127=4,VLOOKUP(H127,[1]Film_Workers!$B$2:$BD$55,52,FALSE),D127=5,VLOOKUP(H127,[1]Film_Workers!$B$2:$BD$55,53,FALSE),D127=6,VLOOKUP(H127,[1]Film_Workers!$B$2:$BD$55,54)))</f>
        <v>0</v>
      </c>
      <c r="W127">
        <f>_xlfn.IFS(C127=2014,_xlfn.IFS(D127=1,VLOOKUP(H127,[1]Priv_Workers!$B$2:$BD$55,2,FALSE),D127=2,VLOOKUP(H127,[1]Priv_Workers!$B$2:$BD$55,3,FALSE),D127=3,VLOOKUP(H127,[1]Priv_Workers!$B$2:$BD$55,4,FALSE),D127=4,VLOOKUP(H127,[1]Priv_Workers!$B$2:$BD$55,5,FALSE),D127=5,VLOOKUP(H127,[1]Priv_Workers!$B$2:$BD$55,6,FALSE),D127=6,VLOOKUP(H127,[1]Priv_Workers!$B$2:$BD$55,7,FALSE),D127=7,VLOOKUP(H127,[1]Priv_Workers!$B$2:$BD$55,8,FALSE),D127=8,VLOOKUP(H127,[1]Priv_Workers!$B$2:$BD$55,9,FALSE),D127=9,VLOOKUP(H127,[1]Priv_Workers!$B$2:$BD$55,10,FALSE),D127=10,VLOOKUP(H127,[1]Priv_Workers!$B$2:$BD$55,11,FALSE),D127=11,VLOOKUP(H127,[1]Priv_Workers!$B$2:$BD$55,12,FALSE),D127=12,VLOOKUP(H127,[1]Priv_Workers!$B$2:$BD$55,13,FALSE)),C127=2015,_xlfn.IFS(D127=1,VLOOKUP(H127,[1]Priv_Workers!$B$2:$BD$55,14,FALSE),D127=2,VLOOKUP(H127,[1]Priv_Workers!$B$2:$BD$55,15,FALSE),D127=3,VLOOKUP(H127,[1]Priv_Workers!$B$2:$BD$55,16,FALSE),D127=4,VLOOKUP(H127,[1]Priv_Workers!$B$2:$BD$55,17,FALSE),D127=5,VLOOKUP(H127,[1]Priv_Workers!$B$2:$BD$55,18,FALSE),D127=6,VLOOKUP(H127,[1]Priv_Workers!$B$2:$BD$55,19,FALSE),D127=7,VLOOKUP(H127,[1]Priv_Workers!$B$2:$BD$55,20,FALSE),D127=8,VLOOKUP(H127,[1]Priv_Workers!$B$2:$BD$55,21,FALSE),D127=9,VLOOKUP(H127,[1]Priv_Workers!$B$2:$BD$55,22,FALSE),D127=10,VLOOKUP(H127,[1]Priv_Workers!$B$2:$BD$55,23,FALSE),D127=11,VLOOKUP(H127,[1]Priv_Workers!$B$2:$BD$55,24,FALSE),D127=12,VLOOKUP(H127,[1]Priv_Workers!$B$2:$BD$55,25,FALSE)),C127=2016,_xlfn.IFS(D127=1,VLOOKUP(H127,[1]Priv_Workers!$B$2:$BD$55,26,FALSE),D127=2,VLOOKUP(H127,[1]Priv_Workers!$B$2:$BD$55,27,FALSE),D127=3,VLOOKUP(H127,[1]Priv_Workers!$B$2:$BD$55,28,FALSE),D127=4,VLOOKUP(H127,[1]Priv_Workers!$B$2:$BD$55,29,FALSE),D127=5,VLOOKUP(H127,[1]Priv_Workers!$B$2:$BD$55,30,FALSE),D127=6,VLOOKUP(H127,[1]Priv_Workers!$B$2:$BD$55,31,FALSE),D127=7,VLOOKUP(H127,[1]Priv_Workers!$B$2:$BD$55,32,FALSE),D127=8,VLOOKUP(H127,[1]Priv_Workers!$B$2:$BD$55,33,FALSE),D127=9,VLOOKUP(H127,[1]Priv_Workers!$B$2:$BD$55,34,FALSE),D127=10,VLOOKUP(H127,[1]Priv_Workers!$B$2:$BD$55,35,FALSE),D127=11,VLOOKUP(H127,[1]Priv_Workers!$B$2:$BD$55,36,FALSE),D127=12,VLOOKUP(H127,[1]Priv_Workers!$B$2:$BD$55,37,FALSE)),C127=2017,_xlfn.IFS(D127=1,VLOOKUP(H127,[1]Priv_Workers!$B$2:$BD$55,38,FALSE),D127=2,VLOOKUP(H127,[1]Priv_Workers!$B$2:$BD$55,39,FALSE),D127=3,VLOOKUP(H127,[1]Priv_Workers!$B$2:$BD$55,40,FALSE),D127=4,VLOOKUP(H127,[1]Priv_Workers!$B$2:$BD$55,41,FALSE),D127=5,VLOOKUP(H127,[1]Priv_Workers!$B$2:$BD$55,42,FALSE),D127=6,VLOOKUP(H127,[1]Priv_Workers!$B$2:$BD$55,43,FALSE),D127=7,VLOOKUP(H127,[1]Priv_Workers!$B$2:$BD$55,43,FALSE),D127=8,VLOOKUP(H127,[1]Priv_Workers!$B$2:$BD$55,44,FALSE),D127=9,VLOOKUP(H127,[1]Priv_Workers!$B$2:$BD$55,45,FALSE),D127=10,VLOOKUP(H127,[1]Priv_Workers!$B$2:$BD$55,46,FALSE),D127=11,VLOOKUP(H127,[1]Priv_Workers!$B$2:$BD$55,47,FALSE),D127=12,VLOOKUP(H127,[1]Priv_Workers!$B$2:$BD$55,48)),C127=2018,_xlfn.IFS(D127=1,VLOOKUP(H127,[1]Priv_Workers!$B$2:$BD$55,49,FALSE),D127=2,VLOOKUP(H127,[1]Priv_Workers!$B$2:$BD$55,50,FALSE),D127=3,VLOOKUP(H127,[1]Priv_Workers!$B$2:$BD$55,51,FALSE),D127=4,VLOOKUP(H127,[1]Priv_Workers!$B$2:$BD$55,52,FALSE),D127=5,VLOOKUP(H127,[1]Priv_Workers!$B$2:$BD$55,53,FALSE),D127=6,VLOOKUP(H127,[1]Priv_Workers!$B$2:$BD$55,54)))</f>
        <v>0</v>
      </c>
      <c r="X127" s="3" t="e">
        <f t="shared" si="11"/>
        <v>#DIV/0!</v>
      </c>
      <c r="Y127" s="2">
        <f>_xlfn.IFS(C127=2014, _xlfn.IFS(E127=1, VLOOKUP(H127, [1]Wage_Info!$B$2:$AH$55, 2, FALSE), E127=2, VLOOKUP(H127, [1]Wage_Info!$B$2:$AH$55, 3, FALSE), E127=3, VLOOKUP(H127, [1]Wage_Info!$B$2:$AH$55, 4, FALSE), E127=4, VLOOKUP(H127, [1]Wage_Info!$B$2:$AH$55, 5, FALSE)), C127=2015, _xlfn.IFS(E127=1, VLOOKUP(H127, [1]Wage_Info!$B$2:$AH$55, 6, FALSE), E127=2, VLOOKUP(H127, [1]Wage_Info!$B$2:$AH$55, 7, FALSE), E127=3, VLOOKUP(H127, [1]Wage_Info!$B$2:$AH$55, 8, FALSE), E127=4, VLOOKUP(H127, [1]Wage_Info!$B$2:$AH$55, 9, FALSE)), C127=2016, _xlfn.IFS(E127=1, VLOOKUP(H127, [1]Wage_Info!$B$2:$AH$55, 10, FALSE), E127=2, VLOOKUP(H127, [1]Wage_Info!$B$2:$AH$55, 11, FALSE), E127=3, VLOOKUP(H127, [1]Wage_Info!$B$2:$AH$55, 12, FALSE), E127=4, VLOOKUP(H127, [1]Wage_Info!$B$2:$AH$55, 13, FALSE)), C127=2017, _xlfn.IFS(E127=1, VLOOKUP(H127, [1]Wage_Info!$B$2:$AH$55, 14, FALSE), E127=2, VLOOKUP(H127, [1]Wage_Info!$B$2:$AH$55, 15, FALSE), E127=3, VLOOKUP(H127, [1]Wage_Info!$B$2:$AH$55, 16, FALSE), E127=4, VLOOKUP(H127, [1]Wage_Info!$B$2:$AH$55, 17, FALSE)), C127 = 2018, _xlfn.IFS(E127=1, VLOOKUP(H127, [1]Wage_Info!$B$2:$AH$55, 18, FALSE), E127=3, VLOOKUP(H127, [1]Wage_Info!$B$2:$AH$55, 19, FALSE)))</f>
        <v>0</v>
      </c>
      <c r="Z127" s="2">
        <f>_xlfn.IFS(C127=2014, _xlfn.IFS(E127=1, VLOOKUP(H127, [1]Wage_Info!$B$2:$AL$55, 20, FALSE), E127=2, VLOOKUP(H127, [1]Wage_Info!$B$2:$AL$55, 21, FALSE), E127=3, VLOOKUP(H127, [1]Wage_Info!$B$2:$AL$55, 22, FALSE), E127=4, VLOOKUP(H127, [1]Wage_Info!$B$2:$AL$55, 23, FALSE)), C127=2015, _xlfn.IFS(E127=1, VLOOKUP(H127, [1]Wage_Info!$B$2:$AL$55, 24, FALSE), E127=2, VLOOKUP(H127, [1]Wage_Info!$B$2:$AL$55, 25, FALSE), E127=3, VLOOKUP(H127, [1]Wage_Info!$B$2:$AL$55, 26, FALSE), E127=4, VLOOKUP(H127, [1]Wage_Info!$B$2:$AL$55, 27, FALSE)), C127=2016, _xlfn.IFS(E127=1, VLOOKUP(H127, [1]Wage_Info!$B$2:$AL$55, 28, FALSE), E127=2, VLOOKUP(H127, [1]Wage_Info!$B$2:$AL$55, 29, FALSE), E127=3, VLOOKUP(H127, [1]Wage_Info!$B$2:$AL$55, 30, FALSE), E127=4, VLOOKUP(H127, [1]Wage_Info!$B$2:$AL$55, 31, FALSE)), C127=2017, _xlfn.IFS(E127=1, VLOOKUP(H127, [1]Wage_Info!$B$2:$AL$55, 32, FALSE), E127=2, VLOOKUP(H127, [1]Wage_Info!$B$2:$AL$55, 33, FALSE), E127=3, VLOOKUP(H127, [1]Wage_Info!$B$2:$AL$55, 34, FALSE), E127=4, VLOOKUP(H127, [1]Wage_Info!$B$2:$AL$55, 35, FALSE)), C127 = 2018, _xlfn.IFS(E127=1, VLOOKUP(H127, [1]Wage_Info!$B$2:$AL$55, 36, FALSE), E127=2, VLOOKUP(H127, [1]Wage_Info!$B$2:$AL$55, 37, FALSE)))</f>
        <v>0</v>
      </c>
      <c r="AA127" s="4" t="e">
        <f t="shared" si="12"/>
        <v>#DIV/0!</v>
      </c>
      <c r="AB127">
        <f>[1]Key!C127</f>
        <v>1</v>
      </c>
      <c r="AC127">
        <f t="shared" si="13"/>
        <v>0</v>
      </c>
      <c r="AD127">
        <f t="shared" si="14"/>
        <v>0</v>
      </c>
      <c r="AE127">
        <f t="shared" si="15"/>
        <v>0</v>
      </c>
      <c r="AF127">
        <f>[1]Key!D127</f>
        <v>0</v>
      </c>
    </row>
    <row r="128" spans="1:32" x14ac:dyDescent="0.3">
      <c r="A128">
        <v>127</v>
      </c>
      <c r="B128">
        <v>127</v>
      </c>
      <c r="C128">
        <v>2013</v>
      </c>
      <c r="D128">
        <v>12</v>
      </c>
      <c r="E128">
        <f t="shared" si="8"/>
        <v>4</v>
      </c>
      <c r="F128">
        <v>2016</v>
      </c>
      <c r="G128" t="s">
        <v>32</v>
      </c>
      <c r="H128" s="1">
        <f>VALUE(IF(G128="foreign",53,SUBSTITUTE(G128,G128,VLOOKUP(G128,[1]Key!$G$2:$H$55,2,))))</f>
        <v>53</v>
      </c>
      <c r="I128" t="s">
        <v>32</v>
      </c>
      <c r="J128">
        <f>VALUE(_xlfn.IFS(I128="foreign",53,I128="fictional",54, I128="unspecified", 55, NOT(OR(I128="foreign",I128="fictional")),SUBSTITUTE(I128,I128,VLOOKUP(I128,[1]Key!$G$2:$H$55,2,))))</f>
        <v>53</v>
      </c>
      <c r="K128">
        <f t="shared" si="9"/>
        <v>1</v>
      </c>
      <c r="L128">
        <f>VLOOKUP(H128, [1]Key!$H$2:$K$54, 2)</f>
        <v>0</v>
      </c>
      <c r="M128">
        <f>VLOOKUP(J128, [1]Key!$H$2:$K$54, 2)</f>
        <v>0</v>
      </c>
      <c r="N128">
        <f>VLOOKUP("*"&amp;G128&amp;"*",[1]Key!$N$2:$O$6,2,FALSE)</f>
        <v>0</v>
      </c>
      <c r="O128">
        <f>VLOOKUP("*"&amp;G128&amp;"*",[1]Key!$R$2:$S$11,2,FALSE)</f>
        <v>0</v>
      </c>
      <c r="P128">
        <v>2011</v>
      </c>
      <c r="Q128" s="2">
        <v>20000000</v>
      </c>
      <c r="R128" t="s">
        <v>91</v>
      </c>
      <c r="S128">
        <f>VLOOKUP(R128, [1]Key!$U$2:$V$16, 2, FALSE)</f>
        <v>15</v>
      </c>
      <c r="T128">
        <f t="shared" si="10"/>
        <v>1</v>
      </c>
      <c r="U128" t="e">
        <f>_xlfn.IFS(C128=2018, VLOOKUP(H128, '[1]State Pop'!$B$2:$G$55,6),C128=2017, VLOOKUP(H128, '[1]State Pop'!$B$2:$F$55,5),C128=2016, VLOOKUP(H128, '[1]State Pop'!$B$2:$F$55,4), C128=2015, VLOOKUP(H128, '[1]State Pop'!$B$2:$F$55,3), C128=2014, VLOOKUP(H128, '[1]State Pop'!$B$2:$F$55,2))</f>
        <v>#N/A</v>
      </c>
      <c r="V128" t="e">
        <f>_xlfn.IFS(C128=2014,_xlfn.IFS(D128=1,VLOOKUP(H128,[1]Film_Workers!$B$2:$BD$55,2,FALSE),D128=2,VLOOKUP(H128,[1]Film_Workers!$B$2:$BD$55,3,FALSE),D128=3,VLOOKUP(H128,[1]Film_Workers!$B$2:$BD$55,4,FALSE),D128=4,VLOOKUP(H128,[1]Film_Workers!$B$2:$BD$55,5,FALSE),D128=5,VLOOKUP(H128,[1]Film_Workers!$B$2:$BD$55,6,FALSE),D128=6,VLOOKUP(H128,[1]Film_Workers!$B$2:$BD$55,7,FALSE),D128=7,VLOOKUP(H128,[1]Film_Workers!$B$2:$BD$55,8,FALSE),D128=8,VLOOKUP(H128,[1]Film_Workers!$B$2:$BD$55,9,FALSE),D128=9,VLOOKUP(H128,[1]Film_Workers!$B$2:$BD$55,10,FALSE),D128=10,VLOOKUP(H128,[1]Film_Workers!$B$2:$BD$55,11,FALSE),D128=11,VLOOKUP(H128,[1]Film_Workers!$B$2:$BD$55,12,FALSE),D128=12,VLOOKUP(H128,[1]Film_Workers!$B$2:$BD$55,13,FALSE)),C128=2015,_xlfn.IFS(D128=1,VLOOKUP(H128,[1]Film_Workers!$B$2:$BD$55,14,FALSE),D128=2,VLOOKUP(H128,[1]Film_Workers!$B$2:$BD$55,15,FALSE),D128=3,VLOOKUP(H128,[1]Film_Workers!$B$2:$BD$55,16,FALSE),D128=4,VLOOKUP(H128,[1]Film_Workers!$B$2:$BD$55,17,FALSE),D128=5,VLOOKUP(H128,[1]Film_Workers!$B$2:$BD$55,18,FALSE),D128=6,VLOOKUP(H128,[1]Film_Workers!$B$2:$BD$55,19,FALSE),D128=7,VLOOKUP(H128,[1]Film_Workers!$B$2:$BD$55,20,FALSE),D128=8,VLOOKUP(H128,[1]Film_Workers!$B$2:$BD$55,21,FALSE),D128=9,VLOOKUP(H128,[1]Film_Workers!$B$2:$BD$55,22,FALSE),D128=10,VLOOKUP(H128,[1]Film_Workers!$B$2:$BD$55,23,FALSE),D128=11,VLOOKUP(H128,[1]Film_Workers!$B$2:$BD$55,24,FALSE),D128=12,VLOOKUP(H128,[1]Film_Workers!$B$2:$BD$55,25,FALSE)),C128=2016,_xlfn.IFS(D128=1,VLOOKUP(H128,[1]Film_Workers!$B$2:$BD$55,26,FALSE),D128=2,VLOOKUP(H128,[1]Film_Workers!$B$2:$BD$55,27,FALSE),D128=3,VLOOKUP(H128,[1]Film_Workers!$B$2:$BD$55,28,FALSE),D128=4,VLOOKUP(H128,[1]Film_Workers!$B$2:$BD$55,29,FALSE),D128=5,VLOOKUP(H128,[1]Film_Workers!$B$2:$BD$55,30,FALSE),D128=6,VLOOKUP(H128,[1]Film_Workers!$B$2:$BD$55,31,FALSE),D128=7,VLOOKUP(H128,[1]Film_Workers!$B$2:$BD$55,32,FALSE),D128=8,VLOOKUP(H128,[1]Film_Workers!$B$2:$BD$55,33,FALSE),D128=9,VLOOKUP(H128,[1]Film_Workers!$B$2:$BD$55,34,FALSE),D128=10,VLOOKUP(H128,[1]Film_Workers!$B$2:$BD$55,35,FALSE),D128=11,VLOOKUP(H128,[1]Film_Workers!$B$2:$BD$55,36,FALSE),D128=12,VLOOKUP(H128,[1]Film_Workers!$B$2:$BD$55,37,FALSE)),C128=2017,_xlfn.IFS(D128=1,VLOOKUP(H128,[1]Film_Workers!$B$2:$BD$55,38,FALSE),D128=2,VLOOKUP(H128,[1]Film_Workers!$B$2:$BD$55,39,FALSE),D128=3,VLOOKUP(H128,[1]Film_Workers!$B$2:$BD$55,40,FALSE),D128=4,VLOOKUP(H128,[1]Film_Workers!$B$2:$BD$55,41,FALSE),D128=5,VLOOKUP(H128,[1]Film_Workers!$B$2:$BD$55,42,FALSE),D128=6,VLOOKUP(H128,[1]Film_Workers!$B$2:$BD$55,43,FALSE),D128=7,VLOOKUP(H128,[1]Film_Workers!$B$2:$BD$55,43,FALSE),D128=8,VLOOKUP(H128,[1]Film_Workers!$B$2:$BD$55,44,FALSE),D128=9,VLOOKUP(H128,[1]Film_Workers!$B$2:$BD$55,45,FALSE),D128=10,VLOOKUP(H128,[1]Film_Workers!$B$2:$BD$55,46,FALSE),D128=11,VLOOKUP(H128,[1]Film_Workers!$B$2:$BD$55,47,FALSE),D128=12,VLOOKUP(H128,[1]Film_Workers!$B$2:$BD$55,48)),C128=2018,_xlfn.IFS(D128=1,VLOOKUP(H128,[1]Film_Workers!$B$2:$BD$55,49,FALSE),D128=2,VLOOKUP(H128,[1]Film_Workers!$B$2:$BD$55,50,FALSE),D128=3,VLOOKUP(H128,[1]Film_Workers!$B$2:$BD$55,51,FALSE),D128=4,VLOOKUP(H128,[1]Film_Workers!$B$2:$BD$55,52,FALSE),D128=5,VLOOKUP(H128,[1]Film_Workers!$B$2:$BD$55,53,FALSE),D128=6,VLOOKUP(H128,[1]Film_Workers!$B$2:$BD$55,54)))</f>
        <v>#N/A</v>
      </c>
      <c r="W128" t="e">
        <f>_xlfn.IFS(C128=2014,_xlfn.IFS(D128=1,VLOOKUP(H128,[1]Priv_Workers!$B$2:$BD$55,2,FALSE),D128=2,VLOOKUP(H128,[1]Priv_Workers!$B$2:$BD$55,3,FALSE),D128=3,VLOOKUP(H128,[1]Priv_Workers!$B$2:$BD$55,4,FALSE),D128=4,VLOOKUP(H128,[1]Priv_Workers!$B$2:$BD$55,5,FALSE),D128=5,VLOOKUP(H128,[1]Priv_Workers!$B$2:$BD$55,6,FALSE),D128=6,VLOOKUP(H128,[1]Priv_Workers!$B$2:$BD$55,7,FALSE),D128=7,VLOOKUP(H128,[1]Priv_Workers!$B$2:$BD$55,8,FALSE),D128=8,VLOOKUP(H128,[1]Priv_Workers!$B$2:$BD$55,9,FALSE),D128=9,VLOOKUP(H128,[1]Priv_Workers!$B$2:$BD$55,10,FALSE),D128=10,VLOOKUP(H128,[1]Priv_Workers!$B$2:$BD$55,11,FALSE),D128=11,VLOOKUP(H128,[1]Priv_Workers!$B$2:$BD$55,12,FALSE),D128=12,VLOOKUP(H128,[1]Priv_Workers!$B$2:$BD$55,13,FALSE)),C128=2015,_xlfn.IFS(D128=1,VLOOKUP(H128,[1]Priv_Workers!$B$2:$BD$55,14,FALSE),D128=2,VLOOKUP(H128,[1]Priv_Workers!$B$2:$BD$55,15,FALSE),D128=3,VLOOKUP(H128,[1]Priv_Workers!$B$2:$BD$55,16,FALSE),D128=4,VLOOKUP(H128,[1]Priv_Workers!$B$2:$BD$55,17,FALSE),D128=5,VLOOKUP(H128,[1]Priv_Workers!$B$2:$BD$55,18,FALSE),D128=6,VLOOKUP(H128,[1]Priv_Workers!$B$2:$BD$55,19,FALSE),D128=7,VLOOKUP(H128,[1]Priv_Workers!$B$2:$BD$55,20,FALSE),D128=8,VLOOKUP(H128,[1]Priv_Workers!$B$2:$BD$55,21,FALSE),D128=9,VLOOKUP(H128,[1]Priv_Workers!$B$2:$BD$55,22,FALSE),D128=10,VLOOKUP(H128,[1]Priv_Workers!$B$2:$BD$55,23,FALSE),D128=11,VLOOKUP(H128,[1]Priv_Workers!$B$2:$BD$55,24,FALSE),D128=12,VLOOKUP(H128,[1]Priv_Workers!$B$2:$BD$55,25,FALSE)),C128=2016,_xlfn.IFS(D128=1,VLOOKUP(H128,[1]Priv_Workers!$B$2:$BD$55,26,FALSE),D128=2,VLOOKUP(H128,[1]Priv_Workers!$B$2:$BD$55,27,FALSE),D128=3,VLOOKUP(H128,[1]Priv_Workers!$B$2:$BD$55,28,FALSE),D128=4,VLOOKUP(H128,[1]Priv_Workers!$B$2:$BD$55,29,FALSE),D128=5,VLOOKUP(H128,[1]Priv_Workers!$B$2:$BD$55,30,FALSE),D128=6,VLOOKUP(H128,[1]Priv_Workers!$B$2:$BD$55,31,FALSE),D128=7,VLOOKUP(H128,[1]Priv_Workers!$B$2:$BD$55,32,FALSE),D128=8,VLOOKUP(H128,[1]Priv_Workers!$B$2:$BD$55,33,FALSE),D128=9,VLOOKUP(H128,[1]Priv_Workers!$B$2:$BD$55,34,FALSE),D128=10,VLOOKUP(H128,[1]Priv_Workers!$B$2:$BD$55,35,FALSE),D128=11,VLOOKUP(H128,[1]Priv_Workers!$B$2:$BD$55,36,FALSE),D128=12,VLOOKUP(H128,[1]Priv_Workers!$B$2:$BD$55,37,FALSE)),C128=2017,_xlfn.IFS(D128=1,VLOOKUP(H128,[1]Priv_Workers!$B$2:$BD$55,38,FALSE),D128=2,VLOOKUP(H128,[1]Priv_Workers!$B$2:$BD$55,39,FALSE),D128=3,VLOOKUP(H128,[1]Priv_Workers!$B$2:$BD$55,40,FALSE),D128=4,VLOOKUP(H128,[1]Priv_Workers!$B$2:$BD$55,41,FALSE),D128=5,VLOOKUP(H128,[1]Priv_Workers!$B$2:$BD$55,42,FALSE),D128=6,VLOOKUP(H128,[1]Priv_Workers!$B$2:$BD$55,43,FALSE),D128=7,VLOOKUP(H128,[1]Priv_Workers!$B$2:$BD$55,43,FALSE),D128=8,VLOOKUP(H128,[1]Priv_Workers!$B$2:$BD$55,44,FALSE),D128=9,VLOOKUP(H128,[1]Priv_Workers!$B$2:$BD$55,45,FALSE),D128=10,VLOOKUP(H128,[1]Priv_Workers!$B$2:$BD$55,46,FALSE),D128=11,VLOOKUP(H128,[1]Priv_Workers!$B$2:$BD$55,47,FALSE),D128=12,VLOOKUP(H128,[1]Priv_Workers!$B$2:$BD$55,48)),C128=2018,_xlfn.IFS(D128=1,VLOOKUP(H128,[1]Priv_Workers!$B$2:$BD$55,49,FALSE),D128=2,VLOOKUP(H128,[1]Priv_Workers!$B$2:$BD$55,50,FALSE),D128=3,VLOOKUP(H128,[1]Priv_Workers!$B$2:$BD$55,51,FALSE),D128=4,VLOOKUP(H128,[1]Priv_Workers!$B$2:$BD$55,52,FALSE),D128=5,VLOOKUP(H128,[1]Priv_Workers!$B$2:$BD$55,53,FALSE),D128=6,VLOOKUP(H128,[1]Priv_Workers!$B$2:$BD$55,54)))</f>
        <v>#N/A</v>
      </c>
      <c r="X128" s="3" t="e">
        <f t="shared" si="11"/>
        <v>#N/A</v>
      </c>
      <c r="Y128" s="2" t="e">
        <f>_xlfn.IFS(C128=2014, _xlfn.IFS(E128=1, VLOOKUP(H128, [1]Wage_Info!$B$2:$AH$55, 2, FALSE), E128=2, VLOOKUP(H128, [1]Wage_Info!$B$2:$AH$55, 3, FALSE), E128=3, VLOOKUP(H128, [1]Wage_Info!$B$2:$AH$55, 4, FALSE), E128=4, VLOOKUP(H128, [1]Wage_Info!$B$2:$AH$55, 5, FALSE)), C128=2015, _xlfn.IFS(E128=1, VLOOKUP(H128, [1]Wage_Info!$B$2:$AH$55, 6, FALSE), E128=2, VLOOKUP(H128, [1]Wage_Info!$B$2:$AH$55, 7, FALSE), E128=3, VLOOKUP(H128, [1]Wage_Info!$B$2:$AH$55, 8, FALSE), E128=4, VLOOKUP(H128, [1]Wage_Info!$B$2:$AH$55, 9, FALSE)), C128=2016, _xlfn.IFS(E128=1, VLOOKUP(H128, [1]Wage_Info!$B$2:$AH$55, 10, FALSE), E128=2, VLOOKUP(H128, [1]Wage_Info!$B$2:$AH$55, 11, FALSE), E128=3, VLOOKUP(H128, [1]Wage_Info!$B$2:$AH$55, 12, FALSE), E128=4, VLOOKUP(H128, [1]Wage_Info!$B$2:$AH$55, 13, FALSE)), C128=2017, _xlfn.IFS(E128=1, VLOOKUP(H128, [1]Wage_Info!$B$2:$AH$55, 14, FALSE), E128=2, VLOOKUP(H128, [1]Wage_Info!$B$2:$AH$55, 15, FALSE), E128=3, VLOOKUP(H128, [1]Wage_Info!$B$2:$AH$55, 16, FALSE), E128=4, VLOOKUP(H128, [1]Wage_Info!$B$2:$AH$55, 17, FALSE)), C128 = 2018, _xlfn.IFS(E128=1, VLOOKUP(H128, [1]Wage_Info!$B$2:$AH$55, 18, FALSE), E128=3, VLOOKUP(H128, [1]Wage_Info!$B$2:$AH$55, 19, FALSE)))</f>
        <v>#N/A</v>
      </c>
      <c r="Z128" s="2" t="e">
        <f>_xlfn.IFS(C128=2014, _xlfn.IFS(E128=1, VLOOKUP(H128, [1]Wage_Info!$B$2:$AL$55, 20, FALSE), E128=2, VLOOKUP(H128, [1]Wage_Info!$B$2:$AL$55, 21, FALSE), E128=3, VLOOKUP(H128, [1]Wage_Info!$B$2:$AL$55, 22, FALSE), E128=4, VLOOKUP(H128, [1]Wage_Info!$B$2:$AL$55, 23, FALSE)), C128=2015, _xlfn.IFS(E128=1, VLOOKUP(H128, [1]Wage_Info!$B$2:$AL$55, 24, FALSE), E128=2, VLOOKUP(H128, [1]Wage_Info!$B$2:$AL$55, 25, FALSE), E128=3, VLOOKUP(H128, [1]Wage_Info!$B$2:$AL$55, 26, FALSE), E128=4, VLOOKUP(H128, [1]Wage_Info!$B$2:$AL$55, 27, FALSE)), C128=2016, _xlfn.IFS(E128=1, VLOOKUP(H128, [1]Wage_Info!$B$2:$AL$55, 28, FALSE), E128=2, VLOOKUP(H128, [1]Wage_Info!$B$2:$AL$55, 29, FALSE), E128=3, VLOOKUP(H128, [1]Wage_Info!$B$2:$AL$55, 30, FALSE), E128=4, VLOOKUP(H128, [1]Wage_Info!$B$2:$AL$55, 31, FALSE)), C128=2017, _xlfn.IFS(E128=1, VLOOKUP(H128, [1]Wage_Info!$B$2:$AL$55, 32, FALSE), E128=2, VLOOKUP(H128, [1]Wage_Info!$B$2:$AL$55, 33, FALSE), E128=3, VLOOKUP(H128, [1]Wage_Info!$B$2:$AL$55, 34, FALSE), E128=4, VLOOKUP(H128, [1]Wage_Info!$B$2:$AL$55, 35, FALSE)), C128 = 2018, _xlfn.IFS(E128=1, VLOOKUP(H128, [1]Wage_Info!$B$2:$AL$55, 36, FALSE), E128=2, VLOOKUP(H128, [1]Wage_Info!$B$2:$AL$55, 37, FALSE)))</f>
        <v>#N/A</v>
      </c>
      <c r="AA128" s="4" t="e">
        <f t="shared" si="12"/>
        <v>#N/A</v>
      </c>
      <c r="AB128">
        <f>[1]Key!C128</f>
        <v>1</v>
      </c>
      <c r="AC128">
        <f t="shared" si="13"/>
        <v>0</v>
      </c>
      <c r="AD128">
        <f t="shared" si="14"/>
        <v>0</v>
      </c>
      <c r="AE128">
        <f t="shared" si="15"/>
        <v>0</v>
      </c>
      <c r="AF128">
        <f>[1]Key!D128</f>
        <v>0</v>
      </c>
    </row>
    <row r="129" spans="1:32" x14ac:dyDescent="0.3">
      <c r="A129">
        <v>128</v>
      </c>
      <c r="B129">
        <v>128</v>
      </c>
      <c r="C129">
        <v>2015</v>
      </c>
      <c r="D129">
        <v>10</v>
      </c>
      <c r="E129">
        <f t="shared" si="8"/>
        <v>4</v>
      </c>
      <c r="F129">
        <v>2016</v>
      </c>
      <c r="G129" t="s">
        <v>28</v>
      </c>
      <c r="H129" s="1">
        <f>VALUE(IF(G129="foreign",53,SUBSTITUTE(G129,G129,VLOOKUP(G129,[1]Key!$G$2:$H$55,2,))))</f>
        <v>5</v>
      </c>
      <c r="I129" t="s">
        <v>55</v>
      </c>
      <c r="J129">
        <f>VALUE(_xlfn.IFS(I129="foreign",53,I129="fictional",54, I129="unspecified", 55, NOT(OR(I129="foreign",I129="fictional")),SUBSTITUTE(I129,I129,VLOOKUP(I129,[1]Key!$G$2:$H$55,2,))))</f>
        <v>38</v>
      </c>
      <c r="K129">
        <f t="shared" si="9"/>
        <v>0</v>
      </c>
      <c r="L129">
        <f>VLOOKUP(H129, [1]Key!$H$2:$K$54, 2)</f>
        <v>3</v>
      </c>
      <c r="M129">
        <f>VLOOKUP(J129, [1]Key!$H$2:$K$54, 2)</f>
        <v>2</v>
      </c>
      <c r="N129">
        <f>VLOOKUP("*"&amp;G129&amp;"*",[1]Key!$N$2:$O$6,2,FALSE)</f>
        <v>4</v>
      </c>
      <c r="O129">
        <f>VLOOKUP("*"&amp;G129&amp;"*",[1]Key!$R$2:$S$11,2,FALSE)</f>
        <v>6</v>
      </c>
      <c r="P129">
        <v>1945</v>
      </c>
      <c r="Q129" s="2">
        <v>9000000</v>
      </c>
      <c r="R129" t="s">
        <v>67</v>
      </c>
      <c r="S129">
        <f>VLOOKUP(R129, [1]Key!$U$2:$V$50, 2, FALSE)</f>
        <v>9</v>
      </c>
      <c r="T129">
        <f t="shared" si="10"/>
        <v>1</v>
      </c>
      <c r="U129">
        <f>_xlfn.IFS(C129=2018, VLOOKUP(H129, '[1]State Pop'!$B$2:$G$55,6),C129=2017, VLOOKUP(H129, '[1]State Pop'!$B$2:$F$55,5),C129=2016, VLOOKUP(H129, '[1]State Pop'!$B$2:$F$55,4), C129=2015, VLOOKUP(H129, '[1]State Pop'!$B$2:$F$55,3), C129=2014, VLOOKUP(H129, '[1]State Pop'!$B$2:$F$55,2))</f>
        <v>39032444</v>
      </c>
      <c r="V129">
        <f>_xlfn.IFS(C129=2014,_xlfn.IFS(D129=1,VLOOKUP(H129,[1]Film_Workers!$B$2:$BD$55,2,FALSE),D129=2,VLOOKUP(H129,[1]Film_Workers!$B$2:$BD$55,3,FALSE),D129=3,VLOOKUP(H129,[1]Film_Workers!$B$2:$BD$55,4,FALSE),D129=4,VLOOKUP(H129,[1]Film_Workers!$B$2:$BD$55,5,FALSE),D129=5,VLOOKUP(H129,[1]Film_Workers!$B$2:$BD$55,6,FALSE),D129=6,VLOOKUP(H129,[1]Film_Workers!$B$2:$BD$55,7,FALSE),D129=7,VLOOKUP(H129,[1]Film_Workers!$B$2:$BD$55,8,FALSE),D129=8,VLOOKUP(H129,[1]Film_Workers!$B$2:$BD$55,9,FALSE),D129=9,VLOOKUP(H129,[1]Film_Workers!$B$2:$BD$55,10,FALSE),D129=10,VLOOKUP(H129,[1]Film_Workers!$B$2:$BD$55,11,FALSE),D129=11,VLOOKUP(H129,[1]Film_Workers!$B$2:$BD$55,12,FALSE),D129=12,VLOOKUP(H129,[1]Film_Workers!$B$2:$BD$55,13,FALSE)),C129=2015,_xlfn.IFS(D129=1,VLOOKUP(H129,[1]Film_Workers!$B$2:$BD$55,14,FALSE),D129=2,VLOOKUP(H129,[1]Film_Workers!$B$2:$BD$55,15,FALSE),D129=3,VLOOKUP(H129,[1]Film_Workers!$B$2:$BD$55,16,FALSE),D129=4,VLOOKUP(H129,[1]Film_Workers!$B$2:$BD$55,17,FALSE),D129=5,VLOOKUP(H129,[1]Film_Workers!$B$2:$BD$55,18,FALSE),D129=6,VLOOKUP(H129,[1]Film_Workers!$B$2:$BD$55,19,FALSE),D129=7,VLOOKUP(H129,[1]Film_Workers!$B$2:$BD$55,20,FALSE),D129=8,VLOOKUP(H129,[1]Film_Workers!$B$2:$BD$55,21,FALSE),D129=9,VLOOKUP(H129,[1]Film_Workers!$B$2:$BD$55,22,FALSE),D129=10,VLOOKUP(H129,[1]Film_Workers!$B$2:$BD$55,23,FALSE),D129=11,VLOOKUP(H129,[1]Film_Workers!$B$2:$BD$55,24,FALSE),D129=12,VLOOKUP(H129,[1]Film_Workers!$B$2:$BD$55,25,FALSE)),C129=2016,_xlfn.IFS(D129=1,VLOOKUP(H129,[1]Film_Workers!$B$2:$BD$55,26,FALSE),D129=2,VLOOKUP(H129,[1]Film_Workers!$B$2:$BD$55,27,FALSE),D129=3,VLOOKUP(H129,[1]Film_Workers!$B$2:$BD$55,28,FALSE),D129=4,VLOOKUP(H129,[1]Film_Workers!$B$2:$BD$55,29,FALSE),D129=5,VLOOKUP(H129,[1]Film_Workers!$B$2:$BD$55,30,FALSE),D129=6,VLOOKUP(H129,[1]Film_Workers!$B$2:$BD$55,31,FALSE),D129=7,VLOOKUP(H129,[1]Film_Workers!$B$2:$BD$55,32,FALSE),D129=8,VLOOKUP(H129,[1]Film_Workers!$B$2:$BD$55,33,FALSE),D129=9,VLOOKUP(H129,[1]Film_Workers!$B$2:$BD$55,34,FALSE),D129=10,VLOOKUP(H129,[1]Film_Workers!$B$2:$BD$55,35,FALSE),D129=11,VLOOKUP(H129,[1]Film_Workers!$B$2:$BD$55,36,FALSE),D129=12,VLOOKUP(H129,[1]Film_Workers!$B$2:$BD$55,37,FALSE)),C129=2017,_xlfn.IFS(D129=1,VLOOKUP(H129,[1]Film_Workers!$B$2:$BD$55,38,FALSE),D129=2,VLOOKUP(H129,[1]Film_Workers!$B$2:$BD$55,39,FALSE),D129=3,VLOOKUP(H129,[1]Film_Workers!$B$2:$BD$55,40,FALSE),D129=4,VLOOKUP(H129,[1]Film_Workers!$B$2:$BD$55,41,FALSE),D129=5,VLOOKUP(H129,[1]Film_Workers!$B$2:$BD$55,42,FALSE),D129=6,VLOOKUP(H129,[1]Film_Workers!$B$2:$BD$55,43,FALSE),D129=7,VLOOKUP(H129,[1]Film_Workers!$B$2:$BD$55,43,FALSE),D129=8,VLOOKUP(H129,[1]Film_Workers!$B$2:$BD$55,44,FALSE),D129=9,VLOOKUP(H129,[1]Film_Workers!$B$2:$BD$55,45,FALSE),D129=10,VLOOKUP(H129,[1]Film_Workers!$B$2:$BD$55,46,FALSE),D129=11,VLOOKUP(H129,[1]Film_Workers!$B$2:$BD$55,47,FALSE),D129=12,VLOOKUP(H129,[1]Film_Workers!$B$2:$BD$55,48)),C129=2018,_xlfn.IFS(D129=1,VLOOKUP(H129,[1]Film_Workers!$B$2:$BD$55,49,FALSE),D129=2,VLOOKUP(H129,[1]Film_Workers!$B$2:$BD$55,50,FALSE),D129=3,VLOOKUP(H129,[1]Film_Workers!$B$2:$BD$55,51,FALSE),D129=4,VLOOKUP(H129,[1]Film_Workers!$B$2:$BD$55,52,FALSE),D129=5,VLOOKUP(H129,[1]Film_Workers!$B$2:$BD$55,53,FALSE),D129=6,VLOOKUP(H129,[1]Film_Workers!$B$2:$BD$55,54)))</f>
        <v>125478</v>
      </c>
      <c r="W129">
        <f>_xlfn.IFS(C129=2014,_xlfn.IFS(D129=1,VLOOKUP(H129,[1]Priv_Workers!$B$2:$BD$55,2,FALSE),D129=2,VLOOKUP(H129,[1]Priv_Workers!$B$2:$BD$55,3,FALSE),D129=3,VLOOKUP(H129,[1]Priv_Workers!$B$2:$BD$55,4,FALSE),D129=4,VLOOKUP(H129,[1]Priv_Workers!$B$2:$BD$55,5,FALSE),D129=5,VLOOKUP(H129,[1]Priv_Workers!$B$2:$BD$55,6,FALSE),D129=6,VLOOKUP(H129,[1]Priv_Workers!$B$2:$BD$55,7,FALSE),D129=7,VLOOKUP(H129,[1]Priv_Workers!$B$2:$BD$55,8,FALSE),D129=8,VLOOKUP(H129,[1]Priv_Workers!$B$2:$BD$55,9,FALSE),D129=9,VLOOKUP(H129,[1]Priv_Workers!$B$2:$BD$55,10,FALSE),D129=10,VLOOKUP(H129,[1]Priv_Workers!$B$2:$BD$55,11,FALSE),D129=11,VLOOKUP(H129,[1]Priv_Workers!$B$2:$BD$55,12,FALSE),D129=12,VLOOKUP(H129,[1]Priv_Workers!$B$2:$BD$55,13,FALSE)),C129=2015,_xlfn.IFS(D129=1,VLOOKUP(H129,[1]Priv_Workers!$B$2:$BD$55,14,FALSE),D129=2,VLOOKUP(H129,[1]Priv_Workers!$B$2:$BD$55,15,FALSE),D129=3,VLOOKUP(H129,[1]Priv_Workers!$B$2:$BD$55,16,FALSE),D129=4,VLOOKUP(H129,[1]Priv_Workers!$B$2:$BD$55,17,FALSE),D129=5,VLOOKUP(H129,[1]Priv_Workers!$B$2:$BD$55,18,FALSE),D129=6,VLOOKUP(H129,[1]Priv_Workers!$B$2:$BD$55,19,FALSE),D129=7,VLOOKUP(H129,[1]Priv_Workers!$B$2:$BD$55,20,FALSE),D129=8,VLOOKUP(H129,[1]Priv_Workers!$B$2:$BD$55,21,FALSE),D129=9,VLOOKUP(H129,[1]Priv_Workers!$B$2:$BD$55,22,FALSE),D129=10,VLOOKUP(H129,[1]Priv_Workers!$B$2:$BD$55,23,FALSE),D129=11,VLOOKUP(H129,[1]Priv_Workers!$B$2:$BD$55,24,FALSE),D129=12,VLOOKUP(H129,[1]Priv_Workers!$B$2:$BD$55,25,FALSE)),C129=2016,_xlfn.IFS(D129=1,VLOOKUP(H129,[1]Priv_Workers!$B$2:$BD$55,26,FALSE),D129=2,VLOOKUP(H129,[1]Priv_Workers!$B$2:$BD$55,27,FALSE),D129=3,VLOOKUP(H129,[1]Priv_Workers!$B$2:$BD$55,28,FALSE),D129=4,VLOOKUP(H129,[1]Priv_Workers!$B$2:$BD$55,29,FALSE),D129=5,VLOOKUP(H129,[1]Priv_Workers!$B$2:$BD$55,30,FALSE),D129=6,VLOOKUP(H129,[1]Priv_Workers!$B$2:$BD$55,31,FALSE),D129=7,VLOOKUP(H129,[1]Priv_Workers!$B$2:$BD$55,32,FALSE),D129=8,VLOOKUP(H129,[1]Priv_Workers!$B$2:$BD$55,33,FALSE),D129=9,VLOOKUP(H129,[1]Priv_Workers!$B$2:$BD$55,34,FALSE),D129=10,VLOOKUP(H129,[1]Priv_Workers!$B$2:$BD$55,35,FALSE),D129=11,VLOOKUP(H129,[1]Priv_Workers!$B$2:$BD$55,36,FALSE),D129=12,VLOOKUP(H129,[1]Priv_Workers!$B$2:$BD$55,37,FALSE)),C129=2017,_xlfn.IFS(D129=1,VLOOKUP(H129,[1]Priv_Workers!$B$2:$BD$55,38,FALSE),D129=2,VLOOKUP(H129,[1]Priv_Workers!$B$2:$BD$55,39,FALSE),D129=3,VLOOKUP(H129,[1]Priv_Workers!$B$2:$BD$55,40,FALSE),D129=4,VLOOKUP(H129,[1]Priv_Workers!$B$2:$BD$55,41,FALSE),D129=5,VLOOKUP(H129,[1]Priv_Workers!$B$2:$BD$55,42,FALSE),D129=6,VLOOKUP(H129,[1]Priv_Workers!$B$2:$BD$55,43,FALSE),D129=7,VLOOKUP(H129,[1]Priv_Workers!$B$2:$BD$55,43,FALSE),D129=8,VLOOKUP(H129,[1]Priv_Workers!$B$2:$BD$55,44,FALSE),D129=9,VLOOKUP(H129,[1]Priv_Workers!$B$2:$BD$55,45,FALSE),D129=10,VLOOKUP(H129,[1]Priv_Workers!$B$2:$BD$55,46,FALSE),D129=11,VLOOKUP(H129,[1]Priv_Workers!$B$2:$BD$55,47,FALSE),D129=12,VLOOKUP(H129,[1]Priv_Workers!$B$2:$BD$55,48)),C129=2018,_xlfn.IFS(D129=1,VLOOKUP(H129,[1]Priv_Workers!$B$2:$BD$55,49,FALSE),D129=2,VLOOKUP(H129,[1]Priv_Workers!$B$2:$BD$55,50,FALSE),D129=3,VLOOKUP(H129,[1]Priv_Workers!$B$2:$BD$55,51,FALSE),D129=4,VLOOKUP(H129,[1]Priv_Workers!$B$2:$BD$55,52,FALSE),D129=5,VLOOKUP(H129,[1]Priv_Workers!$B$2:$BD$55,53,FALSE),D129=6,VLOOKUP(H129,[1]Priv_Workers!$B$2:$BD$55,54)))</f>
        <v>14174971</v>
      </c>
      <c r="X129" s="3">
        <f t="shared" si="11"/>
        <v>8.8520816021422557E-3</v>
      </c>
      <c r="Y129" s="2">
        <f>_xlfn.IFS(C129=2014, _xlfn.IFS(E129=1, VLOOKUP(H129, [1]Wage_Info!$B$2:$AH$55, 2, FALSE), E129=2, VLOOKUP(H129, [1]Wage_Info!$B$2:$AH$55, 3, FALSE), E129=3, VLOOKUP(H129, [1]Wage_Info!$B$2:$AH$55, 4, FALSE), E129=4, VLOOKUP(H129, [1]Wage_Info!$B$2:$AH$55, 5, FALSE)), C129=2015, _xlfn.IFS(E129=1, VLOOKUP(H129, [1]Wage_Info!$B$2:$AH$55, 6, FALSE), E129=2, VLOOKUP(H129, [1]Wage_Info!$B$2:$AH$55, 7, FALSE), E129=3, VLOOKUP(H129, [1]Wage_Info!$B$2:$AH$55, 8, FALSE), E129=4, VLOOKUP(H129, [1]Wage_Info!$B$2:$AH$55, 9, FALSE)), C129=2016, _xlfn.IFS(E129=1, VLOOKUP(H129, [1]Wage_Info!$B$2:$AH$55, 10, FALSE), E129=2, VLOOKUP(H129, [1]Wage_Info!$B$2:$AH$55, 11, FALSE), E129=3, VLOOKUP(H129, [1]Wage_Info!$B$2:$AH$55, 12, FALSE), E129=4, VLOOKUP(H129, [1]Wage_Info!$B$2:$AH$55, 13, FALSE)), C129=2017, _xlfn.IFS(E129=1, VLOOKUP(H129, [1]Wage_Info!$B$2:$AH$55, 14, FALSE), E129=2, VLOOKUP(H129, [1]Wage_Info!$B$2:$AH$55, 15, FALSE), E129=3, VLOOKUP(H129, [1]Wage_Info!$B$2:$AH$55, 16, FALSE), E129=4, VLOOKUP(H129, [1]Wage_Info!$B$2:$AH$55, 17, FALSE)), C129 = 2018, _xlfn.IFS(E129=1, VLOOKUP(H129, [1]Wage_Info!$B$2:$AH$55, 18, FALSE), E129=3, VLOOKUP(H129, [1]Wage_Info!$B$2:$AH$55, 19, FALSE)))</f>
        <v>4081891207</v>
      </c>
      <c r="Z129" s="2">
        <f>_xlfn.IFS(C129=2014, _xlfn.IFS(E129=1, VLOOKUP(H129, [1]Wage_Info!$B$2:$AL$55, 20, FALSE), E129=2, VLOOKUP(H129, [1]Wage_Info!$B$2:$AL$55, 21, FALSE), E129=3, VLOOKUP(H129, [1]Wage_Info!$B$2:$AL$55, 22, FALSE), E129=4, VLOOKUP(H129, [1]Wage_Info!$B$2:$AL$55, 23, FALSE)), C129=2015, _xlfn.IFS(E129=1, VLOOKUP(H129, [1]Wage_Info!$B$2:$AL$55, 24, FALSE), E129=2, VLOOKUP(H129, [1]Wage_Info!$B$2:$AL$55, 25, FALSE), E129=3, VLOOKUP(H129, [1]Wage_Info!$B$2:$AL$55, 26, FALSE), E129=4, VLOOKUP(H129, [1]Wage_Info!$B$2:$AL$55, 27, FALSE)), C129=2016, _xlfn.IFS(E129=1, VLOOKUP(H129, [1]Wage_Info!$B$2:$AL$55, 28, FALSE), E129=2, VLOOKUP(H129, [1]Wage_Info!$B$2:$AL$55, 29, FALSE), E129=3, VLOOKUP(H129, [1]Wage_Info!$B$2:$AL$55, 30, FALSE), E129=4, VLOOKUP(H129, [1]Wage_Info!$B$2:$AL$55, 31, FALSE)), C129=2017, _xlfn.IFS(E129=1, VLOOKUP(H129, [1]Wage_Info!$B$2:$AL$55, 32, FALSE), E129=2, VLOOKUP(H129, [1]Wage_Info!$B$2:$AL$55, 33, FALSE), E129=3, VLOOKUP(H129, [1]Wage_Info!$B$2:$AL$55, 34, FALSE), E129=4, VLOOKUP(H129, [1]Wage_Info!$B$2:$AL$55, 35, FALSE)), C129 = 2018, _xlfn.IFS(E129=1, VLOOKUP(H129, [1]Wage_Info!$B$2:$AL$55, 36, FALSE), E129=2, VLOOKUP(H129, [1]Wage_Info!$B$2:$AL$55, 37, FALSE)))</f>
        <v>235852119833</v>
      </c>
      <c r="AA129" s="4">
        <f t="shared" si="12"/>
        <v>1.7306993932851941E-2</v>
      </c>
      <c r="AB129">
        <f>[1]Key!C129</f>
        <v>1</v>
      </c>
      <c r="AC129">
        <f t="shared" si="13"/>
        <v>1</v>
      </c>
      <c r="AD129">
        <f t="shared" si="14"/>
        <v>0</v>
      </c>
      <c r="AE129">
        <f t="shared" si="15"/>
        <v>1</v>
      </c>
      <c r="AF129">
        <f>[1]Key!D129</f>
        <v>0</v>
      </c>
    </row>
    <row r="130" spans="1:32" x14ac:dyDescent="0.3">
      <c r="A130">
        <v>129</v>
      </c>
      <c r="B130">
        <v>129</v>
      </c>
      <c r="C130">
        <v>2015</v>
      </c>
      <c r="D130">
        <v>1</v>
      </c>
      <c r="E130">
        <f t="shared" ref="E130:E193" si="16">_xlfn.IFS(OR(D130=1,D130= 2,D130= 3), 1, OR(D130=4,D130=5,D130=6), 2, OR(D130=7,D130=8,D130=9), 3, OR(D130=10,D130= 11,D130= 12), 4)</f>
        <v>1</v>
      </c>
      <c r="F130">
        <v>2016</v>
      </c>
      <c r="G130" t="s">
        <v>32</v>
      </c>
      <c r="H130" s="1">
        <f>VALUE(IF(G130="foreign",53,SUBSTITUTE(G130,G130,VLOOKUP(G130,[1]Key!$G$2:$H$55,2,))))</f>
        <v>53</v>
      </c>
      <c r="I130" t="s">
        <v>32</v>
      </c>
      <c r="J130">
        <f>VALUE(_xlfn.IFS(I130="foreign",53,I130="fictional",54, I130="unspecified", 55, NOT(OR(I130="foreign",I130="fictional")),SUBSTITUTE(I130,I130,VLOOKUP(I130,[1]Key!$G$2:$H$55,2,))))</f>
        <v>53</v>
      </c>
      <c r="K130">
        <f t="shared" ref="K130:K193" si="17">IF(H130=J130,1,0)</f>
        <v>1</v>
      </c>
      <c r="L130">
        <f>VLOOKUP(H130, [1]Key!$H$2:$K$54, 2)</f>
        <v>0</v>
      </c>
      <c r="M130">
        <f>VLOOKUP(J130, [1]Key!$H$2:$K$54, 2)</f>
        <v>0</v>
      </c>
      <c r="N130">
        <f>VLOOKUP("*"&amp;G130&amp;"*",[1]Key!$N$2:$O$6,2,FALSE)</f>
        <v>0</v>
      </c>
      <c r="O130">
        <f>VLOOKUP("*"&amp;G130&amp;"*",[1]Key!$R$2:$S$11,2,FALSE)</f>
        <v>0</v>
      </c>
      <c r="P130">
        <v>1802</v>
      </c>
      <c r="Q130" s="2">
        <v>12000000</v>
      </c>
      <c r="R130" t="s">
        <v>91</v>
      </c>
      <c r="S130">
        <f>VLOOKUP(R130, [1]Key!$U$2:$V$16, 2, FALSE)</f>
        <v>15</v>
      </c>
      <c r="T130">
        <f t="shared" ref="T130:T193" si="18">IF(S130 &lt; 7, 0, 1)</f>
        <v>1</v>
      </c>
      <c r="U130">
        <f>_xlfn.IFS(C130=2018, VLOOKUP(H130, '[1]State Pop'!$B$2:$G$55,6),C130=2017, VLOOKUP(H130, '[1]State Pop'!$B$2:$F$55,5),C130=2016, VLOOKUP(H130, '[1]State Pop'!$B$2:$F$55,4), C130=2015, VLOOKUP(H130, '[1]State Pop'!$B$2:$F$55,3), C130=2014, VLOOKUP(H130, '[1]State Pop'!$B$2:$F$55,2))</f>
        <v>0</v>
      </c>
      <c r="V130">
        <f>_xlfn.IFS(C130=2014,_xlfn.IFS(D130=1,VLOOKUP(H130,[1]Film_Workers!$B$2:$BD$55,2,FALSE),D130=2,VLOOKUP(H130,[1]Film_Workers!$B$2:$BD$55,3,FALSE),D130=3,VLOOKUP(H130,[1]Film_Workers!$B$2:$BD$55,4,FALSE),D130=4,VLOOKUP(H130,[1]Film_Workers!$B$2:$BD$55,5,FALSE),D130=5,VLOOKUP(H130,[1]Film_Workers!$B$2:$BD$55,6,FALSE),D130=6,VLOOKUP(H130,[1]Film_Workers!$B$2:$BD$55,7,FALSE),D130=7,VLOOKUP(H130,[1]Film_Workers!$B$2:$BD$55,8,FALSE),D130=8,VLOOKUP(H130,[1]Film_Workers!$B$2:$BD$55,9,FALSE),D130=9,VLOOKUP(H130,[1]Film_Workers!$B$2:$BD$55,10,FALSE),D130=10,VLOOKUP(H130,[1]Film_Workers!$B$2:$BD$55,11,FALSE),D130=11,VLOOKUP(H130,[1]Film_Workers!$B$2:$BD$55,12,FALSE),D130=12,VLOOKUP(H130,[1]Film_Workers!$B$2:$BD$55,13,FALSE)),C130=2015,_xlfn.IFS(D130=1,VLOOKUP(H130,[1]Film_Workers!$B$2:$BD$55,14,FALSE),D130=2,VLOOKUP(H130,[1]Film_Workers!$B$2:$BD$55,15,FALSE),D130=3,VLOOKUP(H130,[1]Film_Workers!$B$2:$BD$55,16,FALSE),D130=4,VLOOKUP(H130,[1]Film_Workers!$B$2:$BD$55,17,FALSE),D130=5,VLOOKUP(H130,[1]Film_Workers!$B$2:$BD$55,18,FALSE),D130=6,VLOOKUP(H130,[1]Film_Workers!$B$2:$BD$55,19,FALSE),D130=7,VLOOKUP(H130,[1]Film_Workers!$B$2:$BD$55,20,FALSE),D130=8,VLOOKUP(H130,[1]Film_Workers!$B$2:$BD$55,21,FALSE),D130=9,VLOOKUP(H130,[1]Film_Workers!$B$2:$BD$55,22,FALSE),D130=10,VLOOKUP(H130,[1]Film_Workers!$B$2:$BD$55,23,FALSE),D130=11,VLOOKUP(H130,[1]Film_Workers!$B$2:$BD$55,24,FALSE),D130=12,VLOOKUP(H130,[1]Film_Workers!$B$2:$BD$55,25,FALSE)),C130=2016,_xlfn.IFS(D130=1,VLOOKUP(H130,[1]Film_Workers!$B$2:$BD$55,26,FALSE),D130=2,VLOOKUP(H130,[1]Film_Workers!$B$2:$BD$55,27,FALSE),D130=3,VLOOKUP(H130,[1]Film_Workers!$B$2:$BD$55,28,FALSE),D130=4,VLOOKUP(H130,[1]Film_Workers!$B$2:$BD$55,29,FALSE),D130=5,VLOOKUP(H130,[1]Film_Workers!$B$2:$BD$55,30,FALSE),D130=6,VLOOKUP(H130,[1]Film_Workers!$B$2:$BD$55,31,FALSE),D130=7,VLOOKUP(H130,[1]Film_Workers!$B$2:$BD$55,32,FALSE),D130=8,VLOOKUP(H130,[1]Film_Workers!$B$2:$BD$55,33,FALSE),D130=9,VLOOKUP(H130,[1]Film_Workers!$B$2:$BD$55,34,FALSE),D130=10,VLOOKUP(H130,[1]Film_Workers!$B$2:$BD$55,35,FALSE),D130=11,VLOOKUP(H130,[1]Film_Workers!$B$2:$BD$55,36,FALSE),D130=12,VLOOKUP(H130,[1]Film_Workers!$B$2:$BD$55,37,FALSE)),C130=2017,_xlfn.IFS(D130=1,VLOOKUP(H130,[1]Film_Workers!$B$2:$BD$55,38,FALSE),D130=2,VLOOKUP(H130,[1]Film_Workers!$B$2:$BD$55,39,FALSE),D130=3,VLOOKUP(H130,[1]Film_Workers!$B$2:$BD$55,40,FALSE),D130=4,VLOOKUP(H130,[1]Film_Workers!$B$2:$BD$55,41,FALSE),D130=5,VLOOKUP(H130,[1]Film_Workers!$B$2:$BD$55,42,FALSE),D130=6,VLOOKUP(H130,[1]Film_Workers!$B$2:$BD$55,43,FALSE),D130=7,VLOOKUP(H130,[1]Film_Workers!$B$2:$BD$55,43,FALSE),D130=8,VLOOKUP(H130,[1]Film_Workers!$B$2:$BD$55,44,FALSE),D130=9,VLOOKUP(H130,[1]Film_Workers!$B$2:$BD$55,45,FALSE),D130=10,VLOOKUP(H130,[1]Film_Workers!$B$2:$BD$55,46,FALSE),D130=11,VLOOKUP(H130,[1]Film_Workers!$B$2:$BD$55,47,FALSE),D130=12,VLOOKUP(H130,[1]Film_Workers!$B$2:$BD$55,48)),C130=2018,_xlfn.IFS(D130=1,VLOOKUP(H130,[1]Film_Workers!$B$2:$BD$55,49,FALSE),D130=2,VLOOKUP(H130,[1]Film_Workers!$B$2:$BD$55,50,FALSE),D130=3,VLOOKUP(H130,[1]Film_Workers!$B$2:$BD$55,51,FALSE),D130=4,VLOOKUP(H130,[1]Film_Workers!$B$2:$BD$55,52,FALSE),D130=5,VLOOKUP(H130,[1]Film_Workers!$B$2:$BD$55,53,FALSE),D130=6,VLOOKUP(H130,[1]Film_Workers!$B$2:$BD$55,54)))</f>
        <v>0</v>
      </c>
      <c r="W130">
        <f>_xlfn.IFS(C130=2014,_xlfn.IFS(D130=1,VLOOKUP(H130,[1]Priv_Workers!$B$2:$BD$55,2,FALSE),D130=2,VLOOKUP(H130,[1]Priv_Workers!$B$2:$BD$55,3,FALSE),D130=3,VLOOKUP(H130,[1]Priv_Workers!$B$2:$BD$55,4,FALSE),D130=4,VLOOKUP(H130,[1]Priv_Workers!$B$2:$BD$55,5,FALSE),D130=5,VLOOKUP(H130,[1]Priv_Workers!$B$2:$BD$55,6,FALSE),D130=6,VLOOKUP(H130,[1]Priv_Workers!$B$2:$BD$55,7,FALSE),D130=7,VLOOKUP(H130,[1]Priv_Workers!$B$2:$BD$55,8,FALSE),D130=8,VLOOKUP(H130,[1]Priv_Workers!$B$2:$BD$55,9,FALSE),D130=9,VLOOKUP(H130,[1]Priv_Workers!$B$2:$BD$55,10,FALSE),D130=10,VLOOKUP(H130,[1]Priv_Workers!$B$2:$BD$55,11,FALSE),D130=11,VLOOKUP(H130,[1]Priv_Workers!$B$2:$BD$55,12,FALSE),D130=12,VLOOKUP(H130,[1]Priv_Workers!$B$2:$BD$55,13,FALSE)),C130=2015,_xlfn.IFS(D130=1,VLOOKUP(H130,[1]Priv_Workers!$B$2:$BD$55,14,FALSE),D130=2,VLOOKUP(H130,[1]Priv_Workers!$B$2:$BD$55,15,FALSE),D130=3,VLOOKUP(H130,[1]Priv_Workers!$B$2:$BD$55,16,FALSE),D130=4,VLOOKUP(H130,[1]Priv_Workers!$B$2:$BD$55,17,FALSE),D130=5,VLOOKUP(H130,[1]Priv_Workers!$B$2:$BD$55,18,FALSE),D130=6,VLOOKUP(H130,[1]Priv_Workers!$B$2:$BD$55,19,FALSE),D130=7,VLOOKUP(H130,[1]Priv_Workers!$B$2:$BD$55,20,FALSE),D130=8,VLOOKUP(H130,[1]Priv_Workers!$B$2:$BD$55,21,FALSE),D130=9,VLOOKUP(H130,[1]Priv_Workers!$B$2:$BD$55,22,FALSE),D130=10,VLOOKUP(H130,[1]Priv_Workers!$B$2:$BD$55,23,FALSE),D130=11,VLOOKUP(H130,[1]Priv_Workers!$B$2:$BD$55,24,FALSE),D130=12,VLOOKUP(H130,[1]Priv_Workers!$B$2:$BD$55,25,FALSE)),C130=2016,_xlfn.IFS(D130=1,VLOOKUP(H130,[1]Priv_Workers!$B$2:$BD$55,26,FALSE),D130=2,VLOOKUP(H130,[1]Priv_Workers!$B$2:$BD$55,27,FALSE),D130=3,VLOOKUP(H130,[1]Priv_Workers!$B$2:$BD$55,28,FALSE),D130=4,VLOOKUP(H130,[1]Priv_Workers!$B$2:$BD$55,29,FALSE),D130=5,VLOOKUP(H130,[1]Priv_Workers!$B$2:$BD$55,30,FALSE),D130=6,VLOOKUP(H130,[1]Priv_Workers!$B$2:$BD$55,31,FALSE),D130=7,VLOOKUP(H130,[1]Priv_Workers!$B$2:$BD$55,32,FALSE),D130=8,VLOOKUP(H130,[1]Priv_Workers!$B$2:$BD$55,33,FALSE),D130=9,VLOOKUP(H130,[1]Priv_Workers!$B$2:$BD$55,34,FALSE),D130=10,VLOOKUP(H130,[1]Priv_Workers!$B$2:$BD$55,35,FALSE),D130=11,VLOOKUP(H130,[1]Priv_Workers!$B$2:$BD$55,36,FALSE),D130=12,VLOOKUP(H130,[1]Priv_Workers!$B$2:$BD$55,37,FALSE)),C130=2017,_xlfn.IFS(D130=1,VLOOKUP(H130,[1]Priv_Workers!$B$2:$BD$55,38,FALSE),D130=2,VLOOKUP(H130,[1]Priv_Workers!$B$2:$BD$55,39,FALSE),D130=3,VLOOKUP(H130,[1]Priv_Workers!$B$2:$BD$55,40,FALSE),D130=4,VLOOKUP(H130,[1]Priv_Workers!$B$2:$BD$55,41,FALSE),D130=5,VLOOKUP(H130,[1]Priv_Workers!$B$2:$BD$55,42,FALSE),D130=6,VLOOKUP(H130,[1]Priv_Workers!$B$2:$BD$55,43,FALSE),D130=7,VLOOKUP(H130,[1]Priv_Workers!$B$2:$BD$55,43,FALSE),D130=8,VLOOKUP(H130,[1]Priv_Workers!$B$2:$BD$55,44,FALSE),D130=9,VLOOKUP(H130,[1]Priv_Workers!$B$2:$BD$55,45,FALSE),D130=10,VLOOKUP(H130,[1]Priv_Workers!$B$2:$BD$55,46,FALSE),D130=11,VLOOKUP(H130,[1]Priv_Workers!$B$2:$BD$55,47,FALSE),D130=12,VLOOKUP(H130,[1]Priv_Workers!$B$2:$BD$55,48)),C130=2018,_xlfn.IFS(D130=1,VLOOKUP(H130,[1]Priv_Workers!$B$2:$BD$55,49,FALSE),D130=2,VLOOKUP(H130,[1]Priv_Workers!$B$2:$BD$55,50,FALSE),D130=3,VLOOKUP(H130,[1]Priv_Workers!$B$2:$BD$55,51,FALSE),D130=4,VLOOKUP(H130,[1]Priv_Workers!$B$2:$BD$55,52,FALSE),D130=5,VLOOKUP(H130,[1]Priv_Workers!$B$2:$BD$55,53,FALSE),D130=6,VLOOKUP(H130,[1]Priv_Workers!$B$2:$BD$55,54)))</f>
        <v>0</v>
      </c>
      <c r="X130" s="3" t="e">
        <f t="shared" ref="X130:X193" si="19">V130/W130</f>
        <v>#DIV/0!</v>
      </c>
      <c r="Y130" s="2">
        <f>_xlfn.IFS(C130=2014, _xlfn.IFS(E130=1, VLOOKUP(H130, [1]Wage_Info!$B$2:$AH$55, 2, FALSE), E130=2, VLOOKUP(H130, [1]Wage_Info!$B$2:$AH$55, 3, FALSE), E130=3, VLOOKUP(H130, [1]Wage_Info!$B$2:$AH$55, 4, FALSE), E130=4, VLOOKUP(H130, [1]Wage_Info!$B$2:$AH$55, 5, FALSE)), C130=2015, _xlfn.IFS(E130=1, VLOOKUP(H130, [1]Wage_Info!$B$2:$AH$55, 6, FALSE), E130=2, VLOOKUP(H130, [1]Wage_Info!$B$2:$AH$55, 7, FALSE), E130=3, VLOOKUP(H130, [1]Wage_Info!$B$2:$AH$55, 8, FALSE), E130=4, VLOOKUP(H130, [1]Wage_Info!$B$2:$AH$55, 9, FALSE)), C130=2016, _xlfn.IFS(E130=1, VLOOKUP(H130, [1]Wage_Info!$B$2:$AH$55, 10, FALSE), E130=2, VLOOKUP(H130, [1]Wage_Info!$B$2:$AH$55, 11, FALSE), E130=3, VLOOKUP(H130, [1]Wage_Info!$B$2:$AH$55, 12, FALSE), E130=4, VLOOKUP(H130, [1]Wage_Info!$B$2:$AH$55, 13, FALSE)), C130=2017, _xlfn.IFS(E130=1, VLOOKUP(H130, [1]Wage_Info!$B$2:$AH$55, 14, FALSE), E130=2, VLOOKUP(H130, [1]Wage_Info!$B$2:$AH$55, 15, FALSE), E130=3, VLOOKUP(H130, [1]Wage_Info!$B$2:$AH$55, 16, FALSE), E130=4, VLOOKUP(H130, [1]Wage_Info!$B$2:$AH$55, 17, FALSE)), C130 = 2018, _xlfn.IFS(E130=1, VLOOKUP(H130, [1]Wage_Info!$B$2:$AH$55, 18, FALSE), E130=3, VLOOKUP(H130, [1]Wage_Info!$B$2:$AH$55, 19, FALSE)))</f>
        <v>0</v>
      </c>
      <c r="Z130" s="2">
        <f>_xlfn.IFS(C130=2014, _xlfn.IFS(E130=1, VLOOKUP(H130, [1]Wage_Info!$B$2:$AL$55, 20, FALSE), E130=2, VLOOKUP(H130, [1]Wage_Info!$B$2:$AL$55, 21, FALSE), E130=3, VLOOKUP(H130, [1]Wage_Info!$B$2:$AL$55, 22, FALSE), E130=4, VLOOKUP(H130, [1]Wage_Info!$B$2:$AL$55, 23, FALSE)), C130=2015, _xlfn.IFS(E130=1, VLOOKUP(H130, [1]Wage_Info!$B$2:$AL$55, 24, FALSE), E130=2, VLOOKUP(H130, [1]Wage_Info!$B$2:$AL$55, 25, FALSE), E130=3, VLOOKUP(H130, [1]Wage_Info!$B$2:$AL$55, 26, FALSE), E130=4, VLOOKUP(H130, [1]Wage_Info!$B$2:$AL$55, 27, FALSE)), C130=2016, _xlfn.IFS(E130=1, VLOOKUP(H130, [1]Wage_Info!$B$2:$AL$55, 28, FALSE), E130=2, VLOOKUP(H130, [1]Wage_Info!$B$2:$AL$55, 29, FALSE), E130=3, VLOOKUP(H130, [1]Wage_Info!$B$2:$AL$55, 30, FALSE), E130=4, VLOOKUP(H130, [1]Wage_Info!$B$2:$AL$55, 31, FALSE)), C130=2017, _xlfn.IFS(E130=1, VLOOKUP(H130, [1]Wage_Info!$B$2:$AL$55, 32, FALSE), E130=2, VLOOKUP(H130, [1]Wage_Info!$B$2:$AL$55, 33, FALSE), E130=3, VLOOKUP(H130, [1]Wage_Info!$B$2:$AL$55, 34, FALSE), E130=4, VLOOKUP(H130, [1]Wage_Info!$B$2:$AL$55, 35, FALSE)), C130 = 2018, _xlfn.IFS(E130=1, VLOOKUP(H130, [1]Wage_Info!$B$2:$AL$55, 36, FALSE), E130=2, VLOOKUP(H130, [1]Wage_Info!$B$2:$AL$55, 37, FALSE)))</f>
        <v>0</v>
      </c>
      <c r="AA130" s="4" t="e">
        <f t="shared" ref="AA130:AA193" si="20">Y130/Z130</f>
        <v>#DIV/0!</v>
      </c>
      <c r="AB130">
        <f>[1]Key!C130</f>
        <v>1</v>
      </c>
      <c r="AC130">
        <f t="shared" ref="AC130:AC193" si="21">IF(G130="CA", 1, 0)</f>
        <v>0</v>
      </c>
      <c r="AD130">
        <f t="shared" ref="AD130:AD193" si="22">IF(G130="NY", 1, 0)</f>
        <v>0</v>
      </c>
      <c r="AE130">
        <f t="shared" ref="AE130:AE193" si="23">AC130+AD130</f>
        <v>0</v>
      </c>
      <c r="AF130">
        <f>[1]Key!D130</f>
        <v>0</v>
      </c>
    </row>
    <row r="131" spans="1:32" x14ac:dyDescent="0.3">
      <c r="A131">
        <v>130</v>
      </c>
      <c r="B131">
        <v>130</v>
      </c>
      <c r="C131">
        <v>2014</v>
      </c>
      <c r="D131">
        <v>4</v>
      </c>
      <c r="E131">
        <f t="shared" si="16"/>
        <v>2</v>
      </c>
      <c r="F131">
        <v>2016</v>
      </c>
      <c r="G131" t="s">
        <v>40</v>
      </c>
      <c r="H131" s="1">
        <f>VALUE(IF(G131="foreign",53,SUBSTITUTE(G131,G131,VLOOKUP(G131,[1]Key!$G$2:$H$55,2,))))</f>
        <v>5</v>
      </c>
      <c r="I131" t="s">
        <v>47</v>
      </c>
      <c r="J131">
        <f>VALUE(_xlfn.IFS(I131="foreign",53,I131="fictional",54, I131="unspecified", 55, NOT(OR(I131="foreign",I131="fictional")),SUBSTITUTE(I131,I131,VLOOKUP(I131,[1]Key!$G$2:$H$55,2,))))</f>
        <v>55</v>
      </c>
      <c r="K131">
        <f t="shared" si="17"/>
        <v>0</v>
      </c>
      <c r="L131">
        <f>VLOOKUP(H131, [1]Key!$H$2:$K$54, 2)</f>
        <v>3</v>
      </c>
      <c r="M131">
        <f>VLOOKUP(J131, [1]Key!$H$2:$K$54, 2)</f>
        <v>0</v>
      </c>
      <c r="N131">
        <f>VLOOKUP("*"&amp;G131&amp;"*",[1]Key!$N$2:$O$6,2,FALSE)</f>
        <v>4</v>
      </c>
      <c r="O131">
        <f>VLOOKUP("*"&amp;G131&amp;"*",[1]Key!$R$2:$S$11,2,FALSE)</f>
        <v>6</v>
      </c>
      <c r="P131">
        <v>1769</v>
      </c>
      <c r="Q131" s="2">
        <v>4000000</v>
      </c>
      <c r="R131" t="s">
        <v>33</v>
      </c>
      <c r="S131">
        <f>VLOOKUP(R131, [1]Key!$U$2:$V$50, 2, FALSE)</f>
        <v>1</v>
      </c>
      <c r="T131">
        <f t="shared" si="18"/>
        <v>0</v>
      </c>
      <c r="U131">
        <f>_xlfn.IFS(C131=2018, VLOOKUP(H131, '[1]State Pop'!$B$2:$G$55,6),C131=2017, VLOOKUP(H131, '[1]State Pop'!$B$2:$F$55,5),C131=2016, VLOOKUP(H131, '[1]State Pop'!$B$2:$F$55,4), C131=2015, VLOOKUP(H131, '[1]State Pop'!$B$2:$F$55,3), C131=2014, VLOOKUP(H131, '[1]State Pop'!$B$2:$F$55,2))</f>
        <v>38701278</v>
      </c>
      <c r="V131">
        <f>_xlfn.IFS(C131=2014,_xlfn.IFS(D131=1,VLOOKUP(H131,[1]Film_Workers!$B$2:$BD$55,2,FALSE),D131=2,VLOOKUP(H131,[1]Film_Workers!$B$2:$BD$55,3,FALSE),D131=3,VLOOKUP(H131,[1]Film_Workers!$B$2:$BD$55,4,FALSE),D131=4,VLOOKUP(H131,[1]Film_Workers!$B$2:$BD$55,5,FALSE),D131=5,VLOOKUP(H131,[1]Film_Workers!$B$2:$BD$55,6,FALSE),D131=6,VLOOKUP(H131,[1]Film_Workers!$B$2:$BD$55,7,FALSE),D131=7,VLOOKUP(H131,[1]Film_Workers!$B$2:$BD$55,8,FALSE),D131=8,VLOOKUP(H131,[1]Film_Workers!$B$2:$BD$55,9,FALSE),D131=9,VLOOKUP(H131,[1]Film_Workers!$B$2:$BD$55,10,FALSE),D131=10,VLOOKUP(H131,[1]Film_Workers!$B$2:$BD$55,11,FALSE),D131=11,VLOOKUP(H131,[1]Film_Workers!$B$2:$BD$55,12,FALSE),D131=12,VLOOKUP(H131,[1]Film_Workers!$B$2:$BD$55,13,FALSE)),C131=2015,_xlfn.IFS(D131=1,VLOOKUP(H131,[1]Film_Workers!$B$2:$BD$55,14,FALSE),D131=2,VLOOKUP(H131,[1]Film_Workers!$B$2:$BD$55,15,FALSE),D131=3,VLOOKUP(H131,[1]Film_Workers!$B$2:$BD$55,16,FALSE),D131=4,VLOOKUP(H131,[1]Film_Workers!$B$2:$BD$55,17,FALSE),D131=5,VLOOKUP(H131,[1]Film_Workers!$B$2:$BD$55,18,FALSE),D131=6,VLOOKUP(H131,[1]Film_Workers!$B$2:$BD$55,19,FALSE),D131=7,VLOOKUP(H131,[1]Film_Workers!$B$2:$BD$55,20,FALSE),D131=8,VLOOKUP(H131,[1]Film_Workers!$B$2:$BD$55,21,FALSE),D131=9,VLOOKUP(H131,[1]Film_Workers!$B$2:$BD$55,22,FALSE),D131=10,VLOOKUP(H131,[1]Film_Workers!$B$2:$BD$55,23,FALSE),D131=11,VLOOKUP(H131,[1]Film_Workers!$B$2:$BD$55,24,FALSE),D131=12,VLOOKUP(H131,[1]Film_Workers!$B$2:$BD$55,25,FALSE)),C131=2016,_xlfn.IFS(D131=1,VLOOKUP(H131,[1]Film_Workers!$B$2:$BD$55,26,FALSE),D131=2,VLOOKUP(H131,[1]Film_Workers!$B$2:$BD$55,27,FALSE),D131=3,VLOOKUP(H131,[1]Film_Workers!$B$2:$BD$55,28,FALSE),D131=4,VLOOKUP(H131,[1]Film_Workers!$B$2:$BD$55,29,FALSE),D131=5,VLOOKUP(H131,[1]Film_Workers!$B$2:$BD$55,30,FALSE),D131=6,VLOOKUP(H131,[1]Film_Workers!$B$2:$BD$55,31,FALSE),D131=7,VLOOKUP(H131,[1]Film_Workers!$B$2:$BD$55,32,FALSE),D131=8,VLOOKUP(H131,[1]Film_Workers!$B$2:$BD$55,33,FALSE),D131=9,VLOOKUP(H131,[1]Film_Workers!$B$2:$BD$55,34,FALSE),D131=10,VLOOKUP(H131,[1]Film_Workers!$B$2:$BD$55,35,FALSE),D131=11,VLOOKUP(H131,[1]Film_Workers!$B$2:$BD$55,36,FALSE),D131=12,VLOOKUP(H131,[1]Film_Workers!$B$2:$BD$55,37,FALSE)),C131=2017,_xlfn.IFS(D131=1,VLOOKUP(H131,[1]Film_Workers!$B$2:$BD$55,38,FALSE),D131=2,VLOOKUP(H131,[1]Film_Workers!$B$2:$BD$55,39,FALSE),D131=3,VLOOKUP(H131,[1]Film_Workers!$B$2:$BD$55,40,FALSE),D131=4,VLOOKUP(H131,[1]Film_Workers!$B$2:$BD$55,41,FALSE),D131=5,VLOOKUP(H131,[1]Film_Workers!$B$2:$BD$55,42,FALSE),D131=6,VLOOKUP(H131,[1]Film_Workers!$B$2:$BD$55,43,FALSE),D131=7,VLOOKUP(H131,[1]Film_Workers!$B$2:$BD$55,43,FALSE),D131=8,VLOOKUP(H131,[1]Film_Workers!$B$2:$BD$55,44,FALSE),D131=9,VLOOKUP(H131,[1]Film_Workers!$B$2:$BD$55,45,FALSE),D131=10,VLOOKUP(H131,[1]Film_Workers!$B$2:$BD$55,46,FALSE),D131=11,VLOOKUP(H131,[1]Film_Workers!$B$2:$BD$55,47,FALSE),D131=12,VLOOKUP(H131,[1]Film_Workers!$B$2:$BD$55,48)),C131=2018,_xlfn.IFS(D131=1,VLOOKUP(H131,[1]Film_Workers!$B$2:$BD$55,49,FALSE),D131=2,VLOOKUP(H131,[1]Film_Workers!$B$2:$BD$55,50,FALSE),D131=3,VLOOKUP(H131,[1]Film_Workers!$B$2:$BD$55,51,FALSE),D131=4,VLOOKUP(H131,[1]Film_Workers!$B$2:$BD$55,52,FALSE),D131=5,VLOOKUP(H131,[1]Film_Workers!$B$2:$BD$55,53,FALSE),D131=6,VLOOKUP(H131,[1]Film_Workers!$B$2:$BD$55,54)))</f>
        <v>114062</v>
      </c>
      <c r="W131">
        <f>_xlfn.IFS(C131=2014,_xlfn.IFS(D131=1,VLOOKUP(H131,[1]Priv_Workers!$B$2:$BD$55,2,FALSE),D131=2,VLOOKUP(H131,[1]Priv_Workers!$B$2:$BD$55,3,FALSE),D131=3,VLOOKUP(H131,[1]Priv_Workers!$B$2:$BD$55,4,FALSE),D131=4,VLOOKUP(H131,[1]Priv_Workers!$B$2:$BD$55,5,FALSE),D131=5,VLOOKUP(H131,[1]Priv_Workers!$B$2:$BD$55,6,FALSE),D131=6,VLOOKUP(H131,[1]Priv_Workers!$B$2:$BD$55,7,FALSE),D131=7,VLOOKUP(H131,[1]Priv_Workers!$B$2:$BD$55,8,FALSE),D131=8,VLOOKUP(H131,[1]Priv_Workers!$B$2:$BD$55,9,FALSE),D131=9,VLOOKUP(H131,[1]Priv_Workers!$B$2:$BD$55,10,FALSE),D131=10,VLOOKUP(H131,[1]Priv_Workers!$B$2:$BD$55,11,FALSE),D131=11,VLOOKUP(H131,[1]Priv_Workers!$B$2:$BD$55,12,FALSE),D131=12,VLOOKUP(H131,[1]Priv_Workers!$B$2:$BD$55,13,FALSE)),C131=2015,_xlfn.IFS(D131=1,VLOOKUP(H131,[1]Priv_Workers!$B$2:$BD$55,14,FALSE),D131=2,VLOOKUP(H131,[1]Priv_Workers!$B$2:$BD$55,15,FALSE),D131=3,VLOOKUP(H131,[1]Priv_Workers!$B$2:$BD$55,16,FALSE),D131=4,VLOOKUP(H131,[1]Priv_Workers!$B$2:$BD$55,17,FALSE),D131=5,VLOOKUP(H131,[1]Priv_Workers!$B$2:$BD$55,18,FALSE),D131=6,VLOOKUP(H131,[1]Priv_Workers!$B$2:$BD$55,19,FALSE),D131=7,VLOOKUP(H131,[1]Priv_Workers!$B$2:$BD$55,20,FALSE),D131=8,VLOOKUP(H131,[1]Priv_Workers!$B$2:$BD$55,21,FALSE),D131=9,VLOOKUP(H131,[1]Priv_Workers!$B$2:$BD$55,22,FALSE),D131=10,VLOOKUP(H131,[1]Priv_Workers!$B$2:$BD$55,23,FALSE),D131=11,VLOOKUP(H131,[1]Priv_Workers!$B$2:$BD$55,24,FALSE),D131=12,VLOOKUP(H131,[1]Priv_Workers!$B$2:$BD$55,25,FALSE)),C131=2016,_xlfn.IFS(D131=1,VLOOKUP(H131,[1]Priv_Workers!$B$2:$BD$55,26,FALSE),D131=2,VLOOKUP(H131,[1]Priv_Workers!$B$2:$BD$55,27,FALSE),D131=3,VLOOKUP(H131,[1]Priv_Workers!$B$2:$BD$55,28,FALSE),D131=4,VLOOKUP(H131,[1]Priv_Workers!$B$2:$BD$55,29,FALSE),D131=5,VLOOKUP(H131,[1]Priv_Workers!$B$2:$BD$55,30,FALSE),D131=6,VLOOKUP(H131,[1]Priv_Workers!$B$2:$BD$55,31,FALSE),D131=7,VLOOKUP(H131,[1]Priv_Workers!$B$2:$BD$55,32,FALSE),D131=8,VLOOKUP(H131,[1]Priv_Workers!$B$2:$BD$55,33,FALSE),D131=9,VLOOKUP(H131,[1]Priv_Workers!$B$2:$BD$55,34,FALSE),D131=10,VLOOKUP(H131,[1]Priv_Workers!$B$2:$BD$55,35,FALSE),D131=11,VLOOKUP(H131,[1]Priv_Workers!$B$2:$BD$55,36,FALSE),D131=12,VLOOKUP(H131,[1]Priv_Workers!$B$2:$BD$55,37,FALSE)),C131=2017,_xlfn.IFS(D131=1,VLOOKUP(H131,[1]Priv_Workers!$B$2:$BD$55,38,FALSE),D131=2,VLOOKUP(H131,[1]Priv_Workers!$B$2:$BD$55,39,FALSE),D131=3,VLOOKUP(H131,[1]Priv_Workers!$B$2:$BD$55,40,FALSE),D131=4,VLOOKUP(H131,[1]Priv_Workers!$B$2:$BD$55,41,FALSE),D131=5,VLOOKUP(H131,[1]Priv_Workers!$B$2:$BD$55,42,FALSE),D131=6,VLOOKUP(H131,[1]Priv_Workers!$B$2:$BD$55,43,FALSE),D131=7,VLOOKUP(H131,[1]Priv_Workers!$B$2:$BD$55,43,FALSE),D131=8,VLOOKUP(H131,[1]Priv_Workers!$B$2:$BD$55,44,FALSE),D131=9,VLOOKUP(H131,[1]Priv_Workers!$B$2:$BD$55,45,FALSE),D131=10,VLOOKUP(H131,[1]Priv_Workers!$B$2:$BD$55,46,FALSE),D131=11,VLOOKUP(H131,[1]Priv_Workers!$B$2:$BD$55,47,FALSE),D131=12,VLOOKUP(H131,[1]Priv_Workers!$B$2:$BD$55,48)),C131=2018,_xlfn.IFS(D131=1,VLOOKUP(H131,[1]Priv_Workers!$B$2:$BD$55,49,FALSE),D131=2,VLOOKUP(H131,[1]Priv_Workers!$B$2:$BD$55,50,FALSE),D131=3,VLOOKUP(H131,[1]Priv_Workers!$B$2:$BD$55,51,FALSE),D131=4,VLOOKUP(H131,[1]Priv_Workers!$B$2:$BD$55,52,FALSE),D131=5,VLOOKUP(H131,[1]Priv_Workers!$B$2:$BD$55,53,FALSE),D131=6,VLOOKUP(H131,[1]Priv_Workers!$B$2:$BD$55,54)))</f>
        <v>13363334</v>
      </c>
      <c r="X131" s="3">
        <f t="shared" si="19"/>
        <v>8.5354448223774089E-3</v>
      </c>
      <c r="Y131" s="2">
        <f>_xlfn.IFS(C131=2014, _xlfn.IFS(E131=1, VLOOKUP(H131, [1]Wage_Info!$B$2:$AH$55, 2, FALSE), E131=2, VLOOKUP(H131, [1]Wage_Info!$B$2:$AH$55, 3, FALSE), E131=3, VLOOKUP(H131, [1]Wage_Info!$B$2:$AH$55, 4, FALSE), E131=4, VLOOKUP(H131, [1]Wage_Info!$B$2:$AH$55, 5, FALSE)), C131=2015, _xlfn.IFS(E131=1, VLOOKUP(H131, [1]Wage_Info!$B$2:$AH$55, 6, FALSE), E131=2, VLOOKUP(H131, [1]Wage_Info!$B$2:$AH$55, 7, FALSE), E131=3, VLOOKUP(H131, [1]Wage_Info!$B$2:$AH$55, 8, FALSE), E131=4, VLOOKUP(H131, [1]Wage_Info!$B$2:$AH$55, 9, FALSE)), C131=2016, _xlfn.IFS(E131=1, VLOOKUP(H131, [1]Wage_Info!$B$2:$AH$55, 10, FALSE), E131=2, VLOOKUP(H131, [1]Wage_Info!$B$2:$AH$55, 11, FALSE), E131=3, VLOOKUP(H131, [1]Wage_Info!$B$2:$AH$55, 12, FALSE), E131=4, VLOOKUP(H131, [1]Wage_Info!$B$2:$AH$55, 13, FALSE)), C131=2017, _xlfn.IFS(E131=1, VLOOKUP(H131, [1]Wage_Info!$B$2:$AH$55, 14, FALSE), E131=2, VLOOKUP(H131, [1]Wage_Info!$B$2:$AH$55, 15, FALSE), E131=3, VLOOKUP(H131, [1]Wage_Info!$B$2:$AH$55, 16, FALSE), E131=4, VLOOKUP(H131, [1]Wage_Info!$B$2:$AH$55, 17, FALSE)), C131 = 2018, _xlfn.IFS(E131=1, VLOOKUP(H131, [1]Wage_Info!$B$2:$AH$55, 18, FALSE), E131=3, VLOOKUP(H131, [1]Wage_Info!$B$2:$AH$55, 19, FALSE)))</f>
        <v>2677662977</v>
      </c>
      <c r="Z131" s="2">
        <f>_xlfn.IFS(C131=2014, _xlfn.IFS(E131=1, VLOOKUP(H131, [1]Wage_Info!$B$2:$AL$55, 20, FALSE), E131=2, VLOOKUP(H131, [1]Wage_Info!$B$2:$AL$55, 21, FALSE), E131=3, VLOOKUP(H131, [1]Wage_Info!$B$2:$AL$55, 22, FALSE), E131=4, VLOOKUP(H131, [1]Wage_Info!$B$2:$AL$55, 23, FALSE)), C131=2015, _xlfn.IFS(E131=1, VLOOKUP(H131, [1]Wage_Info!$B$2:$AL$55, 24, FALSE), E131=2, VLOOKUP(H131, [1]Wage_Info!$B$2:$AL$55, 25, FALSE), E131=3, VLOOKUP(H131, [1]Wage_Info!$B$2:$AL$55, 26, FALSE), E131=4, VLOOKUP(H131, [1]Wage_Info!$B$2:$AL$55, 27, FALSE)), C131=2016, _xlfn.IFS(E131=1, VLOOKUP(H131, [1]Wage_Info!$B$2:$AL$55, 28, FALSE), E131=2, VLOOKUP(H131, [1]Wage_Info!$B$2:$AL$55, 29, FALSE), E131=3, VLOOKUP(H131, [1]Wage_Info!$B$2:$AL$55, 30, FALSE), E131=4, VLOOKUP(H131, [1]Wage_Info!$B$2:$AL$55, 31, FALSE)), C131=2017, _xlfn.IFS(E131=1, VLOOKUP(H131, [1]Wage_Info!$B$2:$AL$55, 32, FALSE), E131=2, VLOOKUP(H131, [1]Wage_Info!$B$2:$AL$55, 33, FALSE), E131=3, VLOOKUP(H131, [1]Wage_Info!$B$2:$AL$55, 34, FALSE), E131=4, VLOOKUP(H131, [1]Wage_Info!$B$2:$AL$55, 35, FALSE)), C131 = 2018, _xlfn.IFS(E131=1, VLOOKUP(H131, [1]Wage_Info!$B$2:$AL$55, 36, FALSE), E131=2, VLOOKUP(H131, [1]Wage_Info!$B$2:$AL$55, 37, FALSE)))</f>
        <v>184839785779</v>
      </c>
      <c r="AA131" s="4">
        <f t="shared" si="20"/>
        <v>1.4486399482206144E-2</v>
      </c>
      <c r="AB131">
        <f>[1]Key!C131</f>
        <v>1</v>
      </c>
      <c r="AC131">
        <f t="shared" si="21"/>
        <v>1</v>
      </c>
      <c r="AD131">
        <f t="shared" si="22"/>
        <v>0</v>
      </c>
      <c r="AE131">
        <f t="shared" si="23"/>
        <v>1</v>
      </c>
      <c r="AF131">
        <f>[1]Key!D131</f>
        <v>0</v>
      </c>
    </row>
    <row r="132" spans="1:32" x14ac:dyDescent="0.3">
      <c r="A132">
        <v>131</v>
      </c>
      <c r="B132">
        <v>131</v>
      </c>
      <c r="C132">
        <v>2015</v>
      </c>
      <c r="D132">
        <v>9</v>
      </c>
      <c r="E132">
        <f t="shared" si="16"/>
        <v>3</v>
      </c>
      <c r="F132">
        <v>2016</v>
      </c>
      <c r="G132" t="s">
        <v>62</v>
      </c>
      <c r="H132" s="1">
        <f>VALUE(IF(G132="foreign",53,SUBSTITUTE(G132,G132,VLOOKUP(G132,[1]Key!$G$2:$H$55,2,))))</f>
        <v>53</v>
      </c>
      <c r="I132" t="s">
        <v>32</v>
      </c>
      <c r="J132">
        <f>VALUE(_xlfn.IFS(I132="foreign",53,I132="fictional",54, I132="unspecified", 55, NOT(OR(I132="foreign",I132="fictional")),SUBSTITUTE(I132,I132,VLOOKUP(I132,[1]Key!$G$2:$H$55,2,))))</f>
        <v>53</v>
      </c>
      <c r="K132">
        <f t="shared" si="17"/>
        <v>1</v>
      </c>
      <c r="L132">
        <f>VLOOKUP(H132, [1]Key!$H$2:$K$54, 2)</f>
        <v>0</v>
      </c>
      <c r="M132">
        <f>VLOOKUP(J132, [1]Key!$H$2:$K$54, 2)</f>
        <v>0</v>
      </c>
      <c r="N132">
        <f>VLOOKUP("*"&amp;G132&amp;"*",[1]Key!$N$2:$O$6,2,FALSE)</f>
        <v>0</v>
      </c>
      <c r="O132">
        <f>VLOOKUP("*"&amp;G132&amp;"*",[1]Key!$R$2:$S$11,2,FALSE)</f>
        <v>0</v>
      </c>
      <c r="P132">
        <v>1769</v>
      </c>
      <c r="Q132" s="2">
        <v>18500000</v>
      </c>
      <c r="R132" t="s">
        <v>33</v>
      </c>
      <c r="S132">
        <f>VLOOKUP(R132, [1]Key!$U$2:$V$16, 2, FALSE)</f>
        <v>1</v>
      </c>
      <c r="T132">
        <f t="shared" si="18"/>
        <v>0</v>
      </c>
      <c r="U132">
        <f>_xlfn.IFS(C132=2018, VLOOKUP(H132, '[1]State Pop'!$B$2:$G$55,6),C132=2017, VLOOKUP(H132, '[1]State Pop'!$B$2:$F$55,5),C132=2016, VLOOKUP(H132, '[1]State Pop'!$B$2:$F$55,4), C132=2015, VLOOKUP(H132, '[1]State Pop'!$B$2:$F$55,3), C132=2014, VLOOKUP(H132, '[1]State Pop'!$B$2:$F$55,2))</f>
        <v>0</v>
      </c>
      <c r="V132">
        <f>_xlfn.IFS(C132=2014,_xlfn.IFS(D132=1,VLOOKUP(H132,[1]Film_Workers!$B$2:$BD$55,2,FALSE),D132=2,VLOOKUP(H132,[1]Film_Workers!$B$2:$BD$55,3,FALSE),D132=3,VLOOKUP(H132,[1]Film_Workers!$B$2:$BD$55,4,FALSE),D132=4,VLOOKUP(H132,[1]Film_Workers!$B$2:$BD$55,5,FALSE),D132=5,VLOOKUP(H132,[1]Film_Workers!$B$2:$BD$55,6,FALSE),D132=6,VLOOKUP(H132,[1]Film_Workers!$B$2:$BD$55,7,FALSE),D132=7,VLOOKUP(H132,[1]Film_Workers!$B$2:$BD$55,8,FALSE),D132=8,VLOOKUP(H132,[1]Film_Workers!$B$2:$BD$55,9,FALSE),D132=9,VLOOKUP(H132,[1]Film_Workers!$B$2:$BD$55,10,FALSE),D132=10,VLOOKUP(H132,[1]Film_Workers!$B$2:$BD$55,11,FALSE),D132=11,VLOOKUP(H132,[1]Film_Workers!$B$2:$BD$55,12,FALSE),D132=12,VLOOKUP(H132,[1]Film_Workers!$B$2:$BD$55,13,FALSE)),C132=2015,_xlfn.IFS(D132=1,VLOOKUP(H132,[1]Film_Workers!$B$2:$BD$55,14,FALSE),D132=2,VLOOKUP(H132,[1]Film_Workers!$B$2:$BD$55,15,FALSE),D132=3,VLOOKUP(H132,[1]Film_Workers!$B$2:$BD$55,16,FALSE),D132=4,VLOOKUP(H132,[1]Film_Workers!$B$2:$BD$55,17,FALSE),D132=5,VLOOKUP(H132,[1]Film_Workers!$B$2:$BD$55,18,FALSE),D132=6,VLOOKUP(H132,[1]Film_Workers!$B$2:$BD$55,19,FALSE),D132=7,VLOOKUP(H132,[1]Film_Workers!$B$2:$BD$55,20,FALSE),D132=8,VLOOKUP(H132,[1]Film_Workers!$B$2:$BD$55,21,FALSE),D132=9,VLOOKUP(H132,[1]Film_Workers!$B$2:$BD$55,22,FALSE),D132=10,VLOOKUP(H132,[1]Film_Workers!$B$2:$BD$55,23,FALSE),D132=11,VLOOKUP(H132,[1]Film_Workers!$B$2:$BD$55,24,FALSE),D132=12,VLOOKUP(H132,[1]Film_Workers!$B$2:$BD$55,25,FALSE)),C132=2016,_xlfn.IFS(D132=1,VLOOKUP(H132,[1]Film_Workers!$B$2:$BD$55,26,FALSE),D132=2,VLOOKUP(H132,[1]Film_Workers!$B$2:$BD$55,27,FALSE),D132=3,VLOOKUP(H132,[1]Film_Workers!$B$2:$BD$55,28,FALSE),D132=4,VLOOKUP(H132,[1]Film_Workers!$B$2:$BD$55,29,FALSE),D132=5,VLOOKUP(H132,[1]Film_Workers!$B$2:$BD$55,30,FALSE),D132=6,VLOOKUP(H132,[1]Film_Workers!$B$2:$BD$55,31,FALSE),D132=7,VLOOKUP(H132,[1]Film_Workers!$B$2:$BD$55,32,FALSE),D132=8,VLOOKUP(H132,[1]Film_Workers!$B$2:$BD$55,33,FALSE),D132=9,VLOOKUP(H132,[1]Film_Workers!$B$2:$BD$55,34,FALSE),D132=10,VLOOKUP(H132,[1]Film_Workers!$B$2:$BD$55,35,FALSE),D132=11,VLOOKUP(H132,[1]Film_Workers!$B$2:$BD$55,36,FALSE),D132=12,VLOOKUP(H132,[1]Film_Workers!$B$2:$BD$55,37,FALSE)),C132=2017,_xlfn.IFS(D132=1,VLOOKUP(H132,[1]Film_Workers!$B$2:$BD$55,38,FALSE),D132=2,VLOOKUP(H132,[1]Film_Workers!$B$2:$BD$55,39,FALSE),D132=3,VLOOKUP(H132,[1]Film_Workers!$B$2:$BD$55,40,FALSE),D132=4,VLOOKUP(H132,[1]Film_Workers!$B$2:$BD$55,41,FALSE),D132=5,VLOOKUP(H132,[1]Film_Workers!$B$2:$BD$55,42,FALSE),D132=6,VLOOKUP(H132,[1]Film_Workers!$B$2:$BD$55,43,FALSE),D132=7,VLOOKUP(H132,[1]Film_Workers!$B$2:$BD$55,43,FALSE),D132=8,VLOOKUP(H132,[1]Film_Workers!$B$2:$BD$55,44,FALSE),D132=9,VLOOKUP(H132,[1]Film_Workers!$B$2:$BD$55,45,FALSE),D132=10,VLOOKUP(H132,[1]Film_Workers!$B$2:$BD$55,46,FALSE),D132=11,VLOOKUP(H132,[1]Film_Workers!$B$2:$BD$55,47,FALSE),D132=12,VLOOKUP(H132,[1]Film_Workers!$B$2:$BD$55,48)),C132=2018,_xlfn.IFS(D132=1,VLOOKUP(H132,[1]Film_Workers!$B$2:$BD$55,49,FALSE),D132=2,VLOOKUP(H132,[1]Film_Workers!$B$2:$BD$55,50,FALSE),D132=3,VLOOKUP(H132,[1]Film_Workers!$B$2:$BD$55,51,FALSE),D132=4,VLOOKUP(H132,[1]Film_Workers!$B$2:$BD$55,52,FALSE),D132=5,VLOOKUP(H132,[1]Film_Workers!$B$2:$BD$55,53,FALSE),D132=6,VLOOKUP(H132,[1]Film_Workers!$B$2:$BD$55,54)))</f>
        <v>0</v>
      </c>
      <c r="W132">
        <f>_xlfn.IFS(C132=2014,_xlfn.IFS(D132=1,VLOOKUP(H132,[1]Priv_Workers!$B$2:$BD$55,2,FALSE),D132=2,VLOOKUP(H132,[1]Priv_Workers!$B$2:$BD$55,3,FALSE),D132=3,VLOOKUP(H132,[1]Priv_Workers!$B$2:$BD$55,4,FALSE),D132=4,VLOOKUP(H132,[1]Priv_Workers!$B$2:$BD$55,5,FALSE),D132=5,VLOOKUP(H132,[1]Priv_Workers!$B$2:$BD$55,6,FALSE),D132=6,VLOOKUP(H132,[1]Priv_Workers!$B$2:$BD$55,7,FALSE),D132=7,VLOOKUP(H132,[1]Priv_Workers!$B$2:$BD$55,8,FALSE),D132=8,VLOOKUP(H132,[1]Priv_Workers!$B$2:$BD$55,9,FALSE),D132=9,VLOOKUP(H132,[1]Priv_Workers!$B$2:$BD$55,10,FALSE),D132=10,VLOOKUP(H132,[1]Priv_Workers!$B$2:$BD$55,11,FALSE),D132=11,VLOOKUP(H132,[1]Priv_Workers!$B$2:$BD$55,12,FALSE),D132=12,VLOOKUP(H132,[1]Priv_Workers!$B$2:$BD$55,13,FALSE)),C132=2015,_xlfn.IFS(D132=1,VLOOKUP(H132,[1]Priv_Workers!$B$2:$BD$55,14,FALSE),D132=2,VLOOKUP(H132,[1]Priv_Workers!$B$2:$BD$55,15,FALSE),D132=3,VLOOKUP(H132,[1]Priv_Workers!$B$2:$BD$55,16,FALSE),D132=4,VLOOKUP(H132,[1]Priv_Workers!$B$2:$BD$55,17,FALSE),D132=5,VLOOKUP(H132,[1]Priv_Workers!$B$2:$BD$55,18,FALSE),D132=6,VLOOKUP(H132,[1]Priv_Workers!$B$2:$BD$55,19,FALSE),D132=7,VLOOKUP(H132,[1]Priv_Workers!$B$2:$BD$55,20,FALSE),D132=8,VLOOKUP(H132,[1]Priv_Workers!$B$2:$BD$55,21,FALSE),D132=9,VLOOKUP(H132,[1]Priv_Workers!$B$2:$BD$55,22,FALSE),D132=10,VLOOKUP(H132,[1]Priv_Workers!$B$2:$BD$55,23,FALSE),D132=11,VLOOKUP(H132,[1]Priv_Workers!$B$2:$BD$55,24,FALSE),D132=12,VLOOKUP(H132,[1]Priv_Workers!$B$2:$BD$55,25,FALSE)),C132=2016,_xlfn.IFS(D132=1,VLOOKUP(H132,[1]Priv_Workers!$B$2:$BD$55,26,FALSE),D132=2,VLOOKUP(H132,[1]Priv_Workers!$B$2:$BD$55,27,FALSE),D132=3,VLOOKUP(H132,[1]Priv_Workers!$B$2:$BD$55,28,FALSE),D132=4,VLOOKUP(H132,[1]Priv_Workers!$B$2:$BD$55,29,FALSE),D132=5,VLOOKUP(H132,[1]Priv_Workers!$B$2:$BD$55,30,FALSE),D132=6,VLOOKUP(H132,[1]Priv_Workers!$B$2:$BD$55,31,FALSE),D132=7,VLOOKUP(H132,[1]Priv_Workers!$B$2:$BD$55,32,FALSE),D132=8,VLOOKUP(H132,[1]Priv_Workers!$B$2:$BD$55,33,FALSE),D132=9,VLOOKUP(H132,[1]Priv_Workers!$B$2:$BD$55,34,FALSE),D132=10,VLOOKUP(H132,[1]Priv_Workers!$B$2:$BD$55,35,FALSE),D132=11,VLOOKUP(H132,[1]Priv_Workers!$B$2:$BD$55,36,FALSE),D132=12,VLOOKUP(H132,[1]Priv_Workers!$B$2:$BD$55,37,FALSE)),C132=2017,_xlfn.IFS(D132=1,VLOOKUP(H132,[1]Priv_Workers!$B$2:$BD$55,38,FALSE),D132=2,VLOOKUP(H132,[1]Priv_Workers!$B$2:$BD$55,39,FALSE),D132=3,VLOOKUP(H132,[1]Priv_Workers!$B$2:$BD$55,40,FALSE),D132=4,VLOOKUP(H132,[1]Priv_Workers!$B$2:$BD$55,41,FALSE),D132=5,VLOOKUP(H132,[1]Priv_Workers!$B$2:$BD$55,42,FALSE),D132=6,VLOOKUP(H132,[1]Priv_Workers!$B$2:$BD$55,43,FALSE),D132=7,VLOOKUP(H132,[1]Priv_Workers!$B$2:$BD$55,43,FALSE),D132=8,VLOOKUP(H132,[1]Priv_Workers!$B$2:$BD$55,44,FALSE),D132=9,VLOOKUP(H132,[1]Priv_Workers!$B$2:$BD$55,45,FALSE),D132=10,VLOOKUP(H132,[1]Priv_Workers!$B$2:$BD$55,46,FALSE),D132=11,VLOOKUP(H132,[1]Priv_Workers!$B$2:$BD$55,47,FALSE),D132=12,VLOOKUP(H132,[1]Priv_Workers!$B$2:$BD$55,48)),C132=2018,_xlfn.IFS(D132=1,VLOOKUP(H132,[1]Priv_Workers!$B$2:$BD$55,49,FALSE),D132=2,VLOOKUP(H132,[1]Priv_Workers!$B$2:$BD$55,50,FALSE),D132=3,VLOOKUP(H132,[1]Priv_Workers!$B$2:$BD$55,51,FALSE),D132=4,VLOOKUP(H132,[1]Priv_Workers!$B$2:$BD$55,52,FALSE),D132=5,VLOOKUP(H132,[1]Priv_Workers!$B$2:$BD$55,53,FALSE),D132=6,VLOOKUP(H132,[1]Priv_Workers!$B$2:$BD$55,54)))</f>
        <v>0</v>
      </c>
      <c r="X132" s="3" t="e">
        <f t="shared" si="19"/>
        <v>#DIV/0!</v>
      </c>
      <c r="Y132" s="2">
        <f>_xlfn.IFS(C132=2014, _xlfn.IFS(E132=1, VLOOKUP(H132, [1]Wage_Info!$B$2:$AH$55, 2, FALSE), E132=2, VLOOKUP(H132, [1]Wage_Info!$B$2:$AH$55, 3, FALSE), E132=3, VLOOKUP(H132, [1]Wage_Info!$B$2:$AH$55, 4, FALSE), E132=4, VLOOKUP(H132, [1]Wage_Info!$B$2:$AH$55, 5, FALSE)), C132=2015, _xlfn.IFS(E132=1, VLOOKUP(H132, [1]Wage_Info!$B$2:$AH$55, 6, FALSE), E132=2, VLOOKUP(H132, [1]Wage_Info!$B$2:$AH$55, 7, FALSE), E132=3, VLOOKUP(H132, [1]Wage_Info!$B$2:$AH$55, 8, FALSE), E132=4, VLOOKUP(H132, [1]Wage_Info!$B$2:$AH$55, 9, FALSE)), C132=2016, _xlfn.IFS(E132=1, VLOOKUP(H132, [1]Wage_Info!$B$2:$AH$55, 10, FALSE), E132=2, VLOOKUP(H132, [1]Wage_Info!$B$2:$AH$55, 11, FALSE), E132=3, VLOOKUP(H132, [1]Wage_Info!$B$2:$AH$55, 12, FALSE), E132=4, VLOOKUP(H132, [1]Wage_Info!$B$2:$AH$55, 13, FALSE)), C132=2017, _xlfn.IFS(E132=1, VLOOKUP(H132, [1]Wage_Info!$B$2:$AH$55, 14, FALSE), E132=2, VLOOKUP(H132, [1]Wage_Info!$B$2:$AH$55, 15, FALSE), E132=3, VLOOKUP(H132, [1]Wage_Info!$B$2:$AH$55, 16, FALSE), E132=4, VLOOKUP(H132, [1]Wage_Info!$B$2:$AH$55, 17, FALSE)), C132 = 2018, _xlfn.IFS(E132=1, VLOOKUP(H132, [1]Wage_Info!$B$2:$AH$55, 18, FALSE), E132=3, VLOOKUP(H132, [1]Wage_Info!$B$2:$AH$55, 19, FALSE)))</f>
        <v>0</v>
      </c>
      <c r="Z132" s="2">
        <f>_xlfn.IFS(C132=2014, _xlfn.IFS(E132=1, VLOOKUP(H132, [1]Wage_Info!$B$2:$AL$55, 20, FALSE), E132=2, VLOOKUP(H132, [1]Wage_Info!$B$2:$AL$55, 21, FALSE), E132=3, VLOOKUP(H132, [1]Wage_Info!$B$2:$AL$55, 22, FALSE), E132=4, VLOOKUP(H132, [1]Wage_Info!$B$2:$AL$55, 23, FALSE)), C132=2015, _xlfn.IFS(E132=1, VLOOKUP(H132, [1]Wage_Info!$B$2:$AL$55, 24, FALSE), E132=2, VLOOKUP(H132, [1]Wage_Info!$B$2:$AL$55, 25, FALSE), E132=3, VLOOKUP(H132, [1]Wage_Info!$B$2:$AL$55, 26, FALSE), E132=4, VLOOKUP(H132, [1]Wage_Info!$B$2:$AL$55, 27, FALSE)), C132=2016, _xlfn.IFS(E132=1, VLOOKUP(H132, [1]Wage_Info!$B$2:$AL$55, 28, FALSE), E132=2, VLOOKUP(H132, [1]Wage_Info!$B$2:$AL$55, 29, FALSE), E132=3, VLOOKUP(H132, [1]Wage_Info!$B$2:$AL$55, 30, FALSE), E132=4, VLOOKUP(H132, [1]Wage_Info!$B$2:$AL$55, 31, FALSE)), C132=2017, _xlfn.IFS(E132=1, VLOOKUP(H132, [1]Wage_Info!$B$2:$AL$55, 32, FALSE), E132=2, VLOOKUP(H132, [1]Wage_Info!$B$2:$AL$55, 33, FALSE), E132=3, VLOOKUP(H132, [1]Wage_Info!$B$2:$AL$55, 34, FALSE), E132=4, VLOOKUP(H132, [1]Wage_Info!$B$2:$AL$55, 35, FALSE)), C132 = 2018, _xlfn.IFS(E132=1, VLOOKUP(H132, [1]Wage_Info!$B$2:$AL$55, 36, FALSE), E132=2, VLOOKUP(H132, [1]Wage_Info!$B$2:$AL$55, 37, FALSE)))</f>
        <v>0</v>
      </c>
      <c r="AA132" s="4" t="e">
        <f t="shared" si="20"/>
        <v>#DIV/0!</v>
      </c>
      <c r="AB132">
        <f>[1]Key!C132</f>
        <v>1</v>
      </c>
      <c r="AC132">
        <f t="shared" si="21"/>
        <v>0</v>
      </c>
      <c r="AD132">
        <f t="shared" si="22"/>
        <v>0</v>
      </c>
      <c r="AE132">
        <f t="shared" si="23"/>
        <v>0</v>
      </c>
      <c r="AF132">
        <f>[1]Key!D132</f>
        <v>0</v>
      </c>
    </row>
    <row r="133" spans="1:32" x14ac:dyDescent="0.3">
      <c r="A133">
        <v>132</v>
      </c>
      <c r="B133">
        <v>132</v>
      </c>
      <c r="E133" t="e">
        <f t="shared" si="16"/>
        <v>#N/A</v>
      </c>
      <c r="F133">
        <v>2016</v>
      </c>
      <c r="G133" t="s">
        <v>40</v>
      </c>
      <c r="H133" s="1">
        <f>VALUE(IF(G133="foreign",53,SUBSTITUTE(G133,G133,VLOOKUP(G133,[1]Key!$G$2:$H$55,2,))))</f>
        <v>5</v>
      </c>
      <c r="I133" t="s">
        <v>47</v>
      </c>
      <c r="J133">
        <f>VALUE(_xlfn.IFS(I133="foreign",53,I133="fictional",54, I133="unspecified", 55, NOT(OR(I133="foreign",I133="fictional")),SUBSTITUTE(I133,I133,VLOOKUP(I133,[1]Key!$G$2:$H$55,2,))))</f>
        <v>55</v>
      </c>
      <c r="K133">
        <f t="shared" si="17"/>
        <v>0</v>
      </c>
      <c r="L133">
        <f>VLOOKUP(H133, [1]Key!$H$2:$K$54, 2)</f>
        <v>3</v>
      </c>
      <c r="M133">
        <f>VLOOKUP(J133, [1]Key!$H$2:$K$54, 2)</f>
        <v>0</v>
      </c>
      <c r="N133">
        <f>VLOOKUP("*"&amp;G133&amp;"*",[1]Key!$N$2:$O$6,2,FALSE)</f>
        <v>4</v>
      </c>
      <c r="O133">
        <f>VLOOKUP("*"&amp;G133&amp;"*",[1]Key!$R$2:$S$11,2,FALSE)</f>
        <v>6</v>
      </c>
      <c r="P133">
        <v>1737</v>
      </c>
      <c r="Q133" s="2">
        <v>5000000</v>
      </c>
      <c r="R133" t="s">
        <v>33</v>
      </c>
      <c r="S133">
        <f>VLOOKUP(R133, [1]Key!$U$2:$V$16, 2, FALSE)</f>
        <v>1</v>
      </c>
      <c r="T133">
        <f t="shared" si="18"/>
        <v>0</v>
      </c>
      <c r="U133" t="e">
        <f>_xlfn.IFS(C133=2018, VLOOKUP(H133, '[1]State Pop'!$B$2:$G$55,6),C133=2017, VLOOKUP(H133, '[1]State Pop'!$B$2:$F$55,5),C133=2016, VLOOKUP(H133, '[1]State Pop'!$B$2:$F$55,4), C133=2015, VLOOKUP(H133, '[1]State Pop'!$B$2:$F$55,3), C133=2014, VLOOKUP(H133, '[1]State Pop'!$B$2:$F$55,2))</f>
        <v>#N/A</v>
      </c>
      <c r="V133" t="e">
        <f>_xlfn.IFS(C133=2014,_xlfn.IFS(D133=1,VLOOKUP(H133,[1]Film_Workers!$B$2:$BD$55,2,FALSE),D133=2,VLOOKUP(H133,[1]Film_Workers!$B$2:$BD$55,3,FALSE),D133=3,VLOOKUP(H133,[1]Film_Workers!$B$2:$BD$55,4,FALSE),D133=4,VLOOKUP(H133,[1]Film_Workers!$B$2:$BD$55,5,FALSE),D133=5,VLOOKUP(H133,[1]Film_Workers!$B$2:$BD$55,6,FALSE),D133=6,VLOOKUP(H133,[1]Film_Workers!$B$2:$BD$55,7,FALSE),D133=7,VLOOKUP(H133,[1]Film_Workers!$B$2:$BD$55,8,FALSE),D133=8,VLOOKUP(H133,[1]Film_Workers!$B$2:$BD$55,9,FALSE),D133=9,VLOOKUP(H133,[1]Film_Workers!$B$2:$BD$55,10,FALSE),D133=10,VLOOKUP(H133,[1]Film_Workers!$B$2:$BD$55,11,FALSE),D133=11,VLOOKUP(H133,[1]Film_Workers!$B$2:$BD$55,12,FALSE),D133=12,VLOOKUP(H133,[1]Film_Workers!$B$2:$BD$55,13,FALSE)),C133=2015,_xlfn.IFS(D133=1,VLOOKUP(H133,[1]Film_Workers!$B$2:$BD$55,14,FALSE),D133=2,VLOOKUP(H133,[1]Film_Workers!$B$2:$BD$55,15,FALSE),D133=3,VLOOKUP(H133,[1]Film_Workers!$B$2:$BD$55,16,FALSE),D133=4,VLOOKUP(H133,[1]Film_Workers!$B$2:$BD$55,17,FALSE),D133=5,VLOOKUP(H133,[1]Film_Workers!$B$2:$BD$55,18,FALSE),D133=6,VLOOKUP(H133,[1]Film_Workers!$B$2:$BD$55,19,FALSE),D133=7,VLOOKUP(H133,[1]Film_Workers!$B$2:$BD$55,20,FALSE),D133=8,VLOOKUP(H133,[1]Film_Workers!$B$2:$BD$55,21,FALSE),D133=9,VLOOKUP(H133,[1]Film_Workers!$B$2:$BD$55,22,FALSE),D133=10,VLOOKUP(H133,[1]Film_Workers!$B$2:$BD$55,23,FALSE),D133=11,VLOOKUP(H133,[1]Film_Workers!$B$2:$BD$55,24,FALSE),D133=12,VLOOKUP(H133,[1]Film_Workers!$B$2:$BD$55,25,FALSE)),C133=2016,_xlfn.IFS(D133=1,VLOOKUP(H133,[1]Film_Workers!$B$2:$BD$55,26,FALSE),D133=2,VLOOKUP(H133,[1]Film_Workers!$B$2:$BD$55,27,FALSE),D133=3,VLOOKUP(H133,[1]Film_Workers!$B$2:$BD$55,28,FALSE),D133=4,VLOOKUP(H133,[1]Film_Workers!$B$2:$BD$55,29,FALSE),D133=5,VLOOKUP(H133,[1]Film_Workers!$B$2:$BD$55,30,FALSE),D133=6,VLOOKUP(H133,[1]Film_Workers!$B$2:$BD$55,31,FALSE),D133=7,VLOOKUP(H133,[1]Film_Workers!$B$2:$BD$55,32,FALSE),D133=8,VLOOKUP(H133,[1]Film_Workers!$B$2:$BD$55,33,FALSE),D133=9,VLOOKUP(H133,[1]Film_Workers!$B$2:$BD$55,34,FALSE),D133=10,VLOOKUP(H133,[1]Film_Workers!$B$2:$BD$55,35,FALSE),D133=11,VLOOKUP(H133,[1]Film_Workers!$B$2:$BD$55,36,FALSE),D133=12,VLOOKUP(H133,[1]Film_Workers!$B$2:$BD$55,37,FALSE)),C133=2017,_xlfn.IFS(D133=1,VLOOKUP(H133,[1]Film_Workers!$B$2:$BD$55,38,FALSE),D133=2,VLOOKUP(H133,[1]Film_Workers!$B$2:$BD$55,39,FALSE),D133=3,VLOOKUP(H133,[1]Film_Workers!$B$2:$BD$55,40,FALSE),D133=4,VLOOKUP(H133,[1]Film_Workers!$B$2:$BD$55,41,FALSE),D133=5,VLOOKUP(H133,[1]Film_Workers!$B$2:$BD$55,42,FALSE),D133=6,VLOOKUP(H133,[1]Film_Workers!$B$2:$BD$55,43,FALSE),D133=7,VLOOKUP(H133,[1]Film_Workers!$B$2:$BD$55,43,FALSE),D133=8,VLOOKUP(H133,[1]Film_Workers!$B$2:$BD$55,44,FALSE),D133=9,VLOOKUP(H133,[1]Film_Workers!$B$2:$BD$55,45,FALSE),D133=10,VLOOKUP(H133,[1]Film_Workers!$B$2:$BD$55,46,FALSE),D133=11,VLOOKUP(H133,[1]Film_Workers!$B$2:$BD$55,47,FALSE),D133=12,VLOOKUP(H133,[1]Film_Workers!$B$2:$BD$55,48)),C133=2018,_xlfn.IFS(D133=1,VLOOKUP(H133,[1]Film_Workers!$B$2:$BD$55,49,FALSE),D133=2,VLOOKUP(H133,[1]Film_Workers!$B$2:$BD$55,50,FALSE),D133=3,VLOOKUP(H133,[1]Film_Workers!$B$2:$BD$55,51,FALSE),D133=4,VLOOKUP(H133,[1]Film_Workers!$B$2:$BD$55,52,FALSE),D133=5,VLOOKUP(H133,[1]Film_Workers!$B$2:$BD$55,53,FALSE),D133=6,VLOOKUP(H133,[1]Film_Workers!$B$2:$BD$55,54)))</f>
        <v>#N/A</v>
      </c>
      <c r="W133" t="e">
        <f>_xlfn.IFS(C133=2014,_xlfn.IFS(D133=1,VLOOKUP(H133,[1]Priv_Workers!$B$2:$BD$55,2,FALSE),D133=2,VLOOKUP(H133,[1]Priv_Workers!$B$2:$BD$55,3,FALSE),D133=3,VLOOKUP(H133,[1]Priv_Workers!$B$2:$BD$55,4,FALSE),D133=4,VLOOKUP(H133,[1]Priv_Workers!$B$2:$BD$55,5,FALSE),D133=5,VLOOKUP(H133,[1]Priv_Workers!$B$2:$BD$55,6,FALSE),D133=6,VLOOKUP(H133,[1]Priv_Workers!$B$2:$BD$55,7,FALSE),D133=7,VLOOKUP(H133,[1]Priv_Workers!$B$2:$BD$55,8,FALSE),D133=8,VLOOKUP(H133,[1]Priv_Workers!$B$2:$BD$55,9,FALSE),D133=9,VLOOKUP(H133,[1]Priv_Workers!$B$2:$BD$55,10,FALSE),D133=10,VLOOKUP(H133,[1]Priv_Workers!$B$2:$BD$55,11,FALSE),D133=11,VLOOKUP(H133,[1]Priv_Workers!$B$2:$BD$55,12,FALSE),D133=12,VLOOKUP(H133,[1]Priv_Workers!$B$2:$BD$55,13,FALSE)),C133=2015,_xlfn.IFS(D133=1,VLOOKUP(H133,[1]Priv_Workers!$B$2:$BD$55,14,FALSE),D133=2,VLOOKUP(H133,[1]Priv_Workers!$B$2:$BD$55,15,FALSE),D133=3,VLOOKUP(H133,[1]Priv_Workers!$B$2:$BD$55,16,FALSE),D133=4,VLOOKUP(H133,[1]Priv_Workers!$B$2:$BD$55,17,FALSE),D133=5,VLOOKUP(H133,[1]Priv_Workers!$B$2:$BD$55,18,FALSE),D133=6,VLOOKUP(H133,[1]Priv_Workers!$B$2:$BD$55,19,FALSE),D133=7,VLOOKUP(H133,[1]Priv_Workers!$B$2:$BD$55,20,FALSE),D133=8,VLOOKUP(H133,[1]Priv_Workers!$B$2:$BD$55,21,FALSE),D133=9,VLOOKUP(H133,[1]Priv_Workers!$B$2:$BD$55,22,FALSE),D133=10,VLOOKUP(H133,[1]Priv_Workers!$B$2:$BD$55,23,FALSE),D133=11,VLOOKUP(H133,[1]Priv_Workers!$B$2:$BD$55,24,FALSE),D133=12,VLOOKUP(H133,[1]Priv_Workers!$B$2:$BD$55,25,FALSE)),C133=2016,_xlfn.IFS(D133=1,VLOOKUP(H133,[1]Priv_Workers!$B$2:$BD$55,26,FALSE),D133=2,VLOOKUP(H133,[1]Priv_Workers!$B$2:$BD$55,27,FALSE),D133=3,VLOOKUP(H133,[1]Priv_Workers!$B$2:$BD$55,28,FALSE),D133=4,VLOOKUP(H133,[1]Priv_Workers!$B$2:$BD$55,29,FALSE),D133=5,VLOOKUP(H133,[1]Priv_Workers!$B$2:$BD$55,30,FALSE),D133=6,VLOOKUP(H133,[1]Priv_Workers!$B$2:$BD$55,31,FALSE),D133=7,VLOOKUP(H133,[1]Priv_Workers!$B$2:$BD$55,32,FALSE),D133=8,VLOOKUP(H133,[1]Priv_Workers!$B$2:$BD$55,33,FALSE),D133=9,VLOOKUP(H133,[1]Priv_Workers!$B$2:$BD$55,34,FALSE),D133=10,VLOOKUP(H133,[1]Priv_Workers!$B$2:$BD$55,35,FALSE),D133=11,VLOOKUP(H133,[1]Priv_Workers!$B$2:$BD$55,36,FALSE),D133=12,VLOOKUP(H133,[1]Priv_Workers!$B$2:$BD$55,37,FALSE)),C133=2017,_xlfn.IFS(D133=1,VLOOKUP(H133,[1]Priv_Workers!$B$2:$BD$55,38,FALSE),D133=2,VLOOKUP(H133,[1]Priv_Workers!$B$2:$BD$55,39,FALSE),D133=3,VLOOKUP(H133,[1]Priv_Workers!$B$2:$BD$55,40,FALSE),D133=4,VLOOKUP(H133,[1]Priv_Workers!$B$2:$BD$55,41,FALSE),D133=5,VLOOKUP(H133,[1]Priv_Workers!$B$2:$BD$55,42,FALSE),D133=6,VLOOKUP(H133,[1]Priv_Workers!$B$2:$BD$55,43,FALSE),D133=7,VLOOKUP(H133,[1]Priv_Workers!$B$2:$BD$55,43,FALSE),D133=8,VLOOKUP(H133,[1]Priv_Workers!$B$2:$BD$55,44,FALSE),D133=9,VLOOKUP(H133,[1]Priv_Workers!$B$2:$BD$55,45,FALSE),D133=10,VLOOKUP(H133,[1]Priv_Workers!$B$2:$BD$55,46,FALSE),D133=11,VLOOKUP(H133,[1]Priv_Workers!$B$2:$BD$55,47,FALSE),D133=12,VLOOKUP(H133,[1]Priv_Workers!$B$2:$BD$55,48)),C133=2018,_xlfn.IFS(D133=1,VLOOKUP(H133,[1]Priv_Workers!$B$2:$BD$55,49,FALSE),D133=2,VLOOKUP(H133,[1]Priv_Workers!$B$2:$BD$55,50,FALSE),D133=3,VLOOKUP(H133,[1]Priv_Workers!$B$2:$BD$55,51,FALSE),D133=4,VLOOKUP(H133,[1]Priv_Workers!$B$2:$BD$55,52,FALSE),D133=5,VLOOKUP(H133,[1]Priv_Workers!$B$2:$BD$55,53,FALSE),D133=6,VLOOKUP(H133,[1]Priv_Workers!$B$2:$BD$55,54)))</f>
        <v>#N/A</v>
      </c>
      <c r="X133" s="3" t="e">
        <f t="shared" si="19"/>
        <v>#N/A</v>
      </c>
      <c r="Y133" s="2" t="e">
        <f>_xlfn.IFS(C133=2014, _xlfn.IFS(E133=1, VLOOKUP(H133, [1]Wage_Info!$B$2:$AH$55, 2, FALSE), E133=2, VLOOKUP(H133, [1]Wage_Info!$B$2:$AH$55, 3, FALSE), E133=3, VLOOKUP(H133, [1]Wage_Info!$B$2:$AH$55, 4, FALSE), E133=4, VLOOKUP(H133, [1]Wage_Info!$B$2:$AH$55, 5, FALSE)), C133=2015, _xlfn.IFS(E133=1, VLOOKUP(H133, [1]Wage_Info!$B$2:$AH$55, 6, FALSE), E133=2, VLOOKUP(H133, [1]Wage_Info!$B$2:$AH$55, 7, FALSE), E133=3, VLOOKUP(H133, [1]Wage_Info!$B$2:$AH$55, 8, FALSE), E133=4, VLOOKUP(H133, [1]Wage_Info!$B$2:$AH$55, 9, FALSE)), C133=2016, _xlfn.IFS(E133=1, VLOOKUP(H133, [1]Wage_Info!$B$2:$AH$55, 10, FALSE), E133=2, VLOOKUP(H133, [1]Wage_Info!$B$2:$AH$55, 11, FALSE), E133=3, VLOOKUP(H133, [1]Wage_Info!$B$2:$AH$55, 12, FALSE), E133=4, VLOOKUP(H133, [1]Wage_Info!$B$2:$AH$55, 13, FALSE)), C133=2017, _xlfn.IFS(E133=1, VLOOKUP(H133, [1]Wage_Info!$B$2:$AH$55, 14, FALSE), E133=2, VLOOKUP(H133, [1]Wage_Info!$B$2:$AH$55, 15, FALSE), E133=3, VLOOKUP(H133, [1]Wage_Info!$B$2:$AH$55, 16, FALSE), E133=4, VLOOKUP(H133, [1]Wage_Info!$B$2:$AH$55, 17, FALSE)), C133 = 2018, _xlfn.IFS(E133=1, VLOOKUP(H133, [1]Wage_Info!$B$2:$AH$55, 18, FALSE), E133=3, VLOOKUP(H133, [1]Wage_Info!$B$2:$AH$55, 19, FALSE)))</f>
        <v>#N/A</v>
      </c>
      <c r="Z133" s="2" t="e">
        <f>_xlfn.IFS(C133=2014, _xlfn.IFS(E133=1, VLOOKUP(H133, [1]Wage_Info!$B$2:$AL$55, 20, FALSE), E133=2, VLOOKUP(H133, [1]Wage_Info!$B$2:$AL$55, 21, FALSE), E133=3, VLOOKUP(H133, [1]Wage_Info!$B$2:$AL$55, 22, FALSE), E133=4, VLOOKUP(H133, [1]Wage_Info!$B$2:$AL$55, 23, FALSE)), C133=2015, _xlfn.IFS(E133=1, VLOOKUP(H133, [1]Wage_Info!$B$2:$AL$55, 24, FALSE), E133=2, VLOOKUP(H133, [1]Wage_Info!$B$2:$AL$55, 25, FALSE), E133=3, VLOOKUP(H133, [1]Wage_Info!$B$2:$AL$55, 26, FALSE), E133=4, VLOOKUP(H133, [1]Wage_Info!$B$2:$AL$55, 27, FALSE)), C133=2016, _xlfn.IFS(E133=1, VLOOKUP(H133, [1]Wage_Info!$B$2:$AL$55, 28, FALSE), E133=2, VLOOKUP(H133, [1]Wage_Info!$B$2:$AL$55, 29, FALSE), E133=3, VLOOKUP(H133, [1]Wage_Info!$B$2:$AL$55, 30, FALSE), E133=4, VLOOKUP(H133, [1]Wage_Info!$B$2:$AL$55, 31, FALSE)), C133=2017, _xlfn.IFS(E133=1, VLOOKUP(H133, [1]Wage_Info!$B$2:$AL$55, 32, FALSE), E133=2, VLOOKUP(H133, [1]Wage_Info!$B$2:$AL$55, 33, FALSE), E133=3, VLOOKUP(H133, [1]Wage_Info!$B$2:$AL$55, 34, FALSE), E133=4, VLOOKUP(H133, [1]Wage_Info!$B$2:$AL$55, 35, FALSE)), C133 = 2018, _xlfn.IFS(E133=1, VLOOKUP(H133, [1]Wage_Info!$B$2:$AL$55, 36, FALSE), E133=2, VLOOKUP(H133, [1]Wage_Info!$B$2:$AL$55, 37, FALSE)))</f>
        <v>#N/A</v>
      </c>
      <c r="AA133" s="4" t="e">
        <f t="shared" si="20"/>
        <v>#N/A</v>
      </c>
      <c r="AB133">
        <f>[1]Key!C133</f>
        <v>1</v>
      </c>
      <c r="AC133">
        <f t="shared" si="21"/>
        <v>1</v>
      </c>
      <c r="AD133">
        <f t="shared" si="22"/>
        <v>0</v>
      </c>
      <c r="AE133">
        <f t="shared" si="23"/>
        <v>1</v>
      </c>
      <c r="AF133">
        <f>[1]Key!D133</f>
        <v>0</v>
      </c>
    </row>
    <row r="134" spans="1:32" x14ac:dyDescent="0.3">
      <c r="A134">
        <v>133</v>
      </c>
      <c r="B134">
        <v>133</v>
      </c>
      <c r="C134">
        <v>2016</v>
      </c>
      <c r="D134">
        <v>2</v>
      </c>
      <c r="E134">
        <f t="shared" si="16"/>
        <v>1</v>
      </c>
      <c r="F134">
        <v>2016</v>
      </c>
      <c r="G134" t="s">
        <v>32</v>
      </c>
      <c r="H134" s="1">
        <f>VALUE(IF(G134="foreign",53,SUBSTITUTE(G134,G134,VLOOKUP(G134,[1]Key!$G$2:$H$55,2,))))</f>
        <v>53</v>
      </c>
      <c r="I134" t="s">
        <v>74</v>
      </c>
      <c r="J134">
        <f>VALUE(_xlfn.IFS(I134="foreign",53,I134="fictional",54, I134="unspecified", 55, NOT(OR(I134="foreign",I134="fictional")),SUBSTITUTE(I134,I134,VLOOKUP(I134,[1]Key!$G$2:$H$55,2,))))</f>
        <v>9</v>
      </c>
      <c r="K134">
        <f t="shared" si="17"/>
        <v>0</v>
      </c>
      <c r="L134">
        <f>VLOOKUP(H134, [1]Key!$H$2:$K$54, 2)</f>
        <v>0</v>
      </c>
      <c r="M134">
        <f>VLOOKUP(J134, [1]Key!$H$2:$K$54, 2)</f>
        <v>2</v>
      </c>
      <c r="N134">
        <f>VLOOKUP("*"&amp;G134&amp;"*",[1]Key!$N$2:$O$6,2,FALSE)</f>
        <v>0</v>
      </c>
      <c r="O134">
        <f>VLOOKUP("*"&amp;G134&amp;"*",[1]Key!$R$2:$S$11,2,FALSE)</f>
        <v>0</v>
      </c>
      <c r="P134">
        <v>1648</v>
      </c>
      <c r="Q134" s="2">
        <v>13000000</v>
      </c>
      <c r="R134" t="s">
        <v>86</v>
      </c>
      <c r="S134">
        <f>VLOOKUP(R134, [1]Key!$U$2:$V$16, 2, FALSE)</f>
        <v>13</v>
      </c>
      <c r="T134">
        <f t="shared" si="18"/>
        <v>1</v>
      </c>
      <c r="U134">
        <f>_xlfn.IFS(C134=2018, VLOOKUP(H134, '[1]State Pop'!$B$2:$G$55,6),C134=2017, VLOOKUP(H134, '[1]State Pop'!$B$2:$F$55,5),C134=2016, VLOOKUP(H134, '[1]State Pop'!$B$2:$F$55,4), C134=2015, VLOOKUP(H134, '[1]State Pop'!$B$2:$F$55,3), C134=2014, VLOOKUP(H134, '[1]State Pop'!$B$2:$F$55,2))</f>
        <v>0</v>
      </c>
      <c r="V134">
        <f>_xlfn.IFS(C134=2014,_xlfn.IFS(D134=1,VLOOKUP(H134,[1]Film_Workers!$B$2:$BD$55,2,FALSE),D134=2,VLOOKUP(H134,[1]Film_Workers!$B$2:$BD$55,3,FALSE),D134=3,VLOOKUP(H134,[1]Film_Workers!$B$2:$BD$55,4,FALSE),D134=4,VLOOKUP(H134,[1]Film_Workers!$B$2:$BD$55,5,FALSE),D134=5,VLOOKUP(H134,[1]Film_Workers!$B$2:$BD$55,6,FALSE),D134=6,VLOOKUP(H134,[1]Film_Workers!$B$2:$BD$55,7,FALSE),D134=7,VLOOKUP(H134,[1]Film_Workers!$B$2:$BD$55,8,FALSE),D134=8,VLOOKUP(H134,[1]Film_Workers!$B$2:$BD$55,9,FALSE),D134=9,VLOOKUP(H134,[1]Film_Workers!$B$2:$BD$55,10,FALSE),D134=10,VLOOKUP(H134,[1]Film_Workers!$B$2:$BD$55,11,FALSE),D134=11,VLOOKUP(H134,[1]Film_Workers!$B$2:$BD$55,12,FALSE),D134=12,VLOOKUP(H134,[1]Film_Workers!$B$2:$BD$55,13,FALSE)),C134=2015,_xlfn.IFS(D134=1,VLOOKUP(H134,[1]Film_Workers!$B$2:$BD$55,14,FALSE),D134=2,VLOOKUP(H134,[1]Film_Workers!$B$2:$BD$55,15,FALSE),D134=3,VLOOKUP(H134,[1]Film_Workers!$B$2:$BD$55,16,FALSE),D134=4,VLOOKUP(H134,[1]Film_Workers!$B$2:$BD$55,17,FALSE),D134=5,VLOOKUP(H134,[1]Film_Workers!$B$2:$BD$55,18,FALSE),D134=6,VLOOKUP(H134,[1]Film_Workers!$B$2:$BD$55,19,FALSE),D134=7,VLOOKUP(H134,[1]Film_Workers!$B$2:$BD$55,20,FALSE),D134=8,VLOOKUP(H134,[1]Film_Workers!$B$2:$BD$55,21,FALSE),D134=9,VLOOKUP(H134,[1]Film_Workers!$B$2:$BD$55,22,FALSE),D134=10,VLOOKUP(H134,[1]Film_Workers!$B$2:$BD$55,23,FALSE),D134=11,VLOOKUP(H134,[1]Film_Workers!$B$2:$BD$55,24,FALSE),D134=12,VLOOKUP(H134,[1]Film_Workers!$B$2:$BD$55,25,FALSE)),C134=2016,_xlfn.IFS(D134=1,VLOOKUP(H134,[1]Film_Workers!$B$2:$BD$55,26,FALSE),D134=2,VLOOKUP(H134,[1]Film_Workers!$B$2:$BD$55,27,FALSE),D134=3,VLOOKUP(H134,[1]Film_Workers!$B$2:$BD$55,28,FALSE),D134=4,VLOOKUP(H134,[1]Film_Workers!$B$2:$BD$55,29,FALSE),D134=5,VLOOKUP(H134,[1]Film_Workers!$B$2:$BD$55,30,FALSE),D134=6,VLOOKUP(H134,[1]Film_Workers!$B$2:$BD$55,31,FALSE),D134=7,VLOOKUP(H134,[1]Film_Workers!$B$2:$BD$55,32,FALSE),D134=8,VLOOKUP(H134,[1]Film_Workers!$B$2:$BD$55,33,FALSE),D134=9,VLOOKUP(H134,[1]Film_Workers!$B$2:$BD$55,34,FALSE),D134=10,VLOOKUP(H134,[1]Film_Workers!$B$2:$BD$55,35,FALSE),D134=11,VLOOKUP(H134,[1]Film_Workers!$B$2:$BD$55,36,FALSE),D134=12,VLOOKUP(H134,[1]Film_Workers!$B$2:$BD$55,37,FALSE)),C134=2017,_xlfn.IFS(D134=1,VLOOKUP(H134,[1]Film_Workers!$B$2:$BD$55,38,FALSE),D134=2,VLOOKUP(H134,[1]Film_Workers!$B$2:$BD$55,39,FALSE),D134=3,VLOOKUP(H134,[1]Film_Workers!$B$2:$BD$55,40,FALSE),D134=4,VLOOKUP(H134,[1]Film_Workers!$B$2:$BD$55,41,FALSE),D134=5,VLOOKUP(H134,[1]Film_Workers!$B$2:$BD$55,42,FALSE),D134=6,VLOOKUP(H134,[1]Film_Workers!$B$2:$BD$55,43,FALSE),D134=7,VLOOKUP(H134,[1]Film_Workers!$B$2:$BD$55,43,FALSE),D134=8,VLOOKUP(H134,[1]Film_Workers!$B$2:$BD$55,44,FALSE),D134=9,VLOOKUP(H134,[1]Film_Workers!$B$2:$BD$55,45,FALSE),D134=10,VLOOKUP(H134,[1]Film_Workers!$B$2:$BD$55,46,FALSE),D134=11,VLOOKUP(H134,[1]Film_Workers!$B$2:$BD$55,47,FALSE),D134=12,VLOOKUP(H134,[1]Film_Workers!$B$2:$BD$55,48)),C134=2018,_xlfn.IFS(D134=1,VLOOKUP(H134,[1]Film_Workers!$B$2:$BD$55,49,FALSE),D134=2,VLOOKUP(H134,[1]Film_Workers!$B$2:$BD$55,50,FALSE),D134=3,VLOOKUP(H134,[1]Film_Workers!$B$2:$BD$55,51,FALSE),D134=4,VLOOKUP(H134,[1]Film_Workers!$B$2:$BD$55,52,FALSE),D134=5,VLOOKUP(H134,[1]Film_Workers!$B$2:$BD$55,53,FALSE),D134=6,VLOOKUP(H134,[1]Film_Workers!$B$2:$BD$55,54)))</f>
        <v>0</v>
      </c>
      <c r="W134">
        <f>_xlfn.IFS(C134=2014,_xlfn.IFS(D134=1,VLOOKUP(H134,[1]Priv_Workers!$B$2:$BD$55,2,FALSE),D134=2,VLOOKUP(H134,[1]Priv_Workers!$B$2:$BD$55,3,FALSE),D134=3,VLOOKUP(H134,[1]Priv_Workers!$B$2:$BD$55,4,FALSE),D134=4,VLOOKUP(H134,[1]Priv_Workers!$B$2:$BD$55,5,FALSE),D134=5,VLOOKUP(H134,[1]Priv_Workers!$B$2:$BD$55,6,FALSE),D134=6,VLOOKUP(H134,[1]Priv_Workers!$B$2:$BD$55,7,FALSE),D134=7,VLOOKUP(H134,[1]Priv_Workers!$B$2:$BD$55,8,FALSE),D134=8,VLOOKUP(H134,[1]Priv_Workers!$B$2:$BD$55,9,FALSE),D134=9,VLOOKUP(H134,[1]Priv_Workers!$B$2:$BD$55,10,FALSE),D134=10,VLOOKUP(H134,[1]Priv_Workers!$B$2:$BD$55,11,FALSE),D134=11,VLOOKUP(H134,[1]Priv_Workers!$B$2:$BD$55,12,FALSE),D134=12,VLOOKUP(H134,[1]Priv_Workers!$B$2:$BD$55,13,FALSE)),C134=2015,_xlfn.IFS(D134=1,VLOOKUP(H134,[1]Priv_Workers!$B$2:$BD$55,14,FALSE),D134=2,VLOOKUP(H134,[1]Priv_Workers!$B$2:$BD$55,15,FALSE),D134=3,VLOOKUP(H134,[1]Priv_Workers!$B$2:$BD$55,16,FALSE),D134=4,VLOOKUP(H134,[1]Priv_Workers!$B$2:$BD$55,17,FALSE),D134=5,VLOOKUP(H134,[1]Priv_Workers!$B$2:$BD$55,18,FALSE),D134=6,VLOOKUP(H134,[1]Priv_Workers!$B$2:$BD$55,19,FALSE),D134=7,VLOOKUP(H134,[1]Priv_Workers!$B$2:$BD$55,20,FALSE),D134=8,VLOOKUP(H134,[1]Priv_Workers!$B$2:$BD$55,21,FALSE),D134=9,VLOOKUP(H134,[1]Priv_Workers!$B$2:$BD$55,22,FALSE),D134=10,VLOOKUP(H134,[1]Priv_Workers!$B$2:$BD$55,23,FALSE),D134=11,VLOOKUP(H134,[1]Priv_Workers!$B$2:$BD$55,24,FALSE),D134=12,VLOOKUP(H134,[1]Priv_Workers!$B$2:$BD$55,25,FALSE)),C134=2016,_xlfn.IFS(D134=1,VLOOKUP(H134,[1]Priv_Workers!$B$2:$BD$55,26,FALSE),D134=2,VLOOKUP(H134,[1]Priv_Workers!$B$2:$BD$55,27,FALSE),D134=3,VLOOKUP(H134,[1]Priv_Workers!$B$2:$BD$55,28,FALSE),D134=4,VLOOKUP(H134,[1]Priv_Workers!$B$2:$BD$55,29,FALSE),D134=5,VLOOKUP(H134,[1]Priv_Workers!$B$2:$BD$55,30,FALSE),D134=6,VLOOKUP(H134,[1]Priv_Workers!$B$2:$BD$55,31,FALSE),D134=7,VLOOKUP(H134,[1]Priv_Workers!$B$2:$BD$55,32,FALSE),D134=8,VLOOKUP(H134,[1]Priv_Workers!$B$2:$BD$55,33,FALSE),D134=9,VLOOKUP(H134,[1]Priv_Workers!$B$2:$BD$55,34,FALSE),D134=10,VLOOKUP(H134,[1]Priv_Workers!$B$2:$BD$55,35,FALSE),D134=11,VLOOKUP(H134,[1]Priv_Workers!$B$2:$BD$55,36,FALSE),D134=12,VLOOKUP(H134,[1]Priv_Workers!$B$2:$BD$55,37,FALSE)),C134=2017,_xlfn.IFS(D134=1,VLOOKUP(H134,[1]Priv_Workers!$B$2:$BD$55,38,FALSE),D134=2,VLOOKUP(H134,[1]Priv_Workers!$B$2:$BD$55,39,FALSE),D134=3,VLOOKUP(H134,[1]Priv_Workers!$B$2:$BD$55,40,FALSE),D134=4,VLOOKUP(H134,[1]Priv_Workers!$B$2:$BD$55,41,FALSE),D134=5,VLOOKUP(H134,[1]Priv_Workers!$B$2:$BD$55,42,FALSE),D134=6,VLOOKUP(H134,[1]Priv_Workers!$B$2:$BD$55,43,FALSE),D134=7,VLOOKUP(H134,[1]Priv_Workers!$B$2:$BD$55,43,FALSE),D134=8,VLOOKUP(H134,[1]Priv_Workers!$B$2:$BD$55,44,FALSE),D134=9,VLOOKUP(H134,[1]Priv_Workers!$B$2:$BD$55,45,FALSE),D134=10,VLOOKUP(H134,[1]Priv_Workers!$B$2:$BD$55,46,FALSE),D134=11,VLOOKUP(H134,[1]Priv_Workers!$B$2:$BD$55,47,FALSE),D134=12,VLOOKUP(H134,[1]Priv_Workers!$B$2:$BD$55,48)),C134=2018,_xlfn.IFS(D134=1,VLOOKUP(H134,[1]Priv_Workers!$B$2:$BD$55,49,FALSE),D134=2,VLOOKUP(H134,[1]Priv_Workers!$B$2:$BD$55,50,FALSE),D134=3,VLOOKUP(H134,[1]Priv_Workers!$B$2:$BD$55,51,FALSE),D134=4,VLOOKUP(H134,[1]Priv_Workers!$B$2:$BD$55,52,FALSE),D134=5,VLOOKUP(H134,[1]Priv_Workers!$B$2:$BD$55,53,FALSE),D134=6,VLOOKUP(H134,[1]Priv_Workers!$B$2:$BD$55,54)))</f>
        <v>0</v>
      </c>
      <c r="X134" s="3" t="e">
        <f t="shared" si="19"/>
        <v>#DIV/0!</v>
      </c>
      <c r="Y134" s="2">
        <f>_xlfn.IFS(C134=2014, _xlfn.IFS(E134=1, VLOOKUP(H134, [1]Wage_Info!$B$2:$AH$55, 2, FALSE), E134=2, VLOOKUP(H134, [1]Wage_Info!$B$2:$AH$55, 3, FALSE), E134=3, VLOOKUP(H134, [1]Wage_Info!$B$2:$AH$55, 4, FALSE), E134=4, VLOOKUP(H134, [1]Wage_Info!$B$2:$AH$55, 5, FALSE)), C134=2015, _xlfn.IFS(E134=1, VLOOKUP(H134, [1]Wage_Info!$B$2:$AH$55, 6, FALSE), E134=2, VLOOKUP(H134, [1]Wage_Info!$B$2:$AH$55, 7, FALSE), E134=3, VLOOKUP(H134, [1]Wage_Info!$B$2:$AH$55, 8, FALSE), E134=4, VLOOKUP(H134, [1]Wage_Info!$B$2:$AH$55, 9, FALSE)), C134=2016, _xlfn.IFS(E134=1, VLOOKUP(H134, [1]Wage_Info!$B$2:$AH$55, 10, FALSE), E134=2, VLOOKUP(H134, [1]Wage_Info!$B$2:$AH$55, 11, FALSE), E134=3, VLOOKUP(H134, [1]Wage_Info!$B$2:$AH$55, 12, FALSE), E134=4, VLOOKUP(H134, [1]Wage_Info!$B$2:$AH$55, 13, FALSE)), C134=2017, _xlfn.IFS(E134=1, VLOOKUP(H134, [1]Wage_Info!$B$2:$AH$55, 14, FALSE), E134=2, VLOOKUP(H134, [1]Wage_Info!$B$2:$AH$55, 15, FALSE), E134=3, VLOOKUP(H134, [1]Wage_Info!$B$2:$AH$55, 16, FALSE), E134=4, VLOOKUP(H134, [1]Wage_Info!$B$2:$AH$55, 17, FALSE)), C134 = 2018, _xlfn.IFS(E134=1, VLOOKUP(H134, [1]Wage_Info!$B$2:$AH$55, 18, FALSE), E134=3, VLOOKUP(H134, [1]Wage_Info!$B$2:$AH$55, 19, FALSE)))</f>
        <v>0</v>
      </c>
      <c r="Z134" s="2">
        <f>_xlfn.IFS(C134=2014, _xlfn.IFS(E134=1, VLOOKUP(H134, [1]Wage_Info!$B$2:$AL$55, 20, FALSE), E134=2, VLOOKUP(H134, [1]Wage_Info!$B$2:$AL$55, 21, FALSE), E134=3, VLOOKUP(H134, [1]Wage_Info!$B$2:$AL$55, 22, FALSE), E134=4, VLOOKUP(H134, [1]Wage_Info!$B$2:$AL$55, 23, FALSE)), C134=2015, _xlfn.IFS(E134=1, VLOOKUP(H134, [1]Wage_Info!$B$2:$AL$55, 24, FALSE), E134=2, VLOOKUP(H134, [1]Wage_Info!$B$2:$AL$55, 25, FALSE), E134=3, VLOOKUP(H134, [1]Wage_Info!$B$2:$AL$55, 26, FALSE), E134=4, VLOOKUP(H134, [1]Wage_Info!$B$2:$AL$55, 27, FALSE)), C134=2016, _xlfn.IFS(E134=1, VLOOKUP(H134, [1]Wage_Info!$B$2:$AL$55, 28, FALSE), E134=2, VLOOKUP(H134, [1]Wage_Info!$B$2:$AL$55, 29, FALSE), E134=3, VLOOKUP(H134, [1]Wage_Info!$B$2:$AL$55, 30, FALSE), E134=4, VLOOKUP(H134, [1]Wage_Info!$B$2:$AL$55, 31, FALSE)), C134=2017, _xlfn.IFS(E134=1, VLOOKUP(H134, [1]Wage_Info!$B$2:$AL$55, 32, FALSE), E134=2, VLOOKUP(H134, [1]Wage_Info!$B$2:$AL$55, 33, FALSE), E134=3, VLOOKUP(H134, [1]Wage_Info!$B$2:$AL$55, 34, FALSE), E134=4, VLOOKUP(H134, [1]Wage_Info!$B$2:$AL$55, 35, FALSE)), C134 = 2018, _xlfn.IFS(E134=1, VLOOKUP(H134, [1]Wage_Info!$B$2:$AL$55, 36, FALSE), E134=2, VLOOKUP(H134, [1]Wage_Info!$B$2:$AL$55, 37, FALSE)))</f>
        <v>0</v>
      </c>
      <c r="AA134" s="4" t="e">
        <f t="shared" si="20"/>
        <v>#DIV/0!</v>
      </c>
      <c r="AB134">
        <f>[1]Key!C134</f>
        <v>1</v>
      </c>
      <c r="AC134">
        <f t="shared" si="21"/>
        <v>0</v>
      </c>
      <c r="AD134">
        <f t="shared" si="22"/>
        <v>0</v>
      </c>
      <c r="AE134">
        <f t="shared" si="23"/>
        <v>0</v>
      </c>
      <c r="AF134">
        <f>[1]Key!D134</f>
        <v>0</v>
      </c>
    </row>
    <row r="135" spans="1:32" x14ac:dyDescent="0.3">
      <c r="A135">
        <v>134</v>
      </c>
      <c r="B135">
        <v>134</v>
      </c>
      <c r="C135">
        <v>2015</v>
      </c>
      <c r="D135">
        <v>2</v>
      </c>
      <c r="E135">
        <f t="shared" si="16"/>
        <v>1</v>
      </c>
      <c r="F135">
        <v>2016</v>
      </c>
      <c r="G135" t="s">
        <v>32</v>
      </c>
      <c r="H135" s="1">
        <f>VALUE(IF(G135="foreign",53,SUBSTITUTE(G135,G135,VLOOKUP(G135,[1]Key!$G$2:$H$55,2,))))</f>
        <v>53</v>
      </c>
      <c r="I135" t="s">
        <v>70</v>
      </c>
      <c r="J135">
        <f>VALUE(_xlfn.IFS(I135="foreign",53,I135="fictional",54, I135="unspecified", 55, NOT(OR(I135="foreign",I135="fictional")),SUBSTITUTE(I135,I135,VLOOKUP(I135,[1]Key!$G$2:$H$55,2,))))</f>
        <v>10</v>
      </c>
      <c r="K135">
        <f t="shared" si="17"/>
        <v>0</v>
      </c>
      <c r="L135">
        <f>VLOOKUP(H135, [1]Key!$H$2:$K$54, 2)</f>
        <v>0</v>
      </c>
      <c r="M135">
        <f>VLOOKUP(J135, [1]Key!$H$2:$K$54, 2)</f>
        <v>3</v>
      </c>
      <c r="N135">
        <f>VLOOKUP("*"&amp;G135&amp;"*",[1]Key!$N$2:$O$6,2,FALSE)</f>
        <v>0</v>
      </c>
      <c r="O135">
        <f>VLOOKUP("*"&amp;G135&amp;"*",[1]Key!$R$2:$S$11,2,FALSE)</f>
        <v>0</v>
      </c>
      <c r="P135">
        <v>1601</v>
      </c>
      <c r="Q135" s="2">
        <v>47500000</v>
      </c>
      <c r="R135" t="s">
        <v>69</v>
      </c>
      <c r="S135">
        <f>VLOOKUP(R135, [1]Key!$U$2:$V$16, 2, FALSE)</f>
        <v>11</v>
      </c>
      <c r="T135">
        <f t="shared" si="18"/>
        <v>1</v>
      </c>
      <c r="U135">
        <f>_xlfn.IFS(C135=2018, VLOOKUP(H135, '[1]State Pop'!$B$2:$G$55,6),C135=2017, VLOOKUP(H135, '[1]State Pop'!$B$2:$F$55,5),C135=2016, VLOOKUP(H135, '[1]State Pop'!$B$2:$F$55,4), C135=2015, VLOOKUP(H135, '[1]State Pop'!$B$2:$F$55,3), C135=2014, VLOOKUP(H135, '[1]State Pop'!$B$2:$F$55,2))</f>
        <v>0</v>
      </c>
      <c r="V135">
        <f>_xlfn.IFS(C135=2014,_xlfn.IFS(D135=1,VLOOKUP(H135,[1]Film_Workers!$B$2:$BD$55,2,FALSE),D135=2,VLOOKUP(H135,[1]Film_Workers!$B$2:$BD$55,3,FALSE),D135=3,VLOOKUP(H135,[1]Film_Workers!$B$2:$BD$55,4,FALSE),D135=4,VLOOKUP(H135,[1]Film_Workers!$B$2:$BD$55,5,FALSE),D135=5,VLOOKUP(H135,[1]Film_Workers!$B$2:$BD$55,6,FALSE),D135=6,VLOOKUP(H135,[1]Film_Workers!$B$2:$BD$55,7,FALSE),D135=7,VLOOKUP(H135,[1]Film_Workers!$B$2:$BD$55,8,FALSE),D135=8,VLOOKUP(H135,[1]Film_Workers!$B$2:$BD$55,9,FALSE),D135=9,VLOOKUP(H135,[1]Film_Workers!$B$2:$BD$55,10,FALSE),D135=10,VLOOKUP(H135,[1]Film_Workers!$B$2:$BD$55,11,FALSE),D135=11,VLOOKUP(H135,[1]Film_Workers!$B$2:$BD$55,12,FALSE),D135=12,VLOOKUP(H135,[1]Film_Workers!$B$2:$BD$55,13,FALSE)),C135=2015,_xlfn.IFS(D135=1,VLOOKUP(H135,[1]Film_Workers!$B$2:$BD$55,14,FALSE),D135=2,VLOOKUP(H135,[1]Film_Workers!$B$2:$BD$55,15,FALSE),D135=3,VLOOKUP(H135,[1]Film_Workers!$B$2:$BD$55,16,FALSE),D135=4,VLOOKUP(H135,[1]Film_Workers!$B$2:$BD$55,17,FALSE),D135=5,VLOOKUP(H135,[1]Film_Workers!$B$2:$BD$55,18,FALSE),D135=6,VLOOKUP(H135,[1]Film_Workers!$B$2:$BD$55,19,FALSE),D135=7,VLOOKUP(H135,[1]Film_Workers!$B$2:$BD$55,20,FALSE),D135=8,VLOOKUP(H135,[1]Film_Workers!$B$2:$BD$55,21,FALSE),D135=9,VLOOKUP(H135,[1]Film_Workers!$B$2:$BD$55,22,FALSE),D135=10,VLOOKUP(H135,[1]Film_Workers!$B$2:$BD$55,23,FALSE),D135=11,VLOOKUP(H135,[1]Film_Workers!$B$2:$BD$55,24,FALSE),D135=12,VLOOKUP(H135,[1]Film_Workers!$B$2:$BD$55,25,FALSE)),C135=2016,_xlfn.IFS(D135=1,VLOOKUP(H135,[1]Film_Workers!$B$2:$BD$55,26,FALSE),D135=2,VLOOKUP(H135,[1]Film_Workers!$B$2:$BD$55,27,FALSE),D135=3,VLOOKUP(H135,[1]Film_Workers!$B$2:$BD$55,28,FALSE),D135=4,VLOOKUP(H135,[1]Film_Workers!$B$2:$BD$55,29,FALSE),D135=5,VLOOKUP(H135,[1]Film_Workers!$B$2:$BD$55,30,FALSE),D135=6,VLOOKUP(H135,[1]Film_Workers!$B$2:$BD$55,31,FALSE),D135=7,VLOOKUP(H135,[1]Film_Workers!$B$2:$BD$55,32,FALSE),D135=8,VLOOKUP(H135,[1]Film_Workers!$B$2:$BD$55,33,FALSE),D135=9,VLOOKUP(H135,[1]Film_Workers!$B$2:$BD$55,34,FALSE),D135=10,VLOOKUP(H135,[1]Film_Workers!$B$2:$BD$55,35,FALSE),D135=11,VLOOKUP(H135,[1]Film_Workers!$B$2:$BD$55,36,FALSE),D135=12,VLOOKUP(H135,[1]Film_Workers!$B$2:$BD$55,37,FALSE)),C135=2017,_xlfn.IFS(D135=1,VLOOKUP(H135,[1]Film_Workers!$B$2:$BD$55,38,FALSE),D135=2,VLOOKUP(H135,[1]Film_Workers!$B$2:$BD$55,39,FALSE),D135=3,VLOOKUP(H135,[1]Film_Workers!$B$2:$BD$55,40,FALSE),D135=4,VLOOKUP(H135,[1]Film_Workers!$B$2:$BD$55,41,FALSE),D135=5,VLOOKUP(H135,[1]Film_Workers!$B$2:$BD$55,42,FALSE),D135=6,VLOOKUP(H135,[1]Film_Workers!$B$2:$BD$55,43,FALSE),D135=7,VLOOKUP(H135,[1]Film_Workers!$B$2:$BD$55,43,FALSE),D135=8,VLOOKUP(H135,[1]Film_Workers!$B$2:$BD$55,44,FALSE),D135=9,VLOOKUP(H135,[1]Film_Workers!$B$2:$BD$55,45,FALSE),D135=10,VLOOKUP(H135,[1]Film_Workers!$B$2:$BD$55,46,FALSE),D135=11,VLOOKUP(H135,[1]Film_Workers!$B$2:$BD$55,47,FALSE),D135=12,VLOOKUP(H135,[1]Film_Workers!$B$2:$BD$55,48)),C135=2018,_xlfn.IFS(D135=1,VLOOKUP(H135,[1]Film_Workers!$B$2:$BD$55,49,FALSE),D135=2,VLOOKUP(H135,[1]Film_Workers!$B$2:$BD$55,50,FALSE),D135=3,VLOOKUP(H135,[1]Film_Workers!$B$2:$BD$55,51,FALSE),D135=4,VLOOKUP(H135,[1]Film_Workers!$B$2:$BD$55,52,FALSE),D135=5,VLOOKUP(H135,[1]Film_Workers!$B$2:$BD$55,53,FALSE),D135=6,VLOOKUP(H135,[1]Film_Workers!$B$2:$BD$55,54)))</f>
        <v>0</v>
      </c>
      <c r="W135">
        <f>_xlfn.IFS(C135=2014,_xlfn.IFS(D135=1,VLOOKUP(H135,[1]Priv_Workers!$B$2:$BD$55,2,FALSE),D135=2,VLOOKUP(H135,[1]Priv_Workers!$B$2:$BD$55,3,FALSE),D135=3,VLOOKUP(H135,[1]Priv_Workers!$B$2:$BD$55,4,FALSE),D135=4,VLOOKUP(H135,[1]Priv_Workers!$B$2:$BD$55,5,FALSE),D135=5,VLOOKUP(H135,[1]Priv_Workers!$B$2:$BD$55,6,FALSE),D135=6,VLOOKUP(H135,[1]Priv_Workers!$B$2:$BD$55,7,FALSE),D135=7,VLOOKUP(H135,[1]Priv_Workers!$B$2:$BD$55,8,FALSE),D135=8,VLOOKUP(H135,[1]Priv_Workers!$B$2:$BD$55,9,FALSE),D135=9,VLOOKUP(H135,[1]Priv_Workers!$B$2:$BD$55,10,FALSE),D135=10,VLOOKUP(H135,[1]Priv_Workers!$B$2:$BD$55,11,FALSE),D135=11,VLOOKUP(H135,[1]Priv_Workers!$B$2:$BD$55,12,FALSE),D135=12,VLOOKUP(H135,[1]Priv_Workers!$B$2:$BD$55,13,FALSE)),C135=2015,_xlfn.IFS(D135=1,VLOOKUP(H135,[1]Priv_Workers!$B$2:$BD$55,14,FALSE),D135=2,VLOOKUP(H135,[1]Priv_Workers!$B$2:$BD$55,15,FALSE),D135=3,VLOOKUP(H135,[1]Priv_Workers!$B$2:$BD$55,16,FALSE),D135=4,VLOOKUP(H135,[1]Priv_Workers!$B$2:$BD$55,17,FALSE),D135=5,VLOOKUP(H135,[1]Priv_Workers!$B$2:$BD$55,18,FALSE),D135=6,VLOOKUP(H135,[1]Priv_Workers!$B$2:$BD$55,19,FALSE),D135=7,VLOOKUP(H135,[1]Priv_Workers!$B$2:$BD$55,20,FALSE),D135=8,VLOOKUP(H135,[1]Priv_Workers!$B$2:$BD$55,21,FALSE),D135=9,VLOOKUP(H135,[1]Priv_Workers!$B$2:$BD$55,22,FALSE),D135=10,VLOOKUP(H135,[1]Priv_Workers!$B$2:$BD$55,23,FALSE),D135=11,VLOOKUP(H135,[1]Priv_Workers!$B$2:$BD$55,24,FALSE),D135=12,VLOOKUP(H135,[1]Priv_Workers!$B$2:$BD$55,25,FALSE)),C135=2016,_xlfn.IFS(D135=1,VLOOKUP(H135,[1]Priv_Workers!$B$2:$BD$55,26,FALSE),D135=2,VLOOKUP(H135,[1]Priv_Workers!$B$2:$BD$55,27,FALSE),D135=3,VLOOKUP(H135,[1]Priv_Workers!$B$2:$BD$55,28,FALSE),D135=4,VLOOKUP(H135,[1]Priv_Workers!$B$2:$BD$55,29,FALSE),D135=5,VLOOKUP(H135,[1]Priv_Workers!$B$2:$BD$55,30,FALSE),D135=6,VLOOKUP(H135,[1]Priv_Workers!$B$2:$BD$55,31,FALSE),D135=7,VLOOKUP(H135,[1]Priv_Workers!$B$2:$BD$55,32,FALSE),D135=8,VLOOKUP(H135,[1]Priv_Workers!$B$2:$BD$55,33,FALSE),D135=9,VLOOKUP(H135,[1]Priv_Workers!$B$2:$BD$55,34,FALSE),D135=10,VLOOKUP(H135,[1]Priv_Workers!$B$2:$BD$55,35,FALSE),D135=11,VLOOKUP(H135,[1]Priv_Workers!$B$2:$BD$55,36,FALSE),D135=12,VLOOKUP(H135,[1]Priv_Workers!$B$2:$BD$55,37,FALSE)),C135=2017,_xlfn.IFS(D135=1,VLOOKUP(H135,[1]Priv_Workers!$B$2:$BD$55,38,FALSE),D135=2,VLOOKUP(H135,[1]Priv_Workers!$B$2:$BD$55,39,FALSE),D135=3,VLOOKUP(H135,[1]Priv_Workers!$B$2:$BD$55,40,FALSE),D135=4,VLOOKUP(H135,[1]Priv_Workers!$B$2:$BD$55,41,FALSE),D135=5,VLOOKUP(H135,[1]Priv_Workers!$B$2:$BD$55,42,FALSE),D135=6,VLOOKUP(H135,[1]Priv_Workers!$B$2:$BD$55,43,FALSE),D135=7,VLOOKUP(H135,[1]Priv_Workers!$B$2:$BD$55,43,FALSE),D135=8,VLOOKUP(H135,[1]Priv_Workers!$B$2:$BD$55,44,FALSE),D135=9,VLOOKUP(H135,[1]Priv_Workers!$B$2:$BD$55,45,FALSE),D135=10,VLOOKUP(H135,[1]Priv_Workers!$B$2:$BD$55,46,FALSE),D135=11,VLOOKUP(H135,[1]Priv_Workers!$B$2:$BD$55,47,FALSE),D135=12,VLOOKUP(H135,[1]Priv_Workers!$B$2:$BD$55,48)),C135=2018,_xlfn.IFS(D135=1,VLOOKUP(H135,[1]Priv_Workers!$B$2:$BD$55,49,FALSE),D135=2,VLOOKUP(H135,[1]Priv_Workers!$B$2:$BD$55,50,FALSE),D135=3,VLOOKUP(H135,[1]Priv_Workers!$B$2:$BD$55,51,FALSE),D135=4,VLOOKUP(H135,[1]Priv_Workers!$B$2:$BD$55,52,FALSE),D135=5,VLOOKUP(H135,[1]Priv_Workers!$B$2:$BD$55,53,FALSE),D135=6,VLOOKUP(H135,[1]Priv_Workers!$B$2:$BD$55,54)))</f>
        <v>0</v>
      </c>
      <c r="X135" s="3" t="e">
        <f t="shared" si="19"/>
        <v>#DIV/0!</v>
      </c>
      <c r="Y135" s="2">
        <f>_xlfn.IFS(C135=2014, _xlfn.IFS(E135=1, VLOOKUP(H135, [1]Wage_Info!$B$2:$AH$55, 2, FALSE), E135=2, VLOOKUP(H135, [1]Wage_Info!$B$2:$AH$55, 3, FALSE), E135=3, VLOOKUP(H135, [1]Wage_Info!$B$2:$AH$55, 4, FALSE), E135=4, VLOOKUP(H135, [1]Wage_Info!$B$2:$AH$55, 5, FALSE)), C135=2015, _xlfn.IFS(E135=1, VLOOKUP(H135, [1]Wage_Info!$B$2:$AH$55, 6, FALSE), E135=2, VLOOKUP(H135, [1]Wage_Info!$B$2:$AH$55, 7, FALSE), E135=3, VLOOKUP(H135, [1]Wage_Info!$B$2:$AH$55, 8, FALSE), E135=4, VLOOKUP(H135, [1]Wage_Info!$B$2:$AH$55, 9, FALSE)), C135=2016, _xlfn.IFS(E135=1, VLOOKUP(H135, [1]Wage_Info!$B$2:$AH$55, 10, FALSE), E135=2, VLOOKUP(H135, [1]Wage_Info!$B$2:$AH$55, 11, FALSE), E135=3, VLOOKUP(H135, [1]Wage_Info!$B$2:$AH$55, 12, FALSE), E135=4, VLOOKUP(H135, [1]Wage_Info!$B$2:$AH$55, 13, FALSE)), C135=2017, _xlfn.IFS(E135=1, VLOOKUP(H135, [1]Wage_Info!$B$2:$AH$55, 14, FALSE), E135=2, VLOOKUP(H135, [1]Wage_Info!$B$2:$AH$55, 15, FALSE), E135=3, VLOOKUP(H135, [1]Wage_Info!$B$2:$AH$55, 16, FALSE), E135=4, VLOOKUP(H135, [1]Wage_Info!$B$2:$AH$55, 17, FALSE)), C135 = 2018, _xlfn.IFS(E135=1, VLOOKUP(H135, [1]Wage_Info!$B$2:$AH$55, 18, FALSE), E135=3, VLOOKUP(H135, [1]Wage_Info!$B$2:$AH$55, 19, FALSE)))</f>
        <v>0</v>
      </c>
      <c r="Z135" s="2">
        <f>_xlfn.IFS(C135=2014, _xlfn.IFS(E135=1, VLOOKUP(H135, [1]Wage_Info!$B$2:$AL$55, 20, FALSE), E135=2, VLOOKUP(H135, [1]Wage_Info!$B$2:$AL$55, 21, FALSE), E135=3, VLOOKUP(H135, [1]Wage_Info!$B$2:$AL$55, 22, FALSE), E135=4, VLOOKUP(H135, [1]Wage_Info!$B$2:$AL$55, 23, FALSE)), C135=2015, _xlfn.IFS(E135=1, VLOOKUP(H135, [1]Wage_Info!$B$2:$AL$55, 24, FALSE), E135=2, VLOOKUP(H135, [1]Wage_Info!$B$2:$AL$55, 25, FALSE), E135=3, VLOOKUP(H135, [1]Wage_Info!$B$2:$AL$55, 26, FALSE), E135=4, VLOOKUP(H135, [1]Wage_Info!$B$2:$AL$55, 27, FALSE)), C135=2016, _xlfn.IFS(E135=1, VLOOKUP(H135, [1]Wage_Info!$B$2:$AL$55, 28, FALSE), E135=2, VLOOKUP(H135, [1]Wage_Info!$B$2:$AL$55, 29, FALSE), E135=3, VLOOKUP(H135, [1]Wage_Info!$B$2:$AL$55, 30, FALSE), E135=4, VLOOKUP(H135, [1]Wage_Info!$B$2:$AL$55, 31, FALSE)), C135=2017, _xlfn.IFS(E135=1, VLOOKUP(H135, [1]Wage_Info!$B$2:$AL$55, 32, FALSE), E135=2, VLOOKUP(H135, [1]Wage_Info!$B$2:$AL$55, 33, FALSE), E135=3, VLOOKUP(H135, [1]Wage_Info!$B$2:$AL$55, 34, FALSE), E135=4, VLOOKUP(H135, [1]Wage_Info!$B$2:$AL$55, 35, FALSE)), C135 = 2018, _xlfn.IFS(E135=1, VLOOKUP(H135, [1]Wage_Info!$B$2:$AL$55, 36, FALSE), E135=2, VLOOKUP(H135, [1]Wage_Info!$B$2:$AL$55, 37, FALSE)))</f>
        <v>0</v>
      </c>
      <c r="AA135" s="4" t="e">
        <f t="shared" si="20"/>
        <v>#DIV/0!</v>
      </c>
      <c r="AB135">
        <f>[1]Key!C135</f>
        <v>1</v>
      </c>
      <c r="AC135">
        <f t="shared" si="21"/>
        <v>0</v>
      </c>
      <c r="AD135">
        <f t="shared" si="22"/>
        <v>0</v>
      </c>
      <c r="AE135">
        <f t="shared" si="23"/>
        <v>0</v>
      </c>
      <c r="AF135">
        <f>[1]Key!D135</f>
        <v>0</v>
      </c>
    </row>
    <row r="136" spans="1:32" x14ac:dyDescent="0.3">
      <c r="A136">
        <v>135</v>
      </c>
      <c r="B136">
        <v>135</v>
      </c>
      <c r="C136">
        <v>2015</v>
      </c>
      <c r="D136">
        <v>1</v>
      </c>
      <c r="E136">
        <f t="shared" si="16"/>
        <v>1</v>
      </c>
      <c r="F136">
        <v>2016</v>
      </c>
      <c r="G136" t="s">
        <v>32</v>
      </c>
      <c r="H136" s="1">
        <f>VALUE(IF(G136="foreign",53,SUBSTITUTE(G136,G136,VLOOKUP(G136,[1]Key!$G$2:$H$55,2,))))</f>
        <v>53</v>
      </c>
      <c r="I136" t="s">
        <v>62</v>
      </c>
      <c r="J136">
        <f>VALUE(_xlfn.IFS(I136="foreign",53,I136="fictional",54, I136="unspecified", 55, NOT(OR(I136="foreign",I136="fictional")),SUBSTITUTE(I136,I136,VLOOKUP(I136,[1]Key!$G$2:$H$55,2,))))</f>
        <v>53</v>
      </c>
      <c r="K136">
        <f t="shared" si="17"/>
        <v>1</v>
      </c>
      <c r="L136">
        <f>VLOOKUP(H136, [1]Key!$H$2:$K$54, 2)</f>
        <v>0</v>
      </c>
      <c r="M136">
        <f>VLOOKUP(J136, [1]Key!$H$2:$K$54, 2)</f>
        <v>0</v>
      </c>
      <c r="N136">
        <f>VLOOKUP("*"&amp;G136&amp;"*",[1]Key!$N$2:$O$6,2,FALSE)</f>
        <v>0</v>
      </c>
      <c r="O136">
        <f>VLOOKUP("*"&amp;G136&amp;"*",[1]Key!$R$2:$S$11,2,FALSE)</f>
        <v>0</v>
      </c>
      <c r="P136">
        <v>1580</v>
      </c>
      <c r="Q136" s="2">
        <v>50000000</v>
      </c>
      <c r="R136" t="s">
        <v>42</v>
      </c>
      <c r="S136">
        <f>VLOOKUP(R136, [1]Key!$U$2:$V$16, 2, FALSE)</f>
        <v>5</v>
      </c>
      <c r="T136">
        <f t="shared" si="18"/>
        <v>0</v>
      </c>
      <c r="U136">
        <f>_xlfn.IFS(C136=2018, VLOOKUP(H136, '[1]State Pop'!$B$2:$G$55,6),C136=2017, VLOOKUP(H136, '[1]State Pop'!$B$2:$F$55,5),C136=2016, VLOOKUP(H136, '[1]State Pop'!$B$2:$F$55,4), C136=2015, VLOOKUP(H136, '[1]State Pop'!$B$2:$F$55,3), C136=2014, VLOOKUP(H136, '[1]State Pop'!$B$2:$F$55,2))</f>
        <v>0</v>
      </c>
      <c r="V136">
        <f>_xlfn.IFS(C136=2014,_xlfn.IFS(D136=1,VLOOKUP(H136,[1]Film_Workers!$B$2:$BD$55,2,FALSE),D136=2,VLOOKUP(H136,[1]Film_Workers!$B$2:$BD$55,3,FALSE),D136=3,VLOOKUP(H136,[1]Film_Workers!$B$2:$BD$55,4,FALSE),D136=4,VLOOKUP(H136,[1]Film_Workers!$B$2:$BD$55,5,FALSE),D136=5,VLOOKUP(H136,[1]Film_Workers!$B$2:$BD$55,6,FALSE),D136=6,VLOOKUP(H136,[1]Film_Workers!$B$2:$BD$55,7,FALSE),D136=7,VLOOKUP(H136,[1]Film_Workers!$B$2:$BD$55,8,FALSE),D136=8,VLOOKUP(H136,[1]Film_Workers!$B$2:$BD$55,9,FALSE),D136=9,VLOOKUP(H136,[1]Film_Workers!$B$2:$BD$55,10,FALSE),D136=10,VLOOKUP(H136,[1]Film_Workers!$B$2:$BD$55,11,FALSE),D136=11,VLOOKUP(H136,[1]Film_Workers!$B$2:$BD$55,12,FALSE),D136=12,VLOOKUP(H136,[1]Film_Workers!$B$2:$BD$55,13,FALSE)),C136=2015,_xlfn.IFS(D136=1,VLOOKUP(H136,[1]Film_Workers!$B$2:$BD$55,14,FALSE),D136=2,VLOOKUP(H136,[1]Film_Workers!$B$2:$BD$55,15,FALSE),D136=3,VLOOKUP(H136,[1]Film_Workers!$B$2:$BD$55,16,FALSE),D136=4,VLOOKUP(H136,[1]Film_Workers!$B$2:$BD$55,17,FALSE),D136=5,VLOOKUP(H136,[1]Film_Workers!$B$2:$BD$55,18,FALSE),D136=6,VLOOKUP(H136,[1]Film_Workers!$B$2:$BD$55,19,FALSE),D136=7,VLOOKUP(H136,[1]Film_Workers!$B$2:$BD$55,20,FALSE),D136=8,VLOOKUP(H136,[1]Film_Workers!$B$2:$BD$55,21,FALSE),D136=9,VLOOKUP(H136,[1]Film_Workers!$B$2:$BD$55,22,FALSE),D136=10,VLOOKUP(H136,[1]Film_Workers!$B$2:$BD$55,23,FALSE),D136=11,VLOOKUP(H136,[1]Film_Workers!$B$2:$BD$55,24,FALSE),D136=12,VLOOKUP(H136,[1]Film_Workers!$B$2:$BD$55,25,FALSE)),C136=2016,_xlfn.IFS(D136=1,VLOOKUP(H136,[1]Film_Workers!$B$2:$BD$55,26,FALSE),D136=2,VLOOKUP(H136,[1]Film_Workers!$B$2:$BD$55,27,FALSE),D136=3,VLOOKUP(H136,[1]Film_Workers!$B$2:$BD$55,28,FALSE),D136=4,VLOOKUP(H136,[1]Film_Workers!$B$2:$BD$55,29,FALSE),D136=5,VLOOKUP(H136,[1]Film_Workers!$B$2:$BD$55,30,FALSE),D136=6,VLOOKUP(H136,[1]Film_Workers!$B$2:$BD$55,31,FALSE),D136=7,VLOOKUP(H136,[1]Film_Workers!$B$2:$BD$55,32,FALSE),D136=8,VLOOKUP(H136,[1]Film_Workers!$B$2:$BD$55,33,FALSE),D136=9,VLOOKUP(H136,[1]Film_Workers!$B$2:$BD$55,34,FALSE),D136=10,VLOOKUP(H136,[1]Film_Workers!$B$2:$BD$55,35,FALSE),D136=11,VLOOKUP(H136,[1]Film_Workers!$B$2:$BD$55,36,FALSE),D136=12,VLOOKUP(H136,[1]Film_Workers!$B$2:$BD$55,37,FALSE)),C136=2017,_xlfn.IFS(D136=1,VLOOKUP(H136,[1]Film_Workers!$B$2:$BD$55,38,FALSE),D136=2,VLOOKUP(H136,[1]Film_Workers!$B$2:$BD$55,39,FALSE),D136=3,VLOOKUP(H136,[1]Film_Workers!$B$2:$BD$55,40,FALSE),D136=4,VLOOKUP(H136,[1]Film_Workers!$B$2:$BD$55,41,FALSE),D136=5,VLOOKUP(H136,[1]Film_Workers!$B$2:$BD$55,42,FALSE),D136=6,VLOOKUP(H136,[1]Film_Workers!$B$2:$BD$55,43,FALSE),D136=7,VLOOKUP(H136,[1]Film_Workers!$B$2:$BD$55,43,FALSE),D136=8,VLOOKUP(H136,[1]Film_Workers!$B$2:$BD$55,44,FALSE),D136=9,VLOOKUP(H136,[1]Film_Workers!$B$2:$BD$55,45,FALSE),D136=10,VLOOKUP(H136,[1]Film_Workers!$B$2:$BD$55,46,FALSE),D136=11,VLOOKUP(H136,[1]Film_Workers!$B$2:$BD$55,47,FALSE),D136=12,VLOOKUP(H136,[1]Film_Workers!$B$2:$BD$55,48)),C136=2018,_xlfn.IFS(D136=1,VLOOKUP(H136,[1]Film_Workers!$B$2:$BD$55,49,FALSE),D136=2,VLOOKUP(H136,[1]Film_Workers!$B$2:$BD$55,50,FALSE),D136=3,VLOOKUP(H136,[1]Film_Workers!$B$2:$BD$55,51,FALSE),D136=4,VLOOKUP(H136,[1]Film_Workers!$B$2:$BD$55,52,FALSE),D136=5,VLOOKUP(H136,[1]Film_Workers!$B$2:$BD$55,53,FALSE),D136=6,VLOOKUP(H136,[1]Film_Workers!$B$2:$BD$55,54)))</f>
        <v>0</v>
      </c>
      <c r="W136">
        <f>_xlfn.IFS(C136=2014,_xlfn.IFS(D136=1,VLOOKUP(H136,[1]Priv_Workers!$B$2:$BD$55,2,FALSE),D136=2,VLOOKUP(H136,[1]Priv_Workers!$B$2:$BD$55,3,FALSE),D136=3,VLOOKUP(H136,[1]Priv_Workers!$B$2:$BD$55,4,FALSE),D136=4,VLOOKUP(H136,[1]Priv_Workers!$B$2:$BD$55,5,FALSE),D136=5,VLOOKUP(H136,[1]Priv_Workers!$B$2:$BD$55,6,FALSE),D136=6,VLOOKUP(H136,[1]Priv_Workers!$B$2:$BD$55,7,FALSE),D136=7,VLOOKUP(H136,[1]Priv_Workers!$B$2:$BD$55,8,FALSE),D136=8,VLOOKUP(H136,[1]Priv_Workers!$B$2:$BD$55,9,FALSE),D136=9,VLOOKUP(H136,[1]Priv_Workers!$B$2:$BD$55,10,FALSE),D136=10,VLOOKUP(H136,[1]Priv_Workers!$B$2:$BD$55,11,FALSE),D136=11,VLOOKUP(H136,[1]Priv_Workers!$B$2:$BD$55,12,FALSE),D136=12,VLOOKUP(H136,[1]Priv_Workers!$B$2:$BD$55,13,FALSE)),C136=2015,_xlfn.IFS(D136=1,VLOOKUP(H136,[1]Priv_Workers!$B$2:$BD$55,14,FALSE),D136=2,VLOOKUP(H136,[1]Priv_Workers!$B$2:$BD$55,15,FALSE),D136=3,VLOOKUP(H136,[1]Priv_Workers!$B$2:$BD$55,16,FALSE),D136=4,VLOOKUP(H136,[1]Priv_Workers!$B$2:$BD$55,17,FALSE),D136=5,VLOOKUP(H136,[1]Priv_Workers!$B$2:$BD$55,18,FALSE),D136=6,VLOOKUP(H136,[1]Priv_Workers!$B$2:$BD$55,19,FALSE),D136=7,VLOOKUP(H136,[1]Priv_Workers!$B$2:$BD$55,20,FALSE),D136=8,VLOOKUP(H136,[1]Priv_Workers!$B$2:$BD$55,21,FALSE),D136=9,VLOOKUP(H136,[1]Priv_Workers!$B$2:$BD$55,22,FALSE),D136=10,VLOOKUP(H136,[1]Priv_Workers!$B$2:$BD$55,23,FALSE),D136=11,VLOOKUP(H136,[1]Priv_Workers!$B$2:$BD$55,24,FALSE),D136=12,VLOOKUP(H136,[1]Priv_Workers!$B$2:$BD$55,25,FALSE)),C136=2016,_xlfn.IFS(D136=1,VLOOKUP(H136,[1]Priv_Workers!$B$2:$BD$55,26,FALSE),D136=2,VLOOKUP(H136,[1]Priv_Workers!$B$2:$BD$55,27,FALSE),D136=3,VLOOKUP(H136,[1]Priv_Workers!$B$2:$BD$55,28,FALSE),D136=4,VLOOKUP(H136,[1]Priv_Workers!$B$2:$BD$55,29,FALSE),D136=5,VLOOKUP(H136,[1]Priv_Workers!$B$2:$BD$55,30,FALSE),D136=6,VLOOKUP(H136,[1]Priv_Workers!$B$2:$BD$55,31,FALSE),D136=7,VLOOKUP(H136,[1]Priv_Workers!$B$2:$BD$55,32,FALSE),D136=8,VLOOKUP(H136,[1]Priv_Workers!$B$2:$BD$55,33,FALSE),D136=9,VLOOKUP(H136,[1]Priv_Workers!$B$2:$BD$55,34,FALSE),D136=10,VLOOKUP(H136,[1]Priv_Workers!$B$2:$BD$55,35,FALSE),D136=11,VLOOKUP(H136,[1]Priv_Workers!$B$2:$BD$55,36,FALSE),D136=12,VLOOKUP(H136,[1]Priv_Workers!$B$2:$BD$55,37,FALSE)),C136=2017,_xlfn.IFS(D136=1,VLOOKUP(H136,[1]Priv_Workers!$B$2:$BD$55,38,FALSE),D136=2,VLOOKUP(H136,[1]Priv_Workers!$B$2:$BD$55,39,FALSE),D136=3,VLOOKUP(H136,[1]Priv_Workers!$B$2:$BD$55,40,FALSE),D136=4,VLOOKUP(H136,[1]Priv_Workers!$B$2:$BD$55,41,FALSE),D136=5,VLOOKUP(H136,[1]Priv_Workers!$B$2:$BD$55,42,FALSE),D136=6,VLOOKUP(H136,[1]Priv_Workers!$B$2:$BD$55,43,FALSE),D136=7,VLOOKUP(H136,[1]Priv_Workers!$B$2:$BD$55,43,FALSE),D136=8,VLOOKUP(H136,[1]Priv_Workers!$B$2:$BD$55,44,FALSE),D136=9,VLOOKUP(H136,[1]Priv_Workers!$B$2:$BD$55,45,FALSE),D136=10,VLOOKUP(H136,[1]Priv_Workers!$B$2:$BD$55,46,FALSE),D136=11,VLOOKUP(H136,[1]Priv_Workers!$B$2:$BD$55,47,FALSE),D136=12,VLOOKUP(H136,[1]Priv_Workers!$B$2:$BD$55,48)),C136=2018,_xlfn.IFS(D136=1,VLOOKUP(H136,[1]Priv_Workers!$B$2:$BD$55,49,FALSE),D136=2,VLOOKUP(H136,[1]Priv_Workers!$B$2:$BD$55,50,FALSE),D136=3,VLOOKUP(H136,[1]Priv_Workers!$B$2:$BD$55,51,FALSE),D136=4,VLOOKUP(H136,[1]Priv_Workers!$B$2:$BD$55,52,FALSE),D136=5,VLOOKUP(H136,[1]Priv_Workers!$B$2:$BD$55,53,FALSE),D136=6,VLOOKUP(H136,[1]Priv_Workers!$B$2:$BD$55,54)))</f>
        <v>0</v>
      </c>
      <c r="X136" s="3" t="e">
        <f t="shared" si="19"/>
        <v>#DIV/0!</v>
      </c>
      <c r="Y136" s="2">
        <f>_xlfn.IFS(C136=2014, _xlfn.IFS(E136=1, VLOOKUP(H136, [1]Wage_Info!$B$2:$AH$55, 2, FALSE), E136=2, VLOOKUP(H136, [1]Wage_Info!$B$2:$AH$55, 3, FALSE), E136=3, VLOOKUP(H136, [1]Wage_Info!$B$2:$AH$55, 4, FALSE), E136=4, VLOOKUP(H136, [1]Wage_Info!$B$2:$AH$55, 5, FALSE)), C136=2015, _xlfn.IFS(E136=1, VLOOKUP(H136, [1]Wage_Info!$B$2:$AH$55, 6, FALSE), E136=2, VLOOKUP(H136, [1]Wage_Info!$B$2:$AH$55, 7, FALSE), E136=3, VLOOKUP(H136, [1]Wage_Info!$B$2:$AH$55, 8, FALSE), E136=4, VLOOKUP(H136, [1]Wage_Info!$B$2:$AH$55, 9, FALSE)), C136=2016, _xlfn.IFS(E136=1, VLOOKUP(H136, [1]Wage_Info!$B$2:$AH$55, 10, FALSE), E136=2, VLOOKUP(H136, [1]Wage_Info!$B$2:$AH$55, 11, FALSE), E136=3, VLOOKUP(H136, [1]Wage_Info!$B$2:$AH$55, 12, FALSE), E136=4, VLOOKUP(H136, [1]Wage_Info!$B$2:$AH$55, 13, FALSE)), C136=2017, _xlfn.IFS(E136=1, VLOOKUP(H136, [1]Wage_Info!$B$2:$AH$55, 14, FALSE), E136=2, VLOOKUP(H136, [1]Wage_Info!$B$2:$AH$55, 15, FALSE), E136=3, VLOOKUP(H136, [1]Wage_Info!$B$2:$AH$55, 16, FALSE), E136=4, VLOOKUP(H136, [1]Wage_Info!$B$2:$AH$55, 17, FALSE)), C136 = 2018, _xlfn.IFS(E136=1, VLOOKUP(H136, [1]Wage_Info!$B$2:$AH$55, 18, FALSE), E136=3, VLOOKUP(H136, [1]Wage_Info!$B$2:$AH$55, 19, FALSE)))</f>
        <v>0</v>
      </c>
      <c r="Z136" s="2">
        <f>_xlfn.IFS(C136=2014, _xlfn.IFS(E136=1, VLOOKUP(H136, [1]Wage_Info!$B$2:$AL$55, 20, FALSE), E136=2, VLOOKUP(H136, [1]Wage_Info!$B$2:$AL$55, 21, FALSE), E136=3, VLOOKUP(H136, [1]Wage_Info!$B$2:$AL$55, 22, FALSE), E136=4, VLOOKUP(H136, [1]Wage_Info!$B$2:$AL$55, 23, FALSE)), C136=2015, _xlfn.IFS(E136=1, VLOOKUP(H136, [1]Wage_Info!$B$2:$AL$55, 24, FALSE), E136=2, VLOOKUP(H136, [1]Wage_Info!$B$2:$AL$55, 25, FALSE), E136=3, VLOOKUP(H136, [1]Wage_Info!$B$2:$AL$55, 26, FALSE), E136=4, VLOOKUP(H136, [1]Wage_Info!$B$2:$AL$55, 27, FALSE)), C136=2016, _xlfn.IFS(E136=1, VLOOKUP(H136, [1]Wage_Info!$B$2:$AL$55, 28, FALSE), E136=2, VLOOKUP(H136, [1]Wage_Info!$B$2:$AL$55, 29, FALSE), E136=3, VLOOKUP(H136, [1]Wage_Info!$B$2:$AL$55, 30, FALSE), E136=4, VLOOKUP(H136, [1]Wage_Info!$B$2:$AL$55, 31, FALSE)), C136=2017, _xlfn.IFS(E136=1, VLOOKUP(H136, [1]Wage_Info!$B$2:$AL$55, 32, FALSE), E136=2, VLOOKUP(H136, [1]Wage_Info!$B$2:$AL$55, 33, FALSE), E136=3, VLOOKUP(H136, [1]Wage_Info!$B$2:$AL$55, 34, FALSE), E136=4, VLOOKUP(H136, [1]Wage_Info!$B$2:$AL$55, 35, FALSE)), C136 = 2018, _xlfn.IFS(E136=1, VLOOKUP(H136, [1]Wage_Info!$B$2:$AL$55, 36, FALSE), E136=2, VLOOKUP(H136, [1]Wage_Info!$B$2:$AL$55, 37, FALSE)))</f>
        <v>0</v>
      </c>
      <c r="AA136" s="4" t="e">
        <f t="shared" si="20"/>
        <v>#DIV/0!</v>
      </c>
      <c r="AB136">
        <f>[1]Key!C136</f>
        <v>1</v>
      </c>
      <c r="AC136">
        <f t="shared" si="21"/>
        <v>0</v>
      </c>
      <c r="AD136">
        <f t="shared" si="22"/>
        <v>0</v>
      </c>
      <c r="AE136">
        <f t="shared" si="23"/>
        <v>0</v>
      </c>
      <c r="AF136">
        <f>[1]Key!D136</f>
        <v>0</v>
      </c>
    </row>
    <row r="137" spans="1:32" x14ac:dyDescent="0.3">
      <c r="A137">
        <v>136</v>
      </c>
      <c r="B137">
        <v>136</v>
      </c>
      <c r="C137">
        <v>2015</v>
      </c>
      <c r="D137">
        <v>10</v>
      </c>
      <c r="E137">
        <f t="shared" si="16"/>
        <v>4</v>
      </c>
      <c r="F137">
        <v>2016</v>
      </c>
      <c r="G137" t="s">
        <v>70</v>
      </c>
      <c r="H137" s="1">
        <f>VALUE(IF(G137="foreign",53,SUBSTITUTE(G137,G137,VLOOKUP(G137,[1]Key!$G$2:$H$55,2,))))</f>
        <v>10</v>
      </c>
      <c r="I137" t="s">
        <v>70</v>
      </c>
      <c r="J137">
        <f>VALUE(_xlfn.IFS(I137="foreign",53,I137="fictional",54, I137="unspecified", 55, NOT(OR(I137="foreign",I137="fictional")),SUBSTITUTE(I137,I137,VLOOKUP(I137,[1]Key!$G$2:$H$55,2,))))</f>
        <v>10</v>
      </c>
      <c r="K137">
        <f t="shared" si="17"/>
        <v>1</v>
      </c>
      <c r="L137">
        <f>VLOOKUP(H137, [1]Key!$H$2:$K$54, 2)</f>
        <v>3</v>
      </c>
      <c r="M137">
        <f>VLOOKUP(J137, [1]Key!$H$2:$K$54, 2)</f>
        <v>3</v>
      </c>
      <c r="N137">
        <f>VLOOKUP("*"&amp;G137&amp;"*",[1]Key!$N$2:$O$6,2,FALSE)</f>
        <v>3</v>
      </c>
      <c r="O137">
        <f>VLOOKUP("*"&amp;G137&amp;"*",[1]Key!$R$2:$S$11,2,FALSE)</f>
        <v>7</v>
      </c>
      <c r="P137">
        <v>1564</v>
      </c>
      <c r="Q137" s="2">
        <v>4000000</v>
      </c>
      <c r="R137" t="s">
        <v>92</v>
      </c>
      <c r="S137">
        <f>VLOOKUP(R137, [1]Key!$U$2:$V$50, 2, FALSE)</f>
        <v>14</v>
      </c>
      <c r="T137">
        <f t="shared" si="18"/>
        <v>1</v>
      </c>
      <c r="U137">
        <f>_xlfn.IFS(C137=2018, VLOOKUP(H137, '[1]State Pop'!$B$2:$G$55,6),C137=2017, VLOOKUP(H137, '[1]State Pop'!$B$2:$F$55,5),C137=2016, VLOOKUP(H137, '[1]State Pop'!$B$2:$F$55,4), C137=2015, VLOOKUP(H137, '[1]State Pop'!$B$2:$F$55,3), C137=2014, VLOOKUP(H137, '[1]State Pop'!$B$2:$F$55,2))</f>
        <v>20268567</v>
      </c>
      <c r="V137">
        <f>_xlfn.IFS(C137=2014,_xlfn.IFS(D137=1,VLOOKUP(H137,[1]Film_Workers!$B$2:$BD$55,2,FALSE),D137=2,VLOOKUP(H137,[1]Film_Workers!$B$2:$BD$55,3,FALSE),D137=3,VLOOKUP(H137,[1]Film_Workers!$B$2:$BD$55,4,FALSE),D137=4,VLOOKUP(H137,[1]Film_Workers!$B$2:$BD$55,5,FALSE),D137=5,VLOOKUP(H137,[1]Film_Workers!$B$2:$BD$55,6,FALSE),D137=6,VLOOKUP(H137,[1]Film_Workers!$B$2:$BD$55,7,FALSE),D137=7,VLOOKUP(H137,[1]Film_Workers!$B$2:$BD$55,8,FALSE),D137=8,VLOOKUP(H137,[1]Film_Workers!$B$2:$BD$55,9,FALSE),D137=9,VLOOKUP(H137,[1]Film_Workers!$B$2:$BD$55,10,FALSE),D137=10,VLOOKUP(H137,[1]Film_Workers!$B$2:$BD$55,11,FALSE),D137=11,VLOOKUP(H137,[1]Film_Workers!$B$2:$BD$55,12,FALSE),D137=12,VLOOKUP(H137,[1]Film_Workers!$B$2:$BD$55,13,FALSE)),C137=2015,_xlfn.IFS(D137=1,VLOOKUP(H137,[1]Film_Workers!$B$2:$BD$55,14,FALSE),D137=2,VLOOKUP(H137,[1]Film_Workers!$B$2:$BD$55,15,FALSE),D137=3,VLOOKUP(H137,[1]Film_Workers!$B$2:$BD$55,16,FALSE),D137=4,VLOOKUP(H137,[1]Film_Workers!$B$2:$BD$55,17,FALSE),D137=5,VLOOKUP(H137,[1]Film_Workers!$B$2:$BD$55,18,FALSE),D137=6,VLOOKUP(H137,[1]Film_Workers!$B$2:$BD$55,19,FALSE),D137=7,VLOOKUP(H137,[1]Film_Workers!$B$2:$BD$55,20,FALSE),D137=8,VLOOKUP(H137,[1]Film_Workers!$B$2:$BD$55,21,FALSE),D137=9,VLOOKUP(H137,[1]Film_Workers!$B$2:$BD$55,22,FALSE),D137=10,VLOOKUP(H137,[1]Film_Workers!$B$2:$BD$55,23,FALSE),D137=11,VLOOKUP(H137,[1]Film_Workers!$B$2:$BD$55,24,FALSE),D137=12,VLOOKUP(H137,[1]Film_Workers!$B$2:$BD$55,25,FALSE)),C137=2016,_xlfn.IFS(D137=1,VLOOKUP(H137,[1]Film_Workers!$B$2:$BD$55,26,FALSE),D137=2,VLOOKUP(H137,[1]Film_Workers!$B$2:$BD$55,27,FALSE),D137=3,VLOOKUP(H137,[1]Film_Workers!$B$2:$BD$55,28,FALSE),D137=4,VLOOKUP(H137,[1]Film_Workers!$B$2:$BD$55,29,FALSE),D137=5,VLOOKUP(H137,[1]Film_Workers!$B$2:$BD$55,30,FALSE),D137=6,VLOOKUP(H137,[1]Film_Workers!$B$2:$BD$55,31,FALSE),D137=7,VLOOKUP(H137,[1]Film_Workers!$B$2:$BD$55,32,FALSE),D137=8,VLOOKUP(H137,[1]Film_Workers!$B$2:$BD$55,33,FALSE),D137=9,VLOOKUP(H137,[1]Film_Workers!$B$2:$BD$55,34,FALSE),D137=10,VLOOKUP(H137,[1]Film_Workers!$B$2:$BD$55,35,FALSE),D137=11,VLOOKUP(H137,[1]Film_Workers!$B$2:$BD$55,36,FALSE),D137=12,VLOOKUP(H137,[1]Film_Workers!$B$2:$BD$55,37,FALSE)),C137=2017,_xlfn.IFS(D137=1,VLOOKUP(H137,[1]Film_Workers!$B$2:$BD$55,38,FALSE),D137=2,VLOOKUP(H137,[1]Film_Workers!$B$2:$BD$55,39,FALSE),D137=3,VLOOKUP(H137,[1]Film_Workers!$B$2:$BD$55,40,FALSE),D137=4,VLOOKUP(H137,[1]Film_Workers!$B$2:$BD$55,41,FALSE),D137=5,VLOOKUP(H137,[1]Film_Workers!$B$2:$BD$55,42,FALSE),D137=6,VLOOKUP(H137,[1]Film_Workers!$B$2:$BD$55,43,FALSE),D137=7,VLOOKUP(H137,[1]Film_Workers!$B$2:$BD$55,43,FALSE),D137=8,VLOOKUP(H137,[1]Film_Workers!$B$2:$BD$55,44,FALSE),D137=9,VLOOKUP(H137,[1]Film_Workers!$B$2:$BD$55,45,FALSE),D137=10,VLOOKUP(H137,[1]Film_Workers!$B$2:$BD$55,46,FALSE),D137=11,VLOOKUP(H137,[1]Film_Workers!$B$2:$BD$55,47,FALSE),D137=12,VLOOKUP(H137,[1]Film_Workers!$B$2:$BD$55,48)),C137=2018,_xlfn.IFS(D137=1,VLOOKUP(H137,[1]Film_Workers!$B$2:$BD$55,49,FALSE),D137=2,VLOOKUP(H137,[1]Film_Workers!$B$2:$BD$55,50,FALSE),D137=3,VLOOKUP(H137,[1]Film_Workers!$B$2:$BD$55,51,FALSE),D137=4,VLOOKUP(H137,[1]Film_Workers!$B$2:$BD$55,52,FALSE),D137=5,VLOOKUP(H137,[1]Film_Workers!$B$2:$BD$55,53,FALSE),D137=6,VLOOKUP(H137,[1]Film_Workers!$B$2:$BD$55,54)))</f>
        <v>5131</v>
      </c>
      <c r="W137">
        <f>_xlfn.IFS(C137=2014,_xlfn.IFS(D137=1,VLOOKUP(H137,[1]Priv_Workers!$B$2:$BD$55,2,FALSE),D137=2,VLOOKUP(H137,[1]Priv_Workers!$B$2:$BD$55,3,FALSE),D137=3,VLOOKUP(H137,[1]Priv_Workers!$B$2:$BD$55,4,FALSE),D137=4,VLOOKUP(H137,[1]Priv_Workers!$B$2:$BD$55,5,FALSE),D137=5,VLOOKUP(H137,[1]Priv_Workers!$B$2:$BD$55,6,FALSE),D137=6,VLOOKUP(H137,[1]Priv_Workers!$B$2:$BD$55,7,FALSE),D137=7,VLOOKUP(H137,[1]Priv_Workers!$B$2:$BD$55,8,FALSE),D137=8,VLOOKUP(H137,[1]Priv_Workers!$B$2:$BD$55,9,FALSE),D137=9,VLOOKUP(H137,[1]Priv_Workers!$B$2:$BD$55,10,FALSE),D137=10,VLOOKUP(H137,[1]Priv_Workers!$B$2:$BD$55,11,FALSE),D137=11,VLOOKUP(H137,[1]Priv_Workers!$B$2:$BD$55,12,FALSE),D137=12,VLOOKUP(H137,[1]Priv_Workers!$B$2:$BD$55,13,FALSE)),C137=2015,_xlfn.IFS(D137=1,VLOOKUP(H137,[1]Priv_Workers!$B$2:$BD$55,14,FALSE),D137=2,VLOOKUP(H137,[1]Priv_Workers!$B$2:$BD$55,15,FALSE),D137=3,VLOOKUP(H137,[1]Priv_Workers!$B$2:$BD$55,16,FALSE),D137=4,VLOOKUP(H137,[1]Priv_Workers!$B$2:$BD$55,17,FALSE),D137=5,VLOOKUP(H137,[1]Priv_Workers!$B$2:$BD$55,18,FALSE),D137=6,VLOOKUP(H137,[1]Priv_Workers!$B$2:$BD$55,19,FALSE),D137=7,VLOOKUP(H137,[1]Priv_Workers!$B$2:$BD$55,20,FALSE),D137=8,VLOOKUP(H137,[1]Priv_Workers!$B$2:$BD$55,21,FALSE),D137=9,VLOOKUP(H137,[1]Priv_Workers!$B$2:$BD$55,22,FALSE),D137=10,VLOOKUP(H137,[1]Priv_Workers!$B$2:$BD$55,23,FALSE),D137=11,VLOOKUP(H137,[1]Priv_Workers!$B$2:$BD$55,24,FALSE),D137=12,VLOOKUP(H137,[1]Priv_Workers!$B$2:$BD$55,25,FALSE)),C137=2016,_xlfn.IFS(D137=1,VLOOKUP(H137,[1]Priv_Workers!$B$2:$BD$55,26,FALSE),D137=2,VLOOKUP(H137,[1]Priv_Workers!$B$2:$BD$55,27,FALSE),D137=3,VLOOKUP(H137,[1]Priv_Workers!$B$2:$BD$55,28,FALSE),D137=4,VLOOKUP(H137,[1]Priv_Workers!$B$2:$BD$55,29,FALSE),D137=5,VLOOKUP(H137,[1]Priv_Workers!$B$2:$BD$55,30,FALSE),D137=6,VLOOKUP(H137,[1]Priv_Workers!$B$2:$BD$55,31,FALSE),D137=7,VLOOKUP(H137,[1]Priv_Workers!$B$2:$BD$55,32,FALSE),D137=8,VLOOKUP(H137,[1]Priv_Workers!$B$2:$BD$55,33,FALSE),D137=9,VLOOKUP(H137,[1]Priv_Workers!$B$2:$BD$55,34,FALSE),D137=10,VLOOKUP(H137,[1]Priv_Workers!$B$2:$BD$55,35,FALSE),D137=11,VLOOKUP(H137,[1]Priv_Workers!$B$2:$BD$55,36,FALSE),D137=12,VLOOKUP(H137,[1]Priv_Workers!$B$2:$BD$55,37,FALSE)),C137=2017,_xlfn.IFS(D137=1,VLOOKUP(H137,[1]Priv_Workers!$B$2:$BD$55,38,FALSE),D137=2,VLOOKUP(H137,[1]Priv_Workers!$B$2:$BD$55,39,FALSE),D137=3,VLOOKUP(H137,[1]Priv_Workers!$B$2:$BD$55,40,FALSE),D137=4,VLOOKUP(H137,[1]Priv_Workers!$B$2:$BD$55,41,FALSE),D137=5,VLOOKUP(H137,[1]Priv_Workers!$B$2:$BD$55,42,FALSE),D137=6,VLOOKUP(H137,[1]Priv_Workers!$B$2:$BD$55,43,FALSE),D137=7,VLOOKUP(H137,[1]Priv_Workers!$B$2:$BD$55,43,FALSE),D137=8,VLOOKUP(H137,[1]Priv_Workers!$B$2:$BD$55,44,FALSE),D137=9,VLOOKUP(H137,[1]Priv_Workers!$B$2:$BD$55,45,FALSE),D137=10,VLOOKUP(H137,[1]Priv_Workers!$B$2:$BD$55,46,FALSE),D137=11,VLOOKUP(H137,[1]Priv_Workers!$B$2:$BD$55,47,FALSE),D137=12,VLOOKUP(H137,[1]Priv_Workers!$B$2:$BD$55,48)),C137=2018,_xlfn.IFS(D137=1,VLOOKUP(H137,[1]Priv_Workers!$B$2:$BD$55,49,FALSE),D137=2,VLOOKUP(H137,[1]Priv_Workers!$B$2:$BD$55,50,FALSE),D137=3,VLOOKUP(H137,[1]Priv_Workers!$B$2:$BD$55,51,FALSE),D137=4,VLOOKUP(H137,[1]Priv_Workers!$B$2:$BD$55,52,FALSE),D137=5,VLOOKUP(H137,[1]Priv_Workers!$B$2:$BD$55,53,FALSE),D137=6,VLOOKUP(H137,[1]Priv_Workers!$B$2:$BD$55,54)))</f>
        <v>7084388</v>
      </c>
      <c r="X137" s="3">
        <f t="shared" si="19"/>
        <v>7.2426863124944597E-4</v>
      </c>
      <c r="Y137" s="2">
        <f>_xlfn.IFS(C137=2014, _xlfn.IFS(E137=1, VLOOKUP(H137, [1]Wage_Info!$B$2:$AH$55, 2, FALSE), E137=2, VLOOKUP(H137, [1]Wage_Info!$B$2:$AH$55, 3, FALSE), E137=3, VLOOKUP(H137, [1]Wage_Info!$B$2:$AH$55, 4, FALSE), E137=4, VLOOKUP(H137, [1]Wage_Info!$B$2:$AH$55, 5, FALSE)), C137=2015, _xlfn.IFS(E137=1, VLOOKUP(H137, [1]Wage_Info!$B$2:$AH$55, 6, FALSE), E137=2, VLOOKUP(H137, [1]Wage_Info!$B$2:$AH$55, 7, FALSE), E137=3, VLOOKUP(H137, [1]Wage_Info!$B$2:$AH$55, 8, FALSE), E137=4, VLOOKUP(H137, [1]Wage_Info!$B$2:$AH$55, 9, FALSE)), C137=2016, _xlfn.IFS(E137=1, VLOOKUP(H137, [1]Wage_Info!$B$2:$AH$55, 10, FALSE), E137=2, VLOOKUP(H137, [1]Wage_Info!$B$2:$AH$55, 11, FALSE), E137=3, VLOOKUP(H137, [1]Wage_Info!$B$2:$AH$55, 12, FALSE), E137=4, VLOOKUP(H137, [1]Wage_Info!$B$2:$AH$55, 13, FALSE)), C137=2017, _xlfn.IFS(E137=1, VLOOKUP(H137, [1]Wage_Info!$B$2:$AH$55, 14, FALSE), E137=2, VLOOKUP(H137, [1]Wage_Info!$B$2:$AH$55, 15, FALSE), E137=3, VLOOKUP(H137, [1]Wage_Info!$B$2:$AH$55, 16, FALSE), E137=4, VLOOKUP(H137, [1]Wage_Info!$B$2:$AH$55, 17, FALSE)), C137 = 2018, _xlfn.IFS(E137=1, VLOOKUP(H137, [1]Wage_Info!$B$2:$AH$55, 18, FALSE), E137=3, VLOOKUP(H137, [1]Wage_Info!$B$2:$AH$55, 19, FALSE)))</f>
        <v>97382412</v>
      </c>
      <c r="Z137" s="2">
        <f>_xlfn.IFS(C137=2014, _xlfn.IFS(E137=1, VLOOKUP(H137, [1]Wage_Info!$B$2:$AL$55, 20, FALSE), E137=2, VLOOKUP(H137, [1]Wage_Info!$B$2:$AL$55, 21, FALSE), E137=3, VLOOKUP(H137, [1]Wage_Info!$B$2:$AL$55, 22, FALSE), E137=4, VLOOKUP(H137, [1]Wage_Info!$B$2:$AL$55, 23, FALSE)), C137=2015, _xlfn.IFS(E137=1, VLOOKUP(H137, [1]Wage_Info!$B$2:$AL$55, 24, FALSE), E137=2, VLOOKUP(H137, [1]Wage_Info!$B$2:$AL$55, 25, FALSE), E137=3, VLOOKUP(H137, [1]Wage_Info!$B$2:$AL$55, 26, FALSE), E137=4, VLOOKUP(H137, [1]Wage_Info!$B$2:$AL$55, 27, FALSE)), C137=2016, _xlfn.IFS(E137=1, VLOOKUP(H137, [1]Wage_Info!$B$2:$AL$55, 28, FALSE), E137=2, VLOOKUP(H137, [1]Wage_Info!$B$2:$AL$55, 29, FALSE), E137=3, VLOOKUP(H137, [1]Wage_Info!$B$2:$AL$55, 30, FALSE), E137=4, VLOOKUP(H137, [1]Wage_Info!$B$2:$AL$55, 31, FALSE)), C137=2017, _xlfn.IFS(E137=1, VLOOKUP(H137, [1]Wage_Info!$B$2:$AL$55, 32, FALSE), E137=2, VLOOKUP(H137, [1]Wage_Info!$B$2:$AL$55, 33, FALSE), E137=3, VLOOKUP(H137, [1]Wage_Info!$B$2:$AL$55, 34, FALSE), E137=4, VLOOKUP(H137, [1]Wage_Info!$B$2:$AL$55, 35, FALSE)), C137 = 2018, _xlfn.IFS(E137=1, VLOOKUP(H137, [1]Wage_Info!$B$2:$AL$55, 36, FALSE), E137=2, VLOOKUP(H137, [1]Wage_Info!$B$2:$AL$55, 37, FALSE)))</f>
        <v>88607756711</v>
      </c>
      <c r="AA137" s="4">
        <f t="shared" si="20"/>
        <v>1.0990280717479296E-3</v>
      </c>
      <c r="AB137">
        <f>[1]Key!C137</f>
        <v>1</v>
      </c>
      <c r="AC137">
        <f t="shared" si="21"/>
        <v>0</v>
      </c>
      <c r="AD137">
        <f t="shared" si="22"/>
        <v>0</v>
      </c>
      <c r="AE137">
        <f t="shared" si="23"/>
        <v>0</v>
      </c>
      <c r="AF137">
        <f>[1]Key!D137</f>
        <v>0</v>
      </c>
    </row>
    <row r="138" spans="1:32" x14ac:dyDescent="0.3">
      <c r="A138">
        <v>137</v>
      </c>
      <c r="B138">
        <v>137</v>
      </c>
      <c r="C138">
        <v>2014</v>
      </c>
      <c r="D138">
        <v>9</v>
      </c>
      <c r="E138">
        <f t="shared" si="16"/>
        <v>3</v>
      </c>
      <c r="F138">
        <v>2016</v>
      </c>
      <c r="G138" t="s">
        <v>93</v>
      </c>
      <c r="H138" s="1">
        <f>VALUE(IF(G138="foreign",53,SUBSTITUTE(G138,G138,VLOOKUP(G138,[1]Key!$G$2:$H$55,2,))))</f>
        <v>34</v>
      </c>
      <c r="I138" t="s">
        <v>93</v>
      </c>
      <c r="J138">
        <f>VALUE(_xlfn.IFS(I138="foreign",53,I138="fictional",54, I138="unspecified", 55, NOT(OR(I138="foreign",I138="fictional")),SUBSTITUTE(I138,I138,VLOOKUP(I138,[1]Key!$G$2:$H$55,2,))))</f>
        <v>34</v>
      </c>
      <c r="K138">
        <f t="shared" si="17"/>
        <v>1</v>
      </c>
      <c r="L138">
        <f>VLOOKUP(H138, [1]Key!$H$2:$K$54, 2)</f>
        <v>2</v>
      </c>
      <c r="M138">
        <f>VLOOKUP(J138, [1]Key!$H$2:$K$54, 2)</f>
        <v>2</v>
      </c>
      <c r="N138">
        <f>VLOOKUP("*"&amp;G138&amp;"*",[1]Key!$N$2:$O$6,2,FALSE)</f>
        <v>3</v>
      </c>
      <c r="O138">
        <f>VLOOKUP("*"&amp;G138&amp;"*",[1]Key!$R$2:$S$11,2,FALSE)</f>
        <v>7</v>
      </c>
      <c r="P138">
        <v>1554</v>
      </c>
      <c r="Q138" s="2">
        <v>15000000</v>
      </c>
      <c r="R138" t="s">
        <v>63</v>
      </c>
      <c r="S138">
        <f>VLOOKUP(R138, [1]Key!$U$2:$V$50, 2, FALSE)</f>
        <v>10</v>
      </c>
      <c r="T138">
        <f t="shared" si="18"/>
        <v>1</v>
      </c>
      <c r="U138">
        <f>_xlfn.IFS(C138=2018, VLOOKUP(H138, '[1]State Pop'!$B$2:$G$55,6),C138=2017, VLOOKUP(H138, '[1]State Pop'!$B$2:$F$55,5),C138=2016, VLOOKUP(H138, '[1]State Pop'!$B$2:$F$55,4), C138=2015, VLOOKUP(H138, '[1]State Pop'!$B$2:$F$55,3), C138=2014, VLOOKUP(H138, '[1]State Pop'!$B$2:$F$55,2))</f>
        <v>9941160</v>
      </c>
      <c r="V138">
        <f>_xlfn.IFS(C138=2014,_xlfn.IFS(D138=1,VLOOKUP(H138,[1]Film_Workers!$B$2:$BD$55,2,FALSE),D138=2,VLOOKUP(H138,[1]Film_Workers!$B$2:$BD$55,3,FALSE),D138=3,VLOOKUP(H138,[1]Film_Workers!$B$2:$BD$55,4,FALSE),D138=4,VLOOKUP(H138,[1]Film_Workers!$B$2:$BD$55,5,FALSE),D138=5,VLOOKUP(H138,[1]Film_Workers!$B$2:$BD$55,6,FALSE),D138=6,VLOOKUP(H138,[1]Film_Workers!$B$2:$BD$55,7,FALSE),D138=7,VLOOKUP(H138,[1]Film_Workers!$B$2:$BD$55,8,FALSE),D138=8,VLOOKUP(H138,[1]Film_Workers!$B$2:$BD$55,9,FALSE),D138=9,VLOOKUP(H138,[1]Film_Workers!$B$2:$BD$55,10,FALSE),D138=10,VLOOKUP(H138,[1]Film_Workers!$B$2:$BD$55,11,FALSE),D138=11,VLOOKUP(H138,[1]Film_Workers!$B$2:$BD$55,12,FALSE),D138=12,VLOOKUP(H138,[1]Film_Workers!$B$2:$BD$55,13,FALSE)),C138=2015,_xlfn.IFS(D138=1,VLOOKUP(H138,[1]Film_Workers!$B$2:$BD$55,14,FALSE),D138=2,VLOOKUP(H138,[1]Film_Workers!$B$2:$BD$55,15,FALSE),D138=3,VLOOKUP(H138,[1]Film_Workers!$B$2:$BD$55,16,FALSE),D138=4,VLOOKUP(H138,[1]Film_Workers!$B$2:$BD$55,17,FALSE),D138=5,VLOOKUP(H138,[1]Film_Workers!$B$2:$BD$55,18,FALSE),D138=6,VLOOKUP(H138,[1]Film_Workers!$B$2:$BD$55,19,FALSE),D138=7,VLOOKUP(H138,[1]Film_Workers!$B$2:$BD$55,20,FALSE),D138=8,VLOOKUP(H138,[1]Film_Workers!$B$2:$BD$55,21,FALSE),D138=9,VLOOKUP(H138,[1]Film_Workers!$B$2:$BD$55,22,FALSE),D138=10,VLOOKUP(H138,[1]Film_Workers!$B$2:$BD$55,23,FALSE),D138=11,VLOOKUP(H138,[1]Film_Workers!$B$2:$BD$55,24,FALSE),D138=12,VLOOKUP(H138,[1]Film_Workers!$B$2:$BD$55,25,FALSE)),C138=2016,_xlfn.IFS(D138=1,VLOOKUP(H138,[1]Film_Workers!$B$2:$BD$55,26,FALSE),D138=2,VLOOKUP(H138,[1]Film_Workers!$B$2:$BD$55,27,FALSE),D138=3,VLOOKUP(H138,[1]Film_Workers!$B$2:$BD$55,28,FALSE),D138=4,VLOOKUP(H138,[1]Film_Workers!$B$2:$BD$55,29,FALSE),D138=5,VLOOKUP(H138,[1]Film_Workers!$B$2:$BD$55,30,FALSE),D138=6,VLOOKUP(H138,[1]Film_Workers!$B$2:$BD$55,31,FALSE),D138=7,VLOOKUP(H138,[1]Film_Workers!$B$2:$BD$55,32,FALSE),D138=8,VLOOKUP(H138,[1]Film_Workers!$B$2:$BD$55,33,FALSE),D138=9,VLOOKUP(H138,[1]Film_Workers!$B$2:$BD$55,34,FALSE),D138=10,VLOOKUP(H138,[1]Film_Workers!$B$2:$BD$55,35,FALSE),D138=11,VLOOKUP(H138,[1]Film_Workers!$B$2:$BD$55,36,FALSE),D138=12,VLOOKUP(H138,[1]Film_Workers!$B$2:$BD$55,37,FALSE)),C138=2017,_xlfn.IFS(D138=1,VLOOKUP(H138,[1]Film_Workers!$B$2:$BD$55,38,FALSE),D138=2,VLOOKUP(H138,[1]Film_Workers!$B$2:$BD$55,39,FALSE),D138=3,VLOOKUP(H138,[1]Film_Workers!$B$2:$BD$55,40,FALSE),D138=4,VLOOKUP(H138,[1]Film_Workers!$B$2:$BD$55,41,FALSE),D138=5,VLOOKUP(H138,[1]Film_Workers!$B$2:$BD$55,42,FALSE),D138=6,VLOOKUP(H138,[1]Film_Workers!$B$2:$BD$55,43,FALSE),D138=7,VLOOKUP(H138,[1]Film_Workers!$B$2:$BD$55,43,FALSE),D138=8,VLOOKUP(H138,[1]Film_Workers!$B$2:$BD$55,44,FALSE),D138=9,VLOOKUP(H138,[1]Film_Workers!$B$2:$BD$55,45,FALSE),D138=10,VLOOKUP(H138,[1]Film_Workers!$B$2:$BD$55,46,FALSE),D138=11,VLOOKUP(H138,[1]Film_Workers!$B$2:$BD$55,47,FALSE),D138=12,VLOOKUP(H138,[1]Film_Workers!$B$2:$BD$55,48)),C138=2018,_xlfn.IFS(D138=1,VLOOKUP(H138,[1]Film_Workers!$B$2:$BD$55,49,FALSE),D138=2,VLOOKUP(H138,[1]Film_Workers!$B$2:$BD$55,50,FALSE),D138=3,VLOOKUP(H138,[1]Film_Workers!$B$2:$BD$55,51,FALSE),D138=4,VLOOKUP(H138,[1]Film_Workers!$B$2:$BD$55,52,FALSE),D138=5,VLOOKUP(H138,[1]Film_Workers!$B$2:$BD$55,53,FALSE),D138=6,VLOOKUP(H138,[1]Film_Workers!$B$2:$BD$55,54)))</f>
        <v>859</v>
      </c>
      <c r="W138">
        <f>_xlfn.IFS(C138=2014,_xlfn.IFS(D138=1,VLOOKUP(H138,[1]Priv_Workers!$B$2:$BD$55,2,FALSE),D138=2,VLOOKUP(H138,[1]Priv_Workers!$B$2:$BD$55,3,FALSE),D138=3,VLOOKUP(H138,[1]Priv_Workers!$B$2:$BD$55,4,FALSE),D138=4,VLOOKUP(H138,[1]Priv_Workers!$B$2:$BD$55,5,FALSE),D138=5,VLOOKUP(H138,[1]Priv_Workers!$B$2:$BD$55,6,FALSE),D138=6,VLOOKUP(H138,[1]Priv_Workers!$B$2:$BD$55,7,FALSE),D138=7,VLOOKUP(H138,[1]Priv_Workers!$B$2:$BD$55,8,FALSE),D138=8,VLOOKUP(H138,[1]Priv_Workers!$B$2:$BD$55,9,FALSE),D138=9,VLOOKUP(H138,[1]Priv_Workers!$B$2:$BD$55,10,FALSE),D138=10,VLOOKUP(H138,[1]Priv_Workers!$B$2:$BD$55,11,FALSE),D138=11,VLOOKUP(H138,[1]Priv_Workers!$B$2:$BD$55,12,FALSE),D138=12,VLOOKUP(H138,[1]Priv_Workers!$B$2:$BD$55,13,FALSE)),C138=2015,_xlfn.IFS(D138=1,VLOOKUP(H138,[1]Priv_Workers!$B$2:$BD$55,14,FALSE),D138=2,VLOOKUP(H138,[1]Priv_Workers!$B$2:$BD$55,15,FALSE),D138=3,VLOOKUP(H138,[1]Priv_Workers!$B$2:$BD$55,16,FALSE),D138=4,VLOOKUP(H138,[1]Priv_Workers!$B$2:$BD$55,17,FALSE),D138=5,VLOOKUP(H138,[1]Priv_Workers!$B$2:$BD$55,18,FALSE),D138=6,VLOOKUP(H138,[1]Priv_Workers!$B$2:$BD$55,19,FALSE),D138=7,VLOOKUP(H138,[1]Priv_Workers!$B$2:$BD$55,20,FALSE),D138=8,VLOOKUP(H138,[1]Priv_Workers!$B$2:$BD$55,21,FALSE),D138=9,VLOOKUP(H138,[1]Priv_Workers!$B$2:$BD$55,22,FALSE),D138=10,VLOOKUP(H138,[1]Priv_Workers!$B$2:$BD$55,23,FALSE),D138=11,VLOOKUP(H138,[1]Priv_Workers!$B$2:$BD$55,24,FALSE),D138=12,VLOOKUP(H138,[1]Priv_Workers!$B$2:$BD$55,25,FALSE)),C138=2016,_xlfn.IFS(D138=1,VLOOKUP(H138,[1]Priv_Workers!$B$2:$BD$55,26,FALSE),D138=2,VLOOKUP(H138,[1]Priv_Workers!$B$2:$BD$55,27,FALSE),D138=3,VLOOKUP(H138,[1]Priv_Workers!$B$2:$BD$55,28,FALSE),D138=4,VLOOKUP(H138,[1]Priv_Workers!$B$2:$BD$55,29,FALSE),D138=5,VLOOKUP(H138,[1]Priv_Workers!$B$2:$BD$55,30,FALSE),D138=6,VLOOKUP(H138,[1]Priv_Workers!$B$2:$BD$55,31,FALSE),D138=7,VLOOKUP(H138,[1]Priv_Workers!$B$2:$BD$55,32,FALSE),D138=8,VLOOKUP(H138,[1]Priv_Workers!$B$2:$BD$55,33,FALSE),D138=9,VLOOKUP(H138,[1]Priv_Workers!$B$2:$BD$55,34,FALSE),D138=10,VLOOKUP(H138,[1]Priv_Workers!$B$2:$BD$55,35,FALSE),D138=11,VLOOKUP(H138,[1]Priv_Workers!$B$2:$BD$55,36,FALSE),D138=12,VLOOKUP(H138,[1]Priv_Workers!$B$2:$BD$55,37,FALSE)),C138=2017,_xlfn.IFS(D138=1,VLOOKUP(H138,[1]Priv_Workers!$B$2:$BD$55,38,FALSE),D138=2,VLOOKUP(H138,[1]Priv_Workers!$B$2:$BD$55,39,FALSE),D138=3,VLOOKUP(H138,[1]Priv_Workers!$B$2:$BD$55,40,FALSE),D138=4,VLOOKUP(H138,[1]Priv_Workers!$B$2:$BD$55,41,FALSE),D138=5,VLOOKUP(H138,[1]Priv_Workers!$B$2:$BD$55,42,FALSE),D138=6,VLOOKUP(H138,[1]Priv_Workers!$B$2:$BD$55,43,FALSE),D138=7,VLOOKUP(H138,[1]Priv_Workers!$B$2:$BD$55,43,FALSE),D138=8,VLOOKUP(H138,[1]Priv_Workers!$B$2:$BD$55,44,FALSE),D138=9,VLOOKUP(H138,[1]Priv_Workers!$B$2:$BD$55,45,FALSE),D138=10,VLOOKUP(H138,[1]Priv_Workers!$B$2:$BD$55,46,FALSE),D138=11,VLOOKUP(H138,[1]Priv_Workers!$B$2:$BD$55,47,FALSE),D138=12,VLOOKUP(H138,[1]Priv_Workers!$B$2:$BD$55,48)),C138=2018,_xlfn.IFS(D138=1,VLOOKUP(H138,[1]Priv_Workers!$B$2:$BD$55,49,FALSE),D138=2,VLOOKUP(H138,[1]Priv_Workers!$B$2:$BD$55,50,FALSE),D138=3,VLOOKUP(H138,[1]Priv_Workers!$B$2:$BD$55,51,FALSE),D138=4,VLOOKUP(H138,[1]Priv_Workers!$B$2:$BD$55,52,FALSE),D138=5,VLOOKUP(H138,[1]Priv_Workers!$B$2:$BD$55,53,FALSE),D138=6,VLOOKUP(H138,[1]Priv_Workers!$B$2:$BD$55,54)))</f>
        <v>3408899</v>
      </c>
      <c r="X138" s="3">
        <f t="shared" si="19"/>
        <v>2.5198751855071095E-4</v>
      </c>
      <c r="Y138" s="2">
        <f>_xlfn.IFS(C138=2014, _xlfn.IFS(E138=1, VLOOKUP(H138, [1]Wage_Info!$B$2:$AH$55, 2, FALSE), E138=2, VLOOKUP(H138, [1]Wage_Info!$B$2:$AH$55, 3, FALSE), E138=3, VLOOKUP(H138, [1]Wage_Info!$B$2:$AH$55, 4, FALSE), E138=4, VLOOKUP(H138, [1]Wage_Info!$B$2:$AH$55, 5, FALSE)), C138=2015, _xlfn.IFS(E138=1, VLOOKUP(H138, [1]Wage_Info!$B$2:$AH$55, 6, FALSE), E138=2, VLOOKUP(H138, [1]Wage_Info!$B$2:$AH$55, 7, FALSE), E138=3, VLOOKUP(H138, [1]Wage_Info!$B$2:$AH$55, 8, FALSE), E138=4, VLOOKUP(H138, [1]Wage_Info!$B$2:$AH$55, 9, FALSE)), C138=2016, _xlfn.IFS(E138=1, VLOOKUP(H138, [1]Wage_Info!$B$2:$AH$55, 10, FALSE), E138=2, VLOOKUP(H138, [1]Wage_Info!$B$2:$AH$55, 11, FALSE), E138=3, VLOOKUP(H138, [1]Wage_Info!$B$2:$AH$55, 12, FALSE), E138=4, VLOOKUP(H138, [1]Wage_Info!$B$2:$AH$55, 13, FALSE)), C138=2017, _xlfn.IFS(E138=1, VLOOKUP(H138, [1]Wage_Info!$B$2:$AH$55, 14, FALSE), E138=2, VLOOKUP(H138, [1]Wage_Info!$B$2:$AH$55, 15, FALSE), E138=3, VLOOKUP(H138, [1]Wage_Info!$B$2:$AH$55, 16, FALSE), E138=4, VLOOKUP(H138, [1]Wage_Info!$B$2:$AH$55, 17, FALSE)), C138 = 2018, _xlfn.IFS(E138=1, VLOOKUP(H138, [1]Wage_Info!$B$2:$AH$55, 18, FALSE), E138=3, VLOOKUP(H138, [1]Wage_Info!$B$2:$AH$55, 19, FALSE)))</f>
        <v>14313907</v>
      </c>
      <c r="Z138" s="2">
        <f>_xlfn.IFS(C138=2014, _xlfn.IFS(E138=1, VLOOKUP(H138, [1]Wage_Info!$B$2:$AL$55, 20, FALSE), E138=2, VLOOKUP(H138, [1]Wage_Info!$B$2:$AL$55, 21, FALSE), E138=3, VLOOKUP(H138, [1]Wage_Info!$B$2:$AL$55, 22, FALSE), E138=4, VLOOKUP(H138, [1]Wage_Info!$B$2:$AL$55, 23, FALSE)), C138=2015, _xlfn.IFS(E138=1, VLOOKUP(H138, [1]Wage_Info!$B$2:$AL$55, 24, FALSE), E138=2, VLOOKUP(H138, [1]Wage_Info!$B$2:$AL$55, 25, FALSE), E138=3, VLOOKUP(H138, [1]Wage_Info!$B$2:$AL$55, 26, FALSE), E138=4, VLOOKUP(H138, [1]Wage_Info!$B$2:$AL$55, 27, FALSE)), C138=2016, _xlfn.IFS(E138=1, VLOOKUP(H138, [1]Wage_Info!$B$2:$AL$55, 28, FALSE), E138=2, VLOOKUP(H138, [1]Wage_Info!$B$2:$AL$55, 29, FALSE), E138=3, VLOOKUP(H138, [1]Wage_Info!$B$2:$AL$55, 30, FALSE), E138=4, VLOOKUP(H138, [1]Wage_Info!$B$2:$AL$55, 31, FALSE)), C138=2017, _xlfn.IFS(E138=1, VLOOKUP(H138, [1]Wage_Info!$B$2:$AL$55, 32, FALSE), E138=2, VLOOKUP(H138, [1]Wage_Info!$B$2:$AL$55, 33, FALSE), E138=3, VLOOKUP(H138, [1]Wage_Info!$B$2:$AL$55, 34, FALSE), E138=4, VLOOKUP(H138, [1]Wage_Info!$B$2:$AL$55, 35, FALSE)), C138 = 2018, _xlfn.IFS(E138=1, VLOOKUP(H138, [1]Wage_Info!$B$2:$AL$55, 36, FALSE), E138=2, VLOOKUP(H138, [1]Wage_Info!$B$2:$AL$55, 37, FALSE)))</f>
        <v>36743420749</v>
      </c>
      <c r="AA138" s="4">
        <f t="shared" si="20"/>
        <v>3.8956381056027737E-4</v>
      </c>
      <c r="AB138">
        <f>[1]Key!C138</f>
        <v>1</v>
      </c>
      <c r="AC138">
        <f t="shared" si="21"/>
        <v>0</v>
      </c>
      <c r="AD138">
        <f t="shared" si="22"/>
        <v>0</v>
      </c>
      <c r="AE138">
        <f t="shared" si="23"/>
        <v>0</v>
      </c>
      <c r="AF138">
        <f>[1]Key!D138</f>
        <v>0</v>
      </c>
    </row>
    <row r="139" spans="1:32" x14ac:dyDescent="0.3">
      <c r="A139">
        <v>138</v>
      </c>
      <c r="B139">
        <v>138</v>
      </c>
      <c r="C139">
        <v>2014</v>
      </c>
      <c r="D139">
        <v>10</v>
      </c>
      <c r="E139">
        <f t="shared" si="16"/>
        <v>4</v>
      </c>
      <c r="F139">
        <v>2016</v>
      </c>
      <c r="G139" t="s">
        <v>94</v>
      </c>
      <c r="H139" s="1">
        <f>VALUE(IF(G139="foreign",53,SUBSTITUTE(G139,G139,VLOOKUP(G139,[1]Key!$G$2:$H$55,2,))))</f>
        <v>40</v>
      </c>
      <c r="I139" t="s">
        <v>94</v>
      </c>
      <c r="J139">
        <f>VALUE(_xlfn.IFS(I139="foreign",53,I139="fictional",54, I139="unspecified", 55, NOT(OR(I139="foreign",I139="fictional")),SUBSTITUTE(I139,I139,VLOOKUP(I139,[1]Key!$G$2:$H$55,2,))))</f>
        <v>40</v>
      </c>
      <c r="K139">
        <f t="shared" si="17"/>
        <v>1</v>
      </c>
      <c r="L139">
        <f>VLOOKUP(H139, [1]Key!$H$2:$K$54, 2)</f>
        <v>3</v>
      </c>
      <c r="M139">
        <f>VLOOKUP(J139, [1]Key!$H$2:$K$54, 2)</f>
        <v>3</v>
      </c>
      <c r="N139">
        <f>VLOOKUP("*"&amp;G139&amp;"*",[1]Key!$N$2:$O$6,2,FALSE)</f>
        <v>2</v>
      </c>
      <c r="O139">
        <f>VLOOKUP("*"&amp;G139&amp;"*",[1]Key!$R$2:$S$11,2,FALSE)</f>
        <v>5</v>
      </c>
      <c r="P139">
        <v>1549</v>
      </c>
      <c r="Q139" s="2">
        <v>6000000</v>
      </c>
      <c r="R139" t="s">
        <v>54</v>
      </c>
      <c r="S139">
        <f>VLOOKUP(R139, [1]Key!$U$2:$V$50, 2, FALSE)</f>
        <v>8</v>
      </c>
      <c r="T139">
        <f t="shared" si="18"/>
        <v>1</v>
      </c>
      <c r="U139">
        <f>_xlfn.IFS(C139=2018, VLOOKUP(H139, '[1]State Pop'!$B$2:$G$55,6),C139=2017, VLOOKUP(H139, '[1]State Pop'!$B$2:$F$55,5),C139=2016, VLOOKUP(H139, '[1]State Pop'!$B$2:$F$55,4), C139=2015, VLOOKUP(H139, '[1]State Pop'!$B$2:$F$55,3), C139=2014, VLOOKUP(H139, '[1]State Pop'!$B$2:$F$55,2))</f>
        <v>1054782</v>
      </c>
      <c r="V139">
        <f>_xlfn.IFS(C139=2014,_xlfn.IFS(D139=1,VLOOKUP(H139,[1]Film_Workers!$B$2:$BD$55,2,FALSE),D139=2,VLOOKUP(H139,[1]Film_Workers!$B$2:$BD$55,3,FALSE),D139=3,VLOOKUP(H139,[1]Film_Workers!$B$2:$BD$55,4,FALSE),D139=4,VLOOKUP(H139,[1]Film_Workers!$B$2:$BD$55,5,FALSE),D139=5,VLOOKUP(H139,[1]Film_Workers!$B$2:$BD$55,6,FALSE),D139=6,VLOOKUP(H139,[1]Film_Workers!$B$2:$BD$55,7,FALSE),D139=7,VLOOKUP(H139,[1]Film_Workers!$B$2:$BD$55,8,FALSE),D139=8,VLOOKUP(H139,[1]Film_Workers!$B$2:$BD$55,9,FALSE),D139=9,VLOOKUP(H139,[1]Film_Workers!$B$2:$BD$55,10,FALSE),D139=10,VLOOKUP(H139,[1]Film_Workers!$B$2:$BD$55,11,FALSE),D139=11,VLOOKUP(H139,[1]Film_Workers!$B$2:$BD$55,12,FALSE),D139=12,VLOOKUP(H139,[1]Film_Workers!$B$2:$BD$55,13,FALSE)),C139=2015,_xlfn.IFS(D139=1,VLOOKUP(H139,[1]Film_Workers!$B$2:$BD$55,14,FALSE),D139=2,VLOOKUP(H139,[1]Film_Workers!$B$2:$BD$55,15,FALSE),D139=3,VLOOKUP(H139,[1]Film_Workers!$B$2:$BD$55,16,FALSE),D139=4,VLOOKUP(H139,[1]Film_Workers!$B$2:$BD$55,17,FALSE),D139=5,VLOOKUP(H139,[1]Film_Workers!$B$2:$BD$55,18,FALSE),D139=6,VLOOKUP(H139,[1]Film_Workers!$B$2:$BD$55,19,FALSE),D139=7,VLOOKUP(H139,[1]Film_Workers!$B$2:$BD$55,20,FALSE),D139=8,VLOOKUP(H139,[1]Film_Workers!$B$2:$BD$55,21,FALSE),D139=9,VLOOKUP(H139,[1]Film_Workers!$B$2:$BD$55,22,FALSE),D139=10,VLOOKUP(H139,[1]Film_Workers!$B$2:$BD$55,23,FALSE),D139=11,VLOOKUP(H139,[1]Film_Workers!$B$2:$BD$55,24,FALSE),D139=12,VLOOKUP(H139,[1]Film_Workers!$B$2:$BD$55,25,FALSE)),C139=2016,_xlfn.IFS(D139=1,VLOOKUP(H139,[1]Film_Workers!$B$2:$BD$55,26,FALSE),D139=2,VLOOKUP(H139,[1]Film_Workers!$B$2:$BD$55,27,FALSE),D139=3,VLOOKUP(H139,[1]Film_Workers!$B$2:$BD$55,28,FALSE),D139=4,VLOOKUP(H139,[1]Film_Workers!$B$2:$BD$55,29,FALSE),D139=5,VLOOKUP(H139,[1]Film_Workers!$B$2:$BD$55,30,FALSE),D139=6,VLOOKUP(H139,[1]Film_Workers!$B$2:$BD$55,31,FALSE),D139=7,VLOOKUP(H139,[1]Film_Workers!$B$2:$BD$55,32,FALSE),D139=8,VLOOKUP(H139,[1]Film_Workers!$B$2:$BD$55,33,FALSE),D139=9,VLOOKUP(H139,[1]Film_Workers!$B$2:$BD$55,34,FALSE),D139=10,VLOOKUP(H139,[1]Film_Workers!$B$2:$BD$55,35,FALSE),D139=11,VLOOKUP(H139,[1]Film_Workers!$B$2:$BD$55,36,FALSE),D139=12,VLOOKUP(H139,[1]Film_Workers!$B$2:$BD$55,37,FALSE)),C139=2017,_xlfn.IFS(D139=1,VLOOKUP(H139,[1]Film_Workers!$B$2:$BD$55,38,FALSE),D139=2,VLOOKUP(H139,[1]Film_Workers!$B$2:$BD$55,39,FALSE),D139=3,VLOOKUP(H139,[1]Film_Workers!$B$2:$BD$55,40,FALSE),D139=4,VLOOKUP(H139,[1]Film_Workers!$B$2:$BD$55,41,FALSE),D139=5,VLOOKUP(H139,[1]Film_Workers!$B$2:$BD$55,42,FALSE),D139=6,VLOOKUP(H139,[1]Film_Workers!$B$2:$BD$55,43,FALSE),D139=7,VLOOKUP(H139,[1]Film_Workers!$B$2:$BD$55,43,FALSE),D139=8,VLOOKUP(H139,[1]Film_Workers!$B$2:$BD$55,44,FALSE),D139=9,VLOOKUP(H139,[1]Film_Workers!$B$2:$BD$55,45,FALSE),D139=10,VLOOKUP(H139,[1]Film_Workers!$B$2:$BD$55,46,FALSE),D139=11,VLOOKUP(H139,[1]Film_Workers!$B$2:$BD$55,47,FALSE),D139=12,VLOOKUP(H139,[1]Film_Workers!$B$2:$BD$55,48)),C139=2018,_xlfn.IFS(D139=1,VLOOKUP(H139,[1]Film_Workers!$B$2:$BD$55,49,FALSE),D139=2,VLOOKUP(H139,[1]Film_Workers!$B$2:$BD$55,50,FALSE),D139=3,VLOOKUP(H139,[1]Film_Workers!$B$2:$BD$55,51,FALSE),D139=4,VLOOKUP(H139,[1]Film_Workers!$B$2:$BD$55,52,FALSE),D139=5,VLOOKUP(H139,[1]Film_Workers!$B$2:$BD$55,53,FALSE),D139=6,VLOOKUP(H139,[1]Film_Workers!$B$2:$BD$55,54)))</f>
        <v>246</v>
      </c>
      <c r="W139">
        <f>_xlfn.IFS(C139=2014,_xlfn.IFS(D139=1,VLOOKUP(H139,[1]Priv_Workers!$B$2:$BD$55,2,FALSE),D139=2,VLOOKUP(H139,[1]Priv_Workers!$B$2:$BD$55,3,FALSE),D139=3,VLOOKUP(H139,[1]Priv_Workers!$B$2:$BD$55,4,FALSE),D139=4,VLOOKUP(H139,[1]Priv_Workers!$B$2:$BD$55,5,FALSE),D139=5,VLOOKUP(H139,[1]Priv_Workers!$B$2:$BD$55,6,FALSE),D139=6,VLOOKUP(H139,[1]Priv_Workers!$B$2:$BD$55,7,FALSE),D139=7,VLOOKUP(H139,[1]Priv_Workers!$B$2:$BD$55,8,FALSE),D139=8,VLOOKUP(H139,[1]Priv_Workers!$B$2:$BD$55,9,FALSE),D139=9,VLOOKUP(H139,[1]Priv_Workers!$B$2:$BD$55,10,FALSE),D139=10,VLOOKUP(H139,[1]Priv_Workers!$B$2:$BD$55,11,FALSE),D139=11,VLOOKUP(H139,[1]Priv_Workers!$B$2:$BD$55,12,FALSE),D139=12,VLOOKUP(H139,[1]Priv_Workers!$B$2:$BD$55,13,FALSE)),C139=2015,_xlfn.IFS(D139=1,VLOOKUP(H139,[1]Priv_Workers!$B$2:$BD$55,14,FALSE),D139=2,VLOOKUP(H139,[1]Priv_Workers!$B$2:$BD$55,15,FALSE),D139=3,VLOOKUP(H139,[1]Priv_Workers!$B$2:$BD$55,16,FALSE),D139=4,VLOOKUP(H139,[1]Priv_Workers!$B$2:$BD$55,17,FALSE),D139=5,VLOOKUP(H139,[1]Priv_Workers!$B$2:$BD$55,18,FALSE),D139=6,VLOOKUP(H139,[1]Priv_Workers!$B$2:$BD$55,19,FALSE),D139=7,VLOOKUP(H139,[1]Priv_Workers!$B$2:$BD$55,20,FALSE),D139=8,VLOOKUP(H139,[1]Priv_Workers!$B$2:$BD$55,21,FALSE),D139=9,VLOOKUP(H139,[1]Priv_Workers!$B$2:$BD$55,22,FALSE),D139=10,VLOOKUP(H139,[1]Priv_Workers!$B$2:$BD$55,23,FALSE),D139=11,VLOOKUP(H139,[1]Priv_Workers!$B$2:$BD$55,24,FALSE),D139=12,VLOOKUP(H139,[1]Priv_Workers!$B$2:$BD$55,25,FALSE)),C139=2016,_xlfn.IFS(D139=1,VLOOKUP(H139,[1]Priv_Workers!$B$2:$BD$55,26,FALSE),D139=2,VLOOKUP(H139,[1]Priv_Workers!$B$2:$BD$55,27,FALSE),D139=3,VLOOKUP(H139,[1]Priv_Workers!$B$2:$BD$55,28,FALSE),D139=4,VLOOKUP(H139,[1]Priv_Workers!$B$2:$BD$55,29,FALSE),D139=5,VLOOKUP(H139,[1]Priv_Workers!$B$2:$BD$55,30,FALSE),D139=6,VLOOKUP(H139,[1]Priv_Workers!$B$2:$BD$55,31,FALSE),D139=7,VLOOKUP(H139,[1]Priv_Workers!$B$2:$BD$55,32,FALSE),D139=8,VLOOKUP(H139,[1]Priv_Workers!$B$2:$BD$55,33,FALSE),D139=9,VLOOKUP(H139,[1]Priv_Workers!$B$2:$BD$55,34,FALSE),D139=10,VLOOKUP(H139,[1]Priv_Workers!$B$2:$BD$55,35,FALSE),D139=11,VLOOKUP(H139,[1]Priv_Workers!$B$2:$BD$55,36,FALSE),D139=12,VLOOKUP(H139,[1]Priv_Workers!$B$2:$BD$55,37,FALSE)),C139=2017,_xlfn.IFS(D139=1,VLOOKUP(H139,[1]Priv_Workers!$B$2:$BD$55,38,FALSE),D139=2,VLOOKUP(H139,[1]Priv_Workers!$B$2:$BD$55,39,FALSE),D139=3,VLOOKUP(H139,[1]Priv_Workers!$B$2:$BD$55,40,FALSE),D139=4,VLOOKUP(H139,[1]Priv_Workers!$B$2:$BD$55,41,FALSE),D139=5,VLOOKUP(H139,[1]Priv_Workers!$B$2:$BD$55,42,FALSE),D139=6,VLOOKUP(H139,[1]Priv_Workers!$B$2:$BD$55,43,FALSE),D139=7,VLOOKUP(H139,[1]Priv_Workers!$B$2:$BD$55,43,FALSE),D139=8,VLOOKUP(H139,[1]Priv_Workers!$B$2:$BD$55,44,FALSE),D139=9,VLOOKUP(H139,[1]Priv_Workers!$B$2:$BD$55,45,FALSE),D139=10,VLOOKUP(H139,[1]Priv_Workers!$B$2:$BD$55,46,FALSE),D139=11,VLOOKUP(H139,[1]Priv_Workers!$B$2:$BD$55,47,FALSE),D139=12,VLOOKUP(H139,[1]Priv_Workers!$B$2:$BD$55,48)),C139=2018,_xlfn.IFS(D139=1,VLOOKUP(H139,[1]Priv_Workers!$B$2:$BD$55,49,FALSE),D139=2,VLOOKUP(H139,[1]Priv_Workers!$B$2:$BD$55,50,FALSE),D139=3,VLOOKUP(H139,[1]Priv_Workers!$B$2:$BD$55,51,FALSE),D139=4,VLOOKUP(H139,[1]Priv_Workers!$B$2:$BD$55,52,FALSE),D139=5,VLOOKUP(H139,[1]Priv_Workers!$B$2:$BD$55,53,FALSE),D139=6,VLOOKUP(H139,[1]Priv_Workers!$B$2:$BD$55,54)))</f>
        <v>411373</v>
      </c>
      <c r="X139" s="3">
        <f t="shared" si="19"/>
        <v>5.9799743784837601E-4</v>
      </c>
      <c r="Y139" s="2">
        <f>_xlfn.IFS(C139=2014, _xlfn.IFS(E139=1, VLOOKUP(H139, [1]Wage_Info!$B$2:$AH$55, 2, FALSE), E139=2, VLOOKUP(H139, [1]Wage_Info!$B$2:$AH$55, 3, FALSE), E139=3, VLOOKUP(H139, [1]Wage_Info!$B$2:$AH$55, 4, FALSE), E139=4, VLOOKUP(H139, [1]Wage_Info!$B$2:$AH$55, 5, FALSE)), C139=2015, _xlfn.IFS(E139=1, VLOOKUP(H139, [1]Wage_Info!$B$2:$AH$55, 6, FALSE), E139=2, VLOOKUP(H139, [1]Wage_Info!$B$2:$AH$55, 7, FALSE), E139=3, VLOOKUP(H139, [1]Wage_Info!$B$2:$AH$55, 8, FALSE), E139=4, VLOOKUP(H139, [1]Wage_Info!$B$2:$AH$55, 9, FALSE)), C139=2016, _xlfn.IFS(E139=1, VLOOKUP(H139, [1]Wage_Info!$B$2:$AH$55, 10, FALSE), E139=2, VLOOKUP(H139, [1]Wage_Info!$B$2:$AH$55, 11, FALSE), E139=3, VLOOKUP(H139, [1]Wage_Info!$B$2:$AH$55, 12, FALSE), E139=4, VLOOKUP(H139, [1]Wage_Info!$B$2:$AH$55, 13, FALSE)), C139=2017, _xlfn.IFS(E139=1, VLOOKUP(H139, [1]Wage_Info!$B$2:$AH$55, 14, FALSE), E139=2, VLOOKUP(H139, [1]Wage_Info!$B$2:$AH$55, 15, FALSE), E139=3, VLOOKUP(H139, [1]Wage_Info!$B$2:$AH$55, 16, FALSE), E139=4, VLOOKUP(H139, [1]Wage_Info!$B$2:$AH$55, 17, FALSE)), C139 = 2018, _xlfn.IFS(E139=1, VLOOKUP(H139, [1]Wage_Info!$B$2:$AH$55, 18, FALSE), E139=3, VLOOKUP(H139, [1]Wage_Info!$B$2:$AH$55, 19, FALSE)))</f>
        <v>5110551</v>
      </c>
      <c r="Z139" s="2">
        <f>_xlfn.IFS(C139=2014, _xlfn.IFS(E139=1, VLOOKUP(H139, [1]Wage_Info!$B$2:$AL$55, 20, FALSE), E139=2, VLOOKUP(H139, [1]Wage_Info!$B$2:$AL$55, 21, FALSE), E139=3, VLOOKUP(H139, [1]Wage_Info!$B$2:$AL$55, 22, FALSE), E139=4, VLOOKUP(H139, [1]Wage_Info!$B$2:$AL$55, 23, FALSE)), C139=2015, _xlfn.IFS(E139=1, VLOOKUP(H139, [1]Wage_Info!$B$2:$AL$55, 24, FALSE), E139=2, VLOOKUP(H139, [1]Wage_Info!$B$2:$AL$55, 25, FALSE), E139=3, VLOOKUP(H139, [1]Wage_Info!$B$2:$AL$55, 26, FALSE), E139=4, VLOOKUP(H139, [1]Wage_Info!$B$2:$AL$55, 27, FALSE)), C139=2016, _xlfn.IFS(E139=1, VLOOKUP(H139, [1]Wage_Info!$B$2:$AL$55, 28, FALSE), E139=2, VLOOKUP(H139, [1]Wage_Info!$B$2:$AL$55, 29, FALSE), E139=3, VLOOKUP(H139, [1]Wage_Info!$B$2:$AL$55, 30, FALSE), E139=4, VLOOKUP(H139, [1]Wage_Info!$B$2:$AL$55, 31, FALSE)), C139=2017, _xlfn.IFS(E139=1, VLOOKUP(H139, [1]Wage_Info!$B$2:$AL$55, 32, FALSE), E139=2, VLOOKUP(H139, [1]Wage_Info!$B$2:$AL$55, 33, FALSE), E139=3, VLOOKUP(H139, [1]Wage_Info!$B$2:$AL$55, 34, FALSE), E139=4, VLOOKUP(H139, [1]Wage_Info!$B$2:$AL$55, 35, FALSE)), C139 = 2018, _xlfn.IFS(E139=1, VLOOKUP(H139, [1]Wage_Info!$B$2:$AL$55, 36, FALSE), E139=2, VLOOKUP(H139, [1]Wage_Info!$B$2:$AL$55, 37, FALSE)))</f>
        <v>5220432399</v>
      </c>
      <c r="AA139" s="4">
        <f t="shared" si="20"/>
        <v>9.7895166710308353E-4</v>
      </c>
      <c r="AB139">
        <f>[1]Key!C139</f>
        <v>1</v>
      </c>
      <c r="AC139">
        <f t="shared" si="21"/>
        <v>0</v>
      </c>
      <c r="AD139">
        <f t="shared" si="22"/>
        <v>0</v>
      </c>
      <c r="AE139">
        <f t="shared" si="23"/>
        <v>0</v>
      </c>
      <c r="AF139">
        <f>[1]Key!D139</f>
        <v>0</v>
      </c>
    </row>
    <row r="140" spans="1:32" x14ac:dyDescent="0.3">
      <c r="A140">
        <v>139</v>
      </c>
      <c r="B140">
        <v>139</v>
      </c>
      <c r="C140">
        <v>2015</v>
      </c>
      <c r="D140">
        <v>5</v>
      </c>
      <c r="E140">
        <f t="shared" si="16"/>
        <v>2</v>
      </c>
      <c r="F140">
        <v>2016</v>
      </c>
      <c r="G140" t="s">
        <v>62</v>
      </c>
      <c r="H140" s="1">
        <f>VALUE(IF(G140="foreign",53,SUBSTITUTE(G140,G140,VLOOKUP(G140,[1]Key!$G$2:$H$55,2,))))</f>
        <v>53</v>
      </c>
      <c r="I140" t="s">
        <v>29</v>
      </c>
      <c r="J140">
        <f>VALUE(_xlfn.IFS(I140="foreign",53,I140="fictional",54, I140="unspecified", 55, NOT(OR(I140="foreign",I140="fictional")),SUBSTITUTE(I140,I140,VLOOKUP(I140,[1]Key!$G$2:$H$55,2,))))</f>
        <v>33</v>
      </c>
      <c r="K140">
        <f t="shared" si="17"/>
        <v>0</v>
      </c>
      <c r="L140">
        <f>VLOOKUP(H140, [1]Key!$H$2:$K$54, 2)</f>
        <v>0</v>
      </c>
      <c r="M140">
        <f>VLOOKUP(J140, [1]Key!$H$2:$K$54, 2)</f>
        <v>3</v>
      </c>
      <c r="N140">
        <f>VLOOKUP("*"&amp;G140&amp;"*",[1]Key!$N$2:$O$6,2,FALSE)</f>
        <v>0</v>
      </c>
      <c r="O140">
        <f>VLOOKUP("*"&amp;G140&amp;"*",[1]Key!$R$2:$S$11,2,FALSE)</f>
        <v>0</v>
      </c>
      <c r="P140">
        <v>1528</v>
      </c>
      <c r="Q140" s="2">
        <v>29000000</v>
      </c>
      <c r="R140" t="s">
        <v>42</v>
      </c>
      <c r="S140">
        <f>VLOOKUP(R140, [1]Key!$U$2:$V$16, 2, FALSE)</f>
        <v>5</v>
      </c>
      <c r="T140">
        <f t="shared" si="18"/>
        <v>0</v>
      </c>
      <c r="U140">
        <f>_xlfn.IFS(C140=2018, VLOOKUP(H140, '[1]State Pop'!$B$2:$G$55,6),C140=2017, VLOOKUP(H140, '[1]State Pop'!$B$2:$F$55,5),C140=2016, VLOOKUP(H140, '[1]State Pop'!$B$2:$F$55,4), C140=2015, VLOOKUP(H140, '[1]State Pop'!$B$2:$F$55,3), C140=2014, VLOOKUP(H140, '[1]State Pop'!$B$2:$F$55,2))</f>
        <v>0</v>
      </c>
      <c r="V140">
        <f>_xlfn.IFS(C140=2014,_xlfn.IFS(D140=1,VLOOKUP(H140,[1]Film_Workers!$B$2:$BD$55,2,FALSE),D140=2,VLOOKUP(H140,[1]Film_Workers!$B$2:$BD$55,3,FALSE),D140=3,VLOOKUP(H140,[1]Film_Workers!$B$2:$BD$55,4,FALSE),D140=4,VLOOKUP(H140,[1]Film_Workers!$B$2:$BD$55,5,FALSE),D140=5,VLOOKUP(H140,[1]Film_Workers!$B$2:$BD$55,6,FALSE),D140=6,VLOOKUP(H140,[1]Film_Workers!$B$2:$BD$55,7,FALSE),D140=7,VLOOKUP(H140,[1]Film_Workers!$B$2:$BD$55,8,FALSE),D140=8,VLOOKUP(H140,[1]Film_Workers!$B$2:$BD$55,9,FALSE),D140=9,VLOOKUP(H140,[1]Film_Workers!$B$2:$BD$55,10,FALSE),D140=10,VLOOKUP(H140,[1]Film_Workers!$B$2:$BD$55,11,FALSE),D140=11,VLOOKUP(H140,[1]Film_Workers!$B$2:$BD$55,12,FALSE),D140=12,VLOOKUP(H140,[1]Film_Workers!$B$2:$BD$55,13,FALSE)),C140=2015,_xlfn.IFS(D140=1,VLOOKUP(H140,[1]Film_Workers!$B$2:$BD$55,14,FALSE),D140=2,VLOOKUP(H140,[1]Film_Workers!$B$2:$BD$55,15,FALSE),D140=3,VLOOKUP(H140,[1]Film_Workers!$B$2:$BD$55,16,FALSE),D140=4,VLOOKUP(H140,[1]Film_Workers!$B$2:$BD$55,17,FALSE),D140=5,VLOOKUP(H140,[1]Film_Workers!$B$2:$BD$55,18,FALSE),D140=6,VLOOKUP(H140,[1]Film_Workers!$B$2:$BD$55,19,FALSE),D140=7,VLOOKUP(H140,[1]Film_Workers!$B$2:$BD$55,20,FALSE),D140=8,VLOOKUP(H140,[1]Film_Workers!$B$2:$BD$55,21,FALSE),D140=9,VLOOKUP(H140,[1]Film_Workers!$B$2:$BD$55,22,FALSE),D140=10,VLOOKUP(H140,[1]Film_Workers!$B$2:$BD$55,23,FALSE),D140=11,VLOOKUP(H140,[1]Film_Workers!$B$2:$BD$55,24,FALSE),D140=12,VLOOKUP(H140,[1]Film_Workers!$B$2:$BD$55,25,FALSE)),C140=2016,_xlfn.IFS(D140=1,VLOOKUP(H140,[1]Film_Workers!$B$2:$BD$55,26,FALSE),D140=2,VLOOKUP(H140,[1]Film_Workers!$B$2:$BD$55,27,FALSE),D140=3,VLOOKUP(H140,[1]Film_Workers!$B$2:$BD$55,28,FALSE),D140=4,VLOOKUP(H140,[1]Film_Workers!$B$2:$BD$55,29,FALSE),D140=5,VLOOKUP(H140,[1]Film_Workers!$B$2:$BD$55,30,FALSE),D140=6,VLOOKUP(H140,[1]Film_Workers!$B$2:$BD$55,31,FALSE),D140=7,VLOOKUP(H140,[1]Film_Workers!$B$2:$BD$55,32,FALSE),D140=8,VLOOKUP(H140,[1]Film_Workers!$B$2:$BD$55,33,FALSE),D140=9,VLOOKUP(H140,[1]Film_Workers!$B$2:$BD$55,34,FALSE),D140=10,VLOOKUP(H140,[1]Film_Workers!$B$2:$BD$55,35,FALSE),D140=11,VLOOKUP(H140,[1]Film_Workers!$B$2:$BD$55,36,FALSE),D140=12,VLOOKUP(H140,[1]Film_Workers!$B$2:$BD$55,37,FALSE)),C140=2017,_xlfn.IFS(D140=1,VLOOKUP(H140,[1]Film_Workers!$B$2:$BD$55,38,FALSE),D140=2,VLOOKUP(H140,[1]Film_Workers!$B$2:$BD$55,39,FALSE),D140=3,VLOOKUP(H140,[1]Film_Workers!$B$2:$BD$55,40,FALSE),D140=4,VLOOKUP(H140,[1]Film_Workers!$B$2:$BD$55,41,FALSE),D140=5,VLOOKUP(H140,[1]Film_Workers!$B$2:$BD$55,42,FALSE),D140=6,VLOOKUP(H140,[1]Film_Workers!$B$2:$BD$55,43,FALSE),D140=7,VLOOKUP(H140,[1]Film_Workers!$B$2:$BD$55,43,FALSE),D140=8,VLOOKUP(H140,[1]Film_Workers!$B$2:$BD$55,44,FALSE),D140=9,VLOOKUP(H140,[1]Film_Workers!$B$2:$BD$55,45,FALSE),D140=10,VLOOKUP(H140,[1]Film_Workers!$B$2:$BD$55,46,FALSE),D140=11,VLOOKUP(H140,[1]Film_Workers!$B$2:$BD$55,47,FALSE),D140=12,VLOOKUP(H140,[1]Film_Workers!$B$2:$BD$55,48)),C140=2018,_xlfn.IFS(D140=1,VLOOKUP(H140,[1]Film_Workers!$B$2:$BD$55,49,FALSE),D140=2,VLOOKUP(H140,[1]Film_Workers!$B$2:$BD$55,50,FALSE),D140=3,VLOOKUP(H140,[1]Film_Workers!$B$2:$BD$55,51,FALSE),D140=4,VLOOKUP(H140,[1]Film_Workers!$B$2:$BD$55,52,FALSE),D140=5,VLOOKUP(H140,[1]Film_Workers!$B$2:$BD$55,53,FALSE),D140=6,VLOOKUP(H140,[1]Film_Workers!$B$2:$BD$55,54)))</f>
        <v>0</v>
      </c>
      <c r="W140">
        <f>_xlfn.IFS(C140=2014,_xlfn.IFS(D140=1,VLOOKUP(H140,[1]Priv_Workers!$B$2:$BD$55,2,FALSE),D140=2,VLOOKUP(H140,[1]Priv_Workers!$B$2:$BD$55,3,FALSE),D140=3,VLOOKUP(H140,[1]Priv_Workers!$B$2:$BD$55,4,FALSE),D140=4,VLOOKUP(H140,[1]Priv_Workers!$B$2:$BD$55,5,FALSE),D140=5,VLOOKUP(H140,[1]Priv_Workers!$B$2:$BD$55,6,FALSE),D140=6,VLOOKUP(H140,[1]Priv_Workers!$B$2:$BD$55,7,FALSE),D140=7,VLOOKUP(H140,[1]Priv_Workers!$B$2:$BD$55,8,FALSE),D140=8,VLOOKUP(H140,[1]Priv_Workers!$B$2:$BD$55,9,FALSE),D140=9,VLOOKUP(H140,[1]Priv_Workers!$B$2:$BD$55,10,FALSE),D140=10,VLOOKUP(H140,[1]Priv_Workers!$B$2:$BD$55,11,FALSE),D140=11,VLOOKUP(H140,[1]Priv_Workers!$B$2:$BD$55,12,FALSE),D140=12,VLOOKUP(H140,[1]Priv_Workers!$B$2:$BD$55,13,FALSE)),C140=2015,_xlfn.IFS(D140=1,VLOOKUP(H140,[1]Priv_Workers!$B$2:$BD$55,14,FALSE),D140=2,VLOOKUP(H140,[1]Priv_Workers!$B$2:$BD$55,15,FALSE),D140=3,VLOOKUP(H140,[1]Priv_Workers!$B$2:$BD$55,16,FALSE),D140=4,VLOOKUP(H140,[1]Priv_Workers!$B$2:$BD$55,17,FALSE),D140=5,VLOOKUP(H140,[1]Priv_Workers!$B$2:$BD$55,18,FALSE),D140=6,VLOOKUP(H140,[1]Priv_Workers!$B$2:$BD$55,19,FALSE),D140=7,VLOOKUP(H140,[1]Priv_Workers!$B$2:$BD$55,20,FALSE),D140=8,VLOOKUP(H140,[1]Priv_Workers!$B$2:$BD$55,21,FALSE),D140=9,VLOOKUP(H140,[1]Priv_Workers!$B$2:$BD$55,22,FALSE),D140=10,VLOOKUP(H140,[1]Priv_Workers!$B$2:$BD$55,23,FALSE),D140=11,VLOOKUP(H140,[1]Priv_Workers!$B$2:$BD$55,24,FALSE),D140=12,VLOOKUP(H140,[1]Priv_Workers!$B$2:$BD$55,25,FALSE)),C140=2016,_xlfn.IFS(D140=1,VLOOKUP(H140,[1]Priv_Workers!$B$2:$BD$55,26,FALSE),D140=2,VLOOKUP(H140,[1]Priv_Workers!$B$2:$BD$55,27,FALSE),D140=3,VLOOKUP(H140,[1]Priv_Workers!$B$2:$BD$55,28,FALSE),D140=4,VLOOKUP(H140,[1]Priv_Workers!$B$2:$BD$55,29,FALSE),D140=5,VLOOKUP(H140,[1]Priv_Workers!$B$2:$BD$55,30,FALSE),D140=6,VLOOKUP(H140,[1]Priv_Workers!$B$2:$BD$55,31,FALSE),D140=7,VLOOKUP(H140,[1]Priv_Workers!$B$2:$BD$55,32,FALSE),D140=8,VLOOKUP(H140,[1]Priv_Workers!$B$2:$BD$55,33,FALSE),D140=9,VLOOKUP(H140,[1]Priv_Workers!$B$2:$BD$55,34,FALSE),D140=10,VLOOKUP(H140,[1]Priv_Workers!$B$2:$BD$55,35,FALSE),D140=11,VLOOKUP(H140,[1]Priv_Workers!$B$2:$BD$55,36,FALSE),D140=12,VLOOKUP(H140,[1]Priv_Workers!$B$2:$BD$55,37,FALSE)),C140=2017,_xlfn.IFS(D140=1,VLOOKUP(H140,[1]Priv_Workers!$B$2:$BD$55,38,FALSE),D140=2,VLOOKUP(H140,[1]Priv_Workers!$B$2:$BD$55,39,FALSE),D140=3,VLOOKUP(H140,[1]Priv_Workers!$B$2:$BD$55,40,FALSE),D140=4,VLOOKUP(H140,[1]Priv_Workers!$B$2:$BD$55,41,FALSE),D140=5,VLOOKUP(H140,[1]Priv_Workers!$B$2:$BD$55,42,FALSE),D140=6,VLOOKUP(H140,[1]Priv_Workers!$B$2:$BD$55,43,FALSE),D140=7,VLOOKUP(H140,[1]Priv_Workers!$B$2:$BD$55,43,FALSE),D140=8,VLOOKUP(H140,[1]Priv_Workers!$B$2:$BD$55,44,FALSE),D140=9,VLOOKUP(H140,[1]Priv_Workers!$B$2:$BD$55,45,FALSE),D140=10,VLOOKUP(H140,[1]Priv_Workers!$B$2:$BD$55,46,FALSE),D140=11,VLOOKUP(H140,[1]Priv_Workers!$B$2:$BD$55,47,FALSE),D140=12,VLOOKUP(H140,[1]Priv_Workers!$B$2:$BD$55,48)),C140=2018,_xlfn.IFS(D140=1,VLOOKUP(H140,[1]Priv_Workers!$B$2:$BD$55,49,FALSE),D140=2,VLOOKUP(H140,[1]Priv_Workers!$B$2:$BD$55,50,FALSE),D140=3,VLOOKUP(H140,[1]Priv_Workers!$B$2:$BD$55,51,FALSE),D140=4,VLOOKUP(H140,[1]Priv_Workers!$B$2:$BD$55,52,FALSE),D140=5,VLOOKUP(H140,[1]Priv_Workers!$B$2:$BD$55,53,FALSE),D140=6,VLOOKUP(H140,[1]Priv_Workers!$B$2:$BD$55,54)))</f>
        <v>0</v>
      </c>
      <c r="X140" s="3" t="e">
        <f t="shared" si="19"/>
        <v>#DIV/0!</v>
      </c>
      <c r="Y140" s="2">
        <f>_xlfn.IFS(C140=2014, _xlfn.IFS(E140=1, VLOOKUP(H140, [1]Wage_Info!$B$2:$AH$55, 2, FALSE), E140=2, VLOOKUP(H140, [1]Wage_Info!$B$2:$AH$55, 3, FALSE), E140=3, VLOOKUP(H140, [1]Wage_Info!$B$2:$AH$55, 4, FALSE), E140=4, VLOOKUP(H140, [1]Wage_Info!$B$2:$AH$55, 5, FALSE)), C140=2015, _xlfn.IFS(E140=1, VLOOKUP(H140, [1]Wage_Info!$B$2:$AH$55, 6, FALSE), E140=2, VLOOKUP(H140, [1]Wage_Info!$B$2:$AH$55, 7, FALSE), E140=3, VLOOKUP(H140, [1]Wage_Info!$B$2:$AH$55, 8, FALSE), E140=4, VLOOKUP(H140, [1]Wage_Info!$B$2:$AH$55, 9, FALSE)), C140=2016, _xlfn.IFS(E140=1, VLOOKUP(H140, [1]Wage_Info!$B$2:$AH$55, 10, FALSE), E140=2, VLOOKUP(H140, [1]Wage_Info!$B$2:$AH$55, 11, FALSE), E140=3, VLOOKUP(H140, [1]Wage_Info!$B$2:$AH$55, 12, FALSE), E140=4, VLOOKUP(H140, [1]Wage_Info!$B$2:$AH$55, 13, FALSE)), C140=2017, _xlfn.IFS(E140=1, VLOOKUP(H140, [1]Wage_Info!$B$2:$AH$55, 14, FALSE), E140=2, VLOOKUP(H140, [1]Wage_Info!$B$2:$AH$55, 15, FALSE), E140=3, VLOOKUP(H140, [1]Wage_Info!$B$2:$AH$55, 16, FALSE), E140=4, VLOOKUP(H140, [1]Wage_Info!$B$2:$AH$55, 17, FALSE)), C140 = 2018, _xlfn.IFS(E140=1, VLOOKUP(H140, [1]Wage_Info!$B$2:$AH$55, 18, FALSE), E140=3, VLOOKUP(H140, [1]Wage_Info!$B$2:$AH$55, 19, FALSE)))</f>
        <v>0</v>
      </c>
      <c r="Z140" s="2">
        <f>_xlfn.IFS(C140=2014, _xlfn.IFS(E140=1, VLOOKUP(H140, [1]Wage_Info!$B$2:$AL$55, 20, FALSE), E140=2, VLOOKUP(H140, [1]Wage_Info!$B$2:$AL$55, 21, FALSE), E140=3, VLOOKUP(H140, [1]Wage_Info!$B$2:$AL$55, 22, FALSE), E140=4, VLOOKUP(H140, [1]Wage_Info!$B$2:$AL$55, 23, FALSE)), C140=2015, _xlfn.IFS(E140=1, VLOOKUP(H140, [1]Wage_Info!$B$2:$AL$55, 24, FALSE), E140=2, VLOOKUP(H140, [1]Wage_Info!$B$2:$AL$55, 25, FALSE), E140=3, VLOOKUP(H140, [1]Wage_Info!$B$2:$AL$55, 26, FALSE), E140=4, VLOOKUP(H140, [1]Wage_Info!$B$2:$AL$55, 27, FALSE)), C140=2016, _xlfn.IFS(E140=1, VLOOKUP(H140, [1]Wage_Info!$B$2:$AL$55, 28, FALSE), E140=2, VLOOKUP(H140, [1]Wage_Info!$B$2:$AL$55, 29, FALSE), E140=3, VLOOKUP(H140, [1]Wage_Info!$B$2:$AL$55, 30, FALSE), E140=4, VLOOKUP(H140, [1]Wage_Info!$B$2:$AL$55, 31, FALSE)), C140=2017, _xlfn.IFS(E140=1, VLOOKUP(H140, [1]Wage_Info!$B$2:$AL$55, 32, FALSE), E140=2, VLOOKUP(H140, [1]Wage_Info!$B$2:$AL$55, 33, FALSE), E140=3, VLOOKUP(H140, [1]Wage_Info!$B$2:$AL$55, 34, FALSE), E140=4, VLOOKUP(H140, [1]Wage_Info!$B$2:$AL$55, 35, FALSE)), C140 = 2018, _xlfn.IFS(E140=1, VLOOKUP(H140, [1]Wage_Info!$B$2:$AL$55, 36, FALSE), E140=2, VLOOKUP(H140, [1]Wage_Info!$B$2:$AL$55, 37, FALSE)))</f>
        <v>0</v>
      </c>
      <c r="AA140" s="4" t="e">
        <f t="shared" si="20"/>
        <v>#DIV/0!</v>
      </c>
      <c r="AB140">
        <f>[1]Key!C140</f>
        <v>1</v>
      </c>
      <c r="AC140">
        <f t="shared" si="21"/>
        <v>0</v>
      </c>
      <c r="AD140">
        <f t="shared" si="22"/>
        <v>0</v>
      </c>
      <c r="AE140">
        <f t="shared" si="23"/>
        <v>0</v>
      </c>
      <c r="AF140">
        <f>[1]Key!D140</f>
        <v>0</v>
      </c>
    </row>
    <row r="141" spans="1:32" x14ac:dyDescent="0.3">
      <c r="A141">
        <v>140</v>
      </c>
      <c r="B141">
        <v>140</v>
      </c>
      <c r="C141">
        <v>2014</v>
      </c>
      <c r="D141">
        <v>9</v>
      </c>
      <c r="E141">
        <f t="shared" si="16"/>
        <v>3</v>
      </c>
      <c r="F141">
        <v>2016</v>
      </c>
      <c r="G141" t="s">
        <v>62</v>
      </c>
      <c r="H141" s="1">
        <f>VALUE(IF(G141="foreign",53,SUBSTITUTE(G141,G141,VLOOKUP(G141,[1]Key!$G$2:$H$55,2,))))</f>
        <v>53</v>
      </c>
      <c r="I141" t="s">
        <v>62</v>
      </c>
      <c r="J141">
        <f>VALUE(_xlfn.IFS(I141="foreign",53,I141="fictional",54, I141="unspecified", 55, NOT(OR(I141="foreign",I141="fictional")),SUBSTITUTE(I141,I141,VLOOKUP(I141,[1]Key!$G$2:$H$55,2,))))</f>
        <v>53</v>
      </c>
      <c r="K141">
        <f t="shared" si="17"/>
        <v>1</v>
      </c>
      <c r="L141">
        <f>VLOOKUP(H141, [1]Key!$H$2:$K$54, 2)</f>
        <v>0</v>
      </c>
      <c r="M141">
        <f>VLOOKUP(J141, [1]Key!$H$2:$K$54, 2)</f>
        <v>0</v>
      </c>
      <c r="N141">
        <f>VLOOKUP("*"&amp;G141&amp;"*",[1]Key!$N$2:$O$6,2,FALSE)</f>
        <v>0</v>
      </c>
      <c r="O141">
        <f>VLOOKUP("*"&amp;G141&amp;"*",[1]Key!$R$2:$S$11,2,FALSE)</f>
        <v>0</v>
      </c>
      <c r="P141">
        <v>1523</v>
      </c>
      <c r="Q141" s="2">
        <v>43000000</v>
      </c>
      <c r="R141" t="s">
        <v>33</v>
      </c>
      <c r="S141">
        <f>VLOOKUP(R141, [1]Key!$U$2:$V$16, 2, FALSE)</f>
        <v>1</v>
      </c>
      <c r="T141">
        <f t="shared" si="18"/>
        <v>0</v>
      </c>
      <c r="U141">
        <f>_xlfn.IFS(C141=2018, VLOOKUP(H141, '[1]State Pop'!$B$2:$G$55,6),C141=2017, VLOOKUP(H141, '[1]State Pop'!$B$2:$F$55,5),C141=2016, VLOOKUP(H141, '[1]State Pop'!$B$2:$F$55,4), C141=2015, VLOOKUP(H141, '[1]State Pop'!$B$2:$F$55,3), C141=2014, VLOOKUP(H141, '[1]State Pop'!$B$2:$F$55,2))</f>
        <v>0</v>
      </c>
      <c r="V141">
        <f>_xlfn.IFS(C141=2014,_xlfn.IFS(D141=1,VLOOKUP(H141,[1]Film_Workers!$B$2:$BD$55,2,FALSE),D141=2,VLOOKUP(H141,[1]Film_Workers!$B$2:$BD$55,3,FALSE),D141=3,VLOOKUP(H141,[1]Film_Workers!$B$2:$BD$55,4,FALSE),D141=4,VLOOKUP(H141,[1]Film_Workers!$B$2:$BD$55,5,FALSE),D141=5,VLOOKUP(H141,[1]Film_Workers!$B$2:$BD$55,6,FALSE),D141=6,VLOOKUP(H141,[1]Film_Workers!$B$2:$BD$55,7,FALSE),D141=7,VLOOKUP(H141,[1]Film_Workers!$B$2:$BD$55,8,FALSE),D141=8,VLOOKUP(H141,[1]Film_Workers!$B$2:$BD$55,9,FALSE),D141=9,VLOOKUP(H141,[1]Film_Workers!$B$2:$BD$55,10,FALSE),D141=10,VLOOKUP(H141,[1]Film_Workers!$B$2:$BD$55,11,FALSE),D141=11,VLOOKUP(H141,[1]Film_Workers!$B$2:$BD$55,12,FALSE),D141=12,VLOOKUP(H141,[1]Film_Workers!$B$2:$BD$55,13,FALSE)),C141=2015,_xlfn.IFS(D141=1,VLOOKUP(H141,[1]Film_Workers!$B$2:$BD$55,14,FALSE),D141=2,VLOOKUP(H141,[1]Film_Workers!$B$2:$BD$55,15,FALSE),D141=3,VLOOKUP(H141,[1]Film_Workers!$B$2:$BD$55,16,FALSE),D141=4,VLOOKUP(H141,[1]Film_Workers!$B$2:$BD$55,17,FALSE),D141=5,VLOOKUP(H141,[1]Film_Workers!$B$2:$BD$55,18,FALSE),D141=6,VLOOKUP(H141,[1]Film_Workers!$B$2:$BD$55,19,FALSE),D141=7,VLOOKUP(H141,[1]Film_Workers!$B$2:$BD$55,20,FALSE),D141=8,VLOOKUP(H141,[1]Film_Workers!$B$2:$BD$55,21,FALSE),D141=9,VLOOKUP(H141,[1]Film_Workers!$B$2:$BD$55,22,FALSE),D141=10,VLOOKUP(H141,[1]Film_Workers!$B$2:$BD$55,23,FALSE),D141=11,VLOOKUP(H141,[1]Film_Workers!$B$2:$BD$55,24,FALSE),D141=12,VLOOKUP(H141,[1]Film_Workers!$B$2:$BD$55,25,FALSE)),C141=2016,_xlfn.IFS(D141=1,VLOOKUP(H141,[1]Film_Workers!$B$2:$BD$55,26,FALSE),D141=2,VLOOKUP(H141,[1]Film_Workers!$B$2:$BD$55,27,FALSE),D141=3,VLOOKUP(H141,[1]Film_Workers!$B$2:$BD$55,28,FALSE),D141=4,VLOOKUP(H141,[1]Film_Workers!$B$2:$BD$55,29,FALSE),D141=5,VLOOKUP(H141,[1]Film_Workers!$B$2:$BD$55,30,FALSE),D141=6,VLOOKUP(H141,[1]Film_Workers!$B$2:$BD$55,31,FALSE),D141=7,VLOOKUP(H141,[1]Film_Workers!$B$2:$BD$55,32,FALSE),D141=8,VLOOKUP(H141,[1]Film_Workers!$B$2:$BD$55,33,FALSE),D141=9,VLOOKUP(H141,[1]Film_Workers!$B$2:$BD$55,34,FALSE),D141=10,VLOOKUP(H141,[1]Film_Workers!$B$2:$BD$55,35,FALSE),D141=11,VLOOKUP(H141,[1]Film_Workers!$B$2:$BD$55,36,FALSE),D141=12,VLOOKUP(H141,[1]Film_Workers!$B$2:$BD$55,37,FALSE)),C141=2017,_xlfn.IFS(D141=1,VLOOKUP(H141,[1]Film_Workers!$B$2:$BD$55,38,FALSE),D141=2,VLOOKUP(H141,[1]Film_Workers!$B$2:$BD$55,39,FALSE),D141=3,VLOOKUP(H141,[1]Film_Workers!$B$2:$BD$55,40,FALSE),D141=4,VLOOKUP(H141,[1]Film_Workers!$B$2:$BD$55,41,FALSE),D141=5,VLOOKUP(H141,[1]Film_Workers!$B$2:$BD$55,42,FALSE),D141=6,VLOOKUP(H141,[1]Film_Workers!$B$2:$BD$55,43,FALSE),D141=7,VLOOKUP(H141,[1]Film_Workers!$B$2:$BD$55,43,FALSE),D141=8,VLOOKUP(H141,[1]Film_Workers!$B$2:$BD$55,44,FALSE),D141=9,VLOOKUP(H141,[1]Film_Workers!$B$2:$BD$55,45,FALSE),D141=10,VLOOKUP(H141,[1]Film_Workers!$B$2:$BD$55,46,FALSE),D141=11,VLOOKUP(H141,[1]Film_Workers!$B$2:$BD$55,47,FALSE),D141=12,VLOOKUP(H141,[1]Film_Workers!$B$2:$BD$55,48)),C141=2018,_xlfn.IFS(D141=1,VLOOKUP(H141,[1]Film_Workers!$B$2:$BD$55,49,FALSE),D141=2,VLOOKUP(H141,[1]Film_Workers!$B$2:$BD$55,50,FALSE),D141=3,VLOOKUP(H141,[1]Film_Workers!$B$2:$BD$55,51,FALSE),D141=4,VLOOKUP(H141,[1]Film_Workers!$B$2:$BD$55,52,FALSE),D141=5,VLOOKUP(H141,[1]Film_Workers!$B$2:$BD$55,53,FALSE),D141=6,VLOOKUP(H141,[1]Film_Workers!$B$2:$BD$55,54)))</f>
        <v>0</v>
      </c>
      <c r="W141">
        <f>_xlfn.IFS(C141=2014,_xlfn.IFS(D141=1,VLOOKUP(H141,[1]Priv_Workers!$B$2:$BD$55,2,FALSE),D141=2,VLOOKUP(H141,[1]Priv_Workers!$B$2:$BD$55,3,FALSE),D141=3,VLOOKUP(H141,[1]Priv_Workers!$B$2:$BD$55,4,FALSE),D141=4,VLOOKUP(H141,[1]Priv_Workers!$B$2:$BD$55,5,FALSE),D141=5,VLOOKUP(H141,[1]Priv_Workers!$B$2:$BD$55,6,FALSE),D141=6,VLOOKUP(H141,[1]Priv_Workers!$B$2:$BD$55,7,FALSE),D141=7,VLOOKUP(H141,[1]Priv_Workers!$B$2:$BD$55,8,FALSE),D141=8,VLOOKUP(H141,[1]Priv_Workers!$B$2:$BD$55,9,FALSE),D141=9,VLOOKUP(H141,[1]Priv_Workers!$B$2:$BD$55,10,FALSE),D141=10,VLOOKUP(H141,[1]Priv_Workers!$B$2:$BD$55,11,FALSE),D141=11,VLOOKUP(H141,[1]Priv_Workers!$B$2:$BD$55,12,FALSE),D141=12,VLOOKUP(H141,[1]Priv_Workers!$B$2:$BD$55,13,FALSE)),C141=2015,_xlfn.IFS(D141=1,VLOOKUP(H141,[1]Priv_Workers!$B$2:$BD$55,14,FALSE),D141=2,VLOOKUP(H141,[1]Priv_Workers!$B$2:$BD$55,15,FALSE),D141=3,VLOOKUP(H141,[1]Priv_Workers!$B$2:$BD$55,16,FALSE),D141=4,VLOOKUP(H141,[1]Priv_Workers!$B$2:$BD$55,17,FALSE),D141=5,VLOOKUP(H141,[1]Priv_Workers!$B$2:$BD$55,18,FALSE),D141=6,VLOOKUP(H141,[1]Priv_Workers!$B$2:$BD$55,19,FALSE),D141=7,VLOOKUP(H141,[1]Priv_Workers!$B$2:$BD$55,20,FALSE),D141=8,VLOOKUP(H141,[1]Priv_Workers!$B$2:$BD$55,21,FALSE),D141=9,VLOOKUP(H141,[1]Priv_Workers!$B$2:$BD$55,22,FALSE),D141=10,VLOOKUP(H141,[1]Priv_Workers!$B$2:$BD$55,23,FALSE),D141=11,VLOOKUP(H141,[1]Priv_Workers!$B$2:$BD$55,24,FALSE),D141=12,VLOOKUP(H141,[1]Priv_Workers!$B$2:$BD$55,25,FALSE)),C141=2016,_xlfn.IFS(D141=1,VLOOKUP(H141,[1]Priv_Workers!$B$2:$BD$55,26,FALSE),D141=2,VLOOKUP(H141,[1]Priv_Workers!$B$2:$BD$55,27,FALSE),D141=3,VLOOKUP(H141,[1]Priv_Workers!$B$2:$BD$55,28,FALSE),D141=4,VLOOKUP(H141,[1]Priv_Workers!$B$2:$BD$55,29,FALSE),D141=5,VLOOKUP(H141,[1]Priv_Workers!$B$2:$BD$55,30,FALSE),D141=6,VLOOKUP(H141,[1]Priv_Workers!$B$2:$BD$55,31,FALSE),D141=7,VLOOKUP(H141,[1]Priv_Workers!$B$2:$BD$55,32,FALSE),D141=8,VLOOKUP(H141,[1]Priv_Workers!$B$2:$BD$55,33,FALSE),D141=9,VLOOKUP(H141,[1]Priv_Workers!$B$2:$BD$55,34,FALSE),D141=10,VLOOKUP(H141,[1]Priv_Workers!$B$2:$BD$55,35,FALSE),D141=11,VLOOKUP(H141,[1]Priv_Workers!$B$2:$BD$55,36,FALSE),D141=12,VLOOKUP(H141,[1]Priv_Workers!$B$2:$BD$55,37,FALSE)),C141=2017,_xlfn.IFS(D141=1,VLOOKUP(H141,[1]Priv_Workers!$B$2:$BD$55,38,FALSE),D141=2,VLOOKUP(H141,[1]Priv_Workers!$B$2:$BD$55,39,FALSE),D141=3,VLOOKUP(H141,[1]Priv_Workers!$B$2:$BD$55,40,FALSE),D141=4,VLOOKUP(H141,[1]Priv_Workers!$B$2:$BD$55,41,FALSE),D141=5,VLOOKUP(H141,[1]Priv_Workers!$B$2:$BD$55,42,FALSE),D141=6,VLOOKUP(H141,[1]Priv_Workers!$B$2:$BD$55,43,FALSE),D141=7,VLOOKUP(H141,[1]Priv_Workers!$B$2:$BD$55,43,FALSE),D141=8,VLOOKUP(H141,[1]Priv_Workers!$B$2:$BD$55,44,FALSE),D141=9,VLOOKUP(H141,[1]Priv_Workers!$B$2:$BD$55,45,FALSE),D141=10,VLOOKUP(H141,[1]Priv_Workers!$B$2:$BD$55,46,FALSE),D141=11,VLOOKUP(H141,[1]Priv_Workers!$B$2:$BD$55,47,FALSE),D141=12,VLOOKUP(H141,[1]Priv_Workers!$B$2:$BD$55,48)),C141=2018,_xlfn.IFS(D141=1,VLOOKUP(H141,[1]Priv_Workers!$B$2:$BD$55,49,FALSE),D141=2,VLOOKUP(H141,[1]Priv_Workers!$B$2:$BD$55,50,FALSE),D141=3,VLOOKUP(H141,[1]Priv_Workers!$B$2:$BD$55,51,FALSE),D141=4,VLOOKUP(H141,[1]Priv_Workers!$B$2:$BD$55,52,FALSE),D141=5,VLOOKUP(H141,[1]Priv_Workers!$B$2:$BD$55,53,FALSE),D141=6,VLOOKUP(H141,[1]Priv_Workers!$B$2:$BD$55,54)))</f>
        <v>0</v>
      </c>
      <c r="X141" s="3" t="e">
        <f t="shared" si="19"/>
        <v>#DIV/0!</v>
      </c>
      <c r="Y141" s="2">
        <f>_xlfn.IFS(C141=2014, _xlfn.IFS(E141=1, VLOOKUP(H141, [1]Wage_Info!$B$2:$AH$55, 2, FALSE), E141=2, VLOOKUP(H141, [1]Wage_Info!$B$2:$AH$55, 3, FALSE), E141=3, VLOOKUP(H141, [1]Wage_Info!$B$2:$AH$55, 4, FALSE), E141=4, VLOOKUP(H141, [1]Wage_Info!$B$2:$AH$55, 5, FALSE)), C141=2015, _xlfn.IFS(E141=1, VLOOKUP(H141, [1]Wage_Info!$B$2:$AH$55, 6, FALSE), E141=2, VLOOKUP(H141, [1]Wage_Info!$B$2:$AH$55, 7, FALSE), E141=3, VLOOKUP(H141, [1]Wage_Info!$B$2:$AH$55, 8, FALSE), E141=4, VLOOKUP(H141, [1]Wage_Info!$B$2:$AH$55, 9, FALSE)), C141=2016, _xlfn.IFS(E141=1, VLOOKUP(H141, [1]Wage_Info!$B$2:$AH$55, 10, FALSE), E141=2, VLOOKUP(H141, [1]Wage_Info!$B$2:$AH$55, 11, FALSE), E141=3, VLOOKUP(H141, [1]Wage_Info!$B$2:$AH$55, 12, FALSE), E141=4, VLOOKUP(H141, [1]Wage_Info!$B$2:$AH$55, 13, FALSE)), C141=2017, _xlfn.IFS(E141=1, VLOOKUP(H141, [1]Wage_Info!$B$2:$AH$55, 14, FALSE), E141=2, VLOOKUP(H141, [1]Wage_Info!$B$2:$AH$55, 15, FALSE), E141=3, VLOOKUP(H141, [1]Wage_Info!$B$2:$AH$55, 16, FALSE), E141=4, VLOOKUP(H141, [1]Wage_Info!$B$2:$AH$55, 17, FALSE)), C141 = 2018, _xlfn.IFS(E141=1, VLOOKUP(H141, [1]Wage_Info!$B$2:$AH$55, 18, FALSE), E141=3, VLOOKUP(H141, [1]Wage_Info!$B$2:$AH$55, 19, FALSE)))</f>
        <v>0</v>
      </c>
      <c r="Z141" s="2">
        <f>_xlfn.IFS(C141=2014, _xlfn.IFS(E141=1, VLOOKUP(H141, [1]Wage_Info!$B$2:$AL$55, 20, FALSE), E141=2, VLOOKUP(H141, [1]Wage_Info!$B$2:$AL$55, 21, FALSE), E141=3, VLOOKUP(H141, [1]Wage_Info!$B$2:$AL$55, 22, FALSE), E141=4, VLOOKUP(H141, [1]Wage_Info!$B$2:$AL$55, 23, FALSE)), C141=2015, _xlfn.IFS(E141=1, VLOOKUP(H141, [1]Wage_Info!$B$2:$AL$55, 24, FALSE), E141=2, VLOOKUP(H141, [1]Wage_Info!$B$2:$AL$55, 25, FALSE), E141=3, VLOOKUP(H141, [1]Wage_Info!$B$2:$AL$55, 26, FALSE), E141=4, VLOOKUP(H141, [1]Wage_Info!$B$2:$AL$55, 27, FALSE)), C141=2016, _xlfn.IFS(E141=1, VLOOKUP(H141, [1]Wage_Info!$B$2:$AL$55, 28, FALSE), E141=2, VLOOKUP(H141, [1]Wage_Info!$B$2:$AL$55, 29, FALSE), E141=3, VLOOKUP(H141, [1]Wage_Info!$B$2:$AL$55, 30, FALSE), E141=4, VLOOKUP(H141, [1]Wage_Info!$B$2:$AL$55, 31, FALSE)), C141=2017, _xlfn.IFS(E141=1, VLOOKUP(H141, [1]Wage_Info!$B$2:$AL$55, 32, FALSE), E141=2, VLOOKUP(H141, [1]Wage_Info!$B$2:$AL$55, 33, FALSE), E141=3, VLOOKUP(H141, [1]Wage_Info!$B$2:$AL$55, 34, FALSE), E141=4, VLOOKUP(H141, [1]Wage_Info!$B$2:$AL$55, 35, FALSE)), C141 = 2018, _xlfn.IFS(E141=1, VLOOKUP(H141, [1]Wage_Info!$B$2:$AL$55, 36, FALSE), E141=2, VLOOKUP(H141, [1]Wage_Info!$B$2:$AL$55, 37, FALSE)))</f>
        <v>0</v>
      </c>
      <c r="AA141" s="4" t="e">
        <f t="shared" si="20"/>
        <v>#DIV/0!</v>
      </c>
      <c r="AB141">
        <f>[1]Key!C141</f>
        <v>1</v>
      </c>
      <c r="AC141">
        <f t="shared" si="21"/>
        <v>0</v>
      </c>
      <c r="AD141">
        <f t="shared" si="22"/>
        <v>0</v>
      </c>
      <c r="AE141">
        <f t="shared" si="23"/>
        <v>0</v>
      </c>
      <c r="AF141">
        <f>[1]Key!D141</f>
        <v>0</v>
      </c>
    </row>
    <row r="142" spans="1:32" x14ac:dyDescent="0.3">
      <c r="A142">
        <v>141</v>
      </c>
      <c r="B142">
        <v>141</v>
      </c>
      <c r="C142">
        <v>2015</v>
      </c>
      <c r="D142">
        <v>5</v>
      </c>
      <c r="E142">
        <f t="shared" si="16"/>
        <v>2</v>
      </c>
      <c r="F142">
        <v>2016</v>
      </c>
      <c r="G142" t="s">
        <v>95</v>
      </c>
      <c r="H142" s="1">
        <f>VALUE(IF(G142="foreign",53,SUBSTITUTE(G142,G142,VLOOKUP(G142,[1]Key!$G$2:$H$55,2,))))</f>
        <v>32</v>
      </c>
      <c r="I142" t="s">
        <v>96</v>
      </c>
      <c r="J142">
        <f>VALUE(_xlfn.IFS(I142="foreign",53,I142="fictional",54, I142="unspecified", 55, NOT(OR(I142="foreign",I142="fictional")),SUBSTITUTE(I142,I142,VLOOKUP(I142,[1]Key!$G$2:$H$55,2,))))</f>
        <v>44</v>
      </c>
      <c r="K142">
        <f t="shared" si="17"/>
        <v>0</v>
      </c>
      <c r="L142">
        <f>VLOOKUP(H142, [1]Key!$H$2:$K$54, 2)</f>
        <v>3</v>
      </c>
      <c r="M142">
        <f>VLOOKUP(J142, [1]Key!$H$2:$K$54, 2)</f>
        <v>3</v>
      </c>
      <c r="N142">
        <f>VLOOKUP("*"&amp;G142&amp;"*",[1]Key!$N$2:$O$6,2,FALSE)</f>
        <v>4</v>
      </c>
      <c r="O142">
        <f>VLOOKUP("*"&amp;G142&amp;"*",[1]Key!$R$2:$S$11,2,FALSE)</f>
        <v>4</v>
      </c>
      <c r="P142">
        <v>1505</v>
      </c>
      <c r="Q142" s="2">
        <v>12000000</v>
      </c>
      <c r="R142" t="s">
        <v>49</v>
      </c>
      <c r="S142">
        <f>VLOOKUP(R142, [1]Key!$U$2:$V$50, 2, FALSE)</f>
        <v>7</v>
      </c>
      <c r="T142">
        <f t="shared" si="18"/>
        <v>1</v>
      </c>
      <c r="U142">
        <f>_xlfn.IFS(C142=2018, VLOOKUP(H142, '[1]State Pop'!$B$2:$G$55,6),C142=2017, VLOOKUP(H142, '[1]State Pop'!$B$2:$F$55,5),C142=2016, VLOOKUP(H142, '[1]State Pop'!$B$2:$F$55,4), C142=2015, VLOOKUP(H142, '[1]State Pop'!$B$2:$F$55,3), C142=2014, VLOOKUP(H142, '[1]State Pop'!$B$2:$F$55,2))</f>
        <v>2082264</v>
      </c>
      <c r="V142">
        <f>_xlfn.IFS(C142=2014,_xlfn.IFS(D142=1,VLOOKUP(H142,[1]Film_Workers!$B$2:$BD$55,2,FALSE),D142=2,VLOOKUP(H142,[1]Film_Workers!$B$2:$BD$55,3,FALSE),D142=3,VLOOKUP(H142,[1]Film_Workers!$B$2:$BD$55,4,FALSE),D142=4,VLOOKUP(H142,[1]Film_Workers!$B$2:$BD$55,5,FALSE),D142=5,VLOOKUP(H142,[1]Film_Workers!$B$2:$BD$55,6,FALSE),D142=6,VLOOKUP(H142,[1]Film_Workers!$B$2:$BD$55,7,FALSE),D142=7,VLOOKUP(H142,[1]Film_Workers!$B$2:$BD$55,8,FALSE),D142=8,VLOOKUP(H142,[1]Film_Workers!$B$2:$BD$55,9,FALSE),D142=9,VLOOKUP(H142,[1]Film_Workers!$B$2:$BD$55,10,FALSE),D142=10,VLOOKUP(H142,[1]Film_Workers!$B$2:$BD$55,11,FALSE),D142=11,VLOOKUP(H142,[1]Film_Workers!$B$2:$BD$55,12,FALSE),D142=12,VLOOKUP(H142,[1]Film_Workers!$B$2:$BD$55,13,FALSE)),C142=2015,_xlfn.IFS(D142=1,VLOOKUP(H142,[1]Film_Workers!$B$2:$BD$55,14,FALSE),D142=2,VLOOKUP(H142,[1]Film_Workers!$B$2:$BD$55,15,FALSE),D142=3,VLOOKUP(H142,[1]Film_Workers!$B$2:$BD$55,16,FALSE),D142=4,VLOOKUP(H142,[1]Film_Workers!$B$2:$BD$55,17,FALSE),D142=5,VLOOKUP(H142,[1]Film_Workers!$B$2:$BD$55,18,FALSE),D142=6,VLOOKUP(H142,[1]Film_Workers!$B$2:$BD$55,19,FALSE),D142=7,VLOOKUP(H142,[1]Film_Workers!$B$2:$BD$55,20,FALSE),D142=8,VLOOKUP(H142,[1]Film_Workers!$B$2:$BD$55,21,FALSE),D142=9,VLOOKUP(H142,[1]Film_Workers!$B$2:$BD$55,22,FALSE),D142=10,VLOOKUP(H142,[1]Film_Workers!$B$2:$BD$55,23,FALSE),D142=11,VLOOKUP(H142,[1]Film_Workers!$B$2:$BD$55,24,FALSE),D142=12,VLOOKUP(H142,[1]Film_Workers!$B$2:$BD$55,25,FALSE)),C142=2016,_xlfn.IFS(D142=1,VLOOKUP(H142,[1]Film_Workers!$B$2:$BD$55,26,FALSE),D142=2,VLOOKUP(H142,[1]Film_Workers!$B$2:$BD$55,27,FALSE),D142=3,VLOOKUP(H142,[1]Film_Workers!$B$2:$BD$55,28,FALSE),D142=4,VLOOKUP(H142,[1]Film_Workers!$B$2:$BD$55,29,FALSE),D142=5,VLOOKUP(H142,[1]Film_Workers!$B$2:$BD$55,30,FALSE),D142=6,VLOOKUP(H142,[1]Film_Workers!$B$2:$BD$55,31,FALSE),D142=7,VLOOKUP(H142,[1]Film_Workers!$B$2:$BD$55,32,FALSE),D142=8,VLOOKUP(H142,[1]Film_Workers!$B$2:$BD$55,33,FALSE),D142=9,VLOOKUP(H142,[1]Film_Workers!$B$2:$BD$55,34,FALSE),D142=10,VLOOKUP(H142,[1]Film_Workers!$B$2:$BD$55,35,FALSE),D142=11,VLOOKUP(H142,[1]Film_Workers!$B$2:$BD$55,36,FALSE),D142=12,VLOOKUP(H142,[1]Film_Workers!$B$2:$BD$55,37,FALSE)),C142=2017,_xlfn.IFS(D142=1,VLOOKUP(H142,[1]Film_Workers!$B$2:$BD$55,38,FALSE),D142=2,VLOOKUP(H142,[1]Film_Workers!$B$2:$BD$55,39,FALSE),D142=3,VLOOKUP(H142,[1]Film_Workers!$B$2:$BD$55,40,FALSE),D142=4,VLOOKUP(H142,[1]Film_Workers!$B$2:$BD$55,41,FALSE),D142=5,VLOOKUP(H142,[1]Film_Workers!$B$2:$BD$55,42,FALSE),D142=6,VLOOKUP(H142,[1]Film_Workers!$B$2:$BD$55,43,FALSE),D142=7,VLOOKUP(H142,[1]Film_Workers!$B$2:$BD$55,43,FALSE),D142=8,VLOOKUP(H142,[1]Film_Workers!$B$2:$BD$55,44,FALSE),D142=9,VLOOKUP(H142,[1]Film_Workers!$B$2:$BD$55,45,FALSE),D142=10,VLOOKUP(H142,[1]Film_Workers!$B$2:$BD$55,46,FALSE),D142=11,VLOOKUP(H142,[1]Film_Workers!$B$2:$BD$55,47,FALSE),D142=12,VLOOKUP(H142,[1]Film_Workers!$B$2:$BD$55,48)),C142=2018,_xlfn.IFS(D142=1,VLOOKUP(H142,[1]Film_Workers!$B$2:$BD$55,49,FALSE),D142=2,VLOOKUP(H142,[1]Film_Workers!$B$2:$BD$55,50,FALSE),D142=3,VLOOKUP(H142,[1]Film_Workers!$B$2:$BD$55,51,FALSE),D142=4,VLOOKUP(H142,[1]Film_Workers!$B$2:$BD$55,52,FALSE),D142=5,VLOOKUP(H142,[1]Film_Workers!$B$2:$BD$55,53,FALSE),D142=6,VLOOKUP(H142,[1]Film_Workers!$B$2:$BD$55,54)))</f>
        <v>2631</v>
      </c>
      <c r="W142">
        <f>_xlfn.IFS(C142=2014,_xlfn.IFS(D142=1,VLOOKUP(H142,[1]Priv_Workers!$B$2:$BD$55,2,FALSE),D142=2,VLOOKUP(H142,[1]Priv_Workers!$B$2:$BD$55,3,FALSE),D142=3,VLOOKUP(H142,[1]Priv_Workers!$B$2:$BD$55,4,FALSE),D142=4,VLOOKUP(H142,[1]Priv_Workers!$B$2:$BD$55,5,FALSE),D142=5,VLOOKUP(H142,[1]Priv_Workers!$B$2:$BD$55,6,FALSE),D142=6,VLOOKUP(H142,[1]Priv_Workers!$B$2:$BD$55,7,FALSE),D142=7,VLOOKUP(H142,[1]Priv_Workers!$B$2:$BD$55,8,FALSE),D142=8,VLOOKUP(H142,[1]Priv_Workers!$B$2:$BD$55,9,FALSE),D142=9,VLOOKUP(H142,[1]Priv_Workers!$B$2:$BD$55,10,FALSE),D142=10,VLOOKUP(H142,[1]Priv_Workers!$B$2:$BD$55,11,FALSE),D142=11,VLOOKUP(H142,[1]Priv_Workers!$B$2:$BD$55,12,FALSE),D142=12,VLOOKUP(H142,[1]Priv_Workers!$B$2:$BD$55,13,FALSE)),C142=2015,_xlfn.IFS(D142=1,VLOOKUP(H142,[1]Priv_Workers!$B$2:$BD$55,14,FALSE),D142=2,VLOOKUP(H142,[1]Priv_Workers!$B$2:$BD$55,15,FALSE),D142=3,VLOOKUP(H142,[1]Priv_Workers!$B$2:$BD$55,16,FALSE),D142=4,VLOOKUP(H142,[1]Priv_Workers!$B$2:$BD$55,17,FALSE),D142=5,VLOOKUP(H142,[1]Priv_Workers!$B$2:$BD$55,18,FALSE),D142=6,VLOOKUP(H142,[1]Priv_Workers!$B$2:$BD$55,19,FALSE),D142=7,VLOOKUP(H142,[1]Priv_Workers!$B$2:$BD$55,20,FALSE),D142=8,VLOOKUP(H142,[1]Priv_Workers!$B$2:$BD$55,21,FALSE),D142=9,VLOOKUP(H142,[1]Priv_Workers!$B$2:$BD$55,22,FALSE),D142=10,VLOOKUP(H142,[1]Priv_Workers!$B$2:$BD$55,23,FALSE),D142=11,VLOOKUP(H142,[1]Priv_Workers!$B$2:$BD$55,24,FALSE),D142=12,VLOOKUP(H142,[1]Priv_Workers!$B$2:$BD$55,25,FALSE)),C142=2016,_xlfn.IFS(D142=1,VLOOKUP(H142,[1]Priv_Workers!$B$2:$BD$55,26,FALSE),D142=2,VLOOKUP(H142,[1]Priv_Workers!$B$2:$BD$55,27,FALSE),D142=3,VLOOKUP(H142,[1]Priv_Workers!$B$2:$BD$55,28,FALSE),D142=4,VLOOKUP(H142,[1]Priv_Workers!$B$2:$BD$55,29,FALSE),D142=5,VLOOKUP(H142,[1]Priv_Workers!$B$2:$BD$55,30,FALSE),D142=6,VLOOKUP(H142,[1]Priv_Workers!$B$2:$BD$55,31,FALSE),D142=7,VLOOKUP(H142,[1]Priv_Workers!$B$2:$BD$55,32,FALSE),D142=8,VLOOKUP(H142,[1]Priv_Workers!$B$2:$BD$55,33,FALSE),D142=9,VLOOKUP(H142,[1]Priv_Workers!$B$2:$BD$55,34,FALSE),D142=10,VLOOKUP(H142,[1]Priv_Workers!$B$2:$BD$55,35,FALSE),D142=11,VLOOKUP(H142,[1]Priv_Workers!$B$2:$BD$55,36,FALSE),D142=12,VLOOKUP(H142,[1]Priv_Workers!$B$2:$BD$55,37,FALSE)),C142=2017,_xlfn.IFS(D142=1,VLOOKUP(H142,[1]Priv_Workers!$B$2:$BD$55,38,FALSE),D142=2,VLOOKUP(H142,[1]Priv_Workers!$B$2:$BD$55,39,FALSE),D142=3,VLOOKUP(H142,[1]Priv_Workers!$B$2:$BD$55,40,FALSE),D142=4,VLOOKUP(H142,[1]Priv_Workers!$B$2:$BD$55,41,FALSE),D142=5,VLOOKUP(H142,[1]Priv_Workers!$B$2:$BD$55,42,FALSE),D142=6,VLOOKUP(H142,[1]Priv_Workers!$B$2:$BD$55,43,FALSE),D142=7,VLOOKUP(H142,[1]Priv_Workers!$B$2:$BD$55,43,FALSE),D142=8,VLOOKUP(H142,[1]Priv_Workers!$B$2:$BD$55,44,FALSE),D142=9,VLOOKUP(H142,[1]Priv_Workers!$B$2:$BD$55,45,FALSE),D142=10,VLOOKUP(H142,[1]Priv_Workers!$B$2:$BD$55,46,FALSE),D142=11,VLOOKUP(H142,[1]Priv_Workers!$B$2:$BD$55,47,FALSE),D142=12,VLOOKUP(H142,[1]Priv_Workers!$B$2:$BD$55,48)),C142=2018,_xlfn.IFS(D142=1,VLOOKUP(H142,[1]Priv_Workers!$B$2:$BD$55,49,FALSE),D142=2,VLOOKUP(H142,[1]Priv_Workers!$B$2:$BD$55,50,FALSE),D142=3,VLOOKUP(H142,[1]Priv_Workers!$B$2:$BD$55,51,FALSE),D142=4,VLOOKUP(H142,[1]Priv_Workers!$B$2:$BD$55,52,FALSE),D142=5,VLOOKUP(H142,[1]Priv_Workers!$B$2:$BD$55,53,FALSE),D142=6,VLOOKUP(H142,[1]Priv_Workers!$B$2:$BD$55,54)))</f>
        <v>628633</v>
      </c>
      <c r="X142" s="3">
        <f t="shared" si="19"/>
        <v>4.1852718517799738E-3</v>
      </c>
      <c r="Y142" s="2">
        <f>_xlfn.IFS(C142=2014, _xlfn.IFS(E142=1, VLOOKUP(H142, [1]Wage_Info!$B$2:$AH$55, 2, FALSE), E142=2, VLOOKUP(H142, [1]Wage_Info!$B$2:$AH$55, 3, FALSE), E142=3, VLOOKUP(H142, [1]Wage_Info!$B$2:$AH$55, 4, FALSE), E142=4, VLOOKUP(H142, [1]Wage_Info!$B$2:$AH$55, 5, FALSE)), C142=2015, _xlfn.IFS(E142=1, VLOOKUP(H142, [1]Wage_Info!$B$2:$AH$55, 6, FALSE), E142=2, VLOOKUP(H142, [1]Wage_Info!$B$2:$AH$55, 7, FALSE), E142=3, VLOOKUP(H142, [1]Wage_Info!$B$2:$AH$55, 8, FALSE), E142=4, VLOOKUP(H142, [1]Wage_Info!$B$2:$AH$55, 9, FALSE)), C142=2016, _xlfn.IFS(E142=1, VLOOKUP(H142, [1]Wage_Info!$B$2:$AH$55, 10, FALSE), E142=2, VLOOKUP(H142, [1]Wage_Info!$B$2:$AH$55, 11, FALSE), E142=3, VLOOKUP(H142, [1]Wage_Info!$B$2:$AH$55, 12, FALSE), E142=4, VLOOKUP(H142, [1]Wage_Info!$B$2:$AH$55, 13, FALSE)), C142=2017, _xlfn.IFS(E142=1, VLOOKUP(H142, [1]Wage_Info!$B$2:$AH$55, 14, FALSE), E142=2, VLOOKUP(H142, [1]Wage_Info!$B$2:$AH$55, 15, FALSE), E142=3, VLOOKUP(H142, [1]Wage_Info!$B$2:$AH$55, 16, FALSE), E142=4, VLOOKUP(H142, [1]Wage_Info!$B$2:$AH$55, 17, FALSE)), C142 = 2018, _xlfn.IFS(E142=1, VLOOKUP(H142, [1]Wage_Info!$B$2:$AH$55, 18, FALSE), E142=3, VLOOKUP(H142, [1]Wage_Info!$B$2:$AH$55, 19, FALSE)))</f>
        <v>51798533</v>
      </c>
      <c r="Z142" s="2">
        <f>_xlfn.IFS(C142=2014, _xlfn.IFS(E142=1, VLOOKUP(H142, [1]Wage_Info!$B$2:$AL$55, 20, FALSE), E142=2, VLOOKUP(H142, [1]Wage_Info!$B$2:$AL$55, 21, FALSE), E142=3, VLOOKUP(H142, [1]Wage_Info!$B$2:$AL$55, 22, FALSE), E142=4, VLOOKUP(H142, [1]Wage_Info!$B$2:$AL$55, 23, FALSE)), C142=2015, _xlfn.IFS(E142=1, VLOOKUP(H142, [1]Wage_Info!$B$2:$AL$55, 24, FALSE), E142=2, VLOOKUP(H142, [1]Wage_Info!$B$2:$AL$55, 25, FALSE), E142=3, VLOOKUP(H142, [1]Wage_Info!$B$2:$AL$55, 26, FALSE), E142=4, VLOOKUP(H142, [1]Wage_Info!$B$2:$AL$55, 27, FALSE)), C142=2016, _xlfn.IFS(E142=1, VLOOKUP(H142, [1]Wage_Info!$B$2:$AL$55, 28, FALSE), E142=2, VLOOKUP(H142, [1]Wage_Info!$B$2:$AL$55, 29, FALSE), E142=3, VLOOKUP(H142, [1]Wage_Info!$B$2:$AL$55, 30, FALSE), E142=4, VLOOKUP(H142, [1]Wage_Info!$B$2:$AL$55, 31, FALSE)), C142=2017, _xlfn.IFS(E142=1, VLOOKUP(H142, [1]Wage_Info!$B$2:$AL$55, 32, FALSE), E142=2, VLOOKUP(H142, [1]Wage_Info!$B$2:$AL$55, 33, FALSE), E142=3, VLOOKUP(H142, [1]Wage_Info!$B$2:$AL$55, 34, FALSE), E142=4, VLOOKUP(H142, [1]Wage_Info!$B$2:$AL$55, 35, FALSE)), C142 = 2018, _xlfn.IFS(E142=1, VLOOKUP(H142, [1]Wage_Info!$B$2:$AL$55, 36, FALSE), E142=2, VLOOKUP(H142, [1]Wage_Info!$B$2:$AL$55, 37, FALSE)))</f>
        <v>6254741636</v>
      </c>
      <c r="AA142" s="4">
        <f t="shared" si="20"/>
        <v>8.2814824359597264E-3</v>
      </c>
      <c r="AB142">
        <f>[1]Key!C142</f>
        <v>1</v>
      </c>
      <c r="AC142">
        <f t="shared" si="21"/>
        <v>0</v>
      </c>
      <c r="AD142">
        <f t="shared" si="22"/>
        <v>0</v>
      </c>
      <c r="AE142">
        <f t="shared" si="23"/>
        <v>0</v>
      </c>
      <c r="AF142">
        <f>[1]Key!D142</f>
        <v>0</v>
      </c>
    </row>
    <row r="143" spans="1:32" x14ac:dyDescent="0.3">
      <c r="A143">
        <v>142</v>
      </c>
      <c r="B143">
        <v>142</v>
      </c>
      <c r="C143">
        <v>2014</v>
      </c>
      <c r="D143">
        <v>9</v>
      </c>
      <c r="E143">
        <f t="shared" si="16"/>
        <v>3</v>
      </c>
      <c r="F143">
        <v>2016</v>
      </c>
      <c r="G143" t="s">
        <v>62</v>
      </c>
      <c r="H143" s="1">
        <f>VALUE(IF(G143="foreign",53,SUBSTITUTE(G143,G143,VLOOKUP(G143,[1]Key!$G$2:$H$55,2,))))</f>
        <v>53</v>
      </c>
      <c r="I143" t="s">
        <v>62</v>
      </c>
      <c r="J143">
        <f>VALUE(_xlfn.IFS(I143="foreign",53,I143="fictional",54, I143="unspecified", 55, NOT(OR(I143="foreign",I143="fictional")),SUBSTITUTE(I143,I143,VLOOKUP(I143,[1]Key!$G$2:$H$55,2,))))</f>
        <v>53</v>
      </c>
      <c r="K143">
        <f t="shared" si="17"/>
        <v>1</v>
      </c>
      <c r="L143">
        <f>VLOOKUP(H143, [1]Key!$H$2:$K$54, 2)</f>
        <v>0</v>
      </c>
      <c r="M143">
        <f>VLOOKUP(J143, [1]Key!$H$2:$K$54, 2)</f>
        <v>0</v>
      </c>
      <c r="N143">
        <f>VLOOKUP("*"&amp;G143&amp;"*",[1]Key!$N$2:$O$6,2,FALSE)</f>
        <v>0</v>
      </c>
      <c r="O143">
        <f>VLOOKUP("*"&amp;G143&amp;"*",[1]Key!$R$2:$S$11,2,FALSE)</f>
        <v>0</v>
      </c>
      <c r="P143">
        <v>1500</v>
      </c>
      <c r="Q143" s="2">
        <v>20000000</v>
      </c>
      <c r="R143" t="s">
        <v>34</v>
      </c>
      <c r="S143">
        <f>VLOOKUP(R143, [1]Key!$U$2:$V$16, 2, FALSE)</f>
        <v>2</v>
      </c>
      <c r="T143">
        <f t="shared" si="18"/>
        <v>0</v>
      </c>
      <c r="U143">
        <f>_xlfn.IFS(C143=2018, VLOOKUP(H143, '[1]State Pop'!$B$2:$G$55,6),C143=2017, VLOOKUP(H143, '[1]State Pop'!$B$2:$F$55,5),C143=2016, VLOOKUP(H143, '[1]State Pop'!$B$2:$F$55,4), C143=2015, VLOOKUP(H143, '[1]State Pop'!$B$2:$F$55,3), C143=2014, VLOOKUP(H143, '[1]State Pop'!$B$2:$F$55,2))</f>
        <v>0</v>
      </c>
      <c r="V143">
        <f>_xlfn.IFS(C143=2014,_xlfn.IFS(D143=1,VLOOKUP(H143,[1]Film_Workers!$B$2:$BD$55,2,FALSE),D143=2,VLOOKUP(H143,[1]Film_Workers!$B$2:$BD$55,3,FALSE),D143=3,VLOOKUP(H143,[1]Film_Workers!$B$2:$BD$55,4,FALSE),D143=4,VLOOKUP(H143,[1]Film_Workers!$B$2:$BD$55,5,FALSE),D143=5,VLOOKUP(H143,[1]Film_Workers!$B$2:$BD$55,6,FALSE),D143=6,VLOOKUP(H143,[1]Film_Workers!$B$2:$BD$55,7,FALSE),D143=7,VLOOKUP(H143,[1]Film_Workers!$B$2:$BD$55,8,FALSE),D143=8,VLOOKUP(H143,[1]Film_Workers!$B$2:$BD$55,9,FALSE),D143=9,VLOOKUP(H143,[1]Film_Workers!$B$2:$BD$55,10,FALSE),D143=10,VLOOKUP(H143,[1]Film_Workers!$B$2:$BD$55,11,FALSE),D143=11,VLOOKUP(H143,[1]Film_Workers!$B$2:$BD$55,12,FALSE),D143=12,VLOOKUP(H143,[1]Film_Workers!$B$2:$BD$55,13,FALSE)),C143=2015,_xlfn.IFS(D143=1,VLOOKUP(H143,[1]Film_Workers!$B$2:$BD$55,14,FALSE),D143=2,VLOOKUP(H143,[1]Film_Workers!$B$2:$BD$55,15,FALSE),D143=3,VLOOKUP(H143,[1]Film_Workers!$B$2:$BD$55,16,FALSE),D143=4,VLOOKUP(H143,[1]Film_Workers!$B$2:$BD$55,17,FALSE),D143=5,VLOOKUP(H143,[1]Film_Workers!$B$2:$BD$55,18,FALSE),D143=6,VLOOKUP(H143,[1]Film_Workers!$B$2:$BD$55,19,FALSE),D143=7,VLOOKUP(H143,[1]Film_Workers!$B$2:$BD$55,20,FALSE),D143=8,VLOOKUP(H143,[1]Film_Workers!$B$2:$BD$55,21,FALSE),D143=9,VLOOKUP(H143,[1]Film_Workers!$B$2:$BD$55,22,FALSE),D143=10,VLOOKUP(H143,[1]Film_Workers!$B$2:$BD$55,23,FALSE),D143=11,VLOOKUP(H143,[1]Film_Workers!$B$2:$BD$55,24,FALSE),D143=12,VLOOKUP(H143,[1]Film_Workers!$B$2:$BD$55,25,FALSE)),C143=2016,_xlfn.IFS(D143=1,VLOOKUP(H143,[1]Film_Workers!$B$2:$BD$55,26,FALSE),D143=2,VLOOKUP(H143,[1]Film_Workers!$B$2:$BD$55,27,FALSE),D143=3,VLOOKUP(H143,[1]Film_Workers!$B$2:$BD$55,28,FALSE),D143=4,VLOOKUP(H143,[1]Film_Workers!$B$2:$BD$55,29,FALSE),D143=5,VLOOKUP(H143,[1]Film_Workers!$B$2:$BD$55,30,FALSE),D143=6,VLOOKUP(H143,[1]Film_Workers!$B$2:$BD$55,31,FALSE),D143=7,VLOOKUP(H143,[1]Film_Workers!$B$2:$BD$55,32,FALSE),D143=8,VLOOKUP(H143,[1]Film_Workers!$B$2:$BD$55,33,FALSE),D143=9,VLOOKUP(H143,[1]Film_Workers!$B$2:$BD$55,34,FALSE),D143=10,VLOOKUP(H143,[1]Film_Workers!$B$2:$BD$55,35,FALSE),D143=11,VLOOKUP(H143,[1]Film_Workers!$B$2:$BD$55,36,FALSE),D143=12,VLOOKUP(H143,[1]Film_Workers!$B$2:$BD$55,37,FALSE)),C143=2017,_xlfn.IFS(D143=1,VLOOKUP(H143,[1]Film_Workers!$B$2:$BD$55,38,FALSE),D143=2,VLOOKUP(H143,[1]Film_Workers!$B$2:$BD$55,39,FALSE),D143=3,VLOOKUP(H143,[1]Film_Workers!$B$2:$BD$55,40,FALSE),D143=4,VLOOKUP(H143,[1]Film_Workers!$B$2:$BD$55,41,FALSE),D143=5,VLOOKUP(H143,[1]Film_Workers!$B$2:$BD$55,42,FALSE),D143=6,VLOOKUP(H143,[1]Film_Workers!$B$2:$BD$55,43,FALSE),D143=7,VLOOKUP(H143,[1]Film_Workers!$B$2:$BD$55,43,FALSE),D143=8,VLOOKUP(H143,[1]Film_Workers!$B$2:$BD$55,44,FALSE),D143=9,VLOOKUP(H143,[1]Film_Workers!$B$2:$BD$55,45,FALSE),D143=10,VLOOKUP(H143,[1]Film_Workers!$B$2:$BD$55,46,FALSE),D143=11,VLOOKUP(H143,[1]Film_Workers!$B$2:$BD$55,47,FALSE),D143=12,VLOOKUP(H143,[1]Film_Workers!$B$2:$BD$55,48)),C143=2018,_xlfn.IFS(D143=1,VLOOKUP(H143,[1]Film_Workers!$B$2:$BD$55,49,FALSE),D143=2,VLOOKUP(H143,[1]Film_Workers!$B$2:$BD$55,50,FALSE),D143=3,VLOOKUP(H143,[1]Film_Workers!$B$2:$BD$55,51,FALSE),D143=4,VLOOKUP(H143,[1]Film_Workers!$B$2:$BD$55,52,FALSE),D143=5,VLOOKUP(H143,[1]Film_Workers!$B$2:$BD$55,53,FALSE),D143=6,VLOOKUP(H143,[1]Film_Workers!$B$2:$BD$55,54)))</f>
        <v>0</v>
      </c>
      <c r="W143">
        <f>_xlfn.IFS(C143=2014,_xlfn.IFS(D143=1,VLOOKUP(H143,[1]Priv_Workers!$B$2:$BD$55,2,FALSE),D143=2,VLOOKUP(H143,[1]Priv_Workers!$B$2:$BD$55,3,FALSE),D143=3,VLOOKUP(H143,[1]Priv_Workers!$B$2:$BD$55,4,FALSE),D143=4,VLOOKUP(H143,[1]Priv_Workers!$B$2:$BD$55,5,FALSE),D143=5,VLOOKUP(H143,[1]Priv_Workers!$B$2:$BD$55,6,FALSE),D143=6,VLOOKUP(H143,[1]Priv_Workers!$B$2:$BD$55,7,FALSE),D143=7,VLOOKUP(H143,[1]Priv_Workers!$B$2:$BD$55,8,FALSE),D143=8,VLOOKUP(H143,[1]Priv_Workers!$B$2:$BD$55,9,FALSE),D143=9,VLOOKUP(H143,[1]Priv_Workers!$B$2:$BD$55,10,FALSE),D143=10,VLOOKUP(H143,[1]Priv_Workers!$B$2:$BD$55,11,FALSE),D143=11,VLOOKUP(H143,[1]Priv_Workers!$B$2:$BD$55,12,FALSE),D143=12,VLOOKUP(H143,[1]Priv_Workers!$B$2:$BD$55,13,FALSE)),C143=2015,_xlfn.IFS(D143=1,VLOOKUP(H143,[1]Priv_Workers!$B$2:$BD$55,14,FALSE),D143=2,VLOOKUP(H143,[1]Priv_Workers!$B$2:$BD$55,15,FALSE),D143=3,VLOOKUP(H143,[1]Priv_Workers!$B$2:$BD$55,16,FALSE),D143=4,VLOOKUP(H143,[1]Priv_Workers!$B$2:$BD$55,17,FALSE),D143=5,VLOOKUP(H143,[1]Priv_Workers!$B$2:$BD$55,18,FALSE),D143=6,VLOOKUP(H143,[1]Priv_Workers!$B$2:$BD$55,19,FALSE),D143=7,VLOOKUP(H143,[1]Priv_Workers!$B$2:$BD$55,20,FALSE),D143=8,VLOOKUP(H143,[1]Priv_Workers!$B$2:$BD$55,21,FALSE),D143=9,VLOOKUP(H143,[1]Priv_Workers!$B$2:$BD$55,22,FALSE),D143=10,VLOOKUP(H143,[1]Priv_Workers!$B$2:$BD$55,23,FALSE),D143=11,VLOOKUP(H143,[1]Priv_Workers!$B$2:$BD$55,24,FALSE),D143=12,VLOOKUP(H143,[1]Priv_Workers!$B$2:$BD$55,25,FALSE)),C143=2016,_xlfn.IFS(D143=1,VLOOKUP(H143,[1]Priv_Workers!$B$2:$BD$55,26,FALSE),D143=2,VLOOKUP(H143,[1]Priv_Workers!$B$2:$BD$55,27,FALSE),D143=3,VLOOKUP(H143,[1]Priv_Workers!$B$2:$BD$55,28,FALSE),D143=4,VLOOKUP(H143,[1]Priv_Workers!$B$2:$BD$55,29,FALSE),D143=5,VLOOKUP(H143,[1]Priv_Workers!$B$2:$BD$55,30,FALSE),D143=6,VLOOKUP(H143,[1]Priv_Workers!$B$2:$BD$55,31,FALSE),D143=7,VLOOKUP(H143,[1]Priv_Workers!$B$2:$BD$55,32,FALSE),D143=8,VLOOKUP(H143,[1]Priv_Workers!$B$2:$BD$55,33,FALSE),D143=9,VLOOKUP(H143,[1]Priv_Workers!$B$2:$BD$55,34,FALSE),D143=10,VLOOKUP(H143,[1]Priv_Workers!$B$2:$BD$55,35,FALSE),D143=11,VLOOKUP(H143,[1]Priv_Workers!$B$2:$BD$55,36,FALSE),D143=12,VLOOKUP(H143,[1]Priv_Workers!$B$2:$BD$55,37,FALSE)),C143=2017,_xlfn.IFS(D143=1,VLOOKUP(H143,[1]Priv_Workers!$B$2:$BD$55,38,FALSE),D143=2,VLOOKUP(H143,[1]Priv_Workers!$B$2:$BD$55,39,FALSE),D143=3,VLOOKUP(H143,[1]Priv_Workers!$B$2:$BD$55,40,FALSE),D143=4,VLOOKUP(H143,[1]Priv_Workers!$B$2:$BD$55,41,FALSE),D143=5,VLOOKUP(H143,[1]Priv_Workers!$B$2:$BD$55,42,FALSE),D143=6,VLOOKUP(H143,[1]Priv_Workers!$B$2:$BD$55,43,FALSE),D143=7,VLOOKUP(H143,[1]Priv_Workers!$B$2:$BD$55,43,FALSE),D143=8,VLOOKUP(H143,[1]Priv_Workers!$B$2:$BD$55,44,FALSE),D143=9,VLOOKUP(H143,[1]Priv_Workers!$B$2:$BD$55,45,FALSE),D143=10,VLOOKUP(H143,[1]Priv_Workers!$B$2:$BD$55,46,FALSE),D143=11,VLOOKUP(H143,[1]Priv_Workers!$B$2:$BD$55,47,FALSE),D143=12,VLOOKUP(H143,[1]Priv_Workers!$B$2:$BD$55,48)),C143=2018,_xlfn.IFS(D143=1,VLOOKUP(H143,[1]Priv_Workers!$B$2:$BD$55,49,FALSE),D143=2,VLOOKUP(H143,[1]Priv_Workers!$B$2:$BD$55,50,FALSE),D143=3,VLOOKUP(H143,[1]Priv_Workers!$B$2:$BD$55,51,FALSE),D143=4,VLOOKUP(H143,[1]Priv_Workers!$B$2:$BD$55,52,FALSE),D143=5,VLOOKUP(H143,[1]Priv_Workers!$B$2:$BD$55,53,FALSE),D143=6,VLOOKUP(H143,[1]Priv_Workers!$B$2:$BD$55,54)))</f>
        <v>0</v>
      </c>
      <c r="X143" s="3" t="e">
        <f t="shared" si="19"/>
        <v>#DIV/0!</v>
      </c>
      <c r="Y143" s="2">
        <f>_xlfn.IFS(C143=2014, _xlfn.IFS(E143=1, VLOOKUP(H143, [1]Wage_Info!$B$2:$AH$55, 2, FALSE), E143=2, VLOOKUP(H143, [1]Wage_Info!$B$2:$AH$55, 3, FALSE), E143=3, VLOOKUP(H143, [1]Wage_Info!$B$2:$AH$55, 4, FALSE), E143=4, VLOOKUP(H143, [1]Wage_Info!$B$2:$AH$55, 5, FALSE)), C143=2015, _xlfn.IFS(E143=1, VLOOKUP(H143, [1]Wage_Info!$B$2:$AH$55, 6, FALSE), E143=2, VLOOKUP(H143, [1]Wage_Info!$B$2:$AH$55, 7, FALSE), E143=3, VLOOKUP(H143, [1]Wage_Info!$B$2:$AH$55, 8, FALSE), E143=4, VLOOKUP(H143, [1]Wage_Info!$B$2:$AH$55, 9, FALSE)), C143=2016, _xlfn.IFS(E143=1, VLOOKUP(H143, [1]Wage_Info!$B$2:$AH$55, 10, FALSE), E143=2, VLOOKUP(H143, [1]Wage_Info!$B$2:$AH$55, 11, FALSE), E143=3, VLOOKUP(H143, [1]Wage_Info!$B$2:$AH$55, 12, FALSE), E143=4, VLOOKUP(H143, [1]Wage_Info!$B$2:$AH$55, 13, FALSE)), C143=2017, _xlfn.IFS(E143=1, VLOOKUP(H143, [1]Wage_Info!$B$2:$AH$55, 14, FALSE), E143=2, VLOOKUP(H143, [1]Wage_Info!$B$2:$AH$55, 15, FALSE), E143=3, VLOOKUP(H143, [1]Wage_Info!$B$2:$AH$55, 16, FALSE), E143=4, VLOOKUP(H143, [1]Wage_Info!$B$2:$AH$55, 17, FALSE)), C143 = 2018, _xlfn.IFS(E143=1, VLOOKUP(H143, [1]Wage_Info!$B$2:$AH$55, 18, FALSE), E143=3, VLOOKUP(H143, [1]Wage_Info!$B$2:$AH$55, 19, FALSE)))</f>
        <v>0</v>
      </c>
      <c r="Z143" s="2">
        <f>_xlfn.IFS(C143=2014, _xlfn.IFS(E143=1, VLOOKUP(H143, [1]Wage_Info!$B$2:$AL$55, 20, FALSE), E143=2, VLOOKUP(H143, [1]Wage_Info!$B$2:$AL$55, 21, FALSE), E143=3, VLOOKUP(H143, [1]Wage_Info!$B$2:$AL$55, 22, FALSE), E143=4, VLOOKUP(H143, [1]Wage_Info!$B$2:$AL$55, 23, FALSE)), C143=2015, _xlfn.IFS(E143=1, VLOOKUP(H143, [1]Wage_Info!$B$2:$AL$55, 24, FALSE), E143=2, VLOOKUP(H143, [1]Wage_Info!$B$2:$AL$55, 25, FALSE), E143=3, VLOOKUP(H143, [1]Wage_Info!$B$2:$AL$55, 26, FALSE), E143=4, VLOOKUP(H143, [1]Wage_Info!$B$2:$AL$55, 27, FALSE)), C143=2016, _xlfn.IFS(E143=1, VLOOKUP(H143, [1]Wage_Info!$B$2:$AL$55, 28, FALSE), E143=2, VLOOKUP(H143, [1]Wage_Info!$B$2:$AL$55, 29, FALSE), E143=3, VLOOKUP(H143, [1]Wage_Info!$B$2:$AL$55, 30, FALSE), E143=4, VLOOKUP(H143, [1]Wage_Info!$B$2:$AL$55, 31, FALSE)), C143=2017, _xlfn.IFS(E143=1, VLOOKUP(H143, [1]Wage_Info!$B$2:$AL$55, 32, FALSE), E143=2, VLOOKUP(H143, [1]Wage_Info!$B$2:$AL$55, 33, FALSE), E143=3, VLOOKUP(H143, [1]Wage_Info!$B$2:$AL$55, 34, FALSE), E143=4, VLOOKUP(H143, [1]Wage_Info!$B$2:$AL$55, 35, FALSE)), C143 = 2018, _xlfn.IFS(E143=1, VLOOKUP(H143, [1]Wage_Info!$B$2:$AL$55, 36, FALSE), E143=2, VLOOKUP(H143, [1]Wage_Info!$B$2:$AL$55, 37, FALSE)))</f>
        <v>0</v>
      </c>
      <c r="AA143" s="4" t="e">
        <f t="shared" si="20"/>
        <v>#DIV/0!</v>
      </c>
      <c r="AB143">
        <f>[1]Key!C143</f>
        <v>1</v>
      </c>
      <c r="AC143">
        <f t="shared" si="21"/>
        <v>0</v>
      </c>
      <c r="AD143">
        <f t="shared" si="22"/>
        <v>0</v>
      </c>
      <c r="AE143">
        <f t="shared" si="23"/>
        <v>0</v>
      </c>
      <c r="AF143">
        <f>[1]Key!D143</f>
        <v>0</v>
      </c>
    </row>
    <row r="144" spans="1:32" x14ac:dyDescent="0.3">
      <c r="A144">
        <v>143</v>
      </c>
      <c r="B144">
        <v>143</v>
      </c>
      <c r="C144">
        <v>2015</v>
      </c>
      <c r="D144">
        <v>7</v>
      </c>
      <c r="E144">
        <f t="shared" si="16"/>
        <v>3</v>
      </c>
      <c r="F144">
        <v>2016</v>
      </c>
      <c r="G144" t="s">
        <v>40</v>
      </c>
      <c r="H144" s="1">
        <f>VALUE(IF(G144="foreign",53,SUBSTITUTE(G144,G144,VLOOKUP(G144,[1]Key!$G$2:$H$55,2,))))</f>
        <v>5</v>
      </c>
      <c r="I144" t="s">
        <v>97</v>
      </c>
      <c r="J144">
        <f>VALUE(_xlfn.IFS(I144="foreign",53,I144="fictional",54, I144="unspecified", 55, NOT(OR(I144="foreign",I144="fictional")),SUBSTITUTE(I144,I144,VLOOKUP(I144,[1]Key!$G$2:$H$55,2,))))</f>
        <v>54</v>
      </c>
      <c r="K144">
        <f t="shared" si="17"/>
        <v>0</v>
      </c>
      <c r="L144">
        <f>VLOOKUP(H144, [1]Key!$H$2:$K$54, 2)</f>
        <v>3</v>
      </c>
      <c r="M144">
        <f>VLOOKUP(J144, [1]Key!$H$2:$K$54, 2)</f>
        <v>0</v>
      </c>
      <c r="N144">
        <f>VLOOKUP("*"&amp;G144&amp;"*",[1]Key!$N$2:$O$6,2,FALSE)</f>
        <v>4</v>
      </c>
      <c r="O144">
        <f>VLOOKUP("*"&amp;G144&amp;"*",[1]Key!$R$2:$S$11,2,FALSE)</f>
        <v>6</v>
      </c>
      <c r="P144">
        <v>1325</v>
      </c>
      <c r="Q144" s="2">
        <v>3500000</v>
      </c>
      <c r="R144" t="s">
        <v>37</v>
      </c>
      <c r="S144">
        <f>VLOOKUP(R144, [1]Key!$U$2:$V$16, 2, FALSE)</f>
        <v>3</v>
      </c>
      <c r="T144">
        <f t="shared" si="18"/>
        <v>0</v>
      </c>
      <c r="U144">
        <f>_xlfn.IFS(C144=2018, VLOOKUP(H144, '[1]State Pop'!$B$2:$G$55,6),C144=2017, VLOOKUP(H144, '[1]State Pop'!$B$2:$F$55,5),C144=2016, VLOOKUP(H144, '[1]State Pop'!$B$2:$F$55,4), C144=2015, VLOOKUP(H144, '[1]State Pop'!$B$2:$F$55,3), C144=2014, VLOOKUP(H144, '[1]State Pop'!$B$2:$F$55,2))</f>
        <v>39032444</v>
      </c>
      <c r="V144">
        <f>_xlfn.IFS(C144=2014,_xlfn.IFS(D144=1,VLOOKUP(H144,[1]Film_Workers!$B$2:$BD$55,2,FALSE),D144=2,VLOOKUP(H144,[1]Film_Workers!$B$2:$BD$55,3,FALSE),D144=3,VLOOKUP(H144,[1]Film_Workers!$B$2:$BD$55,4,FALSE),D144=4,VLOOKUP(H144,[1]Film_Workers!$B$2:$BD$55,5,FALSE),D144=5,VLOOKUP(H144,[1]Film_Workers!$B$2:$BD$55,6,FALSE),D144=6,VLOOKUP(H144,[1]Film_Workers!$B$2:$BD$55,7,FALSE),D144=7,VLOOKUP(H144,[1]Film_Workers!$B$2:$BD$55,8,FALSE),D144=8,VLOOKUP(H144,[1]Film_Workers!$B$2:$BD$55,9,FALSE),D144=9,VLOOKUP(H144,[1]Film_Workers!$B$2:$BD$55,10,FALSE),D144=10,VLOOKUP(H144,[1]Film_Workers!$B$2:$BD$55,11,FALSE),D144=11,VLOOKUP(H144,[1]Film_Workers!$B$2:$BD$55,12,FALSE),D144=12,VLOOKUP(H144,[1]Film_Workers!$B$2:$BD$55,13,FALSE)),C144=2015,_xlfn.IFS(D144=1,VLOOKUP(H144,[1]Film_Workers!$B$2:$BD$55,14,FALSE),D144=2,VLOOKUP(H144,[1]Film_Workers!$B$2:$BD$55,15,FALSE),D144=3,VLOOKUP(H144,[1]Film_Workers!$B$2:$BD$55,16,FALSE),D144=4,VLOOKUP(H144,[1]Film_Workers!$B$2:$BD$55,17,FALSE),D144=5,VLOOKUP(H144,[1]Film_Workers!$B$2:$BD$55,18,FALSE),D144=6,VLOOKUP(H144,[1]Film_Workers!$B$2:$BD$55,19,FALSE),D144=7,VLOOKUP(H144,[1]Film_Workers!$B$2:$BD$55,20,FALSE),D144=8,VLOOKUP(H144,[1]Film_Workers!$B$2:$BD$55,21,FALSE),D144=9,VLOOKUP(H144,[1]Film_Workers!$B$2:$BD$55,22,FALSE),D144=10,VLOOKUP(H144,[1]Film_Workers!$B$2:$BD$55,23,FALSE),D144=11,VLOOKUP(H144,[1]Film_Workers!$B$2:$BD$55,24,FALSE),D144=12,VLOOKUP(H144,[1]Film_Workers!$B$2:$BD$55,25,FALSE)),C144=2016,_xlfn.IFS(D144=1,VLOOKUP(H144,[1]Film_Workers!$B$2:$BD$55,26,FALSE),D144=2,VLOOKUP(H144,[1]Film_Workers!$B$2:$BD$55,27,FALSE),D144=3,VLOOKUP(H144,[1]Film_Workers!$B$2:$BD$55,28,FALSE),D144=4,VLOOKUP(H144,[1]Film_Workers!$B$2:$BD$55,29,FALSE),D144=5,VLOOKUP(H144,[1]Film_Workers!$B$2:$BD$55,30,FALSE),D144=6,VLOOKUP(H144,[1]Film_Workers!$B$2:$BD$55,31,FALSE),D144=7,VLOOKUP(H144,[1]Film_Workers!$B$2:$BD$55,32,FALSE),D144=8,VLOOKUP(H144,[1]Film_Workers!$B$2:$BD$55,33,FALSE),D144=9,VLOOKUP(H144,[1]Film_Workers!$B$2:$BD$55,34,FALSE),D144=10,VLOOKUP(H144,[1]Film_Workers!$B$2:$BD$55,35,FALSE),D144=11,VLOOKUP(H144,[1]Film_Workers!$B$2:$BD$55,36,FALSE),D144=12,VLOOKUP(H144,[1]Film_Workers!$B$2:$BD$55,37,FALSE)),C144=2017,_xlfn.IFS(D144=1,VLOOKUP(H144,[1]Film_Workers!$B$2:$BD$55,38,FALSE),D144=2,VLOOKUP(H144,[1]Film_Workers!$B$2:$BD$55,39,FALSE),D144=3,VLOOKUP(H144,[1]Film_Workers!$B$2:$BD$55,40,FALSE),D144=4,VLOOKUP(H144,[1]Film_Workers!$B$2:$BD$55,41,FALSE),D144=5,VLOOKUP(H144,[1]Film_Workers!$B$2:$BD$55,42,FALSE),D144=6,VLOOKUP(H144,[1]Film_Workers!$B$2:$BD$55,43,FALSE),D144=7,VLOOKUP(H144,[1]Film_Workers!$B$2:$BD$55,43,FALSE),D144=8,VLOOKUP(H144,[1]Film_Workers!$B$2:$BD$55,44,FALSE),D144=9,VLOOKUP(H144,[1]Film_Workers!$B$2:$BD$55,45,FALSE),D144=10,VLOOKUP(H144,[1]Film_Workers!$B$2:$BD$55,46,FALSE),D144=11,VLOOKUP(H144,[1]Film_Workers!$B$2:$BD$55,47,FALSE),D144=12,VLOOKUP(H144,[1]Film_Workers!$B$2:$BD$55,48)),C144=2018,_xlfn.IFS(D144=1,VLOOKUP(H144,[1]Film_Workers!$B$2:$BD$55,49,FALSE),D144=2,VLOOKUP(H144,[1]Film_Workers!$B$2:$BD$55,50,FALSE),D144=3,VLOOKUP(H144,[1]Film_Workers!$B$2:$BD$55,51,FALSE),D144=4,VLOOKUP(H144,[1]Film_Workers!$B$2:$BD$55,52,FALSE),D144=5,VLOOKUP(H144,[1]Film_Workers!$B$2:$BD$55,53,FALSE),D144=6,VLOOKUP(H144,[1]Film_Workers!$B$2:$BD$55,54)))</f>
        <v>112113</v>
      </c>
      <c r="W144">
        <f>_xlfn.IFS(C144=2014,_xlfn.IFS(D144=1,VLOOKUP(H144,[1]Priv_Workers!$B$2:$BD$55,2,FALSE),D144=2,VLOOKUP(H144,[1]Priv_Workers!$B$2:$BD$55,3,FALSE),D144=3,VLOOKUP(H144,[1]Priv_Workers!$B$2:$BD$55,4,FALSE),D144=4,VLOOKUP(H144,[1]Priv_Workers!$B$2:$BD$55,5,FALSE),D144=5,VLOOKUP(H144,[1]Priv_Workers!$B$2:$BD$55,6,FALSE),D144=6,VLOOKUP(H144,[1]Priv_Workers!$B$2:$BD$55,7,FALSE),D144=7,VLOOKUP(H144,[1]Priv_Workers!$B$2:$BD$55,8,FALSE),D144=8,VLOOKUP(H144,[1]Priv_Workers!$B$2:$BD$55,9,FALSE),D144=9,VLOOKUP(H144,[1]Priv_Workers!$B$2:$BD$55,10,FALSE),D144=10,VLOOKUP(H144,[1]Priv_Workers!$B$2:$BD$55,11,FALSE),D144=11,VLOOKUP(H144,[1]Priv_Workers!$B$2:$BD$55,12,FALSE),D144=12,VLOOKUP(H144,[1]Priv_Workers!$B$2:$BD$55,13,FALSE)),C144=2015,_xlfn.IFS(D144=1,VLOOKUP(H144,[1]Priv_Workers!$B$2:$BD$55,14,FALSE),D144=2,VLOOKUP(H144,[1]Priv_Workers!$B$2:$BD$55,15,FALSE),D144=3,VLOOKUP(H144,[1]Priv_Workers!$B$2:$BD$55,16,FALSE),D144=4,VLOOKUP(H144,[1]Priv_Workers!$B$2:$BD$55,17,FALSE),D144=5,VLOOKUP(H144,[1]Priv_Workers!$B$2:$BD$55,18,FALSE),D144=6,VLOOKUP(H144,[1]Priv_Workers!$B$2:$BD$55,19,FALSE),D144=7,VLOOKUP(H144,[1]Priv_Workers!$B$2:$BD$55,20,FALSE),D144=8,VLOOKUP(H144,[1]Priv_Workers!$B$2:$BD$55,21,FALSE),D144=9,VLOOKUP(H144,[1]Priv_Workers!$B$2:$BD$55,22,FALSE),D144=10,VLOOKUP(H144,[1]Priv_Workers!$B$2:$BD$55,23,FALSE),D144=11,VLOOKUP(H144,[1]Priv_Workers!$B$2:$BD$55,24,FALSE),D144=12,VLOOKUP(H144,[1]Priv_Workers!$B$2:$BD$55,25,FALSE)),C144=2016,_xlfn.IFS(D144=1,VLOOKUP(H144,[1]Priv_Workers!$B$2:$BD$55,26,FALSE),D144=2,VLOOKUP(H144,[1]Priv_Workers!$B$2:$BD$55,27,FALSE),D144=3,VLOOKUP(H144,[1]Priv_Workers!$B$2:$BD$55,28,FALSE),D144=4,VLOOKUP(H144,[1]Priv_Workers!$B$2:$BD$55,29,FALSE),D144=5,VLOOKUP(H144,[1]Priv_Workers!$B$2:$BD$55,30,FALSE),D144=6,VLOOKUP(H144,[1]Priv_Workers!$B$2:$BD$55,31,FALSE),D144=7,VLOOKUP(H144,[1]Priv_Workers!$B$2:$BD$55,32,FALSE),D144=8,VLOOKUP(H144,[1]Priv_Workers!$B$2:$BD$55,33,FALSE),D144=9,VLOOKUP(H144,[1]Priv_Workers!$B$2:$BD$55,34,FALSE),D144=10,VLOOKUP(H144,[1]Priv_Workers!$B$2:$BD$55,35,FALSE),D144=11,VLOOKUP(H144,[1]Priv_Workers!$B$2:$BD$55,36,FALSE),D144=12,VLOOKUP(H144,[1]Priv_Workers!$B$2:$BD$55,37,FALSE)),C144=2017,_xlfn.IFS(D144=1,VLOOKUP(H144,[1]Priv_Workers!$B$2:$BD$55,38,FALSE),D144=2,VLOOKUP(H144,[1]Priv_Workers!$B$2:$BD$55,39,FALSE),D144=3,VLOOKUP(H144,[1]Priv_Workers!$B$2:$BD$55,40,FALSE),D144=4,VLOOKUP(H144,[1]Priv_Workers!$B$2:$BD$55,41,FALSE),D144=5,VLOOKUP(H144,[1]Priv_Workers!$B$2:$BD$55,42,FALSE),D144=6,VLOOKUP(H144,[1]Priv_Workers!$B$2:$BD$55,43,FALSE),D144=7,VLOOKUP(H144,[1]Priv_Workers!$B$2:$BD$55,43,FALSE),D144=8,VLOOKUP(H144,[1]Priv_Workers!$B$2:$BD$55,44,FALSE),D144=9,VLOOKUP(H144,[1]Priv_Workers!$B$2:$BD$55,45,FALSE),D144=10,VLOOKUP(H144,[1]Priv_Workers!$B$2:$BD$55,46,FALSE),D144=11,VLOOKUP(H144,[1]Priv_Workers!$B$2:$BD$55,47,FALSE),D144=12,VLOOKUP(H144,[1]Priv_Workers!$B$2:$BD$55,48)),C144=2018,_xlfn.IFS(D144=1,VLOOKUP(H144,[1]Priv_Workers!$B$2:$BD$55,49,FALSE),D144=2,VLOOKUP(H144,[1]Priv_Workers!$B$2:$BD$55,50,FALSE),D144=3,VLOOKUP(H144,[1]Priv_Workers!$B$2:$BD$55,51,FALSE),D144=4,VLOOKUP(H144,[1]Priv_Workers!$B$2:$BD$55,52,FALSE),D144=5,VLOOKUP(H144,[1]Priv_Workers!$B$2:$BD$55,53,FALSE),D144=6,VLOOKUP(H144,[1]Priv_Workers!$B$2:$BD$55,54)))</f>
        <v>14054045</v>
      </c>
      <c r="X144" s="3">
        <f t="shared" si="19"/>
        <v>7.977276293052997E-3</v>
      </c>
      <c r="Y144" s="2">
        <f>_xlfn.IFS(C144=2014, _xlfn.IFS(E144=1, VLOOKUP(H144, [1]Wage_Info!$B$2:$AH$55, 2, FALSE), E144=2, VLOOKUP(H144, [1]Wage_Info!$B$2:$AH$55, 3, FALSE), E144=3, VLOOKUP(H144, [1]Wage_Info!$B$2:$AH$55, 4, FALSE), E144=4, VLOOKUP(H144, [1]Wage_Info!$B$2:$AH$55, 5, FALSE)), C144=2015, _xlfn.IFS(E144=1, VLOOKUP(H144, [1]Wage_Info!$B$2:$AH$55, 6, FALSE), E144=2, VLOOKUP(H144, [1]Wage_Info!$B$2:$AH$55, 7, FALSE), E144=3, VLOOKUP(H144, [1]Wage_Info!$B$2:$AH$55, 8, FALSE), E144=4, VLOOKUP(H144, [1]Wage_Info!$B$2:$AH$55, 9, FALSE)), C144=2016, _xlfn.IFS(E144=1, VLOOKUP(H144, [1]Wage_Info!$B$2:$AH$55, 10, FALSE), E144=2, VLOOKUP(H144, [1]Wage_Info!$B$2:$AH$55, 11, FALSE), E144=3, VLOOKUP(H144, [1]Wage_Info!$B$2:$AH$55, 12, FALSE), E144=4, VLOOKUP(H144, [1]Wage_Info!$B$2:$AH$55, 13, FALSE)), C144=2017, _xlfn.IFS(E144=1, VLOOKUP(H144, [1]Wage_Info!$B$2:$AH$55, 14, FALSE), E144=2, VLOOKUP(H144, [1]Wage_Info!$B$2:$AH$55, 15, FALSE), E144=3, VLOOKUP(H144, [1]Wage_Info!$B$2:$AH$55, 16, FALSE), E144=4, VLOOKUP(H144, [1]Wage_Info!$B$2:$AH$55, 17, FALSE)), C144 = 2018, _xlfn.IFS(E144=1, VLOOKUP(H144, [1]Wage_Info!$B$2:$AH$55, 18, FALSE), E144=3, VLOOKUP(H144, [1]Wage_Info!$B$2:$AH$55, 19, FALSE)))</f>
        <v>2861042669</v>
      </c>
      <c r="Z144" s="2">
        <f>_xlfn.IFS(C144=2014, _xlfn.IFS(E144=1, VLOOKUP(H144, [1]Wage_Info!$B$2:$AL$55, 20, FALSE), E144=2, VLOOKUP(H144, [1]Wage_Info!$B$2:$AL$55, 21, FALSE), E144=3, VLOOKUP(H144, [1]Wage_Info!$B$2:$AL$55, 22, FALSE), E144=4, VLOOKUP(H144, [1]Wage_Info!$B$2:$AL$55, 23, FALSE)), C144=2015, _xlfn.IFS(E144=1, VLOOKUP(H144, [1]Wage_Info!$B$2:$AL$55, 24, FALSE), E144=2, VLOOKUP(H144, [1]Wage_Info!$B$2:$AL$55, 25, FALSE), E144=3, VLOOKUP(H144, [1]Wage_Info!$B$2:$AL$55, 26, FALSE), E144=4, VLOOKUP(H144, [1]Wage_Info!$B$2:$AL$55, 27, FALSE)), C144=2016, _xlfn.IFS(E144=1, VLOOKUP(H144, [1]Wage_Info!$B$2:$AL$55, 28, FALSE), E144=2, VLOOKUP(H144, [1]Wage_Info!$B$2:$AL$55, 29, FALSE), E144=3, VLOOKUP(H144, [1]Wage_Info!$B$2:$AL$55, 30, FALSE), E144=4, VLOOKUP(H144, [1]Wage_Info!$B$2:$AL$55, 31, FALSE)), C144=2017, _xlfn.IFS(E144=1, VLOOKUP(H144, [1]Wage_Info!$B$2:$AL$55, 32, FALSE), E144=2, VLOOKUP(H144, [1]Wage_Info!$B$2:$AL$55, 33, FALSE), E144=3, VLOOKUP(H144, [1]Wage_Info!$B$2:$AL$55, 34, FALSE), E144=4, VLOOKUP(H144, [1]Wage_Info!$B$2:$AL$55, 35, FALSE)), C144 = 2018, _xlfn.IFS(E144=1, VLOOKUP(H144, [1]Wage_Info!$B$2:$AL$55, 36, FALSE), E144=2, VLOOKUP(H144, [1]Wage_Info!$B$2:$AL$55, 37, FALSE)))</f>
        <v>203882930032</v>
      </c>
      <c r="AA144" s="4">
        <f t="shared" si="20"/>
        <v>1.4032771986114538E-2</v>
      </c>
      <c r="AB144">
        <f>[1]Key!C144</f>
        <v>0</v>
      </c>
      <c r="AC144">
        <f t="shared" si="21"/>
        <v>1</v>
      </c>
      <c r="AD144">
        <f t="shared" si="22"/>
        <v>0</v>
      </c>
      <c r="AE144">
        <f t="shared" si="23"/>
        <v>1</v>
      </c>
      <c r="AF144">
        <f>[1]Key!D144</f>
        <v>0</v>
      </c>
    </row>
    <row r="145" spans="1:32" x14ac:dyDescent="0.3">
      <c r="A145">
        <v>144</v>
      </c>
      <c r="B145">
        <v>144</v>
      </c>
      <c r="C145">
        <v>2015</v>
      </c>
      <c r="D145">
        <v>10</v>
      </c>
      <c r="E145">
        <f t="shared" si="16"/>
        <v>4</v>
      </c>
      <c r="F145">
        <v>2016</v>
      </c>
      <c r="G145" t="s">
        <v>40</v>
      </c>
      <c r="H145" s="1">
        <f>VALUE(IF(G145="foreign",53,SUBSTITUTE(G145,G145,VLOOKUP(G145,[1]Key!$G$2:$H$55,2,))))</f>
        <v>5</v>
      </c>
      <c r="I145" t="s">
        <v>96</v>
      </c>
      <c r="J145">
        <f>VALUE(_xlfn.IFS(I145="foreign",53,I145="fictional",54, I145="unspecified", 55, NOT(OR(I145="foreign",I145="fictional")),SUBSTITUTE(I145,I145,VLOOKUP(I145,[1]Key!$G$2:$H$55,2,))))</f>
        <v>44</v>
      </c>
      <c r="K145">
        <f t="shared" si="17"/>
        <v>0</v>
      </c>
      <c r="L145">
        <f>VLOOKUP(H145, [1]Key!$H$2:$K$54, 2)</f>
        <v>3</v>
      </c>
      <c r="M145">
        <f>VLOOKUP(J145, [1]Key!$H$2:$K$54, 2)</f>
        <v>3</v>
      </c>
      <c r="N145">
        <f>VLOOKUP("*"&amp;G145&amp;"*",[1]Key!$N$2:$O$6,2,FALSE)</f>
        <v>4</v>
      </c>
      <c r="O145">
        <f>VLOOKUP("*"&amp;G145&amp;"*",[1]Key!$R$2:$S$11,2,FALSE)</f>
        <v>6</v>
      </c>
      <c r="P145">
        <v>1262</v>
      </c>
      <c r="Q145" s="2">
        <v>22500000</v>
      </c>
      <c r="R145" t="s">
        <v>33</v>
      </c>
      <c r="S145">
        <f>VLOOKUP(R145, [1]Key!$U$2:$V$50, 2, FALSE)</f>
        <v>1</v>
      </c>
      <c r="T145">
        <f t="shared" si="18"/>
        <v>0</v>
      </c>
      <c r="U145">
        <f>_xlfn.IFS(C145=2018, VLOOKUP(H145, '[1]State Pop'!$B$2:$G$55,6),C145=2017, VLOOKUP(H145, '[1]State Pop'!$B$2:$F$55,5),C145=2016, VLOOKUP(H145, '[1]State Pop'!$B$2:$F$55,4), C145=2015, VLOOKUP(H145, '[1]State Pop'!$B$2:$F$55,3), C145=2014, VLOOKUP(H145, '[1]State Pop'!$B$2:$F$55,2))</f>
        <v>39032444</v>
      </c>
      <c r="V145">
        <f>_xlfn.IFS(C145=2014,_xlfn.IFS(D145=1,VLOOKUP(H145,[1]Film_Workers!$B$2:$BD$55,2,FALSE),D145=2,VLOOKUP(H145,[1]Film_Workers!$B$2:$BD$55,3,FALSE),D145=3,VLOOKUP(H145,[1]Film_Workers!$B$2:$BD$55,4,FALSE),D145=4,VLOOKUP(H145,[1]Film_Workers!$B$2:$BD$55,5,FALSE),D145=5,VLOOKUP(H145,[1]Film_Workers!$B$2:$BD$55,6,FALSE),D145=6,VLOOKUP(H145,[1]Film_Workers!$B$2:$BD$55,7,FALSE),D145=7,VLOOKUP(H145,[1]Film_Workers!$B$2:$BD$55,8,FALSE),D145=8,VLOOKUP(H145,[1]Film_Workers!$B$2:$BD$55,9,FALSE),D145=9,VLOOKUP(H145,[1]Film_Workers!$B$2:$BD$55,10,FALSE),D145=10,VLOOKUP(H145,[1]Film_Workers!$B$2:$BD$55,11,FALSE),D145=11,VLOOKUP(H145,[1]Film_Workers!$B$2:$BD$55,12,FALSE),D145=12,VLOOKUP(H145,[1]Film_Workers!$B$2:$BD$55,13,FALSE)),C145=2015,_xlfn.IFS(D145=1,VLOOKUP(H145,[1]Film_Workers!$B$2:$BD$55,14,FALSE),D145=2,VLOOKUP(H145,[1]Film_Workers!$B$2:$BD$55,15,FALSE),D145=3,VLOOKUP(H145,[1]Film_Workers!$B$2:$BD$55,16,FALSE),D145=4,VLOOKUP(H145,[1]Film_Workers!$B$2:$BD$55,17,FALSE),D145=5,VLOOKUP(H145,[1]Film_Workers!$B$2:$BD$55,18,FALSE),D145=6,VLOOKUP(H145,[1]Film_Workers!$B$2:$BD$55,19,FALSE),D145=7,VLOOKUP(H145,[1]Film_Workers!$B$2:$BD$55,20,FALSE),D145=8,VLOOKUP(H145,[1]Film_Workers!$B$2:$BD$55,21,FALSE),D145=9,VLOOKUP(H145,[1]Film_Workers!$B$2:$BD$55,22,FALSE),D145=10,VLOOKUP(H145,[1]Film_Workers!$B$2:$BD$55,23,FALSE),D145=11,VLOOKUP(H145,[1]Film_Workers!$B$2:$BD$55,24,FALSE),D145=12,VLOOKUP(H145,[1]Film_Workers!$B$2:$BD$55,25,FALSE)),C145=2016,_xlfn.IFS(D145=1,VLOOKUP(H145,[1]Film_Workers!$B$2:$BD$55,26,FALSE),D145=2,VLOOKUP(H145,[1]Film_Workers!$B$2:$BD$55,27,FALSE),D145=3,VLOOKUP(H145,[1]Film_Workers!$B$2:$BD$55,28,FALSE),D145=4,VLOOKUP(H145,[1]Film_Workers!$B$2:$BD$55,29,FALSE),D145=5,VLOOKUP(H145,[1]Film_Workers!$B$2:$BD$55,30,FALSE),D145=6,VLOOKUP(H145,[1]Film_Workers!$B$2:$BD$55,31,FALSE),D145=7,VLOOKUP(H145,[1]Film_Workers!$B$2:$BD$55,32,FALSE),D145=8,VLOOKUP(H145,[1]Film_Workers!$B$2:$BD$55,33,FALSE),D145=9,VLOOKUP(H145,[1]Film_Workers!$B$2:$BD$55,34,FALSE),D145=10,VLOOKUP(H145,[1]Film_Workers!$B$2:$BD$55,35,FALSE),D145=11,VLOOKUP(H145,[1]Film_Workers!$B$2:$BD$55,36,FALSE),D145=12,VLOOKUP(H145,[1]Film_Workers!$B$2:$BD$55,37,FALSE)),C145=2017,_xlfn.IFS(D145=1,VLOOKUP(H145,[1]Film_Workers!$B$2:$BD$55,38,FALSE),D145=2,VLOOKUP(H145,[1]Film_Workers!$B$2:$BD$55,39,FALSE),D145=3,VLOOKUP(H145,[1]Film_Workers!$B$2:$BD$55,40,FALSE),D145=4,VLOOKUP(H145,[1]Film_Workers!$B$2:$BD$55,41,FALSE),D145=5,VLOOKUP(H145,[1]Film_Workers!$B$2:$BD$55,42,FALSE),D145=6,VLOOKUP(H145,[1]Film_Workers!$B$2:$BD$55,43,FALSE),D145=7,VLOOKUP(H145,[1]Film_Workers!$B$2:$BD$55,43,FALSE),D145=8,VLOOKUP(H145,[1]Film_Workers!$B$2:$BD$55,44,FALSE),D145=9,VLOOKUP(H145,[1]Film_Workers!$B$2:$BD$55,45,FALSE),D145=10,VLOOKUP(H145,[1]Film_Workers!$B$2:$BD$55,46,FALSE),D145=11,VLOOKUP(H145,[1]Film_Workers!$B$2:$BD$55,47,FALSE),D145=12,VLOOKUP(H145,[1]Film_Workers!$B$2:$BD$55,48)),C145=2018,_xlfn.IFS(D145=1,VLOOKUP(H145,[1]Film_Workers!$B$2:$BD$55,49,FALSE),D145=2,VLOOKUP(H145,[1]Film_Workers!$B$2:$BD$55,50,FALSE),D145=3,VLOOKUP(H145,[1]Film_Workers!$B$2:$BD$55,51,FALSE),D145=4,VLOOKUP(H145,[1]Film_Workers!$B$2:$BD$55,52,FALSE),D145=5,VLOOKUP(H145,[1]Film_Workers!$B$2:$BD$55,53,FALSE),D145=6,VLOOKUP(H145,[1]Film_Workers!$B$2:$BD$55,54)))</f>
        <v>125478</v>
      </c>
      <c r="W145">
        <f>_xlfn.IFS(C145=2014,_xlfn.IFS(D145=1,VLOOKUP(H145,[1]Priv_Workers!$B$2:$BD$55,2,FALSE),D145=2,VLOOKUP(H145,[1]Priv_Workers!$B$2:$BD$55,3,FALSE),D145=3,VLOOKUP(H145,[1]Priv_Workers!$B$2:$BD$55,4,FALSE),D145=4,VLOOKUP(H145,[1]Priv_Workers!$B$2:$BD$55,5,FALSE),D145=5,VLOOKUP(H145,[1]Priv_Workers!$B$2:$BD$55,6,FALSE),D145=6,VLOOKUP(H145,[1]Priv_Workers!$B$2:$BD$55,7,FALSE),D145=7,VLOOKUP(H145,[1]Priv_Workers!$B$2:$BD$55,8,FALSE),D145=8,VLOOKUP(H145,[1]Priv_Workers!$B$2:$BD$55,9,FALSE),D145=9,VLOOKUP(H145,[1]Priv_Workers!$B$2:$BD$55,10,FALSE),D145=10,VLOOKUP(H145,[1]Priv_Workers!$B$2:$BD$55,11,FALSE),D145=11,VLOOKUP(H145,[1]Priv_Workers!$B$2:$BD$55,12,FALSE),D145=12,VLOOKUP(H145,[1]Priv_Workers!$B$2:$BD$55,13,FALSE)),C145=2015,_xlfn.IFS(D145=1,VLOOKUP(H145,[1]Priv_Workers!$B$2:$BD$55,14,FALSE),D145=2,VLOOKUP(H145,[1]Priv_Workers!$B$2:$BD$55,15,FALSE),D145=3,VLOOKUP(H145,[1]Priv_Workers!$B$2:$BD$55,16,FALSE),D145=4,VLOOKUP(H145,[1]Priv_Workers!$B$2:$BD$55,17,FALSE),D145=5,VLOOKUP(H145,[1]Priv_Workers!$B$2:$BD$55,18,FALSE),D145=6,VLOOKUP(H145,[1]Priv_Workers!$B$2:$BD$55,19,FALSE),D145=7,VLOOKUP(H145,[1]Priv_Workers!$B$2:$BD$55,20,FALSE),D145=8,VLOOKUP(H145,[1]Priv_Workers!$B$2:$BD$55,21,FALSE),D145=9,VLOOKUP(H145,[1]Priv_Workers!$B$2:$BD$55,22,FALSE),D145=10,VLOOKUP(H145,[1]Priv_Workers!$B$2:$BD$55,23,FALSE),D145=11,VLOOKUP(H145,[1]Priv_Workers!$B$2:$BD$55,24,FALSE),D145=12,VLOOKUP(H145,[1]Priv_Workers!$B$2:$BD$55,25,FALSE)),C145=2016,_xlfn.IFS(D145=1,VLOOKUP(H145,[1]Priv_Workers!$B$2:$BD$55,26,FALSE),D145=2,VLOOKUP(H145,[1]Priv_Workers!$B$2:$BD$55,27,FALSE),D145=3,VLOOKUP(H145,[1]Priv_Workers!$B$2:$BD$55,28,FALSE),D145=4,VLOOKUP(H145,[1]Priv_Workers!$B$2:$BD$55,29,FALSE),D145=5,VLOOKUP(H145,[1]Priv_Workers!$B$2:$BD$55,30,FALSE),D145=6,VLOOKUP(H145,[1]Priv_Workers!$B$2:$BD$55,31,FALSE),D145=7,VLOOKUP(H145,[1]Priv_Workers!$B$2:$BD$55,32,FALSE),D145=8,VLOOKUP(H145,[1]Priv_Workers!$B$2:$BD$55,33,FALSE),D145=9,VLOOKUP(H145,[1]Priv_Workers!$B$2:$BD$55,34,FALSE),D145=10,VLOOKUP(H145,[1]Priv_Workers!$B$2:$BD$55,35,FALSE),D145=11,VLOOKUP(H145,[1]Priv_Workers!$B$2:$BD$55,36,FALSE),D145=12,VLOOKUP(H145,[1]Priv_Workers!$B$2:$BD$55,37,FALSE)),C145=2017,_xlfn.IFS(D145=1,VLOOKUP(H145,[1]Priv_Workers!$B$2:$BD$55,38,FALSE),D145=2,VLOOKUP(H145,[1]Priv_Workers!$B$2:$BD$55,39,FALSE),D145=3,VLOOKUP(H145,[1]Priv_Workers!$B$2:$BD$55,40,FALSE),D145=4,VLOOKUP(H145,[1]Priv_Workers!$B$2:$BD$55,41,FALSE),D145=5,VLOOKUP(H145,[1]Priv_Workers!$B$2:$BD$55,42,FALSE),D145=6,VLOOKUP(H145,[1]Priv_Workers!$B$2:$BD$55,43,FALSE),D145=7,VLOOKUP(H145,[1]Priv_Workers!$B$2:$BD$55,43,FALSE),D145=8,VLOOKUP(H145,[1]Priv_Workers!$B$2:$BD$55,44,FALSE),D145=9,VLOOKUP(H145,[1]Priv_Workers!$B$2:$BD$55,45,FALSE),D145=10,VLOOKUP(H145,[1]Priv_Workers!$B$2:$BD$55,46,FALSE),D145=11,VLOOKUP(H145,[1]Priv_Workers!$B$2:$BD$55,47,FALSE),D145=12,VLOOKUP(H145,[1]Priv_Workers!$B$2:$BD$55,48)),C145=2018,_xlfn.IFS(D145=1,VLOOKUP(H145,[1]Priv_Workers!$B$2:$BD$55,49,FALSE),D145=2,VLOOKUP(H145,[1]Priv_Workers!$B$2:$BD$55,50,FALSE),D145=3,VLOOKUP(H145,[1]Priv_Workers!$B$2:$BD$55,51,FALSE),D145=4,VLOOKUP(H145,[1]Priv_Workers!$B$2:$BD$55,52,FALSE),D145=5,VLOOKUP(H145,[1]Priv_Workers!$B$2:$BD$55,53,FALSE),D145=6,VLOOKUP(H145,[1]Priv_Workers!$B$2:$BD$55,54)))</f>
        <v>14174971</v>
      </c>
      <c r="X145" s="3">
        <f t="shared" si="19"/>
        <v>8.8520816021422557E-3</v>
      </c>
      <c r="Y145" s="2">
        <f>_xlfn.IFS(C145=2014, _xlfn.IFS(E145=1, VLOOKUP(H145, [1]Wage_Info!$B$2:$AH$55, 2, FALSE), E145=2, VLOOKUP(H145, [1]Wage_Info!$B$2:$AH$55, 3, FALSE), E145=3, VLOOKUP(H145, [1]Wage_Info!$B$2:$AH$55, 4, FALSE), E145=4, VLOOKUP(H145, [1]Wage_Info!$B$2:$AH$55, 5, FALSE)), C145=2015, _xlfn.IFS(E145=1, VLOOKUP(H145, [1]Wage_Info!$B$2:$AH$55, 6, FALSE), E145=2, VLOOKUP(H145, [1]Wage_Info!$B$2:$AH$55, 7, FALSE), E145=3, VLOOKUP(H145, [1]Wage_Info!$B$2:$AH$55, 8, FALSE), E145=4, VLOOKUP(H145, [1]Wage_Info!$B$2:$AH$55, 9, FALSE)), C145=2016, _xlfn.IFS(E145=1, VLOOKUP(H145, [1]Wage_Info!$B$2:$AH$55, 10, FALSE), E145=2, VLOOKUP(H145, [1]Wage_Info!$B$2:$AH$55, 11, FALSE), E145=3, VLOOKUP(H145, [1]Wage_Info!$B$2:$AH$55, 12, FALSE), E145=4, VLOOKUP(H145, [1]Wage_Info!$B$2:$AH$55, 13, FALSE)), C145=2017, _xlfn.IFS(E145=1, VLOOKUP(H145, [1]Wage_Info!$B$2:$AH$55, 14, FALSE), E145=2, VLOOKUP(H145, [1]Wage_Info!$B$2:$AH$55, 15, FALSE), E145=3, VLOOKUP(H145, [1]Wage_Info!$B$2:$AH$55, 16, FALSE), E145=4, VLOOKUP(H145, [1]Wage_Info!$B$2:$AH$55, 17, FALSE)), C145 = 2018, _xlfn.IFS(E145=1, VLOOKUP(H145, [1]Wage_Info!$B$2:$AH$55, 18, FALSE), E145=3, VLOOKUP(H145, [1]Wage_Info!$B$2:$AH$55, 19, FALSE)))</f>
        <v>4081891207</v>
      </c>
      <c r="Z145" s="2">
        <f>_xlfn.IFS(C145=2014, _xlfn.IFS(E145=1, VLOOKUP(H145, [1]Wage_Info!$B$2:$AL$55, 20, FALSE), E145=2, VLOOKUP(H145, [1]Wage_Info!$B$2:$AL$55, 21, FALSE), E145=3, VLOOKUP(H145, [1]Wage_Info!$B$2:$AL$55, 22, FALSE), E145=4, VLOOKUP(H145, [1]Wage_Info!$B$2:$AL$55, 23, FALSE)), C145=2015, _xlfn.IFS(E145=1, VLOOKUP(H145, [1]Wage_Info!$B$2:$AL$55, 24, FALSE), E145=2, VLOOKUP(H145, [1]Wage_Info!$B$2:$AL$55, 25, FALSE), E145=3, VLOOKUP(H145, [1]Wage_Info!$B$2:$AL$55, 26, FALSE), E145=4, VLOOKUP(H145, [1]Wage_Info!$B$2:$AL$55, 27, FALSE)), C145=2016, _xlfn.IFS(E145=1, VLOOKUP(H145, [1]Wage_Info!$B$2:$AL$55, 28, FALSE), E145=2, VLOOKUP(H145, [1]Wage_Info!$B$2:$AL$55, 29, FALSE), E145=3, VLOOKUP(H145, [1]Wage_Info!$B$2:$AL$55, 30, FALSE), E145=4, VLOOKUP(H145, [1]Wage_Info!$B$2:$AL$55, 31, FALSE)), C145=2017, _xlfn.IFS(E145=1, VLOOKUP(H145, [1]Wage_Info!$B$2:$AL$55, 32, FALSE), E145=2, VLOOKUP(H145, [1]Wage_Info!$B$2:$AL$55, 33, FALSE), E145=3, VLOOKUP(H145, [1]Wage_Info!$B$2:$AL$55, 34, FALSE), E145=4, VLOOKUP(H145, [1]Wage_Info!$B$2:$AL$55, 35, FALSE)), C145 = 2018, _xlfn.IFS(E145=1, VLOOKUP(H145, [1]Wage_Info!$B$2:$AL$55, 36, FALSE), E145=2, VLOOKUP(H145, [1]Wage_Info!$B$2:$AL$55, 37, FALSE)))</f>
        <v>235852119833</v>
      </c>
      <c r="AA145" s="4">
        <f t="shared" si="20"/>
        <v>1.7306993932851941E-2</v>
      </c>
      <c r="AB145">
        <f>[1]Key!C145</f>
        <v>1</v>
      </c>
      <c r="AC145">
        <f t="shared" si="21"/>
        <v>1</v>
      </c>
      <c r="AD145">
        <f t="shared" si="22"/>
        <v>0</v>
      </c>
      <c r="AE145">
        <f t="shared" si="23"/>
        <v>1</v>
      </c>
      <c r="AF145">
        <f>[1]Key!D145</f>
        <v>0</v>
      </c>
    </row>
    <row r="146" spans="1:32" x14ac:dyDescent="0.3">
      <c r="A146">
        <v>145</v>
      </c>
      <c r="B146">
        <v>145</v>
      </c>
      <c r="C146">
        <v>2015</v>
      </c>
      <c r="D146">
        <v>4</v>
      </c>
      <c r="E146">
        <f t="shared" si="16"/>
        <v>2</v>
      </c>
      <c r="F146">
        <v>2016</v>
      </c>
      <c r="G146" t="s">
        <v>62</v>
      </c>
      <c r="H146" s="1">
        <f>VALUE(IF(G146="foreign",53,SUBSTITUTE(G146,G146,VLOOKUP(G146,[1]Key!$G$2:$H$55,2,))))</f>
        <v>53</v>
      </c>
      <c r="I146" t="s">
        <v>62</v>
      </c>
      <c r="J146">
        <f>VALUE(_xlfn.IFS(I146="foreign",53,I146="fictional",54, I146="unspecified", 55, NOT(OR(I146="foreign",I146="fictional")),SUBSTITUTE(I146,I146,VLOOKUP(I146,[1]Key!$G$2:$H$55,2,))))</f>
        <v>53</v>
      </c>
      <c r="K146">
        <f t="shared" si="17"/>
        <v>1</v>
      </c>
      <c r="L146">
        <f>VLOOKUP(H146, [1]Key!$H$2:$K$54, 2)</f>
        <v>0</v>
      </c>
      <c r="M146">
        <f>VLOOKUP(J146, [1]Key!$H$2:$K$54, 2)</f>
        <v>0</v>
      </c>
      <c r="N146">
        <f>VLOOKUP("*"&amp;G146&amp;"*",[1]Key!$N$2:$O$6,2,FALSE)</f>
        <v>0</v>
      </c>
      <c r="O146">
        <f>VLOOKUP("*"&amp;G146&amp;"*",[1]Key!$R$2:$S$11,2,FALSE)</f>
        <v>0</v>
      </c>
      <c r="P146">
        <v>1259</v>
      </c>
      <c r="Q146" s="2">
        <v>15000000</v>
      </c>
      <c r="R146" t="s">
        <v>34</v>
      </c>
      <c r="S146">
        <f>VLOOKUP(R146, [1]Key!$U$2:$V$16, 2, FALSE)</f>
        <v>2</v>
      </c>
      <c r="T146">
        <f t="shared" si="18"/>
        <v>0</v>
      </c>
      <c r="U146">
        <f>_xlfn.IFS(C146=2018, VLOOKUP(H146, '[1]State Pop'!$B$2:$G$55,6),C146=2017, VLOOKUP(H146, '[1]State Pop'!$B$2:$F$55,5),C146=2016, VLOOKUP(H146, '[1]State Pop'!$B$2:$F$55,4), C146=2015, VLOOKUP(H146, '[1]State Pop'!$B$2:$F$55,3), C146=2014, VLOOKUP(H146, '[1]State Pop'!$B$2:$F$55,2))</f>
        <v>0</v>
      </c>
      <c r="V146">
        <f>_xlfn.IFS(C146=2014,_xlfn.IFS(D146=1,VLOOKUP(H146,[1]Film_Workers!$B$2:$BD$55,2,FALSE),D146=2,VLOOKUP(H146,[1]Film_Workers!$B$2:$BD$55,3,FALSE),D146=3,VLOOKUP(H146,[1]Film_Workers!$B$2:$BD$55,4,FALSE),D146=4,VLOOKUP(H146,[1]Film_Workers!$B$2:$BD$55,5,FALSE),D146=5,VLOOKUP(H146,[1]Film_Workers!$B$2:$BD$55,6,FALSE),D146=6,VLOOKUP(H146,[1]Film_Workers!$B$2:$BD$55,7,FALSE),D146=7,VLOOKUP(H146,[1]Film_Workers!$B$2:$BD$55,8,FALSE),D146=8,VLOOKUP(H146,[1]Film_Workers!$B$2:$BD$55,9,FALSE),D146=9,VLOOKUP(H146,[1]Film_Workers!$B$2:$BD$55,10,FALSE),D146=10,VLOOKUP(H146,[1]Film_Workers!$B$2:$BD$55,11,FALSE),D146=11,VLOOKUP(H146,[1]Film_Workers!$B$2:$BD$55,12,FALSE),D146=12,VLOOKUP(H146,[1]Film_Workers!$B$2:$BD$55,13,FALSE)),C146=2015,_xlfn.IFS(D146=1,VLOOKUP(H146,[1]Film_Workers!$B$2:$BD$55,14,FALSE),D146=2,VLOOKUP(H146,[1]Film_Workers!$B$2:$BD$55,15,FALSE),D146=3,VLOOKUP(H146,[1]Film_Workers!$B$2:$BD$55,16,FALSE),D146=4,VLOOKUP(H146,[1]Film_Workers!$B$2:$BD$55,17,FALSE),D146=5,VLOOKUP(H146,[1]Film_Workers!$B$2:$BD$55,18,FALSE),D146=6,VLOOKUP(H146,[1]Film_Workers!$B$2:$BD$55,19,FALSE),D146=7,VLOOKUP(H146,[1]Film_Workers!$B$2:$BD$55,20,FALSE),D146=8,VLOOKUP(H146,[1]Film_Workers!$B$2:$BD$55,21,FALSE),D146=9,VLOOKUP(H146,[1]Film_Workers!$B$2:$BD$55,22,FALSE),D146=10,VLOOKUP(H146,[1]Film_Workers!$B$2:$BD$55,23,FALSE),D146=11,VLOOKUP(H146,[1]Film_Workers!$B$2:$BD$55,24,FALSE),D146=12,VLOOKUP(H146,[1]Film_Workers!$B$2:$BD$55,25,FALSE)),C146=2016,_xlfn.IFS(D146=1,VLOOKUP(H146,[1]Film_Workers!$B$2:$BD$55,26,FALSE),D146=2,VLOOKUP(H146,[1]Film_Workers!$B$2:$BD$55,27,FALSE),D146=3,VLOOKUP(H146,[1]Film_Workers!$B$2:$BD$55,28,FALSE),D146=4,VLOOKUP(H146,[1]Film_Workers!$B$2:$BD$55,29,FALSE),D146=5,VLOOKUP(H146,[1]Film_Workers!$B$2:$BD$55,30,FALSE),D146=6,VLOOKUP(H146,[1]Film_Workers!$B$2:$BD$55,31,FALSE),D146=7,VLOOKUP(H146,[1]Film_Workers!$B$2:$BD$55,32,FALSE),D146=8,VLOOKUP(H146,[1]Film_Workers!$B$2:$BD$55,33,FALSE),D146=9,VLOOKUP(H146,[1]Film_Workers!$B$2:$BD$55,34,FALSE),D146=10,VLOOKUP(H146,[1]Film_Workers!$B$2:$BD$55,35,FALSE),D146=11,VLOOKUP(H146,[1]Film_Workers!$B$2:$BD$55,36,FALSE),D146=12,VLOOKUP(H146,[1]Film_Workers!$B$2:$BD$55,37,FALSE)),C146=2017,_xlfn.IFS(D146=1,VLOOKUP(H146,[1]Film_Workers!$B$2:$BD$55,38,FALSE),D146=2,VLOOKUP(H146,[1]Film_Workers!$B$2:$BD$55,39,FALSE),D146=3,VLOOKUP(H146,[1]Film_Workers!$B$2:$BD$55,40,FALSE),D146=4,VLOOKUP(H146,[1]Film_Workers!$B$2:$BD$55,41,FALSE),D146=5,VLOOKUP(H146,[1]Film_Workers!$B$2:$BD$55,42,FALSE),D146=6,VLOOKUP(H146,[1]Film_Workers!$B$2:$BD$55,43,FALSE),D146=7,VLOOKUP(H146,[1]Film_Workers!$B$2:$BD$55,43,FALSE),D146=8,VLOOKUP(H146,[1]Film_Workers!$B$2:$BD$55,44,FALSE),D146=9,VLOOKUP(H146,[1]Film_Workers!$B$2:$BD$55,45,FALSE),D146=10,VLOOKUP(H146,[1]Film_Workers!$B$2:$BD$55,46,FALSE),D146=11,VLOOKUP(H146,[1]Film_Workers!$B$2:$BD$55,47,FALSE),D146=12,VLOOKUP(H146,[1]Film_Workers!$B$2:$BD$55,48)),C146=2018,_xlfn.IFS(D146=1,VLOOKUP(H146,[1]Film_Workers!$B$2:$BD$55,49,FALSE),D146=2,VLOOKUP(H146,[1]Film_Workers!$B$2:$BD$55,50,FALSE),D146=3,VLOOKUP(H146,[1]Film_Workers!$B$2:$BD$55,51,FALSE),D146=4,VLOOKUP(H146,[1]Film_Workers!$B$2:$BD$55,52,FALSE),D146=5,VLOOKUP(H146,[1]Film_Workers!$B$2:$BD$55,53,FALSE),D146=6,VLOOKUP(H146,[1]Film_Workers!$B$2:$BD$55,54)))</f>
        <v>0</v>
      </c>
      <c r="W146">
        <f>_xlfn.IFS(C146=2014,_xlfn.IFS(D146=1,VLOOKUP(H146,[1]Priv_Workers!$B$2:$BD$55,2,FALSE),D146=2,VLOOKUP(H146,[1]Priv_Workers!$B$2:$BD$55,3,FALSE),D146=3,VLOOKUP(H146,[1]Priv_Workers!$B$2:$BD$55,4,FALSE),D146=4,VLOOKUP(H146,[1]Priv_Workers!$B$2:$BD$55,5,FALSE),D146=5,VLOOKUP(H146,[1]Priv_Workers!$B$2:$BD$55,6,FALSE),D146=6,VLOOKUP(H146,[1]Priv_Workers!$B$2:$BD$55,7,FALSE),D146=7,VLOOKUP(H146,[1]Priv_Workers!$B$2:$BD$55,8,FALSE),D146=8,VLOOKUP(H146,[1]Priv_Workers!$B$2:$BD$55,9,FALSE),D146=9,VLOOKUP(H146,[1]Priv_Workers!$B$2:$BD$55,10,FALSE),D146=10,VLOOKUP(H146,[1]Priv_Workers!$B$2:$BD$55,11,FALSE),D146=11,VLOOKUP(H146,[1]Priv_Workers!$B$2:$BD$55,12,FALSE),D146=12,VLOOKUP(H146,[1]Priv_Workers!$B$2:$BD$55,13,FALSE)),C146=2015,_xlfn.IFS(D146=1,VLOOKUP(H146,[1]Priv_Workers!$B$2:$BD$55,14,FALSE),D146=2,VLOOKUP(H146,[1]Priv_Workers!$B$2:$BD$55,15,FALSE),D146=3,VLOOKUP(H146,[1]Priv_Workers!$B$2:$BD$55,16,FALSE),D146=4,VLOOKUP(H146,[1]Priv_Workers!$B$2:$BD$55,17,FALSE),D146=5,VLOOKUP(H146,[1]Priv_Workers!$B$2:$BD$55,18,FALSE),D146=6,VLOOKUP(H146,[1]Priv_Workers!$B$2:$BD$55,19,FALSE),D146=7,VLOOKUP(H146,[1]Priv_Workers!$B$2:$BD$55,20,FALSE),D146=8,VLOOKUP(H146,[1]Priv_Workers!$B$2:$BD$55,21,FALSE),D146=9,VLOOKUP(H146,[1]Priv_Workers!$B$2:$BD$55,22,FALSE),D146=10,VLOOKUP(H146,[1]Priv_Workers!$B$2:$BD$55,23,FALSE),D146=11,VLOOKUP(H146,[1]Priv_Workers!$B$2:$BD$55,24,FALSE),D146=12,VLOOKUP(H146,[1]Priv_Workers!$B$2:$BD$55,25,FALSE)),C146=2016,_xlfn.IFS(D146=1,VLOOKUP(H146,[1]Priv_Workers!$B$2:$BD$55,26,FALSE),D146=2,VLOOKUP(H146,[1]Priv_Workers!$B$2:$BD$55,27,FALSE),D146=3,VLOOKUP(H146,[1]Priv_Workers!$B$2:$BD$55,28,FALSE),D146=4,VLOOKUP(H146,[1]Priv_Workers!$B$2:$BD$55,29,FALSE),D146=5,VLOOKUP(H146,[1]Priv_Workers!$B$2:$BD$55,30,FALSE),D146=6,VLOOKUP(H146,[1]Priv_Workers!$B$2:$BD$55,31,FALSE),D146=7,VLOOKUP(H146,[1]Priv_Workers!$B$2:$BD$55,32,FALSE),D146=8,VLOOKUP(H146,[1]Priv_Workers!$B$2:$BD$55,33,FALSE),D146=9,VLOOKUP(H146,[1]Priv_Workers!$B$2:$BD$55,34,FALSE),D146=10,VLOOKUP(H146,[1]Priv_Workers!$B$2:$BD$55,35,FALSE),D146=11,VLOOKUP(H146,[1]Priv_Workers!$B$2:$BD$55,36,FALSE),D146=12,VLOOKUP(H146,[1]Priv_Workers!$B$2:$BD$55,37,FALSE)),C146=2017,_xlfn.IFS(D146=1,VLOOKUP(H146,[1]Priv_Workers!$B$2:$BD$55,38,FALSE),D146=2,VLOOKUP(H146,[1]Priv_Workers!$B$2:$BD$55,39,FALSE),D146=3,VLOOKUP(H146,[1]Priv_Workers!$B$2:$BD$55,40,FALSE),D146=4,VLOOKUP(H146,[1]Priv_Workers!$B$2:$BD$55,41,FALSE),D146=5,VLOOKUP(H146,[1]Priv_Workers!$B$2:$BD$55,42,FALSE),D146=6,VLOOKUP(H146,[1]Priv_Workers!$B$2:$BD$55,43,FALSE),D146=7,VLOOKUP(H146,[1]Priv_Workers!$B$2:$BD$55,43,FALSE),D146=8,VLOOKUP(H146,[1]Priv_Workers!$B$2:$BD$55,44,FALSE),D146=9,VLOOKUP(H146,[1]Priv_Workers!$B$2:$BD$55,45,FALSE),D146=10,VLOOKUP(H146,[1]Priv_Workers!$B$2:$BD$55,46,FALSE),D146=11,VLOOKUP(H146,[1]Priv_Workers!$B$2:$BD$55,47,FALSE),D146=12,VLOOKUP(H146,[1]Priv_Workers!$B$2:$BD$55,48)),C146=2018,_xlfn.IFS(D146=1,VLOOKUP(H146,[1]Priv_Workers!$B$2:$BD$55,49,FALSE),D146=2,VLOOKUP(H146,[1]Priv_Workers!$B$2:$BD$55,50,FALSE),D146=3,VLOOKUP(H146,[1]Priv_Workers!$B$2:$BD$55,51,FALSE),D146=4,VLOOKUP(H146,[1]Priv_Workers!$B$2:$BD$55,52,FALSE),D146=5,VLOOKUP(H146,[1]Priv_Workers!$B$2:$BD$55,53,FALSE),D146=6,VLOOKUP(H146,[1]Priv_Workers!$B$2:$BD$55,54)))</f>
        <v>0</v>
      </c>
      <c r="X146" s="3" t="e">
        <f t="shared" si="19"/>
        <v>#DIV/0!</v>
      </c>
      <c r="Y146" s="2">
        <f>_xlfn.IFS(C146=2014, _xlfn.IFS(E146=1, VLOOKUP(H146, [1]Wage_Info!$B$2:$AH$55, 2, FALSE), E146=2, VLOOKUP(H146, [1]Wage_Info!$B$2:$AH$55, 3, FALSE), E146=3, VLOOKUP(H146, [1]Wage_Info!$B$2:$AH$55, 4, FALSE), E146=4, VLOOKUP(H146, [1]Wage_Info!$B$2:$AH$55, 5, FALSE)), C146=2015, _xlfn.IFS(E146=1, VLOOKUP(H146, [1]Wage_Info!$B$2:$AH$55, 6, FALSE), E146=2, VLOOKUP(H146, [1]Wage_Info!$B$2:$AH$55, 7, FALSE), E146=3, VLOOKUP(H146, [1]Wage_Info!$B$2:$AH$55, 8, FALSE), E146=4, VLOOKUP(H146, [1]Wage_Info!$B$2:$AH$55, 9, FALSE)), C146=2016, _xlfn.IFS(E146=1, VLOOKUP(H146, [1]Wage_Info!$B$2:$AH$55, 10, FALSE), E146=2, VLOOKUP(H146, [1]Wage_Info!$B$2:$AH$55, 11, FALSE), E146=3, VLOOKUP(H146, [1]Wage_Info!$B$2:$AH$55, 12, FALSE), E146=4, VLOOKUP(H146, [1]Wage_Info!$B$2:$AH$55, 13, FALSE)), C146=2017, _xlfn.IFS(E146=1, VLOOKUP(H146, [1]Wage_Info!$B$2:$AH$55, 14, FALSE), E146=2, VLOOKUP(H146, [1]Wage_Info!$B$2:$AH$55, 15, FALSE), E146=3, VLOOKUP(H146, [1]Wage_Info!$B$2:$AH$55, 16, FALSE), E146=4, VLOOKUP(H146, [1]Wage_Info!$B$2:$AH$55, 17, FALSE)), C146 = 2018, _xlfn.IFS(E146=1, VLOOKUP(H146, [1]Wage_Info!$B$2:$AH$55, 18, FALSE), E146=3, VLOOKUP(H146, [1]Wage_Info!$B$2:$AH$55, 19, FALSE)))</f>
        <v>0</v>
      </c>
      <c r="Z146" s="2">
        <f>_xlfn.IFS(C146=2014, _xlfn.IFS(E146=1, VLOOKUP(H146, [1]Wage_Info!$B$2:$AL$55, 20, FALSE), E146=2, VLOOKUP(H146, [1]Wage_Info!$B$2:$AL$55, 21, FALSE), E146=3, VLOOKUP(H146, [1]Wage_Info!$B$2:$AL$55, 22, FALSE), E146=4, VLOOKUP(H146, [1]Wage_Info!$B$2:$AL$55, 23, FALSE)), C146=2015, _xlfn.IFS(E146=1, VLOOKUP(H146, [1]Wage_Info!$B$2:$AL$55, 24, FALSE), E146=2, VLOOKUP(H146, [1]Wage_Info!$B$2:$AL$55, 25, FALSE), E146=3, VLOOKUP(H146, [1]Wage_Info!$B$2:$AL$55, 26, FALSE), E146=4, VLOOKUP(H146, [1]Wage_Info!$B$2:$AL$55, 27, FALSE)), C146=2016, _xlfn.IFS(E146=1, VLOOKUP(H146, [1]Wage_Info!$B$2:$AL$55, 28, FALSE), E146=2, VLOOKUP(H146, [1]Wage_Info!$B$2:$AL$55, 29, FALSE), E146=3, VLOOKUP(H146, [1]Wage_Info!$B$2:$AL$55, 30, FALSE), E146=4, VLOOKUP(H146, [1]Wage_Info!$B$2:$AL$55, 31, FALSE)), C146=2017, _xlfn.IFS(E146=1, VLOOKUP(H146, [1]Wage_Info!$B$2:$AL$55, 32, FALSE), E146=2, VLOOKUP(H146, [1]Wage_Info!$B$2:$AL$55, 33, FALSE), E146=3, VLOOKUP(H146, [1]Wage_Info!$B$2:$AL$55, 34, FALSE), E146=4, VLOOKUP(H146, [1]Wage_Info!$B$2:$AL$55, 35, FALSE)), C146 = 2018, _xlfn.IFS(E146=1, VLOOKUP(H146, [1]Wage_Info!$B$2:$AL$55, 36, FALSE), E146=2, VLOOKUP(H146, [1]Wage_Info!$B$2:$AL$55, 37, FALSE)))</f>
        <v>0</v>
      </c>
      <c r="AA146" s="4" t="e">
        <f t="shared" si="20"/>
        <v>#DIV/0!</v>
      </c>
      <c r="AB146">
        <f>[1]Key!C146</f>
        <v>1</v>
      </c>
      <c r="AC146">
        <f t="shared" si="21"/>
        <v>0</v>
      </c>
      <c r="AD146">
        <f t="shared" si="22"/>
        <v>0</v>
      </c>
      <c r="AE146">
        <f t="shared" si="23"/>
        <v>0</v>
      </c>
      <c r="AF146">
        <f>[1]Key!D146</f>
        <v>0</v>
      </c>
    </row>
    <row r="147" spans="1:32" x14ac:dyDescent="0.3">
      <c r="A147">
        <v>146</v>
      </c>
      <c r="B147">
        <v>146</v>
      </c>
      <c r="E147" t="e">
        <f t="shared" si="16"/>
        <v>#N/A</v>
      </c>
      <c r="F147">
        <v>2016</v>
      </c>
      <c r="G147" t="s">
        <v>98</v>
      </c>
      <c r="H147" s="1">
        <f>VALUE(IF(G147="foreign",53,SUBSTITUTE(G147,G147,VLOOKUP(G147,[1]Key!$G$2:$H$55,2,))))</f>
        <v>3</v>
      </c>
      <c r="I147" t="s">
        <v>47</v>
      </c>
      <c r="J147">
        <f>VALUE(_xlfn.IFS(I147="foreign",53,I147="fictional",54, I147="unspecified", 55, NOT(OR(I147="foreign",I147="fictional")),SUBSTITUTE(I147,I147,VLOOKUP(I147,[1]Key!$G$2:$H$55,2,))))</f>
        <v>55</v>
      </c>
      <c r="K147">
        <f t="shared" si="17"/>
        <v>0</v>
      </c>
      <c r="L147">
        <f>VLOOKUP(H147, [1]Key!$H$2:$K$54, 2)</f>
        <v>0</v>
      </c>
      <c r="M147">
        <f>VLOOKUP(J147, [1]Key!$H$2:$K$54, 2)</f>
        <v>0</v>
      </c>
      <c r="N147">
        <f>VLOOKUP("*"&amp;G147&amp;"*",[1]Key!$N$2:$O$6,2,FALSE)</f>
        <v>4</v>
      </c>
      <c r="O147">
        <f>VLOOKUP("*"&amp;G147&amp;"*",[1]Key!$R$2:$S$11,2,FALSE)</f>
        <v>4</v>
      </c>
      <c r="P147">
        <v>1217</v>
      </c>
      <c r="Q147" s="2">
        <v>5000000</v>
      </c>
      <c r="R147" t="s">
        <v>81</v>
      </c>
      <c r="S147">
        <f>VLOOKUP(R147, [1]Key!$U$2:$V$17, 2, FALSE)</f>
        <v>12</v>
      </c>
      <c r="T147">
        <f t="shared" si="18"/>
        <v>1</v>
      </c>
      <c r="U147" t="e">
        <f>_xlfn.IFS(C147=2018, VLOOKUP(H147, '[1]State Pop'!$B$2:$G$55,6),C147=2017, VLOOKUP(H147, '[1]State Pop'!$B$2:$F$55,5),C147=2016, VLOOKUP(H147, '[1]State Pop'!$B$2:$F$55,4), C147=2015, VLOOKUP(H147, '[1]State Pop'!$B$2:$F$55,3), C147=2014, VLOOKUP(H147, '[1]State Pop'!$B$2:$F$55,2))</f>
        <v>#N/A</v>
      </c>
      <c r="V147" t="e">
        <f>_xlfn.IFS(C147=2014,_xlfn.IFS(D147=1,VLOOKUP(H147,[1]Film_Workers!$B$2:$BD$55,2,FALSE),D147=2,VLOOKUP(H147,[1]Film_Workers!$B$2:$BD$55,3,FALSE),D147=3,VLOOKUP(H147,[1]Film_Workers!$B$2:$BD$55,4,FALSE),D147=4,VLOOKUP(H147,[1]Film_Workers!$B$2:$BD$55,5,FALSE),D147=5,VLOOKUP(H147,[1]Film_Workers!$B$2:$BD$55,6,FALSE),D147=6,VLOOKUP(H147,[1]Film_Workers!$B$2:$BD$55,7,FALSE),D147=7,VLOOKUP(H147,[1]Film_Workers!$B$2:$BD$55,8,FALSE),D147=8,VLOOKUP(H147,[1]Film_Workers!$B$2:$BD$55,9,FALSE),D147=9,VLOOKUP(H147,[1]Film_Workers!$B$2:$BD$55,10,FALSE),D147=10,VLOOKUP(H147,[1]Film_Workers!$B$2:$BD$55,11,FALSE),D147=11,VLOOKUP(H147,[1]Film_Workers!$B$2:$BD$55,12,FALSE),D147=12,VLOOKUP(H147,[1]Film_Workers!$B$2:$BD$55,13,FALSE)),C147=2015,_xlfn.IFS(D147=1,VLOOKUP(H147,[1]Film_Workers!$B$2:$BD$55,14,FALSE),D147=2,VLOOKUP(H147,[1]Film_Workers!$B$2:$BD$55,15,FALSE),D147=3,VLOOKUP(H147,[1]Film_Workers!$B$2:$BD$55,16,FALSE),D147=4,VLOOKUP(H147,[1]Film_Workers!$B$2:$BD$55,17,FALSE),D147=5,VLOOKUP(H147,[1]Film_Workers!$B$2:$BD$55,18,FALSE),D147=6,VLOOKUP(H147,[1]Film_Workers!$B$2:$BD$55,19,FALSE),D147=7,VLOOKUP(H147,[1]Film_Workers!$B$2:$BD$55,20,FALSE),D147=8,VLOOKUP(H147,[1]Film_Workers!$B$2:$BD$55,21,FALSE),D147=9,VLOOKUP(H147,[1]Film_Workers!$B$2:$BD$55,22,FALSE),D147=10,VLOOKUP(H147,[1]Film_Workers!$B$2:$BD$55,23,FALSE),D147=11,VLOOKUP(H147,[1]Film_Workers!$B$2:$BD$55,24,FALSE),D147=12,VLOOKUP(H147,[1]Film_Workers!$B$2:$BD$55,25,FALSE)),C147=2016,_xlfn.IFS(D147=1,VLOOKUP(H147,[1]Film_Workers!$B$2:$BD$55,26,FALSE),D147=2,VLOOKUP(H147,[1]Film_Workers!$B$2:$BD$55,27,FALSE),D147=3,VLOOKUP(H147,[1]Film_Workers!$B$2:$BD$55,28,FALSE),D147=4,VLOOKUP(H147,[1]Film_Workers!$B$2:$BD$55,29,FALSE),D147=5,VLOOKUP(H147,[1]Film_Workers!$B$2:$BD$55,30,FALSE),D147=6,VLOOKUP(H147,[1]Film_Workers!$B$2:$BD$55,31,FALSE),D147=7,VLOOKUP(H147,[1]Film_Workers!$B$2:$BD$55,32,FALSE),D147=8,VLOOKUP(H147,[1]Film_Workers!$B$2:$BD$55,33,FALSE),D147=9,VLOOKUP(H147,[1]Film_Workers!$B$2:$BD$55,34,FALSE),D147=10,VLOOKUP(H147,[1]Film_Workers!$B$2:$BD$55,35,FALSE),D147=11,VLOOKUP(H147,[1]Film_Workers!$B$2:$BD$55,36,FALSE),D147=12,VLOOKUP(H147,[1]Film_Workers!$B$2:$BD$55,37,FALSE)),C147=2017,_xlfn.IFS(D147=1,VLOOKUP(H147,[1]Film_Workers!$B$2:$BD$55,38,FALSE),D147=2,VLOOKUP(H147,[1]Film_Workers!$B$2:$BD$55,39,FALSE),D147=3,VLOOKUP(H147,[1]Film_Workers!$B$2:$BD$55,40,FALSE),D147=4,VLOOKUP(H147,[1]Film_Workers!$B$2:$BD$55,41,FALSE),D147=5,VLOOKUP(H147,[1]Film_Workers!$B$2:$BD$55,42,FALSE),D147=6,VLOOKUP(H147,[1]Film_Workers!$B$2:$BD$55,43,FALSE),D147=7,VLOOKUP(H147,[1]Film_Workers!$B$2:$BD$55,43,FALSE),D147=8,VLOOKUP(H147,[1]Film_Workers!$B$2:$BD$55,44,FALSE),D147=9,VLOOKUP(H147,[1]Film_Workers!$B$2:$BD$55,45,FALSE),D147=10,VLOOKUP(H147,[1]Film_Workers!$B$2:$BD$55,46,FALSE),D147=11,VLOOKUP(H147,[1]Film_Workers!$B$2:$BD$55,47,FALSE),D147=12,VLOOKUP(H147,[1]Film_Workers!$B$2:$BD$55,48)),C147=2018,_xlfn.IFS(D147=1,VLOOKUP(H147,[1]Film_Workers!$B$2:$BD$55,49,FALSE),D147=2,VLOOKUP(H147,[1]Film_Workers!$B$2:$BD$55,50,FALSE),D147=3,VLOOKUP(H147,[1]Film_Workers!$B$2:$BD$55,51,FALSE),D147=4,VLOOKUP(H147,[1]Film_Workers!$B$2:$BD$55,52,FALSE),D147=5,VLOOKUP(H147,[1]Film_Workers!$B$2:$BD$55,53,FALSE),D147=6,VLOOKUP(H147,[1]Film_Workers!$B$2:$BD$55,54)))</f>
        <v>#N/A</v>
      </c>
      <c r="W147" t="e">
        <f>_xlfn.IFS(C147=2014,_xlfn.IFS(D147=1,VLOOKUP(H147,[1]Priv_Workers!$B$2:$BD$55,2,FALSE),D147=2,VLOOKUP(H147,[1]Priv_Workers!$B$2:$BD$55,3,FALSE),D147=3,VLOOKUP(H147,[1]Priv_Workers!$B$2:$BD$55,4,FALSE),D147=4,VLOOKUP(H147,[1]Priv_Workers!$B$2:$BD$55,5,FALSE),D147=5,VLOOKUP(H147,[1]Priv_Workers!$B$2:$BD$55,6,FALSE),D147=6,VLOOKUP(H147,[1]Priv_Workers!$B$2:$BD$55,7,FALSE),D147=7,VLOOKUP(H147,[1]Priv_Workers!$B$2:$BD$55,8,FALSE),D147=8,VLOOKUP(H147,[1]Priv_Workers!$B$2:$BD$55,9,FALSE),D147=9,VLOOKUP(H147,[1]Priv_Workers!$B$2:$BD$55,10,FALSE),D147=10,VLOOKUP(H147,[1]Priv_Workers!$B$2:$BD$55,11,FALSE),D147=11,VLOOKUP(H147,[1]Priv_Workers!$B$2:$BD$55,12,FALSE),D147=12,VLOOKUP(H147,[1]Priv_Workers!$B$2:$BD$55,13,FALSE)),C147=2015,_xlfn.IFS(D147=1,VLOOKUP(H147,[1]Priv_Workers!$B$2:$BD$55,14,FALSE),D147=2,VLOOKUP(H147,[1]Priv_Workers!$B$2:$BD$55,15,FALSE),D147=3,VLOOKUP(H147,[1]Priv_Workers!$B$2:$BD$55,16,FALSE),D147=4,VLOOKUP(H147,[1]Priv_Workers!$B$2:$BD$55,17,FALSE),D147=5,VLOOKUP(H147,[1]Priv_Workers!$B$2:$BD$55,18,FALSE),D147=6,VLOOKUP(H147,[1]Priv_Workers!$B$2:$BD$55,19,FALSE),D147=7,VLOOKUP(H147,[1]Priv_Workers!$B$2:$BD$55,20,FALSE),D147=8,VLOOKUP(H147,[1]Priv_Workers!$B$2:$BD$55,21,FALSE),D147=9,VLOOKUP(H147,[1]Priv_Workers!$B$2:$BD$55,22,FALSE),D147=10,VLOOKUP(H147,[1]Priv_Workers!$B$2:$BD$55,23,FALSE),D147=11,VLOOKUP(H147,[1]Priv_Workers!$B$2:$BD$55,24,FALSE),D147=12,VLOOKUP(H147,[1]Priv_Workers!$B$2:$BD$55,25,FALSE)),C147=2016,_xlfn.IFS(D147=1,VLOOKUP(H147,[1]Priv_Workers!$B$2:$BD$55,26,FALSE),D147=2,VLOOKUP(H147,[1]Priv_Workers!$B$2:$BD$55,27,FALSE),D147=3,VLOOKUP(H147,[1]Priv_Workers!$B$2:$BD$55,28,FALSE),D147=4,VLOOKUP(H147,[1]Priv_Workers!$B$2:$BD$55,29,FALSE),D147=5,VLOOKUP(H147,[1]Priv_Workers!$B$2:$BD$55,30,FALSE),D147=6,VLOOKUP(H147,[1]Priv_Workers!$B$2:$BD$55,31,FALSE),D147=7,VLOOKUP(H147,[1]Priv_Workers!$B$2:$BD$55,32,FALSE),D147=8,VLOOKUP(H147,[1]Priv_Workers!$B$2:$BD$55,33,FALSE),D147=9,VLOOKUP(H147,[1]Priv_Workers!$B$2:$BD$55,34,FALSE),D147=10,VLOOKUP(H147,[1]Priv_Workers!$B$2:$BD$55,35,FALSE),D147=11,VLOOKUP(H147,[1]Priv_Workers!$B$2:$BD$55,36,FALSE),D147=12,VLOOKUP(H147,[1]Priv_Workers!$B$2:$BD$55,37,FALSE)),C147=2017,_xlfn.IFS(D147=1,VLOOKUP(H147,[1]Priv_Workers!$B$2:$BD$55,38,FALSE),D147=2,VLOOKUP(H147,[1]Priv_Workers!$B$2:$BD$55,39,FALSE),D147=3,VLOOKUP(H147,[1]Priv_Workers!$B$2:$BD$55,40,FALSE),D147=4,VLOOKUP(H147,[1]Priv_Workers!$B$2:$BD$55,41,FALSE),D147=5,VLOOKUP(H147,[1]Priv_Workers!$B$2:$BD$55,42,FALSE),D147=6,VLOOKUP(H147,[1]Priv_Workers!$B$2:$BD$55,43,FALSE),D147=7,VLOOKUP(H147,[1]Priv_Workers!$B$2:$BD$55,43,FALSE),D147=8,VLOOKUP(H147,[1]Priv_Workers!$B$2:$BD$55,44,FALSE),D147=9,VLOOKUP(H147,[1]Priv_Workers!$B$2:$BD$55,45,FALSE),D147=10,VLOOKUP(H147,[1]Priv_Workers!$B$2:$BD$55,46,FALSE),D147=11,VLOOKUP(H147,[1]Priv_Workers!$B$2:$BD$55,47,FALSE),D147=12,VLOOKUP(H147,[1]Priv_Workers!$B$2:$BD$55,48)),C147=2018,_xlfn.IFS(D147=1,VLOOKUP(H147,[1]Priv_Workers!$B$2:$BD$55,49,FALSE),D147=2,VLOOKUP(H147,[1]Priv_Workers!$B$2:$BD$55,50,FALSE),D147=3,VLOOKUP(H147,[1]Priv_Workers!$B$2:$BD$55,51,FALSE),D147=4,VLOOKUP(H147,[1]Priv_Workers!$B$2:$BD$55,52,FALSE),D147=5,VLOOKUP(H147,[1]Priv_Workers!$B$2:$BD$55,53,FALSE),D147=6,VLOOKUP(H147,[1]Priv_Workers!$B$2:$BD$55,54)))</f>
        <v>#N/A</v>
      </c>
      <c r="X147" s="3" t="e">
        <f t="shared" si="19"/>
        <v>#N/A</v>
      </c>
      <c r="Y147" s="2" t="e">
        <f>_xlfn.IFS(C147=2014, _xlfn.IFS(E147=1, VLOOKUP(H147, [1]Wage_Info!$B$2:$AH$55, 2, FALSE), E147=2, VLOOKUP(H147, [1]Wage_Info!$B$2:$AH$55, 3, FALSE), E147=3, VLOOKUP(H147, [1]Wage_Info!$B$2:$AH$55, 4, FALSE), E147=4, VLOOKUP(H147, [1]Wage_Info!$B$2:$AH$55, 5, FALSE)), C147=2015, _xlfn.IFS(E147=1, VLOOKUP(H147, [1]Wage_Info!$B$2:$AH$55, 6, FALSE), E147=2, VLOOKUP(H147, [1]Wage_Info!$B$2:$AH$55, 7, FALSE), E147=3, VLOOKUP(H147, [1]Wage_Info!$B$2:$AH$55, 8, FALSE), E147=4, VLOOKUP(H147, [1]Wage_Info!$B$2:$AH$55, 9, FALSE)), C147=2016, _xlfn.IFS(E147=1, VLOOKUP(H147, [1]Wage_Info!$B$2:$AH$55, 10, FALSE), E147=2, VLOOKUP(H147, [1]Wage_Info!$B$2:$AH$55, 11, FALSE), E147=3, VLOOKUP(H147, [1]Wage_Info!$B$2:$AH$55, 12, FALSE), E147=4, VLOOKUP(H147, [1]Wage_Info!$B$2:$AH$55, 13, FALSE)), C147=2017, _xlfn.IFS(E147=1, VLOOKUP(H147, [1]Wage_Info!$B$2:$AH$55, 14, FALSE), E147=2, VLOOKUP(H147, [1]Wage_Info!$B$2:$AH$55, 15, FALSE), E147=3, VLOOKUP(H147, [1]Wage_Info!$B$2:$AH$55, 16, FALSE), E147=4, VLOOKUP(H147, [1]Wage_Info!$B$2:$AH$55, 17, FALSE)), C147 = 2018, _xlfn.IFS(E147=1, VLOOKUP(H147, [1]Wage_Info!$B$2:$AH$55, 18, FALSE), E147=3, VLOOKUP(H147, [1]Wage_Info!$B$2:$AH$55, 19, FALSE)))</f>
        <v>#N/A</v>
      </c>
      <c r="Z147" s="2" t="e">
        <f>_xlfn.IFS(C147=2014, _xlfn.IFS(E147=1, VLOOKUP(H147, [1]Wage_Info!$B$2:$AL$55, 20, FALSE), E147=2, VLOOKUP(H147, [1]Wage_Info!$B$2:$AL$55, 21, FALSE), E147=3, VLOOKUP(H147, [1]Wage_Info!$B$2:$AL$55, 22, FALSE), E147=4, VLOOKUP(H147, [1]Wage_Info!$B$2:$AL$55, 23, FALSE)), C147=2015, _xlfn.IFS(E147=1, VLOOKUP(H147, [1]Wage_Info!$B$2:$AL$55, 24, FALSE), E147=2, VLOOKUP(H147, [1]Wage_Info!$B$2:$AL$55, 25, FALSE), E147=3, VLOOKUP(H147, [1]Wage_Info!$B$2:$AL$55, 26, FALSE), E147=4, VLOOKUP(H147, [1]Wage_Info!$B$2:$AL$55, 27, FALSE)), C147=2016, _xlfn.IFS(E147=1, VLOOKUP(H147, [1]Wage_Info!$B$2:$AL$55, 28, FALSE), E147=2, VLOOKUP(H147, [1]Wage_Info!$B$2:$AL$55, 29, FALSE), E147=3, VLOOKUP(H147, [1]Wage_Info!$B$2:$AL$55, 30, FALSE), E147=4, VLOOKUP(H147, [1]Wage_Info!$B$2:$AL$55, 31, FALSE)), C147=2017, _xlfn.IFS(E147=1, VLOOKUP(H147, [1]Wage_Info!$B$2:$AL$55, 32, FALSE), E147=2, VLOOKUP(H147, [1]Wage_Info!$B$2:$AL$55, 33, FALSE), E147=3, VLOOKUP(H147, [1]Wage_Info!$B$2:$AL$55, 34, FALSE), E147=4, VLOOKUP(H147, [1]Wage_Info!$B$2:$AL$55, 35, FALSE)), C147 = 2018, _xlfn.IFS(E147=1, VLOOKUP(H147, [1]Wage_Info!$B$2:$AL$55, 36, FALSE), E147=2, VLOOKUP(H147, [1]Wage_Info!$B$2:$AL$55, 37, FALSE)))</f>
        <v>#N/A</v>
      </c>
      <c r="AA147" s="4" t="e">
        <f t="shared" si="20"/>
        <v>#N/A</v>
      </c>
      <c r="AB147">
        <f>[1]Key!C147</f>
        <v>1</v>
      </c>
      <c r="AC147">
        <f t="shared" si="21"/>
        <v>0</v>
      </c>
      <c r="AD147">
        <f t="shared" si="22"/>
        <v>0</v>
      </c>
      <c r="AE147">
        <f t="shared" si="23"/>
        <v>0</v>
      </c>
      <c r="AF147">
        <f>[1]Key!D147</f>
        <v>1</v>
      </c>
    </row>
    <row r="148" spans="1:32" x14ac:dyDescent="0.3">
      <c r="A148">
        <v>147</v>
      </c>
      <c r="B148">
        <v>147</v>
      </c>
      <c r="C148">
        <v>2015</v>
      </c>
      <c r="D148">
        <v>3</v>
      </c>
      <c r="E148">
        <f t="shared" si="16"/>
        <v>1</v>
      </c>
      <c r="F148">
        <v>2016</v>
      </c>
      <c r="G148" t="s">
        <v>45</v>
      </c>
      <c r="H148" s="1">
        <f>VALUE(IF(G148="foreign",53,SUBSTITUTE(G148,G148,VLOOKUP(G148,[1]Key!$G$2:$H$55,2,))))</f>
        <v>22</v>
      </c>
      <c r="I148" t="s">
        <v>45</v>
      </c>
      <c r="J148">
        <f>VALUE(_xlfn.IFS(I148="foreign",53,I148="fictional",54, I148="unspecified", 55, NOT(OR(I148="foreign",I148="fictional")),SUBSTITUTE(I148,I148,VLOOKUP(I148,[1]Key!$G$2:$H$55,2,))))</f>
        <v>22</v>
      </c>
      <c r="K148">
        <f t="shared" si="17"/>
        <v>1</v>
      </c>
      <c r="L148">
        <f>VLOOKUP(H148, [1]Key!$H$2:$K$54, 2)</f>
        <v>4</v>
      </c>
      <c r="M148">
        <f>VLOOKUP(J148, [1]Key!$H$2:$K$54, 2)</f>
        <v>4</v>
      </c>
      <c r="N148">
        <f>VLOOKUP("*"&amp;G148&amp;"*",[1]Key!$N$2:$O$6,2,FALSE)</f>
        <v>2</v>
      </c>
      <c r="O148">
        <f>VLOOKUP("*"&amp;G148&amp;"*",[1]Key!$R$2:$S$11,2,FALSE)</f>
        <v>5</v>
      </c>
      <c r="P148">
        <v>1213</v>
      </c>
      <c r="Q148" s="2">
        <v>9000000</v>
      </c>
      <c r="R148" t="s">
        <v>99</v>
      </c>
      <c r="S148">
        <f>VLOOKUP(R148, [1]Key!$U$2:$V$50, 2, FALSE)</f>
        <v>16</v>
      </c>
      <c r="T148">
        <f t="shared" si="18"/>
        <v>1</v>
      </c>
      <c r="U148">
        <f>_xlfn.IFS(C148=2018, VLOOKUP(H148, '[1]State Pop'!$B$2:$G$55,6),C148=2017, VLOOKUP(H148, '[1]State Pop'!$B$2:$F$55,5),C148=2016, VLOOKUP(H148, '[1]State Pop'!$B$2:$F$55,4), C148=2015, VLOOKUP(H148, '[1]State Pop'!$B$2:$F$55,3), C148=2014, VLOOKUP(H148, '[1]State Pop'!$B$2:$F$55,2))</f>
        <v>6794002</v>
      </c>
      <c r="V148">
        <f>_xlfn.IFS(C148=2014,_xlfn.IFS(D148=1,VLOOKUP(H148,[1]Film_Workers!$B$2:$BD$55,2,FALSE),D148=2,VLOOKUP(H148,[1]Film_Workers!$B$2:$BD$55,3,FALSE),D148=3,VLOOKUP(H148,[1]Film_Workers!$B$2:$BD$55,4,FALSE),D148=4,VLOOKUP(H148,[1]Film_Workers!$B$2:$BD$55,5,FALSE),D148=5,VLOOKUP(H148,[1]Film_Workers!$B$2:$BD$55,6,FALSE),D148=6,VLOOKUP(H148,[1]Film_Workers!$B$2:$BD$55,7,FALSE),D148=7,VLOOKUP(H148,[1]Film_Workers!$B$2:$BD$55,8,FALSE),D148=8,VLOOKUP(H148,[1]Film_Workers!$B$2:$BD$55,9,FALSE),D148=9,VLOOKUP(H148,[1]Film_Workers!$B$2:$BD$55,10,FALSE),D148=10,VLOOKUP(H148,[1]Film_Workers!$B$2:$BD$55,11,FALSE),D148=11,VLOOKUP(H148,[1]Film_Workers!$B$2:$BD$55,12,FALSE),D148=12,VLOOKUP(H148,[1]Film_Workers!$B$2:$BD$55,13,FALSE)),C148=2015,_xlfn.IFS(D148=1,VLOOKUP(H148,[1]Film_Workers!$B$2:$BD$55,14,FALSE),D148=2,VLOOKUP(H148,[1]Film_Workers!$B$2:$BD$55,15,FALSE),D148=3,VLOOKUP(H148,[1]Film_Workers!$B$2:$BD$55,16,FALSE),D148=4,VLOOKUP(H148,[1]Film_Workers!$B$2:$BD$55,17,FALSE),D148=5,VLOOKUP(H148,[1]Film_Workers!$B$2:$BD$55,18,FALSE),D148=6,VLOOKUP(H148,[1]Film_Workers!$B$2:$BD$55,19,FALSE),D148=7,VLOOKUP(H148,[1]Film_Workers!$B$2:$BD$55,20,FALSE),D148=8,VLOOKUP(H148,[1]Film_Workers!$B$2:$BD$55,21,FALSE),D148=9,VLOOKUP(H148,[1]Film_Workers!$B$2:$BD$55,22,FALSE),D148=10,VLOOKUP(H148,[1]Film_Workers!$B$2:$BD$55,23,FALSE),D148=11,VLOOKUP(H148,[1]Film_Workers!$B$2:$BD$55,24,FALSE),D148=12,VLOOKUP(H148,[1]Film_Workers!$B$2:$BD$55,25,FALSE)),C148=2016,_xlfn.IFS(D148=1,VLOOKUP(H148,[1]Film_Workers!$B$2:$BD$55,26,FALSE),D148=2,VLOOKUP(H148,[1]Film_Workers!$B$2:$BD$55,27,FALSE),D148=3,VLOOKUP(H148,[1]Film_Workers!$B$2:$BD$55,28,FALSE),D148=4,VLOOKUP(H148,[1]Film_Workers!$B$2:$BD$55,29,FALSE),D148=5,VLOOKUP(H148,[1]Film_Workers!$B$2:$BD$55,30,FALSE),D148=6,VLOOKUP(H148,[1]Film_Workers!$B$2:$BD$55,31,FALSE),D148=7,VLOOKUP(H148,[1]Film_Workers!$B$2:$BD$55,32,FALSE),D148=8,VLOOKUP(H148,[1]Film_Workers!$B$2:$BD$55,33,FALSE),D148=9,VLOOKUP(H148,[1]Film_Workers!$B$2:$BD$55,34,FALSE),D148=10,VLOOKUP(H148,[1]Film_Workers!$B$2:$BD$55,35,FALSE),D148=11,VLOOKUP(H148,[1]Film_Workers!$B$2:$BD$55,36,FALSE),D148=12,VLOOKUP(H148,[1]Film_Workers!$B$2:$BD$55,37,FALSE)),C148=2017,_xlfn.IFS(D148=1,VLOOKUP(H148,[1]Film_Workers!$B$2:$BD$55,38,FALSE),D148=2,VLOOKUP(H148,[1]Film_Workers!$B$2:$BD$55,39,FALSE),D148=3,VLOOKUP(H148,[1]Film_Workers!$B$2:$BD$55,40,FALSE),D148=4,VLOOKUP(H148,[1]Film_Workers!$B$2:$BD$55,41,FALSE),D148=5,VLOOKUP(H148,[1]Film_Workers!$B$2:$BD$55,42,FALSE),D148=6,VLOOKUP(H148,[1]Film_Workers!$B$2:$BD$55,43,FALSE),D148=7,VLOOKUP(H148,[1]Film_Workers!$B$2:$BD$55,43,FALSE),D148=8,VLOOKUP(H148,[1]Film_Workers!$B$2:$BD$55,44,FALSE),D148=9,VLOOKUP(H148,[1]Film_Workers!$B$2:$BD$55,45,FALSE),D148=10,VLOOKUP(H148,[1]Film_Workers!$B$2:$BD$55,46,FALSE),D148=11,VLOOKUP(H148,[1]Film_Workers!$B$2:$BD$55,47,FALSE),D148=12,VLOOKUP(H148,[1]Film_Workers!$B$2:$BD$55,48)),C148=2018,_xlfn.IFS(D148=1,VLOOKUP(H148,[1]Film_Workers!$B$2:$BD$55,49,FALSE),D148=2,VLOOKUP(H148,[1]Film_Workers!$B$2:$BD$55,50,FALSE),D148=3,VLOOKUP(H148,[1]Film_Workers!$B$2:$BD$55,51,FALSE),D148=4,VLOOKUP(H148,[1]Film_Workers!$B$2:$BD$55,52,FALSE),D148=5,VLOOKUP(H148,[1]Film_Workers!$B$2:$BD$55,53,FALSE),D148=6,VLOOKUP(H148,[1]Film_Workers!$B$2:$BD$55,54)))</f>
        <v>1831</v>
      </c>
      <c r="W148">
        <f>_xlfn.IFS(C148=2014,_xlfn.IFS(D148=1,VLOOKUP(H148,[1]Priv_Workers!$B$2:$BD$55,2,FALSE),D148=2,VLOOKUP(H148,[1]Priv_Workers!$B$2:$BD$55,3,FALSE),D148=3,VLOOKUP(H148,[1]Priv_Workers!$B$2:$BD$55,4,FALSE),D148=4,VLOOKUP(H148,[1]Priv_Workers!$B$2:$BD$55,5,FALSE),D148=5,VLOOKUP(H148,[1]Priv_Workers!$B$2:$BD$55,6,FALSE),D148=6,VLOOKUP(H148,[1]Priv_Workers!$B$2:$BD$55,7,FALSE),D148=7,VLOOKUP(H148,[1]Priv_Workers!$B$2:$BD$55,8,FALSE),D148=8,VLOOKUP(H148,[1]Priv_Workers!$B$2:$BD$55,9,FALSE),D148=9,VLOOKUP(H148,[1]Priv_Workers!$B$2:$BD$55,10,FALSE),D148=10,VLOOKUP(H148,[1]Priv_Workers!$B$2:$BD$55,11,FALSE),D148=11,VLOOKUP(H148,[1]Priv_Workers!$B$2:$BD$55,12,FALSE),D148=12,VLOOKUP(H148,[1]Priv_Workers!$B$2:$BD$55,13,FALSE)),C148=2015,_xlfn.IFS(D148=1,VLOOKUP(H148,[1]Priv_Workers!$B$2:$BD$55,14,FALSE),D148=2,VLOOKUP(H148,[1]Priv_Workers!$B$2:$BD$55,15,FALSE),D148=3,VLOOKUP(H148,[1]Priv_Workers!$B$2:$BD$55,16,FALSE),D148=4,VLOOKUP(H148,[1]Priv_Workers!$B$2:$BD$55,17,FALSE),D148=5,VLOOKUP(H148,[1]Priv_Workers!$B$2:$BD$55,18,FALSE),D148=6,VLOOKUP(H148,[1]Priv_Workers!$B$2:$BD$55,19,FALSE),D148=7,VLOOKUP(H148,[1]Priv_Workers!$B$2:$BD$55,20,FALSE),D148=8,VLOOKUP(H148,[1]Priv_Workers!$B$2:$BD$55,21,FALSE),D148=9,VLOOKUP(H148,[1]Priv_Workers!$B$2:$BD$55,22,FALSE),D148=10,VLOOKUP(H148,[1]Priv_Workers!$B$2:$BD$55,23,FALSE),D148=11,VLOOKUP(H148,[1]Priv_Workers!$B$2:$BD$55,24,FALSE),D148=12,VLOOKUP(H148,[1]Priv_Workers!$B$2:$BD$55,25,FALSE)),C148=2016,_xlfn.IFS(D148=1,VLOOKUP(H148,[1]Priv_Workers!$B$2:$BD$55,26,FALSE),D148=2,VLOOKUP(H148,[1]Priv_Workers!$B$2:$BD$55,27,FALSE),D148=3,VLOOKUP(H148,[1]Priv_Workers!$B$2:$BD$55,28,FALSE),D148=4,VLOOKUP(H148,[1]Priv_Workers!$B$2:$BD$55,29,FALSE),D148=5,VLOOKUP(H148,[1]Priv_Workers!$B$2:$BD$55,30,FALSE),D148=6,VLOOKUP(H148,[1]Priv_Workers!$B$2:$BD$55,31,FALSE),D148=7,VLOOKUP(H148,[1]Priv_Workers!$B$2:$BD$55,32,FALSE),D148=8,VLOOKUP(H148,[1]Priv_Workers!$B$2:$BD$55,33,FALSE),D148=9,VLOOKUP(H148,[1]Priv_Workers!$B$2:$BD$55,34,FALSE),D148=10,VLOOKUP(H148,[1]Priv_Workers!$B$2:$BD$55,35,FALSE),D148=11,VLOOKUP(H148,[1]Priv_Workers!$B$2:$BD$55,36,FALSE),D148=12,VLOOKUP(H148,[1]Priv_Workers!$B$2:$BD$55,37,FALSE)),C148=2017,_xlfn.IFS(D148=1,VLOOKUP(H148,[1]Priv_Workers!$B$2:$BD$55,38,FALSE),D148=2,VLOOKUP(H148,[1]Priv_Workers!$B$2:$BD$55,39,FALSE),D148=3,VLOOKUP(H148,[1]Priv_Workers!$B$2:$BD$55,40,FALSE),D148=4,VLOOKUP(H148,[1]Priv_Workers!$B$2:$BD$55,41,FALSE),D148=5,VLOOKUP(H148,[1]Priv_Workers!$B$2:$BD$55,42,FALSE),D148=6,VLOOKUP(H148,[1]Priv_Workers!$B$2:$BD$55,43,FALSE),D148=7,VLOOKUP(H148,[1]Priv_Workers!$B$2:$BD$55,43,FALSE),D148=8,VLOOKUP(H148,[1]Priv_Workers!$B$2:$BD$55,44,FALSE),D148=9,VLOOKUP(H148,[1]Priv_Workers!$B$2:$BD$55,45,FALSE),D148=10,VLOOKUP(H148,[1]Priv_Workers!$B$2:$BD$55,46,FALSE),D148=11,VLOOKUP(H148,[1]Priv_Workers!$B$2:$BD$55,47,FALSE),D148=12,VLOOKUP(H148,[1]Priv_Workers!$B$2:$BD$55,48)),C148=2018,_xlfn.IFS(D148=1,VLOOKUP(H148,[1]Priv_Workers!$B$2:$BD$55,49,FALSE),D148=2,VLOOKUP(H148,[1]Priv_Workers!$B$2:$BD$55,50,FALSE),D148=3,VLOOKUP(H148,[1]Priv_Workers!$B$2:$BD$55,51,FALSE),D148=4,VLOOKUP(H148,[1]Priv_Workers!$B$2:$BD$55,52,FALSE),D148=5,VLOOKUP(H148,[1]Priv_Workers!$B$2:$BD$55,53,FALSE),D148=6,VLOOKUP(H148,[1]Priv_Workers!$B$2:$BD$55,54)))</f>
        <v>2906233</v>
      </c>
      <c r="X148" s="3">
        <f t="shared" si="19"/>
        <v>6.3002519068498634E-4</v>
      </c>
      <c r="Y148" s="2">
        <f>_xlfn.IFS(C148=2014, _xlfn.IFS(E148=1, VLOOKUP(H148, [1]Wage_Info!$B$2:$AH$55, 2, FALSE), E148=2, VLOOKUP(H148, [1]Wage_Info!$B$2:$AH$55, 3, FALSE), E148=3, VLOOKUP(H148, [1]Wage_Info!$B$2:$AH$55, 4, FALSE), E148=4, VLOOKUP(H148, [1]Wage_Info!$B$2:$AH$55, 5, FALSE)), C148=2015, _xlfn.IFS(E148=1, VLOOKUP(H148, [1]Wage_Info!$B$2:$AH$55, 6, FALSE), E148=2, VLOOKUP(H148, [1]Wage_Info!$B$2:$AH$55, 7, FALSE), E148=3, VLOOKUP(H148, [1]Wage_Info!$B$2:$AH$55, 8, FALSE), E148=4, VLOOKUP(H148, [1]Wage_Info!$B$2:$AH$55, 9, FALSE)), C148=2016, _xlfn.IFS(E148=1, VLOOKUP(H148, [1]Wage_Info!$B$2:$AH$55, 10, FALSE), E148=2, VLOOKUP(H148, [1]Wage_Info!$B$2:$AH$55, 11, FALSE), E148=3, VLOOKUP(H148, [1]Wage_Info!$B$2:$AH$55, 12, FALSE), E148=4, VLOOKUP(H148, [1]Wage_Info!$B$2:$AH$55, 13, FALSE)), C148=2017, _xlfn.IFS(E148=1, VLOOKUP(H148, [1]Wage_Info!$B$2:$AH$55, 14, FALSE), E148=2, VLOOKUP(H148, [1]Wage_Info!$B$2:$AH$55, 15, FALSE), E148=3, VLOOKUP(H148, [1]Wage_Info!$B$2:$AH$55, 16, FALSE), E148=4, VLOOKUP(H148, [1]Wage_Info!$B$2:$AH$55, 17, FALSE)), C148 = 2018, _xlfn.IFS(E148=1, VLOOKUP(H148, [1]Wage_Info!$B$2:$AH$55, 18, FALSE), E148=3, VLOOKUP(H148, [1]Wage_Info!$B$2:$AH$55, 19, FALSE)))</f>
        <v>20575667</v>
      </c>
      <c r="Z148" s="2">
        <f>_xlfn.IFS(C148=2014, _xlfn.IFS(E148=1, VLOOKUP(H148, [1]Wage_Info!$B$2:$AL$55, 20, FALSE), E148=2, VLOOKUP(H148, [1]Wage_Info!$B$2:$AL$55, 21, FALSE), E148=3, VLOOKUP(H148, [1]Wage_Info!$B$2:$AL$55, 22, FALSE), E148=4, VLOOKUP(H148, [1]Wage_Info!$B$2:$AL$55, 23, FALSE)), C148=2015, _xlfn.IFS(E148=1, VLOOKUP(H148, [1]Wage_Info!$B$2:$AL$55, 24, FALSE), E148=2, VLOOKUP(H148, [1]Wage_Info!$B$2:$AL$55, 25, FALSE), E148=3, VLOOKUP(H148, [1]Wage_Info!$B$2:$AL$55, 26, FALSE), E148=4, VLOOKUP(H148, [1]Wage_Info!$B$2:$AL$55, 27, FALSE)), C148=2016, _xlfn.IFS(E148=1, VLOOKUP(H148, [1]Wage_Info!$B$2:$AL$55, 28, FALSE), E148=2, VLOOKUP(H148, [1]Wage_Info!$B$2:$AL$55, 29, FALSE), E148=3, VLOOKUP(H148, [1]Wage_Info!$B$2:$AL$55, 30, FALSE), E148=4, VLOOKUP(H148, [1]Wage_Info!$B$2:$AL$55, 31, FALSE)), C148=2017, _xlfn.IFS(E148=1, VLOOKUP(H148, [1]Wage_Info!$B$2:$AL$55, 32, FALSE), E148=2, VLOOKUP(H148, [1]Wage_Info!$B$2:$AL$55, 33, FALSE), E148=3, VLOOKUP(H148, [1]Wage_Info!$B$2:$AL$55, 34, FALSE), E148=4, VLOOKUP(H148, [1]Wage_Info!$B$2:$AL$55, 35, FALSE)), C148 = 2018, _xlfn.IFS(E148=1, VLOOKUP(H148, [1]Wage_Info!$B$2:$AL$55, 36, FALSE), E148=2, VLOOKUP(H148, [1]Wage_Info!$B$2:$AL$55, 37, FALSE)))</f>
        <v>51463358461</v>
      </c>
      <c r="AA148" s="4">
        <f t="shared" si="20"/>
        <v>3.9981197526377271E-4</v>
      </c>
      <c r="AB148">
        <f>[1]Key!C148</f>
        <v>1</v>
      </c>
      <c r="AC148">
        <f t="shared" si="21"/>
        <v>0</v>
      </c>
      <c r="AD148">
        <f t="shared" si="22"/>
        <v>0</v>
      </c>
      <c r="AE148">
        <f t="shared" si="23"/>
        <v>0</v>
      </c>
      <c r="AF148">
        <f>[1]Key!D148</f>
        <v>0</v>
      </c>
    </row>
    <row r="149" spans="1:32" x14ac:dyDescent="0.3">
      <c r="A149">
        <v>148</v>
      </c>
      <c r="B149">
        <v>148</v>
      </c>
      <c r="C149">
        <v>2013</v>
      </c>
      <c r="D149">
        <v>4</v>
      </c>
      <c r="E149">
        <f t="shared" si="16"/>
        <v>2</v>
      </c>
      <c r="F149">
        <v>2016</v>
      </c>
      <c r="G149" t="s">
        <v>82</v>
      </c>
      <c r="H149" s="1">
        <f>VALUE(IF(G149="foreign",53,SUBSTITUTE(G149,G149,VLOOKUP(G149,[1]Key!$G$2:$H$55,2,))))</f>
        <v>32</v>
      </c>
      <c r="I149" t="s">
        <v>82</v>
      </c>
      <c r="J149">
        <f>VALUE(_xlfn.IFS(I149="foreign",53,I149="fictional",54, I149="unspecified", 55, NOT(OR(I149="foreign",I149="fictional")),SUBSTITUTE(I149,I149,VLOOKUP(I149,[1]Key!$G$2:$H$55,2,))))</f>
        <v>32</v>
      </c>
      <c r="K149">
        <f t="shared" si="17"/>
        <v>1</v>
      </c>
      <c r="L149">
        <f>VLOOKUP(H149, [1]Key!$H$2:$K$54, 2)</f>
        <v>3</v>
      </c>
      <c r="M149">
        <f>VLOOKUP(J149, [1]Key!$H$2:$K$54, 2)</f>
        <v>3</v>
      </c>
      <c r="N149">
        <f>VLOOKUP("*"&amp;G149&amp;"*",[1]Key!$N$2:$O$6,2,FALSE)</f>
        <v>4</v>
      </c>
      <c r="O149">
        <f>VLOOKUP("*"&amp;G149&amp;"*",[1]Key!$R$2:$S$11,2,FALSE)</f>
        <v>4</v>
      </c>
      <c r="P149">
        <v>1210</v>
      </c>
      <c r="Q149" s="2">
        <v>25000000</v>
      </c>
      <c r="R149" t="s">
        <v>91</v>
      </c>
      <c r="S149">
        <f>VLOOKUP(R149, [1]Key!$U$2:$V$17, 2, FALSE)</f>
        <v>15</v>
      </c>
      <c r="T149">
        <f t="shared" si="18"/>
        <v>1</v>
      </c>
      <c r="U149" t="e">
        <f>_xlfn.IFS(C149=2018, VLOOKUP(H149, '[1]State Pop'!$B$2:$G$55,6),C149=2017, VLOOKUP(H149, '[1]State Pop'!$B$2:$F$55,5),C149=2016, VLOOKUP(H149, '[1]State Pop'!$B$2:$F$55,4), C149=2015, VLOOKUP(H149, '[1]State Pop'!$B$2:$F$55,3), C149=2014, VLOOKUP(H149, '[1]State Pop'!$B$2:$F$55,2))</f>
        <v>#N/A</v>
      </c>
      <c r="V149" t="e">
        <f>_xlfn.IFS(C149=2014,_xlfn.IFS(D149=1,VLOOKUP(H149,[1]Film_Workers!$B$2:$BD$55,2,FALSE),D149=2,VLOOKUP(H149,[1]Film_Workers!$B$2:$BD$55,3,FALSE),D149=3,VLOOKUP(H149,[1]Film_Workers!$B$2:$BD$55,4,FALSE),D149=4,VLOOKUP(H149,[1]Film_Workers!$B$2:$BD$55,5,FALSE),D149=5,VLOOKUP(H149,[1]Film_Workers!$B$2:$BD$55,6,FALSE),D149=6,VLOOKUP(H149,[1]Film_Workers!$B$2:$BD$55,7,FALSE),D149=7,VLOOKUP(H149,[1]Film_Workers!$B$2:$BD$55,8,FALSE),D149=8,VLOOKUP(H149,[1]Film_Workers!$B$2:$BD$55,9,FALSE),D149=9,VLOOKUP(H149,[1]Film_Workers!$B$2:$BD$55,10,FALSE),D149=10,VLOOKUP(H149,[1]Film_Workers!$B$2:$BD$55,11,FALSE),D149=11,VLOOKUP(H149,[1]Film_Workers!$B$2:$BD$55,12,FALSE),D149=12,VLOOKUP(H149,[1]Film_Workers!$B$2:$BD$55,13,FALSE)),C149=2015,_xlfn.IFS(D149=1,VLOOKUP(H149,[1]Film_Workers!$B$2:$BD$55,14,FALSE),D149=2,VLOOKUP(H149,[1]Film_Workers!$B$2:$BD$55,15,FALSE),D149=3,VLOOKUP(H149,[1]Film_Workers!$B$2:$BD$55,16,FALSE),D149=4,VLOOKUP(H149,[1]Film_Workers!$B$2:$BD$55,17,FALSE),D149=5,VLOOKUP(H149,[1]Film_Workers!$B$2:$BD$55,18,FALSE),D149=6,VLOOKUP(H149,[1]Film_Workers!$B$2:$BD$55,19,FALSE),D149=7,VLOOKUP(H149,[1]Film_Workers!$B$2:$BD$55,20,FALSE),D149=8,VLOOKUP(H149,[1]Film_Workers!$B$2:$BD$55,21,FALSE),D149=9,VLOOKUP(H149,[1]Film_Workers!$B$2:$BD$55,22,FALSE),D149=10,VLOOKUP(H149,[1]Film_Workers!$B$2:$BD$55,23,FALSE),D149=11,VLOOKUP(H149,[1]Film_Workers!$B$2:$BD$55,24,FALSE),D149=12,VLOOKUP(H149,[1]Film_Workers!$B$2:$BD$55,25,FALSE)),C149=2016,_xlfn.IFS(D149=1,VLOOKUP(H149,[1]Film_Workers!$B$2:$BD$55,26,FALSE),D149=2,VLOOKUP(H149,[1]Film_Workers!$B$2:$BD$55,27,FALSE),D149=3,VLOOKUP(H149,[1]Film_Workers!$B$2:$BD$55,28,FALSE),D149=4,VLOOKUP(H149,[1]Film_Workers!$B$2:$BD$55,29,FALSE),D149=5,VLOOKUP(H149,[1]Film_Workers!$B$2:$BD$55,30,FALSE),D149=6,VLOOKUP(H149,[1]Film_Workers!$B$2:$BD$55,31,FALSE),D149=7,VLOOKUP(H149,[1]Film_Workers!$B$2:$BD$55,32,FALSE),D149=8,VLOOKUP(H149,[1]Film_Workers!$B$2:$BD$55,33,FALSE),D149=9,VLOOKUP(H149,[1]Film_Workers!$B$2:$BD$55,34,FALSE),D149=10,VLOOKUP(H149,[1]Film_Workers!$B$2:$BD$55,35,FALSE),D149=11,VLOOKUP(H149,[1]Film_Workers!$B$2:$BD$55,36,FALSE),D149=12,VLOOKUP(H149,[1]Film_Workers!$B$2:$BD$55,37,FALSE)),C149=2017,_xlfn.IFS(D149=1,VLOOKUP(H149,[1]Film_Workers!$B$2:$BD$55,38,FALSE),D149=2,VLOOKUP(H149,[1]Film_Workers!$B$2:$BD$55,39,FALSE),D149=3,VLOOKUP(H149,[1]Film_Workers!$B$2:$BD$55,40,FALSE),D149=4,VLOOKUP(H149,[1]Film_Workers!$B$2:$BD$55,41,FALSE),D149=5,VLOOKUP(H149,[1]Film_Workers!$B$2:$BD$55,42,FALSE),D149=6,VLOOKUP(H149,[1]Film_Workers!$B$2:$BD$55,43,FALSE),D149=7,VLOOKUP(H149,[1]Film_Workers!$B$2:$BD$55,43,FALSE),D149=8,VLOOKUP(H149,[1]Film_Workers!$B$2:$BD$55,44,FALSE),D149=9,VLOOKUP(H149,[1]Film_Workers!$B$2:$BD$55,45,FALSE),D149=10,VLOOKUP(H149,[1]Film_Workers!$B$2:$BD$55,46,FALSE),D149=11,VLOOKUP(H149,[1]Film_Workers!$B$2:$BD$55,47,FALSE),D149=12,VLOOKUP(H149,[1]Film_Workers!$B$2:$BD$55,48)),C149=2018,_xlfn.IFS(D149=1,VLOOKUP(H149,[1]Film_Workers!$B$2:$BD$55,49,FALSE),D149=2,VLOOKUP(H149,[1]Film_Workers!$B$2:$BD$55,50,FALSE),D149=3,VLOOKUP(H149,[1]Film_Workers!$B$2:$BD$55,51,FALSE),D149=4,VLOOKUP(H149,[1]Film_Workers!$B$2:$BD$55,52,FALSE),D149=5,VLOOKUP(H149,[1]Film_Workers!$B$2:$BD$55,53,FALSE),D149=6,VLOOKUP(H149,[1]Film_Workers!$B$2:$BD$55,54)))</f>
        <v>#N/A</v>
      </c>
      <c r="W149" t="e">
        <f>_xlfn.IFS(C149=2014,_xlfn.IFS(D149=1,VLOOKUP(H149,[1]Priv_Workers!$B$2:$BD$55,2,FALSE),D149=2,VLOOKUP(H149,[1]Priv_Workers!$B$2:$BD$55,3,FALSE),D149=3,VLOOKUP(H149,[1]Priv_Workers!$B$2:$BD$55,4,FALSE),D149=4,VLOOKUP(H149,[1]Priv_Workers!$B$2:$BD$55,5,FALSE),D149=5,VLOOKUP(H149,[1]Priv_Workers!$B$2:$BD$55,6,FALSE),D149=6,VLOOKUP(H149,[1]Priv_Workers!$B$2:$BD$55,7,FALSE),D149=7,VLOOKUP(H149,[1]Priv_Workers!$B$2:$BD$55,8,FALSE),D149=8,VLOOKUP(H149,[1]Priv_Workers!$B$2:$BD$55,9,FALSE),D149=9,VLOOKUP(H149,[1]Priv_Workers!$B$2:$BD$55,10,FALSE),D149=10,VLOOKUP(H149,[1]Priv_Workers!$B$2:$BD$55,11,FALSE),D149=11,VLOOKUP(H149,[1]Priv_Workers!$B$2:$BD$55,12,FALSE),D149=12,VLOOKUP(H149,[1]Priv_Workers!$B$2:$BD$55,13,FALSE)),C149=2015,_xlfn.IFS(D149=1,VLOOKUP(H149,[1]Priv_Workers!$B$2:$BD$55,14,FALSE),D149=2,VLOOKUP(H149,[1]Priv_Workers!$B$2:$BD$55,15,FALSE),D149=3,VLOOKUP(H149,[1]Priv_Workers!$B$2:$BD$55,16,FALSE),D149=4,VLOOKUP(H149,[1]Priv_Workers!$B$2:$BD$55,17,FALSE),D149=5,VLOOKUP(H149,[1]Priv_Workers!$B$2:$BD$55,18,FALSE),D149=6,VLOOKUP(H149,[1]Priv_Workers!$B$2:$BD$55,19,FALSE),D149=7,VLOOKUP(H149,[1]Priv_Workers!$B$2:$BD$55,20,FALSE),D149=8,VLOOKUP(H149,[1]Priv_Workers!$B$2:$BD$55,21,FALSE),D149=9,VLOOKUP(H149,[1]Priv_Workers!$B$2:$BD$55,22,FALSE),D149=10,VLOOKUP(H149,[1]Priv_Workers!$B$2:$BD$55,23,FALSE),D149=11,VLOOKUP(H149,[1]Priv_Workers!$B$2:$BD$55,24,FALSE),D149=12,VLOOKUP(H149,[1]Priv_Workers!$B$2:$BD$55,25,FALSE)),C149=2016,_xlfn.IFS(D149=1,VLOOKUP(H149,[1]Priv_Workers!$B$2:$BD$55,26,FALSE),D149=2,VLOOKUP(H149,[1]Priv_Workers!$B$2:$BD$55,27,FALSE),D149=3,VLOOKUP(H149,[1]Priv_Workers!$B$2:$BD$55,28,FALSE),D149=4,VLOOKUP(H149,[1]Priv_Workers!$B$2:$BD$55,29,FALSE),D149=5,VLOOKUP(H149,[1]Priv_Workers!$B$2:$BD$55,30,FALSE),D149=6,VLOOKUP(H149,[1]Priv_Workers!$B$2:$BD$55,31,FALSE),D149=7,VLOOKUP(H149,[1]Priv_Workers!$B$2:$BD$55,32,FALSE),D149=8,VLOOKUP(H149,[1]Priv_Workers!$B$2:$BD$55,33,FALSE),D149=9,VLOOKUP(H149,[1]Priv_Workers!$B$2:$BD$55,34,FALSE),D149=10,VLOOKUP(H149,[1]Priv_Workers!$B$2:$BD$55,35,FALSE),D149=11,VLOOKUP(H149,[1]Priv_Workers!$B$2:$BD$55,36,FALSE),D149=12,VLOOKUP(H149,[1]Priv_Workers!$B$2:$BD$55,37,FALSE)),C149=2017,_xlfn.IFS(D149=1,VLOOKUP(H149,[1]Priv_Workers!$B$2:$BD$55,38,FALSE),D149=2,VLOOKUP(H149,[1]Priv_Workers!$B$2:$BD$55,39,FALSE),D149=3,VLOOKUP(H149,[1]Priv_Workers!$B$2:$BD$55,40,FALSE),D149=4,VLOOKUP(H149,[1]Priv_Workers!$B$2:$BD$55,41,FALSE),D149=5,VLOOKUP(H149,[1]Priv_Workers!$B$2:$BD$55,42,FALSE),D149=6,VLOOKUP(H149,[1]Priv_Workers!$B$2:$BD$55,43,FALSE),D149=7,VLOOKUP(H149,[1]Priv_Workers!$B$2:$BD$55,43,FALSE),D149=8,VLOOKUP(H149,[1]Priv_Workers!$B$2:$BD$55,44,FALSE),D149=9,VLOOKUP(H149,[1]Priv_Workers!$B$2:$BD$55,45,FALSE),D149=10,VLOOKUP(H149,[1]Priv_Workers!$B$2:$BD$55,46,FALSE),D149=11,VLOOKUP(H149,[1]Priv_Workers!$B$2:$BD$55,47,FALSE),D149=12,VLOOKUP(H149,[1]Priv_Workers!$B$2:$BD$55,48)),C149=2018,_xlfn.IFS(D149=1,VLOOKUP(H149,[1]Priv_Workers!$B$2:$BD$55,49,FALSE),D149=2,VLOOKUP(H149,[1]Priv_Workers!$B$2:$BD$55,50,FALSE),D149=3,VLOOKUP(H149,[1]Priv_Workers!$B$2:$BD$55,51,FALSE),D149=4,VLOOKUP(H149,[1]Priv_Workers!$B$2:$BD$55,52,FALSE),D149=5,VLOOKUP(H149,[1]Priv_Workers!$B$2:$BD$55,53,FALSE),D149=6,VLOOKUP(H149,[1]Priv_Workers!$B$2:$BD$55,54)))</f>
        <v>#N/A</v>
      </c>
      <c r="X149" s="3" t="e">
        <f t="shared" si="19"/>
        <v>#N/A</v>
      </c>
      <c r="Y149" s="2" t="e">
        <f>_xlfn.IFS(C149=2014, _xlfn.IFS(E149=1, VLOOKUP(H149, [1]Wage_Info!$B$2:$AH$55, 2, FALSE), E149=2, VLOOKUP(H149, [1]Wage_Info!$B$2:$AH$55, 3, FALSE), E149=3, VLOOKUP(H149, [1]Wage_Info!$B$2:$AH$55, 4, FALSE), E149=4, VLOOKUP(H149, [1]Wage_Info!$B$2:$AH$55, 5, FALSE)), C149=2015, _xlfn.IFS(E149=1, VLOOKUP(H149, [1]Wage_Info!$B$2:$AH$55, 6, FALSE), E149=2, VLOOKUP(H149, [1]Wage_Info!$B$2:$AH$55, 7, FALSE), E149=3, VLOOKUP(H149, [1]Wage_Info!$B$2:$AH$55, 8, FALSE), E149=4, VLOOKUP(H149, [1]Wage_Info!$B$2:$AH$55, 9, FALSE)), C149=2016, _xlfn.IFS(E149=1, VLOOKUP(H149, [1]Wage_Info!$B$2:$AH$55, 10, FALSE), E149=2, VLOOKUP(H149, [1]Wage_Info!$B$2:$AH$55, 11, FALSE), E149=3, VLOOKUP(H149, [1]Wage_Info!$B$2:$AH$55, 12, FALSE), E149=4, VLOOKUP(H149, [1]Wage_Info!$B$2:$AH$55, 13, FALSE)), C149=2017, _xlfn.IFS(E149=1, VLOOKUP(H149, [1]Wage_Info!$B$2:$AH$55, 14, FALSE), E149=2, VLOOKUP(H149, [1]Wage_Info!$B$2:$AH$55, 15, FALSE), E149=3, VLOOKUP(H149, [1]Wage_Info!$B$2:$AH$55, 16, FALSE), E149=4, VLOOKUP(H149, [1]Wage_Info!$B$2:$AH$55, 17, FALSE)), C149 = 2018, _xlfn.IFS(E149=1, VLOOKUP(H149, [1]Wage_Info!$B$2:$AH$55, 18, FALSE), E149=3, VLOOKUP(H149, [1]Wage_Info!$B$2:$AH$55, 19, FALSE)))</f>
        <v>#N/A</v>
      </c>
      <c r="Z149" s="2" t="e">
        <f>_xlfn.IFS(C149=2014, _xlfn.IFS(E149=1, VLOOKUP(H149, [1]Wage_Info!$B$2:$AL$55, 20, FALSE), E149=2, VLOOKUP(H149, [1]Wage_Info!$B$2:$AL$55, 21, FALSE), E149=3, VLOOKUP(H149, [1]Wage_Info!$B$2:$AL$55, 22, FALSE), E149=4, VLOOKUP(H149, [1]Wage_Info!$B$2:$AL$55, 23, FALSE)), C149=2015, _xlfn.IFS(E149=1, VLOOKUP(H149, [1]Wage_Info!$B$2:$AL$55, 24, FALSE), E149=2, VLOOKUP(H149, [1]Wage_Info!$B$2:$AL$55, 25, FALSE), E149=3, VLOOKUP(H149, [1]Wage_Info!$B$2:$AL$55, 26, FALSE), E149=4, VLOOKUP(H149, [1]Wage_Info!$B$2:$AL$55, 27, FALSE)), C149=2016, _xlfn.IFS(E149=1, VLOOKUP(H149, [1]Wage_Info!$B$2:$AL$55, 28, FALSE), E149=2, VLOOKUP(H149, [1]Wage_Info!$B$2:$AL$55, 29, FALSE), E149=3, VLOOKUP(H149, [1]Wage_Info!$B$2:$AL$55, 30, FALSE), E149=4, VLOOKUP(H149, [1]Wage_Info!$B$2:$AL$55, 31, FALSE)), C149=2017, _xlfn.IFS(E149=1, VLOOKUP(H149, [1]Wage_Info!$B$2:$AL$55, 32, FALSE), E149=2, VLOOKUP(H149, [1]Wage_Info!$B$2:$AL$55, 33, FALSE), E149=3, VLOOKUP(H149, [1]Wage_Info!$B$2:$AL$55, 34, FALSE), E149=4, VLOOKUP(H149, [1]Wage_Info!$B$2:$AL$55, 35, FALSE)), C149 = 2018, _xlfn.IFS(E149=1, VLOOKUP(H149, [1]Wage_Info!$B$2:$AL$55, 36, FALSE), E149=2, VLOOKUP(H149, [1]Wage_Info!$B$2:$AL$55, 37, FALSE)))</f>
        <v>#N/A</v>
      </c>
      <c r="AA149" s="4" t="e">
        <f t="shared" si="20"/>
        <v>#N/A</v>
      </c>
      <c r="AB149">
        <f>[1]Key!C149</f>
        <v>1</v>
      </c>
      <c r="AC149">
        <f t="shared" si="21"/>
        <v>0</v>
      </c>
      <c r="AD149">
        <f t="shared" si="22"/>
        <v>0</v>
      </c>
      <c r="AE149">
        <f t="shared" si="23"/>
        <v>0</v>
      </c>
      <c r="AF149">
        <f>[1]Key!D149</f>
        <v>0</v>
      </c>
    </row>
    <row r="150" spans="1:32" x14ac:dyDescent="0.3">
      <c r="A150">
        <v>149</v>
      </c>
      <c r="B150">
        <v>149</v>
      </c>
      <c r="C150">
        <v>2015</v>
      </c>
      <c r="D150">
        <v>4</v>
      </c>
      <c r="E150">
        <f t="shared" si="16"/>
        <v>2</v>
      </c>
      <c r="F150">
        <v>2016</v>
      </c>
      <c r="G150" t="s">
        <v>38</v>
      </c>
      <c r="H150" s="1">
        <f>VALUE(IF(G150="foreign",53,SUBSTITUTE(G150,G150,VLOOKUP(G150,[1]Key!$G$2:$H$55,2,))))</f>
        <v>11</v>
      </c>
      <c r="I150" t="s">
        <v>58</v>
      </c>
      <c r="J150">
        <f>VALUE(_xlfn.IFS(I150="foreign",53,I150="fictional",54, I150="unspecified", 55, NOT(OR(I150="foreign",I150="fictional")),SUBSTITUTE(I150,I150,VLOOKUP(I150,[1]Key!$G$2:$H$55,2,))))</f>
        <v>44</v>
      </c>
      <c r="K150">
        <f t="shared" si="17"/>
        <v>0</v>
      </c>
      <c r="L150">
        <f>VLOOKUP(H150, [1]Key!$H$2:$K$54, 2)</f>
        <v>5</v>
      </c>
      <c r="M150">
        <f>VLOOKUP(J150, [1]Key!$H$2:$K$54, 2)</f>
        <v>3</v>
      </c>
      <c r="N150">
        <f>VLOOKUP("*"&amp;G150&amp;"*",[1]Key!$N$2:$O$6,2,FALSE)</f>
        <v>3</v>
      </c>
      <c r="O150">
        <f>VLOOKUP("*"&amp;G150&amp;"*",[1]Key!$R$2:$S$11,2,FALSE)</f>
        <v>7</v>
      </c>
      <c r="P150">
        <v>1176</v>
      </c>
      <c r="Q150" s="2">
        <v>40000000</v>
      </c>
      <c r="R150" t="s">
        <v>46</v>
      </c>
      <c r="S150">
        <f>VLOOKUP(R150, [1]Key!$U$2:$V$50, 2, FALSE)</f>
        <v>6</v>
      </c>
      <c r="T150">
        <f t="shared" si="18"/>
        <v>0</v>
      </c>
      <c r="U150">
        <f>_xlfn.IFS(C150=2018, VLOOKUP(H150, '[1]State Pop'!$B$2:$G$55,6),C150=2017, VLOOKUP(H150, '[1]State Pop'!$B$2:$F$55,5),C150=2016, VLOOKUP(H150, '[1]State Pop'!$B$2:$F$55,4), C150=2015, VLOOKUP(H150, '[1]State Pop'!$B$2:$F$55,3), C150=2014, VLOOKUP(H150, '[1]State Pop'!$B$2:$F$55,2))</f>
        <v>10199533</v>
      </c>
      <c r="V150">
        <f>_xlfn.IFS(C150=2014,_xlfn.IFS(D150=1,VLOOKUP(H150,[1]Film_Workers!$B$2:$BD$55,2,FALSE),D150=2,VLOOKUP(H150,[1]Film_Workers!$B$2:$BD$55,3,FALSE),D150=3,VLOOKUP(H150,[1]Film_Workers!$B$2:$BD$55,4,FALSE),D150=4,VLOOKUP(H150,[1]Film_Workers!$B$2:$BD$55,5,FALSE),D150=5,VLOOKUP(H150,[1]Film_Workers!$B$2:$BD$55,6,FALSE),D150=6,VLOOKUP(H150,[1]Film_Workers!$B$2:$BD$55,7,FALSE),D150=7,VLOOKUP(H150,[1]Film_Workers!$B$2:$BD$55,8,FALSE),D150=8,VLOOKUP(H150,[1]Film_Workers!$B$2:$BD$55,9,FALSE),D150=9,VLOOKUP(H150,[1]Film_Workers!$B$2:$BD$55,10,FALSE),D150=10,VLOOKUP(H150,[1]Film_Workers!$B$2:$BD$55,11,FALSE),D150=11,VLOOKUP(H150,[1]Film_Workers!$B$2:$BD$55,12,FALSE),D150=12,VLOOKUP(H150,[1]Film_Workers!$B$2:$BD$55,13,FALSE)),C150=2015,_xlfn.IFS(D150=1,VLOOKUP(H150,[1]Film_Workers!$B$2:$BD$55,14,FALSE),D150=2,VLOOKUP(H150,[1]Film_Workers!$B$2:$BD$55,15,FALSE),D150=3,VLOOKUP(H150,[1]Film_Workers!$B$2:$BD$55,16,FALSE),D150=4,VLOOKUP(H150,[1]Film_Workers!$B$2:$BD$55,17,FALSE),D150=5,VLOOKUP(H150,[1]Film_Workers!$B$2:$BD$55,18,FALSE),D150=6,VLOOKUP(H150,[1]Film_Workers!$B$2:$BD$55,19,FALSE),D150=7,VLOOKUP(H150,[1]Film_Workers!$B$2:$BD$55,20,FALSE),D150=8,VLOOKUP(H150,[1]Film_Workers!$B$2:$BD$55,21,FALSE),D150=9,VLOOKUP(H150,[1]Film_Workers!$B$2:$BD$55,22,FALSE),D150=10,VLOOKUP(H150,[1]Film_Workers!$B$2:$BD$55,23,FALSE),D150=11,VLOOKUP(H150,[1]Film_Workers!$B$2:$BD$55,24,FALSE),D150=12,VLOOKUP(H150,[1]Film_Workers!$B$2:$BD$55,25,FALSE)),C150=2016,_xlfn.IFS(D150=1,VLOOKUP(H150,[1]Film_Workers!$B$2:$BD$55,26,FALSE),D150=2,VLOOKUP(H150,[1]Film_Workers!$B$2:$BD$55,27,FALSE),D150=3,VLOOKUP(H150,[1]Film_Workers!$B$2:$BD$55,28,FALSE),D150=4,VLOOKUP(H150,[1]Film_Workers!$B$2:$BD$55,29,FALSE),D150=5,VLOOKUP(H150,[1]Film_Workers!$B$2:$BD$55,30,FALSE),D150=6,VLOOKUP(H150,[1]Film_Workers!$B$2:$BD$55,31,FALSE),D150=7,VLOOKUP(H150,[1]Film_Workers!$B$2:$BD$55,32,FALSE),D150=8,VLOOKUP(H150,[1]Film_Workers!$B$2:$BD$55,33,FALSE),D150=9,VLOOKUP(H150,[1]Film_Workers!$B$2:$BD$55,34,FALSE),D150=10,VLOOKUP(H150,[1]Film_Workers!$B$2:$BD$55,35,FALSE),D150=11,VLOOKUP(H150,[1]Film_Workers!$B$2:$BD$55,36,FALSE),D150=12,VLOOKUP(H150,[1]Film_Workers!$B$2:$BD$55,37,FALSE)),C150=2017,_xlfn.IFS(D150=1,VLOOKUP(H150,[1]Film_Workers!$B$2:$BD$55,38,FALSE),D150=2,VLOOKUP(H150,[1]Film_Workers!$B$2:$BD$55,39,FALSE),D150=3,VLOOKUP(H150,[1]Film_Workers!$B$2:$BD$55,40,FALSE),D150=4,VLOOKUP(H150,[1]Film_Workers!$B$2:$BD$55,41,FALSE),D150=5,VLOOKUP(H150,[1]Film_Workers!$B$2:$BD$55,42,FALSE),D150=6,VLOOKUP(H150,[1]Film_Workers!$B$2:$BD$55,43,FALSE),D150=7,VLOOKUP(H150,[1]Film_Workers!$B$2:$BD$55,43,FALSE),D150=8,VLOOKUP(H150,[1]Film_Workers!$B$2:$BD$55,44,FALSE),D150=9,VLOOKUP(H150,[1]Film_Workers!$B$2:$BD$55,45,FALSE),D150=10,VLOOKUP(H150,[1]Film_Workers!$B$2:$BD$55,46,FALSE),D150=11,VLOOKUP(H150,[1]Film_Workers!$B$2:$BD$55,47,FALSE),D150=12,VLOOKUP(H150,[1]Film_Workers!$B$2:$BD$55,48)),C150=2018,_xlfn.IFS(D150=1,VLOOKUP(H150,[1]Film_Workers!$B$2:$BD$55,49,FALSE),D150=2,VLOOKUP(H150,[1]Film_Workers!$B$2:$BD$55,50,FALSE),D150=3,VLOOKUP(H150,[1]Film_Workers!$B$2:$BD$55,51,FALSE),D150=4,VLOOKUP(H150,[1]Film_Workers!$B$2:$BD$55,52,FALSE),D150=5,VLOOKUP(H150,[1]Film_Workers!$B$2:$BD$55,53,FALSE),D150=6,VLOOKUP(H150,[1]Film_Workers!$B$2:$BD$55,54)))</f>
        <v>7389</v>
      </c>
      <c r="W150">
        <f>_xlfn.IFS(C150=2014,_xlfn.IFS(D150=1,VLOOKUP(H150,[1]Priv_Workers!$B$2:$BD$55,2,FALSE),D150=2,VLOOKUP(H150,[1]Priv_Workers!$B$2:$BD$55,3,FALSE),D150=3,VLOOKUP(H150,[1]Priv_Workers!$B$2:$BD$55,4,FALSE),D150=4,VLOOKUP(H150,[1]Priv_Workers!$B$2:$BD$55,5,FALSE),D150=5,VLOOKUP(H150,[1]Priv_Workers!$B$2:$BD$55,6,FALSE),D150=6,VLOOKUP(H150,[1]Priv_Workers!$B$2:$BD$55,7,FALSE),D150=7,VLOOKUP(H150,[1]Priv_Workers!$B$2:$BD$55,8,FALSE),D150=8,VLOOKUP(H150,[1]Priv_Workers!$B$2:$BD$55,9,FALSE),D150=9,VLOOKUP(H150,[1]Priv_Workers!$B$2:$BD$55,10,FALSE),D150=10,VLOOKUP(H150,[1]Priv_Workers!$B$2:$BD$55,11,FALSE),D150=11,VLOOKUP(H150,[1]Priv_Workers!$B$2:$BD$55,12,FALSE),D150=12,VLOOKUP(H150,[1]Priv_Workers!$B$2:$BD$55,13,FALSE)),C150=2015,_xlfn.IFS(D150=1,VLOOKUP(H150,[1]Priv_Workers!$B$2:$BD$55,14,FALSE),D150=2,VLOOKUP(H150,[1]Priv_Workers!$B$2:$BD$55,15,FALSE),D150=3,VLOOKUP(H150,[1]Priv_Workers!$B$2:$BD$55,16,FALSE),D150=4,VLOOKUP(H150,[1]Priv_Workers!$B$2:$BD$55,17,FALSE),D150=5,VLOOKUP(H150,[1]Priv_Workers!$B$2:$BD$55,18,FALSE),D150=6,VLOOKUP(H150,[1]Priv_Workers!$B$2:$BD$55,19,FALSE),D150=7,VLOOKUP(H150,[1]Priv_Workers!$B$2:$BD$55,20,FALSE),D150=8,VLOOKUP(H150,[1]Priv_Workers!$B$2:$BD$55,21,FALSE),D150=9,VLOOKUP(H150,[1]Priv_Workers!$B$2:$BD$55,22,FALSE),D150=10,VLOOKUP(H150,[1]Priv_Workers!$B$2:$BD$55,23,FALSE),D150=11,VLOOKUP(H150,[1]Priv_Workers!$B$2:$BD$55,24,FALSE),D150=12,VLOOKUP(H150,[1]Priv_Workers!$B$2:$BD$55,25,FALSE)),C150=2016,_xlfn.IFS(D150=1,VLOOKUP(H150,[1]Priv_Workers!$B$2:$BD$55,26,FALSE),D150=2,VLOOKUP(H150,[1]Priv_Workers!$B$2:$BD$55,27,FALSE),D150=3,VLOOKUP(H150,[1]Priv_Workers!$B$2:$BD$55,28,FALSE),D150=4,VLOOKUP(H150,[1]Priv_Workers!$B$2:$BD$55,29,FALSE),D150=5,VLOOKUP(H150,[1]Priv_Workers!$B$2:$BD$55,30,FALSE),D150=6,VLOOKUP(H150,[1]Priv_Workers!$B$2:$BD$55,31,FALSE),D150=7,VLOOKUP(H150,[1]Priv_Workers!$B$2:$BD$55,32,FALSE),D150=8,VLOOKUP(H150,[1]Priv_Workers!$B$2:$BD$55,33,FALSE),D150=9,VLOOKUP(H150,[1]Priv_Workers!$B$2:$BD$55,34,FALSE),D150=10,VLOOKUP(H150,[1]Priv_Workers!$B$2:$BD$55,35,FALSE),D150=11,VLOOKUP(H150,[1]Priv_Workers!$B$2:$BD$55,36,FALSE),D150=12,VLOOKUP(H150,[1]Priv_Workers!$B$2:$BD$55,37,FALSE)),C150=2017,_xlfn.IFS(D150=1,VLOOKUP(H150,[1]Priv_Workers!$B$2:$BD$55,38,FALSE),D150=2,VLOOKUP(H150,[1]Priv_Workers!$B$2:$BD$55,39,FALSE),D150=3,VLOOKUP(H150,[1]Priv_Workers!$B$2:$BD$55,40,FALSE),D150=4,VLOOKUP(H150,[1]Priv_Workers!$B$2:$BD$55,41,FALSE),D150=5,VLOOKUP(H150,[1]Priv_Workers!$B$2:$BD$55,42,FALSE),D150=6,VLOOKUP(H150,[1]Priv_Workers!$B$2:$BD$55,43,FALSE),D150=7,VLOOKUP(H150,[1]Priv_Workers!$B$2:$BD$55,43,FALSE),D150=8,VLOOKUP(H150,[1]Priv_Workers!$B$2:$BD$55,44,FALSE),D150=9,VLOOKUP(H150,[1]Priv_Workers!$B$2:$BD$55,45,FALSE),D150=10,VLOOKUP(H150,[1]Priv_Workers!$B$2:$BD$55,46,FALSE),D150=11,VLOOKUP(H150,[1]Priv_Workers!$B$2:$BD$55,47,FALSE),D150=12,VLOOKUP(H150,[1]Priv_Workers!$B$2:$BD$55,48)),C150=2018,_xlfn.IFS(D150=1,VLOOKUP(H150,[1]Priv_Workers!$B$2:$BD$55,49,FALSE),D150=2,VLOOKUP(H150,[1]Priv_Workers!$B$2:$BD$55,50,FALSE),D150=3,VLOOKUP(H150,[1]Priv_Workers!$B$2:$BD$55,51,FALSE),D150=4,VLOOKUP(H150,[1]Priv_Workers!$B$2:$BD$55,52,FALSE),D150=5,VLOOKUP(H150,[1]Priv_Workers!$B$2:$BD$55,53,FALSE),D150=6,VLOOKUP(H150,[1]Priv_Workers!$B$2:$BD$55,54)))</f>
        <v>3483321</v>
      </c>
      <c r="X150" s="3">
        <f t="shared" si="19"/>
        <v>2.1212515297901057E-3</v>
      </c>
      <c r="Y150" s="2">
        <f>_xlfn.IFS(C150=2014, _xlfn.IFS(E150=1, VLOOKUP(H150, [1]Wage_Info!$B$2:$AH$55, 2, FALSE), E150=2, VLOOKUP(H150, [1]Wage_Info!$B$2:$AH$55, 3, FALSE), E150=3, VLOOKUP(H150, [1]Wage_Info!$B$2:$AH$55, 4, FALSE), E150=4, VLOOKUP(H150, [1]Wage_Info!$B$2:$AH$55, 5, FALSE)), C150=2015, _xlfn.IFS(E150=1, VLOOKUP(H150, [1]Wage_Info!$B$2:$AH$55, 6, FALSE), E150=2, VLOOKUP(H150, [1]Wage_Info!$B$2:$AH$55, 7, FALSE), E150=3, VLOOKUP(H150, [1]Wage_Info!$B$2:$AH$55, 8, FALSE), E150=4, VLOOKUP(H150, [1]Wage_Info!$B$2:$AH$55, 9, FALSE)), C150=2016, _xlfn.IFS(E150=1, VLOOKUP(H150, [1]Wage_Info!$B$2:$AH$55, 10, FALSE), E150=2, VLOOKUP(H150, [1]Wage_Info!$B$2:$AH$55, 11, FALSE), E150=3, VLOOKUP(H150, [1]Wage_Info!$B$2:$AH$55, 12, FALSE), E150=4, VLOOKUP(H150, [1]Wage_Info!$B$2:$AH$55, 13, FALSE)), C150=2017, _xlfn.IFS(E150=1, VLOOKUP(H150, [1]Wage_Info!$B$2:$AH$55, 14, FALSE), E150=2, VLOOKUP(H150, [1]Wage_Info!$B$2:$AH$55, 15, FALSE), E150=3, VLOOKUP(H150, [1]Wage_Info!$B$2:$AH$55, 16, FALSE), E150=4, VLOOKUP(H150, [1]Wage_Info!$B$2:$AH$55, 17, FALSE)), C150 = 2018, _xlfn.IFS(E150=1, VLOOKUP(H150, [1]Wage_Info!$B$2:$AH$55, 18, FALSE), E150=3, VLOOKUP(H150, [1]Wage_Info!$B$2:$AH$55, 19, FALSE)))</f>
        <v>111694238</v>
      </c>
      <c r="Z150" s="2">
        <f>_xlfn.IFS(C150=2014, _xlfn.IFS(E150=1, VLOOKUP(H150, [1]Wage_Info!$B$2:$AL$55, 20, FALSE), E150=2, VLOOKUP(H150, [1]Wage_Info!$B$2:$AL$55, 21, FALSE), E150=3, VLOOKUP(H150, [1]Wage_Info!$B$2:$AL$55, 22, FALSE), E150=4, VLOOKUP(H150, [1]Wage_Info!$B$2:$AL$55, 23, FALSE)), C150=2015, _xlfn.IFS(E150=1, VLOOKUP(H150, [1]Wage_Info!$B$2:$AL$55, 24, FALSE), E150=2, VLOOKUP(H150, [1]Wage_Info!$B$2:$AL$55, 25, FALSE), E150=3, VLOOKUP(H150, [1]Wage_Info!$B$2:$AL$55, 26, FALSE), E150=4, VLOOKUP(H150, [1]Wage_Info!$B$2:$AL$55, 27, FALSE)), C150=2016, _xlfn.IFS(E150=1, VLOOKUP(H150, [1]Wage_Info!$B$2:$AL$55, 28, FALSE), E150=2, VLOOKUP(H150, [1]Wage_Info!$B$2:$AL$55, 29, FALSE), E150=3, VLOOKUP(H150, [1]Wage_Info!$B$2:$AL$55, 30, FALSE), E150=4, VLOOKUP(H150, [1]Wage_Info!$B$2:$AL$55, 31, FALSE)), C150=2017, _xlfn.IFS(E150=1, VLOOKUP(H150, [1]Wage_Info!$B$2:$AL$55, 32, FALSE), E150=2, VLOOKUP(H150, [1]Wage_Info!$B$2:$AL$55, 33, FALSE), E150=3, VLOOKUP(H150, [1]Wage_Info!$B$2:$AL$55, 34, FALSE), E150=4, VLOOKUP(H150, [1]Wage_Info!$B$2:$AL$55, 35, FALSE)), C150 = 2018, _xlfn.IFS(E150=1, VLOOKUP(H150, [1]Wage_Info!$B$2:$AL$55, 36, FALSE), E150=2, VLOOKUP(H150, [1]Wage_Info!$B$2:$AL$55, 37, FALSE)))</f>
        <v>41648395597</v>
      </c>
      <c r="AA150" s="4">
        <f t="shared" si="20"/>
        <v>2.6818377130485554E-3</v>
      </c>
      <c r="AB150">
        <f>[1]Key!C150</f>
        <v>1</v>
      </c>
      <c r="AC150">
        <f t="shared" si="21"/>
        <v>0</v>
      </c>
      <c r="AD150">
        <f t="shared" si="22"/>
        <v>0</v>
      </c>
      <c r="AE150">
        <f t="shared" si="23"/>
        <v>0</v>
      </c>
      <c r="AF150">
        <f>[1]Key!D150</f>
        <v>0</v>
      </c>
    </row>
    <row r="151" spans="1:32" x14ac:dyDescent="0.3">
      <c r="A151">
        <v>150</v>
      </c>
      <c r="B151">
        <v>150</v>
      </c>
      <c r="C151">
        <v>2014</v>
      </c>
      <c r="D151">
        <v>7</v>
      </c>
      <c r="E151">
        <f t="shared" si="16"/>
        <v>3</v>
      </c>
      <c r="F151">
        <v>2016</v>
      </c>
      <c r="G151" t="s">
        <v>83</v>
      </c>
      <c r="H151" s="1">
        <f>VALUE(IF(G151="foreign",53,SUBSTITUTE(G151,G151,VLOOKUP(G151,[1]Key!$G$2:$H$55,2,))))</f>
        <v>36</v>
      </c>
      <c r="I151" t="s">
        <v>83</v>
      </c>
      <c r="J151">
        <f>VALUE(_xlfn.IFS(I151="foreign",53,I151="fictional",54, I151="unspecified", 55, NOT(OR(I151="foreign",I151="fictional")),SUBSTITUTE(I151,I151,VLOOKUP(I151,[1]Key!$G$2:$H$55,2,))))</f>
        <v>36</v>
      </c>
      <c r="K151">
        <f t="shared" si="17"/>
        <v>1</v>
      </c>
      <c r="L151">
        <f>VLOOKUP(H151, [1]Key!$H$2:$K$54, 2)</f>
        <v>3</v>
      </c>
      <c r="M151">
        <f>VLOOKUP(J151, [1]Key!$H$2:$K$54, 2)</f>
        <v>3</v>
      </c>
      <c r="N151">
        <f>VLOOKUP("*"&amp;G151&amp;"*",[1]Key!$N$2:$O$6,2,FALSE)</f>
        <v>1</v>
      </c>
      <c r="O151">
        <f>VLOOKUP("*"&amp;G151&amp;"*",[1]Key!$R$2:$S$11,2,FALSE)</f>
        <v>1</v>
      </c>
      <c r="P151">
        <v>1167</v>
      </c>
      <c r="Q151" s="2">
        <v>3500000</v>
      </c>
      <c r="R151" t="s">
        <v>61</v>
      </c>
      <c r="S151">
        <f>VLOOKUP(R151, [1]Key!$U$2:$V$50, 2, FALSE)</f>
        <v>6</v>
      </c>
      <c r="T151">
        <f t="shared" si="18"/>
        <v>0</v>
      </c>
      <c r="U151">
        <f>_xlfn.IFS(C151=2018, VLOOKUP(H151, '[1]State Pop'!$B$2:$G$55,6),C151=2017, VLOOKUP(H151, '[1]State Pop'!$B$2:$F$55,5),C151=2016, VLOOKUP(H151, '[1]State Pop'!$B$2:$F$55,4), C151=2015, VLOOKUP(H151, '[1]State Pop'!$B$2:$F$55,3), C151=2014, VLOOKUP(H151, '[1]State Pop'!$B$2:$F$55,2))</f>
        <v>11593741</v>
      </c>
      <c r="V151">
        <f>_xlfn.IFS(C151=2014,_xlfn.IFS(D151=1,VLOOKUP(H151,[1]Film_Workers!$B$2:$BD$55,2,FALSE),D151=2,VLOOKUP(H151,[1]Film_Workers!$B$2:$BD$55,3,FALSE),D151=3,VLOOKUP(H151,[1]Film_Workers!$B$2:$BD$55,4,FALSE),D151=4,VLOOKUP(H151,[1]Film_Workers!$B$2:$BD$55,5,FALSE),D151=5,VLOOKUP(H151,[1]Film_Workers!$B$2:$BD$55,6,FALSE),D151=6,VLOOKUP(H151,[1]Film_Workers!$B$2:$BD$55,7,FALSE),D151=7,VLOOKUP(H151,[1]Film_Workers!$B$2:$BD$55,8,FALSE),D151=8,VLOOKUP(H151,[1]Film_Workers!$B$2:$BD$55,9,FALSE),D151=9,VLOOKUP(H151,[1]Film_Workers!$B$2:$BD$55,10,FALSE),D151=10,VLOOKUP(H151,[1]Film_Workers!$B$2:$BD$55,11,FALSE),D151=11,VLOOKUP(H151,[1]Film_Workers!$B$2:$BD$55,12,FALSE),D151=12,VLOOKUP(H151,[1]Film_Workers!$B$2:$BD$55,13,FALSE)),C151=2015,_xlfn.IFS(D151=1,VLOOKUP(H151,[1]Film_Workers!$B$2:$BD$55,14,FALSE),D151=2,VLOOKUP(H151,[1]Film_Workers!$B$2:$BD$55,15,FALSE),D151=3,VLOOKUP(H151,[1]Film_Workers!$B$2:$BD$55,16,FALSE),D151=4,VLOOKUP(H151,[1]Film_Workers!$B$2:$BD$55,17,FALSE),D151=5,VLOOKUP(H151,[1]Film_Workers!$B$2:$BD$55,18,FALSE),D151=6,VLOOKUP(H151,[1]Film_Workers!$B$2:$BD$55,19,FALSE),D151=7,VLOOKUP(H151,[1]Film_Workers!$B$2:$BD$55,20,FALSE),D151=8,VLOOKUP(H151,[1]Film_Workers!$B$2:$BD$55,21,FALSE),D151=9,VLOOKUP(H151,[1]Film_Workers!$B$2:$BD$55,22,FALSE),D151=10,VLOOKUP(H151,[1]Film_Workers!$B$2:$BD$55,23,FALSE),D151=11,VLOOKUP(H151,[1]Film_Workers!$B$2:$BD$55,24,FALSE),D151=12,VLOOKUP(H151,[1]Film_Workers!$B$2:$BD$55,25,FALSE)),C151=2016,_xlfn.IFS(D151=1,VLOOKUP(H151,[1]Film_Workers!$B$2:$BD$55,26,FALSE),D151=2,VLOOKUP(H151,[1]Film_Workers!$B$2:$BD$55,27,FALSE),D151=3,VLOOKUP(H151,[1]Film_Workers!$B$2:$BD$55,28,FALSE),D151=4,VLOOKUP(H151,[1]Film_Workers!$B$2:$BD$55,29,FALSE),D151=5,VLOOKUP(H151,[1]Film_Workers!$B$2:$BD$55,30,FALSE),D151=6,VLOOKUP(H151,[1]Film_Workers!$B$2:$BD$55,31,FALSE),D151=7,VLOOKUP(H151,[1]Film_Workers!$B$2:$BD$55,32,FALSE),D151=8,VLOOKUP(H151,[1]Film_Workers!$B$2:$BD$55,33,FALSE),D151=9,VLOOKUP(H151,[1]Film_Workers!$B$2:$BD$55,34,FALSE),D151=10,VLOOKUP(H151,[1]Film_Workers!$B$2:$BD$55,35,FALSE),D151=11,VLOOKUP(H151,[1]Film_Workers!$B$2:$BD$55,36,FALSE),D151=12,VLOOKUP(H151,[1]Film_Workers!$B$2:$BD$55,37,FALSE)),C151=2017,_xlfn.IFS(D151=1,VLOOKUP(H151,[1]Film_Workers!$B$2:$BD$55,38,FALSE),D151=2,VLOOKUP(H151,[1]Film_Workers!$B$2:$BD$55,39,FALSE),D151=3,VLOOKUP(H151,[1]Film_Workers!$B$2:$BD$55,40,FALSE),D151=4,VLOOKUP(H151,[1]Film_Workers!$B$2:$BD$55,41,FALSE),D151=5,VLOOKUP(H151,[1]Film_Workers!$B$2:$BD$55,42,FALSE),D151=6,VLOOKUP(H151,[1]Film_Workers!$B$2:$BD$55,43,FALSE),D151=7,VLOOKUP(H151,[1]Film_Workers!$B$2:$BD$55,43,FALSE),D151=8,VLOOKUP(H151,[1]Film_Workers!$B$2:$BD$55,44,FALSE),D151=9,VLOOKUP(H151,[1]Film_Workers!$B$2:$BD$55,45,FALSE),D151=10,VLOOKUP(H151,[1]Film_Workers!$B$2:$BD$55,46,FALSE),D151=11,VLOOKUP(H151,[1]Film_Workers!$B$2:$BD$55,47,FALSE),D151=12,VLOOKUP(H151,[1]Film_Workers!$B$2:$BD$55,48)),C151=2018,_xlfn.IFS(D151=1,VLOOKUP(H151,[1]Film_Workers!$B$2:$BD$55,49,FALSE),D151=2,VLOOKUP(H151,[1]Film_Workers!$B$2:$BD$55,50,FALSE),D151=3,VLOOKUP(H151,[1]Film_Workers!$B$2:$BD$55,51,FALSE),D151=4,VLOOKUP(H151,[1]Film_Workers!$B$2:$BD$55,52,FALSE),D151=5,VLOOKUP(H151,[1]Film_Workers!$B$2:$BD$55,53,FALSE),D151=6,VLOOKUP(H151,[1]Film_Workers!$B$2:$BD$55,54)))</f>
        <v>1266</v>
      </c>
      <c r="W151">
        <f>_xlfn.IFS(C151=2014,_xlfn.IFS(D151=1,VLOOKUP(H151,[1]Priv_Workers!$B$2:$BD$55,2,FALSE),D151=2,VLOOKUP(H151,[1]Priv_Workers!$B$2:$BD$55,3,FALSE),D151=3,VLOOKUP(H151,[1]Priv_Workers!$B$2:$BD$55,4,FALSE),D151=4,VLOOKUP(H151,[1]Priv_Workers!$B$2:$BD$55,5,FALSE),D151=5,VLOOKUP(H151,[1]Priv_Workers!$B$2:$BD$55,6,FALSE),D151=6,VLOOKUP(H151,[1]Priv_Workers!$B$2:$BD$55,7,FALSE),D151=7,VLOOKUP(H151,[1]Priv_Workers!$B$2:$BD$55,8,FALSE),D151=8,VLOOKUP(H151,[1]Priv_Workers!$B$2:$BD$55,9,FALSE),D151=9,VLOOKUP(H151,[1]Priv_Workers!$B$2:$BD$55,10,FALSE),D151=10,VLOOKUP(H151,[1]Priv_Workers!$B$2:$BD$55,11,FALSE),D151=11,VLOOKUP(H151,[1]Priv_Workers!$B$2:$BD$55,12,FALSE),D151=12,VLOOKUP(H151,[1]Priv_Workers!$B$2:$BD$55,13,FALSE)),C151=2015,_xlfn.IFS(D151=1,VLOOKUP(H151,[1]Priv_Workers!$B$2:$BD$55,14,FALSE),D151=2,VLOOKUP(H151,[1]Priv_Workers!$B$2:$BD$55,15,FALSE),D151=3,VLOOKUP(H151,[1]Priv_Workers!$B$2:$BD$55,16,FALSE),D151=4,VLOOKUP(H151,[1]Priv_Workers!$B$2:$BD$55,17,FALSE),D151=5,VLOOKUP(H151,[1]Priv_Workers!$B$2:$BD$55,18,FALSE),D151=6,VLOOKUP(H151,[1]Priv_Workers!$B$2:$BD$55,19,FALSE),D151=7,VLOOKUP(H151,[1]Priv_Workers!$B$2:$BD$55,20,FALSE),D151=8,VLOOKUP(H151,[1]Priv_Workers!$B$2:$BD$55,21,FALSE),D151=9,VLOOKUP(H151,[1]Priv_Workers!$B$2:$BD$55,22,FALSE),D151=10,VLOOKUP(H151,[1]Priv_Workers!$B$2:$BD$55,23,FALSE),D151=11,VLOOKUP(H151,[1]Priv_Workers!$B$2:$BD$55,24,FALSE),D151=12,VLOOKUP(H151,[1]Priv_Workers!$B$2:$BD$55,25,FALSE)),C151=2016,_xlfn.IFS(D151=1,VLOOKUP(H151,[1]Priv_Workers!$B$2:$BD$55,26,FALSE),D151=2,VLOOKUP(H151,[1]Priv_Workers!$B$2:$BD$55,27,FALSE),D151=3,VLOOKUP(H151,[1]Priv_Workers!$B$2:$BD$55,28,FALSE),D151=4,VLOOKUP(H151,[1]Priv_Workers!$B$2:$BD$55,29,FALSE),D151=5,VLOOKUP(H151,[1]Priv_Workers!$B$2:$BD$55,30,FALSE),D151=6,VLOOKUP(H151,[1]Priv_Workers!$B$2:$BD$55,31,FALSE),D151=7,VLOOKUP(H151,[1]Priv_Workers!$B$2:$BD$55,32,FALSE),D151=8,VLOOKUP(H151,[1]Priv_Workers!$B$2:$BD$55,33,FALSE),D151=9,VLOOKUP(H151,[1]Priv_Workers!$B$2:$BD$55,34,FALSE),D151=10,VLOOKUP(H151,[1]Priv_Workers!$B$2:$BD$55,35,FALSE),D151=11,VLOOKUP(H151,[1]Priv_Workers!$B$2:$BD$55,36,FALSE),D151=12,VLOOKUP(H151,[1]Priv_Workers!$B$2:$BD$55,37,FALSE)),C151=2017,_xlfn.IFS(D151=1,VLOOKUP(H151,[1]Priv_Workers!$B$2:$BD$55,38,FALSE),D151=2,VLOOKUP(H151,[1]Priv_Workers!$B$2:$BD$55,39,FALSE),D151=3,VLOOKUP(H151,[1]Priv_Workers!$B$2:$BD$55,40,FALSE),D151=4,VLOOKUP(H151,[1]Priv_Workers!$B$2:$BD$55,41,FALSE),D151=5,VLOOKUP(H151,[1]Priv_Workers!$B$2:$BD$55,42,FALSE),D151=6,VLOOKUP(H151,[1]Priv_Workers!$B$2:$BD$55,43,FALSE),D151=7,VLOOKUP(H151,[1]Priv_Workers!$B$2:$BD$55,43,FALSE),D151=8,VLOOKUP(H151,[1]Priv_Workers!$B$2:$BD$55,44,FALSE),D151=9,VLOOKUP(H151,[1]Priv_Workers!$B$2:$BD$55,45,FALSE),D151=10,VLOOKUP(H151,[1]Priv_Workers!$B$2:$BD$55,46,FALSE),D151=11,VLOOKUP(H151,[1]Priv_Workers!$B$2:$BD$55,47,FALSE),D151=12,VLOOKUP(H151,[1]Priv_Workers!$B$2:$BD$55,48)),C151=2018,_xlfn.IFS(D151=1,VLOOKUP(H151,[1]Priv_Workers!$B$2:$BD$55,49,FALSE),D151=2,VLOOKUP(H151,[1]Priv_Workers!$B$2:$BD$55,50,FALSE),D151=3,VLOOKUP(H151,[1]Priv_Workers!$B$2:$BD$55,51,FALSE),D151=4,VLOOKUP(H151,[1]Priv_Workers!$B$2:$BD$55,52,FALSE),D151=5,VLOOKUP(H151,[1]Priv_Workers!$B$2:$BD$55,53,FALSE),D151=6,VLOOKUP(H151,[1]Priv_Workers!$B$2:$BD$55,54)))</f>
        <v>4529038</v>
      </c>
      <c r="X151" s="3">
        <f t="shared" si="19"/>
        <v>2.7952956014058614E-4</v>
      </c>
      <c r="Y151" s="2">
        <f>_xlfn.IFS(C151=2014, _xlfn.IFS(E151=1, VLOOKUP(H151, [1]Wage_Info!$B$2:$AH$55, 2, FALSE), E151=2, VLOOKUP(H151, [1]Wage_Info!$B$2:$AH$55, 3, FALSE), E151=3, VLOOKUP(H151, [1]Wage_Info!$B$2:$AH$55, 4, FALSE), E151=4, VLOOKUP(H151, [1]Wage_Info!$B$2:$AH$55, 5, FALSE)), C151=2015, _xlfn.IFS(E151=1, VLOOKUP(H151, [1]Wage_Info!$B$2:$AH$55, 6, FALSE), E151=2, VLOOKUP(H151, [1]Wage_Info!$B$2:$AH$55, 7, FALSE), E151=3, VLOOKUP(H151, [1]Wage_Info!$B$2:$AH$55, 8, FALSE), E151=4, VLOOKUP(H151, [1]Wage_Info!$B$2:$AH$55, 9, FALSE)), C151=2016, _xlfn.IFS(E151=1, VLOOKUP(H151, [1]Wage_Info!$B$2:$AH$55, 10, FALSE), E151=2, VLOOKUP(H151, [1]Wage_Info!$B$2:$AH$55, 11, FALSE), E151=3, VLOOKUP(H151, [1]Wage_Info!$B$2:$AH$55, 12, FALSE), E151=4, VLOOKUP(H151, [1]Wage_Info!$B$2:$AH$55, 13, FALSE)), C151=2017, _xlfn.IFS(E151=1, VLOOKUP(H151, [1]Wage_Info!$B$2:$AH$55, 14, FALSE), E151=2, VLOOKUP(H151, [1]Wage_Info!$B$2:$AH$55, 15, FALSE), E151=3, VLOOKUP(H151, [1]Wage_Info!$B$2:$AH$55, 16, FALSE), E151=4, VLOOKUP(H151, [1]Wage_Info!$B$2:$AH$55, 17, FALSE)), C151 = 2018, _xlfn.IFS(E151=1, VLOOKUP(H151, [1]Wage_Info!$B$2:$AH$55, 18, FALSE), E151=3, VLOOKUP(H151, [1]Wage_Info!$B$2:$AH$55, 19, FALSE)))</f>
        <v>16562369</v>
      </c>
      <c r="Z151" s="2">
        <f>_xlfn.IFS(C151=2014, _xlfn.IFS(E151=1, VLOOKUP(H151, [1]Wage_Info!$B$2:$AL$55, 20, FALSE), E151=2, VLOOKUP(H151, [1]Wage_Info!$B$2:$AL$55, 21, FALSE), E151=3, VLOOKUP(H151, [1]Wage_Info!$B$2:$AL$55, 22, FALSE), E151=4, VLOOKUP(H151, [1]Wage_Info!$B$2:$AL$55, 23, FALSE)), C151=2015, _xlfn.IFS(E151=1, VLOOKUP(H151, [1]Wage_Info!$B$2:$AL$55, 24, FALSE), E151=2, VLOOKUP(H151, [1]Wage_Info!$B$2:$AL$55, 25, FALSE), E151=3, VLOOKUP(H151, [1]Wage_Info!$B$2:$AL$55, 26, FALSE), E151=4, VLOOKUP(H151, [1]Wage_Info!$B$2:$AL$55, 27, FALSE)), C151=2016, _xlfn.IFS(E151=1, VLOOKUP(H151, [1]Wage_Info!$B$2:$AL$55, 28, FALSE), E151=2, VLOOKUP(H151, [1]Wage_Info!$B$2:$AL$55, 29, FALSE), E151=3, VLOOKUP(H151, [1]Wage_Info!$B$2:$AL$55, 30, FALSE), E151=4, VLOOKUP(H151, [1]Wage_Info!$B$2:$AL$55, 31, FALSE)), C151=2017, _xlfn.IFS(E151=1, VLOOKUP(H151, [1]Wage_Info!$B$2:$AL$55, 32, FALSE), E151=2, VLOOKUP(H151, [1]Wage_Info!$B$2:$AL$55, 33, FALSE), E151=3, VLOOKUP(H151, [1]Wage_Info!$B$2:$AL$55, 34, FALSE), E151=4, VLOOKUP(H151, [1]Wage_Info!$B$2:$AL$55, 35, FALSE)), C151 = 2018, _xlfn.IFS(E151=1, VLOOKUP(H151, [1]Wage_Info!$B$2:$AL$55, 36, FALSE), E151=2, VLOOKUP(H151, [1]Wage_Info!$B$2:$AL$55, 37, FALSE)))</f>
        <v>49827122546</v>
      </c>
      <c r="AA151" s="4">
        <f t="shared" si="20"/>
        <v>3.3239665775822706E-4</v>
      </c>
      <c r="AB151">
        <f>[1]Key!C151</f>
        <v>1</v>
      </c>
      <c r="AC151">
        <f t="shared" si="21"/>
        <v>0</v>
      </c>
      <c r="AD151">
        <f t="shared" si="22"/>
        <v>0</v>
      </c>
      <c r="AE151">
        <f t="shared" si="23"/>
        <v>0</v>
      </c>
      <c r="AF151">
        <f>[1]Key!D151</f>
        <v>0</v>
      </c>
    </row>
    <row r="152" spans="1:32" x14ac:dyDescent="0.3">
      <c r="A152">
        <v>151</v>
      </c>
      <c r="B152">
        <v>151</v>
      </c>
      <c r="C152">
        <v>2014</v>
      </c>
      <c r="D152">
        <v>9</v>
      </c>
      <c r="E152">
        <f t="shared" si="16"/>
        <v>3</v>
      </c>
      <c r="F152">
        <v>2016</v>
      </c>
      <c r="G152" t="s">
        <v>62</v>
      </c>
      <c r="H152" s="1">
        <f>VALUE(IF(G152="foreign",53,SUBSTITUTE(G152,G152,VLOOKUP(G152,[1]Key!$G$2:$H$55,2,))))</f>
        <v>53</v>
      </c>
      <c r="I152" t="s">
        <v>62</v>
      </c>
      <c r="J152">
        <f>VALUE(_xlfn.IFS(I152="foreign",53,I152="fictional",54, I152="unspecified", 55, NOT(OR(I152="foreign",I152="fictional")),SUBSTITUTE(I152,I152,VLOOKUP(I152,[1]Key!$G$2:$H$55,2,))))</f>
        <v>53</v>
      </c>
      <c r="K152">
        <f t="shared" si="17"/>
        <v>1</v>
      </c>
      <c r="L152">
        <f>VLOOKUP(H152, [1]Key!$H$2:$K$54, 2)</f>
        <v>0</v>
      </c>
      <c r="M152">
        <f>VLOOKUP(J152, [1]Key!$H$2:$K$54, 2)</f>
        <v>0</v>
      </c>
      <c r="N152">
        <f>VLOOKUP("*"&amp;G152&amp;"*",[1]Key!$N$2:$O$6,2,FALSE)</f>
        <v>0</v>
      </c>
      <c r="O152">
        <f>VLOOKUP("*"&amp;G152&amp;"*",[1]Key!$R$2:$S$11,2,FALSE)</f>
        <v>0</v>
      </c>
      <c r="P152">
        <v>1089</v>
      </c>
      <c r="Q152" s="2">
        <v>13000000</v>
      </c>
      <c r="R152" t="s">
        <v>33</v>
      </c>
      <c r="S152">
        <f>VLOOKUP(R152, [1]Key!$U$2:$V$17, 2, FALSE)</f>
        <v>1</v>
      </c>
      <c r="T152">
        <f t="shared" si="18"/>
        <v>0</v>
      </c>
      <c r="U152">
        <f>_xlfn.IFS(C152=2018, VLOOKUP(H152, '[1]State Pop'!$B$2:$G$55,6),C152=2017, VLOOKUP(H152, '[1]State Pop'!$B$2:$F$55,5),C152=2016, VLOOKUP(H152, '[1]State Pop'!$B$2:$F$55,4), C152=2015, VLOOKUP(H152, '[1]State Pop'!$B$2:$F$55,3), C152=2014, VLOOKUP(H152, '[1]State Pop'!$B$2:$F$55,2))</f>
        <v>0</v>
      </c>
      <c r="V152">
        <f>_xlfn.IFS(C152=2014,_xlfn.IFS(D152=1,VLOOKUP(H152,[1]Film_Workers!$B$2:$BD$55,2,FALSE),D152=2,VLOOKUP(H152,[1]Film_Workers!$B$2:$BD$55,3,FALSE),D152=3,VLOOKUP(H152,[1]Film_Workers!$B$2:$BD$55,4,FALSE),D152=4,VLOOKUP(H152,[1]Film_Workers!$B$2:$BD$55,5,FALSE),D152=5,VLOOKUP(H152,[1]Film_Workers!$B$2:$BD$55,6,FALSE),D152=6,VLOOKUP(H152,[1]Film_Workers!$B$2:$BD$55,7,FALSE),D152=7,VLOOKUP(H152,[1]Film_Workers!$B$2:$BD$55,8,FALSE),D152=8,VLOOKUP(H152,[1]Film_Workers!$B$2:$BD$55,9,FALSE),D152=9,VLOOKUP(H152,[1]Film_Workers!$B$2:$BD$55,10,FALSE),D152=10,VLOOKUP(H152,[1]Film_Workers!$B$2:$BD$55,11,FALSE),D152=11,VLOOKUP(H152,[1]Film_Workers!$B$2:$BD$55,12,FALSE),D152=12,VLOOKUP(H152,[1]Film_Workers!$B$2:$BD$55,13,FALSE)),C152=2015,_xlfn.IFS(D152=1,VLOOKUP(H152,[1]Film_Workers!$B$2:$BD$55,14,FALSE),D152=2,VLOOKUP(H152,[1]Film_Workers!$B$2:$BD$55,15,FALSE),D152=3,VLOOKUP(H152,[1]Film_Workers!$B$2:$BD$55,16,FALSE),D152=4,VLOOKUP(H152,[1]Film_Workers!$B$2:$BD$55,17,FALSE),D152=5,VLOOKUP(H152,[1]Film_Workers!$B$2:$BD$55,18,FALSE),D152=6,VLOOKUP(H152,[1]Film_Workers!$B$2:$BD$55,19,FALSE),D152=7,VLOOKUP(H152,[1]Film_Workers!$B$2:$BD$55,20,FALSE),D152=8,VLOOKUP(H152,[1]Film_Workers!$B$2:$BD$55,21,FALSE),D152=9,VLOOKUP(H152,[1]Film_Workers!$B$2:$BD$55,22,FALSE),D152=10,VLOOKUP(H152,[1]Film_Workers!$B$2:$BD$55,23,FALSE),D152=11,VLOOKUP(H152,[1]Film_Workers!$B$2:$BD$55,24,FALSE),D152=12,VLOOKUP(H152,[1]Film_Workers!$B$2:$BD$55,25,FALSE)),C152=2016,_xlfn.IFS(D152=1,VLOOKUP(H152,[1]Film_Workers!$B$2:$BD$55,26,FALSE),D152=2,VLOOKUP(H152,[1]Film_Workers!$B$2:$BD$55,27,FALSE),D152=3,VLOOKUP(H152,[1]Film_Workers!$B$2:$BD$55,28,FALSE),D152=4,VLOOKUP(H152,[1]Film_Workers!$B$2:$BD$55,29,FALSE),D152=5,VLOOKUP(H152,[1]Film_Workers!$B$2:$BD$55,30,FALSE),D152=6,VLOOKUP(H152,[1]Film_Workers!$B$2:$BD$55,31,FALSE),D152=7,VLOOKUP(H152,[1]Film_Workers!$B$2:$BD$55,32,FALSE),D152=8,VLOOKUP(H152,[1]Film_Workers!$B$2:$BD$55,33,FALSE),D152=9,VLOOKUP(H152,[1]Film_Workers!$B$2:$BD$55,34,FALSE),D152=10,VLOOKUP(H152,[1]Film_Workers!$B$2:$BD$55,35,FALSE),D152=11,VLOOKUP(H152,[1]Film_Workers!$B$2:$BD$55,36,FALSE),D152=12,VLOOKUP(H152,[1]Film_Workers!$B$2:$BD$55,37,FALSE)),C152=2017,_xlfn.IFS(D152=1,VLOOKUP(H152,[1]Film_Workers!$B$2:$BD$55,38,FALSE),D152=2,VLOOKUP(H152,[1]Film_Workers!$B$2:$BD$55,39,FALSE),D152=3,VLOOKUP(H152,[1]Film_Workers!$B$2:$BD$55,40,FALSE),D152=4,VLOOKUP(H152,[1]Film_Workers!$B$2:$BD$55,41,FALSE),D152=5,VLOOKUP(H152,[1]Film_Workers!$B$2:$BD$55,42,FALSE),D152=6,VLOOKUP(H152,[1]Film_Workers!$B$2:$BD$55,43,FALSE),D152=7,VLOOKUP(H152,[1]Film_Workers!$B$2:$BD$55,43,FALSE),D152=8,VLOOKUP(H152,[1]Film_Workers!$B$2:$BD$55,44,FALSE),D152=9,VLOOKUP(H152,[1]Film_Workers!$B$2:$BD$55,45,FALSE),D152=10,VLOOKUP(H152,[1]Film_Workers!$B$2:$BD$55,46,FALSE),D152=11,VLOOKUP(H152,[1]Film_Workers!$B$2:$BD$55,47,FALSE),D152=12,VLOOKUP(H152,[1]Film_Workers!$B$2:$BD$55,48)),C152=2018,_xlfn.IFS(D152=1,VLOOKUP(H152,[1]Film_Workers!$B$2:$BD$55,49,FALSE),D152=2,VLOOKUP(H152,[1]Film_Workers!$B$2:$BD$55,50,FALSE),D152=3,VLOOKUP(H152,[1]Film_Workers!$B$2:$BD$55,51,FALSE),D152=4,VLOOKUP(H152,[1]Film_Workers!$B$2:$BD$55,52,FALSE),D152=5,VLOOKUP(H152,[1]Film_Workers!$B$2:$BD$55,53,FALSE),D152=6,VLOOKUP(H152,[1]Film_Workers!$B$2:$BD$55,54)))</f>
        <v>0</v>
      </c>
      <c r="W152">
        <f>_xlfn.IFS(C152=2014,_xlfn.IFS(D152=1,VLOOKUP(H152,[1]Priv_Workers!$B$2:$BD$55,2,FALSE),D152=2,VLOOKUP(H152,[1]Priv_Workers!$B$2:$BD$55,3,FALSE),D152=3,VLOOKUP(H152,[1]Priv_Workers!$B$2:$BD$55,4,FALSE),D152=4,VLOOKUP(H152,[1]Priv_Workers!$B$2:$BD$55,5,FALSE),D152=5,VLOOKUP(H152,[1]Priv_Workers!$B$2:$BD$55,6,FALSE),D152=6,VLOOKUP(H152,[1]Priv_Workers!$B$2:$BD$55,7,FALSE),D152=7,VLOOKUP(H152,[1]Priv_Workers!$B$2:$BD$55,8,FALSE),D152=8,VLOOKUP(H152,[1]Priv_Workers!$B$2:$BD$55,9,FALSE),D152=9,VLOOKUP(H152,[1]Priv_Workers!$B$2:$BD$55,10,FALSE),D152=10,VLOOKUP(H152,[1]Priv_Workers!$B$2:$BD$55,11,FALSE),D152=11,VLOOKUP(H152,[1]Priv_Workers!$B$2:$BD$55,12,FALSE),D152=12,VLOOKUP(H152,[1]Priv_Workers!$B$2:$BD$55,13,FALSE)),C152=2015,_xlfn.IFS(D152=1,VLOOKUP(H152,[1]Priv_Workers!$B$2:$BD$55,14,FALSE),D152=2,VLOOKUP(H152,[1]Priv_Workers!$B$2:$BD$55,15,FALSE),D152=3,VLOOKUP(H152,[1]Priv_Workers!$B$2:$BD$55,16,FALSE),D152=4,VLOOKUP(H152,[1]Priv_Workers!$B$2:$BD$55,17,FALSE),D152=5,VLOOKUP(H152,[1]Priv_Workers!$B$2:$BD$55,18,FALSE),D152=6,VLOOKUP(H152,[1]Priv_Workers!$B$2:$BD$55,19,FALSE),D152=7,VLOOKUP(H152,[1]Priv_Workers!$B$2:$BD$55,20,FALSE),D152=8,VLOOKUP(H152,[1]Priv_Workers!$B$2:$BD$55,21,FALSE),D152=9,VLOOKUP(H152,[1]Priv_Workers!$B$2:$BD$55,22,FALSE),D152=10,VLOOKUP(H152,[1]Priv_Workers!$B$2:$BD$55,23,FALSE),D152=11,VLOOKUP(H152,[1]Priv_Workers!$B$2:$BD$55,24,FALSE),D152=12,VLOOKUP(H152,[1]Priv_Workers!$B$2:$BD$55,25,FALSE)),C152=2016,_xlfn.IFS(D152=1,VLOOKUP(H152,[1]Priv_Workers!$B$2:$BD$55,26,FALSE),D152=2,VLOOKUP(H152,[1]Priv_Workers!$B$2:$BD$55,27,FALSE),D152=3,VLOOKUP(H152,[1]Priv_Workers!$B$2:$BD$55,28,FALSE),D152=4,VLOOKUP(H152,[1]Priv_Workers!$B$2:$BD$55,29,FALSE),D152=5,VLOOKUP(H152,[1]Priv_Workers!$B$2:$BD$55,30,FALSE),D152=6,VLOOKUP(H152,[1]Priv_Workers!$B$2:$BD$55,31,FALSE),D152=7,VLOOKUP(H152,[1]Priv_Workers!$B$2:$BD$55,32,FALSE),D152=8,VLOOKUP(H152,[1]Priv_Workers!$B$2:$BD$55,33,FALSE),D152=9,VLOOKUP(H152,[1]Priv_Workers!$B$2:$BD$55,34,FALSE),D152=10,VLOOKUP(H152,[1]Priv_Workers!$B$2:$BD$55,35,FALSE),D152=11,VLOOKUP(H152,[1]Priv_Workers!$B$2:$BD$55,36,FALSE),D152=12,VLOOKUP(H152,[1]Priv_Workers!$B$2:$BD$55,37,FALSE)),C152=2017,_xlfn.IFS(D152=1,VLOOKUP(H152,[1]Priv_Workers!$B$2:$BD$55,38,FALSE),D152=2,VLOOKUP(H152,[1]Priv_Workers!$B$2:$BD$55,39,FALSE),D152=3,VLOOKUP(H152,[1]Priv_Workers!$B$2:$BD$55,40,FALSE),D152=4,VLOOKUP(H152,[1]Priv_Workers!$B$2:$BD$55,41,FALSE),D152=5,VLOOKUP(H152,[1]Priv_Workers!$B$2:$BD$55,42,FALSE),D152=6,VLOOKUP(H152,[1]Priv_Workers!$B$2:$BD$55,43,FALSE),D152=7,VLOOKUP(H152,[1]Priv_Workers!$B$2:$BD$55,43,FALSE),D152=8,VLOOKUP(H152,[1]Priv_Workers!$B$2:$BD$55,44,FALSE),D152=9,VLOOKUP(H152,[1]Priv_Workers!$B$2:$BD$55,45,FALSE),D152=10,VLOOKUP(H152,[1]Priv_Workers!$B$2:$BD$55,46,FALSE),D152=11,VLOOKUP(H152,[1]Priv_Workers!$B$2:$BD$55,47,FALSE),D152=12,VLOOKUP(H152,[1]Priv_Workers!$B$2:$BD$55,48)),C152=2018,_xlfn.IFS(D152=1,VLOOKUP(H152,[1]Priv_Workers!$B$2:$BD$55,49,FALSE),D152=2,VLOOKUP(H152,[1]Priv_Workers!$B$2:$BD$55,50,FALSE),D152=3,VLOOKUP(H152,[1]Priv_Workers!$B$2:$BD$55,51,FALSE),D152=4,VLOOKUP(H152,[1]Priv_Workers!$B$2:$BD$55,52,FALSE),D152=5,VLOOKUP(H152,[1]Priv_Workers!$B$2:$BD$55,53,FALSE),D152=6,VLOOKUP(H152,[1]Priv_Workers!$B$2:$BD$55,54)))</f>
        <v>0</v>
      </c>
      <c r="X152" s="3" t="e">
        <f t="shared" si="19"/>
        <v>#DIV/0!</v>
      </c>
      <c r="Y152" s="2">
        <f>_xlfn.IFS(C152=2014, _xlfn.IFS(E152=1, VLOOKUP(H152, [1]Wage_Info!$B$2:$AH$55, 2, FALSE), E152=2, VLOOKUP(H152, [1]Wage_Info!$B$2:$AH$55, 3, FALSE), E152=3, VLOOKUP(H152, [1]Wage_Info!$B$2:$AH$55, 4, FALSE), E152=4, VLOOKUP(H152, [1]Wage_Info!$B$2:$AH$55, 5, FALSE)), C152=2015, _xlfn.IFS(E152=1, VLOOKUP(H152, [1]Wage_Info!$B$2:$AH$55, 6, FALSE), E152=2, VLOOKUP(H152, [1]Wage_Info!$B$2:$AH$55, 7, FALSE), E152=3, VLOOKUP(H152, [1]Wage_Info!$B$2:$AH$55, 8, FALSE), E152=4, VLOOKUP(H152, [1]Wage_Info!$B$2:$AH$55, 9, FALSE)), C152=2016, _xlfn.IFS(E152=1, VLOOKUP(H152, [1]Wage_Info!$B$2:$AH$55, 10, FALSE), E152=2, VLOOKUP(H152, [1]Wage_Info!$B$2:$AH$55, 11, FALSE), E152=3, VLOOKUP(H152, [1]Wage_Info!$B$2:$AH$55, 12, FALSE), E152=4, VLOOKUP(H152, [1]Wage_Info!$B$2:$AH$55, 13, FALSE)), C152=2017, _xlfn.IFS(E152=1, VLOOKUP(H152, [1]Wage_Info!$B$2:$AH$55, 14, FALSE), E152=2, VLOOKUP(H152, [1]Wage_Info!$B$2:$AH$55, 15, FALSE), E152=3, VLOOKUP(H152, [1]Wage_Info!$B$2:$AH$55, 16, FALSE), E152=4, VLOOKUP(H152, [1]Wage_Info!$B$2:$AH$55, 17, FALSE)), C152 = 2018, _xlfn.IFS(E152=1, VLOOKUP(H152, [1]Wage_Info!$B$2:$AH$55, 18, FALSE), E152=3, VLOOKUP(H152, [1]Wage_Info!$B$2:$AH$55, 19, FALSE)))</f>
        <v>0</v>
      </c>
      <c r="Z152" s="2">
        <f>_xlfn.IFS(C152=2014, _xlfn.IFS(E152=1, VLOOKUP(H152, [1]Wage_Info!$B$2:$AL$55, 20, FALSE), E152=2, VLOOKUP(H152, [1]Wage_Info!$B$2:$AL$55, 21, FALSE), E152=3, VLOOKUP(H152, [1]Wage_Info!$B$2:$AL$55, 22, FALSE), E152=4, VLOOKUP(H152, [1]Wage_Info!$B$2:$AL$55, 23, FALSE)), C152=2015, _xlfn.IFS(E152=1, VLOOKUP(H152, [1]Wage_Info!$B$2:$AL$55, 24, FALSE), E152=2, VLOOKUP(H152, [1]Wage_Info!$B$2:$AL$55, 25, FALSE), E152=3, VLOOKUP(H152, [1]Wage_Info!$B$2:$AL$55, 26, FALSE), E152=4, VLOOKUP(H152, [1]Wage_Info!$B$2:$AL$55, 27, FALSE)), C152=2016, _xlfn.IFS(E152=1, VLOOKUP(H152, [1]Wage_Info!$B$2:$AL$55, 28, FALSE), E152=2, VLOOKUP(H152, [1]Wage_Info!$B$2:$AL$55, 29, FALSE), E152=3, VLOOKUP(H152, [1]Wage_Info!$B$2:$AL$55, 30, FALSE), E152=4, VLOOKUP(H152, [1]Wage_Info!$B$2:$AL$55, 31, FALSE)), C152=2017, _xlfn.IFS(E152=1, VLOOKUP(H152, [1]Wage_Info!$B$2:$AL$55, 32, FALSE), E152=2, VLOOKUP(H152, [1]Wage_Info!$B$2:$AL$55, 33, FALSE), E152=3, VLOOKUP(H152, [1]Wage_Info!$B$2:$AL$55, 34, FALSE), E152=4, VLOOKUP(H152, [1]Wage_Info!$B$2:$AL$55, 35, FALSE)), C152 = 2018, _xlfn.IFS(E152=1, VLOOKUP(H152, [1]Wage_Info!$B$2:$AL$55, 36, FALSE), E152=2, VLOOKUP(H152, [1]Wage_Info!$B$2:$AL$55, 37, FALSE)))</f>
        <v>0</v>
      </c>
      <c r="AA152" s="4" t="e">
        <f t="shared" si="20"/>
        <v>#DIV/0!</v>
      </c>
      <c r="AB152">
        <f>[1]Key!C152</f>
        <v>1</v>
      </c>
      <c r="AC152">
        <f t="shared" si="21"/>
        <v>0</v>
      </c>
      <c r="AD152">
        <f t="shared" si="22"/>
        <v>0</v>
      </c>
      <c r="AE152">
        <f t="shared" si="23"/>
        <v>0</v>
      </c>
      <c r="AF152">
        <f>[1]Key!D152</f>
        <v>0</v>
      </c>
    </row>
    <row r="153" spans="1:32" x14ac:dyDescent="0.3">
      <c r="A153">
        <v>152</v>
      </c>
      <c r="B153">
        <v>152</v>
      </c>
      <c r="E153" t="e">
        <f t="shared" si="16"/>
        <v>#N/A</v>
      </c>
      <c r="F153">
        <v>2016</v>
      </c>
      <c r="G153" t="s">
        <v>40</v>
      </c>
      <c r="H153" s="1">
        <f>VALUE(IF(G153="foreign",53,SUBSTITUTE(G153,G153,VLOOKUP(G153,[1]Key!$G$2:$H$55,2,))))</f>
        <v>5</v>
      </c>
      <c r="I153" t="s">
        <v>28</v>
      </c>
      <c r="J153">
        <f>VALUE(_xlfn.IFS(I153="foreign",53,I153="fictional",54, I153="unspecified", 55, NOT(OR(I153="foreign",I153="fictional")),SUBSTITUTE(I153,I153,VLOOKUP(I153,[1]Key!$G$2:$H$55,2,))))</f>
        <v>5</v>
      </c>
      <c r="K153">
        <f t="shared" si="17"/>
        <v>1</v>
      </c>
      <c r="L153">
        <f>VLOOKUP(H153, [1]Key!$H$2:$K$54, 2)</f>
        <v>3</v>
      </c>
      <c r="M153">
        <f>VLOOKUP(J153, [1]Key!$H$2:$K$54, 2)</f>
        <v>3</v>
      </c>
      <c r="N153">
        <f>VLOOKUP("*"&amp;G153&amp;"*",[1]Key!$N$2:$O$6,2,FALSE)</f>
        <v>4</v>
      </c>
      <c r="O153">
        <f>VLOOKUP("*"&amp;G153&amp;"*",[1]Key!$R$2:$S$11,2,FALSE)</f>
        <v>6</v>
      </c>
      <c r="P153">
        <v>1015</v>
      </c>
      <c r="Q153" s="2">
        <v>900000</v>
      </c>
      <c r="R153" t="s">
        <v>100</v>
      </c>
      <c r="S153">
        <f>VLOOKUP(R153, [1]Key!$U$2:$V$18, 2, FALSE)</f>
        <v>17</v>
      </c>
      <c r="T153">
        <f t="shared" si="18"/>
        <v>1</v>
      </c>
      <c r="U153" t="e">
        <f>_xlfn.IFS(C153=2018, VLOOKUP(H153, '[1]State Pop'!$B$2:$G$55,6),C153=2017, VLOOKUP(H153, '[1]State Pop'!$B$2:$F$55,5),C153=2016, VLOOKUP(H153, '[1]State Pop'!$B$2:$F$55,4), C153=2015, VLOOKUP(H153, '[1]State Pop'!$B$2:$F$55,3), C153=2014, VLOOKUP(H153, '[1]State Pop'!$B$2:$F$55,2))</f>
        <v>#N/A</v>
      </c>
      <c r="V153" t="e">
        <f>_xlfn.IFS(C153=2014,_xlfn.IFS(D153=1,VLOOKUP(H153,[1]Film_Workers!$B$2:$BD$55,2,FALSE),D153=2,VLOOKUP(H153,[1]Film_Workers!$B$2:$BD$55,3,FALSE),D153=3,VLOOKUP(H153,[1]Film_Workers!$B$2:$BD$55,4,FALSE),D153=4,VLOOKUP(H153,[1]Film_Workers!$B$2:$BD$55,5,FALSE),D153=5,VLOOKUP(H153,[1]Film_Workers!$B$2:$BD$55,6,FALSE),D153=6,VLOOKUP(H153,[1]Film_Workers!$B$2:$BD$55,7,FALSE),D153=7,VLOOKUP(H153,[1]Film_Workers!$B$2:$BD$55,8,FALSE),D153=8,VLOOKUP(H153,[1]Film_Workers!$B$2:$BD$55,9,FALSE),D153=9,VLOOKUP(H153,[1]Film_Workers!$B$2:$BD$55,10,FALSE),D153=10,VLOOKUP(H153,[1]Film_Workers!$B$2:$BD$55,11,FALSE),D153=11,VLOOKUP(H153,[1]Film_Workers!$B$2:$BD$55,12,FALSE),D153=12,VLOOKUP(H153,[1]Film_Workers!$B$2:$BD$55,13,FALSE)),C153=2015,_xlfn.IFS(D153=1,VLOOKUP(H153,[1]Film_Workers!$B$2:$BD$55,14,FALSE),D153=2,VLOOKUP(H153,[1]Film_Workers!$B$2:$BD$55,15,FALSE),D153=3,VLOOKUP(H153,[1]Film_Workers!$B$2:$BD$55,16,FALSE),D153=4,VLOOKUP(H153,[1]Film_Workers!$B$2:$BD$55,17,FALSE),D153=5,VLOOKUP(H153,[1]Film_Workers!$B$2:$BD$55,18,FALSE),D153=6,VLOOKUP(H153,[1]Film_Workers!$B$2:$BD$55,19,FALSE),D153=7,VLOOKUP(H153,[1]Film_Workers!$B$2:$BD$55,20,FALSE),D153=8,VLOOKUP(H153,[1]Film_Workers!$B$2:$BD$55,21,FALSE),D153=9,VLOOKUP(H153,[1]Film_Workers!$B$2:$BD$55,22,FALSE),D153=10,VLOOKUP(H153,[1]Film_Workers!$B$2:$BD$55,23,FALSE),D153=11,VLOOKUP(H153,[1]Film_Workers!$B$2:$BD$55,24,FALSE),D153=12,VLOOKUP(H153,[1]Film_Workers!$B$2:$BD$55,25,FALSE)),C153=2016,_xlfn.IFS(D153=1,VLOOKUP(H153,[1]Film_Workers!$B$2:$BD$55,26,FALSE),D153=2,VLOOKUP(H153,[1]Film_Workers!$B$2:$BD$55,27,FALSE),D153=3,VLOOKUP(H153,[1]Film_Workers!$B$2:$BD$55,28,FALSE),D153=4,VLOOKUP(H153,[1]Film_Workers!$B$2:$BD$55,29,FALSE),D153=5,VLOOKUP(H153,[1]Film_Workers!$B$2:$BD$55,30,FALSE),D153=6,VLOOKUP(H153,[1]Film_Workers!$B$2:$BD$55,31,FALSE),D153=7,VLOOKUP(H153,[1]Film_Workers!$B$2:$BD$55,32,FALSE),D153=8,VLOOKUP(H153,[1]Film_Workers!$B$2:$BD$55,33,FALSE),D153=9,VLOOKUP(H153,[1]Film_Workers!$B$2:$BD$55,34,FALSE),D153=10,VLOOKUP(H153,[1]Film_Workers!$B$2:$BD$55,35,FALSE),D153=11,VLOOKUP(H153,[1]Film_Workers!$B$2:$BD$55,36,FALSE),D153=12,VLOOKUP(H153,[1]Film_Workers!$B$2:$BD$55,37,FALSE)),C153=2017,_xlfn.IFS(D153=1,VLOOKUP(H153,[1]Film_Workers!$B$2:$BD$55,38,FALSE),D153=2,VLOOKUP(H153,[1]Film_Workers!$B$2:$BD$55,39,FALSE),D153=3,VLOOKUP(H153,[1]Film_Workers!$B$2:$BD$55,40,FALSE),D153=4,VLOOKUP(H153,[1]Film_Workers!$B$2:$BD$55,41,FALSE),D153=5,VLOOKUP(H153,[1]Film_Workers!$B$2:$BD$55,42,FALSE),D153=6,VLOOKUP(H153,[1]Film_Workers!$B$2:$BD$55,43,FALSE),D153=7,VLOOKUP(H153,[1]Film_Workers!$B$2:$BD$55,43,FALSE),D153=8,VLOOKUP(H153,[1]Film_Workers!$B$2:$BD$55,44,FALSE),D153=9,VLOOKUP(H153,[1]Film_Workers!$B$2:$BD$55,45,FALSE),D153=10,VLOOKUP(H153,[1]Film_Workers!$B$2:$BD$55,46,FALSE),D153=11,VLOOKUP(H153,[1]Film_Workers!$B$2:$BD$55,47,FALSE),D153=12,VLOOKUP(H153,[1]Film_Workers!$B$2:$BD$55,48)),C153=2018,_xlfn.IFS(D153=1,VLOOKUP(H153,[1]Film_Workers!$B$2:$BD$55,49,FALSE),D153=2,VLOOKUP(H153,[1]Film_Workers!$B$2:$BD$55,50,FALSE),D153=3,VLOOKUP(H153,[1]Film_Workers!$B$2:$BD$55,51,FALSE),D153=4,VLOOKUP(H153,[1]Film_Workers!$B$2:$BD$55,52,FALSE),D153=5,VLOOKUP(H153,[1]Film_Workers!$B$2:$BD$55,53,FALSE),D153=6,VLOOKUP(H153,[1]Film_Workers!$B$2:$BD$55,54)))</f>
        <v>#N/A</v>
      </c>
      <c r="W153" t="e">
        <f>_xlfn.IFS(C153=2014,_xlfn.IFS(D153=1,VLOOKUP(H153,[1]Priv_Workers!$B$2:$BD$55,2,FALSE),D153=2,VLOOKUP(H153,[1]Priv_Workers!$B$2:$BD$55,3,FALSE),D153=3,VLOOKUP(H153,[1]Priv_Workers!$B$2:$BD$55,4,FALSE),D153=4,VLOOKUP(H153,[1]Priv_Workers!$B$2:$BD$55,5,FALSE),D153=5,VLOOKUP(H153,[1]Priv_Workers!$B$2:$BD$55,6,FALSE),D153=6,VLOOKUP(H153,[1]Priv_Workers!$B$2:$BD$55,7,FALSE),D153=7,VLOOKUP(H153,[1]Priv_Workers!$B$2:$BD$55,8,FALSE),D153=8,VLOOKUP(H153,[1]Priv_Workers!$B$2:$BD$55,9,FALSE),D153=9,VLOOKUP(H153,[1]Priv_Workers!$B$2:$BD$55,10,FALSE),D153=10,VLOOKUP(H153,[1]Priv_Workers!$B$2:$BD$55,11,FALSE),D153=11,VLOOKUP(H153,[1]Priv_Workers!$B$2:$BD$55,12,FALSE),D153=12,VLOOKUP(H153,[1]Priv_Workers!$B$2:$BD$55,13,FALSE)),C153=2015,_xlfn.IFS(D153=1,VLOOKUP(H153,[1]Priv_Workers!$B$2:$BD$55,14,FALSE),D153=2,VLOOKUP(H153,[1]Priv_Workers!$B$2:$BD$55,15,FALSE),D153=3,VLOOKUP(H153,[1]Priv_Workers!$B$2:$BD$55,16,FALSE),D153=4,VLOOKUP(H153,[1]Priv_Workers!$B$2:$BD$55,17,FALSE),D153=5,VLOOKUP(H153,[1]Priv_Workers!$B$2:$BD$55,18,FALSE),D153=6,VLOOKUP(H153,[1]Priv_Workers!$B$2:$BD$55,19,FALSE),D153=7,VLOOKUP(H153,[1]Priv_Workers!$B$2:$BD$55,20,FALSE),D153=8,VLOOKUP(H153,[1]Priv_Workers!$B$2:$BD$55,21,FALSE),D153=9,VLOOKUP(H153,[1]Priv_Workers!$B$2:$BD$55,22,FALSE),D153=10,VLOOKUP(H153,[1]Priv_Workers!$B$2:$BD$55,23,FALSE),D153=11,VLOOKUP(H153,[1]Priv_Workers!$B$2:$BD$55,24,FALSE),D153=12,VLOOKUP(H153,[1]Priv_Workers!$B$2:$BD$55,25,FALSE)),C153=2016,_xlfn.IFS(D153=1,VLOOKUP(H153,[1]Priv_Workers!$B$2:$BD$55,26,FALSE),D153=2,VLOOKUP(H153,[1]Priv_Workers!$B$2:$BD$55,27,FALSE),D153=3,VLOOKUP(H153,[1]Priv_Workers!$B$2:$BD$55,28,FALSE),D153=4,VLOOKUP(H153,[1]Priv_Workers!$B$2:$BD$55,29,FALSE),D153=5,VLOOKUP(H153,[1]Priv_Workers!$B$2:$BD$55,30,FALSE),D153=6,VLOOKUP(H153,[1]Priv_Workers!$B$2:$BD$55,31,FALSE),D153=7,VLOOKUP(H153,[1]Priv_Workers!$B$2:$BD$55,32,FALSE),D153=8,VLOOKUP(H153,[1]Priv_Workers!$B$2:$BD$55,33,FALSE),D153=9,VLOOKUP(H153,[1]Priv_Workers!$B$2:$BD$55,34,FALSE),D153=10,VLOOKUP(H153,[1]Priv_Workers!$B$2:$BD$55,35,FALSE),D153=11,VLOOKUP(H153,[1]Priv_Workers!$B$2:$BD$55,36,FALSE),D153=12,VLOOKUP(H153,[1]Priv_Workers!$B$2:$BD$55,37,FALSE)),C153=2017,_xlfn.IFS(D153=1,VLOOKUP(H153,[1]Priv_Workers!$B$2:$BD$55,38,FALSE),D153=2,VLOOKUP(H153,[1]Priv_Workers!$B$2:$BD$55,39,FALSE),D153=3,VLOOKUP(H153,[1]Priv_Workers!$B$2:$BD$55,40,FALSE),D153=4,VLOOKUP(H153,[1]Priv_Workers!$B$2:$BD$55,41,FALSE),D153=5,VLOOKUP(H153,[1]Priv_Workers!$B$2:$BD$55,42,FALSE),D153=6,VLOOKUP(H153,[1]Priv_Workers!$B$2:$BD$55,43,FALSE),D153=7,VLOOKUP(H153,[1]Priv_Workers!$B$2:$BD$55,43,FALSE),D153=8,VLOOKUP(H153,[1]Priv_Workers!$B$2:$BD$55,44,FALSE),D153=9,VLOOKUP(H153,[1]Priv_Workers!$B$2:$BD$55,45,FALSE),D153=10,VLOOKUP(H153,[1]Priv_Workers!$B$2:$BD$55,46,FALSE),D153=11,VLOOKUP(H153,[1]Priv_Workers!$B$2:$BD$55,47,FALSE),D153=12,VLOOKUP(H153,[1]Priv_Workers!$B$2:$BD$55,48)),C153=2018,_xlfn.IFS(D153=1,VLOOKUP(H153,[1]Priv_Workers!$B$2:$BD$55,49,FALSE),D153=2,VLOOKUP(H153,[1]Priv_Workers!$B$2:$BD$55,50,FALSE),D153=3,VLOOKUP(H153,[1]Priv_Workers!$B$2:$BD$55,51,FALSE),D153=4,VLOOKUP(H153,[1]Priv_Workers!$B$2:$BD$55,52,FALSE),D153=5,VLOOKUP(H153,[1]Priv_Workers!$B$2:$BD$55,53,FALSE),D153=6,VLOOKUP(H153,[1]Priv_Workers!$B$2:$BD$55,54)))</f>
        <v>#N/A</v>
      </c>
      <c r="X153" s="3" t="e">
        <f t="shared" si="19"/>
        <v>#N/A</v>
      </c>
      <c r="Y153" s="2" t="e">
        <f>_xlfn.IFS(C153=2014, _xlfn.IFS(E153=1, VLOOKUP(H153, [1]Wage_Info!$B$2:$AH$55, 2, FALSE), E153=2, VLOOKUP(H153, [1]Wage_Info!$B$2:$AH$55, 3, FALSE), E153=3, VLOOKUP(H153, [1]Wage_Info!$B$2:$AH$55, 4, FALSE), E153=4, VLOOKUP(H153, [1]Wage_Info!$B$2:$AH$55, 5, FALSE)), C153=2015, _xlfn.IFS(E153=1, VLOOKUP(H153, [1]Wage_Info!$B$2:$AH$55, 6, FALSE), E153=2, VLOOKUP(H153, [1]Wage_Info!$B$2:$AH$55, 7, FALSE), E153=3, VLOOKUP(H153, [1]Wage_Info!$B$2:$AH$55, 8, FALSE), E153=4, VLOOKUP(H153, [1]Wage_Info!$B$2:$AH$55, 9, FALSE)), C153=2016, _xlfn.IFS(E153=1, VLOOKUP(H153, [1]Wage_Info!$B$2:$AH$55, 10, FALSE), E153=2, VLOOKUP(H153, [1]Wage_Info!$B$2:$AH$55, 11, FALSE), E153=3, VLOOKUP(H153, [1]Wage_Info!$B$2:$AH$55, 12, FALSE), E153=4, VLOOKUP(H153, [1]Wage_Info!$B$2:$AH$55, 13, FALSE)), C153=2017, _xlfn.IFS(E153=1, VLOOKUP(H153, [1]Wage_Info!$B$2:$AH$55, 14, FALSE), E153=2, VLOOKUP(H153, [1]Wage_Info!$B$2:$AH$55, 15, FALSE), E153=3, VLOOKUP(H153, [1]Wage_Info!$B$2:$AH$55, 16, FALSE), E153=4, VLOOKUP(H153, [1]Wage_Info!$B$2:$AH$55, 17, FALSE)), C153 = 2018, _xlfn.IFS(E153=1, VLOOKUP(H153, [1]Wage_Info!$B$2:$AH$55, 18, FALSE), E153=3, VLOOKUP(H153, [1]Wage_Info!$B$2:$AH$55, 19, FALSE)))</f>
        <v>#N/A</v>
      </c>
      <c r="Z153" s="2" t="e">
        <f>_xlfn.IFS(C153=2014, _xlfn.IFS(E153=1, VLOOKUP(H153, [1]Wage_Info!$B$2:$AL$55, 20, FALSE), E153=2, VLOOKUP(H153, [1]Wage_Info!$B$2:$AL$55, 21, FALSE), E153=3, VLOOKUP(H153, [1]Wage_Info!$B$2:$AL$55, 22, FALSE), E153=4, VLOOKUP(H153, [1]Wage_Info!$B$2:$AL$55, 23, FALSE)), C153=2015, _xlfn.IFS(E153=1, VLOOKUP(H153, [1]Wage_Info!$B$2:$AL$55, 24, FALSE), E153=2, VLOOKUP(H153, [1]Wage_Info!$B$2:$AL$55, 25, FALSE), E153=3, VLOOKUP(H153, [1]Wage_Info!$B$2:$AL$55, 26, FALSE), E153=4, VLOOKUP(H153, [1]Wage_Info!$B$2:$AL$55, 27, FALSE)), C153=2016, _xlfn.IFS(E153=1, VLOOKUP(H153, [1]Wage_Info!$B$2:$AL$55, 28, FALSE), E153=2, VLOOKUP(H153, [1]Wage_Info!$B$2:$AL$55, 29, FALSE), E153=3, VLOOKUP(H153, [1]Wage_Info!$B$2:$AL$55, 30, FALSE), E153=4, VLOOKUP(H153, [1]Wage_Info!$B$2:$AL$55, 31, FALSE)), C153=2017, _xlfn.IFS(E153=1, VLOOKUP(H153, [1]Wage_Info!$B$2:$AL$55, 32, FALSE), E153=2, VLOOKUP(H153, [1]Wage_Info!$B$2:$AL$55, 33, FALSE), E153=3, VLOOKUP(H153, [1]Wage_Info!$B$2:$AL$55, 34, FALSE), E153=4, VLOOKUP(H153, [1]Wage_Info!$B$2:$AL$55, 35, FALSE)), C153 = 2018, _xlfn.IFS(E153=1, VLOOKUP(H153, [1]Wage_Info!$B$2:$AL$55, 36, FALSE), E153=2, VLOOKUP(H153, [1]Wage_Info!$B$2:$AL$55, 37, FALSE)))</f>
        <v>#N/A</v>
      </c>
      <c r="AA153" s="4" t="e">
        <f t="shared" si="20"/>
        <v>#N/A</v>
      </c>
      <c r="AB153">
        <f>[1]Key!C153</f>
        <v>1</v>
      </c>
      <c r="AC153">
        <f t="shared" si="21"/>
        <v>1</v>
      </c>
      <c r="AD153">
        <f t="shared" si="22"/>
        <v>0</v>
      </c>
      <c r="AE153">
        <f t="shared" si="23"/>
        <v>1</v>
      </c>
      <c r="AF153">
        <f>[1]Key!D153</f>
        <v>0</v>
      </c>
    </row>
    <row r="154" spans="1:32" x14ac:dyDescent="0.3">
      <c r="A154">
        <v>153</v>
      </c>
      <c r="B154">
        <v>153</v>
      </c>
      <c r="E154" t="e">
        <f t="shared" si="16"/>
        <v>#N/A</v>
      </c>
      <c r="F154">
        <v>2016</v>
      </c>
      <c r="G154" t="s">
        <v>40</v>
      </c>
      <c r="H154" s="1">
        <f>VALUE(IF(G154="foreign",53,SUBSTITUTE(G154,G154,VLOOKUP(G154,[1]Key!$G$2:$H$55,2,))))</f>
        <v>5</v>
      </c>
      <c r="I154" t="s">
        <v>64</v>
      </c>
      <c r="J154">
        <f>VALUE(_xlfn.IFS(I154="foreign",53,I154="fictional",54, I154="unspecified", 55, NOT(OR(I154="foreign",I154="fictional")),SUBSTITUTE(I154,I154,VLOOKUP(I154,[1]Key!$G$2:$H$55,2,))))</f>
        <v>33</v>
      </c>
      <c r="K154">
        <f t="shared" si="17"/>
        <v>0</v>
      </c>
      <c r="L154">
        <f>VLOOKUP(H154, [1]Key!$H$2:$K$54, 2)</f>
        <v>3</v>
      </c>
      <c r="M154">
        <f>VLOOKUP(J154, [1]Key!$H$2:$K$54, 2)</f>
        <v>3</v>
      </c>
      <c r="N154">
        <f>VLOOKUP("*"&amp;G154&amp;"*",[1]Key!$N$2:$O$6,2,FALSE)</f>
        <v>4</v>
      </c>
      <c r="O154">
        <f>VLOOKUP("*"&amp;G154&amp;"*",[1]Key!$R$2:$S$11,2,FALSE)</f>
        <v>6</v>
      </c>
      <c r="P154">
        <v>979</v>
      </c>
      <c r="Q154" s="2">
        <v>1000000</v>
      </c>
      <c r="R154" t="s">
        <v>99</v>
      </c>
      <c r="S154">
        <f>VLOOKUP(R154, [1]Key!$U$2:$V$18, 2, FALSE)</f>
        <v>16</v>
      </c>
      <c r="T154">
        <f t="shared" si="18"/>
        <v>1</v>
      </c>
      <c r="U154" t="e">
        <f>_xlfn.IFS(C154=2018, VLOOKUP(H154, '[1]State Pop'!$B$2:$G$55,6),C154=2017, VLOOKUP(H154, '[1]State Pop'!$B$2:$F$55,5),C154=2016, VLOOKUP(H154, '[1]State Pop'!$B$2:$F$55,4), C154=2015, VLOOKUP(H154, '[1]State Pop'!$B$2:$F$55,3), C154=2014, VLOOKUP(H154, '[1]State Pop'!$B$2:$F$55,2))</f>
        <v>#N/A</v>
      </c>
      <c r="V154" t="e">
        <f>_xlfn.IFS(C154=2014,_xlfn.IFS(D154=1,VLOOKUP(H154,[1]Film_Workers!$B$2:$BD$55,2,FALSE),D154=2,VLOOKUP(H154,[1]Film_Workers!$B$2:$BD$55,3,FALSE),D154=3,VLOOKUP(H154,[1]Film_Workers!$B$2:$BD$55,4,FALSE),D154=4,VLOOKUP(H154,[1]Film_Workers!$B$2:$BD$55,5,FALSE),D154=5,VLOOKUP(H154,[1]Film_Workers!$B$2:$BD$55,6,FALSE),D154=6,VLOOKUP(H154,[1]Film_Workers!$B$2:$BD$55,7,FALSE),D154=7,VLOOKUP(H154,[1]Film_Workers!$B$2:$BD$55,8,FALSE),D154=8,VLOOKUP(H154,[1]Film_Workers!$B$2:$BD$55,9,FALSE),D154=9,VLOOKUP(H154,[1]Film_Workers!$B$2:$BD$55,10,FALSE),D154=10,VLOOKUP(H154,[1]Film_Workers!$B$2:$BD$55,11,FALSE),D154=11,VLOOKUP(H154,[1]Film_Workers!$B$2:$BD$55,12,FALSE),D154=12,VLOOKUP(H154,[1]Film_Workers!$B$2:$BD$55,13,FALSE)),C154=2015,_xlfn.IFS(D154=1,VLOOKUP(H154,[1]Film_Workers!$B$2:$BD$55,14,FALSE),D154=2,VLOOKUP(H154,[1]Film_Workers!$B$2:$BD$55,15,FALSE),D154=3,VLOOKUP(H154,[1]Film_Workers!$B$2:$BD$55,16,FALSE),D154=4,VLOOKUP(H154,[1]Film_Workers!$B$2:$BD$55,17,FALSE),D154=5,VLOOKUP(H154,[1]Film_Workers!$B$2:$BD$55,18,FALSE),D154=6,VLOOKUP(H154,[1]Film_Workers!$B$2:$BD$55,19,FALSE),D154=7,VLOOKUP(H154,[1]Film_Workers!$B$2:$BD$55,20,FALSE),D154=8,VLOOKUP(H154,[1]Film_Workers!$B$2:$BD$55,21,FALSE),D154=9,VLOOKUP(H154,[1]Film_Workers!$B$2:$BD$55,22,FALSE),D154=10,VLOOKUP(H154,[1]Film_Workers!$B$2:$BD$55,23,FALSE),D154=11,VLOOKUP(H154,[1]Film_Workers!$B$2:$BD$55,24,FALSE),D154=12,VLOOKUP(H154,[1]Film_Workers!$B$2:$BD$55,25,FALSE)),C154=2016,_xlfn.IFS(D154=1,VLOOKUP(H154,[1]Film_Workers!$B$2:$BD$55,26,FALSE),D154=2,VLOOKUP(H154,[1]Film_Workers!$B$2:$BD$55,27,FALSE),D154=3,VLOOKUP(H154,[1]Film_Workers!$B$2:$BD$55,28,FALSE),D154=4,VLOOKUP(H154,[1]Film_Workers!$B$2:$BD$55,29,FALSE),D154=5,VLOOKUP(H154,[1]Film_Workers!$B$2:$BD$55,30,FALSE),D154=6,VLOOKUP(H154,[1]Film_Workers!$B$2:$BD$55,31,FALSE),D154=7,VLOOKUP(H154,[1]Film_Workers!$B$2:$BD$55,32,FALSE),D154=8,VLOOKUP(H154,[1]Film_Workers!$B$2:$BD$55,33,FALSE),D154=9,VLOOKUP(H154,[1]Film_Workers!$B$2:$BD$55,34,FALSE),D154=10,VLOOKUP(H154,[1]Film_Workers!$B$2:$BD$55,35,FALSE),D154=11,VLOOKUP(H154,[1]Film_Workers!$B$2:$BD$55,36,FALSE),D154=12,VLOOKUP(H154,[1]Film_Workers!$B$2:$BD$55,37,FALSE)),C154=2017,_xlfn.IFS(D154=1,VLOOKUP(H154,[1]Film_Workers!$B$2:$BD$55,38,FALSE),D154=2,VLOOKUP(H154,[1]Film_Workers!$B$2:$BD$55,39,FALSE),D154=3,VLOOKUP(H154,[1]Film_Workers!$B$2:$BD$55,40,FALSE),D154=4,VLOOKUP(H154,[1]Film_Workers!$B$2:$BD$55,41,FALSE),D154=5,VLOOKUP(H154,[1]Film_Workers!$B$2:$BD$55,42,FALSE),D154=6,VLOOKUP(H154,[1]Film_Workers!$B$2:$BD$55,43,FALSE),D154=7,VLOOKUP(H154,[1]Film_Workers!$B$2:$BD$55,43,FALSE),D154=8,VLOOKUP(H154,[1]Film_Workers!$B$2:$BD$55,44,FALSE),D154=9,VLOOKUP(H154,[1]Film_Workers!$B$2:$BD$55,45,FALSE),D154=10,VLOOKUP(H154,[1]Film_Workers!$B$2:$BD$55,46,FALSE),D154=11,VLOOKUP(H154,[1]Film_Workers!$B$2:$BD$55,47,FALSE),D154=12,VLOOKUP(H154,[1]Film_Workers!$B$2:$BD$55,48)),C154=2018,_xlfn.IFS(D154=1,VLOOKUP(H154,[1]Film_Workers!$B$2:$BD$55,49,FALSE),D154=2,VLOOKUP(H154,[1]Film_Workers!$B$2:$BD$55,50,FALSE),D154=3,VLOOKUP(H154,[1]Film_Workers!$B$2:$BD$55,51,FALSE),D154=4,VLOOKUP(H154,[1]Film_Workers!$B$2:$BD$55,52,FALSE),D154=5,VLOOKUP(H154,[1]Film_Workers!$B$2:$BD$55,53,FALSE),D154=6,VLOOKUP(H154,[1]Film_Workers!$B$2:$BD$55,54)))</f>
        <v>#N/A</v>
      </c>
      <c r="W154" t="e">
        <f>_xlfn.IFS(C154=2014,_xlfn.IFS(D154=1,VLOOKUP(H154,[1]Priv_Workers!$B$2:$BD$55,2,FALSE),D154=2,VLOOKUP(H154,[1]Priv_Workers!$B$2:$BD$55,3,FALSE),D154=3,VLOOKUP(H154,[1]Priv_Workers!$B$2:$BD$55,4,FALSE),D154=4,VLOOKUP(H154,[1]Priv_Workers!$B$2:$BD$55,5,FALSE),D154=5,VLOOKUP(H154,[1]Priv_Workers!$B$2:$BD$55,6,FALSE),D154=6,VLOOKUP(H154,[1]Priv_Workers!$B$2:$BD$55,7,FALSE),D154=7,VLOOKUP(H154,[1]Priv_Workers!$B$2:$BD$55,8,FALSE),D154=8,VLOOKUP(H154,[1]Priv_Workers!$B$2:$BD$55,9,FALSE),D154=9,VLOOKUP(H154,[1]Priv_Workers!$B$2:$BD$55,10,FALSE),D154=10,VLOOKUP(H154,[1]Priv_Workers!$B$2:$BD$55,11,FALSE),D154=11,VLOOKUP(H154,[1]Priv_Workers!$B$2:$BD$55,12,FALSE),D154=12,VLOOKUP(H154,[1]Priv_Workers!$B$2:$BD$55,13,FALSE)),C154=2015,_xlfn.IFS(D154=1,VLOOKUP(H154,[1]Priv_Workers!$B$2:$BD$55,14,FALSE),D154=2,VLOOKUP(H154,[1]Priv_Workers!$B$2:$BD$55,15,FALSE),D154=3,VLOOKUP(H154,[1]Priv_Workers!$B$2:$BD$55,16,FALSE),D154=4,VLOOKUP(H154,[1]Priv_Workers!$B$2:$BD$55,17,FALSE),D154=5,VLOOKUP(H154,[1]Priv_Workers!$B$2:$BD$55,18,FALSE),D154=6,VLOOKUP(H154,[1]Priv_Workers!$B$2:$BD$55,19,FALSE),D154=7,VLOOKUP(H154,[1]Priv_Workers!$B$2:$BD$55,20,FALSE),D154=8,VLOOKUP(H154,[1]Priv_Workers!$B$2:$BD$55,21,FALSE),D154=9,VLOOKUP(H154,[1]Priv_Workers!$B$2:$BD$55,22,FALSE),D154=10,VLOOKUP(H154,[1]Priv_Workers!$B$2:$BD$55,23,FALSE),D154=11,VLOOKUP(H154,[1]Priv_Workers!$B$2:$BD$55,24,FALSE),D154=12,VLOOKUP(H154,[1]Priv_Workers!$B$2:$BD$55,25,FALSE)),C154=2016,_xlfn.IFS(D154=1,VLOOKUP(H154,[1]Priv_Workers!$B$2:$BD$55,26,FALSE),D154=2,VLOOKUP(H154,[1]Priv_Workers!$B$2:$BD$55,27,FALSE),D154=3,VLOOKUP(H154,[1]Priv_Workers!$B$2:$BD$55,28,FALSE),D154=4,VLOOKUP(H154,[1]Priv_Workers!$B$2:$BD$55,29,FALSE),D154=5,VLOOKUP(H154,[1]Priv_Workers!$B$2:$BD$55,30,FALSE),D154=6,VLOOKUP(H154,[1]Priv_Workers!$B$2:$BD$55,31,FALSE),D154=7,VLOOKUP(H154,[1]Priv_Workers!$B$2:$BD$55,32,FALSE),D154=8,VLOOKUP(H154,[1]Priv_Workers!$B$2:$BD$55,33,FALSE),D154=9,VLOOKUP(H154,[1]Priv_Workers!$B$2:$BD$55,34,FALSE),D154=10,VLOOKUP(H154,[1]Priv_Workers!$B$2:$BD$55,35,FALSE),D154=11,VLOOKUP(H154,[1]Priv_Workers!$B$2:$BD$55,36,FALSE),D154=12,VLOOKUP(H154,[1]Priv_Workers!$B$2:$BD$55,37,FALSE)),C154=2017,_xlfn.IFS(D154=1,VLOOKUP(H154,[1]Priv_Workers!$B$2:$BD$55,38,FALSE),D154=2,VLOOKUP(H154,[1]Priv_Workers!$B$2:$BD$55,39,FALSE),D154=3,VLOOKUP(H154,[1]Priv_Workers!$B$2:$BD$55,40,FALSE),D154=4,VLOOKUP(H154,[1]Priv_Workers!$B$2:$BD$55,41,FALSE),D154=5,VLOOKUP(H154,[1]Priv_Workers!$B$2:$BD$55,42,FALSE),D154=6,VLOOKUP(H154,[1]Priv_Workers!$B$2:$BD$55,43,FALSE),D154=7,VLOOKUP(H154,[1]Priv_Workers!$B$2:$BD$55,43,FALSE),D154=8,VLOOKUP(H154,[1]Priv_Workers!$B$2:$BD$55,44,FALSE),D154=9,VLOOKUP(H154,[1]Priv_Workers!$B$2:$BD$55,45,FALSE),D154=10,VLOOKUP(H154,[1]Priv_Workers!$B$2:$BD$55,46,FALSE),D154=11,VLOOKUP(H154,[1]Priv_Workers!$B$2:$BD$55,47,FALSE),D154=12,VLOOKUP(H154,[1]Priv_Workers!$B$2:$BD$55,48)),C154=2018,_xlfn.IFS(D154=1,VLOOKUP(H154,[1]Priv_Workers!$B$2:$BD$55,49,FALSE),D154=2,VLOOKUP(H154,[1]Priv_Workers!$B$2:$BD$55,50,FALSE),D154=3,VLOOKUP(H154,[1]Priv_Workers!$B$2:$BD$55,51,FALSE),D154=4,VLOOKUP(H154,[1]Priv_Workers!$B$2:$BD$55,52,FALSE),D154=5,VLOOKUP(H154,[1]Priv_Workers!$B$2:$BD$55,53,FALSE),D154=6,VLOOKUP(H154,[1]Priv_Workers!$B$2:$BD$55,54)))</f>
        <v>#N/A</v>
      </c>
      <c r="X154" s="3" t="e">
        <f t="shared" si="19"/>
        <v>#N/A</v>
      </c>
      <c r="Y154" s="2" t="e">
        <f>_xlfn.IFS(C154=2014, _xlfn.IFS(E154=1, VLOOKUP(H154, [1]Wage_Info!$B$2:$AH$55, 2, FALSE), E154=2, VLOOKUP(H154, [1]Wage_Info!$B$2:$AH$55, 3, FALSE), E154=3, VLOOKUP(H154, [1]Wage_Info!$B$2:$AH$55, 4, FALSE), E154=4, VLOOKUP(H154, [1]Wage_Info!$B$2:$AH$55, 5, FALSE)), C154=2015, _xlfn.IFS(E154=1, VLOOKUP(H154, [1]Wage_Info!$B$2:$AH$55, 6, FALSE), E154=2, VLOOKUP(H154, [1]Wage_Info!$B$2:$AH$55, 7, FALSE), E154=3, VLOOKUP(H154, [1]Wage_Info!$B$2:$AH$55, 8, FALSE), E154=4, VLOOKUP(H154, [1]Wage_Info!$B$2:$AH$55, 9, FALSE)), C154=2016, _xlfn.IFS(E154=1, VLOOKUP(H154, [1]Wage_Info!$B$2:$AH$55, 10, FALSE), E154=2, VLOOKUP(H154, [1]Wage_Info!$B$2:$AH$55, 11, FALSE), E154=3, VLOOKUP(H154, [1]Wage_Info!$B$2:$AH$55, 12, FALSE), E154=4, VLOOKUP(H154, [1]Wage_Info!$B$2:$AH$55, 13, FALSE)), C154=2017, _xlfn.IFS(E154=1, VLOOKUP(H154, [1]Wage_Info!$B$2:$AH$55, 14, FALSE), E154=2, VLOOKUP(H154, [1]Wage_Info!$B$2:$AH$55, 15, FALSE), E154=3, VLOOKUP(H154, [1]Wage_Info!$B$2:$AH$55, 16, FALSE), E154=4, VLOOKUP(H154, [1]Wage_Info!$B$2:$AH$55, 17, FALSE)), C154 = 2018, _xlfn.IFS(E154=1, VLOOKUP(H154, [1]Wage_Info!$B$2:$AH$55, 18, FALSE), E154=3, VLOOKUP(H154, [1]Wage_Info!$B$2:$AH$55, 19, FALSE)))</f>
        <v>#N/A</v>
      </c>
      <c r="Z154" s="2" t="e">
        <f>_xlfn.IFS(C154=2014, _xlfn.IFS(E154=1, VLOOKUP(H154, [1]Wage_Info!$B$2:$AL$55, 20, FALSE), E154=2, VLOOKUP(H154, [1]Wage_Info!$B$2:$AL$55, 21, FALSE), E154=3, VLOOKUP(H154, [1]Wage_Info!$B$2:$AL$55, 22, FALSE), E154=4, VLOOKUP(H154, [1]Wage_Info!$B$2:$AL$55, 23, FALSE)), C154=2015, _xlfn.IFS(E154=1, VLOOKUP(H154, [1]Wage_Info!$B$2:$AL$55, 24, FALSE), E154=2, VLOOKUP(H154, [1]Wage_Info!$B$2:$AL$55, 25, FALSE), E154=3, VLOOKUP(H154, [1]Wage_Info!$B$2:$AL$55, 26, FALSE), E154=4, VLOOKUP(H154, [1]Wage_Info!$B$2:$AL$55, 27, FALSE)), C154=2016, _xlfn.IFS(E154=1, VLOOKUP(H154, [1]Wage_Info!$B$2:$AL$55, 28, FALSE), E154=2, VLOOKUP(H154, [1]Wage_Info!$B$2:$AL$55, 29, FALSE), E154=3, VLOOKUP(H154, [1]Wage_Info!$B$2:$AL$55, 30, FALSE), E154=4, VLOOKUP(H154, [1]Wage_Info!$B$2:$AL$55, 31, FALSE)), C154=2017, _xlfn.IFS(E154=1, VLOOKUP(H154, [1]Wage_Info!$B$2:$AL$55, 32, FALSE), E154=2, VLOOKUP(H154, [1]Wage_Info!$B$2:$AL$55, 33, FALSE), E154=3, VLOOKUP(H154, [1]Wage_Info!$B$2:$AL$55, 34, FALSE), E154=4, VLOOKUP(H154, [1]Wage_Info!$B$2:$AL$55, 35, FALSE)), C154 = 2018, _xlfn.IFS(E154=1, VLOOKUP(H154, [1]Wage_Info!$B$2:$AL$55, 36, FALSE), E154=2, VLOOKUP(H154, [1]Wage_Info!$B$2:$AL$55, 37, FALSE)))</f>
        <v>#N/A</v>
      </c>
      <c r="AA154" s="4" t="e">
        <f t="shared" si="20"/>
        <v>#N/A</v>
      </c>
      <c r="AB154">
        <f>[1]Key!C154</f>
        <v>1</v>
      </c>
      <c r="AC154">
        <f t="shared" si="21"/>
        <v>1</v>
      </c>
      <c r="AD154">
        <f t="shared" si="22"/>
        <v>0</v>
      </c>
      <c r="AE154">
        <f t="shared" si="23"/>
        <v>1</v>
      </c>
      <c r="AF154">
        <f>[1]Key!D154</f>
        <v>0</v>
      </c>
    </row>
    <row r="155" spans="1:32" x14ac:dyDescent="0.3">
      <c r="A155">
        <v>154</v>
      </c>
      <c r="B155">
        <v>154</v>
      </c>
      <c r="C155">
        <v>2015</v>
      </c>
      <c r="D155">
        <v>6</v>
      </c>
      <c r="E155">
        <f t="shared" si="16"/>
        <v>2</v>
      </c>
      <c r="F155">
        <v>2016</v>
      </c>
      <c r="G155" t="s">
        <v>40</v>
      </c>
      <c r="H155" s="1">
        <f>VALUE(IF(G155="foreign",53,SUBSTITUTE(G155,G155,VLOOKUP(G155,[1]Key!$G$2:$H$55,2,))))</f>
        <v>5</v>
      </c>
      <c r="I155" t="s">
        <v>47</v>
      </c>
      <c r="J155">
        <f>VALUE(_xlfn.IFS(I155="foreign",53,I155="fictional",54, I155="unspecified", 55, NOT(OR(I155="foreign",I155="fictional")),SUBSTITUTE(I155,I155,VLOOKUP(I155,[1]Key!$G$2:$H$55,2,))))</f>
        <v>55</v>
      </c>
      <c r="K155">
        <f t="shared" si="17"/>
        <v>0</v>
      </c>
      <c r="L155">
        <f>VLOOKUP(H155, [1]Key!$H$2:$K$54, 2)</f>
        <v>3</v>
      </c>
      <c r="M155">
        <f>VLOOKUP(J155, [1]Key!$H$2:$K$54, 2)</f>
        <v>0</v>
      </c>
      <c r="N155">
        <f>VLOOKUP("*"&amp;G155&amp;"*",[1]Key!$N$2:$O$6,2,FALSE)</f>
        <v>4</v>
      </c>
      <c r="O155">
        <f>VLOOKUP("*"&amp;G155&amp;"*",[1]Key!$R$2:$S$11,2,FALSE)</f>
        <v>6</v>
      </c>
      <c r="P155">
        <v>925</v>
      </c>
      <c r="Q155" s="2">
        <v>5000000</v>
      </c>
      <c r="R155" t="s">
        <v>49</v>
      </c>
      <c r="S155">
        <f>VLOOKUP(R155, [1]Key!$U$2:$V$50, 2, FALSE)</f>
        <v>7</v>
      </c>
      <c r="T155">
        <f t="shared" si="18"/>
        <v>1</v>
      </c>
      <c r="U155">
        <f>_xlfn.IFS(C155=2018, VLOOKUP(H155, '[1]State Pop'!$B$2:$G$55,6),C155=2017, VLOOKUP(H155, '[1]State Pop'!$B$2:$F$55,5),C155=2016, VLOOKUP(H155, '[1]State Pop'!$B$2:$F$55,4), C155=2015, VLOOKUP(H155, '[1]State Pop'!$B$2:$F$55,3), C155=2014, VLOOKUP(H155, '[1]State Pop'!$B$2:$F$55,2))</f>
        <v>39032444</v>
      </c>
      <c r="V155">
        <f>_xlfn.IFS(C155=2014,_xlfn.IFS(D155=1,VLOOKUP(H155,[1]Film_Workers!$B$2:$BD$55,2,FALSE),D155=2,VLOOKUP(H155,[1]Film_Workers!$B$2:$BD$55,3,FALSE),D155=3,VLOOKUP(H155,[1]Film_Workers!$B$2:$BD$55,4,FALSE),D155=4,VLOOKUP(H155,[1]Film_Workers!$B$2:$BD$55,5,FALSE),D155=5,VLOOKUP(H155,[1]Film_Workers!$B$2:$BD$55,6,FALSE),D155=6,VLOOKUP(H155,[1]Film_Workers!$B$2:$BD$55,7,FALSE),D155=7,VLOOKUP(H155,[1]Film_Workers!$B$2:$BD$55,8,FALSE),D155=8,VLOOKUP(H155,[1]Film_Workers!$B$2:$BD$55,9,FALSE),D155=9,VLOOKUP(H155,[1]Film_Workers!$B$2:$BD$55,10,FALSE),D155=10,VLOOKUP(H155,[1]Film_Workers!$B$2:$BD$55,11,FALSE),D155=11,VLOOKUP(H155,[1]Film_Workers!$B$2:$BD$55,12,FALSE),D155=12,VLOOKUP(H155,[1]Film_Workers!$B$2:$BD$55,13,FALSE)),C155=2015,_xlfn.IFS(D155=1,VLOOKUP(H155,[1]Film_Workers!$B$2:$BD$55,14,FALSE),D155=2,VLOOKUP(H155,[1]Film_Workers!$B$2:$BD$55,15,FALSE),D155=3,VLOOKUP(H155,[1]Film_Workers!$B$2:$BD$55,16,FALSE),D155=4,VLOOKUP(H155,[1]Film_Workers!$B$2:$BD$55,17,FALSE),D155=5,VLOOKUP(H155,[1]Film_Workers!$B$2:$BD$55,18,FALSE),D155=6,VLOOKUP(H155,[1]Film_Workers!$B$2:$BD$55,19,FALSE),D155=7,VLOOKUP(H155,[1]Film_Workers!$B$2:$BD$55,20,FALSE),D155=8,VLOOKUP(H155,[1]Film_Workers!$B$2:$BD$55,21,FALSE),D155=9,VLOOKUP(H155,[1]Film_Workers!$B$2:$BD$55,22,FALSE),D155=10,VLOOKUP(H155,[1]Film_Workers!$B$2:$BD$55,23,FALSE),D155=11,VLOOKUP(H155,[1]Film_Workers!$B$2:$BD$55,24,FALSE),D155=12,VLOOKUP(H155,[1]Film_Workers!$B$2:$BD$55,25,FALSE)),C155=2016,_xlfn.IFS(D155=1,VLOOKUP(H155,[1]Film_Workers!$B$2:$BD$55,26,FALSE),D155=2,VLOOKUP(H155,[1]Film_Workers!$B$2:$BD$55,27,FALSE),D155=3,VLOOKUP(H155,[1]Film_Workers!$B$2:$BD$55,28,FALSE),D155=4,VLOOKUP(H155,[1]Film_Workers!$B$2:$BD$55,29,FALSE),D155=5,VLOOKUP(H155,[1]Film_Workers!$B$2:$BD$55,30,FALSE),D155=6,VLOOKUP(H155,[1]Film_Workers!$B$2:$BD$55,31,FALSE),D155=7,VLOOKUP(H155,[1]Film_Workers!$B$2:$BD$55,32,FALSE),D155=8,VLOOKUP(H155,[1]Film_Workers!$B$2:$BD$55,33,FALSE),D155=9,VLOOKUP(H155,[1]Film_Workers!$B$2:$BD$55,34,FALSE),D155=10,VLOOKUP(H155,[1]Film_Workers!$B$2:$BD$55,35,FALSE),D155=11,VLOOKUP(H155,[1]Film_Workers!$B$2:$BD$55,36,FALSE),D155=12,VLOOKUP(H155,[1]Film_Workers!$B$2:$BD$55,37,FALSE)),C155=2017,_xlfn.IFS(D155=1,VLOOKUP(H155,[1]Film_Workers!$B$2:$BD$55,38,FALSE),D155=2,VLOOKUP(H155,[1]Film_Workers!$B$2:$BD$55,39,FALSE),D155=3,VLOOKUP(H155,[1]Film_Workers!$B$2:$BD$55,40,FALSE),D155=4,VLOOKUP(H155,[1]Film_Workers!$B$2:$BD$55,41,FALSE),D155=5,VLOOKUP(H155,[1]Film_Workers!$B$2:$BD$55,42,FALSE),D155=6,VLOOKUP(H155,[1]Film_Workers!$B$2:$BD$55,43,FALSE),D155=7,VLOOKUP(H155,[1]Film_Workers!$B$2:$BD$55,43,FALSE),D155=8,VLOOKUP(H155,[1]Film_Workers!$B$2:$BD$55,44,FALSE),D155=9,VLOOKUP(H155,[1]Film_Workers!$B$2:$BD$55,45,FALSE),D155=10,VLOOKUP(H155,[1]Film_Workers!$B$2:$BD$55,46,FALSE),D155=11,VLOOKUP(H155,[1]Film_Workers!$B$2:$BD$55,47,FALSE),D155=12,VLOOKUP(H155,[1]Film_Workers!$B$2:$BD$55,48)),C155=2018,_xlfn.IFS(D155=1,VLOOKUP(H155,[1]Film_Workers!$B$2:$BD$55,49,FALSE),D155=2,VLOOKUP(H155,[1]Film_Workers!$B$2:$BD$55,50,FALSE),D155=3,VLOOKUP(H155,[1]Film_Workers!$B$2:$BD$55,51,FALSE),D155=4,VLOOKUP(H155,[1]Film_Workers!$B$2:$BD$55,52,FALSE),D155=5,VLOOKUP(H155,[1]Film_Workers!$B$2:$BD$55,53,FALSE),D155=6,VLOOKUP(H155,[1]Film_Workers!$B$2:$BD$55,54)))</f>
        <v>116539</v>
      </c>
      <c r="W155">
        <f>_xlfn.IFS(C155=2014,_xlfn.IFS(D155=1,VLOOKUP(H155,[1]Priv_Workers!$B$2:$BD$55,2,FALSE),D155=2,VLOOKUP(H155,[1]Priv_Workers!$B$2:$BD$55,3,FALSE),D155=3,VLOOKUP(H155,[1]Priv_Workers!$B$2:$BD$55,4,FALSE),D155=4,VLOOKUP(H155,[1]Priv_Workers!$B$2:$BD$55,5,FALSE),D155=5,VLOOKUP(H155,[1]Priv_Workers!$B$2:$BD$55,6,FALSE),D155=6,VLOOKUP(H155,[1]Priv_Workers!$B$2:$BD$55,7,FALSE),D155=7,VLOOKUP(H155,[1]Priv_Workers!$B$2:$BD$55,8,FALSE),D155=8,VLOOKUP(H155,[1]Priv_Workers!$B$2:$BD$55,9,FALSE),D155=9,VLOOKUP(H155,[1]Priv_Workers!$B$2:$BD$55,10,FALSE),D155=10,VLOOKUP(H155,[1]Priv_Workers!$B$2:$BD$55,11,FALSE),D155=11,VLOOKUP(H155,[1]Priv_Workers!$B$2:$BD$55,12,FALSE),D155=12,VLOOKUP(H155,[1]Priv_Workers!$B$2:$BD$55,13,FALSE)),C155=2015,_xlfn.IFS(D155=1,VLOOKUP(H155,[1]Priv_Workers!$B$2:$BD$55,14,FALSE),D155=2,VLOOKUP(H155,[1]Priv_Workers!$B$2:$BD$55,15,FALSE),D155=3,VLOOKUP(H155,[1]Priv_Workers!$B$2:$BD$55,16,FALSE),D155=4,VLOOKUP(H155,[1]Priv_Workers!$B$2:$BD$55,17,FALSE),D155=5,VLOOKUP(H155,[1]Priv_Workers!$B$2:$BD$55,18,FALSE),D155=6,VLOOKUP(H155,[1]Priv_Workers!$B$2:$BD$55,19,FALSE),D155=7,VLOOKUP(H155,[1]Priv_Workers!$B$2:$BD$55,20,FALSE),D155=8,VLOOKUP(H155,[1]Priv_Workers!$B$2:$BD$55,21,FALSE),D155=9,VLOOKUP(H155,[1]Priv_Workers!$B$2:$BD$55,22,FALSE),D155=10,VLOOKUP(H155,[1]Priv_Workers!$B$2:$BD$55,23,FALSE),D155=11,VLOOKUP(H155,[1]Priv_Workers!$B$2:$BD$55,24,FALSE),D155=12,VLOOKUP(H155,[1]Priv_Workers!$B$2:$BD$55,25,FALSE)),C155=2016,_xlfn.IFS(D155=1,VLOOKUP(H155,[1]Priv_Workers!$B$2:$BD$55,26,FALSE),D155=2,VLOOKUP(H155,[1]Priv_Workers!$B$2:$BD$55,27,FALSE),D155=3,VLOOKUP(H155,[1]Priv_Workers!$B$2:$BD$55,28,FALSE),D155=4,VLOOKUP(H155,[1]Priv_Workers!$B$2:$BD$55,29,FALSE),D155=5,VLOOKUP(H155,[1]Priv_Workers!$B$2:$BD$55,30,FALSE),D155=6,VLOOKUP(H155,[1]Priv_Workers!$B$2:$BD$55,31,FALSE),D155=7,VLOOKUP(H155,[1]Priv_Workers!$B$2:$BD$55,32,FALSE),D155=8,VLOOKUP(H155,[1]Priv_Workers!$B$2:$BD$55,33,FALSE),D155=9,VLOOKUP(H155,[1]Priv_Workers!$B$2:$BD$55,34,FALSE),D155=10,VLOOKUP(H155,[1]Priv_Workers!$B$2:$BD$55,35,FALSE),D155=11,VLOOKUP(H155,[1]Priv_Workers!$B$2:$BD$55,36,FALSE),D155=12,VLOOKUP(H155,[1]Priv_Workers!$B$2:$BD$55,37,FALSE)),C155=2017,_xlfn.IFS(D155=1,VLOOKUP(H155,[1]Priv_Workers!$B$2:$BD$55,38,FALSE),D155=2,VLOOKUP(H155,[1]Priv_Workers!$B$2:$BD$55,39,FALSE),D155=3,VLOOKUP(H155,[1]Priv_Workers!$B$2:$BD$55,40,FALSE),D155=4,VLOOKUP(H155,[1]Priv_Workers!$B$2:$BD$55,41,FALSE),D155=5,VLOOKUP(H155,[1]Priv_Workers!$B$2:$BD$55,42,FALSE),D155=6,VLOOKUP(H155,[1]Priv_Workers!$B$2:$BD$55,43,FALSE),D155=7,VLOOKUP(H155,[1]Priv_Workers!$B$2:$BD$55,43,FALSE),D155=8,VLOOKUP(H155,[1]Priv_Workers!$B$2:$BD$55,44,FALSE),D155=9,VLOOKUP(H155,[1]Priv_Workers!$B$2:$BD$55,45,FALSE),D155=10,VLOOKUP(H155,[1]Priv_Workers!$B$2:$BD$55,46,FALSE),D155=11,VLOOKUP(H155,[1]Priv_Workers!$B$2:$BD$55,47,FALSE),D155=12,VLOOKUP(H155,[1]Priv_Workers!$B$2:$BD$55,48)),C155=2018,_xlfn.IFS(D155=1,VLOOKUP(H155,[1]Priv_Workers!$B$2:$BD$55,49,FALSE),D155=2,VLOOKUP(H155,[1]Priv_Workers!$B$2:$BD$55,50,FALSE),D155=3,VLOOKUP(H155,[1]Priv_Workers!$B$2:$BD$55,51,FALSE),D155=4,VLOOKUP(H155,[1]Priv_Workers!$B$2:$BD$55,52,FALSE),D155=5,VLOOKUP(H155,[1]Priv_Workers!$B$2:$BD$55,53,FALSE),D155=6,VLOOKUP(H155,[1]Priv_Workers!$B$2:$BD$55,54)))</f>
        <v>13924517</v>
      </c>
      <c r="X155" s="3">
        <f t="shared" si="19"/>
        <v>8.3693387713196805E-3</v>
      </c>
      <c r="Y155" s="2">
        <f>_xlfn.IFS(C155=2014, _xlfn.IFS(E155=1, VLOOKUP(H155, [1]Wage_Info!$B$2:$AH$55, 2, FALSE), E155=2, VLOOKUP(H155, [1]Wage_Info!$B$2:$AH$55, 3, FALSE), E155=3, VLOOKUP(H155, [1]Wage_Info!$B$2:$AH$55, 4, FALSE), E155=4, VLOOKUP(H155, [1]Wage_Info!$B$2:$AH$55, 5, FALSE)), C155=2015, _xlfn.IFS(E155=1, VLOOKUP(H155, [1]Wage_Info!$B$2:$AH$55, 6, FALSE), E155=2, VLOOKUP(H155, [1]Wage_Info!$B$2:$AH$55, 7, FALSE), E155=3, VLOOKUP(H155, [1]Wage_Info!$B$2:$AH$55, 8, FALSE), E155=4, VLOOKUP(H155, [1]Wage_Info!$B$2:$AH$55, 9, FALSE)), C155=2016, _xlfn.IFS(E155=1, VLOOKUP(H155, [1]Wage_Info!$B$2:$AH$55, 10, FALSE), E155=2, VLOOKUP(H155, [1]Wage_Info!$B$2:$AH$55, 11, FALSE), E155=3, VLOOKUP(H155, [1]Wage_Info!$B$2:$AH$55, 12, FALSE), E155=4, VLOOKUP(H155, [1]Wage_Info!$B$2:$AH$55, 13, FALSE)), C155=2017, _xlfn.IFS(E155=1, VLOOKUP(H155, [1]Wage_Info!$B$2:$AH$55, 14, FALSE), E155=2, VLOOKUP(H155, [1]Wage_Info!$B$2:$AH$55, 15, FALSE), E155=3, VLOOKUP(H155, [1]Wage_Info!$B$2:$AH$55, 16, FALSE), E155=4, VLOOKUP(H155, [1]Wage_Info!$B$2:$AH$55, 17, FALSE)), C155 = 2018, _xlfn.IFS(E155=1, VLOOKUP(H155, [1]Wage_Info!$B$2:$AH$55, 18, FALSE), E155=3, VLOOKUP(H155, [1]Wage_Info!$B$2:$AH$55, 19, FALSE)))</f>
        <v>2934784644</v>
      </c>
      <c r="Z155" s="2">
        <f>_xlfn.IFS(C155=2014, _xlfn.IFS(E155=1, VLOOKUP(H155, [1]Wage_Info!$B$2:$AL$55, 20, FALSE), E155=2, VLOOKUP(H155, [1]Wage_Info!$B$2:$AL$55, 21, FALSE), E155=3, VLOOKUP(H155, [1]Wage_Info!$B$2:$AL$55, 22, FALSE), E155=4, VLOOKUP(H155, [1]Wage_Info!$B$2:$AL$55, 23, FALSE)), C155=2015, _xlfn.IFS(E155=1, VLOOKUP(H155, [1]Wage_Info!$B$2:$AL$55, 24, FALSE), E155=2, VLOOKUP(H155, [1]Wage_Info!$B$2:$AL$55, 25, FALSE), E155=3, VLOOKUP(H155, [1]Wage_Info!$B$2:$AL$55, 26, FALSE), E155=4, VLOOKUP(H155, [1]Wage_Info!$B$2:$AL$55, 27, FALSE)), C155=2016, _xlfn.IFS(E155=1, VLOOKUP(H155, [1]Wage_Info!$B$2:$AL$55, 28, FALSE), E155=2, VLOOKUP(H155, [1]Wage_Info!$B$2:$AL$55, 29, FALSE), E155=3, VLOOKUP(H155, [1]Wage_Info!$B$2:$AL$55, 30, FALSE), E155=4, VLOOKUP(H155, [1]Wage_Info!$B$2:$AL$55, 31, FALSE)), C155=2017, _xlfn.IFS(E155=1, VLOOKUP(H155, [1]Wage_Info!$B$2:$AL$55, 32, FALSE), E155=2, VLOOKUP(H155, [1]Wage_Info!$B$2:$AL$55, 33, FALSE), E155=3, VLOOKUP(H155, [1]Wage_Info!$B$2:$AL$55, 34, FALSE), E155=4, VLOOKUP(H155, [1]Wage_Info!$B$2:$AL$55, 35, FALSE)), C155 = 2018, _xlfn.IFS(E155=1, VLOOKUP(H155, [1]Wage_Info!$B$2:$AL$55, 36, FALSE), E155=2, VLOOKUP(H155, [1]Wage_Info!$B$2:$AL$55, 37, FALSE)))</f>
        <v>201436352232</v>
      </c>
      <c r="AA155" s="4">
        <f t="shared" si="20"/>
        <v>1.4569290058528883E-2</v>
      </c>
      <c r="AB155">
        <f>[1]Key!C155</f>
        <v>1</v>
      </c>
      <c r="AC155">
        <f t="shared" si="21"/>
        <v>1</v>
      </c>
      <c r="AD155">
        <f t="shared" si="22"/>
        <v>0</v>
      </c>
      <c r="AE155">
        <f t="shared" si="23"/>
        <v>1</v>
      </c>
      <c r="AF155">
        <f>[1]Key!D155</f>
        <v>0</v>
      </c>
    </row>
    <row r="156" spans="1:32" x14ac:dyDescent="0.3">
      <c r="A156">
        <v>155</v>
      </c>
      <c r="B156">
        <v>155</v>
      </c>
      <c r="C156">
        <v>2015</v>
      </c>
      <c r="D156">
        <v>7</v>
      </c>
      <c r="E156">
        <f t="shared" si="16"/>
        <v>3</v>
      </c>
      <c r="F156">
        <v>2016</v>
      </c>
      <c r="G156" t="s">
        <v>50</v>
      </c>
      <c r="H156" s="1">
        <f>VALUE(IF(G156="foreign",53,SUBSTITUTE(G156,G156,VLOOKUP(G156,[1]Key!$G$2:$H$55,2,))))</f>
        <v>14</v>
      </c>
      <c r="I156" t="s">
        <v>50</v>
      </c>
      <c r="J156">
        <f>VALUE(_xlfn.IFS(I156="foreign",53,I156="fictional",54, I156="unspecified", 55, NOT(OR(I156="foreign",I156="fictional")),SUBSTITUTE(I156,I156,VLOOKUP(I156,[1]Key!$G$2:$H$55,2,))))</f>
        <v>14</v>
      </c>
      <c r="K156">
        <f t="shared" si="17"/>
        <v>1</v>
      </c>
      <c r="L156">
        <f>VLOOKUP(H156, [1]Key!$H$2:$K$54, 2)</f>
        <v>3</v>
      </c>
      <c r="M156">
        <f>VLOOKUP(J156, [1]Key!$H$2:$K$54, 2)</f>
        <v>3</v>
      </c>
      <c r="N156">
        <f>VLOOKUP("*"&amp;G156&amp;"*",[1]Key!$N$2:$O$6,2,FALSE)</f>
        <v>1</v>
      </c>
      <c r="O156">
        <f>VLOOKUP("*"&amp;G156&amp;"*",[1]Key!$R$2:$S$11,2,FALSE)</f>
        <v>1</v>
      </c>
      <c r="P156">
        <v>897</v>
      </c>
      <c r="Q156" s="2">
        <v>1500000</v>
      </c>
      <c r="R156" t="s">
        <v>99</v>
      </c>
      <c r="S156">
        <f>VLOOKUP(R156, [1]Key!$U$2:$V$50, 2, FALSE)</f>
        <v>16</v>
      </c>
      <c r="T156">
        <f t="shared" si="18"/>
        <v>1</v>
      </c>
      <c r="U156">
        <f>_xlfn.IFS(C156=2018, VLOOKUP(H156, '[1]State Pop'!$B$2:$G$55,6),C156=2017, VLOOKUP(H156, '[1]State Pop'!$B$2:$F$55,5),C156=2016, VLOOKUP(H156, '[1]State Pop'!$B$2:$F$55,4), C156=2015, VLOOKUP(H156, '[1]State Pop'!$B$2:$F$55,3), C156=2014, VLOOKUP(H156, '[1]State Pop'!$B$2:$F$55,2))</f>
        <v>12862051</v>
      </c>
      <c r="V156">
        <f>_xlfn.IFS(C156=2014,_xlfn.IFS(D156=1,VLOOKUP(H156,[1]Film_Workers!$B$2:$BD$55,2,FALSE),D156=2,VLOOKUP(H156,[1]Film_Workers!$B$2:$BD$55,3,FALSE),D156=3,VLOOKUP(H156,[1]Film_Workers!$B$2:$BD$55,4,FALSE),D156=4,VLOOKUP(H156,[1]Film_Workers!$B$2:$BD$55,5,FALSE),D156=5,VLOOKUP(H156,[1]Film_Workers!$B$2:$BD$55,6,FALSE),D156=6,VLOOKUP(H156,[1]Film_Workers!$B$2:$BD$55,7,FALSE),D156=7,VLOOKUP(H156,[1]Film_Workers!$B$2:$BD$55,8,FALSE),D156=8,VLOOKUP(H156,[1]Film_Workers!$B$2:$BD$55,9,FALSE),D156=9,VLOOKUP(H156,[1]Film_Workers!$B$2:$BD$55,10,FALSE),D156=10,VLOOKUP(H156,[1]Film_Workers!$B$2:$BD$55,11,FALSE),D156=11,VLOOKUP(H156,[1]Film_Workers!$B$2:$BD$55,12,FALSE),D156=12,VLOOKUP(H156,[1]Film_Workers!$B$2:$BD$55,13,FALSE)),C156=2015,_xlfn.IFS(D156=1,VLOOKUP(H156,[1]Film_Workers!$B$2:$BD$55,14,FALSE),D156=2,VLOOKUP(H156,[1]Film_Workers!$B$2:$BD$55,15,FALSE),D156=3,VLOOKUP(H156,[1]Film_Workers!$B$2:$BD$55,16,FALSE),D156=4,VLOOKUP(H156,[1]Film_Workers!$B$2:$BD$55,17,FALSE),D156=5,VLOOKUP(H156,[1]Film_Workers!$B$2:$BD$55,18,FALSE),D156=6,VLOOKUP(H156,[1]Film_Workers!$B$2:$BD$55,19,FALSE),D156=7,VLOOKUP(H156,[1]Film_Workers!$B$2:$BD$55,20,FALSE),D156=8,VLOOKUP(H156,[1]Film_Workers!$B$2:$BD$55,21,FALSE),D156=9,VLOOKUP(H156,[1]Film_Workers!$B$2:$BD$55,22,FALSE),D156=10,VLOOKUP(H156,[1]Film_Workers!$B$2:$BD$55,23,FALSE),D156=11,VLOOKUP(H156,[1]Film_Workers!$B$2:$BD$55,24,FALSE),D156=12,VLOOKUP(H156,[1]Film_Workers!$B$2:$BD$55,25,FALSE)),C156=2016,_xlfn.IFS(D156=1,VLOOKUP(H156,[1]Film_Workers!$B$2:$BD$55,26,FALSE),D156=2,VLOOKUP(H156,[1]Film_Workers!$B$2:$BD$55,27,FALSE),D156=3,VLOOKUP(H156,[1]Film_Workers!$B$2:$BD$55,28,FALSE),D156=4,VLOOKUP(H156,[1]Film_Workers!$B$2:$BD$55,29,FALSE),D156=5,VLOOKUP(H156,[1]Film_Workers!$B$2:$BD$55,30,FALSE),D156=6,VLOOKUP(H156,[1]Film_Workers!$B$2:$BD$55,31,FALSE),D156=7,VLOOKUP(H156,[1]Film_Workers!$B$2:$BD$55,32,FALSE),D156=8,VLOOKUP(H156,[1]Film_Workers!$B$2:$BD$55,33,FALSE),D156=9,VLOOKUP(H156,[1]Film_Workers!$B$2:$BD$55,34,FALSE),D156=10,VLOOKUP(H156,[1]Film_Workers!$B$2:$BD$55,35,FALSE),D156=11,VLOOKUP(H156,[1]Film_Workers!$B$2:$BD$55,36,FALSE),D156=12,VLOOKUP(H156,[1]Film_Workers!$B$2:$BD$55,37,FALSE)),C156=2017,_xlfn.IFS(D156=1,VLOOKUP(H156,[1]Film_Workers!$B$2:$BD$55,38,FALSE),D156=2,VLOOKUP(H156,[1]Film_Workers!$B$2:$BD$55,39,FALSE),D156=3,VLOOKUP(H156,[1]Film_Workers!$B$2:$BD$55,40,FALSE),D156=4,VLOOKUP(H156,[1]Film_Workers!$B$2:$BD$55,41,FALSE),D156=5,VLOOKUP(H156,[1]Film_Workers!$B$2:$BD$55,42,FALSE),D156=6,VLOOKUP(H156,[1]Film_Workers!$B$2:$BD$55,43,FALSE),D156=7,VLOOKUP(H156,[1]Film_Workers!$B$2:$BD$55,43,FALSE),D156=8,VLOOKUP(H156,[1]Film_Workers!$B$2:$BD$55,44,FALSE),D156=9,VLOOKUP(H156,[1]Film_Workers!$B$2:$BD$55,45,FALSE),D156=10,VLOOKUP(H156,[1]Film_Workers!$B$2:$BD$55,46,FALSE),D156=11,VLOOKUP(H156,[1]Film_Workers!$B$2:$BD$55,47,FALSE),D156=12,VLOOKUP(H156,[1]Film_Workers!$B$2:$BD$55,48)),C156=2018,_xlfn.IFS(D156=1,VLOOKUP(H156,[1]Film_Workers!$B$2:$BD$55,49,FALSE),D156=2,VLOOKUP(H156,[1]Film_Workers!$B$2:$BD$55,50,FALSE),D156=3,VLOOKUP(H156,[1]Film_Workers!$B$2:$BD$55,51,FALSE),D156=4,VLOOKUP(H156,[1]Film_Workers!$B$2:$BD$55,52,FALSE),D156=5,VLOOKUP(H156,[1]Film_Workers!$B$2:$BD$55,53,FALSE),D156=6,VLOOKUP(H156,[1]Film_Workers!$B$2:$BD$55,54)))</f>
        <v>2148</v>
      </c>
      <c r="W156">
        <f>_xlfn.IFS(C156=2014,_xlfn.IFS(D156=1,VLOOKUP(H156,[1]Priv_Workers!$B$2:$BD$55,2,FALSE),D156=2,VLOOKUP(H156,[1]Priv_Workers!$B$2:$BD$55,3,FALSE),D156=3,VLOOKUP(H156,[1]Priv_Workers!$B$2:$BD$55,4,FALSE),D156=4,VLOOKUP(H156,[1]Priv_Workers!$B$2:$BD$55,5,FALSE),D156=5,VLOOKUP(H156,[1]Priv_Workers!$B$2:$BD$55,6,FALSE),D156=6,VLOOKUP(H156,[1]Priv_Workers!$B$2:$BD$55,7,FALSE),D156=7,VLOOKUP(H156,[1]Priv_Workers!$B$2:$BD$55,8,FALSE),D156=8,VLOOKUP(H156,[1]Priv_Workers!$B$2:$BD$55,9,FALSE),D156=9,VLOOKUP(H156,[1]Priv_Workers!$B$2:$BD$55,10,FALSE),D156=10,VLOOKUP(H156,[1]Priv_Workers!$B$2:$BD$55,11,FALSE),D156=11,VLOOKUP(H156,[1]Priv_Workers!$B$2:$BD$55,12,FALSE),D156=12,VLOOKUP(H156,[1]Priv_Workers!$B$2:$BD$55,13,FALSE)),C156=2015,_xlfn.IFS(D156=1,VLOOKUP(H156,[1]Priv_Workers!$B$2:$BD$55,14,FALSE),D156=2,VLOOKUP(H156,[1]Priv_Workers!$B$2:$BD$55,15,FALSE),D156=3,VLOOKUP(H156,[1]Priv_Workers!$B$2:$BD$55,16,FALSE),D156=4,VLOOKUP(H156,[1]Priv_Workers!$B$2:$BD$55,17,FALSE),D156=5,VLOOKUP(H156,[1]Priv_Workers!$B$2:$BD$55,18,FALSE),D156=6,VLOOKUP(H156,[1]Priv_Workers!$B$2:$BD$55,19,FALSE),D156=7,VLOOKUP(H156,[1]Priv_Workers!$B$2:$BD$55,20,FALSE),D156=8,VLOOKUP(H156,[1]Priv_Workers!$B$2:$BD$55,21,FALSE),D156=9,VLOOKUP(H156,[1]Priv_Workers!$B$2:$BD$55,22,FALSE),D156=10,VLOOKUP(H156,[1]Priv_Workers!$B$2:$BD$55,23,FALSE),D156=11,VLOOKUP(H156,[1]Priv_Workers!$B$2:$BD$55,24,FALSE),D156=12,VLOOKUP(H156,[1]Priv_Workers!$B$2:$BD$55,25,FALSE)),C156=2016,_xlfn.IFS(D156=1,VLOOKUP(H156,[1]Priv_Workers!$B$2:$BD$55,26,FALSE),D156=2,VLOOKUP(H156,[1]Priv_Workers!$B$2:$BD$55,27,FALSE),D156=3,VLOOKUP(H156,[1]Priv_Workers!$B$2:$BD$55,28,FALSE),D156=4,VLOOKUP(H156,[1]Priv_Workers!$B$2:$BD$55,29,FALSE),D156=5,VLOOKUP(H156,[1]Priv_Workers!$B$2:$BD$55,30,FALSE),D156=6,VLOOKUP(H156,[1]Priv_Workers!$B$2:$BD$55,31,FALSE),D156=7,VLOOKUP(H156,[1]Priv_Workers!$B$2:$BD$55,32,FALSE),D156=8,VLOOKUP(H156,[1]Priv_Workers!$B$2:$BD$55,33,FALSE),D156=9,VLOOKUP(H156,[1]Priv_Workers!$B$2:$BD$55,34,FALSE),D156=10,VLOOKUP(H156,[1]Priv_Workers!$B$2:$BD$55,35,FALSE),D156=11,VLOOKUP(H156,[1]Priv_Workers!$B$2:$BD$55,36,FALSE),D156=12,VLOOKUP(H156,[1]Priv_Workers!$B$2:$BD$55,37,FALSE)),C156=2017,_xlfn.IFS(D156=1,VLOOKUP(H156,[1]Priv_Workers!$B$2:$BD$55,38,FALSE),D156=2,VLOOKUP(H156,[1]Priv_Workers!$B$2:$BD$55,39,FALSE),D156=3,VLOOKUP(H156,[1]Priv_Workers!$B$2:$BD$55,40,FALSE),D156=4,VLOOKUP(H156,[1]Priv_Workers!$B$2:$BD$55,41,FALSE),D156=5,VLOOKUP(H156,[1]Priv_Workers!$B$2:$BD$55,42,FALSE),D156=6,VLOOKUP(H156,[1]Priv_Workers!$B$2:$BD$55,43,FALSE),D156=7,VLOOKUP(H156,[1]Priv_Workers!$B$2:$BD$55,43,FALSE),D156=8,VLOOKUP(H156,[1]Priv_Workers!$B$2:$BD$55,44,FALSE),D156=9,VLOOKUP(H156,[1]Priv_Workers!$B$2:$BD$55,45,FALSE),D156=10,VLOOKUP(H156,[1]Priv_Workers!$B$2:$BD$55,46,FALSE),D156=11,VLOOKUP(H156,[1]Priv_Workers!$B$2:$BD$55,47,FALSE),D156=12,VLOOKUP(H156,[1]Priv_Workers!$B$2:$BD$55,48)),C156=2018,_xlfn.IFS(D156=1,VLOOKUP(H156,[1]Priv_Workers!$B$2:$BD$55,49,FALSE),D156=2,VLOOKUP(H156,[1]Priv_Workers!$B$2:$BD$55,50,FALSE),D156=3,VLOOKUP(H156,[1]Priv_Workers!$B$2:$BD$55,51,FALSE),D156=4,VLOOKUP(H156,[1]Priv_Workers!$B$2:$BD$55,52,FALSE),D156=5,VLOOKUP(H156,[1]Priv_Workers!$B$2:$BD$55,53,FALSE),D156=6,VLOOKUP(H156,[1]Priv_Workers!$B$2:$BD$55,54)))</f>
        <v>5124157</v>
      </c>
      <c r="X156" s="3">
        <f t="shared" si="19"/>
        <v>4.1919090301097329E-4</v>
      </c>
      <c r="Y156" s="2">
        <f>_xlfn.IFS(C156=2014, _xlfn.IFS(E156=1, VLOOKUP(H156, [1]Wage_Info!$B$2:$AH$55, 2, FALSE), E156=2, VLOOKUP(H156, [1]Wage_Info!$B$2:$AH$55, 3, FALSE), E156=3, VLOOKUP(H156, [1]Wage_Info!$B$2:$AH$55, 4, FALSE), E156=4, VLOOKUP(H156, [1]Wage_Info!$B$2:$AH$55, 5, FALSE)), C156=2015, _xlfn.IFS(E156=1, VLOOKUP(H156, [1]Wage_Info!$B$2:$AH$55, 6, FALSE), E156=2, VLOOKUP(H156, [1]Wage_Info!$B$2:$AH$55, 7, FALSE), E156=3, VLOOKUP(H156, [1]Wage_Info!$B$2:$AH$55, 8, FALSE), E156=4, VLOOKUP(H156, [1]Wage_Info!$B$2:$AH$55, 9, FALSE)), C156=2016, _xlfn.IFS(E156=1, VLOOKUP(H156, [1]Wage_Info!$B$2:$AH$55, 10, FALSE), E156=2, VLOOKUP(H156, [1]Wage_Info!$B$2:$AH$55, 11, FALSE), E156=3, VLOOKUP(H156, [1]Wage_Info!$B$2:$AH$55, 12, FALSE), E156=4, VLOOKUP(H156, [1]Wage_Info!$B$2:$AH$55, 13, FALSE)), C156=2017, _xlfn.IFS(E156=1, VLOOKUP(H156, [1]Wage_Info!$B$2:$AH$55, 14, FALSE), E156=2, VLOOKUP(H156, [1]Wage_Info!$B$2:$AH$55, 15, FALSE), E156=3, VLOOKUP(H156, [1]Wage_Info!$B$2:$AH$55, 16, FALSE), E156=4, VLOOKUP(H156, [1]Wage_Info!$B$2:$AH$55, 17, FALSE)), C156 = 2018, _xlfn.IFS(E156=1, VLOOKUP(H156, [1]Wage_Info!$B$2:$AH$55, 18, FALSE), E156=3, VLOOKUP(H156, [1]Wage_Info!$B$2:$AH$55, 19, FALSE)))</f>
        <v>40766324</v>
      </c>
      <c r="Z156" s="2">
        <f>_xlfn.IFS(C156=2014, _xlfn.IFS(E156=1, VLOOKUP(H156, [1]Wage_Info!$B$2:$AL$55, 20, FALSE), E156=2, VLOOKUP(H156, [1]Wage_Info!$B$2:$AL$55, 21, FALSE), E156=3, VLOOKUP(H156, [1]Wage_Info!$B$2:$AL$55, 22, FALSE), E156=4, VLOOKUP(H156, [1]Wage_Info!$B$2:$AL$55, 23, FALSE)), C156=2015, _xlfn.IFS(E156=1, VLOOKUP(H156, [1]Wage_Info!$B$2:$AL$55, 24, FALSE), E156=2, VLOOKUP(H156, [1]Wage_Info!$B$2:$AL$55, 25, FALSE), E156=3, VLOOKUP(H156, [1]Wage_Info!$B$2:$AL$55, 26, FALSE), E156=4, VLOOKUP(H156, [1]Wage_Info!$B$2:$AL$55, 27, FALSE)), C156=2016, _xlfn.IFS(E156=1, VLOOKUP(H156, [1]Wage_Info!$B$2:$AL$55, 28, FALSE), E156=2, VLOOKUP(H156, [1]Wage_Info!$B$2:$AL$55, 29, FALSE), E156=3, VLOOKUP(H156, [1]Wage_Info!$B$2:$AL$55, 30, FALSE), E156=4, VLOOKUP(H156, [1]Wage_Info!$B$2:$AL$55, 31, FALSE)), C156=2017, _xlfn.IFS(E156=1, VLOOKUP(H156, [1]Wage_Info!$B$2:$AL$55, 32, FALSE), E156=2, VLOOKUP(H156, [1]Wage_Info!$B$2:$AL$55, 33, FALSE), E156=3, VLOOKUP(H156, [1]Wage_Info!$B$2:$AL$55, 34, FALSE), E156=4, VLOOKUP(H156, [1]Wage_Info!$B$2:$AL$55, 35, FALSE)), C156 = 2018, _xlfn.IFS(E156=1, VLOOKUP(H156, [1]Wage_Info!$B$2:$AL$55, 36, FALSE), E156=2, VLOOKUP(H156, [1]Wage_Info!$B$2:$AL$55, 37, FALSE)))</f>
        <v>67910961063</v>
      </c>
      <c r="AA156" s="4">
        <f t="shared" si="20"/>
        <v>6.0029078313560721E-4</v>
      </c>
      <c r="AB156">
        <f>[1]Key!C156</f>
        <v>1</v>
      </c>
      <c r="AC156">
        <f t="shared" si="21"/>
        <v>0</v>
      </c>
      <c r="AD156">
        <f t="shared" si="22"/>
        <v>0</v>
      </c>
      <c r="AE156">
        <f t="shared" si="23"/>
        <v>0</v>
      </c>
      <c r="AF156">
        <f>[1]Key!D156</f>
        <v>0</v>
      </c>
    </row>
    <row r="157" spans="1:32" x14ac:dyDescent="0.3">
      <c r="A157">
        <v>156</v>
      </c>
      <c r="B157">
        <v>156</v>
      </c>
      <c r="C157">
        <v>2014</v>
      </c>
      <c r="D157">
        <v>9</v>
      </c>
      <c r="E157">
        <f t="shared" si="16"/>
        <v>3</v>
      </c>
      <c r="F157">
        <v>2016</v>
      </c>
      <c r="G157" t="s">
        <v>29</v>
      </c>
      <c r="H157" s="1">
        <f>VALUE(IF(G157="foreign",53,SUBSTITUTE(G157,G157,VLOOKUP(G157,[1]Key!$G$2:$H$55,2,))))</f>
        <v>33</v>
      </c>
      <c r="I157" t="s">
        <v>29</v>
      </c>
      <c r="J157">
        <f>VALUE(_xlfn.IFS(I157="foreign",53,I157="fictional",54, I157="unspecified", 55, NOT(OR(I157="foreign",I157="fictional")),SUBSTITUTE(I157,I157,VLOOKUP(I157,[1]Key!$G$2:$H$55,2,))))</f>
        <v>33</v>
      </c>
      <c r="K157">
        <f t="shared" si="17"/>
        <v>1</v>
      </c>
      <c r="L157">
        <f>VLOOKUP(H157, [1]Key!$H$2:$K$54, 2)</f>
        <v>3</v>
      </c>
      <c r="M157">
        <f>VLOOKUP(J157, [1]Key!$H$2:$K$54, 2)</f>
        <v>3</v>
      </c>
      <c r="N157">
        <f>VLOOKUP("*"&amp;G157&amp;"*",[1]Key!$N$2:$O$6,2,FALSE)</f>
        <v>2</v>
      </c>
      <c r="O157">
        <f>VLOOKUP("*"&amp;G157&amp;"*",[1]Key!$R$2:$S$11,2,FALSE)</f>
        <v>3</v>
      </c>
      <c r="P157">
        <v>862</v>
      </c>
      <c r="Q157" s="2">
        <v>10000000</v>
      </c>
      <c r="R157" t="s">
        <v>66</v>
      </c>
      <c r="S157">
        <f>VLOOKUP(R157, [1]Key!$U$2:$V$50, 2, FALSE)</f>
        <v>4</v>
      </c>
      <c r="T157">
        <f t="shared" si="18"/>
        <v>0</v>
      </c>
      <c r="U157">
        <f>_xlfn.IFS(C157=2018, VLOOKUP(H157, '[1]State Pop'!$B$2:$G$55,6),C157=2017, VLOOKUP(H157, '[1]State Pop'!$B$2:$F$55,5),C157=2016, VLOOKUP(H157, '[1]State Pop'!$B$2:$F$55,4), C157=2015, VLOOKUP(H157, '[1]State Pop'!$B$2:$F$55,3), C157=2014, VLOOKUP(H157, '[1]State Pop'!$B$2:$F$55,2))</f>
        <v>19773580</v>
      </c>
      <c r="V157">
        <f>_xlfn.IFS(C157=2014,_xlfn.IFS(D157=1,VLOOKUP(H157,[1]Film_Workers!$B$2:$BD$55,2,FALSE),D157=2,VLOOKUP(H157,[1]Film_Workers!$B$2:$BD$55,3,FALSE),D157=3,VLOOKUP(H157,[1]Film_Workers!$B$2:$BD$55,4,FALSE),D157=4,VLOOKUP(H157,[1]Film_Workers!$B$2:$BD$55,5,FALSE),D157=5,VLOOKUP(H157,[1]Film_Workers!$B$2:$BD$55,6,FALSE),D157=6,VLOOKUP(H157,[1]Film_Workers!$B$2:$BD$55,7,FALSE),D157=7,VLOOKUP(H157,[1]Film_Workers!$B$2:$BD$55,8,FALSE),D157=8,VLOOKUP(H157,[1]Film_Workers!$B$2:$BD$55,9,FALSE),D157=9,VLOOKUP(H157,[1]Film_Workers!$B$2:$BD$55,10,FALSE),D157=10,VLOOKUP(H157,[1]Film_Workers!$B$2:$BD$55,11,FALSE),D157=11,VLOOKUP(H157,[1]Film_Workers!$B$2:$BD$55,12,FALSE),D157=12,VLOOKUP(H157,[1]Film_Workers!$B$2:$BD$55,13,FALSE)),C157=2015,_xlfn.IFS(D157=1,VLOOKUP(H157,[1]Film_Workers!$B$2:$BD$55,14,FALSE),D157=2,VLOOKUP(H157,[1]Film_Workers!$B$2:$BD$55,15,FALSE),D157=3,VLOOKUP(H157,[1]Film_Workers!$B$2:$BD$55,16,FALSE),D157=4,VLOOKUP(H157,[1]Film_Workers!$B$2:$BD$55,17,FALSE),D157=5,VLOOKUP(H157,[1]Film_Workers!$B$2:$BD$55,18,FALSE),D157=6,VLOOKUP(H157,[1]Film_Workers!$B$2:$BD$55,19,FALSE),D157=7,VLOOKUP(H157,[1]Film_Workers!$B$2:$BD$55,20,FALSE),D157=8,VLOOKUP(H157,[1]Film_Workers!$B$2:$BD$55,21,FALSE),D157=9,VLOOKUP(H157,[1]Film_Workers!$B$2:$BD$55,22,FALSE),D157=10,VLOOKUP(H157,[1]Film_Workers!$B$2:$BD$55,23,FALSE),D157=11,VLOOKUP(H157,[1]Film_Workers!$B$2:$BD$55,24,FALSE),D157=12,VLOOKUP(H157,[1]Film_Workers!$B$2:$BD$55,25,FALSE)),C157=2016,_xlfn.IFS(D157=1,VLOOKUP(H157,[1]Film_Workers!$B$2:$BD$55,26,FALSE),D157=2,VLOOKUP(H157,[1]Film_Workers!$B$2:$BD$55,27,FALSE),D157=3,VLOOKUP(H157,[1]Film_Workers!$B$2:$BD$55,28,FALSE),D157=4,VLOOKUP(H157,[1]Film_Workers!$B$2:$BD$55,29,FALSE),D157=5,VLOOKUP(H157,[1]Film_Workers!$B$2:$BD$55,30,FALSE),D157=6,VLOOKUP(H157,[1]Film_Workers!$B$2:$BD$55,31,FALSE),D157=7,VLOOKUP(H157,[1]Film_Workers!$B$2:$BD$55,32,FALSE),D157=8,VLOOKUP(H157,[1]Film_Workers!$B$2:$BD$55,33,FALSE),D157=9,VLOOKUP(H157,[1]Film_Workers!$B$2:$BD$55,34,FALSE),D157=10,VLOOKUP(H157,[1]Film_Workers!$B$2:$BD$55,35,FALSE),D157=11,VLOOKUP(H157,[1]Film_Workers!$B$2:$BD$55,36,FALSE),D157=12,VLOOKUP(H157,[1]Film_Workers!$B$2:$BD$55,37,FALSE)),C157=2017,_xlfn.IFS(D157=1,VLOOKUP(H157,[1]Film_Workers!$B$2:$BD$55,38,FALSE),D157=2,VLOOKUP(H157,[1]Film_Workers!$B$2:$BD$55,39,FALSE),D157=3,VLOOKUP(H157,[1]Film_Workers!$B$2:$BD$55,40,FALSE),D157=4,VLOOKUP(H157,[1]Film_Workers!$B$2:$BD$55,41,FALSE),D157=5,VLOOKUP(H157,[1]Film_Workers!$B$2:$BD$55,42,FALSE),D157=6,VLOOKUP(H157,[1]Film_Workers!$B$2:$BD$55,43,FALSE),D157=7,VLOOKUP(H157,[1]Film_Workers!$B$2:$BD$55,43,FALSE),D157=8,VLOOKUP(H157,[1]Film_Workers!$B$2:$BD$55,44,FALSE),D157=9,VLOOKUP(H157,[1]Film_Workers!$B$2:$BD$55,45,FALSE),D157=10,VLOOKUP(H157,[1]Film_Workers!$B$2:$BD$55,46,FALSE),D157=11,VLOOKUP(H157,[1]Film_Workers!$B$2:$BD$55,47,FALSE),D157=12,VLOOKUP(H157,[1]Film_Workers!$B$2:$BD$55,48)),C157=2018,_xlfn.IFS(D157=1,VLOOKUP(H157,[1]Film_Workers!$B$2:$BD$55,49,FALSE),D157=2,VLOOKUP(H157,[1]Film_Workers!$B$2:$BD$55,50,FALSE),D157=3,VLOOKUP(H157,[1]Film_Workers!$B$2:$BD$55,51,FALSE),D157=4,VLOOKUP(H157,[1]Film_Workers!$B$2:$BD$55,52,FALSE),D157=5,VLOOKUP(H157,[1]Film_Workers!$B$2:$BD$55,53,FALSE),D157=6,VLOOKUP(H157,[1]Film_Workers!$B$2:$BD$55,54)))</f>
        <v>45212</v>
      </c>
      <c r="W157">
        <f>_xlfn.IFS(C157=2014,_xlfn.IFS(D157=1,VLOOKUP(H157,[1]Priv_Workers!$B$2:$BD$55,2,FALSE),D157=2,VLOOKUP(H157,[1]Priv_Workers!$B$2:$BD$55,3,FALSE),D157=3,VLOOKUP(H157,[1]Priv_Workers!$B$2:$BD$55,4,FALSE),D157=4,VLOOKUP(H157,[1]Priv_Workers!$B$2:$BD$55,5,FALSE),D157=5,VLOOKUP(H157,[1]Priv_Workers!$B$2:$BD$55,6,FALSE),D157=6,VLOOKUP(H157,[1]Priv_Workers!$B$2:$BD$55,7,FALSE),D157=7,VLOOKUP(H157,[1]Priv_Workers!$B$2:$BD$55,8,FALSE),D157=8,VLOOKUP(H157,[1]Priv_Workers!$B$2:$BD$55,9,FALSE),D157=9,VLOOKUP(H157,[1]Priv_Workers!$B$2:$BD$55,10,FALSE),D157=10,VLOOKUP(H157,[1]Priv_Workers!$B$2:$BD$55,11,FALSE),D157=11,VLOOKUP(H157,[1]Priv_Workers!$B$2:$BD$55,12,FALSE),D157=12,VLOOKUP(H157,[1]Priv_Workers!$B$2:$BD$55,13,FALSE)),C157=2015,_xlfn.IFS(D157=1,VLOOKUP(H157,[1]Priv_Workers!$B$2:$BD$55,14,FALSE),D157=2,VLOOKUP(H157,[1]Priv_Workers!$B$2:$BD$55,15,FALSE),D157=3,VLOOKUP(H157,[1]Priv_Workers!$B$2:$BD$55,16,FALSE),D157=4,VLOOKUP(H157,[1]Priv_Workers!$B$2:$BD$55,17,FALSE),D157=5,VLOOKUP(H157,[1]Priv_Workers!$B$2:$BD$55,18,FALSE),D157=6,VLOOKUP(H157,[1]Priv_Workers!$B$2:$BD$55,19,FALSE),D157=7,VLOOKUP(H157,[1]Priv_Workers!$B$2:$BD$55,20,FALSE),D157=8,VLOOKUP(H157,[1]Priv_Workers!$B$2:$BD$55,21,FALSE),D157=9,VLOOKUP(H157,[1]Priv_Workers!$B$2:$BD$55,22,FALSE),D157=10,VLOOKUP(H157,[1]Priv_Workers!$B$2:$BD$55,23,FALSE),D157=11,VLOOKUP(H157,[1]Priv_Workers!$B$2:$BD$55,24,FALSE),D157=12,VLOOKUP(H157,[1]Priv_Workers!$B$2:$BD$55,25,FALSE)),C157=2016,_xlfn.IFS(D157=1,VLOOKUP(H157,[1]Priv_Workers!$B$2:$BD$55,26,FALSE),D157=2,VLOOKUP(H157,[1]Priv_Workers!$B$2:$BD$55,27,FALSE),D157=3,VLOOKUP(H157,[1]Priv_Workers!$B$2:$BD$55,28,FALSE),D157=4,VLOOKUP(H157,[1]Priv_Workers!$B$2:$BD$55,29,FALSE),D157=5,VLOOKUP(H157,[1]Priv_Workers!$B$2:$BD$55,30,FALSE),D157=6,VLOOKUP(H157,[1]Priv_Workers!$B$2:$BD$55,31,FALSE),D157=7,VLOOKUP(H157,[1]Priv_Workers!$B$2:$BD$55,32,FALSE),D157=8,VLOOKUP(H157,[1]Priv_Workers!$B$2:$BD$55,33,FALSE),D157=9,VLOOKUP(H157,[1]Priv_Workers!$B$2:$BD$55,34,FALSE),D157=10,VLOOKUP(H157,[1]Priv_Workers!$B$2:$BD$55,35,FALSE),D157=11,VLOOKUP(H157,[1]Priv_Workers!$B$2:$BD$55,36,FALSE),D157=12,VLOOKUP(H157,[1]Priv_Workers!$B$2:$BD$55,37,FALSE)),C157=2017,_xlfn.IFS(D157=1,VLOOKUP(H157,[1]Priv_Workers!$B$2:$BD$55,38,FALSE),D157=2,VLOOKUP(H157,[1]Priv_Workers!$B$2:$BD$55,39,FALSE),D157=3,VLOOKUP(H157,[1]Priv_Workers!$B$2:$BD$55,40,FALSE),D157=4,VLOOKUP(H157,[1]Priv_Workers!$B$2:$BD$55,41,FALSE),D157=5,VLOOKUP(H157,[1]Priv_Workers!$B$2:$BD$55,42,FALSE),D157=6,VLOOKUP(H157,[1]Priv_Workers!$B$2:$BD$55,43,FALSE),D157=7,VLOOKUP(H157,[1]Priv_Workers!$B$2:$BD$55,43,FALSE),D157=8,VLOOKUP(H157,[1]Priv_Workers!$B$2:$BD$55,44,FALSE),D157=9,VLOOKUP(H157,[1]Priv_Workers!$B$2:$BD$55,45,FALSE),D157=10,VLOOKUP(H157,[1]Priv_Workers!$B$2:$BD$55,46,FALSE),D157=11,VLOOKUP(H157,[1]Priv_Workers!$B$2:$BD$55,47,FALSE),D157=12,VLOOKUP(H157,[1]Priv_Workers!$B$2:$BD$55,48)),C157=2018,_xlfn.IFS(D157=1,VLOOKUP(H157,[1]Priv_Workers!$B$2:$BD$55,49,FALSE),D157=2,VLOOKUP(H157,[1]Priv_Workers!$B$2:$BD$55,50,FALSE),D157=3,VLOOKUP(H157,[1]Priv_Workers!$B$2:$BD$55,51,FALSE),D157=4,VLOOKUP(H157,[1]Priv_Workers!$B$2:$BD$55,52,FALSE),D157=5,VLOOKUP(H157,[1]Priv_Workers!$B$2:$BD$55,53,FALSE),D157=6,VLOOKUP(H157,[1]Priv_Workers!$B$2:$BD$55,54)))</f>
        <v>7541768</v>
      </c>
      <c r="X157" s="3">
        <f t="shared" si="19"/>
        <v>5.9948807759665906E-3</v>
      </c>
      <c r="Y157" s="2">
        <f>_xlfn.IFS(C157=2014, _xlfn.IFS(E157=1, VLOOKUP(H157, [1]Wage_Info!$B$2:$AH$55, 2, FALSE), E157=2, VLOOKUP(H157, [1]Wage_Info!$B$2:$AH$55, 3, FALSE), E157=3, VLOOKUP(H157, [1]Wage_Info!$B$2:$AH$55, 4, FALSE), E157=4, VLOOKUP(H157, [1]Wage_Info!$B$2:$AH$55, 5, FALSE)), C157=2015, _xlfn.IFS(E157=1, VLOOKUP(H157, [1]Wage_Info!$B$2:$AH$55, 6, FALSE), E157=2, VLOOKUP(H157, [1]Wage_Info!$B$2:$AH$55, 7, FALSE), E157=3, VLOOKUP(H157, [1]Wage_Info!$B$2:$AH$55, 8, FALSE), E157=4, VLOOKUP(H157, [1]Wage_Info!$B$2:$AH$55, 9, FALSE)), C157=2016, _xlfn.IFS(E157=1, VLOOKUP(H157, [1]Wage_Info!$B$2:$AH$55, 10, FALSE), E157=2, VLOOKUP(H157, [1]Wage_Info!$B$2:$AH$55, 11, FALSE), E157=3, VLOOKUP(H157, [1]Wage_Info!$B$2:$AH$55, 12, FALSE), E157=4, VLOOKUP(H157, [1]Wage_Info!$B$2:$AH$55, 13, FALSE)), C157=2017, _xlfn.IFS(E157=1, VLOOKUP(H157, [1]Wage_Info!$B$2:$AH$55, 14, FALSE), E157=2, VLOOKUP(H157, [1]Wage_Info!$B$2:$AH$55, 15, FALSE), E157=3, VLOOKUP(H157, [1]Wage_Info!$B$2:$AH$55, 16, FALSE), E157=4, VLOOKUP(H157, [1]Wage_Info!$B$2:$AH$55, 17, FALSE)), C157 = 2018, _xlfn.IFS(E157=1, VLOOKUP(H157, [1]Wage_Info!$B$2:$AH$55, 18, FALSE), E157=3, VLOOKUP(H157, [1]Wage_Info!$B$2:$AH$55, 19, FALSE)))</f>
        <v>1113082116</v>
      </c>
      <c r="Z157" s="2">
        <f>_xlfn.IFS(C157=2014, _xlfn.IFS(E157=1, VLOOKUP(H157, [1]Wage_Info!$B$2:$AL$55, 20, FALSE), E157=2, VLOOKUP(H157, [1]Wage_Info!$B$2:$AL$55, 21, FALSE), E157=3, VLOOKUP(H157, [1]Wage_Info!$B$2:$AL$55, 22, FALSE), E157=4, VLOOKUP(H157, [1]Wage_Info!$B$2:$AL$55, 23, FALSE)), C157=2015, _xlfn.IFS(E157=1, VLOOKUP(H157, [1]Wage_Info!$B$2:$AL$55, 24, FALSE), E157=2, VLOOKUP(H157, [1]Wage_Info!$B$2:$AL$55, 25, FALSE), E157=3, VLOOKUP(H157, [1]Wage_Info!$B$2:$AL$55, 26, FALSE), E157=4, VLOOKUP(H157, [1]Wage_Info!$B$2:$AL$55, 27, FALSE)), C157=2016, _xlfn.IFS(E157=1, VLOOKUP(H157, [1]Wage_Info!$B$2:$AL$55, 28, FALSE), E157=2, VLOOKUP(H157, [1]Wage_Info!$B$2:$AL$55, 29, FALSE), E157=3, VLOOKUP(H157, [1]Wage_Info!$B$2:$AL$55, 30, FALSE), E157=4, VLOOKUP(H157, [1]Wage_Info!$B$2:$AL$55, 31, FALSE)), C157=2017, _xlfn.IFS(E157=1, VLOOKUP(H157, [1]Wage_Info!$B$2:$AL$55, 32, FALSE), E157=2, VLOOKUP(H157, [1]Wage_Info!$B$2:$AL$55, 33, FALSE), E157=3, VLOOKUP(H157, [1]Wage_Info!$B$2:$AL$55, 34, FALSE), E157=4, VLOOKUP(H157, [1]Wage_Info!$B$2:$AL$55, 35, FALSE)), C157 = 2018, _xlfn.IFS(E157=1, VLOOKUP(H157, [1]Wage_Info!$B$2:$AL$55, 36, FALSE), E157=2, VLOOKUP(H157, [1]Wage_Info!$B$2:$AL$55, 37, FALSE)))</f>
        <v>113039621155</v>
      </c>
      <c r="AA157" s="4">
        <f t="shared" si="20"/>
        <v>9.8468316208680587E-3</v>
      </c>
      <c r="AB157">
        <f>[1]Key!C157</f>
        <v>1</v>
      </c>
      <c r="AC157">
        <f t="shared" si="21"/>
        <v>0</v>
      </c>
      <c r="AD157">
        <f t="shared" si="22"/>
        <v>1</v>
      </c>
      <c r="AE157">
        <f t="shared" si="23"/>
        <v>1</v>
      </c>
      <c r="AF157">
        <f>[1]Key!D157</f>
        <v>0</v>
      </c>
    </row>
    <row r="158" spans="1:32" x14ac:dyDescent="0.3">
      <c r="A158">
        <v>157</v>
      </c>
      <c r="B158">
        <v>157</v>
      </c>
      <c r="C158">
        <v>2016</v>
      </c>
      <c r="D158">
        <v>2</v>
      </c>
      <c r="E158">
        <f t="shared" si="16"/>
        <v>1</v>
      </c>
      <c r="F158">
        <v>2016</v>
      </c>
      <c r="G158" t="s">
        <v>29</v>
      </c>
      <c r="H158" s="1">
        <f>VALUE(IF(G158="foreign",53,SUBSTITUTE(G158,G158,VLOOKUP(G158,[1]Key!$G$2:$H$55,2,))))</f>
        <v>33</v>
      </c>
      <c r="I158" t="s">
        <v>29</v>
      </c>
      <c r="J158">
        <f>VALUE(_xlfn.IFS(I158="foreign",53,I158="fictional",54, I158="unspecified", 55, NOT(OR(I158="foreign",I158="fictional")),SUBSTITUTE(I158,I158,VLOOKUP(I158,[1]Key!$G$2:$H$55,2,))))</f>
        <v>33</v>
      </c>
      <c r="K158">
        <f t="shared" si="17"/>
        <v>1</v>
      </c>
      <c r="L158">
        <f>VLOOKUP(H158, [1]Key!$H$2:$K$54, 2)</f>
        <v>3</v>
      </c>
      <c r="M158">
        <f>VLOOKUP(J158, [1]Key!$H$2:$K$54, 2)</f>
        <v>3</v>
      </c>
      <c r="N158">
        <f>VLOOKUP("*"&amp;G158&amp;"*",[1]Key!$N$2:$O$6,2,FALSE)</f>
        <v>2</v>
      </c>
      <c r="O158">
        <f>VLOOKUP("*"&amp;G158&amp;"*",[1]Key!$R$2:$S$11,2,FALSE)</f>
        <v>3</v>
      </c>
      <c r="P158">
        <v>848</v>
      </c>
      <c r="Q158" s="2">
        <v>15000000</v>
      </c>
      <c r="R158" t="s">
        <v>61</v>
      </c>
      <c r="S158">
        <f>VLOOKUP(R158, [1]Key!$U$2:$V$50, 2, FALSE)</f>
        <v>6</v>
      </c>
      <c r="T158">
        <f t="shared" si="18"/>
        <v>0</v>
      </c>
      <c r="U158">
        <f>_xlfn.IFS(C158=2018, VLOOKUP(H158, '[1]State Pop'!$B$2:$G$55,6),C158=2017, VLOOKUP(H158, '[1]State Pop'!$B$2:$F$55,5),C158=2016, VLOOKUP(H158, '[1]State Pop'!$B$2:$F$55,4), C158=2015, VLOOKUP(H158, '[1]State Pop'!$B$2:$F$55,3), C158=2014, VLOOKUP(H158, '[1]State Pop'!$B$2:$F$55,2))</f>
        <v>19836286</v>
      </c>
      <c r="V158">
        <f>_xlfn.IFS(C158=2014,_xlfn.IFS(D158=1,VLOOKUP(H158,[1]Film_Workers!$B$2:$BD$55,2,FALSE),D158=2,VLOOKUP(H158,[1]Film_Workers!$B$2:$BD$55,3,FALSE),D158=3,VLOOKUP(H158,[1]Film_Workers!$B$2:$BD$55,4,FALSE),D158=4,VLOOKUP(H158,[1]Film_Workers!$B$2:$BD$55,5,FALSE),D158=5,VLOOKUP(H158,[1]Film_Workers!$B$2:$BD$55,6,FALSE),D158=6,VLOOKUP(H158,[1]Film_Workers!$B$2:$BD$55,7,FALSE),D158=7,VLOOKUP(H158,[1]Film_Workers!$B$2:$BD$55,8,FALSE),D158=8,VLOOKUP(H158,[1]Film_Workers!$B$2:$BD$55,9,FALSE),D158=9,VLOOKUP(H158,[1]Film_Workers!$B$2:$BD$55,10,FALSE),D158=10,VLOOKUP(H158,[1]Film_Workers!$B$2:$BD$55,11,FALSE),D158=11,VLOOKUP(H158,[1]Film_Workers!$B$2:$BD$55,12,FALSE),D158=12,VLOOKUP(H158,[1]Film_Workers!$B$2:$BD$55,13,FALSE)),C158=2015,_xlfn.IFS(D158=1,VLOOKUP(H158,[1]Film_Workers!$B$2:$BD$55,14,FALSE),D158=2,VLOOKUP(H158,[1]Film_Workers!$B$2:$BD$55,15,FALSE),D158=3,VLOOKUP(H158,[1]Film_Workers!$B$2:$BD$55,16,FALSE),D158=4,VLOOKUP(H158,[1]Film_Workers!$B$2:$BD$55,17,FALSE),D158=5,VLOOKUP(H158,[1]Film_Workers!$B$2:$BD$55,18,FALSE),D158=6,VLOOKUP(H158,[1]Film_Workers!$B$2:$BD$55,19,FALSE),D158=7,VLOOKUP(H158,[1]Film_Workers!$B$2:$BD$55,20,FALSE),D158=8,VLOOKUP(H158,[1]Film_Workers!$B$2:$BD$55,21,FALSE),D158=9,VLOOKUP(H158,[1]Film_Workers!$B$2:$BD$55,22,FALSE),D158=10,VLOOKUP(H158,[1]Film_Workers!$B$2:$BD$55,23,FALSE),D158=11,VLOOKUP(H158,[1]Film_Workers!$B$2:$BD$55,24,FALSE),D158=12,VLOOKUP(H158,[1]Film_Workers!$B$2:$BD$55,25,FALSE)),C158=2016,_xlfn.IFS(D158=1,VLOOKUP(H158,[1]Film_Workers!$B$2:$BD$55,26,FALSE),D158=2,VLOOKUP(H158,[1]Film_Workers!$B$2:$BD$55,27,FALSE),D158=3,VLOOKUP(H158,[1]Film_Workers!$B$2:$BD$55,28,FALSE),D158=4,VLOOKUP(H158,[1]Film_Workers!$B$2:$BD$55,29,FALSE),D158=5,VLOOKUP(H158,[1]Film_Workers!$B$2:$BD$55,30,FALSE),D158=6,VLOOKUP(H158,[1]Film_Workers!$B$2:$BD$55,31,FALSE),D158=7,VLOOKUP(H158,[1]Film_Workers!$B$2:$BD$55,32,FALSE),D158=8,VLOOKUP(H158,[1]Film_Workers!$B$2:$BD$55,33,FALSE),D158=9,VLOOKUP(H158,[1]Film_Workers!$B$2:$BD$55,34,FALSE),D158=10,VLOOKUP(H158,[1]Film_Workers!$B$2:$BD$55,35,FALSE),D158=11,VLOOKUP(H158,[1]Film_Workers!$B$2:$BD$55,36,FALSE),D158=12,VLOOKUP(H158,[1]Film_Workers!$B$2:$BD$55,37,FALSE)),C158=2017,_xlfn.IFS(D158=1,VLOOKUP(H158,[1]Film_Workers!$B$2:$BD$55,38,FALSE),D158=2,VLOOKUP(H158,[1]Film_Workers!$B$2:$BD$55,39,FALSE),D158=3,VLOOKUP(H158,[1]Film_Workers!$B$2:$BD$55,40,FALSE),D158=4,VLOOKUP(H158,[1]Film_Workers!$B$2:$BD$55,41,FALSE),D158=5,VLOOKUP(H158,[1]Film_Workers!$B$2:$BD$55,42,FALSE),D158=6,VLOOKUP(H158,[1]Film_Workers!$B$2:$BD$55,43,FALSE),D158=7,VLOOKUP(H158,[1]Film_Workers!$B$2:$BD$55,43,FALSE),D158=8,VLOOKUP(H158,[1]Film_Workers!$B$2:$BD$55,44,FALSE),D158=9,VLOOKUP(H158,[1]Film_Workers!$B$2:$BD$55,45,FALSE),D158=10,VLOOKUP(H158,[1]Film_Workers!$B$2:$BD$55,46,FALSE),D158=11,VLOOKUP(H158,[1]Film_Workers!$B$2:$BD$55,47,FALSE),D158=12,VLOOKUP(H158,[1]Film_Workers!$B$2:$BD$55,48)),C158=2018,_xlfn.IFS(D158=1,VLOOKUP(H158,[1]Film_Workers!$B$2:$BD$55,49,FALSE),D158=2,VLOOKUP(H158,[1]Film_Workers!$B$2:$BD$55,50,FALSE),D158=3,VLOOKUP(H158,[1]Film_Workers!$B$2:$BD$55,51,FALSE),D158=4,VLOOKUP(H158,[1]Film_Workers!$B$2:$BD$55,52,FALSE),D158=5,VLOOKUP(H158,[1]Film_Workers!$B$2:$BD$55,53,FALSE),D158=6,VLOOKUP(H158,[1]Film_Workers!$B$2:$BD$55,54)))</f>
        <v>40935</v>
      </c>
      <c r="W158">
        <f>_xlfn.IFS(C158=2014,_xlfn.IFS(D158=1,VLOOKUP(H158,[1]Priv_Workers!$B$2:$BD$55,2,FALSE),D158=2,VLOOKUP(H158,[1]Priv_Workers!$B$2:$BD$55,3,FALSE),D158=3,VLOOKUP(H158,[1]Priv_Workers!$B$2:$BD$55,4,FALSE),D158=4,VLOOKUP(H158,[1]Priv_Workers!$B$2:$BD$55,5,FALSE),D158=5,VLOOKUP(H158,[1]Priv_Workers!$B$2:$BD$55,6,FALSE),D158=6,VLOOKUP(H158,[1]Priv_Workers!$B$2:$BD$55,7,FALSE),D158=7,VLOOKUP(H158,[1]Priv_Workers!$B$2:$BD$55,8,FALSE),D158=8,VLOOKUP(H158,[1]Priv_Workers!$B$2:$BD$55,9,FALSE),D158=9,VLOOKUP(H158,[1]Priv_Workers!$B$2:$BD$55,10,FALSE),D158=10,VLOOKUP(H158,[1]Priv_Workers!$B$2:$BD$55,11,FALSE),D158=11,VLOOKUP(H158,[1]Priv_Workers!$B$2:$BD$55,12,FALSE),D158=12,VLOOKUP(H158,[1]Priv_Workers!$B$2:$BD$55,13,FALSE)),C158=2015,_xlfn.IFS(D158=1,VLOOKUP(H158,[1]Priv_Workers!$B$2:$BD$55,14,FALSE),D158=2,VLOOKUP(H158,[1]Priv_Workers!$B$2:$BD$55,15,FALSE),D158=3,VLOOKUP(H158,[1]Priv_Workers!$B$2:$BD$55,16,FALSE),D158=4,VLOOKUP(H158,[1]Priv_Workers!$B$2:$BD$55,17,FALSE),D158=5,VLOOKUP(H158,[1]Priv_Workers!$B$2:$BD$55,18,FALSE),D158=6,VLOOKUP(H158,[1]Priv_Workers!$B$2:$BD$55,19,FALSE),D158=7,VLOOKUP(H158,[1]Priv_Workers!$B$2:$BD$55,20,FALSE),D158=8,VLOOKUP(H158,[1]Priv_Workers!$B$2:$BD$55,21,FALSE),D158=9,VLOOKUP(H158,[1]Priv_Workers!$B$2:$BD$55,22,FALSE),D158=10,VLOOKUP(H158,[1]Priv_Workers!$B$2:$BD$55,23,FALSE),D158=11,VLOOKUP(H158,[1]Priv_Workers!$B$2:$BD$55,24,FALSE),D158=12,VLOOKUP(H158,[1]Priv_Workers!$B$2:$BD$55,25,FALSE)),C158=2016,_xlfn.IFS(D158=1,VLOOKUP(H158,[1]Priv_Workers!$B$2:$BD$55,26,FALSE),D158=2,VLOOKUP(H158,[1]Priv_Workers!$B$2:$BD$55,27,FALSE),D158=3,VLOOKUP(H158,[1]Priv_Workers!$B$2:$BD$55,28,FALSE),D158=4,VLOOKUP(H158,[1]Priv_Workers!$B$2:$BD$55,29,FALSE),D158=5,VLOOKUP(H158,[1]Priv_Workers!$B$2:$BD$55,30,FALSE),D158=6,VLOOKUP(H158,[1]Priv_Workers!$B$2:$BD$55,31,FALSE),D158=7,VLOOKUP(H158,[1]Priv_Workers!$B$2:$BD$55,32,FALSE),D158=8,VLOOKUP(H158,[1]Priv_Workers!$B$2:$BD$55,33,FALSE),D158=9,VLOOKUP(H158,[1]Priv_Workers!$B$2:$BD$55,34,FALSE),D158=10,VLOOKUP(H158,[1]Priv_Workers!$B$2:$BD$55,35,FALSE),D158=11,VLOOKUP(H158,[1]Priv_Workers!$B$2:$BD$55,36,FALSE),D158=12,VLOOKUP(H158,[1]Priv_Workers!$B$2:$BD$55,37,FALSE)),C158=2017,_xlfn.IFS(D158=1,VLOOKUP(H158,[1]Priv_Workers!$B$2:$BD$55,38,FALSE),D158=2,VLOOKUP(H158,[1]Priv_Workers!$B$2:$BD$55,39,FALSE),D158=3,VLOOKUP(H158,[1]Priv_Workers!$B$2:$BD$55,40,FALSE),D158=4,VLOOKUP(H158,[1]Priv_Workers!$B$2:$BD$55,41,FALSE),D158=5,VLOOKUP(H158,[1]Priv_Workers!$B$2:$BD$55,42,FALSE),D158=6,VLOOKUP(H158,[1]Priv_Workers!$B$2:$BD$55,43,FALSE),D158=7,VLOOKUP(H158,[1]Priv_Workers!$B$2:$BD$55,43,FALSE),D158=8,VLOOKUP(H158,[1]Priv_Workers!$B$2:$BD$55,44,FALSE),D158=9,VLOOKUP(H158,[1]Priv_Workers!$B$2:$BD$55,45,FALSE),D158=10,VLOOKUP(H158,[1]Priv_Workers!$B$2:$BD$55,46,FALSE),D158=11,VLOOKUP(H158,[1]Priv_Workers!$B$2:$BD$55,47,FALSE),D158=12,VLOOKUP(H158,[1]Priv_Workers!$B$2:$BD$55,48)),C158=2018,_xlfn.IFS(D158=1,VLOOKUP(H158,[1]Priv_Workers!$B$2:$BD$55,49,FALSE),D158=2,VLOOKUP(H158,[1]Priv_Workers!$B$2:$BD$55,50,FALSE),D158=3,VLOOKUP(H158,[1]Priv_Workers!$B$2:$BD$55,51,FALSE),D158=4,VLOOKUP(H158,[1]Priv_Workers!$B$2:$BD$55,52,FALSE),D158=5,VLOOKUP(H158,[1]Priv_Workers!$B$2:$BD$55,53,FALSE),D158=6,VLOOKUP(H158,[1]Priv_Workers!$B$2:$BD$55,54)))</f>
        <v>7576377</v>
      </c>
      <c r="X158" s="3">
        <f t="shared" si="19"/>
        <v>5.4029782308879296E-3</v>
      </c>
      <c r="Y158" s="2">
        <f>_xlfn.IFS(C158=2014, _xlfn.IFS(E158=1, VLOOKUP(H158, [1]Wage_Info!$B$2:$AH$55, 2, FALSE), E158=2, VLOOKUP(H158, [1]Wage_Info!$B$2:$AH$55, 3, FALSE), E158=3, VLOOKUP(H158, [1]Wage_Info!$B$2:$AH$55, 4, FALSE), E158=4, VLOOKUP(H158, [1]Wage_Info!$B$2:$AH$55, 5, FALSE)), C158=2015, _xlfn.IFS(E158=1, VLOOKUP(H158, [1]Wage_Info!$B$2:$AH$55, 6, FALSE), E158=2, VLOOKUP(H158, [1]Wage_Info!$B$2:$AH$55, 7, FALSE), E158=3, VLOOKUP(H158, [1]Wage_Info!$B$2:$AH$55, 8, FALSE), E158=4, VLOOKUP(H158, [1]Wage_Info!$B$2:$AH$55, 9, FALSE)), C158=2016, _xlfn.IFS(E158=1, VLOOKUP(H158, [1]Wage_Info!$B$2:$AH$55, 10, FALSE), E158=2, VLOOKUP(H158, [1]Wage_Info!$B$2:$AH$55, 11, FALSE), E158=3, VLOOKUP(H158, [1]Wage_Info!$B$2:$AH$55, 12, FALSE), E158=4, VLOOKUP(H158, [1]Wage_Info!$B$2:$AH$55, 13, FALSE)), C158=2017, _xlfn.IFS(E158=1, VLOOKUP(H158, [1]Wage_Info!$B$2:$AH$55, 14, FALSE), E158=2, VLOOKUP(H158, [1]Wage_Info!$B$2:$AH$55, 15, FALSE), E158=3, VLOOKUP(H158, [1]Wage_Info!$B$2:$AH$55, 16, FALSE), E158=4, VLOOKUP(H158, [1]Wage_Info!$B$2:$AH$55, 17, FALSE)), C158 = 2018, _xlfn.IFS(E158=1, VLOOKUP(H158, [1]Wage_Info!$B$2:$AH$55, 18, FALSE), E158=3, VLOOKUP(H158, [1]Wage_Info!$B$2:$AH$55, 19, FALSE)))</f>
        <v>1085609424</v>
      </c>
      <c r="Z158" s="2">
        <f>_xlfn.IFS(C158=2014, _xlfn.IFS(E158=1, VLOOKUP(H158, [1]Wage_Info!$B$2:$AL$55, 20, FALSE), E158=2, VLOOKUP(H158, [1]Wage_Info!$B$2:$AL$55, 21, FALSE), E158=3, VLOOKUP(H158, [1]Wage_Info!$B$2:$AL$55, 22, FALSE), E158=4, VLOOKUP(H158, [1]Wage_Info!$B$2:$AL$55, 23, FALSE)), C158=2015, _xlfn.IFS(E158=1, VLOOKUP(H158, [1]Wage_Info!$B$2:$AL$55, 24, FALSE), E158=2, VLOOKUP(H158, [1]Wage_Info!$B$2:$AL$55, 25, FALSE), E158=3, VLOOKUP(H158, [1]Wage_Info!$B$2:$AL$55, 26, FALSE), E158=4, VLOOKUP(H158, [1]Wage_Info!$B$2:$AL$55, 27, FALSE)), C158=2016, _xlfn.IFS(E158=1, VLOOKUP(H158, [1]Wage_Info!$B$2:$AL$55, 28, FALSE), E158=2, VLOOKUP(H158, [1]Wage_Info!$B$2:$AL$55, 29, FALSE), E158=3, VLOOKUP(H158, [1]Wage_Info!$B$2:$AL$55, 30, FALSE), E158=4, VLOOKUP(H158, [1]Wage_Info!$B$2:$AL$55, 31, FALSE)), C158=2017, _xlfn.IFS(E158=1, VLOOKUP(H158, [1]Wage_Info!$B$2:$AL$55, 32, FALSE), E158=2, VLOOKUP(H158, [1]Wage_Info!$B$2:$AL$55, 33, FALSE), E158=3, VLOOKUP(H158, [1]Wage_Info!$B$2:$AL$55, 34, FALSE), E158=4, VLOOKUP(H158, [1]Wage_Info!$B$2:$AL$55, 35, FALSE)), C158 = 2018, _xlfn.IFS(E158=1, VLOOKUP(H158, [1]Wage_Info!$B$2:$AL$55, 36, FALSE), E158=2, VLOOKUP(H158, [1]Wage_Info!$B$2:$AL$55, 37, FALSE)))</f>
        <v>149321645217</v>
      </c>
      <c r="AA158" s="4">
        <f t="shared" si="20"/>
        <v>7.2702749987943833E-3</v>
      </c>
      <c r="AB158">
        <f>[1]Key!C158</f>
        <v>1</v>
      </c>
      <c r="AC158">
        <f t="shared" si="21"/>
        <v>0</v>
      </c>
      <c r="AD158">
        <f t="shared" si="22"/>
        <v>1</v>
      </c>
      <c r="AE158">
        <f t="shared" si="23"/>
        <v>1</v>
      </c>
      <c r="AF158">
        <f>[1]Key!D158</f>
        <v>0</v>
      </c>
    </row>
    <row r="159" spans="1:32" x14ac:dyDescent="0.3">
      <c r="A159">
        <v>158</v>
      </c>
      <c r="B159">
        <v>158</v>
      </c>
      <c r="C159">
        <v>2015</v>
      </c>
      <c r="D159">
        <v>2</v>
      </c>
      <c r="E159">
        <f t="shared" si="16"/>
        <v>1</v>
      </c>
      <c r="F159">
        <v>2016</v>
      </c>
      <c r="G159" t="s">
        <v>62</v>
      </c>
      <c r="H159" s="1">
        <f>VALUE(IF(G159="foreign",53,SUBSTITUTE(G159,G159,VLOOKUP(G159,[1]Key!$G$2:$H$55,2,))))</f>
        <v>53</v>
      </c>
      <c r="I159" t="s">
        <v>32</v>
      </c>
      <c r="J159">
        <f>VALUE(_xlfn.IFS(I159="foreign",53,I159="fictional",54, I159="unspecified", 55, NOT(OR(I159="foreign",I159="fictional")),SUBSTITUTE(I159,I159,VLOOKUP(I159,[1]Key!$G$2:$H$55,2,))))</f>
        <v>53</v>
      </c>
      <c r="K159">
        <f t="shared" si="17"/>
        <v>1</v>
      </c>
      <c r="L159">
        <f>VLOOKUP(H159, [1]Key!$H$2:$K$54, 2)</f>
        <v>0</v>
      </c>
      <c r="M159">
        <f>VLOOKUP(J159, [1]Key!$H$2:$K$54, 2)</f>
        <v>0</v>
      </c>
      <c r="N159">
        <f>VLOOKUP("*"&amp;G159&amp;"*",[1]Key!$N$2:$O$6,2,FALSE)</f>
        <v>0</v>
      </c>
      <c r="O159">
        <f>VLOOKUP("*"&amp;G159&amp;"*",[1]Key!$R$2:$S$11,2,FALSE)</f>
        <v>0</v>
      </c>
      <c r="P159">
        <v>826</v>
      </c>
      <c r="Q159" s="2">
        <v>3000000</v>
      </c>
      <c r="R159" t="s">
        <v>99</v>
      </c>
      <c r="S159">
        <f>VLOOKUP(R159, [1]Key!$U$2:$V$18, 2, FALSE)</f>
        <v>16</v>
      </c>
      <c r="T159">
        <f t="shared" si="18"/>
        <v>1</v>
      </c>
      <c r="U159">
        <f>_xlfn.IFS(C159=2018, VLOOKUP(H159, '[1]State Pop'!$B$2:$G$55,6),C159=2017, VLOOKUP(H159, '[1]State Pop'!$B$2:$F$55,5),C159=2016, VLOOKUP(H159, '[1]State Pop'!$B$2:$F$55,4), C159=2015, VLOOKUP(H159, '[1]State Pop'!$B$2:$F$55,3), C159=2014, VLOOKUP(H159, '[1]State Pop'!$B$2:$F$55,2))</f>
        <v>0</v>
      </c>
      <c r="V159">
        <f>_xlfn.IFS(C159=2014,_xlfn.IFS(D159=1,VLOOKUP(H159,[1]Film_Workers!$B$2:$BD$55,2,FALSE),D159=2,VLOOKUP(H159,[1]Film_Workers!$B$2:$BD$55,3,FALSE),D159=3,VLOOKUP(H159,[1]Film_Workers!$B$2:$BD$55,4,FALSE),D159=4,VLOOKUP(H159,[1]Film_Workers!$B$2:$BD$55,5,FALSE),D159=5,VLOOKUP(H159,[1]Film_Workers!$B$2:$BD$55,6,FALSE),D159=6,VLOOKUP(H159,[1]Film_Workers!$B$2:$BD$55,7,FALSE),D159=7,VLOOKUP(H159,[1]Film_Workers!$B$2:$BD$55,8,FALSE),D159=8,VLOOKUP(H159,[1]Film_Workers!$B$2:$BD$55,9,FALSE),D159=9,VLOOKUP(H159,[1]Film_Workers!$B$2:$BD$55,10,FALSE),D159=10,VLOOKUP(H159,[1]Film_Workers!$B$2:$BD$55,11,FALSE),D159=11,VLOOKUP(H159,[1]Film_Workers!$B$2:$BD$55,12,FALSE),D159=12,VLOOKUP(H159,[1]Film_Workers!$B$2:$BD$55,13,FALSE)),C159=2015,_xlfn.IFS(D159=1,VLOOKUP(H159,[1]Film_Workers!$B$2:$BD$55,14,FALSE),D159=2,VLOOKUP(H159,[1]Film_Workers!$B$2:$BD$55,15,FALSE),D159=3,VLOOKUP(H159,[1]Film_Workers!$B$2:$BD$55,16,FALSE),D159=4,VLOOKUP(H159,[1]Film_Workers!$B$2:$BD$55,17,FALSE),D159=5,VLOOKUP(H159,[1]Film_Workers!$B$2:$BD$55,18,FALSE),D159=6,VLOOKUP(H159,[1]Film_Workers!$B$2:$BD$55,19,FALSE),D159=7,VLOOKUP(H159,[1]Film_Workers!$B$2:$BD$55,20,FALSE),D159=8,VLOOKUP(H159,[1]Film_Workers!$B$2:$BD$55,21,FALSE),D159=9,VLOOKUP(H159,[1]Film_Workers!$B$2:$BD$55,22,FALSE),D159=10,VLOOKUP(H159,[1]Film_Workers!$B$2:$BD$55,23,FALSE),D159=11,VLOOKUP(H159,[1]Film_Workers!$B$2:$BD$55,24,FALSE),D159=12,VLOOKUP(H159,[1]Film_Workers!$B$2:$BD$55,25,FALSE)),C159=2016,_xlfn.IFS(D159=1,VLOOKUP(H159,[1]Film_Workers!$B$2:$BD$55,26,FALSE),D159=2,VLOOKUP(H159,[1]Film_Workers!$B$2:$BD$55,27,FALSE),D159=3,VLOOKUP(H159,[1]Film_Workers!$B$2:$BD$55,28,FALSE),D159=4,VLOOKUP(H159,[1]Film_Workers!$B$2:$BD$55,29,FALSE),D159=5,VLOOKUP(H159,[1]Film_Workers!$B$2:$BD$55,30,FALSE),D159=6,VLOOKUP(H159,[1]Film_Workers!$B$2:$BD$55,31,FALSE),D159=7,VLOOKUP(H159,[1]Film_Workers!$B$2:$BD$55,32,FALSE),D159=8,VLOOKUP(H159,[1]Film_Workers!$B$2:$BD$55,33,FALSE),D159=9,VLOOKUP(H159,[1]Film_Workers!$B$2:$BD$55,34,FALSE),D159=10,VLOOKUP(H159,[1]Film_Workers!$B$2:$BD$55,35,FALSE),D159=11,VLOOKUP(H159,[1]Film_Workers!$B$2:$BD$55,36,FALSE),D159=12,VLOOKUP(H159,[1]Film_Workers!$B$2:$BD$55,37,FALSE)),C159=2017,_xlfn.IFS(D159=1,VLOOKUP(H159,[1]Film_Workers!$B$2:$BD$55,38,FALSE),D159=2,VLOOKUP(H159,[1]Film_Workers!$B$2:$BD$55,39,FALSE),D159=3,VLOOKUP(H159,[1]Film_Workers!$B$2:$BD$55,40,FALSE),D159=4,VLOOKUP(H159,[1]Film_Workers!$B$2:$BD$55,41,FALSE),D159=5,VLOOKUP(H159,[1]Film_Workers!$B$2:$BD$55,42,FALSE),D159=6,VLOOKUP(H159,[1]Film_Workers!$B$2:$BD$55,43,FALSE),D159=7,VLOOKUP(H159,[1]Film_Workers!$B$2:$BD$55,43,FALSE),D159=8,VLOOKUP(H159,[1]Film_Workers!$B$2:$BD$55,44,FALSE),D159=9,VLOOKUP(H159,[1]Film_Workers!$B$2:$BD$55,45,FALSE),D159=10,VLOOKUP(H159,[1]Film_Workers!$B$2:$BD$55,46,FALSE),D159=11,VLOOKUP(H159,[1]Film_Workers!$B$2:$BD$55,47,FALSE),D159=12,VLOOKUP(H159,[1]Film_Workers!$B$2:$BD$55,48)),C159=2018,_xlfn.IFS(D159=1,VLOOKUP(H159,[1]Film_Workers!$B$2:$BD$55,49,FALSE),D159=2,VLOOKUP(H159,[1]Film_Workers!$B$2:$BD$55,50,FALSE),D159=3,VLOOKUP(H159,[1]Film_Workers!$B$2:$BD$55,51,FALSE),D159=4,VLOOKUP(H159,[1]Film_Workers!$B$2:$BD$55,52,FALSE),D159=5,VLOOKUP(H159,[1]Film_Workers!$B$2:$BD$55,53,FALSE),D159=6,VLOOKUP(H159,[1]Film_Workers!$B$2:$BD$55,54)))</f>
        <v>0</v>
      </c>
      <c r="W159">
        <f>_xlfn.IFS(C159=2014,_xlfn.IFS(D159=1,VLOOKUP(H159,[1]Priv_Workers!$B$2:$BD$55,2,FALSE),D159=2,VLOOKUP(H159,[1]Priv_Workers!$B$2:$BD$55,3,FALSE),D159=3,VLOOKUP(H159,[1]Priv_Workers!$B$2:$BD$55,4,FALSE),D159=4,VLOOKUP(H159,[1]Priv_Workers!$B$2:$BD$55,5,FALSE),D159=5,VLOOKUP(H159,[1]Priv_Workers!$B$2:$BD$55,6,FALSE),D159=6,VLOOKUP(H159,[1]Priv_Workers!$B$2:$BD$55,7,FALSE),D159=7,VLOOKUP(H159,[1]Priv_Workers!$B$2:$BD$55,8,FALSE),D159=8,VLOOKUP(H159,[1]Priv_Workers!$B$2:$BD$55,9,FALSE),D159=9,VLOOKUP(H159,[1]Priv_Workers!$B$2:$BD$55,10,FALSE),D159=10,VLOOKUP(H159,[1]Priv_Workers!$B$2:$BD$55,11,FALSE),D159=11,VLOOKUP(H159,[1]Priv_Workers!$B$2:$BD$55,12,FALSE),D159=12,VLOOKUP(H159,[1]Priv_Workers!$B$2:$BD$55,13,FALSE)),C159=2015,_xlfn.IFS(D159=1,VLOOKUP(H159,[1]Priv_Workers!$B$2:$BD$55,14,FALSE),D159=2,VLOOKUP(H159,[1]Priv_Workers!$B$2:$BD$55,15,FALSE),D159=3,VLOOKUP(H159,[1]Priv_Workers!$B$2:$BD$55,16,FALSE),D159=4,VLOOKUP(H159,[1]Priv_Workers!$B$2:$BD$55,17,FALSE),D159=5,VLOOKUP(H159,[1]Priv_Workers!$B$2:$BD$55,18,FALSE),D159=6,VLOOKUP(H159,[1]Priv_Workers!$B$2:$BD$55,19,FALSE),D159=7,VLOOKUP(H159,[1]Priv_Workers!$B$2:$BD$55,20,FALSE),D159=8,VLOOKUP(H159,[1]Priv_Workers!$B$2:$BD$55,21,FALSE),D159=9,VLOOKUP(H159,[1]Priv_Workers!$B$2:$BD$55,22,FALSE),D159=10,VLOOKUP(H159,[1]Priv_Workers!$B$2:$BD$55,23,FALSE),D159=11,VLOOKUP(H159,[1]Priv_Workers!$B$2:$BD$55,24,FALSE),D159=12,VLOOKUP(H159,[1]Priv_Workers!$B$2:$BD$55,25,FALSE)),C159=2016,_xlfn.IFS(D159=1,VLOOKUP(H159,[1]Priv_Workers!$B$2:$BD$55,26,FALSE),D159=2,VLOOKUP(H159,[1]Priv_Workers!$B$2:$BD$55,27,FALSE),D159=3,VLOOKUP(H159,[1]Priv_Workers!$B$2:$BD$55,28,FALSE),D159=4,VLOOKUP(H159,[1]Priv_Workers!$B$2:$BD$55,29,FALSE),D159=5,VLOOKUP(H159,[1]Priv_Workers!$B$2:$BD$55,30,FALSE),D159=6,VLOOKUP(H159,[1]Priv_Workers!$B$2:$BD$55,31,FALSE),D159=7,VLOOKUP(H159,[1]Priv_Workers!$B$2:$BD$55,32,FALSE),D159=8,VLOOKUP(H159,[1]Priv_Workers!$B$2:$BD$55,33,FALSE),D159=9,VLOOKUP(H159,[1]Priv_Workers!$B$2:$BD$55,34,FALSE),D159=10,VLOOKUP(H159,[1]Priv_Workers!$B$2:$BD$55,35,FALSE),D159=11,VLOOKUP(H159,[1]Priv_Workers!$B$2:$BD$55,36,FALSE),D159=12,VLOOKUP(H159,[1]Priv_Workers!$B$2:$BD$55,37,FALSE)),C159=2017,_xlfn.IFS(D159=1,VLOOKUP(H159,[1]Priv_Workers!$B$2:$BD$55,38,FALSE),D159=2,VLOOKUP(H159,[1]Priv_Workers!$B$2:$BD$55,39,FALSE),D159=3,VLOOKUP(H159,[1]Priv_Workers!$B$2:$BD$55,40,FALSE),D159=4,VLOOKUP(H159,[1]Priv_Workers!$B$2:$BD$55,41,FALSE),D159=5,VLOOKUP(H159,[1]Priv_Workers!$B$2:$BD$55,42,FALSE),D159=6,VLOOKUP(H159,[1]Priv_Workers!$B$2:$BD$55,43,FALSE),D159=7,VLOOKUP(H159,[1]Priv_Workers!$B$2:$BD$55,43,FALSE),D159=8,VLOOKUP(H159,[1]Priv_Workers!$B$2:$BD$55,44,FALSE),D159=9,VLOOKUP(H159,[1]Priv_Workers!$B$2:$BD$55,45,FALSE),D159=10,VLOOKUP(H159,[1]Priv_Workers!$B$2:$BD$55,46,FALSE),D159=11,VLOOKUP(H159,[1]Priv_Workers!$B$2:$BD$55,47,FALSE),D159=12,VLOOKUP(H159,[1]Priv_Workers!$B$2:$BD$55,48)),C159=2018,_xlfn.IFS(D159=1,VLOOKUP(H159,[1]Priv_Workers!$B$2:$BD$55,49,FALSE),D159=2,VLOOKUP(H159,[1]Priv_Workers!$B$2:$BD$55,50,FALSE),D159=3,VLOOKUP(H159,[1]Priv_Workers!$B$2:$BD$55,51,FALSE),D159=4,VLOOKUP(H159,[1]Priv_Workers!$B$2:$BD$55,52,FALSE),D159=5,VLOOKUP(H159,[1]Priv_Workers!$B$2:$BD$55,53,FALSE),D159=6,VLOOKUP(H159,[1]Priv_Workers!$B$2:$BD$55,54)))</f>
        <v>0</v>
      </c>
      <c r="X159" s="3" t="e">
        <f t="shared" si="19"/>
        <v>#DIV/0!</v>
      </c>
      <c r="Y159" s="2">
        <f>_xlfn.IFS(C159=2014, _xlfn.IFS(E159=1, VLOOKUP(H159, [1]Wage_Info!$B$2:$AH$55, 2, FALSE), E159=2, VLOOKUP(H159, [1]Wage_Info!$B$2:$AH$55, 3, FALSE), E159=3, VLOOKUP(H159, [1]Wage_Info!$B$2:$AH$55, 4, FALSE), E159=4, VLOOKUP(H159, [1]Wage_Info!$B$2:$AH$55, 5, FALSE)), C159=2015, _xlfn.IFS(E159=1, VLOOKUP(H159, [1]Wage_Info!$B$2:$AH$55, 6, FALSE), E159=2, VLOOKUP(H159, [1]Wage_Info!$B$2:$AH$55, 7, FALSE), E159=3, VLOOKUP(H159, [1]Wage_Info!$B$2:$AH$55, 8, FALSE), E159=4, VLOOKUP(H159, [1]Wage_Info!$B$2:$AH$55, 9, FALSE)), C159=2016, _xlfn.IFS(E159=1, VLOOKUP(H159, [1]Wage_Info!$B$2:$AH$55, 10, FALSE), E159=2, VLOOKUP(H159, [1]Wage_Info!$B$2:$AH$55, 11, FALSE), E159=3, VLOOKUP(H159, [1]Wage_Info!$B$2:$AH$55, 12, FALSE), E159=4, VLOOKUP(H159, [1]Wage_Info!$B$2:$AH$55, 13, FALSE)), C159=2017, _xlfn.IFS(E159=1, VLOOKUP(H159, [1]Wage_Info!$B$2:$AH$55, 14, FALSE), E159=2, VLOOKUP(H159, [1]Wage_Info!$B$2:$AH$55, 15, FALSE), E159=3, VLOOKUP(H159, [1]Wage_Info!$B$2:$AH$55, 16, FALSE), E159=4, VLOOKUP(H159, [1]Wage_Info!$B$2:$AH$55, 17, FALSE)), C159 = 2018, _xlfn.IFS(E159=1, VLOOKUP(H159, [1]Wage_Info!$B$2:$AH$55, 18, FALSE), E159=3, VLOOKUP(H159, [1]Wage_Info!$B$2:$AH$55, 19, FALSE)))</f>
        <v>0</v>
      </c>
      <c r="Z159" s="2">
        <f>_xlfn.IFS(C159=2014, _xlfn.IFS(E159=1, VLOOKUP(H159, [1]Wage_Info!$B$2:$AL$55, 20, FALSE), E159=2, VLOOKUP(H159, [1]Wage_Info!$B$2:$AL$55, 21, FALSE), E159=3, VLOOKUP(H159, [1]Wage_Info!$B$2:$AL$55, 22, FALSE), E159=4, VLOOKUP(H159, [1]Wage_Info!$B$2:$AL$55, 23, FALSE)), C159=2015, _xlfn.IFS(E159=1, VLOOKUP(H159, [1]Wage_Info!$B$2:$AL$55, 24, FALSE), E159=2, VLOOKUP(H159, [1]Wage_Info!$B$2:$AL$55, 25, FALSE), E159=3, VLOOKUP(H159, [1]Wage_Info!$B$2:$AL$55, 26, FALSE), E159=4, VLOOKUP(H159, [1]Wage_Info!$B$2:$AL$55, 27, FALSE)), C159=2016, _xlfn.IFS(E159=1, VLOOKUP(H159, [1]Wage_Info!$B$2:$AL$55, 28, FALSE), E159=2, VLOOKUP(H159, [1]Wage_Info!$B$2:$AL$55, 29, FALSE), E159=3, VLOOKUP(H159, [1]Wage_Info!$B$2:$AL$55, 30, FALSE), E159=4, VLOOKUP(H159, [1]Wage_Info!$B$2:$AL$55, 31, FALSE)), C159=2017, _xlfn.IFS(E159=1, VLOOKUP(H159, [1]Wage_Info!$B$2:$AL$55, 32, FALSE), E159=2, VLOOKUP(H159, [1]Wage_Info!$B$2:$AL$55, 33, FALSE), E159=3, VLOOKUP(H159, [1]Wage_Info!$B$2:$AL$55, 34, FALSE), E159=4, VLOOKUP(H159, [1]Wage_Info!$B$2:$AL$55, 35, FALSE)), C159 = 2018, _xlfn.IFS(E159=1, VLOOKUP(H159, [1]Wage_Info!$B$2:$AL$55, 36, FALSE), E159=2, VLOOKUP(H159, [1]Wage_Info!$B$2:$AL$55, 37, FALSE)))</f>
        <v>0</v>
      </c>
      <c r="AA159" s="4" t="e">
        <f t="shared" si="20"/>
        <v>#DIV/0!</v>
      </c>
      <c r="AB159">
        <f>[1]Key!C159</f>
        <v>1</v>
      </c>
      <c r="AC159">
        <f t="shared" si="21"/>
        <v>0</v>
      </c>
      <c r="AD159">
        <f t="shared" si="22"/>
        <v>0</v>
      </c>
      <c r="AE159">
        <f t="shared" si="23"/>
        <v>0</v>
      </c>
      <c r="AF159">
        <f>[1]Key!D159</f>
        <v>0</v>
      </c>
    </row>
    <row r="160" spans="1:32" x14ac:dyDescent="0.3">
      <c r="A160">
        <v>159</v>
      </c>
      <c r="B160">
        <v>159</v>
      </c>
      <c r="C160">
        <v>2014</v>
      </c>
      <c r="D160">
        <v>10</v>
      </c>
      <c r="E160">
        <f t="shared" si="16"/>
        <v>4</v>
      </c>
      <c r="F160">
        <v>2016</v>
      </c>
      <c r="G160" t="s">
        <v>28</v>
      </c>
      <c r="H160" s="1">
        <f>VALUE(IF(G160="foreign",53,SUBSTITUTE(G160,G160,VLOOKUP(G160,[1]Key!$G$2:$H$55,2,))))</f>
        <v>5</v>
      </c>
      <c r="I160" t="s">
        <v>28</v>
      </c>
      <c r="J160">
        <f>VALUE(_xlfn.IFS(I160="foreign",53,I160="fictional",54, I160="unspecified", 55, NOT(OR(I160="foreign",I160="fictional")),SUBSTITUTE(I160,I160,VLOOKUP(I160,[1]Key!$G$2:$H$55,2,))))</f>
        <v>5</v>
      </c>
      <c r="K160">
        <f t="shared" si="17"/>
        <v>1</v>
      </c>
      <c r="L160">
        <f>VLOOKUP(H160, [1]Key!$H$2:$K$54, 2)</f>
        <v>3</v>
      </c>
      <c r="M160">
        <f>VLOOKUP(J160, [1]Key!$H$2:$K$54, 2)</f>
        <v>3</v>
      </c>
      <c r="N160">
        <f>VLOOKUP("*"&amp;G160&amp;"*",[1]Key!$N$2:$O$6,2,FALSE)</f>
        <v>4</v>
      </c>
      <c r="O160">
        <f>VLOOKUP("*"&amp;G160&amp;"*",[1]Key!$R$2:$S$11,2,FALSE)</f>
        <v>6</v>
      </c>
      <c r="P160">
        <v>816</v>
      </c>
      <c r="Q160" s="2">
        <v>10000000</v>
      </c>
      <c r="R160" t="s">
        <v>81</v>
      </c>
      <c r="S160">
        <f>VLOOKUP(R160, [1]Key!$U$2:$V$50, 2, FALSE)</f>
        <v>12</v>
      </c>
      <c r="T160">
        <f t="shared" si="18"/>
        <v>1</v>
      </c>
      <c r="U160">
        <f>_xlfn.IFS(C160=2018, VLOOKUP(H160, '[1]State Pop'!$B$2:$G$55,6),C160=2017, VLOOKUP(H160, '[1]State Pop'!$B$2:$F$55,5),C160=2016, VLOOKUP(H160, '[1]State Pop'!$B$2:$F$55,4), C160=2015, VLOOKUP(H160, '[1]State Pop'!$B$2:$F$55,3), C160=2014, VLOOKUP(H160, '[1]State Pop'!$B$2:$F$55,2))</f>
        <v>38701278</v>
      </c>
      <c r="V160">
        <f>_xlfn.IFS(C160=2014,_xlfn.IFS(D160=1,VLOOKUP(H160,[1]Film_Workers!$B$2:$BD$55,2,FALSE),D160=2,VLOOKUP(H160,[1]Film_Workers!$B$2:$BD$55,3,FALSE),D160=3,VLOOKUP(H160,[1]Film_Workers!$B$2:$BD$55,4,FALSE),D160=4,VLOOKUP(H160,[1]Film_Workers!$B$2:$BD$55,5,FALSE),D160=5,VLOOKUP(H160,[1]Film_Workers!$B$2:$BD$55,6,FALSE),D160=6,VLOOKUP(H160,[1]Film_Workers!$B$2:$BD$55,7,FALSE),D160=7,VLOOKUP(H160,[1]Film_Workers!$B$2:$BD$55,8,FALSE),D160=8,VLOOKUP(H160,[1]Film_Workers!$B$2:$BD$55,9,FALSE),D160=9,VLOOKUP(H160,[1]Film_Workers!$B$2:$BD$55,10,FALSE),D160=10,VLOOKUP(H160,[1]Film_Workers!$B$2:$BD$55,11,FALSE),D160=11,VLOOKUP(H160,[1]Film_Workers!$B$2:$BD$55,12,FALSE),D160=12,VLOOKUP(H160,[1]Film_Workers!$B$2:$BD$55,13,FALSE)),C160=2015,_xlfn.IFS(D160=1,VLOOKUP(H160,[1]Film_Workers!$B$2:$BD$55,14,FALSE),D160=2,VLOOKUP(H160,[1]Film_Workers!$B$2:$BD$55,15,FALSE),D160=3,VLOOKUP(H160,[1]Film_Workers!$B$2:$BD$55,16,FALSE),D160=4,VLOOKUP(H160,[1]Film_Workers!$B$2:$BD$55,17,FALSE),D160=5,VLOOKUP(H160,[1]Film_Workers!$B$2:$BD$55,18,FALSE),D160=6,VLOOKUP(H160,[1]Film_Workers!$B$2:$BD$55,19,FALSE),D160=7,VLOOKUP(H160,[1]Film_Workers!$B$2:$BD$55,20,FALSE),D160=8,VLOOKUP(H160,[1]Film_Workers!$B$2:$BD$55,21,FALSE),D160=9,VLOOKUP(H160,[1]Film_Workers!$B$2:$BD$55,22,FALSE),D160=10,VLOOKUP(H160,[1]Film_Workers!$B$2:$BD$55,23,FALSE),D160=11,VLOOKUP(H160,[1]Film_Workers!$B$2:$BD$55,24,FALSE),D160=12,VLOOKUP(H160,[1]Film_Workers!$B$2:$BD$55,25,FALSE)),C160=2016,_xlfn.IFS(D160=1,VLOOKUP(H160,[1]Film_Workers!$B$2:$BD$55,26,FALSE),D160=2,VLOOKUP(H160,[1]Film_Workers!$B$2:$BD$55,27,FALSE),D160=3,VLOOKUP(H160,[1]Film_Workers!$B$2:$BD$55,28,FALSE),D160=4,VLOOKUP(H160,[1]Film_Workers!$B$2:$BD$55,29,FALSE),D160=5,VLOOKUP(H160,[1]Film_Workers!$B$2:$BD$55,30,FALSE),D160=6,VLOOKUP(H160,[1]Film_Workers!$B$2:$BD$55,31,FALSE),D160=7,VLOOKUP(H160,[1]Film_Workers!$B$2:$BD$55,32,FALSE),D160=8,VLOOKUP(H160,[1]Film_Workers!$B$2:$BD$55,33,FALSE),D160=9,VLOOKUP(H160,[1]Film_Workers!$B$2:$BD$55,34,FALSE),D160=10,VLOOKUP(H160,[1]Film_Workers!$B$2:$BD$55,35,FALSE),D160=11,VLOOKUP(H160,[1]Film_Workers!$B$2:$BD$55,36,FALSE),D160=12,VLOOKUP(H160,[1]Film_Workers!$B$2:$BD$55,37,FALSE)),C160=2017,_xlfn.IFS(D160=1,VLOOKUP(H160,[1]Film_Workers!$B$2:$BD$55,38,FALSE),D160=2,VLOOKUP(H160,[1]Film_Workers!$B$2:$BD$55,39,FALSE),D160=3,VLOOKUP(H160,[1]Film_Workers!$B$2:$BD$55,40,FALSE),D160=4,VLOOKUP(H160,[1]Film_Workers!$B$2:$BD$55,41,FALSE),D160=5,VLOOKUP(H160,[1]Film_Workers!$B$2:$BD$55,42,FALSE),D160=6,VLOOKUP(H160,[1]Film_Workers!$B$2:$BD$55,43,FALSE),D160=7,VLOOKUP(H160,[1]Film_Workers!$B$2:$BD$55,43,FALSE),D160=8,VLOOKUP(H160,[1]Film_Workers!$B$2:$BD$55,44,FALSE),D160=9,VLOOKUP(H160,[1]Film_Workers!$B$2:$BD$55,45,FALSE),D160=10,VLOOKUP(H160,[1]Film_Workers!$B$2:$BD$55,46,FALSE),D160=11,VLOOKUP(H160,[1]Film_Workers!$B$2:$BD$55,47,FALSE),D160=12,VLOOKUP(H160,[1]Film_Workers!$B$2:$BD$55,48)),C160=2018,_xlfn.IFS(D160=1,VLOOKUP(H160,[1]Film_Workers!$B$2:$BD$55,49,FALSE),D160=2,VLOOKUP(H160,[1]Film_Workers!$B$2:$BD$55,50,FALSE),D160=3,VLOOKUP(H160,[1]Film_Workers!$B$2:$BD$55,51,FALSE),D160=4,VLOOKUP(H160,[1]Film_Workers!$B$2:$BD$55,52,FALSE),D160=5,VLOOKUP(H160,[1]Film_Workers!$B$2:$BD$55,53,FALSE),D160=6,VLOOKUP(H160,[1]Film_Workers!$B$2:$BD$55,54)))</f>
        <v>114215</v>
      </c>
      <c r="W160">
        <f>_xlfn.IFS(C160=2014,_xlfn.IFS(D160=1,VLOOKUP(H160,[1]Priv_Workers!$B$2:$BD$55,2,FALSE),D160=2,VLOOKUP(H160,[1]Priv_Workers!$B$2:$BD$55,3,FALSE),D160=3,VLOOKUP(H160,[1]Priv_Workers!$B$2:$BD$55,4,FALSE),D160=4,VLOOKUP(H160,[1]Priv_Workers!$B$2:$BD$55,5,FALSE),D160=5,VLOOKUP(H160,[1]Priv_Workers!$B$2:$BD$55,6,FALSE),D160=6,VLOOKUP(H160,[1]Priv_Workers!$B$2:$BD$55,7,FALSE),D160=7,VLOOKUP(H160,[1]Priv_Workers!$B$2:$BD$55,8,FALSE),D160=8,VLOOKUP(H160,[1]Priv_Workers!$B$2:$BD$55,9,FALSE),D160=9,VLOOKUP(H160,[1]Priv_Workers!$B$2:$BD$55,10,FALSE),D160=10,VLOOKUP(H160,[1]Priv_Workers!$B$2:$BD$55,11,FALSE),D160=11,VLOOKUP(H160,[1]Priv_Workers!$B$2:$BD$55,12,FALSE),D160=12,VLOOKUP(H160,[1]Priv_Workers!$B$2:$BD$55,13,FALSE)),C160=2015,_xlfn.IFS(D160=1,VLOOKUP(H160,[1]Priv_Workers!$B$2:$BD$55,14,FALSE),D160=2,VLOOKUP(H160,[1]Priv_Workers!$B$2:$BD$55,15,FALSE),D160=3,VLOOKUP(H160,[1]Priv_Workers!$B$2:$BD$55,16,FALSE),D160=4,VLOOKUP(H160,[1]Priv_Workers!$B$2:$BD$55,17,FALSE),D160=5,VLOOKUP(H160,[1]Priv_Workers!$B$2:$BD$55,18,FALSE),D160=6,VLOOKUP(H160,[1]Priv_Workers!$B$2:$BD$55,19,FALSE),D160=7,VLOOKUP(H160,[1]Priv_Workers!$B$2:$BD$55,20,FALSE),D160=8,VLOOKUP(H160,[1]Priv_Workers!$B$2:$BD$55,21,FALSE),D160=9,VLOOKUP(H160,[1]Priv_Workers!$B$2:$BD$55,22,FALSE),D160=10,VLOOKUP(H160,[1]Priv_Workers!$B$2:$BD$55,23,FALSE),D160=11,VLOOKUP(H160,[1]Priv_Workers!$B$2:$BD$55,24,FALSE),D160=12,VLOOKUP(H160,[1]Priv_Workers!$B$2:$BD$55,25,FALSE)),C160=2016,_xlfn.IFS(D160=1,VLOOKUP(H160,[1]Priv_Workers!$B$2:$BD$55,26,FALSE),D160=2,VLOOKUP(H160,[1]Priv_Workers!$B$2:$BD$55,27,FALSE),D160=3,VLOOKUP(H160,[1]Priv_Workers!$B$2:$BD$55,28,FALSE),D160=4,VLOOKUP(H160,[1]Priv_Workers!$B$2:$BD$55,29,FALSE),D160=5,VLOOKUP(H160,[1]Priv_Workers!$B$2:$BD$55,30,FALSE),D160=6,VLOOKUP(H160,[1]Priv_Workers!$B$2:$BD$55,31,FALSE),D160=7,VLOOKUP(H160,[1]Priv_Workers!$B$2:$BD$55,32,FALSE),D160=8,VLOOKUP(H160,[1]Priv_Workers!$B$2:$BD$55,33,FALSE),D160=9,VLOOKUP(H160,[1]Priv_Workers!$B$2:$BD$55,34,FALSE),D160=10,VLOOKUP(H160,[1]Priv_Workers!$B$2:$BD$55,35,FALSE),D160=11,VLOOKUP(H160,[1]Priv_Workers!$B$2:$BD$55,36,FALSE),D160=12,VLOOKUP(H160,[1]Priv_Workers!$B$2:$BD$55,37,FALSE)),C160=2017,_xlfn.IFS(D160=1,VLOOKUP(H160,[1]Priv_Workers!$B$2:$BD$55,38,FALSE),D160=2,VLOOKUP(H160,[1]Priv_Workers!$B$2:$BD$55,39,FALSE),D160=3,VLOOKUP(H160,[1]Priv_Workers!$B$2:$BD$55,40,FALSE),D160=4,VLOOKUP(H160,[1]Priv_Workers!$B$2:$BD$55,41,FALSE),D160=5,VLOOKUP(H160,[1]Priv_Workers!$B$2:$BD$55,42,FALSE),D160=6,VLOOKUP(H160,[1]Priv_Workers!$B$2:$BD$55,43,FALSE),D160=7,VLOOKUP(H160,[1]Priv_Workers!$B$2:$BD$55,43,FALSE),D160=8,VLOOKUP(H160,[1]Priv_Workers!$B$2:$BD$55,44,FALSE),D160=9,VLOOKUP(H160,[1]Priv_Workers!$B$2:$BD$55,45,FALSE),D160=10,VLOOKUP(H160,[1]Priv_Workers!$B$2:$BD$55,46,FALSE),D160=11,VLOOKUP(H160,[1]Priv_Workers!$B$2:$BD$55,47,FALSE),D160=12,VLOOKUP(H160,[1]Priv_Workers!$B$2:$BD$55,48)),C160=2018,_xlfn.IFS(D160=1,VLOOKUP(H160,[1]Priv_Workers!$B$2:$BD$55,49,FALSE),D160=2,VLOOKUP(H160,[1]Priv_Workers!$B$2:$BD$55,50,FALSE),D160=3,VLOOKUP(H160,[1]Priv_Workers!$B$2:$BD$55,51,FALSE),D160=4,VLOOKUP(H160,[1]Priv_Workers!$B$2:$BD$55,52,FALSE),D160=5,VLOOKUP(H160,[1]Priv_Workers!$B$2:$BD$55,53,FALSE),D160=6,VLOOKUP(H160,[1]Priv_Workers!$B$2:$BD$55,54)))</f>
        <v>13715249</v>
      </c>
      <c r="X160" s="3">
        <f t="shared" si="19"/>
        <v>8.3275921567300751E-3</v>
      </c>
      <c r="Y160" s="2">
        <f>_xlfn.IFS(C160=2014, _xlfn.IFS(E160=1, VLOOKUP(H160, [1]Wage_Info!$B$2:$AH$55, 2, FALSE), E160=2, VLOOKUP(H160, [1]Wage_Info!$B$2:$AH$55, 3, FALSE), E160=3, VLOOKUP(H160, [1]Wage_Info!$B$2:$AH$55, 4, FALSE), E160=4, VLOOKUP(H160, [1]Wage_Info!$B$2:$AH$55, 5, FALSE)), C160=2015, _xlfn.IFS(E160=1, VLOOKUP(H160, [1]Wage_Info!$B$2:$AH$55, 6, FALSE), E160=2, VLOOKUP(H160, [1]Wage_Info!$B$2:$AH$55, 7, FALSE), E160=3, VLOOKUP(H160, [1]Wage_Info!$B$2:$AH$55, 8, FALSE), E160=4, VLOOKUP(H160, [1]Wage_Info!$B$2:$AH$55, 9, FALSE)), C160=2016, _xlfn.IFS(E160=1, VLOOKUP(H160, [1]Wage_Info!$B$2:$AH$55, 10, FALSE), E160=2, VLOOKUP(H160, [1]Wage_Info!$B$2:$AH$55, 11, FALSE), E160=3, VLOOKUP(H160, [1]Wage_Info!$B$2:$AH$55, 12, FALSE), E160=4, VLOOKUP(H160, [1]Wage_Info!$B$2:$AH$55, 13, FALSE)), C160=2017, _xlfn.IFS(E160=1, VLOOKUP(H160, [1]Wage_Info!$B$2:$AH$55, 14, FALSE), E160=2, VLOOKUP(H160, [1]Wage_Info!$B$2:$AH$55, 15, FALSE), E160=3, VLOOKUP(H160, [1]Wage_Info!$B$2:$AH$55, 16, FALSE), E160=4, VLOOKUP(H160, [1]Wage_Info!$B$2:$AH$55, 17, FALSE)), C160 = 2018, _xlfn.IFS(E160=1, VLOOKUP(H160, [1]Wage_Info!$B$2:$AH$55, 18, FALSE), E160=3, VLOOKUP(H160, [1]Wage_Info!$B$2:$AH$55, 19, FALSE)))</f>
        <v>3824672015</v>
      </c>
      <c r="Z160" s="2">
        <f>_xlfn.IFS(C160=2014, _xlfn.IFS(E160=1, VLOOKUP(H160, [1]Wage_Info!$B$2:$AL$55, 20, FALSE), E160=2, VLOOKUP(H160, [1]Wage_Info!$B$2:$AL$55, 21, FALSE), E160=3, VLOOKUP(H160, [1]Wage_Info!$B$2:$AL$55, 22, FALSE), E160=4, VLOOKUP(H160, [1]Wage_Info!$B$2:$AL$55, 23, FALSE)), C160=2015, _xlfn.IFS(E160=1, VLOOKUP(H160, [1]Wage_Info!$B$2:$AL$55, 24, FALSE), E160=2, VLOOKUP(H160, [1]Wage_Info!$B$2:$AL$55, 25, FALSE), E160=3, VLOOKUP(H160, [1]Wage_Info!$B$2:$AL$55, 26, FALSE), E160=4, VLOOKUP(H160, [1]Wage_Info!$B$2:$AL$55, 27, FALSE)), C160=2016, _xlfn.IFS(E160=1, VLOOKUP(H160, [1]Wage_Info!$B$2:$AL$55, 28, FALSE), E160=2, VLOOKUP(H160, [1]Wage_Info!$B$2:$AL$55, 29, FALSE), E160=3, VLOOKUP(H160, [1]Wage_Info!$B$2:$AL$55, 30, FALSE), E160=4, VLOOKUP(H160, [1]Wage_Info!$B$2:$AL$55, 31, FALSE)), C160=2017, _xlfn.IFS(E160=1, VLOOKUP(H160, [1]Wage_Info!$B$2:$AL$55, 32, FALSE), E160=2, VLOOKUP(H160, [1]Wage_Info!$B$2:$AL$55, 33, FALSE), E160=3, VLOOKUP(H160, [1]Wage_Info!$B$2:$AL$55, 34, FALSE), E160=4, VLOOKUP(H160, [1]Wage_Info!$B$2:$AL$55, 35, FALSE)), C160 = 2018, _xlfn.IFS(E160=1, VLOOKUP(H160, [1]Wage_Info!$B$2:$AL$55, 36, FALSE), E160=2, VLOOKUP(H160, [1]Wage_Info!$B$2:$AL$55, 37, FALSE)))</f>
        <v>216188885659</v>
      </c>
      <c r="AA160" s="4">
        <f t="shared" si="20"/>
        <v>1.7691344323004413E-2</v>
      </c>
      <c r="AB160">
        <f>[1]Key!C160</f>
        <v>1</v>
      </c>
      <c r="AC160">
        <f t="shared" si="21"/>
        <v>1</v>
      </c>
      <c r="AD160">
        <f t="shared" si="22"/>
        <v>0</v>
      </c>
      <c r="AE160">
        <f t="shared" si="23"/>
        <v>1</v>
      </c>
      <c r="AF160">
        <f>[1]Key!D160</f>
        <v>0</v>
      </c>
    </row>
    <row r="161" spans="1:32" x14ac:dyDescent="0.3">
      <c r="A161">
        <v>160</v>
      </c>
      <c r="B161">
        <v>160</v>
      </c>
      <c r="C161">
        <v>2015</v>
      </c>
      <c r="D161">
        <v>3</v>
      </c>
      <c r="E161">
        <f t="shared" si="16"/>
        <v>1</v>
      </c>
      <c r="F161">
        <v>2016</v>
      </c>
      <c r="G161" t="s">
        <v>28</v>
      </c>
      <c r="H161" s="1">
        <f>VALUE(IF(G161="foreign",53,SUBSTITUTE(G161,G161,VLOOKUP(G161,[1]Key!$G$2:$H$55,2,))))</f>
        <v>5</v>
      </c>
      <c r="I161" t="s">
        <v>28</v>
      </c>
      <c r="J161">
        <f>VALUE(_xlfn.IFS(I161="foreign",53,I161="fictional",54, I161="unspecified", 55, NOT(OR(I161="foreign",I161="fictional")),SUBSTITUTE(I161,I161,VLOOKUP(I161,[1]Key!$G$2:$H$55,2,))))</f>
        <v>5</v>
      </c>
      <c r="K161">
        <f t="shared" si="17"/>
        <v>1</v>
      </c>
      <c r="L161">
        <f>VLOOKUP(H161, [1]Key!$H$2:$K$54, 2)</f>
        <v>3</v>
      </c>
      <c r="M161">
        <f>VLOOKUP(J161, [1]Key!$H$2:$K$54, 2)</f>
        <v>3</v>
      </c>
      <c r="N161">
        <f>VLOOKUP("*"&amp;G161&amp;"*",[1]Key!$N$2:$O$6,2,FALSE)</f>
        <v>4</v>
      </c>
      <c r="O161">
        <f>VLOOKUP("*"&amp;G161&amp;"*",[1]Key!$R$2:$S$11,2,FALSE)</f>
        <v>6</v>
      </c>
      <c r="P161">
        <v>783</v>
      </c>
      <c r="Q161" s="2">
        <v>7000000</v>
      </c>
      <c r="R161" t="s">
        <v>69</v>
      </c>
      <c r="S161">
        <f>VLOOKUP(R161, [1]Key!$U$2:$V$50, 2, FALSE)</f>
        <v>11</v>
      </c>
      <c r="T161">
        <f t="shared" si="18"/>
        <v>1</v>
      </c>
      <c r="U161">
        <f>_xlfn.IFS(C161=2018, VLOOKUP(H161, '[1]State Pop'!$B$2:$G$55,6),C161=2017, VLOOKUP(H161, '[1]State Pop'!$B$2:$F$55,5),C161=2016, VLOOKUP(H161, '[1]State Pop'!$B$2:$F$55,4), C161=2015, VLOOKUP(H161, '[1]State Pop'!$B$2:$F$55,3), C161=2014, VLOOKUP(H161, '[1]State Pop'!$B$2:$F$55,2))</f>
        <v>39032444</v>
      </c>
      <c r="V161">
        <f>_xlfn.IFS(C161=2014,_xlfn.IFS(D161=1,VLOOKUP(H161,[1]Film_Workers!$B$2:$BD$55,2,FALSE),D161=2,VLOOKUP(H161,[1]Film_Workers!$B$2:$BD$55,3,FALSE),D161=3,VLOOKUP(H161,[1]Film_Workers!$B$2:$BD$55,4,FALSE),D161=4,VLOOKUP(H161,[1]Film_Workers!$B$2:$BD$55,5,FALSE),D161=5,VLOOKUP(H161,[1]Film_Workers!$B$2:$BD$55,6,FALSE),D161=6,VLOOKUP(H161,[1]Film_Workers!$B$2:$BD$55,7,FALSE),D161=7,VLOOKUP(H161,[1]Film_Workers!$B$2:$BD$55,8,FALSE),D161=8,VLOOKUP(H161,[1]Film_Workers!$B$2:$BD$55,9,FALSE),D161=9,VLOOKUP(H161,[1]Film_Workers!$B$2:$BD$55,10,FALSE),D161=10,VLOOKUP(H161,[1]Film_Workers!$B$2:$BD$55,11,FALSE),D161=11,VLOOKUP(H161,[1]Film_Workers!$B$2:$BD$55,12,FALSE),D161=12,VLOOKUP(H161,[1]Film_Workers!$B$2:$BD$55,13,FALSE)),C161=2015,_xlfn.IFS(D161=1,VLOOKUP(H161,[1]Film_Workers!$B$2:$BD$55,14,FALSE),D161=2,VLOOKUP(H161,[1]Film_Workers!$B$2:$BD$55,15,FALSE),D161=3,VLOOKUP(H161,[1]Film_Workers!$B$2:$BD$55,16,FALSE),D161=4,VLOOKUP(H161,[1]Film_Workers!$B$2:$BD$55,17,FALSE),D161=5,VLOOKUP(H161,[1]Film_Workers!$B$2:$BD$55,18,FALSE),D161=6,VLOOKUP(H161,[1]Film_Workers!$B$2:$BD$55,19,FALSE),D161=7,VLOOKUP(H161,[1]Film_Workers!$B$2:$BD$55,20,FALSE),D161=8,VLOOKUP(H161,[1]Film_Workers!$B$2:$BD$55,21,FALSE),D161=9,VLOOKUP(H161,[1]Film_Workers!$B$2:$BD$55,22,FALSE),D161=10,VLOOKUP(H161,[1]Film_Workers!$B$2:$BD$55,23,FALSE),D161=11,VLOOKUP(H161,[1]Film_Workers!$B$2:$BD$55,24,FALSE),D161=12,VLOOKUP(H161,[1]Film_Workers!$B$2:$BD$55,25,FALSE)),C161=2016,_xlfn.IFS(D161=1,VLOOKUP(H161,[1]Film_Workers!$B$2:$BD$55,26,FALSE),D161=2,VLOOKUP(H161,[1]Film_Workers!$B$2:$BD$55,27,FALSE),D161=3,VLOOKUP(H161,[1]Film_Workers!$B$2:$BD$55,28,FALSE),D161=4,VLOOKUP(H161,[1]Film_Workers!$B$2:$BD$55,29,FALSE),D161=5,VLOOKUP(H161,[1]Film_Workers!$B$2:$BD$55,30,FALSE),D161=6,VLOOKUP(H161,[1]Film_Workers!$B$2:$BD$55,31,FALSE),D161=7,VLOOKUP(H161,[1]Film_Workers!$B$2:$BD$55,32,FALSE),D161=8,VLOOKUP(H161,[1]Film_Workers!$B$2:$BD$55,33,FALSE),D161=9,VLOOKUP(H161,[1]Film_Workers!$B$2:$BD$55,34,FALSE),D161=10,VLOOKUP(H161,[1]Film_Workers!$B$2:$BD$55,35,FALSE),D161=11,VLOOKUP(H161,[1]Film_Workers!$B$2:$BD$55,36,FALSE),D161=12,VLOOKUP(H161,[1]Film_Workers!$B$2:$BD$55,37,FALSE)),C161=2017,_xlfn.IFS(D161=1,VLOOKUP(H161,[1]Film_Workers!$B$2:$BD$55,38,FALSE),D161=2,VLOOKUP(H161,[1]Film_Workers!$B$2:$BD$55,39,FALSE),D161=3,VLOOKUP(H161,[1]Film_Workers!$B$2:$BD$55,40,FALSE),D161=4,VLOOKUP(H161,[1]Film_Workers!$B$2:$BD$55,41,FALSE),D161=5,VLOOKUP(H161,[1]Film_Workers!$B$2:$BD$55,42,FALSE),D161=6,VLOOKUP(H161,[1]Film_Workers!$B$2:$BD$55,43,FALSE),D161=7,VLOOKUP(H161,[1]Film_Workers!$B$2:$BD$55,43,FALSE),D161=8,VLOOKUP(H161,[1]Film_Workers!$B$2:$BD$55,44,FALSE),D161=9,VLOOKUP(H161,[1]Film_Workers!$B$2:$BD$55,45,FALSE),D161=10,VLOOKUP(H161,[1]Film_Workers!$B$2:$BD$55,46,FALSE),D161=11,VLOOKUP(H161,[1]Film_Workers!$B$2:$BD$55,47,FALSE),D161=12,VLOOKUP(H161,[1]Film_Workers!$B$2:$BD$55,48)),C161=2018,_xlfn.IFS(D161=1,VLOOKUP(H161,[1]Film_Workers!$B$2:$BD$55,49,FALSE),D161=2,VLOOKUP(H161,[1]Film_Workers!$B$2:$BD$55,50,FALSE),D161=3,VLOOKUP(H161,[1]Film_Workers!$B$2:$BD$55,51,FALSE),D161=4,VLOOKUP(H161,[1]Film_Workers!$B$2:$BD$55,52,FALSE),D161=5,VLOOKUP(H161,[1]Film_Workers!$B$2:$BD$55,53,FALSE),D161=6,VLOOKUP(H161,[1]Film_Workers!$B$2:$BD$55,54)))</f>
        <v>116344</v>
      </c>
      <c r="W161">
        <f>_xlfn.IFS(C161=2014,_xlfn.IFS(D161=1,VLOOKUP(H161,[1]Priv_Workers!$B$2:$BD$55,2,FALSE),D161=2,VLOOKUP(H161,[1]Priv_Workers!$B$2:$BD$55,3,FALSE),D161=3,VLOOKUP(H161,[1]Priv_Workers!$B$2:$BD$55,4,FALSE),D161=4,VLOOKUP(H161,[1]Priv_Workers!$B$2:$BD$55,5,FALSE),D161=5,VLOOKUP(H161,[1]Priv_Workers!$B$2:$BD$55,6,FALSE),D161=6,VLOOKUP(H161,[1]Priv_Workers!$B$2:$BD$55,7,FALSE),D161=7,VLOOKUP(H161,[1]Priv_Workers!$B$2:$BD$55,8,FALSE),D161=8,VLOOKUP(H161,[1]Priv_Workers!$B$2:$BD$55,9,FALSE),D161=9,VLOOKUP(H161,[1]Priv_Workers!$B$2:$BD$55,10,FALSE),D161=10,VLOOKUP(H161,[1]Priv_Workers!$B$2:$BD$55,11,FALSE),D161=11,VLOOKUP(H161,[1]Priv_Workers!$B$2:$BD$55,12,FALSE),D161=12,VLOOKUP(H161,[1]Priv_Workers!$B$2:$BD$55,13,FALSE)),C161=2015,_xlfn.IFS(D161=1,VLOOKUP(H161,[1]Priv_Workers!$B$2:$BD$55,14,FALSE),D161=2,VLOOKUP(H161,[1]Priv_Workers!$B$2:$BD$55,15,FALSE),D161=3,VLOOKUP(H161,[1]Priv_Workers!$B$2:$BD$55,16,FALSE),D161=4,VLOOKUP(H161,[1]Priv_Workers!$B$2:$BD$55,17,FALSE),D161=5,VLOOKUP(H161,[1]Priv_Workers!$B$2:$BD$55,18,FALSE),D161=6,VLOOKUP(H161,[1]Priv_Workers!$B$2:$BD$55,19,FALSE),D161=7,VLOOKUP(H161,[1]Priv_Workers!$B$2:$BD$55,20,FALSE),D161=8,VLOOKUP(H161,[1]Priv_Workers!$B$2:$BD$55,21,FALSE),D161=9,VLOOKUP(H161,[1]Priv_Workers!$B$2:$BD$55,22,FALSE),D161=10,VLOOKUP(H161,[1]Priv_Workers!$B$2:$BD$55,23,FALSE),D161=11,VLOOKUP(H161,[1]Priv_Workers!$B$2:$BD$55,24,FALSE),D161=12,VLOOKUP(H161,[1]Priv_Workers!$B$2:$BD$55,25,FALSE)),C161=2016,_xlfn.IFS(D161=1,VLOOKUP(H161,[1]Priv_Workers!$B$2:$BD$55,26,FALSE),D161=2,VLOOKUP(H161,[1]Priv_Workers!$B$2:$BD$55,27,FALSE),D161=3,VLOOKUP(H161,[1]Priv_Workers!$B$2:$BD$55,28,FALSE),D161=4,VLOOKUP(H161,[1]Priv_Workers!$B$2:$BD$55,29,FALSE),D161=5,VLOOKUP(H161,[1]Priv_Workers!$B$2:$BD$55,30,FALSE),D161=6,VLOOKUP(H161,[1]Priv_Workers!$B$2:$BD$55,31,FALSE),D161=7,VLOOKUP(H161,[1]Priv_Workers!$B$2:$BD$55,32,FALSE),D161=8,VLOOKUP(H161,[1]Priv_Workers!$B$2:$BD$55,33,FALSE),D161=9,VLOOKUP(H161,[1]Priv_Workers!$B$2:$BD$55,34,FALSE),D161=10,VLOOKUP(H161,[1]Priv_Workers!$B$2:$BD$55,35,FALSE),D161=11,VLOOKUP(H161,[1]Priv_Workers!$B$2:$BD$55,36,FALSE),D161=12,VLOOKUP(H161,[1]Priv_Workers!$B$2:$BD$55,37,FALSE)),C161=2017,_xlfn.IFS(D161=1,VLOOKUP(H161,[1]Priv_Workers!$B$2:$BD$55,38,FALSE),D161=2,VLOOKUP(H161,[1]Priv_Workers!$B$2:$BD$55,39,FALSE),D161=3,VLOOKUP(H161,[1]Priv_Workers!$B$2:$BD$55,40,FALSE),D161=4,VLOOKUP(H161,[1]Priv_Workers!$B$2:$BD$55,41,FALSE),D161=5,VLOOKUP(H161,[1]Priv_Workers!$B$2:$BD$55,42,FALSE),D161=6,VLOOKUP(H161,[1]Priv_Workers!$B$2:$BD$55,43,FALSE),D161=7,VLOOKUP(H161,[1]Priv_Workers!$B$2:$BD$55,43,FALSE),D161=8,VLOOKUP(H161,[1]Priv_Workers!$B$2:$BD$55,44,FALSE),D161=9,VLOOKUP(H161,[1]Priv_Workers!$B$2:$BD$55,45,FALSE),D161=10,VLOOKUP(H161,[1]Priv_Workers!$B$2:$BD$55,46,FALSE),D161=11,VLOOKUP(H161,[1]Priv_Workers!$B$2:$BD$55,47,FALSE),D161=12,VLOOKUP(H161,[1]Priv_Workers!$B$2:$BD$55,48)),C161=2018,_xlfn.IFS(D161=1,VLOOKUP(H161,[1]Priv_Workers!$B$2:$BD$55,49,FALSE),D161=2,VLOOKUP(H161,[1]Priv_Workers!$B$2:$BD$55,50,FALSE),D161=3,VLOOKUP(H161,[1]Priv_Workers!$B$2:$BD$55,51,FALSE),D161=4,VLOOKUP(H161,[1]Priv_Workers!$B$2:$BD$55,52,FALSE),D161=5,VLOOKUP(H161,[1]Priv_Workers!$B$2:$BD$55,53,FALSE),D161=6,VLOOKUP(H161,[1]Priv_Workers!$B$2:$BD$55,54)))</f>
        <v>13621962</v>
      </c>
      <c r="X161" s="3">
        <f t="shared" si="19"/>
        <v>8.5409135629654527E-3</v>
      </c>
      <c r="Y161" s="2">
        <f>_xlfn.IFS(C161=2014, _xlfn.IFS(E161=1, VLOOKUP(H161, [1]Wage_Info!$B$2:$AH$55, 2, FALSE), E161=2, VLOOKUP(H161, [1]Wage_Info!$B$2:$AH$55, 3, FALSE), E161=3, VLOOKUP(H161, [1]Wage_Info!$B$2:$AH$55, 4, FALSE), E161=4, VLOOKUP(H161, [1]Wage_Info!$B$2:$AH$55, 5, FALSE)), C161=2015, _xlfn.IFS(E161=1, VLOOKUP(H161, [1]Wage_Info!$B$2:$AH$55, 6, FALSE), E161=2, VLOOKUP(H161, [1]Wage_Info!$B$2:$AH$55, 7, FALSE), E161=3, VLOOKUP(H161, [1]Wage_Info!$B$2:$AH$55, 8, FALSE), E161=4, VLOOKUP(H161, [1]Wage_Info!$B$2:$AH$55, 9, FALSE)), C161=2016, _xlfn.IFS(E161=1, VLOOKUP(H161, [1]Wage_Info!$B$2:$AH$55, 10, FALSE), E161=2, VLOOKUP(H161, [1]Wage_Info!$B$2:$AH$55, 11, FALSE), E161=3, VLOOKUP(H161, [1]Wage_Info!$B$2:$AH$55, 12, FALSE), E161=4, VLOOKUP(H161, [1]Wage_Info!$B$2:$AH$55, 13, FALSE)), C161=2017, _xlfn.IFS(E161=1, VLOOKUP(H161, [1]Wage_Info!$B$2:$AH$55, 14, FALSE), E161=2, VLOOKUP(H161, [1]Wage_Info!$B$2:$AH$55, 15, FALSE), E161=3, VLOOKUP(H161, [1]Wage_Info!$B$2:$AH$55, 16, FALSE), E161=4, VLOOKUP(H161, [1]Wage_Info!$B$2:$AH$55, 17, FALSE)), C161 = 2018, _xlfn.IFS(E161=1, VLOOKUP(H161, [1]Wage_Info!$B$2:$AH$55, 18, FALSE), E161=3, VLOOKUP(H161, [1]Wage_Info!$B$2:$AH$55, 19, FALSE)))</f>
        <v>3089427250</v>
      </c>
      <c r="Z161" s="2">
        <f>_xlfn.IFS(C161=2014, _xlfn.IFS(E161=1, VLOOKUP(H161, [1]Wage_Info!$B$2:$AL$55, 20, FALSE), E161=2, VLOOKUP(H161, [1]Wage_Info!$B$2:$AL$55, 21, FALSE), E161=3, VLOOKUP(H161, [1]Wage_Info!$B$2:$AL$55, 22, FALSE), E161=4, VLOOKUP(H161, [1]Wage_Info!$B$2:$AL$55, 23, FALSE)), C161=2015, _xlfn.IFS(E161=1, VLOOKUP(H161, [1]Wage_Info!$B$2:$AL$55, 24, FALSE), E161=2, VLOOKUP(H161, [1]Wage_Info!$B$2:$AL$55, 25, FALSE), E161=3, VLOOKUP(H161, [1]Wage_Info!$B$2:$AL$55, 26, FALSE), E161=4, VLOOKUP(H161, [1]Wage_Info!$B$2:$AL$55, 27, FALSE)), C161=2016, _xlfn.IFS(E161=1, VLOOKUP(H161, [1]Wage_Info!$B$2:$AL$55, 28, FALSE), E161=2, VLOOKUP(H161, [1]Wage_Info!$B$2:$AL$55, 29, FALSE), E161=3, VLOOKUP(H161, [1]Wage_Info!$B$2:$AL$55, 30, FALSE), E161=4, VLOOKUP(H161, [1]Wage_Info!$B$2:$AL$55, 31, FALSE)), C161=2017, _xlfn.IFS(E161=1, VLOOKUP(H161, [1]Wage_Info!$B$2:$AL$55, 32, FALSE), E161=2, VLOOKUP(H161, [1]Wage_Info!$B$2:$AL$55, 33, FALSE), E161=3, VLOOKUP(H161, [1]Wage_Info!$B$2:$AL$55, 34, FALSE), E161=4, VLOOKUP(H161, [1]Wage_Info!$B$2:$AL$55, 35, FALSE)), C161 = 2018, _xlfn.IFS(E161=1, VLOOKUP(H161, [1]Wage_Info!$B$2:$AL$55, 36, FALSE), E161=2, VLOOKUP(H161, [1]Wage_Info!$B$2:$AL$55, 37, FALSE)))</f>
        <v>211645647117</v>
      </c>
      <c r="AA161" s="4">
        <f t="shared" si="20"/>
        <v>1.4597168862594804E-2</v>
      </c>
      <c r="AB161">
        <f>[1]Key!C161</f>
        <v>1</v>
      </c>
      <c r="AC161">
        <f t="shared" si="21"/>
        <v>1</v>
      </c>
      <c r="AD161">
        <f t="shared" si="22"/>
        <v>0</v>
      </c>
      <c r="AE161">
        <f t="shared" si="23"/>
        <v>1</v>
      </c>
      <c r="AF161">
        <f>[1]Key!D161</f>
        <v>0</v>
      </c>
    </row>
    <row r="162" spans="1:32" x14ac:dyDescent="0.3">
      <c r="A162">
        <v>161</v>
      </c>
      <c r="B162">
        <v>161</v>
      </c>
      <c r="C162">
        <v>2014</v>
      </c>
      <c r="D162">
        <v>10</v>
      </c>
      <c r="E162">
        <f t="shared" si="16"/>
        <v>4</v>
      </c>
      <c r="F162">
        <v>2016</v>
      </c>
      <c r="G162" t="s">
        <v>55</v>
      </c>
      <c r="H162" s="1">
        <f>VALUE(IF(G162="foreign",53,SUBSTITUTE(G162,G162,VLOOKUP(G162,[1]Key!$G$2:$H$55,2,))))</f>
        <v>38</v>
      </c>
      <c r="I162" t="s">
        <v>55</v>
      </c>
      <c r="J162">
        <f>VALUE(_xlfn.IFS(I162="foreign",53,I162="fictional",54, I162="unspecified", 55, NOT(OR(I162="foreign",I162="fictional")),SUBSTITUTE(I162,I162,VLOOKUP(I162,[1]Key!$G$2:$H$55,2,))))</f>
        <v>38</v>
      </c>
      <c r="K162">
        <f t="shared" si="17"/>
        <v>1</v>
      </c>
      <c r="L162">
        <f>VLOOKUP(H162, [1]Key!$H$2:$K$54, 2)</f>
        <v>2</v>
      </c>
      <c r="M162">
        <f>VLOOKUP(J162, [1]Key!$H$2:$K$54, 2)</f>
        <v>2</v>
      </c>
      <c r="N162">
        <f>VLOOKUP("*"&amp;G162&amp;"*",[1]Key!$N$2:$O$6,2,FALSE)</f>
        <v>4</v>
      </c>
      <c r="O162">
        <f>VLOOKUP("*"&amp;G162&amp;"*",[1]Key!$R$2:$S$11,2,FALSE)</f>
        <v>6</v>
      </c>
      <c r="P162">
        <v>777</v>
      </c>
      <c r="Q162" s="2">
        <v>5000000</v>
      </c>
      <c r="R162" t="s">
        <v>87</v>
      </c>
      <c r="S162">
        <f>VLOOKUP(R162, [1]Key!$U$2:$V$50, 2, FALSE)</f>
        <v>14</v>
      </c>
      <c r="T162">
        <f t="shared" si="18"/>
        <v>1</v>
      </c>
      <c r="U162">
        <f>_xlfn.IFS(C162=2018, VLOOKUP(H162, '[1]State Pop'!$B$2:$G$55,6),C162=2017, VLOOKUP(H162, '[1]State Pop'!$B$2:$F$55,5),C162=2016, VLOOKUP(H162, '[1]State Pop'!$B$2:$F$55,4), C162=2015, VLOOKUP(H162, '[1]State Pop'!$B$2:$F$55,3), C162=2014, VLOOKUP(H162, '[1]State Pop'!$B$2:$F$55,2))</f>
        <v>3960673</v>
      </c>
      <c r="V162">
        <f>_xlfn.IFS(C162=2014,_xlfn.IFS(D162=1,VLOOKUP(H162,[1]Film_Workers!$B$2:$BD$55,2,FALSE),D162=2,VLOOKUP(H162,[1]Film_Workers!$B$2:$BD$55,3,FALSE),D162=3,VLOOKUP(H162,[1]Film_Workers!$B$2:$BD$55,4,FALSE),D162=4,VLOOKUP(H162,[1]Film_Workers!$B$2:$BD$55,5,FALSE),D162=5,VLOOKUP(H162,[1]Film_Workers!$B$2:$BD$55,6,FALSE),D162=6,VLOOKUP(H162,[1]Film_Workers!$B$2:$BD$55,7,FALSE),D162=7,VLOOKUP(H162,[1]Film_Workers!$B$2:$BD$55,8,FALSE),D162=8,VLOOKUP(H162,[1]Film_Workers!$B$2:$BD$55,9,FALSE),D162=9,VLOOKUP(H162,[1]Film_Workers!$B$2:$BD$55,10,FALSE),D162=10,VLOOKUP(H162,[1]Film_Workers!$B$2:$BD$55,11,FALSE),D162=11,VLOOKUP(H162,[1]Film_Workers!$B$2:$BD$55,12,FALSE),D162=12,VLOOKUP(H162,[1]Film_Workers!$B$2:$BD$55,13,FALSE)),C162=2015,_xlfn.IFS(D162=1,VLOOKUP(H162,[1]Film_Workers!$B$2:$BD$55,14,FALSE),D162=2,VLOOKUP(H162,[1]Film_Workers!$B$2:$BD$55,15,FALSE),D162=3,VLOOKUP(H162,[1]Film_Workers!$B$2:$BD$55,16,FALSE),D162=4,VLOOKUP(H162,[1]Film_Workers!$B$2:$BD$55,17,FALSE),D162=5,VLOOKUP(H162,[1]Film_Workers!$B$2:$BD$55,18,FALSE),D162=6,VLOOKUP(H162,[1]Film_Workers!$B$2:$BD$55,19,FALSE),D162=7,VLOOKUP(H162,[1]Film_Workers!$B$2:$BD$55,20,FALSE),D162=8,VLOOKUP(H162,[1]Film_Workers!$B$2:$BD$55,21,FALSE),D162=9,VLOOKUP(H162,[1]Film_Workers!$B$2:$BD$55,22,FALSE),D162=10,VLOOKUP(H162,[1]Film_Workers!$B$2:$BD$55,23,FALSE),D162=11,VLOOKUP(H162,[1]Film_Workers!$B$2:$BD$55,24,FALSE),D162=12,VLOOKUP(H162,[1]Film_Workers!$B$2:$BD$55,25,FALSE)),C162=2016,_xlfn.IFS(D162=1,VLOOKUP(H162,[1]Film_Workers!$B$2:$BD$55,26,FALSE),D162=2,VLOOKUP(H162,[1]Film_Workers!$B$2:$BD$55,27,FALSE),D162=3,VLOOKUP(H162,[1]Film_Workers!$B$2:$BD$55,28,FALSE),D162=4,VLOOKUP(H162,[1]Film_Workers!$B$2:$BD$55,29,FALSE),D162=5,VLOOKUP(H162,[1]Film_Workers!$B$2:$BD$55,30,FALSE),D162=6,VLOOKUP(H162,[1]Film_Workers!$B$2:$BD$55,31,FALSE),D162=7,VLOOKUP(H162,[1]Film_Workers!$B$2:$BD$55,32,FALSE),D162=8,VLOOKUP(H162,[1]Film_Workers!$B$2:$BD$55,33,FALSE),D162=9,VLOOKUP(H162,[1]Film_Workers!$B$2:$BD$55,34,FALSE),D162=10,VLOOKUP(H162,[1]Film_Workers!$B$2:$BD$55,35,FALSE),D162=11,VLOOKUP(H162,[1]Film_Workers!$B$2:$BD$55,36,FALSE),D162=12,VLOOKUP(H162,[1]Film_Workers!$B$2:$BD$55,37,FALSE)),C162=2017,_xlfn.IFS(D162=1,VLOOKUP(H162,[1]Film_Workers!$B$2:$BD$55,38,FALSE),D162=2,VLOOKUP(H162,[1]Film_Workers!$B$2:$BD$55,39,FALSE),D162=3,VLOOKUP(H162,[1]Film_Workers!$B$2:$BD$55,40,FALSE),D162=4,VLOOKUP(H162,[1]Film_Workers!$B$2:$BD$55,41,FALSE),D162=5,VLOOKUP(H162,[1]Film_Workers!$B$2:$BD$55,42,FALSE),D162=6,VLOOKUP(H162,[1]Film_Workers!$B$2:$BD$55,43,FALSE),D162=7,VLOOKUP(H162,[1]Film_Workers!$B$2:$BD$55,43,FALSE),D162=8,VLOOKUP(H162,[1]Film_Workers!$B$2:$BD$55,44,FALSE),D162=9,VLOOKUP(H162,[1]Film_Workers!$B$2:$BD$55,45,FALSE),D162=10,VLOOKUP(H162,[1]Film_Workers!$B$2:$BD$55,46,FALSE),D162=11,VLOOKUP(H162,[1]Film_Workers!$B$2:$BD$55,47,FALSE),D162=12,VLOOKUP(H162,[1]Film_Workers!$B$2:$BD$55,48)),C162=2018,_xlfn.IFS(D162=1,VLOOKUP(H162,[1]Film_Workers!$B$2:$BD$55,49,FALSE),D162=2,VLOOKUP(H162,[1]Film_Workers!$B$2:$BD$55,50,FALSE),D162=3,VLOOKUP(H162,[1]Film_Workers!$B$2:$BD$55,51,FALSE),D162=4,VLOOKUP(H162,[1]Film_Workers!$B$2:$BD$55,52,FALSE),D162=5,VLOOKUP(H162,[1]Film_Workers!$B$2:$BD$55,53,FALSE),D162=6,VLOOKUP(H162,[1]Film_Workers!$B$2:$BD$55,54)))</f>
        <v>2992</v>
      </c>
      <c r="W162">
        <f>_xlfn.IFS(C162=2014,_xlfn.IFS(D162=1,VLOOKUP(H162,[1]Priv_Workers!$B$2:$BD$55,2,FALSE),D162=2,VLOOKUP(H162,[1]Priv_Workers!$B$2:$BD$55,3,FALSE),D162=3,VLOOKUP(H162,[1]Priv_Workers!$B$2:$BD$55,4,FALSE),D162=4,VLOOKUP(H162,[1]Priv_Workers!$B$2:$BD$55,5,FALSE),D162=5,VLOOKUP(H162,[1]Priv_Workers!$B$2:$BD$55,6,FALSE),D162=6,VLOOKUP(H162,[1]Priv_Workers!$B$2:$BD$55,7,FALSE),D162=7,VLOOKUP(H162,[1]Priv_Workers!$B$2:$BD$55,8,FALSE),D162=8,VLOOKUP(H162,[1]Priv_Workers!$B$2:$BD$55,9,FALSE),D162=9,VLOOKUP(H162,[1]Priv_Workers!$B$2:$BD$55,10,FALSE),D162=10,VLOOKUP(H162,[1]Priv_Workers!$B$2:$BD$55,11,FALSE),D162=11,VLOOKUP(H162,[1]Priv_Workers!$B$2:$BD$55,12,FALSE),D162=12,VLOOKUP(H162,[1]Priv_Workers!$B$2:$BD$55,13,FALSE)),C162=2015,_xlfn.IFS(D162=1,VLOOKUP(H162,[1]Priv_Workers!$B$2:$BD$55,14,FALSE),D162=2,VLOOKUP(H162,[1]Priv_Workers!$B$2:$BD$55,15,FALSE),D162=3,VLOOKUP(H162,[1]Priv_Workers!$B$2:$BD$55,16,FALSE),D162=4,VLOOKUP(H162,[1]Priv_Workers!$B$2:$BD$55,17,FALSE),D162=5,VLOOKUP(H162,[1]Priv_Workers!$B$2:$BD$55,18,FALSE),D162=6,VLOOKUP(H162,[1]Priv_Workers!$B$2:$BD$55,19,FALSE),D162=7,VLOOKUP(H162,[1]Priv_Workers!$B$2:$BD$55,20,FALSE),D162=8,VLOOKUP(H162,[1]Priv_Workers!$B$2:$BD$55,21,FALSE),D162=9,VLOOKUP(H162,[1]Priv_Workers!$B$2:$BD$55,22,FALSE),D162=10,VLOOKUP(H162,[1]Priv_Workers!$B$2:$BD$55,23,FALSE),D162=11,VLOOKUP(H162,[1]Priv_Workers!$B$2:$BD$55,24,FALSE),D162=12,VLOOKUP(H162,[1]Priv_Workers!$B$2:$BD$55,25,FALSE)),C162=2016,_xlfn.IFS(D162=1,VLOOKUP(H162,[1]Priv_Workers!$B$2:$BD$55,26,FALSE),D162=2,VLOOKUP(H162,[1]Priv_Workers!$B$2:$BD$55,27,FALSE),D162=3,VLOOKUP(H162,[1]Priv_Workers!$B$2:$BD$55,28,FALSE),D162=4,VLOOKUP(H162,[1]Priv_Workers!$B$2:$BD$55,29,FALSE),D162=5,VLOOKUP(H162,[1]Priv_Workers!$B$2:$BD$55,30,FALSE),D162=6,VLOOKUP(H162,[1]Priv_Workers!$B$2:$BD$55,31,FALSE),D162=7,VLOOKUP(H162,[1]Priv_Workers!$B$2:$BD$55,32,FALSE),D162=8,VLOOKUP(H162,[1]Priv_Workers!$B$2:$BD$55,33,FALSE),D162=9,VLOOKUP(H162,[1]Priv_Workers!$B$2:$BD$55,34,FALSE),D162=10,VLOOKUP(H162,[1]Priv_Workers!$B$2:$BD$55,35,FALSE),D162=11,VLOOKUP(H162,[1]Priv_Workers!$B$2:$BD$55,36,FALSE),D162=12,VLOOKUP(H162,[1]Priv_Workers!$B$2:$BD$55,37,FALSE)),C162=2017,_xlfn.IFS(D162=1,VLOOKUP(H162,[1]Priv_Workers!$B$2:$BD$55,38,FALSE),D162=2,VLOOKUP(H162,[1]Priv_Workers!$B$2:$BD$55,39,FALSE),D162=3,VLOOKUP(H162,[1]Priv_Workers!$B$2:$BD$55,40,FALSE),D162=4,VLOOKUP(H162,[1]Priv_Workers!$B$2:$BD$55,41,FALSE),D162=5,VLOOKUP(H162,[1]Priv_Workers!$B$2:$BD$55,42,FALSE),D162=6,VLOOKUP(H162,[1]Priv_Workers!$B$2:$BD$55,43,FALSE),D162=7,VLOOKUP(H162,[1]Priv_Workers!$B$2:$BD$55,43,FALSE),D162=8,VLOOKUP(H162,[1]Priv_Workers!$B$2:$BD$55,44,FALSE),D162=9,VLOOKUP(H162,[1]Priv_Workers!$B$2:$BD$55,45,FALSE),D162=10,VLOOKUP(H162,[1]Priv_Workers!$B$2:$BD$55,46,FALSE),D162=11,VLOOKUP(H162,[1]Priv_Workers!$B$2:$BD$55,47,FALSE),D162=12,VLOOKUP(H162,[1]Priv_Workers!$B$2:$BD$55,48)),C162=2018,_xlfn.IFS(D162=1,VLOOKUP(H162,[1]Priv_Workers!$B$2:$BD$55,49,FALSE),D162=2,VLOOKUP(H162,[1]Priv_Workers!$B$2:$BD$55,50,FALSE),D162=3,VLOOKUP(H162,[1]Priv_Workers!$B$2:$BD$55,51,FALSE),D162=4,VLOOKUP(H162,[1]Priv_Workers!$B$2:$BD$55,52,FALSE),D162=5,VLOOKUP(H162,[1]Priv_Workers!$B$2:$BD$55,53,FALSE),D162=6,VLOOKUP(H162,[1]Priv_Workers!$B$2:$BD$55,54)))</f>
        <v>1479043</v>
      </c>
      <c r="X162" s="3">
        <f t="shared" si="19"/>
        <v>2.0229296916992948E-3</v>
      </c>
      <c r="Y162" s="2">
        <f>_xlfn.IFS(C162=2014, _xlfn.IFS(E162=1, VLOOKUP(H162, [1]Wage_Info!$B$2:$AH$55, 2, FALSE), E162=2, VLOOKUP(H162, [1]Wage_Info!$B$2:$AH$55, 3, FALSE), E162=3, VLOOKUP(H162, [1]Wage_Info!$B$2:$AH$55, 4, FALSE), E162=4, VLOOKUP(H162, [1]Wage_Info!$B$2:$AH$55, 5, FALSE)), C162=2015, _xlfn.IFS(E162=1, VLOOKUP(H162, [1]Wage_Info!$B$2:$AH$55, 6, FALSE), E162=2, VLOOKUP(H162, [1]Wage_Info!$B$2:$AH$55, 7, FALSE), E162=3, VLOOKUP(H162, [1]Wage_Info!$B$2:$AH$55, 8, FALSE), E162=4, VLOOKUP(H162, [1]Wage_Info!$B$2:$AH$55, 9, FALSE)), C162=2016, _xlfn.IFS(E162=1, VLOOKUP(H162, [1]Wage_Info!$B$2:$AH$55, 10, FALSE), E162=2, VLOOKUP(H162, [1]Wage_Info!$B$2:$AH$55, 11, FALSE), E162=3, VLOOKUP(H162, [1]Wage_Info!$B$2:$AH$55, 12, FALSE), E162=4, VLOOKUP(H162, [1]Wage_Info!$B$2:$AH$55, 13, FALSE)), C162=2017, _xlfn.IFS(E162=1, VLOOKUP(H162, [1]Wage_Info!$B$2:$AH$55, 14, FALSE), E162=2, VLOOKUP(H162, [1]Wage_Info!$B$2:$AH$55, 15, FALSE), E162=3, VLOOKUP(H162, [1]Wage_Info!$B$2:$AH$55, 16, FALSE), E162=4, VLOOKUP(H162, [1]Wage_Info!$B$2:$AH$55, 17, FALSE)), C162 = 2018, _xlfn.IFS(E162=1, VLOOKUP(H162, [1]Wage_Info!$B$2:$AH$55, 18, FALSE), E162=3, VLOOKUP(H162, [1]Wage_Info!$B$2:$AH$55, 19, FALSE)))</f>
        <v>33451895</v>
      </c>
      <c r="Z162" s="2">
        <f>_xlfn.IFS(C162=2014, _xlfn.IFS(E162=1, VLOOKUP(H162, [1]Wage_Info!$B$2:$AL$55, 20, FALSE), E162=2, VLOOKUP(H162, [1]Wage_Info!$B$2:$AL$55, 21, FALSE), E162=3, VLOOKUP(H162, [1]Wage_Info!$B$2:$AL$55, 22, FALSE), E162=4, VLOOKUP(H162, [1]Wage_Info!$B$2:$AL$55, 23, FALSE)), C162=2015, _xlfn.IFS(E162=1, VLOOKUP(H162, [1]Wage_Info!$B$2:$AL$55, 24, FALSE), E162=2, VLOOKUP(H162, [1]Wage_Info!$B$2:$AL$55, 25, FALSE), E162=3, VLOOKUP(H162, [1]Wage_Info!$B$2:$AL$55, 26, FALSE), E162=4, VLOOKUP(H162, [1]Wage_Info!$B$2:$AL$55, 27, FALSE)), C162=2016, _xlfn.IFS(E162=1, VLOOKUP(H162, [1]Wage_Info!$B$2:$AL$55, 28, FALSE), E162=2, VLOOKUP(H162, [1]Wage_Info!$B$2:$AL$55, 29, FALSE), E162=3, VLOOKUP(H162, [1]Wage_Info!$B$2:$AL$55, 30, FALSE), E162=4, VLOOKUP(H162, [1]Wage_Info!$B$2:$AL$55, 31, FALSE)), C162=2017, _xlfn.IFS(E162=1, VLOOKUP(H162, [1]Wage_Info!$B$2:$AL$55, 32, FALSE), E162=2, VLOOKUP(H162, [1]Wage_Info!$B$2:$AL$55, 33, FALSE), E162=3, VLOOKUP(H162, [1]Wage_Info!$B$2:$AL$55, 34, FALSE), E162=4, VLOOKUP(H162, [1]Wage_Info!$B$2:$AL$55, 35, FALSE)), C162 = 2018, _xlfn.IFS(E162=1, VLOOKUP(H162, [1]Wage_Info!$B$2:$AL$55, 36, FALSE), E162=2, VLOOKUP(H162, [1]Wage_Info!$B$2:$AL$55, 37, FALSE)))</f>
        <v>17746052669</v>
      </c>
      <c r="AA162" s="4">
        <f t="shared" si="20"/>
        <v>1.8850330055898022E-3</v>
      </c>
      <c r="AB162">
        <f>[1]Key!C162</f>
        <v>1</v>
      </c>
      <c r="AC162">
        <f t="shared" si="21"/>
        <v>0</v>
      </c>
      <c r="AD162">
        <f t="shared" si="22"/>
        <v>0</v>
      </c>
      <c r="AE162">
        <f t="shared" si="23"/>
        <v>0</v>
      </c>
      <c r="AF162">
        <f>[1]Key!D162</f>
        <v>0</v>
      </c>
    </row>
    <row r="163" spans="1:32" x14ac:dyDescent="0.3">
      <c r="A163">
        <v>162</v>
      </c>
      <c r="B163">
        <v>162</v>
      </c>
      <c r="E163" t="e">
        <f t="shared" si="16"/>
        <v>#N/A</v>
      </c>
      <c r="F163">
        <v>2016</v>
      </c>
      <c r="H163" s="1" t="e">
        <f>VALUE(IF(G163="foreign",53,SUBSTITUTE(G163,G163,VLOOKUP(G163,[1]Key!$G$2:$H$55,2,))))</f>
        <v>#N/A</v>
      </c>
      <c r="J163" t="e">
        <f>VALUE(_xlfn.IFS(I163="foreign",53,I163="fictional",54, I163="unspecified", 55, NOT(OR(I163="foreign",I163="fictional")),SUBSTITUTE(I163,I163,VLOOKUP(I163,[1]Key!$G$2:$H$55,2,))))</f>
        <v>#N/A</v>
      </c>
      <c r="K163" t="e">
        <f t="shared" si="17"/>
        <v>#N/A</v>
      </c>
      <c r="L163" t="e">
        <f>VLOOKUP(H163, [1]Key!$H$2:$K$54, 2)</f>
        <v>#N/A</v>
      </c>
      <c r="M163" t="e">
        <f>VLOOKUP(J163, [1]Key!$H$2:$K$54, 2)</f>
        <v>#N/A</v>
      </c>
      <c r="N163">
        <f>VLOOKUP("*"&amp;G163&amp;"*",[1]Key!$N$2:$O$6,2,FALSE)</f>
        <v>1</v>
      </c>
      <c r="O163">
        <f>VLOOKUP("*"&amp;G163&amp;"*",[1]Key!$R$2:$S$11,2,FALSE)</f>
        <v>1</v>
      </c>
      <c r="P163">
        <v>753</v>
      </c>
      <c r="Q163" s="2"/>
      <c r="R163" t="s">
        <v>101</v>
      </c>
      <c r="S163">
        <f>VLOOKUP(R163, [1]Key!$U$2:$V$19, 2, FALSE)</f>
        <v>18</v>
      </c>
      <c r="T163">
        <f t="shared" si="18"/>
        <v>1</v>
      </c>
      <c r="U163" t="e">
        <f>_xlfn.IFS(C163=2018, VLOOKUP(H163, '[1]State Pop'!$B$2:$G$55,6),C163=2017, VLOOKUP(H163, '[1]State Pop'!$B$2:$F$55,5),C163=2016, VLOOKUP(H163, '[1]State Pop'!$B$2:$F$55,4), C163=2015, VLOOKUP(H163, '[1]State Pop'!$B$2:$F$55,3), C163=2014, VLOOKUP(H163, '[1]State Pop'!$B$2:$F$55,2))</f>
        <v>#N/A</v>
      </c>
      <c r="V163" t="e">
        <f>_xlfn.IFS(C163=2014,_xlfn.IFS(D163=1,VLOOKUP(H163,[1]Film_Workers!$B$2:$BD$55,2,FALSE),D163=2,VLOOKUP(H163,[1]Film_Workers!$B$2:$BD$55,3,FALSE),D163=3,VLOOKUP(H163,[1]Film_Workers!$B$2:$BD$55,4,FALSE),D163=4,VLOOKUP(H163,[1]Film_Workers!$B$2:$BD$55,5,FALSE),D163=5,VLOOKUP(H163,[1]Film_Workers!$B$2:$BD$55,6,FALSE),D163=6,VLOOKUP(H163,[1]Film_Workers!$B$2:$BD$55,7,FALSE),D163=7,VLOOKUP(H163,[1]Film_Workers!$B$2:$BD$55,8,FALSE),D163=8,VLOOKUP(H163,[1]Film_Workers!$B$2:$BD$55,9,FALSE),D163=9,VLOOKUP(H163,[1]Film_Workers!$B$2:$BD$55,10,FALSE),D163=10,VLOOKUP(H163,[1]Film_Workers!$B$2:$BD$55,11,FALSE),D163=11,VLOOKUP(H163,[1]Film_Workers!$B$2:$BD$55,12,FALSE),D163=12,VLOOKUP(H163,[1]Film_Workers!$B$2:$BD$55,13,FALSE)),C163=2015,_xlfn.IFS(D163=1,VLOOKUP(H163,[1]Film_Workers!$B$2:$BD$55,14,FALSE),D163=2,VLOOKUP(H163,[1]Film_Workers!$B$2:$BD$55,15,FALSE),D163=3,VLOOKUP(H163,[1]Film_Workers!$B$2:$BD$55,16,FALSE),D163=4,VLOOKUP(H163,[1]Film_Workers!$B$2:$BD$55,17,FALSE),D163=5,VLOOKUP(H163,[1]Film_Workers!$B$2:$BD$55,18,FALSE),D163=6,VLOOKUP(H163,[1]Film_Workers!$B$2:$BD$55,19,FALSE),D163=7,VLOOKUP(H163,[1]Film_Workers!$B$2:$BD$55,20,FALSE),D163=8,VLOOKUP(H163,[1]Film_Workers!$B$2:$BD$55,21,FALSE),D163=9,VLOOKUP(H163,[1]Film_Workers!$B$2:$BD$55,22,FALSE),D163=10,VLOOKUP(H163,[1]Film_Workers!$B$2:$BD$55,23,FALSE),D163=11,VLOOKUP(H163,[1]Film_Workers!$B$2:$BD$55,24,FALSE),D163=12,VLOOKUP(H163,[1]Film_Workers!$B$2:$BD$55,25,FALSE)),C163=2016,_xlfn.IFS(D163=1,VLOOKUP(H163,[1]Film_Workers!$B$2:$BD$55,26,FALSE),D163=2,VLOOKUP(H163,[1]Film_Workers!$B$2:$BD$55,27,FALSE),D163=3,VLOOKUP(H163,[1]Film_Workers!$B$2:$BD$55,28,FALSE),D163=4,VLOOKUP(H163,[1]Film_Workers!$B$2:$BD$55,29,FALSE),D163=5,VLOOKUP(H163,[1]Film_Workers!$B$2:$BD$55,30,FALSE),D163=6,VLOOKUP(H163,[1]Film_Workers!$B$2:$BD$55,31,FALSE),D163=7,VLOOKUP(H163,[1]Film_Workers!$B$2:$BD$55,32,FALSE),D163=8,VLOOKUP(H163,[1]Film_Workers!$B$2:$BD$55,33,FALSE),D163=9,VLOOKUP(H163,[1]Film_Workers!$B$2:$BD$55,34,FALSE),D163=10,VLOOKUP(H163,[1]Film_Workers!$B$2:$BD$55,35,FALSE),D163=11,VLOOKUP(H163,[1]Film_Workers!$B$2:$BD$55,36,FALSE),D163=12,VLOOKUP(H163,[1]Film_Workers!$B$2:$BD$55,37,FALSE)),C163=2017,_xlfn.IFS(D163=1,VLOOKUP(H163,[1]Film_Workers!$B$2:$BD$55,38,FALSE),D163=2,VLOOKUP(H163,[1]Film_Workers!$B$2:$BD$55,39,FALSE),D163=3,VLOOKUP(H163,[1]Film_Workers!$B$2:$BD$55,40,FALSE),D163=4,VLOOKUP(H163,[1]Film_Workers!$B$2:$BD$55,41,FALSE),D163=5,VLOOKUP(H163,[1]Film_Workers!$B$2:$BD$55,42,FALSE),D163=6,VLOOKUP(H163,[1]Film_Workers!$B$2:$BD$55,43,FALSE),D163=7,VLOOKUP(H163,[1]Film_Workers!$B$2:$BD$55,43,FALSE),D163=8,VLOOKUP(H163,[1]Film_Workers!$B$2:$BD$55,44,FALSE),D163=9,VLOOKUP(H163,[1]Film_Workers!$B$2:$BD$55,45,FALSE),D163=10,VLOOKUP(H163,[1]Film_Workers!$B$2:$BD$55,46,FALSE),D163=11,VLOOKUP(H163,[1]Film_Workers!$B$2:$BD$55,47,FALSE),D163=12,VLOOKUP(H163,[1]Film_Workers!$B$2:$BD$55,48)),C163=2018,_xlfn.IFS(D163=1,VLOOKUP(H163,[1]Film_Workers!$B$2:$BD$55,49,FALSE),D163=2,VLOOKUP(H163,[1]Film_Workers!$B$2:$BD$55,50,FALSE),D163=3,VLOOKUP(H163,[1]Film_Workers!$B$2:$BD$55,51,FALSE),D163=4,VLOOKUP(H163,[1]Film_Workers!$B$2:$BD$55,52,FALSE),D163=5,VLOOKUP(H163,[1]Film_Workers!$B$2:$BD$55,53,FALSE),D163=6,VLOOKUP(H163,[1]Film_Workers!$B$2:$BD$55,54)))</f>
        <v>#N/A</v>
      </c>
      <c r="W163" t="e">
        <f>_xlfn.IFS(C163=2014,_xlfn.IFS(D163=1,VLOOKUP(H163,[1]Priv_Workers!$B$2:$BD$55,2,FALSE),D163=2,VLOOKUP(H163,[1]Priv_Workers!$B$2:$BD$55,3,FALSE),D163=3,VLOOKUP(H163,[1]Priv_Workers!$B$2:$BD$55,4,FALSE),D163=4,VLOOKUP(H163,[1]Priv_Workers!$B$2:$BD$55,5,FALSE),D163=5,VLOOKUP(H163,[1]Priv_Workers!$B$2:$BD$55,6,FALSE),D163=6,VLOOKUP(H163,[1]Priv_Workers!$B$2:$BD$55,7,FALSE),D163=7,VLOOKUP(H163,[1]Priv_Workers!$B$2:$BD$55,8,FALSE),D163=8,VLOOKUP(H163,[1]Priv_Workers!$B$2:$BD$55,9,FALSE),D163=9,VLOOKUP(H163,[1]Priv_Workers!$B$2:$BD$55,10,FALSE),D163=10,VLOOKUP(H163,[1]Priv_Workers!$B$2:$BD$55,11,FALSE),D163=11,VLOOKUP(H163,[1]Priv_Workers!$B$2:$BD$55,12,FALSE),D163=12,VLOOKUP(H163,[1]Priv_Workers!$B$2:$BD$55,13,FALSE)),C163=2015,_xlfn.IFS(D163=1,VLOOKUP(H163,[1]Priv_Workers!$B$2:$BD$55,14,FALSE),D163=2,VLOOKUP(H163,[1]Priv_Workers!$B$2:$BD$55,15,FALSE),D163=3,VLOOKUP(H163,[1]Priv_Workers!$B$2:$BD$55,16,FALSE),D163=4,VLOOKUP(H163,[1]Priv_Workers!$B$2:$BD$55,17,FALSE),D163=5,VLOOKUP(H163,[1]Priv_Workers!$B$2:$BD$55,18,FALSE),D163=6,VLOOKUP(H163,[1]Priv_Workers!$B$2:$BD$55,19,FALSE),D163=7,VLOOKUP(H163,[1]Priv_Workers!$B$2:$BD$55,20,FALSE),D163=8,VLOOKUP(H163,[1]Priv_Workers!$B$2:$BD$55,21,FALSE),D163=9,VLOOKUP(H163,[1]Priv_Workers!$B$2:$BD$55,22,FALSE),D163=10,VLOOKUP(H163,[1]Priv_Workers!$B$2:$BD$55,23,FALSE),D163=11,VLOOKUP(H163,[1]Priv_Workers!$B$2:$BD$55,24,FALSE),D163=12,VLOOKUP(H163,[1]Priv_Workers!$B$2:$BD$55,25,FALSE)),C163=2016,_xlfn.IFS(D163=1,VLOOKUP(H163,[1]Priv_Workers!$B$2:$BD$55,26,FALSE),D163=2,VLOOKUP(H163,[1]Priv_Workers!$B$2:$BD$55,27,FALSE),D163=3,VLOOKUP(H163,[1]Priv_Workers!$B$2:$BD$55,28,FALSE),D163=4,VLOOKUP(H163,[1]Priv_Workers!$B$2:$BD$55,29,FALSE),D163=5,VLOOKUP(H163,[1]Priv_Workers!$B$2:$BD$55,30,FALSE),D163=6,VLOOKUP(H163,[1]Priv_Workers!$B$2:$BD$55,31,FALSE),D163=7,VLOOKUP(H163,[1]Priv_Workers!$B$2:$BD$55,32,FALSE),D163=8,VLOOKUP(H163,[1]Priv_Workers!$B$2:$BD$55,33,FALSE),D163=9,VLOOKUP(H163,[1]Priv_Workers!$B$2:$BD$55,34,FALSE),D163=10,VLOOKUP(H163,[1]Priv_Workers!$B$2:$BD$55,35,FALSE),D163=11,VLOOKUP(H163,[1]Priv_Workers!$B$2:$BD$55,36,FALSE),D163=12,VLOOKUP(H163,[1]Priv_Workers!$B$2:$BD$55,37,FALSE)),C163=2017,_xlfn.IFS(D163=1,VLOOKUP(H163,[1]Priv_Workers!$B$2:$BD$55,38,FALSE),D163=2,VLOOKUP(H163,[1]Priv_Workers!$B$2:$BD$55,39,FALSE),D163=3,VLOOKUP(H163,[1]Priv_Workers!$B$2:$BD$55,40,FALSE),D163=4,VLOOKUP(H163,[1]Priv_Workers!$B$2:$BD$55,41,FALSE),D163=5,VLOOKUP(H163,[1]Priv_Workers!$B$2:$BD$55,42,FALSE),D163=6,VLOOKUP(H163,[1]Priv_Workers!$B$2:$BD$55,43,FALSE),D163=7,VLOOKUP(H163,[1]Priv_Workers!$B$2:$BD$55,43,FALSE),D163=8,VLOOKUP(H163,[1]Priv_Workers!$B$2:$BD$55,44,FALSE),D163=9,VLOOKUP(H163,[1]Priv_Workers!$B$2:$BD$55,45,FALSE),D163=10,VLOOKUP(H163,[1]Priv_Workers!$B$2:$BD$55,46,FALSE),D163=11,VLOOKUP(H163,[1]Priv_Workers!$B$2:$BD$55,47,FALSE),D163=12,VLOOKUP(H163,[1]Priv_Workers!$B$2:$BD$55,48)),C163=2018,_xlfn.IFS(D163=1,VLOOKUP(H163,[1]Priv_Workers!$B$2:$BD$55,49,FALSE),D163=2,VLOOKUP(H163,[1]Priv_Workers!$B$2:$BD$55,50,FALSE),D163=3,VLOOKUP(H163,[1]Priv_Workers!$B$2:$BD$55,51,FALSE),D163=4,VLOOKUP(H163,[1]Priv_Workers!$B$2:$BD$55,52,FALSE),D163=5,VLOOKUP(H163,[1]Priv_Workers!$B$2:$BD$55,53,FALSE),D163=6,VLOOKUP(H163,[1]Priv_Workers!$B$2:$BD$55,54)))</f>
        <v>#N/A</v>
      </c>
      <c r="X163" s="3" t="e">
        <f t="shared" si="19"/>
        <v>#N/A</v>
      </c>
      <c r="Y163" s="2" t="e">
        <f>_xlfn.IFS(C163=2014, _xlfn.IFS(E163=1, VLOOKUP(H163, [1]Wage_Info!$B$2:$AH$55, 2, FALSE), E163=2, VLOOKUP(H163, [1]Wage_Info!$B$2:$AH$55, 3, FALSE), E163=3, VLOOKUP(H163, [1]Wage_Info!$B$2:$AH$55, 4, FALSE), E163=4, VLOOKUP(H163, [1]Wage_Info!$B$2:$AH$55, 5, FALSE)), C163=2015, _xlfn.IFS(E163=1, VLOOKUP(H163, [1]Wage_Info!$B$2:$AH$55, 6, FALSE), E163=2, VLOOKUP(H163, [1]Wage_Info!$B$2:$AH$55, 7, FALSE), E163=3, VLOOKUP(H163, [1]Wage_Info!$B$2:$AH$55, 8, FALSE), E163=4, VLOOKUP(H163, [1]Wage_Info!$B$2:$AH$55, 9, FALSE)), C163=2016, _xlfn.IFS(E163=1, VLOOKUP(H163, [1]Wage_Info!$B$2:$AH$55, 10, FALSE), E163=2, VLOOKUP(H163, [1]Wage_Info!$B$2:$AH$55, 11, FALSE), E163=3, VLOOKUP(H163, [1]Wage_Info!$B$2:$AH$55, 12, FALSE), E163=4, VLOOKUP(H163, [1]Wage_Info!$B$2:$AH$55, 13, FALSE)), C163=2017, _xlfn.IFS(E163=1, VLOOKUP(H163, [1]Wage_Info!$B$2:$AH$55, 14, FALSE), E163=2, VLOOKUP(H163, [1]Wage_Info!$B$2:$AH$55, 15, FALSE), E163=3, VLOOKUP(H163, [1]Wage_Info!$B$2:$AH$55, 16, FALSE), E163=4, VLOOKUP(H163, [1]Wage_Info!$B$2:$AH$55, 17, FALSE)), C163 = 2018, _xlfn.IFS(E163=1, VLOOKUP(H163, [1]Wage_Info!$B$2:$AH$55, 18, FALSE), E163=3, VLOOKUP(H163, [1]Wage_Info!$B$2:$AH$55, 19, FALSE)))</f>
        <v>#N/A</v>
      </c>
      <c r="Z163" s="2" t="e">
        <f>_xlfn.IFS(C163=2014, _xlfn.IFS(E163=1, VLOOKUP(H163, [1]Wage_Info!$B$2:$AL$55, 20, FALSE), E163=2, VLOOKUP(H163, [1]Wage_Info!$B$2:$AL$55, 21, FALSE), E163=3, VLOOKUP(H163, [1]Wage_Info!$B$2:$AL$55, 22, FALSE), E163=4, VLOOKUP(H163, [1]Wage_Info!$B$2:$AL$55, 23, FALSE)), C163=2015, _xlfn.IFS(E163=1, VLOOKUP(H163, [1]Wage_Info!$B$2:$AL$55, 24, FALSE), E163=2, VLOOKUP(H163, [1]Wage_Info!$B$2:$AL$55, 25, FALSE), E163=3, VLOOKUP(H163, [1]Wage_Info!$B$2:$AL$55, 26, FALSE), E163=4, VLOOKUP(H163, [1]Wage_Info!$B$2:$AL$55, 27, FALSE)), C163=2016, _xlfn.IFS(E163=1, VLOOKUP(H163, [1]Wage_Info!$B$2:$AL$55, 28, FALSE), E163=2, VLOOKUP(H163, [1]Wage_Info!$B$2:$AL$55, 29, FALSE), E163=3, VLOOKUP(H163, [1]Wage_Info!$B$2:$AL$55, 30, FALSE), E163=4, VLOOKUP(H163, [1]Wage_Info!$B$2:$AL$55, 31, FALSE)), C163=2017, _xlfn.IFS(E163=1, VLOOKUP(H163, [1]Wage_Info!$B$2:$AL$55, 32, FALSE), E163=2, VLOOKUP(H163, [1]Wage_Info!$B$2:$AL$55, 33, FALSE), E163=3, VLOOKUP(H163, [1]Wage_Info!$B$2:$AL$55, 34, FALSE), E163=4, VLOOKUP(H163, [1]Wage_Info!$B$2:$AL$55, 35, FALSE)), C163 = 2018, _xlfn.IFS(E163=1, VLOOKUP(H163, [1]Wage_Info!$B$2:$AL$55, 36, FALSE), E163=2, VLOOKUP(H163, [1]Wage_Info!$B$2:$AL$55, 37, FALSE)))</f>
        <v>#N/A</v>
      </c>
      <c r="AA163" s="4" t="e">
        <f t="shared" si="20"/>
        <v>#N/A</v>
      </c>
      <c r="AB163">
        <f>[1]Key!C163</f>
        <v>1</v>
      </c>
      <c r="AC163">
        <f t="shared" si="21"/>
        <v>0</v>
      </c>
      <c r="AD163">
        <f t="shared" si="22"/>
        <v>0</v>
      </c>
      <c r="AE163">
        <f t="shared" si="23"/>
        <v>0</v>
      </c>
      <c r="AF163">
        <f>[1]Key!D163</f>
        <v>0</v>
      </c>
    </row>
    <row r="164" spans="1:32" x14ac:dyDescent="0.3">
      <c r="A164">
        <v>163</v>
      </c>
      <c r="B164">
        <v>163</v>
      </c>
      <c r="C164">
        <v>2014</v>
      </c>
      <c r="D164">
        <v>10</v>
      </c>
      <c r="E164">
        <f t="shared" si="16"/>
        <v>4</v>
      </c>
      <c r="F164">
        <v>2016</v>
      </c>
      <c r="G164" t="s">
        <v>48</v>
      </c>
      <c r="H164" s="1">
        <f>VALUE(IF(G164="foreign",53,SUBSTITUTE(G164,G164,VLOOKUP(G164,[1]Key!$G$2:$H$55,2,))))</f>
        <v>19</v>
      </c>
      <c r="I164" t="s">
        <v>47</v>
      </c>
      <c r="J164">
        <f>VALUE(_xlfn.IFS(I164="foreign",53,I164="fictional",54, I164="unspecified", 55, NOT(OR(I164="foreign",I164="fictional")),SUBSTITUTE(I164,I164,VLOOKUP(I164,[1]Key!$G$2:$H$55,2,))))</f>
        <v>55</v>
      </c>
      <c r="K164">
        <f t="shared" si="17"/>
        <v>0</v>
      </c>
      <c r="L164">
        <f>VLOOKUP(H164, [1]Key!$H$2:$K$54, 2)</f>
        <v>4</v>
      </c>
      <c r="M164">
        <f>VLOOKUP(J164, [1]Key!$H$2:$K$54, 2)</f>
        <v>0</v>
      </c>
      <c r="N164">
        <f>VLOOKUP("*"&amp;G164&amp;"*",[1]Key!$N$2:$O$6,2,FALSE)</f>
        <v>3</v>
      </c>
      <c r="O164">
        <f>VLOOKUP("*"&amp;G164&amp;"*",[1]Key!$R$2:$S$11,2,FALSE)</f>
        <v>9</v>
      </c>
      <c r="P164">
        <v>741</v>
      </c>
      <c r="Q164" s="2">
        <v>13000000</v>
      </c>
      <c r="R164" t="s">
        <v>61</v>
      </c>
      <c r="S164">
        <f>VLOOKUP(R164, [1]Key!$U$2:$V$50, 2, FALSE)</f>
        <v>6</v>
      </c>
      <c r="T164">
        <f t="shared" si="18"/>
        <v>0</v>
      </c>
      <c r="U164">
        <f>_xlfn.IFS(C164=2018, VLOOKUP(H164, '[1]State Pop'!$B$2:$G$55,6),C164=2017, VLOOKUP(H164, '[1]State Pop'!$B$2:$F$55,5),C164=2016, VLOOKUP(H164, '[1]State Pop'!$B$2:$F$55,4), C164=2015, VLOOKUP(H164, '[1]State Pop'!$B$2:$F$55,3), C164=2014, VLOOKUP(H164, '[1]State Pop'!$B$2:$F$55,2))</f>
        <v>4648797</v>
      </c>
      <c r="V164">
        <f>_xlfn.IFS(C164=2014,_xlfn.IFS(D164=1,VLOOKUP(H164,[1]Film_Workers!$B$2:$BD$55,2,FALSE),D164=2,VLOOKUP(H164,[1]Film_Workers!$B$2:$BD$55,3,FALSE),D164=3,VLOOKUP(H164,[1]Film_Workers!$B$2:$BD$55,4,FALSE),D164=4,VLOOKUP(H164,[1]Film_Workers!$B$2:$BD$55,5,FALSE),D164=5,VLOOKUP(H164,[1]Film_Workers!$B$2:$BD$55,6,FALSE),D164=6,VLOOKUP(H164,[1]Film_Workers!$B$2:$BD$55,7,FALSE),D164=7,VLOOKUP(H164,[1]Film_Workers!$B$2:$BD$55,8,FALSE),D164=8,VLOOKUP(H164,[1]Film_Workers!$B$2:$BD$55,9,FALSE),D164=9,VLOOKUP(H164,[1]Film_Workers!$B$2:$BD$55,10,FALSE),D164=10,VLOOKUP(H164,[1]Film_Workers!$B$2:$BD$55,11,FALSE),D164=11,VLOOKUP(H164,[1]Film_Workers!$B$2:$BD$55,12,FALSE),D164=12,VLOOKUP(H164,[1]Film_Workers!$B$2:$BD$55,13,FALSE)),C164=2015,_xlfn.IFS(D164=1,VLOOKUP(H164,[1]Film_Workers!$B$2:$BD$55,14,FALSE),D164=2,VLOOKUP(H164,[1]Film_Workers!$B$2:$BD$55,15,FALSE),D164=3,VLOOKUP(H164,[1]Film_Workers!$B$2:$BD$55,16,FALSE),D164=4,VLOOKUP(H164,[1]Film_Workers!$B$2:$BD$55,17,FALSE),D164=5,VLOOKUP(H164,[1]Film_Workers!$B$2:$BD$55,18,FALSE),D164=6,VLOOKUP(H164,[1]Film_Workers!$B$2:$BD$55,19,FALSE),D164=7,VLOOKUP(H164,[1]Film_Workers!$B$2:$BD$55,20,FALSE),D164=8,VLOOKUP(H164,[1]Film_Workers!$B$2:$BD$55,21,FALSE),D164=9,VLOOKUP(H164,[1]Film_Workers!$B$2:$BD$55,22,FALSE),D164=10,VLOOKUP(H164,[1]Film_Workers!$B$2:$BD$55,23,FALSE),D164=11,VLOOKUP(H164,[1]Film_Workers!$B$2:$BD$55,24,FALSE),D164=12,VLOOKUP(H164,[1]Film_Workers!$B$2:$BD$55,25,FALSE)),C164=2016,_xlfn.IFS(D164=1,VLOOKUP(H164,[1]Film_Workers!$B$2:$BD$55,26,FALSE),D164=2,VLOOKUP(H164,[1]Film_Workers!$B$2:$BD$55,27,FALSE),D164=3,VLOOKUP(H164,[1]Film_Workers!$B$2:$BD$55,28,FALSE),D164=4,VLOOKUP(H164,[1]Film_Workers!$B$2:$BD$55,29,FALSE),D164=5,VLOOKUP(H164,[1]Film_Workers!$B$2:$BD$55,30,FALSE),D164=6,VLOOKUP(H164,[1]Film_Workers!$B$2:$BD$55,31,FALSE),D164=7,VLOOKUP(H164,[1]Film_Workers!$B$2:$BD$55,32,FALSE),D164=8,VLOOKUP(H164,[1]Film_Workers!$B$2:$BD$55,33,FALSE),D164=9,VLOOKUP(H164,[1]Film_Workers!$B$2:$BD$55,34,FALSE),D164=10,VLOOKUP(H164,[1]Film_Workers!$B$2:$BD$55,35,FALSE),D164=11,VLOOKUP(H164,[1]Film_Workers!$B$2:$BD$55,36,FALSE),D164=12,VLOOKUP(H164,[1]Film_Workers!$B$2:$BD$55,37,FALSE)),C164=2017,_xlfn.IFS(D164=1,VLOOKUP(H164,[1]Film_Workers!$B$2:$BD$55,38,FALSE),D164=2,VLOOKUP(H164,[1]Film_Workers!$B$2:$BD$55,39,FALSE),D164=3,VLOOKUP(H164,[1]Film_Workers!$B$2:$BD$55,40,FALSE),D164=4,VLOOKUP(H164,[1]Film_Workers!$B$2:$BD$55,41,FALSE),D164=5,VLOOKUP(H164,[1]Film_Workers!$B$2:$BD$55,42,FALSE),D164=6,VLOOKUP(H164,[1]Film_Workers!$B$2:$BD$55,43,FALSE),D164=7,VLOOKUP(H164,[1]Film_Workers!$B$2:$BD$55,43,FALSE),D164=8,VLOOKUP(H164,[1]Film_Workers!$B$2:$BD$55,44,FALSE),D164=9,VLOOKUP(H164,[1]Film_Workers!$B$2:$BD$55,45,FALSE),D164=10,VLOOKUP(H164,[1]Film_Workers!$B$2:$BD$55,46,FALSE),D164=11,VLOOKUP(H164,[1]Film_Workers!$B$2:$BD$55,47,FALSE),D164=12,VLOOKUP(H164,[1]Film_Workers!$B$2:$BD$55,48)),C164=2018,_xlfn.IFS(D164=1,VLOOKUP(H164,[1]Film_Workers!$B$2:$BD$55,49,FALSE),D164=2,VLOOKUP(H164,[1]Film_Workers!$B$2:$BD$55,50,FALSE),D164=3,VLOOKUP(H164,[1]Film_Workers!$B$2:$BD$55,51,FALSE),D164=4,VLOOKUP(H164,[1]Film_Workers!$B$2:$BD$55,52,FALSE),D164=5,VLOOKUP(H164,[1]Film_Workers!$B$2:$BD$55,53,FALSE),D164=6,VLOOKUP(H164,[1]Film_Workers!$B$2:$BD$55,54)))</f>
        <v>4313</v>
      </c>
      <c r="W164">
        <f>_xlfn.IFS(C164=2014,_xlfn.IFS(D164=1,VLOOKUP(H164,[1]Priv_Workers!$B$2:$BD$55,2,FALSE),D164=2,VLOOKUP(H164,[1]Priv_Workers!$B$2:$BD$55,3,FALSE),D164=3,VLOOKUP(H164,[1]Priv_Workers!$B$2:$BD$55,4,FALSE),D164=4,VLOOKUP(H164,[1]Priv_Workers!$B$2:$BD$55,5,FALSE),D164=5,VLOOKUP(H164,[1]Priv_Workers!$B$2:$BD$55,6,FALSE),D164=6,VLOOKUP(H164,[1]Priv_Workers!$B$2:$BD$55,7,FALSE),D164=7,VLOOKUP(H164,[1]Priv_Workers!$B$2:$BD$55,8,FALSE),D164=8,VLOOKUP(H164,[1]Priv_Workers!$B$2:$BD$55,9,FALSE),D164=9,VLOOKUP(H164,[1]Priv_Workers!$B$2:$BD$55,10,FALSE),D164=10,VLOOKUP(H164,[1]Priv_Workers!$B$2:$BD$55,11,FALSE),D164=11,VLOOKUP(H164,[1]Priv_Workers!$B$2:$BD$55,12,FALSE),D164=12,VLOOKUP(H164,[1]Priv_Workers!$B$2:$BD$55,13,FALSE)),C164=2015,_xlfn.IFS(D164=1,VLOOKUP(H164,[1]Priv_Workers!$B$2:$BD$55,14,FALSE),D164=2,VLOOKUP(H164,[1]Priv_Workers!$B$2:$BD$55,15,FALSE),D164=3,VLOOKUP(H164,[1]Priv_Workers!$B$2:$BD$55,16,FALSE),D164=4,VLOOKUP(H164,[1]Priv_Workers!$B$2:$BD$55,17,FALSE),D164=5,VLOOKUP(H164,[1]Priv_Workers!$B$2:$BD$55,18,FALSE),D164=6,VLOOKUP(H164,[1]Priv_Workers!$B$2:$BD$55,19,FALSE),D164=7,VLOOKUP(H164,[1]Priv_Workers!$B$2:$BD$55,20,FALSE),D164=8,VLOOKUP(H164,[1]Priv_Workers!$B$2:$BD$55,21,FALSE),D164=9,VLOOKUP(H164,[1]Priv_Workers!$B$2:$BD$55,22,FALSE),D164=10,VLOOKUP(H164,[1]Priv_Workers!$B$2:$BD$55,23,FALSE),D164=11,VLOOKUP(H164,[1]Priv_Workers!$B$2:$BD$55,24,FALSE),D164=12,VLOOKUP(H164,[1]Priv_Workers!$B$2:$BD$55,25,FALSE)),C164=2016,_xlfn.IFS(D164=1,VLOOKUP(H164,[1]Priv_Workers!$B$2:$BD$55,26,FALSE),D164=2,VLOOKUP(H164,[1]Priv_Workers!$B$2:$BD$55,27,FALSE),D164=3,VLOOKUP(H164,[1]Priv_Workers!$B$2:$BD$55,28,FALSE),D164=4,VLOOKUP(H164,[1]Priv_Workers!$B$2:$BD$55,29,FALSE),D164=5,VLOOKUP(H164,[1]Priv_Workers!$B$2:$BD$55,30,FALSE),D164=6,VLOOKUP(H164,[1]Priv_Workers!$B$2:$BD$55,31,FALSE),D164=7,VLOOKUP(H164,[1]Priv_Workers!$B$2:$BD$55,32,FALSE),D164=8,VLOOKUP(H164,[1]Priv_Workers!$B$2:$BD$55,33,FALSE),D164=9,VLOOKUP(H164,[1]Priv_Workers!$B$2:$BD$55,34,FALSE),D164=10,VLOOKUP(H164,[1]Priv_Workers!$B$2:$BD$55,35,FALSE),D164=11,VLOOKUP(H164,[1]Priv_Workers!$B$2:$BD$55,36,FALSE),D164=12,VLOOKUP(H164,[1]Priv_Workers!$B$2:$BD$55,37,FALSE)),C164=2017,_xlfn.IFS(D164=1,VLOOKUP(H164,[1]Priv_Workers!$B$2:$BD$55,38,FALSE),D164=2,VLOOKUP(H164,[1]Priv_Workers!$B$2:$BD$55,39,FALSE),D164=3,VLOOKUP(H164,[1]Priv_Workers!$B$2:$BD$55,40,FALSE),D164=4,VLOOKUP(H164,[1]Priv_Workers!$B$2:$BD$55,41,FALSE),D164=5,VLOOKUP(H164,[1]Priv_Workers!$B$2:$BD$55,42,FALSE),D164=6,VLOOKUP(H164,[1]Priv_Workers!$B$2:$BD$55,43,FALSE),D164=7,VLOOKUP(H164,[1]Priv_Workers!$B$2:$BD$55,43,FALSE),D164=8,VLOOKUP(H164,[1]Priv_Workers!$B$2:$BD$55,44,FALSE),D164=9,VLOOKUP(H164,[1]Priv_Workers!$B$2:$BD$55,45,FALSE),D164=10,VLOOKUP(H164,[1]Priv_Workers!$B$2:$BD$55,46,FALSE),D164=11,VLOOKUP(H164,[1]Priv_Workers!$B$2:$BD$55,47,FALSE),D164=12,VLOOKUP(H164,[1]Priv_Workers!$B$2:$BD$55,48)),C164=2018,_xlfn.IFS(D164=1,VLOOKUP(H164,[1]Priv_Workers!$B$2:$BD$55,49,FALSE),D164=2,VLOOKUP(H164,[1]Priv_Workers!$B$2:$BD$55,50,FALSE),D164=3,VLOOKUP(H164,[1]Priv_Workers!$B$2:$BD$55,51,FALSE),D164=4,VLOOKUP(H164,[1]Priv_Workers!$B$2:$BD$55,52,FALSE),D164=5,VLOOKUP(H164,[1]Priv_Workers!$B$2:$BD$55,53,FALSE),D164=6,VLOOKUP(H164,[1]Priv_Workers!$B$2:$BD$55,54)))</f>
        <v>1634089</v>
      </c>
      <c r="X164" s="3">
        <f t="shared" si="19"/>
        <v>2.6393911225153586E-3</v>
      </c>
      <c r="Y164" s="2">
        <f>_xlfn.IFS(C164=2014, _xlfn.IFS(E164=1, VLOOKUP(H164, [1]Wage_Info!$B$2:$AH$55, 2, FALSE), E164=2, VLOOKUP(H164, [1]Wage_Info!$B$2:$AH$55, 3, FALSE), E164=3, VLOOKUP(H164, [1]Wage_Info!$B$2:$AH$55, 4, FALSE), E164=4, VLOOKUP(H164, [1]Wage_Info!$B$2:$AH$55, 5, FALSE)), C164=2015, _xlfn.IFS(E164=1, VLOOKUP(H164, [1]Wage_Info!$B$2:$AH$55, 6, FALSE), E164=2, VLOOKUP(H164, [1]Wage_Info!$B$2:$AH$55, 7, FALSE), E164=3, VLOOKUP(H164, [1]Wage_Info!$B$2:$AH$55, 8, FALSE), E164=4, VLOOKUP(H164, [1]Wage_Info!$B$2:$AH$55, 9, FALSE)), C164=2016, _xlfn.IFS(E164=1, VLOOKUP(H164, [1]Wage_Info!$B$2:$AH$55, 10, FALSE), E164=2, VLOOKUP(H164, [1]Wage_Info!$B$2:$AH$55, 11, FALSE), E164=3, VLOOKUP(H164, [1]Wage_Info!$B$2:$AH$55, 12, FALSE), E164=4, VLOOKUP(H164, [1]Wage_Info!$B$2:$AH$55, 13, FALSE)), C164=2017, _xlfn.IFS(E164=1, VLOOKUP(H164, [1]Wage_Info!$B$2:$AH$55, 14, FALSE), E164=2, VLOOKUP(H164, [1]Wage_Info!$B$2:$AH$55, 15, FALSE), E164=3, VLOOKUP(H164, [1]Wage_Info!$B$2:$AH$55, 16, FALSE), E164=4, VLOOKUP(H164, [1]Wage_Info!$B$2:$AH$55, 17, FALSE)), C164 = 2018, _xlfn.IFS(E164=1, VLOOKUP(H164, [1]Wage_Info!$B$2:$AH$55, 18, FALSE), E164=3, VLOOKUP(H164, [1]Wage_Info!$B$2:$AH$55, 19, FALSE)))</f>
        <v>65518457</v>
      </c>
      <c r="Z164" s="2">
        <f>_xlfn.IFS(C164=2014, _xlfn.IFS(E164=1, VLOOKUP(H164, [1]Wage_Info!$B$2:$AL$55, 20, FALSE), E164=2, VLOOKUP(H164, [1]Wage_Info!$B$2:$AL$55, 21, FALSE), E164=3, VLOOKUP(H164, [1]Wage_Info!$B$2:$AL$55, 22, FALSE), E164=4, VLOOKUP(H164, [1]Wage_Info!$B$2:$AL$55, 23, FALSE)), C164=2015, _xlfn.IFS(E164=1, VLOOKUP(H164, [1]Wage_Info!$B$2:$AL$55, 24, FALSE), E164=2, VLOOKUP(H164, [1]Wage_Info!$B$2:$AL$55, 25, FALSE), E164=3, VLOOKUP(H164, [1]Wage_Info!$B$2:$AL$55, 26, FALSE), E164=4, VLOOKUP(H164, [1]Wage_Info!$B$2:$AL$55, 27, FALSE)), C164=2016, _xlfn.IFS(E164=1, VLOOKUP(H164, [1]Wage_Info!$B$2:$AL$55, 28, FALSE), E164=2, VLOOKUP(H164, [1]Wage_Info!$B$2:$AL$55, 29, FALSE), E164=3, VLOOKUP(H164, [1]Wage_Info!$B$2:$AL$55, 30, FALSE), E164=4, VLOOKUP(H164, [1]Wage_Info!$B$2:$AL$55, 31, FALSE)), C164=2017, _xlfn.IFS(E164=1, VLOOKUP(H164, [1]Wage_Info!$B$2:$AL$55, 32, FALSE), E164=2, VLOOKUP(H164, [1]Wage_Info!$B$2:$AL$55, 33, FALSE), E164=3, VLOOKUP(H164, [1]Wage_Info!$B$2:$AL$55, 34, FALSE), E164=4, VLOOKUP(H164, [1]Wage_Info!$B$2:$AL$55, 35, FALSE)), C164 = 2018, _xlfn.IFS(E164=1, VLOOKUP(H164, [1]Wage_Info!$B$2:$AL$55, 36, FALSE), E164=2, VLOOKUP(H164, [1]Wage_Info!$B$2:$AL$55, 37, FALSE)))</f>
        <v>20000213101</v>
      </c>
      <c r="AA164" s="4">
        <f t="shared" si="20"/>
        <v>3.2758879452501489E-3</v>
      </c>
      <c r="AB164">
        <f>[1]Key!C164</f>
        <v>1</v>
      </c>
      <c r="AC164">
        <f t="shared" si="21"/>
        <v>0</v>
      </c>
      <c r="AD164">
        <f t="shared" si="22"/>
        <v>0</v>
      </c>
      <c r="AE164">
        <f t="shared" si="23"/>
        <v>0</v>
      </c>
      <c r="AF164">
        <f>[1]Key!D164</f>
        <v>0</v>
      </c>
    </row>
    <row r="165" spans="1:32" x14ac:dyDescent="0.3">
      <c r="A165">
        <v>164</v>
      </c>
      <c r="B165">
        <v>164</v>
      </c>
      <c r="C165">
        <v>2015</v>
      </c>
      <c r="D165">
        <v>9</v>
      </c>
      <c r="E165">
        <f t="shared" si="16"/>
        <v>3</v>
      </c>
      <c r="F165">
        <v>2016</v>
      </c>
      <c r="G165" t="s">
        <v>28</v>
      </c>
      <c r="H165" s="1">
        <f>VALUE(IF(G165="foreign",53,SUBSTITUTE(G165,G165,VLOOKUP(G165,[1]Key!$G$2:$H$55,2,))))</f>
        <v>5</v>
      </c>
      <c r="I165" t="s">
        <v>28</v>
      </c>
      <c r="J165">
        <f>VALUE(_xlfn.IFS(I165="foreign",53,I165="fictional",54, I165="unspecified", 55, NOT(OR(I165="foreign",I165="fictional")),SUBSTITUTE(I165,I165,VLOOKUP(I165,[1]Key!$G$2:$H$55,2,))))</f>
        <v>5</v>
      </c>
      <c r="K165">
        <f t="shared" si="17"/>
        <v>1</v>
      </c>
      <c r="L165">
        <f>VLOOKUP(H165, [1]Key!$H$2:$K$54, 2)</f>
        <v>3</v>
      </c>
      <c r="M165">
        <f>VLOOKUP(J165, [1]Key!$H$2:$K$54, 2)</f>
        <v>3</v>
      </c>
      <c r="N165">
        <f>VLOOKUP("*"&amp;G165&amp;"*",[1]Key!$N$2:$O$6,2,FALSE)</f>
        <v>4</v>
      </c>
      <c r="O165">
        <f>VLOOKUP("*"&amp;G165&amp;"*",[1]Key!$R$2:$S$11,2,FALSE)</f>
        <v>6</v>
      </c>
      <c r="P165">
        <v>650</v>
      </c>
      <c r="Q165" s="2">
        <v>7000000</v>
      </c>
      <c r="R165" t="s">
        <v>87</v>
      </c>
      <c r="S165">
        <f>VLOOKUP(R165, [1]Key!$U$2:$V$50, 2, FALSE)</f>
        <v>14</v>
      </c>
      <c r="T165">
        <f t="shared" si="18"/>
        <v>1</v>
      </c>
      <c r="U165">
        <f>_xlfn.IFS(C165=2018, VLOOKUP(H165, '[1]State Pop'!$B$2:$G$55,6),C165=2017, VLOOKUP(H165, '[1]State Pop'!$B$2:$F$55,5),C165=2016, VLOOKUP(H165, '[1]State Pop'!$B$2:$F$55,4), C165=2015, VLOOKUP(H165, '[1]State Pop'!$B$2:$F$55,3), C165=2014, VLOOKUP(H165, '[1]State Pop'!$B$2:$F$55,2))</f>
        <v>39032444</v>
      </c>
      <c r="V165">
        <f>_xlfn.IFS(C165=2014,_xlfn.IFS(D165=1,VLOOKUP(H165,[1]Film_Workers!$B$2:$BD$55,2,FALSE),D165=2,VLOOKUP(H165,[1]Film_Workers!$B$2:$BD$55,3,FALSE),D165=3,VLOOKUP(H165,[1]Film_Workers!$B$2:$BD$55,4,FALSE),D165=4,VLOOKUP(H165,[1]Film_Workers!$B$2:$BD$55,5,FALSE),D165=5,VLOOKUP(H165,[1]Film_Workers!$B$2:$BD$55,6,FALSE),D165=6,VLOOKUP(H165,[1]Film_Workers!$B$2:$BD$55,7,FALSE),D165=7,VLOOKUP(H165,[1]Film_Workers!$B$2:$BD$55,8,FALSE),D165=8,VLOOKUP(H165,[1]Film_Workers!$B$2:$BD$55,9,FALSE),D165=9,VLOOKUP(H165,[1]Film_Workers!$B$2:$BD$55,10,FALSE),D165=10,VLOOKUP(H165,[1]Film_Workers!$B$2:$BD$55,11,FALSE),D165=11,VLOOKUP(H165,[1]Film_Workers!$B$2:$BD$55,12,FALSE),D165=12,VLOOKUP(H165,[1]Film_Workers!$B$2:$BD$55,13,FALSE)),C165=2015,_xlfn.IFS(D165=1,VLOOKUP(H165,[1]Film_Workers!$B$2:$BD$55,14,FALSE),D165=2,VLOOKUP(H165,[1]Film_Workers!$B$2:$BD$55,15,FALSE),D165=3,VLOOKUP(H165,[1]Film_Workers!$B$2:$BD$55,16,FALSE),D165=4,VLOOKUP(H165,[1]Film_Workers!$B$2:$BD$55,17,FALSE),D165=5,VLOOKUP(H165,[1]Film_Workers!$B$2:$BD$55,18,FALSE),D165=6,VLOOKUP(H165,[1]Film_Workers!$B$2:$BD$55,19,FALSE),D165=7,VLOOKUP(H165,[1]Film_Workers!$B$2:$BD$55,20,FALSE),D165=8,VLOOKUP(H165,[1]Film_Workers!$B$2:$BD$55,21,FALSE),D165=9,VLOOKUP(H165,[1]Film_Workers!$B$2:$BD$55,22,FALSE),D165=10,VLOOKUP(H165,[1]Film_Workers!$B$2:$BD$55,23,FALSE),D165=11,VLOOKUP(H165,[1]Film_Workers!$B$2:$BD$55,24,FALSE),D165=12,VLOOKUP(H165,[1]Film_Workers!$B$2:$BD$55,25,FALSE)),C165=2016,_xlfn.IFS(D165=1,VLOOKUP(H165,[1]Film_Workers!$B$2:$BD$55,26,FALSE),D165=2,VLOOKUP(H165,[1]Film_Workers!$B$2:$BD$55,27,FALSE),D165=3,VLOOKUP(H165,[1]Film_Workers!$B$2:$BD$55,28,FALSE),D165=4,VLOOKUP(H165,[1]Film_Workers!$B$2:$BD$55,29,FALSE),D165=5,VLOOKUP(H165,[1]Film_Workers!$B$2:$BD$55,30,FALSE),D165=6,VLOOKUP(H165,[1]Film_Workers!$B$2:$BD$55,31,FALSE),D165=7,VLOOKUP(H165,[1]Film_Workers!$B$2:$BD$55,32,FALSE),D165=8,VLOOKUP(H165,[1]Film_Workers!$B$2:$BD$55,33,FALSE),D165=9,VLOOKUP(H165,[1]Film_Workers!$B$2:$BD$55,34,FALSE),D165=10,VLOOKUP(H165,[1]Film_Workers!$B$2:$BD$55,35,FALSE),D165=11,VLOOKUP(H165,[1]Film_Workers!$B$2:$BD$55,36,FALSE),D165=12,VLOOKUP(H165,[1]Film_Workers!$B$2:$BD$55,37,FALSE)),C165=2017,_xlfn.IFS(D165=1,VLOOKUP(H165,[1]Film_Workers!$B$2:$BD$55,38,FALSE),D165=2,VLOOKUP(H165,[1]Film_Workers!$B$2:$BD$55,39,FALSE),D165=3,VLOOKUP(H165,[1]Film_Workers!$B$2:$BD$55,40,FALSE),D165=4,VLOOKUP(H165,[1]Film_Workers!$B$2:$BD$55,41,FALSE),D165=5,VLOOKUP(H165,[1]Film_Workers!$B$2:$BD$55,42,FALSE),D165=6,VLOOKUP(H165,[1]Film_Workers!$B$2:$BD$55,43,FALSE),D165=7,VLOOKUP(H165,[1]Film_Workers!$B$2:$BD$55,43,FALSE),D165=8,VLOOKUP(H165,[1]Film_Workers!$B$2:$BD$55,44,FALSE),D165=9,VLOOKUP(H165,[1]Film_Workers!$B$2:$BD$55,45,FALSE),D165=10,VLOOKUP(H165,[1]Film_Workers!$B$2:$BD$55,46,FALSE),D165=11,VLOOKUP(H165,[1]Film_Workers!$B$2:$BD$55,47,FALSE),D165=12,VLOOKUP(H165,[1]Film_Workers!$B$2:$BD$55,48)),C165=2018,_xlfn.IFS(D165=1,VLOOKUP(H165,[1]Film_Workers!$B$2:$BD$55,49,FALSE),D165=2,VLOOKUP(H165,[1]Film_Workers!$B$2:$BD$55,50,FALSE),D165=3,VLOOKUP(H165,[1]Film_Workers!$B$2:$BD$55,51,FALSE),D165=4,VLOOKUP(H165,[1]Film_Workers!$B$2:$BD$55,52,FALSE),D165=5,VLOOKUP(H165,[1]Film_Workers!$B$2:$BD$55,53,FALSE),D165=6,VLOOKUP(H165,[1]Film_Workers!$B$2:$BD$55,54)))</f>
        <v>118911</v>
      </c>
      <c r="W165">
        <f>_xlfn.IFS(C165=2014,_xlfn.IFS(D165=1,VLOOKUP(H165,[1]Priv_Workers!$B$2:$BD$55,2,FALSE),D165=2,VLOOKUP(H165,[1]Priv_Workers!$B$2:$BD$55,3,FALSE),D165=3,VLOOKUP(H165,[1]Priv_Workers!$B$2:$BD$55,4,FALSE),D165=4,VLOOKUP(H165,[1]Priv_Workers!$B$2:$BD$55,5,FALSE),D165=5,VLOOKUP(H165,[1]Priv_Workers!$B$2:$BD$55,6,FALSE),D165=6,VLOOKUP(H165,[1]Priv_Workers!$B$2:$BD$55,7,FALSE),D165=7,VLOOKUP(H165,[1]Priv_Workers!$B$2:$BD$55,8,FALSE),D165=8,VLOOKUP(H165,[1]Priv_Workers!$B$2:$BD$55,9,FALSE),D165=9,VLOOKUP(H165,[1]Priv_Workers!$B$2:$BD$55,10,FALSE),D165=10,VLOOKUP(H165,[1]Priv_Workers!$B$2:$BD$55,11,FALSE),D165=11,VLOOKUP(H165,[1]Priv_Workers!$B$2:$BD$55,12,FALSE),D165=12,VLOOKUP(H165,[1]Priv_Workers!$B$2:$BD$55,13,FALSE)),C165=2015,_xlfn.IFS(D165=1,VLOOKUP(H165,[1]Priv_Workers!$B$2:$BD$55,14,FALSE),D165=2,VLOOKUP(H165,[1]Priv_Workers!$B$2:$BD$55,15,FALSE),D165=3,VLOOKUP(H165,[1]Priv_Workers!$B$2:$BD$55,16,FALSE),D165=4,VLOOKUP(H165,[1]Priv_Workers!$B$2:$BD$55,17,FALSE),D165=5,VLOOKUP(H165,[1]Priv_Workers!$B$2:$BD$55,18,FALSE),D165=6,VLOOKUP(H165,[1]Priv_Workers!$B$2:$BD$55,19,FALSE),D165=7,VLOOKUP(H165,[1]Priv_Workers!$B$2:$BD$55,20,FALSE),D165=8,VLOOKUP(H165,[1]Priv_Workers!$B$2:$BD$55,21,FALSE),D165=9,VLOOKUP(H165,[1]Priv_Workers!$B$2:$BD$55,22,FALSE),D165=10,VLOOKUP(H165,[1]Priv_Workers!$B$2:$BD$55,23,FALSE),D165=11,VLOOKUP(H165,[1]Priv_Workers!$B$2:$BD$55,24,FALSE),D165=12,VLOOKUP(H165,[1]Priv_Workers!$B$2:$BD$55,25,FALSE)),C165=2016,_xlfn.IFS(D165=1,VLOOKUP(H165,[1]Priv_Workers!$B$2:$BD$55,26,FALSE),D165=2,VLOOKUP(H165,[1]Priv_Workers!$B$2:$BD$55,27,FALSE),D165=3,VLOOKUP(H165,[1]Priv_Workers!$B$2:$BD$55,28,FALSE),D165=4,VLOOKUP(H165,[1]Priv_Workers!$B$2:$BD$55,29,FALSE),D165=5,VLOOKUP(H165,[1]Priv_Workers!$B$2:$BD$55,30,FALSE),D165=6,VLOOKUP(H165,[1]Priv_Workers!$B$2:$BD$55,31,FALSE),D165=7,VLOOKUP(H165,[1]Priv_Workers!$B$2:$BD$55,32,FALSE),D165=8,VLOOKUP(H165,[1]Priv_Workers!$B$2:$BD$55,33,FALSE),D165=9,VLOOKUP(H165,[1]Priv_Workers!$B$2:$BD$55,34,FALSE),D165=10,VLOOKUP(H165,[1]Priv_Workers!$B$2:$BD$55,35,FALSE),D165=11,VLOOKUP(H165,[1]Priv_Workers!$B$2:$BD$55,36,FALSE),D165=12,VLOOKUP(H165,[1]Priv_Workers!$B$2:$BD$55,37,FALSE)),C165=2017,_xlfn.IFS(D165=1,VLOOKUP(H165,[1]Priv_Workers!$B$2:$BD$55,38,FALSE),D165=2,VLOOKUP(H165,[1]Priv_Workers!$B$2:$BD$55,39,FALSE),D165=3,VLOOKUP(H165,[1]Priv_Workers!$B$2:$BD$55,40,FALSE),D165=4,VLOOKUP(H165,[1]Priv_Workers!$B$2:$BD$55,41,FALSE),D165=5,VLOOKUP(H165,[1]Priv_Workers!$B$2:$BD$55,42,FALSE),D165=6,VLOOKUP(H165,[1]Priv_Workers!$B$2:$BD$55,43,FALSE),D165=7,VLOOKUP(H165,[1]Priv_Workers!$B$2:$BD$55,43,FALSE),D165=8,VLOOKUP(H165,[1]Priv_Workers!$B$2:$BD$55,44,FALSE),D165=9,VLOOKUP(H165,[1]Priv_Workers!$B$2:$BD$55,45,FALSE),D165=10,VLOOKUP(H165,[1]Priv_Workers!$B$2:$BD$55,46,FALSE),D165=11,VLOOKUP(H165,[1]Priv_Workers!$B$2:$BD$55,47,FALSE),D165=12,VLOOKUP(H165,[1]Priv_Workers!$B$2:$BD$55,48)),C165=2018,_xlfn.IFS(D165=1,VLOOKUP(H165,[1]Priv_Workers!$B$2:$BD$55,49,FALSE),D165=2,VLOOKUP(H165,[1]Priv_Workers!$B$2:$BD$55,50,FALSE),D165=3,VLOOKUP(H165,[1]Priv_Workers!$B$2:$BD$55,51,FALSE),D165=4,VLOOKUP(H165,[1]Priv_Workers!$B$2:$BD$55,52,FALSE),D165=5,VLOOKUP(H165,[1]Priv_Workers!$B$2:$BD$55,53,FALSE),D165=6,VLOOKUP(H165,[1]Priv_Workers!$B$2:$BD$55,54)))</f>
        <v>14091508</v>
      </c>
      <c r="X165" s="3">
        <f t="shared" si="19"/>
        <v>8.4384864983932158E-3</v>
      </c>
      <c r="Y165" s="2">
        <f>_xlfn.IFS(C165=2014, _xlfn.IFS(E165=1, VLOOKUP(H165, [1]Wage_Info!$B$2:$AH$55, 2, FALSE), E165=2, VLOOKUP(H165, [1]Wage_Info!$B$2:$AH$55, 3, FALSE), E165=3, VLOOKUP(H165, [1]Wage_Info!$B$2:$AH$55, 4, FALSE), E165=4, VLOOKUP(H165, [1]Wage_Info!$B$2:$AH$55, 5, FALSE)), C165=2015, _xlfn.IFS(E165=1, VLOOKUP(H165, [1]Wage_Info!$B$2:$AH$55, 6, FALSE), E165=2, VLOOKUP(H165, [1]Wage_Info!$B$2:$AH$55, 7, FALSE), E165=3, VLOOKUP(H165, [1]Wage_Info!$B$2:$AH$55, 8, FALSE), E165=4, VLOOKUP(H165, [1]Wage_Info!$B$2:$AH$55, 9, FALSE)), C165=2016, _xlfn.IFS(E165=1, VLOOKUP(H165, [1]Wage_Info!$B$2:$AH$55, 10, FALSE), E165=2, VLOOKUP(H165, [1]Wage_Info!$B$2:$AH$55, 11, FALSE), E165=3, VLOOKUP(H165, [1]Wage_Info!$B$2:$AH$55, 12, FALSE), E165=4, VLOOKUP(H165, [1]Wage_Info!$B$2:$AH$55, 13, FALSE)), C165=2017, _xlfn.IFS(E165=1, VLOOKUP(H165, [1]Wage_Info!$B$2:$AH$55, 14, FALSE), E165=2, VLOOKUP(H165, [1]Wage_Info!$B$2:$AH$55, 15, FALSE), E165=3, VLOOKUP(H165, [1]Wage_Info!$B$2:$AH$55, 16, FALSE), E165=4, VLOOKUP(H165, [1]Wage_Info!$B$2:$AH$55, 17, FALSE)), C165 = 2018, _xlfn.IFS(E165=1, VLOOKUP(H165, [1]Wage_Info!$B$2:$AH$55, 18, FALSE), E165=3, VLOOKUP(H165, [1]Wage_Info!$B$2:$AH$55, 19, FALSE)))</f>
        <v>2861042669</v>
      </c>
      <c r="Z165" s="2">
        <f>_xlfn.IFS(C165=2014, _xlfn.IFS(E165=1, VLOOKUP(H165, [1]Wage_Info!$B$2:$AL$55, 20, FALSE), E165=2, VLOOKUP(H165, [1]Wage_Info!$B$2:$AL$55, 21, FALSE), E165=3, VLOOKUP(H165, [1]Wage_Info!$B$2:$AL$55, 22, FALSE), E165=4, VLOOKUP(H165, [1]Wage_Info!$B$2:$AL$55, 23, FALSE)), C165=2015, _xlfn.IFS(E165=1, VLOOKUP(H165, [1]Wage_Info!$B$2:$AL$55, 24, FALSE), E165=2, VLOOKUP(H165, [1]Wage_Info!$B$2:$AL$55, 25, FALSE), E165=3, VLOOKUP(H165, [1]Wage_Info!$B$2:$AL$55, 26, FALSE), E165=4, VLOOKUP(H165, [1]Wage_Info!$B$2:$AL$55, 27, FALSE)), C165=2016, _xlfn.IFS(E165=1, VLOOKUP(H165, [1]Wage_Info!$B$2:$AL$55, 28, FALSE), E165=2, VLOOKUP(H165, [1]Wage_Info!$B$2:$AL$55, 29, FALSE), E165=3, VLOOKUP(H165, [1]Wage_Info!$B$2:$AL$55, 30, FALSE), E165=4, VLOOKUP(H165, [1]Wage_Info!$B$2:$AL$55, 31, FALSE)), C165=2017, _xlfn.IFS(E165=1, VLOOKUP(H165, [1]Wage_Info!$B$2:$AL$55, 32, FALSE), E165=2, VLOOKUP(H165, [1]Wage_Info!$B$2:$AL$55, 33, FALSE), E165=3, VLOOKUP(H165, [1]Wage_Info!$B$2:$AL$55, 34, FALSE), E165=4, VLOOKUP(H165, [1]Wage_Info!$B$2:$AL$55, 35, FALSE)), C165 = 2018, _xlfn.IFS(E165=1, VLOOKUP(H165, [1]Wage_Info!$B$2:$AL$55, 36, FALSE), E165=2, VLOOKUP(H165, [1]Wage_Info!$B$2:$AL$55, 37, FALSE)))</f>
        <v>203882930032</v>
      </c>
      <c r="AA165" s="4">
        <f t="shared" si="20"/>
        <v>1.4032771986114538E-2</v>
      </c>
      <c r="AB165">
        <f>[1]Key!C165</f>
        <v>1</v>
      </c>
      <c r="AC165">
        <f t="shared" si="21"/>
        <v>1</v>
      </c>
      <c r="AD165">
        <f t="shared" si="22"/>
        <v>0</v>
      </c>
      <c r="AE165">
        <f t="shared" si="23"/>
        <v>1</v>
      </c>
      <c r="AF165">
        <f>[1]Key!D165</f>
        <v>0</v>
      </c>
    </row>
    <row r="166" spans="1:32" x14ac:dyDescent="0.3">
      <c r="A166">
        <v>165</v>
      </c>
      <c r="B166">
        <v>165</v>
      </c>
      <c r="C166">
        <v>2015</v>
      </c>
      <c r="D166">
        <v>12</v>
      </c>
      <c r="E166">
        <f t="shared" si="16"/>
        <v>4</v>
      </c>
      <c r="F166">
        <v>2016</v>
      </c>
      <c r="G166" t="s">
        <v>32</v>
      </c>
      <c r="H166" s="1">
        <f>VALUE(IF(G166="foreign",53,SUBSTITUTE(G166,G166,VLOOKUP(G166,[1]Key!$G$2:$H$55,2,))))</f>
        <v>53</v>
      </c>
      <c r="I166" t="s">
        <v>32</v>
      </c>
      <c r="J166">
        <f>VALUE(_xlfn.IFS(I166="foreign",53,I166="fictional",54, I166="unspecified", 55, NOT(OR(I166="foreign",I166="fictional")),SUBSTITUTE(I166,I166,VLOOKUP(I166,[1]Key!$G$2:$H$55,2,))))</f>
        <v>53</v>
      </c>
      <c r="K166">
        <f t="shared" si="17"/>
        <v>1</v>
      </c>
      <c r="L166">
        <f>VLOOKUP(H166, [1]Key!$H$2:$K$54, 2)</f>
        <v>0</v>
      </c>
      <c r="M166">
        <f>VLOOKUP(J166, [1]Key!$H$2:$K$54, 2)</f>
        <v>0</v>
      </c>
      <c r="N166">
        <f>VLOOKUP("*"&amp;G166&amp;"*",[1]Key!$N$2:$O$6,2,FALSE)</f>
        <v>0</v>
      </c>
      <c r="O166">
        <f>VLOOKUP("*"&amp;G166&amp;"*",[1]Key!$R$2:$S$11,2,FALSE)</f>
        <v>0</v>
      </c>
      <c r="P166">
        <v>648</v>
      </c>
      <c r="Q166" s="2">
        <v>10000000</v>
      </c>
      <c r="R166" t="s">
        <v>102</v>
      </c>
      <c r="S166">
        <f>VLOOKUP(R166, [1]Key!$U$2:$V$20, 2, FALSE)</f>
        <v>19</v>
      </c>
      <c r="T166">
        <f t="shared" si="18"/>
        <v>1</v>
      </c>
      <c r="U166">
        <f>_xlfn.IFS(C166=2018, VLOOKUP(H166, '[1]State Pop'!$B$2:$G$55,6),C166=2017, VLOOKUP(H166, '[1]State Pop'!$B$2:$F$55,5),C166=2016, VLOOKUP(H166, '[1]State Pop'!$B$2:$F$55,4), C166=2015, VLOOKUP(H166, '[1]State Pop'!$B$2:$F$55,3), C166=2014, VLOOKUP(H166, '[1]State Pop'!$B$2:$F$55,2))</f>
        <v>0</v>
      </c>
      <c r="V166">
        <f>_xlfn.IFS(C166=2014,_xlfn.IFS(D166=1,VLOOKUP(H166,[1]Film_Workers!$B$2:$BD$55,2,FALSE),D166=2,VLOOKUP(H166,[1]Film_Workers!$B$2:$BD$55,3,FALSE),D166=3,VLOOKUP(H166,[1]Film_Workers!$B$2:$BD$55,4,FALSE),D166=4,VLOOKUP(H166,[1]Film_Workers!$B$2:$BD$55,5,FALSE),D166=5,VLOOKUP(H166,[1]Film_Workers!$B$2:$BD$55,6,FALSE),D166=6,VLOOKUP(H166,[1]Film_Workers!$B$2:$BD$55,7,FALSE),D166=7,VLOOKUP(H166,[1]Film_Workers!$B$2:$BD$55,8,FALSE),D166=8,VLOOKUP(H166,[1]Film_Workers!$B$2:$BD$55,9,FALSE),D166=9,VLOOKUP(H166,[1]Film_Workers!$B$2:$BD$55,10,FALSE),D166=10,VLOOKUP(H166,[1]Film_Workers!$B$2:$BD$55,11,FALSE),D166=11,VLOOKUP(H166,[1]Film_Workers!$B$2:$BD$55,12,FALSE),D166=12,VLOOKUP(H166,[1]Film_Workers!$B$2:$BD$55,13,FALSE)),C166=2015,_xlfn.IFS(D166=1,VLOOKUP(H166,[1]Film_Workers!$B$2:$BD$55,14,FALSE),D166=2,VLOOKUP(H166,[1]Film_Workers!$B$2:$BD$55,15,FALSE),D166=3,VLOOKUP(H166,[1]Film_Workers!$B$2:$BD$55,16,FALSE),D166=4,VLOOKUP(H166,[1]Film_Workers!$B$2:$BD$55,17,FALSE),D166=5,VLOOKUP(H166,[1]Film_Workers!$B$2:$BD$55,18,FALSE),D166=6,VLOOKUP(H166,[1]Film_Workers!$B$2:$BD$55,19,FALSE),D166=7,VLOOKUP(H166,[1]Film_Workers!$B$2:$BD$55,20,FALSE),D166=8,VLOOKUP(H166,[1]Film_Workers!$B$2:$BD$55,21,FALSE),D166=9,VLOOKUP(H166,[1]Film_Workers!$B$2:$BD$55,22,FALSE),D166=10,VLOOKUP(H166,[1]Film_Workers!$B$2:$BD$55,23,FALSE),D166=11,VLOOKUP(H166,[1]Film_Workers!$B$2:$BD$55,24,FALSE),D166=12,VLOOKUP(H166,[1]Film_Workers!$B$2:$BD$55,25,FALSE)),C166=2016,_xlfn.IFS(D166=1,VLOOKUP(H166,[1]Film_Workers!$B$2:$BD$55,26,FALSE),D166=2,VLOOKUP(H166,[1]Film_Workers!$B$2:$BD$55,27,FALSE),D166=3,VLOOKUP(H166,[1]Film_Workers!$B$2:$BD$55,28,FALSE),D166=4,VLOOKUP(H166,[1]Film_Workers!$B$2:$BD$55,29,FALSE),D166=5,VLOOKUP(H166,[1]Film_Workers!$B$2:$BD$55,30,FALSE),D166=6,VLOOKUP(H166,[1]Film_Workers!$B$2:$BD$55,31,FALSE),D166=7,VLOOKUP(H166,[1]Film_Workers!$B$2:$BD$55,32,FALSE),D166=8,VLOOKUP(H166,[1]Film_Workers!$B$2:$BD$55,33,FALSE),D166=9,VLOOKUP(H166,[1]Film_Workers!$B$2:$BD$55,34,FALSE),D166=10,VLOOKUP(H166,[1]Film_Workers!$B$2:$BD$55,35,FALSE),D166=11,VLOOKUP(H166,[1]Film_Workers!$B$2:$BD$55,36,FALSE),D166=12,VLOOKUP(H166,[1]Film_Workers!$B$2:$BD$55,37,FALSE)),C166=2017,_xlfn.IFS(D166=1,VLOOKUP(H166,[1]Film_Workers!$B$2:$BD$55,38,FALSE),D166=2,VLOOKUP(H166,[1]Film_Workers!$B$2:$BD$55,39,FALSE),D166=3,VLOOKUP(H166,[1]Film_Workers!$B$2:$BD$55,40,FALSE),D166=4,VLOOKUP(H166,[1]Film_Workers!$B$2:$BD$55,41,FALSE),D166=5,VLOOKUP(H166,[1]Film_Workers!$B$2:$BD$55,42,FALSE),D166=6,VLOOKUP(H166,[1]Film_Workers!$B$2:$BD$55,43,FALSE),D166=7,VLOOKUP(H166,[1]Film_Workers!$B$2:$BD$55,43,FALSE),D166=8,VLOOKUP(H166,[1]Film_Workers!$B$2:$BD$55,44,FALSE),D166=9,VLOOKUP(H166,[1]Film_Workers!$B$2:$BD$55,45,FALSE),D166=10,VLOOKUP(H166,[1]Film_Workers!$B$2:$BD$55,46,FALSE),D166=11,VLOOKUP(H166,[1]Film_Workers!$B$2:$BD$55,47,FALSE),D166=12,VLOOKUP(H166,[1]Film_Workers!$B$2:$BD$55,48)),C166=2018,_xlfn.IFS(D166=1,VLOOKUP(H166,[1]Film_Workers!$B$2:$BD$55,49,FALSE),D166=2,VLOOKUP(H166,[1]Film_Workers!$B$2:$BD$55,50,FALSE),D166=3,VLOOKUP(H166,[1]Film_Workers!$B$2:$BD$55,51,FALSE),D166=4,VLOOKUP(H166,[1]Film_Workers!$B$2:$BD$55,52,FALSE),D166=5,VLOOKUP(H166,[1]Film_Workers!$B$2:$BD$55,53,FALSE),D166=6,VLOOKUP(H166,[1]Film_Workers!$B$2:$BD$55,54)))</f>
        <v>0</v>
      </c>
      <c r="W166">
        <f>_xlfn.IFS(C166=2014,_xlfn.IFS(D166=1,VLOOKUP(H166,[1]Priv_Workers!$B$2:$BD$55,2,FALSE),D166=2,VLOOKUP(H166,[1]Priv_Workers!$B$2:$BD$55,3,FALSE),D166=3,VLOOKUP(H166,[1]Priv_Workers!$B$2:$BD$55,4,FALSE),D166=4,VLOOKUP(H166,[1]Priv_Workers!$B$2:$BD$55,5,FALSE),D166=5,VLOOKUP(H166,[1]Priv_Workers!$B$2:$BD$55,6,FALSE),D166=6,VLOOKUP(H166,[1]Priv_Workers!$B$2:$BD$55,7,FALSE),D166=7,VLOOKUP(H166,[1]Priv_Workers!$B$2:$BD$55,8,FALSE),D166=8,VLOOKUP(H166,[1]Priv_Workers!$B$2:$BD$55,9,FALSE),D166=9,VLOOKUP(H166,[1]Priv_Workers!$B$2:$BD$55,10,FALSE),D166=10,VLOOKUP(H166,[1]Priv_Workers!$B$2:$BD$55,11,FALSE),D166=11,VLOOKUP(H166,[1]Priv_Workers!$B$2:$BD$55,12,FALSE),D166=12,VLOOKUP(H166,[1]Priv_Workers!$B$2:$BD$55,13,FALSE)),C166=2015,_xlfn.IFS(D166=1,VLOOKUP(H166,[1]Priv_Workers!$B$2:$BD$55,14,FALSE),D166=2,VLOOKUP(H166,[1]Priv_Workers!$B$2:$BD$55,15,FALSE),D166=3,VLOOKUP(H166,[1]Priv_Workers!$B$2:$BD$55,16,FALSE),D166=4,VLOOKUP(H166,[1]Priv_Workers!$B$2:$BD$55,17,FALSE),D166=5,VLOOKUP(H166,[1]Priv_Workers!$B$2:$BD$55,18,FALSE),D166=6,VLOOKUP(H166,[1]Priv_Workers!$B$2:$BD$55,19,FALSE),D166=7,VLOOKUP(H166,[1]Priv_Workers!$B$2:$BD$55,20,FALSE),D166=8,VLOOKUP(H166,[1]Priv_Workers!$B$2:$BD$55,21,FALSE),D166=9,VLOOKUP(H166,[1]Priv_Workers!$B$2:$BD$55,22,FALSE),D166=10,VLOOKUP(H166,[1]Priv_Workers!$B$2:$BD$55,23,FALSE),D166=11,VLOOKUP(H166,[1]Priv_Workers!$B$2:$BD$55,24,FALSE),D166=12,VLOOKUP(H166,[1]Priv_Workers!$B$2:$BD$55,25,FALSE)),C166=2016,_xlfn.IFS(D166=1,VLOOKUP(H166,[1]Priv_Workers!$B$2:$BD$55,26,FALSE),D166=2,VLOOKUP(H166,[1]Priv_Workers!$B$2:$BD$55,27,FALSE),D166=3,VLOOKUP(H166,[1]Priv_Workers!$B$2:$BD$55,28,FALSE),D166=4,VLOOKUP(H166,[1]Priv_Workers!$B$2:$BD$55,29,FALSE),D166=5,VLOOKUP(H166,[1]Priv_Workers!$B$2:$BD$55,30,FALSE),D166=6,VLOOKUP(H166,[1]Priv_Workers!$B$2:$BD$55,31,FALSE),D166=7,VLOOKUP(H166,[1]Priv_Workers!$B$2:$BD$55,32,FALSE),D166=8,VLOOKUP(H166,[1]Priv_Workers!$B$2:$BD$55,33,FALSE),D166=9,VLOOKUP(H166,[1]Priv_Workers!$B$2:$BD$55,34,FALSE),D166=10,VLOOKUP(H166,[1]Priv_Workers!$B$2:$BD$55,35,FALSE),D166=11,VLOOKUP(H166,[1]Priv_Workers!$B$2:$BD$55,36,FALSE),D166=12,VLOOKUP(H166,[1]Priv_Workers!$B$2:$BD$55,37,FALSE)),C166=2017,_xlfn.IFS(D166=1,VLOOKUP(H166,[1]Priv_Workers!$B$2:$BD$55,38,FALSE),D166=2,VLOOKUP(H166,[1]Priv_Workers!$B$2:$BD$55,39,FALSE),D166=3,VLOOKUP(H166,[1]Priv_Workers!$B$2:$BD$55,40,FALSE),D166=4,VLOOKUP(H166,[1]Priv_Workers!$B$2:$BD$55,41,FALSE),D166=5,VLOOKUP(H166,[1]Priv_Workers!$B$2:$BD$55,42,FALSE),D166=6,VLOOKUP(H166,[1]Priv_Workers!$B$2:$BD$55,43,FALSE),D166=7,VLOOKUP(H166,[1]Priv_Workers!$B$2:$BD$55,43,FALSE),D166=8,VLOOKUP(H166,[1]Priv_Workers!$B$2:$BD$55,44,FALSE),D166=9,VLOOKUP(H166,[1]Priv_Workers!$B$2:$BD$55,45,FALSE),D166=10,VLOOKUP(H166,[1]Priv_Workers!$B$2:$BD$55,46,FALSE),D166=11,VLOOKUP(H166,[1]Priv_Workers!$B$2:$BD$55,47,FALSE),D166=12,VLOOKUP(H166,[1]Priv_Workers!$B$2:$BD$55,48)),C166=2018,_xlfn.IFS(D166=1,VLOOKUP(H166,[1]Priv_Workers!$B$2:$BD$55,49,FALSE),D166=2,VLOOKUP(H166,[1]Priv_Workers!$B$2:$BD$55,50,FALSE),D166=3,VLOOKUP(H166,[1]Priv_Workers!$B$2:$BD$55,51,FALSE),D166=4,VLOOKUP(H166,[1]Priv_Workers!$B$2:$BD$55,52,FALSE),D166=5,VLOOKUP(H166,[1]Priv_Workers!$B$2:$BD$55,53,FALSE),D166=6,VLOOKUP(H166,[1]Priv_Workers!$B$2:$BD$55,54)))</f>
        <v>0</v>
      </c>
      <c r="X166" s="3" t="e">
        <f t="shared" si="19"/>
        <v>#DIV/0!</v>
      </c>
      <c r="Y166" s="2">
        <f>_xlfn.IFS(C166=2014, _xlfn.IFS(E166=1, VLOOKUP(H166, [1]Wage_Info!$B$2:$AH$55, 2, FALSE), E166=2, VLOOKUP(H166, [1]Wage_Info!$B$2:$AH$55, 3, FALSE), E166=3, VLOOKUP(H166, [1]Wage_Info!$B$2:$AH$55, 4, FALSE), E166=4, VLOOKUP(H166, [1]Wage_Info!$B$2:$AH$55, 5, FALSE)), C166=2015, _xlfn.IFS(E166=1, VLOOKUP(H166, [1]Wage_Info!$B$2:$AH$55, 6, FALSE), E166=2, VLOOKUP(H166, [1]Wage_Info!$B$2:$AH$55, 7, FALSE), E166=3, VLOOKUP(H166, [1]Wage_Info!$B$2:$AH$55, 8, FALSE), E166=4, VLOOKUP(H166, [1]Wage_Info!$B$2:$AH$55, 9, FALSE)), C166=2016, _xlfn.IFS(E166=1, VLOOKUP(H166, [1]Wage_Info!$B$2:$AH$55, 10, FALSE), E166=2, VLOOKUP(H166, [1]Wage_Info!$B$2:$AH$55, 11, FALSE), E166=3, VLOOKUP(H166, [1]Wage_Info!$B$2:$AH$55, 12, FALSE), E166=4, VLOOKUP(H166, [1]Wage_Info!$B$2:$AH$55, 13, FALSE)), C166=2017, _xlfn.IFS(E166=1, VLOOKUP(H166, [1]Wage_Info!$B$2:$AH$55, 14, FALSE), E166=2, VLOOKUP(H166, [1]Wage_Info!$B$2:$AH$55, 15, FALSE), E166=3, VLOOKUP(H166, [1]Wage_Info!$B$2:$AH$55, 16, FALSE), E166=4, VLOOKUP(H166, [1]Wage_Info!$B$2:$AH$55, 17, FALSE)), C166 = 2018, _xlfn.IFS(E166=1, VLOOKUP(H166, [1]Wage_Info!$B$2:$AH$55, 18, FALSE), E166=3, VLOOKUP(H166, [1]Wage_Info!$B$2:$AH$55, 19, FALSE)))</f>
        <v>0</v>
      </c>
      <c r="Z166" s="2">
        <f>_xlfn.IFS(C166=2014, _xlfn.IFS(E166=1, VLOOKUP(H166, [1]Wage_Info!$B$2:$AL$55, 20, FALSE), E166=2, VLOOKUP(H166, [1]Wage_Info!$B$2:$AL$55, 21, FALSE), E166=3, VLOOKUP(H166, [1]Wage_Info!$B$2:$AL$55, 22, FALSE), E166=4, VLOOKUP(H166, [1]Wage_Info!$B$2:$AL$55, 23, FALSE)), C166=2015, _xlfn.IFS(E166=1, VLOOKUP(H166, [1]Wage_Info!$B$2:$AL$55, 24, FALSE), E166=2, VLOOKUP(H166, [1]Wage_Info!$B$2:$AL$55, 25, FALSE), E166=3, VLOOKUP(H166, [1]Wage_Info!$B$2:$AL$55, 26, FALSE), E166=4, VLOOKUP(H166, [1]Wage_Info!$B$2:$AL$55, 27, FALSE)), C166=2016, _xlfn.IFS(E166=1, VLOOKUP(H166, [1]Wage_Info!$B$2:$AL$55, 28, FALSE), E166=2, VLOOKUP(H166, [1]Wage_Info!$B$2:$AL$55, 29, FALSE), E166=3, VLOOKUP(H166, [1]Wage_Info!$B$2:$AL$55, 30, FALSE), E166=4, VLOOKUP(H166, [1]Wage_Info!$B$2:$AL$55, 31, FALSE)), C166=2017, _xlfn.IFS(E166=1, VLOOKUP(H166, [1]Wage_Info!$B$2:$AL$55, 32, FALSE), E166=2, VLOOKUP(H166, [1]Wage_Info!$B$2:$AL$55, 33, FALSE), E166=3, VLOOKUP(H166, [1]Wage_Info!$B$2:$AL$55, 34, FALSE), E166=4, VLOOKUP(H166, [1]Wage_Info!$B$2:$AL$55, 35, FALSE)), C166 = 2018, _xlfn.IFS(E166=1, VLOOKUP(H166, [1]Wage_Info!$B$2:$AL$55, 36, FALSE), E166=2, VLOOKUP(H166, [1]Wage_Info!$B$2:$AL$55, 37, FALSE)))</f>
        <v>0</v>
      </c>
      <c r="AA166" s="4" t="e">
        <f t="shared" si="20"/>
        <v>#DIV/0!</v>
      </c>
      <c r="AB166">
        <f>[1]Key!C166</f>
        <v>1</v>
      </c>
      <c r="AC166">
        <f t="shared" si="21"/>
        <v>0</v>
      </c>
      <c r="AD166">
        <f t="shared" si="22"/>
        <v>0</v>
      </c>
      <c r="AE166">
        <f t="shared" si="23"/>
        <v>0</v>
      </c>
      <c r="AF166">
        <f>[1]Key!D166</f>
        <v>0</v>
      </c>
    </row>
    <row r="167" spans="1:32" x14ac:dyDescent="0.3">
      <c r="A167">
        <v>166</v>
      </c>
      <c r="B167">
        <v>166</v>
      </c>
      <c r="E167" t="e">
        <f t="shared" si="16"/>
        <v>#N/A</v>
      </c>
      <c r="F167">
        <v>2016</v>
      </c>
      <c r="H167" s="1" t="e">
        <f>VALUE(IF(G167="foreign",53,SUBSTITUTE(G167,G167,VLOOKUP(G167,[1]Key!$G$2:$H$55,2,))))</f>
        <v>#N/A</v>
      </c>
      <c r="J167" t="e">
        <f>VALUE(_xlfn.IFS(I167="foreign",53,I167="fictional",54, I167="unspecified", 55, NOT(OR(I167="foreign",I167="fictional")),SUBSTITUTE(I167,I167,VLOOKUP(I167,[1]Key!$G$2:$H$55,2,))))</f>
        <v>#N/A</v>
      </c>
      <c r="K167" t="e">
        <f t="shared" si="17"/>
        <v>#N/A</v>
      </c>
      <c r="L167" t="e">
        <f>VLOOKUP(H167, [1]Key!$H$2:$K$54, 2)</f>
        <v>#N/A</v>
      </c>
      <c r="M167" t="e">
        <f>VLOOKUP(J167, [1]Key!$H$2:$K$54, 2)</f>
        <v>#N/A</v>
      </c>
      <c r="N167">
        <f>VLOOKUP("*"&amp;G167&amp;"*",[1]Key!$N$2:$O$6,2,FALSE)</f>
        <v>1</v>
      </c>
      <c r="O167">
        <f>VLOOKUP("*"&amp;G167&amp;"*",[1]Key!$R$2:$S$11,2,FALSE)</f>
        <v>1</v>
      </c>
      <c r="P167">
        <v>638</v>
      </c>
      <c r="Q167" s="2">
        <v>3500000</v>
      </c>
      <c r="R167" t="s">
        <v>103</v>
      </c>
      <c r="S167">
        <f>VLOOKUP(R167, [1]Key!$U$2:$V$21, 2, FALSE)</f>
        <v>20</v>
      </c>
      <c r="T167">
        <f t="shared" si="18"/>
        <v>1</v>
      </c>
      <c r="U167" t="e">
        <f>_xlfn.IFS(C167=2018, VLOOKUP(H167, '[1]State Pop'!$B$2:$G$55,6),C167=2017, VLOOKUP(H167, '[1]State Pop'!$B$2:$F$55,5),C167=2016, VLOOKUP(H167, '[1]State Pop'!$B$2:$F$55,4), C167=2015, VLOOKUP(H167, '[1]State Pop'!$B$2:$F$55,3), C167=2014, VLOOKUP(H167, '[1]State Pop'!$B$2:$F$55,2))</f>
        <v>#N/A</v>
      </c>
      <c r="V167" t="e">
        <f>_xlfn.IFS(C167=2014,_xlfn.IFS(D167=1,VLOOKUP(H167,[1]Film_Workers!$B$2:$BD$55,2,FALSE),D167=2,VLOOKUP(H167,[1]Film_Workers!$B$2:$BD$55,3,FALSE),D167=3,VLOOKUP(H167,[1]Film_Workers!$B$2:$BD$55,4,FALSE),D167=4,VLOOKUP(H167,[1]Film_Workers!$B$2:$BD$55,5,FALSE),D167=5,VLOOKUP(H167,[1]Film_Workers!$B$2:$BD$55,6,FALSE),D167=6,VLOOKUP(H167,[1]Film_Workers!$B$2:$BD$55,7,FALSE),D167=7,VLOOKUP(H167,[1]Film_Workers!$B$2:$BD$55,8,FALSE),D167=8,VLOOKUP(H167,[1]Film_Workers!$B$2:$BD$55,9,FALSE),D167=9,VLOOKUP(H167,[1]Film_Workers!$B$2:$BD$55,10,FALSE),D167=10,VLOOKUP(H167,[1]Film_Workers!$B$2:$BD$55,11,FALSE),D167=11,VLOOKUP(H167,[1]Film_Workers!$B$2:$BD$55,12,FALSE),D167=12,VLOOKUP(H167,[1]Film_Workers!$B$2:$BD$55,13,FALSE)),C167=2015,_xlfn.IFS(D167=1,VLOOKUP(H167,[1]Film_Workers!$B$2:$BD$55,14,FALSE),D167=2,VLOOKUP(H167,[1]Film_Workers!$B$2:$BD$55,15,FALSE),D167=3,VLOOKUP(H167,[1]Film_Workers!$B$2:$BD$55,16,FALSE),D167=4,VLOOKUP(H167,[1]Film_Workers!$B$2:$BD$55,17,FALSE),D167=5,VLOOKUP(H167,[1]Film_Workers!$B$2:$BD$55,18,FALSE),D167=6,VLOOKUP(H167,[1]Film_Workers!$B$2:$BD$55,19,FALSE),D167=7,VLOOKUP(H167,[1]Film_Workers!$B$2:$BD$55,20,FALSE),D167=8,VLOOKUP(H167,[1]Film_Workers!$B$2:$BD$55,21,FALSE),D167=9,VLOOKUP(H167,[1]Film_Workers!$B$2:$BD$55,22,FALSE),D167=10,VLOOKUP(H167,[1]Film_Workers!$B$2:$BD$55,23,FALSE),D167=11,VLOOKUP(H167,[1]Film_Workers!$B$2:$BD$55,24,FALSE),D167=12,VLOOKUP(H167,[1]Film_Workers!$B$2:$BD$55,25,FALSE)),C167=2016,_xlfn.IFS(D167=1,VLOOKUP(H167,[1]Film_Workers!$B$2:$BD$55,26,FALSE),D167=2,VLOOKUP(H167,[1]Film_Workers!$B$2:$BD$55,27,FALSE),D167=3,VLOOKUP(H167,[1]Film_Workers!$B$2:$BD$55,28,FALSE),D167=4,VLOOKUP(H167,[1]Film_Workers!$B$2:$BD$55,29,FALSE),D167=5,VLOOKUP(H167,[1]Film_Workers!$B$2:$BD$55,30,FALSE),D167=6,VLOOKUP(H167,[1]Film_Workers!$B$2:$BD$55,31,FALSE),D167=7,VLOOKUP(H167,[1]Film_Workers!$B$2:$BD$55,32,FALSE),D167=8,VLOOKUP(H167,[1]Film_Workers!$B$2:$BD$55,33,FALSE),D167=9,VLOOKUP(H167,[1]Film_Workers!$B$2:$BD$55,34,FALSE),D167=10,VLOOKUP(H167,[1]Film_Workers!$B$2:$BD$55,35,FALSE),D167=11,VLOOKUP(H167,[1]Film_Workers!$B$2:$BD$55,36,FALSE),D167=12,VLOOKUP(H167,[1]Film_Workers!$B$2:$BD$55,37,FALSE)),C167=2017,_xlfn.IFS(D167=1,VLOOKUP(H167,[1]Film_Workers!$B$2:$BD$55,38,FALSE),D167=2,VLOOKUP(H167,[1]Film_Workers!$B$2:$BD$55,39,FALSE),D167=3,VLOOKUP(H167,[1]Film_Workers!$B$2:$BD$55,40,FALSE),D167=4,VLOOKUP(H167,[1]Film_Workers!$B$2:$BD$55,41,FALSE),D167=5,VLOOKUP(H167,[1]Film_Workers!$B$2:$BD$55,42,FALSE),D167=6,VLOOKUP(H167,[1]Film_Workers!$B$2:$BD$55,43,FALSE),D167=7,VLOOKUP(H167,[1]Film_Workers!$B$2:$BD$55,43,FALSE),D167=8,VLOOKUP(H167,[1]Film_Workers!$B$2:$BD$55,44,FALSE),D167=9,VLOOKUP(H167,[1]Film_Workers!$B$2:$BD$55,45,FALSE),D167=10,VLOOKUP(H167,[1]Film_Workers!$B$2:$BD$55,46,FALSE),D167=11,VLOOKUP(H167,[1]Film_Workers!$B$2:$BD$55,47,FALSE),D167=12,VLOOKUP(H167,[1]Film_Workers!$B$2:$BD$55,48)),C167=2018,_xlfn.IFS(D167=1,VLOOKUP(H167,[1]Film_Workers!$B$2:$BD$55,49,FALSE),D167=2,VLOOKUP(H167,[1]Film_Workers!$B$2:$BD$55,50,FALSE),D167=3,VLOOKUP(H167,[1]Film_Workers!$B$2:$BD$55,51,FALSE),D167=4,VLOOKUP(H167,[1]Film_Workers!$B$2:$BD$55,52,FALSE),D167=5,VLOOKUP(H167,[1]Film_Workers!$B$2:$BD$55,53,FALSE),D167=6,VLOOKUP(H167,[1]Film_Workers!$B$2:$BD$55,54)))</f>
        <v>#N/A</v>
      </c>
      <c r="W167" t="e">
        <f>_xlfn.IFS(C167=2014,_xlfn.IFS(D167=1,VLOOKUP(H167,[1]Priv_Workers!$B$2:$BD$55,2,FALSE),D167=2,VLOOKUP(H167,[1]Priv_Workers!$B$2:$BD$55,3,FALSE),D167=3,VLOOKUP(H167,[1]Priv_Workers!$B$2:$BD$55,4,FALSE),D167=4,VLOOKUP(H167,[1]Priv_Workers!$B$2:$BD$55,5,FALSE),D167=5,VLOOKUP(H167,[1]Priv_Workers!$B$2:$BD$55,6,FALSE),D167=6,VLOOKUP(H167,[1]Priv_Workers!$B$2:$BD$55,7,FALSE),D167=7,VLOOKUP(H167,[1]Priv_Workers!$B$2:$BD$55,8,FALSE),D167=8,VLOOKUP(H167,[1]Priv_Workers!$B$2:$BD$55,9,FALSE),D167=9,VLOOKUP(H167,[1]Priv_Workers!$B$2:$BD$55,10,FALSE),D167=10,VLOOKUP(H167,[1]Priv_Workers!$B$2:$BD$55,11,FALSE),D167=11,VLOOKUP(H167,[1]Priv_Workers!$B$2:$BD$55,12,FALSE),D167=12,VLOOKUP(H167,[1]Priv_Workers!$B$2:$BD$55,13,FALSE)),C167=2015,_xlfn.IFS(D167=1,VLOOKUP(H167,[1]Priv_Workers!$B$2:$BD$55,14,FALSE),D167=2,VLOOKUP(H167,[1]Priv_Workers!$B$2:$BD$55,15,FALSE),D167=3,VLOOKUP(H167,[1]Priv_Workers!$B$2:$BD$55,16,FALSE),D167=4,VLOOKUP(H167,[1]Priv_Workers!$B$2:$BD$55,17,FALSE),D167=5,VLOOKUP(H167,[1]Priv_Workers!$B$2:$BD$55,18,FALSE),D167=6,VLOOKUP(H167,[1]Priv_Workers!$B$2:$BD$55,19,FALSE),D167=7,VLOOKUP(H167,[1]Priv_Workers!$B$2:$BD$55,20,FALSE),D167=8,VLOOKUP(H167,[1]Priv_Workers!$B$2:$BD$55,21,FALSE),D167=9,VLOOKUP(H167,[1]Priv_Workers!$B$2:$BD$55,22,FALSE),D167=10,VLOOKUP(H167,[1]Priv_Workers!$B$2:$BD$55,23,FALSE),D167=11,VLOOKUP(H167,[1]Priv_Workers!$B$2:$BD$55,24,FALSE),D167=12,VLOOKUP(H167,[1]Priv_Workers!$B$2:$BD$55,25,FALSE)),C167=2016,_xlfn.IFS(D167=1,VLOOKUP(H167,[1]Priv_Workers!$B$2:$BD$55,26,FALSE),D167=2,VLOOKUP(H167,[1]Priv_Workers!$B$2:$BD$55,27,FALSE),D167=3,VLOOKUP(H167,[1]Priv_Workers!$B$2:$BD$55,28,FALSE),D167=4,VLOOKUP(H167,[1]Priv_Workers!$B$2:$BD$55,29,FALSE),D167=5,VLOOKUP(H167,[1]Priv_Workers!$B$2:$BD$55,30,FALSE),D167=6,VLOOKUP(H167,[1]Priv_Workers!$B$2:$BD$55,31,FALSE),D167=7,VLOOKUP(H167,[1]Priv_Workers!$B$2:$BD$55,32,FALSE),D167=8,VLOOKUP(H167,[1]Priv_Workers!$B$2:$BD$55,33,FALSE),D167=9,VLOOKUP(H167,[1]Priv_Workers!$B$2:$BD$55,34,FALSE),D167=10,VLOOKUP(H167,[1]Priv_Workers!$B$2:$BD$55,35,FALSE),D167=11,VLOOKUP(H167,[1]Priv_Workers!$B$2:$BD$55,36,FALSE),D167=12,VLOOKUP(H167,[1]Priv_Workers!$B$2:$BD$55,37,FALSE)),C167=2017,_xlfn.IFS(D167=1,VLOOKUP(H167,[1]Priv_Workers!$B$2:$BD$55,38,FALSE),D167=2,VLOOKUP(H167,[1]Priv_Workers!$B$2:$BD$55,39,FALSE),D167=3,VLOOKUP(H167,[1]Priv_Workers!$B$2:$BD$55,40,FALSE),D167=4,VLOOKUP(H167,[1]Priv_Workers!$B$2:$BD$55,41,FALSE),D167=5,VLOOKUP(H167,[1]Priv_Workers!$B$2:$BD$55,42,FALSE),D167=6,VLOOKUP(H167,[1]Priv_Workers!$B$2:$BD$55,43,FALSE),D167=7,VLOOKUP(H167,[1]Priv_Workers!$B$2:$BD$55,43,FALSE),D167=8,VLOOKUP(H167,[1]Priv_Workers!$B$2:$BD$55,44,FALSE),D167=9,VLOOKUP(H167,[1]Priv_Workers!$B$2:$BD$55,45,FALSE),D167=10,VLOOKUP(H167,[1]Priv_Workers!$B$2:$BD$55,46,FALSE),D167=11,VLOOKUP(H167,[1]Priv_Workers!$B$2:$BD$55,47,FALSE),D167=12,VLOOKUP(H167,[1]Priv_Workers!$B$2:$BD$55,48)),C167=2018,_xlfn.IFS(D167=1,VLOOKUP(H167,[1]Priv_Workers!$B$2:$BD$55,49,FALSE),D167=2,VLOOKUP(H167,[1]Priv_Workers!$B$2:$BD$55,50,FALSE),D167=3,VLOOKUP(H167,[1]Priv_Workers!$B$2:$BD$55,51,FALSE),D167=4,VLOOKUP(H167,[1]Priv_Workers!$B$2:$BD$55,52,FALSE),D167=5,VLOOKUP(H167,[1]Priv_Workers!$B$2:$BD$55,53,FALSE),D167=6,VLOOKUP(H167,[1]Priv_Workers!$B$2:$BD$55,54)))</f>
        <v>#N/A</v>
      </c>
      <c r="X167" s="3" t="e">
        <f t="shared" si="19"/>
        <v>#N/A</v>
      </c>
      <c r="Y167" s="2" t="e">
        <f>_xlfn.IFS(C167=2014, _xlfn.IFS(E167=1, VLOOKUP(H167, [1]Wage_Info!$B$2:$AH$55, 2, FALSE), E167=2, VLOOKUP(H167, [1]Wage_Info!$B$2:$AH$55, 3, FALSE), E167=3, VLOOKUP(H167, [1]Wage_Info!$B$2:$AH$55, 4, FALSE), E167=4, VLOOKUP(H167, [1]Wage_Info!$B$2:$AH$55, 5, FALSE)), C167=2015, _xlfn.IFS(E167=1, VLOOKUP(H167, [1]Wage_Info!$B$2:$AH$55, 6, FALSE), E167=2, VLOOKUP(H167, [1]Wage_Info!$B$2:$AH$55, 7, FALSE), E167=3, VLOOKUP(H167, [1]Wage_Info!$B$2:$AH$55, 8, FALSE), E167=4, VLOOKUP(H167, [1]Wage_Info!$B$2:$AH$55, 9, FALSE)), C167=2016, _xlfn.IFS(E167=1, VLOOKUP(H167, [1]Wage_Info!$B$2:$AH$55, 10, FALSE), E167=2, VLOOKUP(H167, [1]Wage_Info!$B$2:$AH$55, 11, FALSE), E167=3, VLOOKUP(H167, [1]Wage_Info!$B$2:$AH$55, 12, FALSE), E167=4, VLOOKUP(H167, [1]Wage_Info!$B$2:$AH$55, 13, FALSE)), C167=2017, _xlfn.IFS(E167=1, VLOOKUP(H167, [1]Wage_Info!$B$2:$AH$55, 14, FALSE), E167=2, VLOOKUP(H167, [1]Wage_Info!$B$2:$AH$55, 15, FALSE), E167=3, VLOOKUP(H167, [1]Wage_Info!$B$2:$AH$55, 16, FALSE), E167=4, VLOOKUP(H167, [1]Wage_Info!$B$2:$AH$55, 17, FALSE)), C167 = 2018, _xlfn.IFS(E167=1, VLOOKUP(H167, [1]Wage_Info!$B$2:$AH$55, 18, FALSE), E167=3, VLOOKUP(H167, [1]Wage_Info!$B$2:$AH$55, 19, FALSE)))</f>
        <v>#N/A</v>
      </c>
      <c r="Z167" s="2" t="e">
        <f>_xlfn.IFS(C167=2014, _xlfn.IFS(E167=1, VLOOKUP(H167, [1]Wage_Info!$B$2:$AL$55, 20, FALSE), E167=2, VLOOKUP(H167, [1]Wage_Info!$B$2:$AL$55, 21, FALSE), E167=3, VLOOKUP(H167, [1]Wage_Info!$B$2:$AL$55, 22, FALSE), E167=4, VLOOKUP(H167, [1]Wage_Info!$B$2:$AL$55, 23, FALSE)), C167=2015, _xlfn.IFS(E167=1, VLOOKUP(H167, [1]Wage_Info!$B$2:$AL$55, 24, FALSE), E167=2, VLOOKUP(H167, [1]Wage_Info!$B$2:$AL$55, 25, FALSE), E167=3, VLOOKUP(H167, [1]Wage_Info!$B$2:$AL$55, 26, FALSE), E167=4, VLOOKUP(H167, [1]Wage_Info!$B$2:$AL$55, 27, FALSE)), C167=2016, _xlfn.IFS(E167=1, VLOOKUP(H167, [1]Wage_Info!$B$2:$AL$55, 28, FALSE), E167=2, VLOOKUP(H167, [1]Wage_Info!$B$2:$AL$55, 29, FALSE), E167=3, VLOOKUP(H167, [1]Wage_Info!$B$2:$AL$55, 30, FALSE), E167=4, VLOOKUP(H167, [1]Wage_Info!$B$2:$AL$55, 31, FALSE)), C167=2017, _xlfn.IFS(E167=1, VLOOKUP(H167, [1]Wage_Info!$B$2:$AL$55, 32, FALSE), E167=2, VLOOKUP(H167, [1]Wage_Info!$B$2:$AL$55, 33, FALSE), E167=3, VLOOKUP(H167, [1]Wage_Info!$B$2:$AL$55, 34, FALSE), E167=4, VLOOKUP(H167, [1]Wage_Info!$B$2:$AL$55, 35, FALSE)), C167 = 2018, _xlfn.IFS(E167=1, VLOOKUP(H167, [1]Wage_Info!$B$2:$AL$55, 36, FALSE), E167=2, VLOOKUP(H167, [1]Wage_Info!$B$2:$AL$55, 37, FALSE)))</f>
        <v>#N/A</v>
      </c>
      <c r="AA167" s="4" t="e">
        <f t="shared" si="20"/>
        <v>#N/A</v>
      </c>
      <c r="AB167">
        <f>[1]Key!C167</f>
        <v>1</v>
      </c>
      <c r="AC167">
        <f t="shared" si="21"/>
        <v>0</v>
      </c>
      <c r="AD167">
        <f t="shared" si="22"/>
        <v>0</v>
      </c>
      <c r="AE167">
        <f t="shared" si="23"/>
        <v>0</v>
      </c>
      <c r="AF167">
        <f>[1]Key!D167</f>
        <v>0</v>
      </c>
    </row>
    <row r="168" spans="1:32" x14ac:dyDescent="0.3">
      <c r="A168">
        <v>167</v>
      </c>
      <c r="B168">
        <v>167</v>
      </c>
      <c r="C168">
        <v>2015</v>
      </c>
      <c r="D168">
        <v>7</v>
      </c>
      <c r="E168">
        <f t="shared" si="16"/>
        <v>3</v>
      </c>
      <c r="F168">
        <v>2016</v>
      </c>
      <c r="G168" t="s">
        <v>28</v>
      </c>
      <c r="H168" s="1">
        <f>VALUE(IF(G168="foreign",53,SUBSTITUTE(G168,G168,VLOOKUP(G168,[1]Key!$G$2:$H$55,2,))))</f>
        <v>5</v>
      </c>
      <c r="I168" t="s">
        <v>47</v>
      </c>
      <c r="J168">
        <f>VALUE(_xlfn.IFS(I168="foreign",53,I168="fictional",54, I168="unspecified", 55, NOT(OR(I168="foreign",I168="fictional")),SUBSTITUTE(I168,I168,VLOOKUP(I168,[1]Key!$G$2:$H$55,2,))))</f>
        <v>55</v>
      </c>
      <c r="K168">
        <f t="shared" si="17"/>
        <v>0</v>
      </c>
      <c r="L168">
        <f>VLOOKUP(H168, [1]Key!$H$2:$K$54, 2)</f>
        <v>3</v>
      </c>
      <c r="M168">
        <f>VLOOKUP(J168, [1]Key!$H$2:$K$54, 2)</f>
        <v>0</v>
      </c>
      <c r="N168">
        <f>VLOOKUP("*"&amp;G168&amp;"*",[1]Key!$N$2:$O$6,2,FALSE)</f>
        <v>4</v>
      </c>
      <c r="O168">
        <f>VLOOKUP("*"&amp;G168&amp;"*",[1]Key!$R$2:$S$11,2,FALSE)</f>
        <v>6</v>
      </c>
      <c r="P168">
        <v>636</v>
      </c>
      <c r="Q168" s="2">
        <v>3000000</v>
      </c>
      <c r="R168" t="s">
        <v>87</v>
      </c>
      <c r="S168">
        <f>VLOOKUP(R168, [1]Key!$U$2:$V$50, 2, FALSE)</f>
        <v>14</v>
      </c>
      <c r="T168">
        <f t="shared" si="18"/>
        <v>1</v>
      </c>
      <c r="U168">
        <f>_xlfn.IFS(C168=2018, VLOOKUP(H168, '[1]State Pop'!$B$2:$G$55,6),C168=2017, VLOOKUP(H168, '[1]State Pop'!$B$2:$F$55,5),C168=2016, VLOOKUP(H168, '[1]State Pop'!$B$2:$F$55,4), C168=2015, VLOOKUP(H168, '[1]State Pop'!$B$2:$F$55,3), C168=2014, VLOOKUP(H168, '[1]State Pop'!$B$2:$F$55,2))</f>
        <v>39032444</v>
      </c>
      <c r="V168">
        <f>_xlfn.IFS(C168=2014,_xlfn.IFS(D168=1,VLOOKUP(H168,[1]Film_Workers!$B$2:$BD$55,2,FALSE),D168=2,VLOOKUP(H168,[1]Film_Workers!$B$2:$BD$55,3,FALSE),D168=3,VLOOKUP(H168,[1]Film_Workers!$B$2:$BD$55,4,FALSE),D168=4,VLOOKUP(H168,[1]Film_Workers!$B$2:$BD$55,5,FALSE),D168=5,VLOOKUP(H168,[1]Film_Workers!$B$2:$BD$55,6,FALSE),D168=6,VLOOKUP(H168,[1]Film_Workers!$B$2:$BD$55,7,FALSE),D168=7,VLOOKUP(H168,[1]Film_Workers!$B$2:$BD$55,8,FALSE),D168=8,VLOOKUP(H168,[1]Film_Workers!$B$2:$BD$55,9,FALSE),D168=9,VLOOKUP(H168,[1]Film_Workers!$B$2:$BD$55,10,FALSE),D168=10,VLOOKUP(H168,[1]Film_Workers!$B$2:$BD$55,11,FALSE),D168=11,VLOOKUP(H168,[1]Film_Workers!$B$2:$BD$55,12,FALSE),D168=12,VLOOKUP(H168,[1]Film_Workers!$B$2:$BD$55,13,FALSE)),C168=2015,_xlfn.IFS(D168=1,VLOOKUP(H168,[1]Film_Workers!$B$2:$BD$55,14,FALSE),D168=2,VLOOKUP(H168,[1]Film_Workers!$B$2:$BD$55,15,FALSE),D168=3,VLOOKUP(H168,[1]Film_Workers!$B$2:$BD$55,16,FALSE),D168=4,VLOOKUP(H168,[1]Film_Workers!$B$2:$BD$55,17,FALSE),D168=5,VLOOKUP(H168,[1]Film_Workers!$B$2:$BD$55,18,FALSE),D168=6,VLOOKUP(H168,[1]Film_Workers!$B$2:$BD$55,19,FALSE),D168=7,VLOOKUP(H168,[1]Film_Workers!$B$2:$BD$55,20,FALSE),D168=8,VLOOKUP(H168,[1]Film_Workers!$B$2:$BD$55,21,FALSE),D168=9,VLOOKUP(H168,[1]Film_Workers!$B$2:$BD$55,22,FALSE),D168=10,VLOOKUP(H168,[1]Film_Workers!$B$2:$BD$55,23,FALSE),D168=11,VLOOKUP(H168,[1]Film_Workers!$B$2:$BD$55,24,FALSE),D168=12,VLOOKUP(H168,[1]Film_Workers!$B$2:$BD$55,25,FALSE)),C168=2016,_xlfn.IFS(D168=1,VLOOKUP(H168,[1]Film_Workers!$B$2:$BD$55,26,FALSE),D168=2,VLOOKUP(H168,[1]Film_Workers!$B$2:$BD$55,27,FALSE),D168=3,VLOOKUP(H168,[1]Film_Workers!$B$2:$BD$55,28,FALSE),D168=4,VLOOKUP(H168,[1]Film_Workers!$B$2:$BD$55,29,FALSE),D168=5,VLOOKUP(H168,[1]Film_Workers!$B$2:$BD$55,30,FALSE),D168=6,VLOOKUP(H168,[1]Film_Workers!$B$2:$BD$55,31,FALSE),D168=7,VLOOKUP(H168,[1]Film_Workers!$B$2:$BD$55,32,FALSE),D168=8,VLOOKUP(H168,[1]Film_Workers!$B$2:$BD$55,33,FALSE),D168=9,VLOOKUP(H168,[1]Film_Workers!$B$2:$BD$55,34,FALSE),D168=10,VLOOKUP(H168,[1]Film_Workers!$B$2:$BD$55,35,FALSE),D168=11,VLOOKUP(H168,[1]Film_Workers!$B$2:$BD$55,36,FALSE),D168=12,VLOOKUP(H168,[1]Film_Workers!$B$2:$BD$55,37,FALSE)),C168=2017,_xlfn.IFS(D168=1,VLOOKUP(H168,[1]Film_Workers!$B$2:$BD$55,38,FALSE),D168=2,VLOOKUP(H168,[1]Film_Workers!$B$2:$BD$55,39,FALSE),D168=3,VLOOKUP(H168,[1]Film_Workers!$B$2:$BD$55,40,FALSE),D168=4,VLOOKUP(H168,[1]Film_Workers!$B$2:$BD$55,41,FALSE),D168=5,VLOOKUP(H168,[1]Film_Workers!$B$2:$BD$55,42,FALSE),D168=6,VLOOKUP(H168,[1]Film_Workers!$B$2:$BD$55,43,FALSE),D168=7,VLOOKUP(H168,[1]Film_Workers!$B$2:$BD$55,43,FALSE),D168=8,VLOOKUP(H168,[1]Film_Workers!$B$2:$BD$55,44,FALSE),D168=9,VLOOKUP(H168,[1]Film_Workers!$B$2:$BD$55,45,FALSE),D168=10,VLOOKUP(H168,[1]Film_Workers!$B$2:$BD$55,46,FALSE),D168=11,VLOOKUP(H168,[1]Film_Workers!$B$2:$BD$55,47,FALSE),D168=12,VLOOKUP(H168,[1]Film_Workers!$B$2:$BD$55,48)),C168=2018,_xlfn.IFS(D168=1,VLOOKUP(H168,[1]Film_Workers!$B$2:$BD$55,49,FALSE),D168=2,VLOOKUP(H168,[1]Film_Workers!$B$2:$BD$55,50,FALSE),D168=3,VLOOKUP(H168,[1]Film_Workers!$B$2:$BD$55,51,FALSE),D168=4,VLOOKUP(H168,[1]Film_Workers!$B$2:$BD$55,52,FALSE),D168=5,VLOOKUP(H168,[1]Film_Workers!$B$2:$BD$55,53,FALSE),D168=6,VLOOKUP(H168,[1]Film_Workers!$B$2:$BD$55,54)))</f>
        <v>112113</v>
      </c>
      <c r="W168">
        <f>_xlfn.IFS(C168=2014,_xlfn.IFS(D168=1,VLOOKUP(H168,[1]Priv_Workers!$B$2:$BD$55,2,FALSE),D168=2,VLOOKUP(H168,[1]Priv_Workers!$B$2:$BD$55,3,FALSE),D168=3,VLOOKUP(H168,[1]Priv_Workers!$B$2:$BD$55,4,FALSE),D168=4,VLOOKUP(H168,[1]Priv_Workers!$B$2:$BD$55,5,FALSE),D168=5,VLOOKUP(H168,[1]Priv_Workers!$B$2:$BD$55,6,FALSE),D168=6,VLOOKUP(H168,[1]Priv_Workers!$B$2:$BD$55,7,FALSE),D168=7,VLOOKUP(H168,[1]Priv_Workers!$B$2:$BD$55,8,FALSE),D168=8,VLOOKUP(H168,[1]Priv_Workers!$B$2:$BD$55,9,FALSE),D168=9,VLOOKUP(H168,[1]Priv_Workers!$B$2:$BD$55,10,FALSE),D168=10,VLOOKUP(H168,[1]Priv_Workers!$B$2:$BD$55,11,FALSE),D168=11,VLOOKUP(H168,[1]Priv_Workers!$B$2:$BD$55,12,FALSE),D168=12,VLOOKUP(H168,[1]Priv_Workers!$B$2:$BD$55,13,FALSE)),C168=2015,_xlfn.IFS(D168=1,VLOOKUP(H168,[1]Priv_Workers!$B$2:$BD$55,14,FALSE),D168=2,VLOOKUP(H168,[1]Priv_Workers!$B$2:$BD$55,15,FALSE),D168=3,VLOOKUP(H168,[1]Priv_Workers!$B$2:$BD$55,16,FALSE),D168=4,VLOOKUP(H168,[1]Priv_Workers!$B$2:$BD$55,17,FALSE),D168=5,VLOOKUP(H168,[1]Priv_Workers!$B$2:$BD$55,18,FALSE),D168=6,VLOOKUP(H168,[1]Priv_Workers!$B$2:$BD$55,19,FALSE),D168=7,VLOOKUP(H168,[1]Priv_Workers!$B$2:$BD$55,20,FALSE),D168=8,VLOOKUP(H168,[1]Priv_Workers!$B$2:$BD$55,21,FALSE),D168=9,VLOOKUP(H168,[1]Priv_Workers!$B$2:$BD$55,22,FALSE),D168=10,VLOOKUP(H168,[1]Priv_Workers!$B$2:$BD$55,23,FALSE),D168=11,VLOOKUP(H168,[1]Priv_Workers!$B$2:$BD$55,24,FALSE),D168=12,VLOOKUP(H168,[1]Priv_Workers!$B$2:$BD$55,25,FALSE)),C168=2016,_xlfn.IFS(D168=1,VLOOKUP(H168,[1]Priv_Workers!$B$2:$BD$55,26,FALSE),D168=2,VLOOKUP(H168,[1]Priv_Workers!$B$2:$BD$55,27,FALSE),D168=3,VLOOKUP(H168,[1]Priv_Workers!$B$2:$BD$55,28,FALSE),D168=4,VLOOKUP(H168,[1]Priv_Workers!$B$2:$BD$55,29,FALSE),D168=5,VLOOKUP(H168,[1]Priv_Workers!$B$2:$BD$55,30,FALSE),D168=6,VLOOKUP(H168,[1]Priv_Workers!$B$2:$BD$55,31,FALSE),D168=7,VLOOKUP(H168,[1]Priv_Workers!$B$2:$BD$55,32,FALSE),D168=8,VLOOKUP(H168,[1]Priv_Workers!$B$2:$BD$55,33,FALSE),D168=9,VLOOKUP(H168,[1]Priv_Workers!$B$2:$BD$55,34,FALSE),D168=10,VLOOKUP(H168,[1]Priv_Workers!$B$2:$BD$55,35,FALSE),D168=11,VLOOKUP(H168,[1]Priv_Workers!$B$2:$BD$55,36,FALSE),D168=12,VLOOKUP(H168,[1]Priv_Workers!$B$2:$BD$55,37,FALSE)),C168=2017,_xlfn.IFS(D168=1,VLOOKUP(H168,[1]Priv_Workers!$B$2:$BD$55,38,FALSE),D168=2,VLOOKUP(H168,[1]Priv_Workers!$B$2:$BD$55,39,FALSE),D168=3,VLOOKUP(H168,[1]Priv_Workers!$B$2:$BD$55,40,FALSE),D168=4,VLOOKUP(H168,[1]Priv_Workers!$B$2:$BD$55,41,FALSE),D168=5,VLOOKUP(H168,[1]Priv_Workers!$B$2:$BD$55,42,FALSE),D168=6,VLOOKUP(H168,[1]Priv_Workers!$B$2:$BD$55,43,FALSE),D168=7,VLOOKUP(H168,[1]Priv_Workers!$B$2:$BD$55,43,FALSE),D168=8,VLOOKUP(H168,[1]Priv_Workers!$B$2:$BD$55,44,FALSE),D168=9,VLOOKUP(H168,[1]Priv_Workers!$B$2:$BD$55,45,FALSE),D168=10,VLOOKUP(H168,[1]Priv_Workers!$B$2:$BD$55,46,FALSE),D168=11,VLOOKUP(H168,[1]Priv_Workers!$B$2:$BD$55,47,FALSE),D168=12,VLOOKUP(H168,[1]Priv_Workers!$B$2:$BD$55,48)),C168=2018,_xlfn.IFS(D168=1,VLOOKUP(H168,[1]Priv_Workers!$B$2:$BD$55,49,FALSE),D168=2,VLOOKUP(H168,[1]Priv_Workers!$B$2:$BD$55,50,FALSE),D168=3,VLOOKUP(H168,[1]Priv_Workers!$B$2:$BD$55,51,FALSE),D168=4,VLOOKUP(H168,[1]Priv_Workers!$B$2:$BD$55,52,FALSE),D168=5,VLOOKUP(H168,[1]Priv_Workers!$B$2:$BD$55,53,FALSE),D168=6,VLOOKUP(H168,[1]Priv_Workers!$B$2:$BD$55,54)))</f>
        <v>14054045</v>
      </c>
      <c r="X168" s="3">
        <f t="shared" si="19"/>
        <v>7.977276293052997E-3</v>
      </c>
      <c r="Y168" s="2">
        <f>_xlfn.IFS(C168=2014, _xlfn.IFS(E168=1, VLOOKUP(H168, [1]Wage_Info!$B$2:$AH$55, 2, FALSE), E168=2, VLOOKUP(H168, [1]Wage_Info!$B$2:$AH$55, 3, FALSE), E168=3, VLOOKUP(H168, [1]Wage_Info!$B$2:$AH$55, 4, FALSE), E168=4, VLOOKUP(H168, [1]Wage_Info!$B$2:$AH$55, 5, FALSE)), C168=2015, _xlfn.IFS(E168=1, VLOOKUP(H168, [1]Wage_Info!$B$2:$AH$55, 6, FALSE), E168=2, VLOOKUP(H168, [1]Wage_Info!$B$2:$AH$55, 7, FALSE), E168=3, VLOOKUP(H168, [1]Wage_Info!$B$2:$AH$55, 8, FALSE), E168=4, VLOOKUP(H168, [1]Wage_Info!$B$2:$AH$55, 9, FALSE)), C168=2016, _xlfn.IFS(E168=1, VLOOKUP(H168, [1]Wage_Info!$B$2:$AH$55, 10, FALSE), E168=2, VLOOKUP(H168, [1]Wage_Info!$B$2:$AH$55, 11, FALSE), E168=3, VLOOKUP(H168, [1]Wage_Info!$B$2:$AH$55, 12, FALSE), E168=4, VLOOKUP(H168, [1]Wage_Info!$B$2:$AH$55, 13, FALSE)), C168=2017, _xlfn.IFS(E168=1, VLOOKUP(H168, [1]Wage_Info!$B$2:$AH$55, 14, FALSE), E168=2, VLOOKUP(H168, [1]Wage_Info!$B$2:$AH$55, 15, FALSE), E168=3, VLOOKUP(H168, [1]Wage_Info!$B$2:$AH$55, 16, FALSE), E168=4, VLOOKUP(H168, [1]Wage_Info!$B$2:$AH$55, 17, FALSE)), C168 = 2018, _xlfn.IFS(E168=1, VLOOKUP(H168, [1]Wage_Info!$B$2:$AH$55, 18, FALSE), E168=3, VLOOKUP(H168, [1]Wage_Info!$B$2:$AH$55, 19, FALSE)))</f>
        <v>2861042669</v>
      </c>
      <c r="Z168" s="2">
        <f>_xlfn.IFS(C168=2014, _xlfn.IFS(E168=1, VLOOKUP(H168, [1]Wage_Info!$B$2:$AL$55, 20, FALSE), E168=2, VLOOKUP(H168, [1]Wage_Info!$B$2:$AL$55, 21, FALSE), E168=3, VLOOKUP(H168, [1]Wage_Info!$B$2:$AL$55, 22, FALSE), E168=4, VLOOKUP(H168, [1]Wage_Info!$B$2:$AL$55, 23, FALSE)), C168=2015, _xlfn.IFS(E168=1, VLOOKUP(H168, [1]Wage_Info!$B$2:$AL$55, 24, FALSE), E168=2, VLOOKUP(H168, [1]Wage_Info!$B$2:$AL$55, 25, FALSE), E168=3, VLOOKUP(H168, [1]Wage_Info!$B$2:$AL$55, 26, FALSE), E168=4, VLOOKUP(H168, [1]Wage_Info!$B$2:$AL$55, 27, FALSE)), C168=2016, _xlfn.IFS(E168=1, VLOOKUP(H168, [1]Wage_Info!$B$2:$AL$55, 28, FALSE), E168=2, VLOOKUP(H168, [1]Wage_Info!$B$2:$AL$55, 29, FALSE), E168=3, VLOOKUP(H168, [1]Wage_Info!$B$2:$AL$55, 30, FALSE), E168=4, VLOOKUP(H168, [1]Wage_Info!$B$2:$AL$55, 31, FALSE)), C168=2017, _xlfn.IFS(E168=1, VLOOKUP(H168, [1]Wage_Info!$B$2:$AL$55, 32, FALSE), E168=2, VLOOKUP(H168, [1]Wage_Info!$B$2:$AL$55, 33, FALSE), E168=3, VLOOKUP(H168, [1]Wage_Info!$B$2:$AL$55, 34, FALSE), E168=4, VLOOKUP(H168, [1]Wage_Info!$B$2:$AL$55, 35, FALSE)), C168 = 2018, _xlfn.IFS(E168=1, VLOOKUP(H168, [1]Wage_Info!$B$2:$AL$55, 36, FALSE), E168=2, VLOOKUP(H168, [1]Wage_Info!$B$2:$AL$55, 37, FALSE)))</f>
        <v>203882930032</v>
      </c>
      <c r="AA168" s="4">
        <f t="shared" si="20"/>
        <v>1.4032771986114538E-2</v>
      </c>
      <c r="AB168">
        <f>[1]Key!C168</f>
        <v>1</v>
      </c>
      <c r="AC168">
        <f t="shared" si="21"/>
        <v>1</v>
      </c>
      <c r="AD168">
        <f t="shared" si="22"/>
        <v>0</v>
      </c>
      <c r="AE168">
        <f t="shared" si="23"/>
        <v>1</v>
      </c>
      <c r="AF168">
        <f>[1]Key!D168</f>
        <v>0</v>
      </c>
    </row>
    <row r="169" spans="1:32" x14ac:dyDescent="0.3">
      <c r="A169">
        <v>168</v>
      </c>
      <c r="B169">
        <v>168</v>
      </c>
      <c r="C169">
        <v>2015</v>
      </c>
      <c r="D169">
        <v>8</v>
      </c>
      <c r="E169">
        <f t="shared" si="16"/>
        <v>3</v>
      </c>
      <c r="F169">
        <v>2016</v>
      </c>
      <c r="G169" t="s">
        <v>28</v>
      </c>
      <c r="H169" s="1">
        <f>VALUE(IF(G169="foreign",53,SUBSTITUTE(G169,G169,VLOOKUP(G169,[1]Key!$G$2:$H$55,2,))))</f>
        <v>5</v>
      </c>
      <c r="I169" t="s">
        <v>29</v>
      </c>
      <c r="J169">
        <f>VALUE(_xlfn.IFS(I169="foreign",53,I169="fictional",54, I169="unspecified", 55, NOT(OR(I169="foreign",I169="fictional")),SUBSTITUTE(I169,I169,VLOOKUP(I169,[1]Key!$G$2:$H$55,2,))))</f>
        <v>33</v>
      </c>
      <c r="K169">
        <f t="shared" si="17"/>
        <v>0</v>
      </c>
      <c r="L169">
        <f>VLOOKUP(H169, [1]Key!$H$2:$K$54, 2)</f>
        <v>3</v>
      </c>
      <c r="M169">
        <f>VLOOKUP(J169, [1]Key!$H$2:$K$54, 2)</f>
        <v>3</v>
      </c>
      <c r="N169">
        <f>VLOOKUP("*"&amp;G169&amp;"*",[1]Key!$N$2:$O$6,2,FALSE)</f>
        <v>4</v>
      </c>
      <c r="O169">
        <f>VLOOKUP("*"&amp;G169&amp;"*",[1]Key!$R$2:$S$11,2,FALSE)</f>
        <v>6</v>
      </c>
      <c r="P169">
        <v>631</v>
      </c>
      <c r="Q169" s="2">
        <v>30000000</v>
      </c>
      <c r="R169" t="s">
        <v>49</v>
      </c>
      <c r="S169">
        <f>VLOOKUP(R169, [1]Key!$U$2:$V$50, 2, FALSE)</f>
        <v>7</v>
      </c>
      <c r="T169">
        <f t="shared" si="18"/>
        <v>1</v>
      </c>
      <c r="U169">
        <f>_xlfn.IFS(C169=2018, VLOOKUP(H169, '[1]State Pop'!$B$2:$G$55,6),C169=2017, VLOOKUP(H169, '[1]State Pop'!$B$2:$F$55,5),C169=2016, VLOOKUP(H169, '[1]State Pop'!$B$2:$F$55,4), C169=2015, VLOOKUP(H169, '[1]State Pop'!$B$2:$F$55,3), C169=2014, VLOOKUP(H169, '[1]State Pop'!$B$2:$F$55,2))</f>
        <v>39032444</v>
      </c>
      <c r="V169">
        <f>_xlfn.IFS(C169=2014,_xlfn.IFS(D169=1,VLOOKUP(H169,[1]Film_Workers!$B$2:$BD$55,2,FALSE),D169=2,VLOOKUP(H169,[1]Film_Workers!$B$2:$BD$55,3,FALSE),D169=3,VLOOKUP(H169,[1]Film_Workers!$B$2:$BD$55,4,FALSE),D169=4,VLOOKUP(H169,[1]Film_Workers!$B$2:$BD$55,5,FALSE),D169=5,VLOOKUP(H169,[1]Film_Workers!$B$2:$BD$55,6,FALSE),D169=6,VLOOKUP(H169,[1]Film_Workers!$B$2:$BD$55,7,FALSE),D169=7,VLOOKUP(H169,[1]Film_Workers!$B$2:$BD$55,8,FALSE),D169=8,VLOOKUP(H169,[1]Film_Workers!$B$2:$BD$55,9,FALSE),D169=9,VLOOKUP(H169,[1]Film_Workers!$B$2:$BD$55,10,FALSE),D169=10,VLOOKUP(H169,[1]Film_Workers!$B$2:$BD$55,11,FALSE),D169=11,VLOOKUP(H169,[1]Film_Workers!$B$2:$BD$55,12,FALSE),D169=12,VLOOKUP(H169,[1]Film_Workers!$B$2:$BD$55,13,FALSE)),C169=2015,_xlfn.IFS(D169=1,VLOOKUP(H169,[1]Film_Workers!$B$2:$BD$55,14,FALSE),D169=2,VLOOKUP(H169,[1]Film_Workers!$B$2:$BD$55,15,FALSE),D169=3,VLOOKUP(H169,[1]Film_Workers!$B$2:$BD$55,16,FALSE),D169=4,VLOOKUP(H169,[1]Film_Workers!$B$2:$BD$55,17,FALSE),D169=5,VLOOKUP(H169,[1]Film_Workers!$B$2:$BD$55,18,FALSE),D169=6,VLOOKUP(H169,[1]Film_Workers!$B$2:$BD$55,19,FALSE),D169=7,VLOOKUP(H169,[1]Film_Workers!$B$2:$BD$55,20,FALSE),D169=8,VLOOKUP(H169,[1]Film_Workers!$B$2:$BD$55,21,FALSE),D169=9,VLOOKUP(H169,[1]Film_Workers!$B$2:$BD$55,22,FALSE),D169=10,VLOOKUP(H169,[1]Film_Workers!$B$2:$BD$55,23,FALSE),D169=11,VLOOKUP(H169,[1]Film_Workers!$B$2:$BD$55,24,FALSE),D169=12,VLOOKUP(H169,[1]Film_Workers!$B$2:$BD$55,25,FALSE)),C169=2016,_xlfn.IFS(D169=1,VLOOKUP(H169,[1]Film_Workers!$B$2:$BD$55,26,FALSE),D169=2,VLOOKUP(H169,[1]Film_Workers!$B$2:$BD$55,27,FALSE),D169=3,VLOOKUP(H169,[1]Film_Workers!$B$2:$BD$55,28,FALSE),D169=4,VLOOKUP(H169,[1]Film_Workers!$B$2:$BD$55,29,FALSE),D169=5,VLOOKUP(H169,[1]Film_Workers!$B$2:$BD$55,30,FALSE),D169=6,VLOOKUP(H169,[1]Film_Workers!$B$2:$BD$55,31,FALSE),D169=7,VLOOKUP(H169,[1]Film_Workers!$B$2:$BD$55,32,FALSE),D169=8,VLOOKUP(H169,[1]Film_Workers!$B$2:$BD$55,33,FALSE),D169=9,VLOOKUP(H169,[1]Film_Workers!$B$2:$BD$55,34,FALSE),D169=10,VLOOKUP(H169,[1]Film_Workers!$B$2:$BD$55,35,FALSE),D169=11,VLOOKUP(H169,[1]Film_Workers!$B$2:$BD$55,36,FALSE),D169=12,VLOOKUP(H169,[1]Film_Workers!$B$2:$BD$55,37,FALSE)),C169=2017,_xlfn.IFS(D169=1,VLOOKUP(H169,[1]Film_Workers!$B$2:$BD$55,38,FALSE),D169=2,VLOOKUP(H169,[1]Film_Workers!$B$2:$BD$55,39,FALSE),D169=3,VLOOKUP(H169,[1]Film_Workers!$B$2:$BD$55,40,FALSE),D169=4,VLOOKUP(H169,[1]Film_Workers!$B$2:$BD$55,41,FALSE),D169=5,VLOOKUP(H169,[1]Film_Workers!$B$2:$BD$55,42,FALSE),D169=6,VLOOKUP(H169,[1]Film_Workers!$B$2:$BD$55,43,FALSE),D169=7,VLOOKUP(H169,[1]Film_Workers!$B$2:$BD$55,43,FALSE),D169=8,VLOOKUP(H169,[1]Film_Workers!$B$2:$BD$55,44,FALSE),D169=9,VLOOKUP(H169,[1]Film_Workers!$B$2:$BD$55,45,FALSE),D169=10,VLOOKUP(H169,[1]Film_Workers!$B$2:$BD$55,46,FALSE),D169=11,VLOOKUP(H169,[1]Film_Workers!$B$2:$BD$55,47,FALSE),D169=12,VLOOKUP(H169,[1]Film_Workers!$B$2:$BD$55,48)),C169=2018,_xlfn.IFS(D169=1,VLOOKUP(H169,[1]Film_Workers!$B$2:$BD$55,49,FALSE),D169=2,VLOOKUP(H169,[1]Film_Workers!$B$2:$BD$55,50,FALSE),D169=3,VLOOKUP(H169,[1]Film_Workers!$B$2:$BD$55,51,FALSE),D169=4,VLOOKUP(H169,[1]Film_Workers!$B$2:$BD$55,52,FALSE),D169=5,VLOOKUP(H169,[1]Film_Workers!$B$2:$BD$55,53,FALSE),D169=6,VLOOKUP(H169,[1]Film_Workers!$B$2:$BD$55,54)))</f>
        <v>115482</v>
      </c>
      <c r="W169">
        <f>_xlfn.IFS(C169=2014,_xlfn.IFS(D169=1,VLOOKUP(H169,[1]Priv_Workers!$B$2:$BD$55,2,FALSE),D169=2,VLOOKUP(H169,[1]Priv_Workers!$B$2:$BD$55,3,FALSE),D169=3,VLOOKUP(H169,[1]Priv_Workers!$B$2:$BD$55,4,FALSE),D169=4,VLOOKUP(H169,[1]Priv_Workers!$B$2:$BD$55,5,FALSE),D169=5,VLOOKUP(H169,[1]Priv_Workers!$B$2:$BD$55,6,FALSE),D169=6,VLOOKUP(H169,[1]Priv_Workers!$B$2:$BD$55,7,FALSE),D169=7,VLOOKUP(H169,[1]Priv_Workers!$B$2:$BD$55,8,FALSE),D169=8,VLOOKUP(H169,[1]Priv_Workers!$B$2:$BD$55,9,FALSE),D169=9,VLOOKUP(H169,[1]Priv_Workers!$B$2:$BD$55,10,FALSE),D169=10,VLOOKUP(H169,[1]Priv_Workers!$B$2:$BD$55,11,FALSE),D169=11,VLOOKUP(H169,[1]Priv_Workers!$B$2:$BD$55,12,FALSE),D169=12,VLOOKUP(H169,[1]Priv_Workers!$B$2:$BD$55,13,FALSE)),C169=2015,_xlfn.IFS(D169=1,VLOOKUP(H169,[1]Priv_Workers!$B$2:$BD$55,14,FALSE),D169=2,VLOOKUP(H169,[1]Priv_Workers!$B$2:$BD$55,15,FALSE),D169=3,VLOOKUP(H169,[1]Priv_Workers!$B$2:$BD$55,16,FALSE),D169=4,VLOOKUP(H169,[1]Priv_Workers!$B$2:$BD$55,17,FALSE),D169=5,VLOOKUP(H169,[1]Priv_Workers!$B$2:$BD$55,18,FALSE),D169=6,VLOOKUP(H169,[1]Priv_Workers!$B$2:$BD$55,19,FALSE),D169=7,VLOOKUP(H169,[1]Priv_Workers!$B$2:$BD$55,20,FALSE),D169=8,VLOOKUP(H169,[1]Priv_Workers!$B$2:$BD$55,21,FALSE),D169=9,VLOOKUP(H169,[1]Priv_Workers!$B$2:$BD$55,22,FALSE),D169=10,VLOOKUP(H169,[1]Priv_Workers!$B$2:$BD$55,23,FALSE),D169=11,VLOOKUP(H169,[1]Priv_Workers!$B$2:$BD$55,24,FALSE),D169=12,VLOOKUP(H169,[1]Priv_Workers!$B$2:$BD$55,25,FALSE)),C169=2016,_xlfn.IFS(D169=1,VLOOKUP(H169,[1]Priv_Workers!$B$2:$BD$55,26,FALSE),D169=2,VLOOKUP(H169,[1]Priv_Workers!$B$2:$BD$55,27,FALSE),D169=3,VLOOKUP(H169,[1]Priv_Workers!$B$2:$BD$55,28,FALSE),D169=4,VLOOKUP(H169,[1]Priv_Workers!$B$2:$BD$55,29,FALSE),D169=5,VLOOKUP(H169,[1]Priv_Workers!$B$2:$BD$55,30,FALSE),D169=6,VLOOKUP(H169,[1]Priv_Workers!$B$2:$BD$55,31,FALSE),D169=7,VLOOKUP(H169,[1]Priv_Workers!$B$2:$BD$55,32,FALSE),D169=8,VLOOKUP(H169,[1]Priv_Workers!$B$2:$BD$55,33,FALSE),D169=9,VLOOKUP(H169,[1]Priv_Workers!$B$2:$BD$55,34,FALSE),D169=10,VLOOKUP(H169,[1]Priv_Workers!$B$2:$BD$55,35,FALSE),D169=11,VLOOKUP(H169,[1]Priv_Workers!$B$2:$BD$55,36,FALSE),D169=12,VLOOKUP(H169,[1]Priv_Workers!$B$2:$BD$55,37,FALSE)),C169=2017,_xlfn.IFS(D169=1,VLOOKUP(H169,[1]Priv_Workers!$B$2:$BD$55,38,FALSE),D169=2,VLOOKUP(H169,[1]Priv_Workers!$B$2:$BD$55,39,FALSE),D169=3,VLOOKUP(H169,[1]Priv_Workers!$B$2:$BD$55,40,FALSE),D169=4,VLOOKUP(H169,[1]Priv_Workers!$B$2:$BD$55,41,FALSE),D169=5,VLOOKUP(H169,[1]Priv_Workers!$B$2:$BD$55,42,FALSE),D169=6,VLOOKUP(H169,[1]Priv_Workers!$B$2:$BD$55,43,FALSE),D169=7,VLOOKUP(H169,[1]Priv_Workers!$B$2:$BD$55,43,FALSE),D169=8,VLOOKUP(H169,[1]Priv_Workers!$B$2:$BD$55,44,FALSE),D169=9,VLOOKUP(H169,[1]Priv_Workers!$B$2:$BD$55,45,FALSE),D169=10,VLOOKUP(H169,[1]Priv_Workers!$B$2:$BD$55,46,FALSE),D169=11,VLOOKUP(H169,[1]Priv_Workers!$B$2:$BD$55,47,FALSE),D169=12,VLOOKUP(H169,[1]Priv_Workers!$B$2:$BD$55,48)),C169=2018,_xlfn.IFS(D169=1,VLOOKUP(H169,[1]Priv_Workers!$B$2:$BD$55,49,FALSE),D169=2,VLOOKUP(H169,[1]Priv_Workers!$B$2:$BD$55,50,FALSE),D169=3,VLOOKUP(H169,[1]Priv_Workers!$B$2:$BD$55,51,FALSE),D169=4,VLOOKUP(H169,[1]Priv_Workers!$B$2:$BD$55,52,FALSE),D169=5,VLOOKUP(H169,[1]Priv_Workers!$B$2:$BD$55,53,FALSE),D169=6,VLOOKUP(H169,[1]Priv_Workers!$B$2:$BD$55,54)))</f>
        <v>14112896</v>
      </c>
      <c r="X169" s="3">
        <f t="shared" si="19"/>
        <v>8.1827287609856966E-3</v>
      </c>
      <c r="Y169" s="2">
        <f>_xlfn.IFS(C169=2014, _xlfn.IFS(E169=1, VLOOKUP(H169, [1]Wage_Info!$B$2:$AH$55, 2, FALSE), E169=2, VLOOKUP(H169, [1]Wage_Info!$B$2:$AH$55, 3, FALSE), E169=3, VLOOKUP(H169, [1]Wage_Info!$B$2:$AH$55, 4, FALSE), E169=4, VLOOKUP(H169, [1]Wage_Info!$B$2:$AH$55, 5, FALSE)), C169=2015, _xlfn.IFS(E169=1, VLOOKUP(H169, [1]Wage_Info!$B$2:$AH$55, 6, FALSE), E169=2, VLOOKUP(H169, [1]Wage_Info!$B$2:$AH$55, 7, FALSE), E169=3, VLOOKUP(H169, [1]Wage_Info!$B$2:$AH$55, 8, FALSE), E169=4, VLOOKUP(H169, [1]Wage_Info!$B$2:$AH$55, 9, FALSE)), C169=2016, _xlfn.IFS(E169=1, VLOOKUP(H169, [1]Wage_Info!$B$2:$AH$55, 10, FALSE), E169=2, VLOOKUP(H169, [1]Wage_Info!$B$2:$AH$55, 11, FALSE), E169=3, VLOOKUP(H169, [1]Wage_Info!$B$2:$AH$55, 12, FALSE), E169=4, VLOOKUP(H169, [1]Wage_Info!$B$2:$AH$55, 13, FALSE)), C169=2017, _xlfn.IFS(E169=1, VLOOKUP(H169, [1]Wage_Info!$B$2:$AH$55, 14, FALSE), E169=2, VLOOKUP(H169, [1]Wage_Info!$B$2:$AH$55, 15, FALSE), E169=3, VLOOKUP(H169, [1]Wage_Info!$B$2:$AH$55, 16, FALSE), E169=4, VLOOKUP(H169, [1]Wage_Info!$B$2:$AH$55, 17, FALSE)), C169 = 2018, _xlfn.IFS(E169=1, VLOOKUP(H169, [1]Wage_Info!$B$2:$AH$55, 18, FALSE), E169=3, VLOOKUP(H169, [1]Wage_Info!$B$2:$AH$55, 19, FALSE)))</f>
        <v>2861042669</v>
      </c>
      <c r="Z169" s="2">
        <f>_xlfn.IFS(C169=2014, _xlfn.IFS(E169=1, VLOOKUP(H169, [1]Wage_Info!$B$2:$AL$55, 20, FALSE), E169=2, VLOOKUP(H169, [1]Wage_Info!$B$2:$AL$55, 21, FALSE), E169=3, VLOOKUP(H169, [1]Wage_Info!$B$2:$AL$55, 22, FALSE), E169=4, VLOOKUP(H169, [1]Wage_Info!$B$2:$AL$55, 23, FALSE)), C169=2015, _xlfn.IFS(E169=1, VLOOKUP(H169, [1]Wage_Info!$B$2:$AL$55, 24, FALSE), E169=2, VLOOKUP(H169, [1]Wage_Info!$B$2:$AL$55, 25, FALSE), E169=3, VLOOKUP(H169, [1]Wage_Info!$B$2:$AL$55, 26, FALSE), E169=4, VLOOKUP(H169, [1]Wage_Info!$B$2:$AL$55, 27, FALSE)), C169=2016, _xlfn.IFS(E169=1, VLOOKUP(H169, [1]Wage_Info!$B$2:$AL$55, 28, FALSE), E169=2, VLOOKUP(H169, [1]Wage_Info!$B$2:$AL$55, 29, FALSE), E169=3, VLOOKUP(H169, [1]Wage_Info!$B$2:$AL$55, 30, FALSE), E169=4, VLOOKUP(H169, [1]Wage_Info!$B$2:$AL$55, 31, FALSE)), C169=2017, _xlfn.IFS(E169=1, VLOOKUP(H169, [1]Wage_Info!$B$2:$AL$55, 32, FALSE), E169=2, VLOOKUP(H169, [1]Wage_Info!$B$2:$AL$55, 33, FALSE), E169=3, VLOOKUP(H169, [1]Wage_Info!$B$2:$AL$55, 34, FALSE), E169=4, VLOOKUP(H169, [1]Wage_Info!$B$2:$AL$55, 35, FALSE)), C169 = 2018, _xlfn.IFS(E169=1, VLOOKUP(H169, [1]Wage_Info!$B$2:$AL$55, 36, FALSE), E169=2, VLOOKUP(H169, [1]Wage_Info!$B$2:$AL$55, 37, FALSE)))</f>
        <v>203882930032</v>
      </c>
      <c r="AA169" s="4">
        <f t="shared" si="20"/>
        <v>1.4032771986114538E-2</v>
      </c>
      <c r="AB169">
        <f>[1]Key!C169</f>
        <v>1</v>
      </c>
      <c r="AC169">
        <f t="shared" si="21"/>
        <v>1</v>
      </c>
      <c r="AD169">
        <f t="shared" si="22"/>
        <v>0</v>
      </c>
      <c r="AE169">
        <f t="shared" si="23"/>
        <v>1</v>
      </c>
      <c r="AF169">
        <f>[1]Key!D169</f>
        <v>0</v>
      </c>
    </row>
    <row r="170" spans="1:32" x14ac:dyDescent="0.3">
      <c r="A170">
        <v>169</v>
      </c>
      <c r="B170">
        <v>169</v>
      </c>
      <c r="E170" t="e">
        <f t="shared" si="16"/>
        <v>#N/A</v>
      </c>
      <c r="F170">
        <v>2016</v>
      </c>
      <c r="H170" s="1" t="e">
        <f>VALUE(IF(G170="foreign",53,SUBSTITUTE(G170,G170,VLOOKUP(G170,[1]Key!$G$2:$H$55,2,))))</f>
        <v>#N/A</v>
      </c>
      <c r="J170" t="e">
        <f>VALUE(_xlfn.IFS(I170="foreign",53,I170="fictional",54, I170="unspecified", 55, NOT(OR(I170="foreign",I170="fictional")),SUBSTITUTE(I170,I170,VLOOKUP(I170,[1]Key!$G$2:$H$55,2,))))</f>
        <v>#N/A</v>
      </c>
      <c r="K170" t="e">
        <f t="shared" si="17"/>
        <v>#N/A</v>
      </c>
      <c r="L170" t="e">
        <f>VLOOKUP(H170, [1]Key!$H$2:$K$54, 2)</f>
        <v>#N/A</v>
      </c>
      <c r="M170" t="e">
        <f>VLOOKUP(J170, [1]Key!$H$2:$K$54, 2)</f>
        <v>#N/A</v>
      </c>
      <c r="N170">
        <f>VLOOKUP("*"&amp;G170&amp;"*",[1]Key!$N$2:$O$6,2,FALSE)</f>
        <v>1</v>
      </c>
      <c r="O170">
        <f>VLOOKUP("*"&amp;G170&amp;"*",[1]Key!$R$2:$S$11,2,FALSE)</f>
        <v>1</v>
      </c>
      <c r="P170">
        <v>615</v>
      </c>
      <c r="Q170" s="2">
        <v>3000000</v>
      </c>
      <c r="R170" t="s">
        <v>104</v>
      </c>
      <c r="S170">
        <f>VLOOKUP(R170, [1]Key!$U$2:$V$23, 2, FALSE)</f>
        <v>21</v>
      </c>
      <c r="T170">
        <f t="shared" si="18"/>
        <v>1</v>
      </c>
      <c r="U170" t="e">
        <f>_xlfn.IFS(C170=2018, VLOOKUP(H170, '[1]State Pop'!$B$2:$G$55,6),C170=2017, VLOOKUP(H170, '[1]State Pop'!$B$2:$F$55,5),C170=2016, VLOOKUP(H170, '[1]State Pop'!$B$2:$F$55,4), C170=2015, VLOOKUP(H170, '[1]State Pop'!$B$2:$F$55,3), C170=2014, VLOOKUP(H170, '[1]State Pop'!$B$2:$F$55,2))</f>
        <v>#N/A</v>
      </c>
      <c r="V170" t="e">
        <f>_xlfn.IFS(C170=2014,_xlfn.IFS(D170=1,VLOOKUP(H170,[1]Film_Workers!$B$2:$BD$55,2,FALSE),D170=2,VLOOKUP(H170,[1]Film_Workers!$B$2:$BD$55,3,FALSE),D170=3,VLOOKUP(H170,[1]Film_Workers!$B$2:$BD$55,4,FALSE),D170=4,VLOOKUP(H170,[1]Film_Workers!$B$2:$BD$55,5,FALSE),D170=5,VLOOKUP(H170,[1]Film_Workers!$B$2:$BD$55,6,FALSE),D170=6,VLOOKUP(H170,[1]Film_Workers!$B$2:$BD$55,7,FALSE),D170=7,VLOOKUP(H170,[1]Film_Workers!$B$2:$BD$55,8,FALSE),D170=8,VLOOKUP(H170,[1]Film_Workers!$B$2:$BD$55,9,FALSE),D170=9,VLOOKUP(H170,[1]Film_Workers!$B$2:$BD$55,10,FALSE),D170=10,VLOOKUP(H170,[1]Film_Workers!$B$2:$BD$55,11,FALSE),D170=11,VLOOKUP(H170,[1]Film_Workers!$B$2:$BD$55,12,FALSE),D170=12,VLOOKUP(H170,[1]Film_Workers!$B$2:$BD$55,13,FALSE)),C170=2015,_xlfn.IFS(D170=1,VLOOKUP(H170,[1]Film_Workers!$B$2:$BD$55,14,FALSE),D170=2,VLOOKUP(H170,[1]Film_Workers!$B$2:$BD$55,15,FALSE),D170=3,VLOOKUP(H170,[1]Film_Workers!$B$2:$BD$55,16,FALSE),D170=4,VLOOKUP(H170,[1]Film_Workers!$B$2:$BD$55,17,FALSE),D170=5,VLOOKUP(H170,[1]Film_Workers!$B$2:$BD$55,18,FALSE),D170=6,VLOOKUP(H170,[1]Film_Workers!$B$2:$BD$55,19,FALSE),D170=7,VLOOKUP(H170,[1]Film_Workers!$B$2:$BD$55,20,FALSE),D170=8,VLOOKUP(H170,[1]Film_Workers!$B$2:$BD$55,21,FALSE),D170=9,VLOOKUP(H170,[1]Film_Workers!$B$2:$BD$55,22,FALSE),D170=10,VLOOKUP(H170,[1]Film_Workers!$B$2:$BD$55,23,FALSE),D170=11,VLOOKUP(H170,[1]Film_Workers!$B$2:$BD$55,24,FALSE),D170=12,VLOOKUP(H170,[1]Film_Workers!$B$2:$BD$55,25,FALSE)),C170=2016,_xlfn.IFS(D170=1,VLOOKUP(H170,[1]Film_Workers!$B$2:$BD$55,26,FALSE),D170=2,VLOOKUP(H170,[1]Film_Workers!$B$2:$BD$55,27,FALSE),D170=3,VLOOKUP(H170,[1]Film_Workers!$B$2:$BD$55,28,FALSE),D170=4,VLOOKUP(H170,[1]Film_Workers!$B$2:$BD$55,29,FALSE),D170=5,VLOOKUP(H170,[1]Film_Workers!$B$2:$BD$55,30,FALSE),D170=6,VLOOKUP(H170,[1]Film_Workers!$B$2:$BD$55,31,FALSE),D170=7,VLOOKUP(H170,[1]Film_Workers!$B$2:$BD$55,32,FALSE),D170=8,VLOOKUP(H170,[1]Film_Workers!$B$2:$BD$55,33,FALSE),D170=9,VLOOKUP(H170,[1]Film_Workers!$B$2:$BD$55,34,FALSE),D170=10,VLOOKUP(H170,[1]Film_Workers!$B$2:$BD$55,35,FALSE),D170=11,VLOOKUP(H170,[1]Film_Workers!$B$2:$BD$55,36,FALSE),D170=12,VLOOKUP(H170,[1]Film_Workers!$B$2:$BD$55,37,FALSE)),C170=2017,_xlfn.IFS(D170=1,VLOOKUP(H170,[1]Film_Workers!$B$2:$BD$55,38,FALSE),D170=2,VLOOKUP(H170,[1]Film_Workers!$B$2:$BD$55,39,FALSE),D170=3,VLOOKUP(H170,[1]Film_Workers!$B$2:$BD$55,40,FALSE),D170=4,VLOOKUP(H170,[1]Film_Workers!$B$2:$BD$55,41,FALSE),D170=5,VLOOKUP(H170,[1]Film_Workers!$B$2:$BD$55,42,FALSE),D170=6,VLOOKUP(H170,[1]Film_Workers!$B$2:$BD$55,43,FALSE),D170=7,VLOOKUP(H170,[1]Film_Workers!$B$2:$BD$55,43,FALSE),D170=8,VLOOKUP(H170,[1]Film_Workers!$B$2:$BD$55,44,FALSE),D170=9,VLOOKUP(H170,[1]Film_Workers!$B$2:$BD$55,45,FALSE),D170=10,VLOOKUP(H170,[1]Film_Workers!$B$2:$BD$55,46,FALSE),D170=11,VLOOKUP(H170,[1]Film_Workers!$B$2:$BD$55,47,FALSE),D170=12,VLOOKUP(H170,[1]Film_Workers!$B$2:$BD$55,48)),C170=2018,_xlfn.IFS(D170=1,VLOOKUP(H170,[1]Film_Workers!$B$2:$BD$55,49,FALSE),D170=2,VLOOKUP(H170,[1]Film_Workers!$B$2:$BD$55,50,FALSE),D170=3,VLOOKUP(H170,[1]Film_Workers!$B$2:$BD$55,51,FALSE),D170=4,VLOOKUP(H170,[1]Film_Workers!$B$2:$BD$55,52,FALSE),D170=5,VLOOKUP(H170,[1]Film_Workers!$B$2:$BD$55,53,FALSE),D170=6,VLOOKUP(H170,[1]Film_Workers!$B$2:$BD$55,54)))</f>
        <v>#N/A</v>
      </c>
      <c r="W170" t="e">
        <f>_xlfn.IFS(C170=2014,_xlfn.IFS(D170=1,VLOOKUP(H170,[1]Priv_Workers!$B$2:$BD$55,2,FALSE),D170=2,VLOOKUP(H170,[1]Priv_Workers!$B$2:$BD$55,3,FALSE),D170=3,VLOOKUP(H170,[1]Priv_Workers!$B$2:$BD$55,4,FALSE),D170=4,VLOOKUP(H170,[1]Priv_Workers!$B$2:$BD$55,5,FALSE),D170=5,VLOOKUP(H170,[1]Priv_Workers!$B$2:$BD$55,6,FALSE),D170=6,VLOOKUP(H170,[1]Priv_Workers!$B$2:$BD$55,7,FALSE),D170=7,VLOOKUP(H170,[1]Priv_Workers!$B$2:$BD$55,8,FALSE),D170=8,VLOOKUP(H170,[1]Priv_Workers!$B$2:$BD$55,9,FALSE),D170=9,VLOOKUP(H170,[1]Priv_Workers!$B$2:$BD$55,10,FALSE),D170=10,VLOOKUP(H170,[1]Priv_Workers!$B$2:$BD$55,11,FALSE),D170=11,VLOOKUP(H170,[1]Priv_Workers!$B$2:$BD$55,12,FALSE),D170=12,VLOOKUP(H170,[1]Priv_Workers!$B$2:$BD$55,13,FALSE)),C170=2015,_xlfn.IFS(D170=1,VLOOKUP(H170,[1]Priv_Workers!$B$2:$BD$55,14,FALSE),D170=2,VLOOKUP(H170,[1]Priv_Workers!$B$2:$BD$55,15,FALSE),D170=3,VLOOKUP(H170,[1]Priv_Workers!$B$2:$BD$55,16,FALSE),D170=4,VLOOKUP(H170,[1]Priv_Workers!$B$2:$BD$55,17,FALSE),D170=5,VLOOKUP(H170,[1]Priv_Workers!$B$2:$BD$55,18,FALSE),D170=6,VLOOKUP(H170,[1]Priv_Workers!$B$2:$BD$55,19,FALSE),D170=7,VLOOKUP(H170,[1]Priv_Workers!$B$2:$BD$55,20,FALSE),D170=8,VLOOKUP(H170,[1]Priv_Workers!$B$2:$BD$55,21,FALSE),D170=9,VLOOKUP(H170,[1]Priv_Workers!$B$2:$BD$55,22,FALSE),D170=10,VLOOKUP(H170,[1]Priv_Workers!$B$2:$BD$55,23,FALSE),D170=11,VLOOKUP(H170,[1]Priv_Workers!$B$2:$BD$55,24,FALSE),D170=12,VLOOKUP(H170,[1]Priv_Workers!$B$2:$BD$55,25,FALSE)),C170=2016,_xlfn.IFS(D170=1,VLOOKUP(H170,[1]Priv_Workers!$B$2:$BD$55,26,FALSE),D170=2,VLOOKUP(H170,[1]Priv_Workers!$B$2:$BD$55,27,FALSE),D170=3,VLOOKUP(H170,[1]Priv_Workers!$B$2:$BD$55,28,FALSE),D170=4,VLOOKUP(H170,[1]Priv_Workers!$B$2:$BD$55,29,FALSE),D170=5,VLOOKUP(H170,[1]Priv_Workers!$B$2:$BD$55,30,FALSE),D170=6,VLOOKUP(H170,[1]Priv_Workers!$B$2:$BD$55,31,FALSE),D170=7,VLOOKUP(H170,[1]Priv_Workers!$B$2:$BD$55,32,FALSE),D170=8,VLOOKUP(H170,[1]Priv_Workers!$B$2:$BD$55,33,FALSE),D170=9,VLOOKUP(H170,[1]Priv_Workers!$B$2:$BD$55,34,FALSE),D170=10,VLOOKUP(H170,[1]Priv_Workers!$B$2:$BD$55,35,FALSE),D170=11,VLOOKUP(H170,[1]Priv_Workers!$B$2:$BD$55,36,FALSE),D170=12,VLOOKUP(H170,[1]Priv_Workers!$B$2:$BD$55,37,FALSE)),C170=2017,_xlfn.IFS(D170=1,VLOOKUP(H170,[1]Priv_Workers!$B$2:$BD$55,38,FALSE),D170=2,VLOOKUP(H170,[1]Priv_Workers!$B$2:$BD$55,39,FALSE),D170=3,VLOOKUP(H170,[1]Priv_Workers!$B$2:$BD$55,40,FALSE),D170=4,VLOOKUP(H170,[1]Priv_Workers!$B$2:$BD$55,41,FALSE),D170=5,VLOOKUP(H170,[1]Priv_Workers!$B$2:$BD$55,42,FALSE),D170=6,VLOOKUP(H170,[1]Priv_Workers!$B$2:$BD$55,43,FALSE),D170=7,VLOOKUP(H170,[1]Priv_Workers!$B$2:$BD$55,43,FALSE),D170=8,VLOOKUP(H170,[1]Priv_Workers!$B$2:$BD$55,44,FALSE),D170=9,VLOOKUP(H170,[1]Priv_Workers!$B$2:$BD$55,45,FALSE),D170=10,VLOOKUP(H170,[1]Priv_Workers!$B$2:$BD$55,46,FALSE),D170=11,VLOOKUP(H170,[1]Priv_Workers!$B$2:$BD$55,47,FALSE),D170=12,VLOOKUP(H170,[1]Priv_Workers!$B$2:$BD$55,48)),C170=2018,_xlfn.IFS(D170=1,VLOOKUP(H170,[1]Priv_Workers!$B$2:$BD$55,49,FALSE),D170=2,VLOOKUP(H170,[1]Priv_Workers!$B$2:$BD$55,50,FALSE),D170=3,VLOOKUP(H170,[1]Priv_Workers!$B$2:$BD$55,51,FALSE),D170=4,VLOOKUP(H170,[1]Priv_Workers!$B$2:$BD$55,52,FALSE),D170=5,VLOOKUP(H170,[1]Priv_Workers!$B$2:$BD$55,53,FALSE),D170=6,VLOOKUP(H170,[1]Priv_Workers!$B$2:$BD$55,54)))</f>
        <v>#N/A</v>
      </c>
      <c r="X170" s="3" t="e">
        <f t="shared" si="19"/>
        <v>#N/A</v>
      </c>
      <c r="Y170" s="2" t="e">
        <f>_xlfn.IFS(C170=2014, _xlfn.IFS(E170=1, VLOOKUP(H170, [1]Wage_Info!$B$2:$AH$55, 2, FALSE), E170=2, VLOOKUP(H170, [1]Wage_Info!$B$2:$AH$55, 3, FALSE), E170=3, VLOOKUP(H170, [1]Wage_Info!$B$2:$AH$55, 4, FALSE), E170=4, VLOOKUP(H170, [1]Wage_Info!$B$2:$AH$55, 5, FALSE)), C170=2015, _xlfn.IFS(E170=1, VLOOKUP(H170, [1]Wage_Info!$B$2:$AH$55, 6, FALSE), E170=2, VLOOKUP(H170, [1]Wage_Info!$B$2:$AH$55, 7, FALSE), E170=3, VLOOKUP(H170, [1]Wage_Info!$B$2:$AH$55, 8, FALSE), E170=4, VLOOKUP(H170, [1]Wage_Info!$B$2:$AH$55, 9, FALSE)), C170=2016, _xlfn.IFS(E170=1, VLOOKUP(H170, [1]Wage_Info!$B$2:$AH$55, 10, FALSE), E170=2, VLOOKUP(H170, [1]Wage_Info!$B$2:$AH$55, 11, FALSE), E170=3, VLOOKUP(H170, [1]Wage_Info!$B$2:$AH$55, 12, FALSE), E170=4, VLOOKUP(H170, [1]Wage_Info!$B$2:$AH$55, 13, FALSE)), C170=2017, _xlfn.IFS(E170=1, VLOOKUP(H170, [1]Wage_Info!$B$2:$AH$55, 14, FALSE), E170=2, VLOOKUP(H170, [1]Wage_Info!$B$2:$AH$55, 15, FALSE), E170=3, VLOOKUP(H170, [1]Wage_Info!$B$2:$AH$55, 16, FALSE), E170=4, VLOOKUP(H170, [1]Wage_Info!$B$2:$AH$55, 17, FALSE)), C170 = 2018, _xlfn.IFS(E170=1, VLOOKUP(H170, [1]Wage_Info!$B$2:$AH$55, 18, FALSE), E170=3, VLOOKUP(H170, [1]Wage_Info!$B$2:$AH$55, 19, FALSE)))</f>
        <v>#N/A</v>
      </c>
      <c r="Z170" s="2" t="e">
        <f>_xlfn.IFS(C170=2014, _xlfn.IFS(E170=1, VLOOKUP(H170, [1]Wage_Info!$B$2:$AL$55, 20, FALSE), E170=2, VLOOKUP(H170, [1]Wage_Info!$B$2:$AL$55, 21, FALSE), E170=3, VLOOKUP(H170, [1]Wage_Info!$B$2:$AL$55, 22, FALSE), E170=4, VLOOKUP(H170, [1]Wage_Info!$B$2:$AL$55, 23, FALSE)), C170=2015, _xlfn.IFS(E170=1, VLOOKUP(H170, [1]Wage_Info!$B$2:$AL$55, 24, FALSE), E170=2, VLOOKUP(H170, [1]Wage_Info!$B$2:$AL$55, 25, FALSE), E170=3, VLOOKUP(H170, [1]Wage_Info!$B$2:$AL$55, 26, FALSE), E170=4, VLOOKUP(H170, [1]Wage_Info!$B$2:$AL$55, 27, FALSE)), C170=2016, _xlfn.IFS(E170=1, VLOOKUP(H170, [1]Wage_Info!$B$2:$AL$55, 28, FALSE), E170=2, VLOOKUP(H170, [1]Wage_Info!$B$2:$AL$55, 29, FALSE), E170=3, VLOOKUP(H170, [1]Wage_Info!$B$2:$AL$55, 30, FALSE), E170=4, VLOOKUP(H170, [1]Wage_Info!$B$2:$AL$55, 31, FALSE)), C170=2017, _xlfn.IFS(E170=1, VLOOKUP(H170, [1]Wage_Info!$B$2:$AL$55, 32, FALSE), E170=2, VLOOKUP(H170, [1]Wage_Info!$B$2:$AL$55, 33, FALSE), E170=3, VLOOKUP(H170, [1]Wage_Info!$B$2:$AL$55, 34, FALSE), E170=4, VLOOKUP(H170, [1]Wage_Info!$B$2:$AL$55, 35, FALSE)), C170 = 2018, _xlfn.IFS(E170=1, VLOOKUP(H170, [1]Wage_Info!$B$2:$AL$55, 36, FALSE), E170=2, VLOOKUP(H170, [1]Wage_Info!$B$2:$AL$55, 37, FALSE)))</f>
        <v>#N/A</v>
      </c>
      <c r="AA170" s="4" t="e">
        <f t="shared" si="20"/>
        <v>#N/A</v>
      </c>
      <c r="AB170">
        <f>[1]Key!C170</f>
        <v>1</v>
      </c>
      <c r="AC170">
        <f t="shared" si="21"/>
        <v>0</v>
      </c>
      <c r="AD170">
        <f t="shared" si="22"/>
        <v>0</v>
      </c>
      <c r="AE170">
        <f t="shared" si="23"/>
        <v>0</v>
      </c>
      <c r="AF170">
        <f>[1]Key!D170</f>
        <v>0</v>
      </c>
    </row>
    <row r="171" spans="1:32" x14ac:dyDescent="0.3">
      <c r="A171">
        <v>170</v>
      </c>
      <c r="B171">
        <v>170</v>
      </c>
      <c r="E171" t="e">
        <f t="shared" si="16"/>
        <v>#N/A</v>
      </c>
      <c r="F171">
        <v>2016</v>
      </c>
      <c r="H171" s="1" t="e">
        <f>VALUE(IF(G171="foreign",53,SUBSTITUTE(G171,G171,VLOOKUP(G171,[1]Key!$G$2:$H$55,2,))))</f>
        <v>#N/A</v>
      </c>
      <c r="I171" t="s">
        <v>32</v>
      </c>
      <c r="J171">
        <f>VALUE(_xlfn.IFS(I171="foreign",53,I171="fictional",54, I171="unspecified", 55, NOT(OR(I171="foreign",I171="fictional")),SUBSTITUTE(I171,I171,VLOOKUP(I171,[1]Key!$G$2:$H$55,2,))))</f>
        <v>53</v>
      </c>
      <c r="K171" t="e">
        <f t="shared" si="17"/>
        <v>#N/A</v>
      </c>
      <c r="L171" t="e">
        <f>VLOOKUP(H171, [1]Key!$H$2:$K$54, 2)</f>
        <v>#N/A</v>
      </c>
      <c r="M171">
        <f>VLOOKUP(J171, [1]Key!$H$2:$K$54, 2)</f>
        <v>0</v>
      </c>
      <c r="N171">
        <f>VLOOKUP("*"&amp;G171&amp;"*",[1]Key!$N$2:$O$6,2,FALSE)</f>
        <v>1</v>
      </c>
      <c r="O171">
        <f>VLOOKUP("*"&amp;G171&amp;"*",[1]Key!$R$2:$S$11,2,FALSE)</f>
        <v>1</v>
      </c>
      <c r="P171">
        <v>585</v>
      </c>
      <c r="Q171" s="2">
        <v>5000000</v>
      </c>
      <c r="R171" t="s">
        <v>39</v>
      </c>
      <c r="S171">
        <f>VLOOKUP(R171, [1]Key!$U$2:$V$21, 2, FALSE)</f>
        <v>4</v>
      </c>
      <c r="T171">
        <f t="shared" si="18"/>
        <v>0</v>
      </c>
      <c r="U171" t="e">
        <f>_xlfn.IFS(C171=2018, VLOOKUP(H171, '[1]State Pop'!$B$2:$G$55,6),C171=2017, VLOOKUP(H171, '[1]State Pop'!$B$2:$F$55,5),C171=2016, VLOOKUP(H171, '[1]State Pop'!$B$2:$F$55,4), C171=2015, VLOOKUP(H171, '[1]State Pop'!$B$2:$F$55,3), C171=2014, VLOOKUP(H171, '[1]State Pop'!$B$2:$F$55,2))</f>
        <v>#N/A</v>
      </c>
      <c r="V171" t="e">
        <f>_xlfn.IFS(C171=2014,_xlfn.IFS(D171=1,VLOOKUP(H171,[1]Film_Workers!$B$2:$BD$55,2,FALSE),D171=2,VLOOKUP(H171,[1]Film_Workers!$B$2:$BD$55,3,FALSE),D171=3,VLOOKUP(H171,[1]Film_Workers!$B$2:$BD$55,4,FALSE),D171=4,VLOOKUP(H171,[1]Film_Workers!$B$2:$BD$55,5,FALSE),D171=5,VLOOKUP(H171,[1]Film_Workers!$B$2:$BD$55,6,FALSE),D171=6,VLOOKUP(H171,[1]Film_Workers!$B$2:$BD$55,7,FALSE),D171=7,VLOOKUP(H171,[1]Film_Workers!$B$2:$BD$55,8,FALSE),D171=8,VLOOKUP(H171,[1]Film_Workers!$B$2:$BD$55,9,FALSE),D171=9,VLOOKUP(H171,[1]Film_Workers!$B$2:$BD$55,10,FALSE),D171=10,VLOOKUP(H171,[1]Film_Workers!$B$2:$BD$55,11,FALSE),D171=11,VLOOKUP(H171,[1]Film_Workers!$B$2:$BD$55,12,FALSE),D171=12,VLOOKUP(H171,[1]Film_Workers!$B$2:$BD$55,13,FALSE)),C171=2015,_xlfn.IFS(D171=1,VLOOKUP(H171,[1]Film_Workers!$B$2:$BD$55,14,FALSE),D171=2,VLOOKUP(H171,[1]Film_Workers!$B$2:$BD$55,15,FALSE),D171=3,VLOOKUP(H171,[1]Film_Workers!$B$2:$BD$55,16,FALSE),D171=4,VLOOKUP(H171,[1]Film_Workers!$B$2:$BD$55,17,FALSE),D171=5,VLOOKUP(H171,[1]Film_Workers!$B$2:$BD$55,18,FALSE),D171=6,VLOOKUP(H171,[1]Film_Workers!$B$2:$BD$55,19,FALSE),D171=7,VLOOKUP(H171,[1]Film_Workers!$B$2:$BD$55,20,FALSE),D171=8,VLOOKUP(H171,[1]Film_Workers!$B$2:$BD$55,21,FALSE),D171=9,VLOOKUP(H171,[1]Film_Workers!$B$2:$BD$55,22,FALSE),D171=10,VLOOKUP(H171,[1]Film_Workers!$B$2:$BD$55,23,FALSE),D171=11,VLOOKUP(H171,[1]Film_Workers!$B$2:$BD$55,24,FALSE),D171=12,VLOOKUP(H171,[1]Film_Workers!$B$2:$BD$55,25,FALSE)),C171=2016,_xlfn.IFS(D171=1,VLOOKUP(H171,[1]Film_Workers!$B$2:$BD$55,26,FALSE),D171=2,VLOOKUP(H171,[1]Film_Workers!$B$2:$BD$55,27,FALSE),D171=3,VLOOKUP(H171,[1]Film_Workers!$B$2:$BD$55,28,FALSE),D171=4,VLOOKUP(H171,[1]Film_Workers!$B$2:$BD$55,29,FALSE),D171=5,VLOOKUP(H171,[1]Film_Workers!$B$2:$BD$55,30,FALSE),D171=6,VLOOKUP(H171,[1]Film_Workers!$B$2:$BD$55,31,FALSE),D171=7,VLOOKUP(H171,[1]Film_Workers!$B$2:$BD$55,32,FALSE),D171=8,VLOOKUP(H171,[1]Film_Workers!$B$2:$BD$55,33,FALSE),D171=9,VLOOKUP(H171,[1]Film_Workers!$B$2:$BD$55,34,FALSE),D171=10,VLOOKUP(H171,[1]Film_Workers!$B$2:$BD$55,35,FALSE),D171=11,VLOOKUP(H171,[1]Film_Workers!$B$2:$BD$55,36,FALSE),D171=12,VLOOKUP(H171,[1]Film_Workers!$B$2:$BD$55,37,FALSE)),C171=2017,_xlfn.IFS(D171=1,VLOOKUP(H171,[1]Film_Workers!$B$2:$BD$55,38,FALSE),D171=2,VLOOKUP(H171,[1]Film_Workers!$B$2:$BD$55,39,FALSE),D171=3,VLOOKUP(H171,[1]Film_Workers!$B$2:$BD$55,40,FALSE),D171=4,VLOOKUP(H171,[1]Film_Workers!$B$2:$BD$55,41,FALSE),D171=5,VLOOKUP(H171,[1]Film_Workers!$B$2:$BD$55,42,FALSE),D171=6,VLOOKUP(H171,[1]Film_Workers!$B$2:$BD$55,43,FALSE),D171=7,VLOOKUP(H171,[1]Film_Workers!$B$2:$BD$55,43,FALSE),D171=8,VLOOKUP(H171,[1]Film_Workers!$B$2:$BD$55,44,FALSE),D171=9,VLOOKUP(H171,[1]Film_Workers!$B$2:$BD$55,45,FALSE),D171=10,VLOOKUP(H171,[1]Film_Workers!$B$2:$BD$55,46,FALSE),D171=11,VLOOKUP(H171,[1]Film_Workers!$B$2:$BD$55,47,FALSE),D171=12,VLOOKUP(H171,[1]Film_Workers!$B$2:$BD$55,48)),C171=2018,_xlfn.IFS(D171=1,VLOOKUP(H171,[1]Film_Workers!$B$2:$BD$55,49,FALSE),D171=2,VLOOKUP(H171,[1]Film_Workers!$B$2:$BD$55,50,FALSE),D171=3,VLOOKUP(H171,[1]Film_Workers!$B$2:$BD$55,51,FALSE),D171=4,VLOOKUP(H171,[1]Film_Workers!$B$2:$BD$55,52,FALSE),D171=5,VLOOKUP(H171,[1]Film_Workers!$B$2:$BD$55,53,FALSE),D171=6,VLOOKUP(H171,[1]Film_Workers!$B$2:$BD$55,54)))</f>
        <v>#N/A</v>
      </c>
      <c r="W171" t="e">
        <f>_xlfn.IFS(C171=2014,_xlfn.IFS(D171=1,VLOOKUP(H171,[1]Priv_Workers!$B$2:$BD$55,2,FALSE),D171=2,VLOOKUP(H171,[1]Priv_Workers!$B$2:$BD$55,3,FALSE),D171=3,VLOOKUP(H171,[1]Priv_Workers!$B$2:$BD$55,4,FALSE),D171=4,VLOOKUP(H171,[1]Priv_Workers!$B$2:$BD$55,5,FALSE),D171=5,VLOOKUP(H171,[1]Priv_Workers!$B$2:$BD$55,6,FALSE),D171=6,VLOOKUP(H171,[1]Priv_Workers!$B$2:$BD$55,7,FALSE),D171=7,VLOOKUP(H171,[1]Priv_Workers!$B$2:$BD$55,8,FALSE),D171=8,VLOOKUP(H171,[1]Priv_Workers!$B$2:$BD$55,9,FALSE),D171=9,VLOOKUP(H171,[1]Priv_Workers!$B$2:$BD$55,10,FALSE),D171=10,VLOOKUP(H171,[1]Priv_Workers!$B$2:$BD$55,11,FALSE),D171=11,VLOOKUP(H171,[1]Priv_Workers!$B$2:$BD$55,12,FALSE),D171=12,VLOOKUP(H171,[1]Priv_Workers!$B$2:$BD$55,13,FALSE)),C171=2015,_xlfn.IFS(D171=1,VLOOKUP(H171,[1]Priv_Workers!$B$2:$BD$55,14,FALSE),D171=2,VLOOKUP(H171,[1]Priv_Workers!$B$2:$BD$55,15,FALSE),D171=3,VLOOKUP(H171,[1]Priv_Workers!$B$2:$BD$55,16,FALSE),D171=4,VLOOKUP(H171,[1]Priv_Workers!$B$2:$BD$55,17,FALSE),D171=5,VLOOKUP(H171,[1]Priv_Workers!$B$2:$BD$55,18,FALSE),D171=6,VLOOKUP(H171,[1]Priv_Workers!$B$2:$BD$55,19,FALSE),D171=7,VLOOKUP(H171,[1]Priv_Workers!$B$2:$BD$55,20,FALSE),D171=8,VLOOKUP(H171,[1]Priv_Workers!$B$2:$BD$55,21,FALSE),D171=9,VLOOKUP(H171,[1]Priv_Workers!$B$2:$BD$55,22,FALSE),D171=10,VLOOKUP(H171,[1]Priv_Workers!$B$2:$BD$55,23,FALSE),D171=11,VLOOKUP(H171,[1]Priv_Workers!$B$2:$BD$55,24,FALSE),D171=12,VLOOKUP(H171,[1]Priv_Workers!$B$2:$BD$55,25,FALSE)),C171=2016,_xlfn.IFS(D171=1,VLOOKUP(H171,[1]Priv_Workers!$B$2:$BD$55,26,FALSE),D171=2,VLOOKUP(H171,[1]Priv_Workers!$B$2:$BD$55,27,FALSE),D171=3,VLOOKUP(H171,[1]Priv_Workers!$B$2:$BD$55,28,FALSE),D171=4,VLOOKUP(H171,[1]Priv_Workers!$B$2:$BD$55,29,FALSE),D171=5,VLOOKUP(H171,[1]Priv_Workers!$B$2:$BD$55,30,FALSE),D171=6,VLOOKUP(H171,[1]Priv_Workers!$B$2:$BD$55,31,FALSE),D171=7,VLOOKUP(H171,[1]Priv_Workers!$B$2:$BD$55,32,FALSE),D171=8,VLOOKUP(H171,[1]Priv_Workers!$B$2:$BD$55,33,FALSE),D171=9,VLOOKUP(H171,[1]Priv_Workers!$B$2:$BD$55,34,FALSE),D171=10,VLOOKUP(H171,[1]Priv_Workers!$B$2:$BD$55,35,FALSE),D171=11,VLOOKUP(H171,[1]Priv_Workers!$B$2:$BD$55,36,FALSE),D171=12,VLOOKUP(H171,[1]Priv_Workers!$B$2:$BD$55,37,FALSE)),C171=2017,_xlfn.IFS(D171=1,VLOOKUP(H171,[1]Priv_Workers!$B$2:$BD$55,38,FALSE),D171=2,VLOOKUP(H171,[1]Priv_Workers!$B$2:$BD$55,39,FALSE),D171=3,VLOOKUP(H171,[1]Priv_Workers!$B$2:$BD$55,40,FALSE),D171=4,VLOOKUP(H171,[1]Priv_Workers!$B$2:$BD$55,41,FALSE),D171=5,VLOOKUP(H171,[1]Priv_Workers!$B$2:$BD$55,42,FALSE),D171=6,VLOOKUP(H171,[1]Priv_Workers!$B$2:$BD$55,43,FALSE),D171=7,VLOOKUP(H171,[1]Priv_Workers!$B$2:$BD$55,43,FALSE),D171=8,VLOOKUP(H171,[1]Priv_Workers!$B$2:$BD$55,44,FALSE),D171=9,VLOOKUP(H171,[1]Priv_Workers!$B$2:$BD$55,45,FALSE),D171=10,VLOOKUP(H171,[1]Priv_Workers!$B$2:$BD$55,46,FALSE),D171=11,VLOOKUP(H171,[1]Priv_Workers!$B$2:$BD$55,47,FALSE),D171=12,VLOOKUP(H171,[1]Priv_Workers!$B$2:$BD$55,48)),C171=2018,_xlfn.IFS(D171=1,VLOOKUP(H171,[1]Priv_Workers!$B$2:$BD$55,49,FALSE),D171=2,VLOOKUP(H171,[1]Priv_Workers!$B$2:$BD$55,50,FALSE),D171=3,VLOOKUP(H171,[1]Priv_Workers!$B$2:$BD$55,51,FALSE),D171=4,VLOOKUP(H171,[1]Priv_Workers!$B$2:$BD$55,52,FALSE),D171=5,VLOOKUP(H171,[1]Priv_Workers!$B$2:$BD$55,53,FALSE),D171=6,VLOOKUP(H171,[1]Priv_Workers!$B$2:$BD$55,54)))</f>
        <v>#N/A</v>
      </c>
      <c r="X171" s="3" t="e">
        <f t="shared" si="19"/>
        <v>#N/A</v>
      </c>
      <c r="Y171" s="2" t="e">
        <f>_xlfn.IFS(C171=2014, _xlfn.IFS(E171=1, VLOOKUP(H171, [1]Wage_Info!$B$2:$AH$55, 2, FALSE), E171=2, VLOOKUP(H171, [1]Wage_Info!$B$2:$AH$55, 3, FALSE), E171=3, VLOOKUP(H171, [1]Wage_Info!$B$2:$AH$55, 4, FALSE), E171=4, VLOOKUP(H171, [1]Wage_Info!$B$2:$AH$55, 5, FALSE)), C171=2015, _xlfn.IFS(E171=1, VLOOKUP(H171, [1]Wage_Info!$B$2:$AH$55, 6, FALSE), E171=2, VLOOKUP(H171, [1]Wage_Info!$B$2:$AH$55, 7, FALSE), E171=3, VLOOKUP(H171, [1]Wage_Info!$B$2:$AH$55, 8, FALSE), E171=4, VLOOKUP(H171, [1]Wage_Info!$B$2:$AH$55, 9, FALSE)), C171=2016, _xlfn.IFS(E171=1, VLOOKUP(H171, [1]Wage_Info!$B$2:$AH$55, 10, FALSE), E171=2, VLOOKUP(H171, [1]Wage_Info!$B$2:$AH$55, 11, FALSE), E171=3, VLOOKUP(H171, [1]Wage_Info!$B$2:$AH$55, 12, FALSE), E171=4, VLOOKUP(H171, [1]Wage_Info!$B$2:$AH$55, 13, FALSE)), C171=2017, _xlfn.IFS(E171=1, VLOOKUP(H171, [1]Wage_Info!$B$2:$AH$55, 14, FALSE), E171=2, VLOOKUP(H171, [1]Wage_Info!$B$2:$AH$55, 15, FALSE), E171=3, VLOOKUP(H171, [1]Wage_Info!$B$2:$AH$55, 16, FALSE), E171=4, VLOOKUP(H171, [1]Wage_Info!$B$2:$AH$55, 17, FALSE)), C171 = 2018, _xlfn.IFS(E171=1, VLOOKUP(H171, [1]Wage_Info!$B$2:$AH$55, 18, FALSE), E171=3, VLOOKUP(H171, [1]Wage_Info!$B$2:$AH$55, 19, FALSE)))</f>
        <v>#N/A</v>
      </c>
      <c r="Z171" s="2" t="e">
        <f>_xlfn.IFS(C171=2014, _xlfn.IFS(E171=1, VLOOKUP(H171, [1]Wage_Info!$B$2:$AL$55, 20, FALSE), E171=2, VLOOKUP(H171, [1]Wage_Info!$B$2:$AL$55, 21, FALSE), E171=3, VLOOKUP(H171, [1]Wage_Info!$B$2:$AL$55, 22, FALSE), E171=4, VLOOKUP(H171, [1]Wage_Info!$B$2:$AL$55, 23, FALSE)), C171=2015, _xlfn.IFS(E171=1, VLOOKUP(H171, [1]Wage_Info!$B$2:$AL$55, 24, FALSE), E171=2, VLOOKUP(H171, [1]Wage_Info!$B$2:$AL$55, 25, FALSE), E171=3, VLOOKUP(H171, [1]Wage_Info!$B$2:$AL$55, 26, FALSE), E171=4, VLOOKUP(H171, [1]Wage_Info!$B$2:$AL$55, 27, FALSE)), C171=2016, _xlfn.IFS(E171=1, VLOOKUP(H171, [1]Wage_Info!$B$2:$AL$55, 28, FALSE), E171=2, VLOOKUP(H171, [1]Wage_Info!$B$2:$AL$55, 29, FALSE), E171=3, VLOOKUP(H171, [1]Wage_Info!$B$2:$AL$55, 30, FALSE), E171=4, VLOOKUP(H171, [1]Wage_Info!$B$2:$AL$55, 31, FALSE)), C171=2017, _xlfn.IFS(E171=1, VLOOKUP(H171, [1]Wage_Info!$B$2:$AL$55, 32, FALSE), E171=2, VLOOKUP(H171, [1]Wage_Info!$B$2:$AL$55, 33, FALSE), E171=3, VLOOKUP(H171, [1]Wage_Info!$B$2:$AL$55, 34, FALSE), E171=4, VLOOKUP(H171, [1]Wage_Info!$B$2:$AL$55, 35, FALSE)), C171 = 2018, _xlfn.IFS(E171=1, VLOOKUP(H171, [1]Wage_Info!$B$2:$AL$55, 36, FALSE), E171=2, VLOOKUP(H171, [1]Wage_Info!$B$2:$AL$55, 37, FALSE)))</f>
        <v>#N/A</v>
      </c>
      <c r="AA171" s="4" t="e">
        <f t="shared" si="20"/>
        <v>#N/A</v>
      </c>
      <c r="AB171">
        <f>[1]Key!C171</f>
        <v>1</v>
      </c>
      <c r="AC171">
        <f t="shared" si="21"/>
        <v>0</v>
      </c>
      <c r="AD171">
        <f t="shared" si="22"/>
        <v>0</v>
      </c>
      <c r="AE171">
        <f t="shared" si="23"/>
        <v>0</v>
      </c>
      <c r="AF171">
        <f>[1]Key!D171</f>
        <v>0</v>
      </c>
    </row>
    <row r="172" spans="1:32" x14ac:dyDescent="0.3">
      <c r="A172">
        <v>171</v>
      </c>
      <c r="B172">
        <v>171</v>
      </c>
      <c r="C172">
        <v>2016</v>
      </c>
      <c r="D172">
        <v>9</v>
      </c>
      <c r="E172">
        <f t="shared" si="16"/>
        <v>3</v>
      </c>
      <c r="F172">
        <v>2016</v>
      </c>
      <c r="G172" t="s">
        <v>53</v>
      </c>
      <c r="H172" s="1">
        <f>VALUE(IF(G172="foreign",53,SUBSTITUTE(G172,G172,VLOOKUP(G172,[1]Key!$G$2:$H$55,2,))))</f>
        <v>47</v>
      </c>
      <c r="I172" t="s">
        <v>53</v>
      </c>
      <c r="J172">
        <f>VALUE(_xlfn.IFS(I172="foreign",53,I172="fictional",54, I172="unspecified", 55, NOT(OR(I172="foreign",I172="fictional")),SUBSTITUTE(I172,I172,VLOOKUP(I172,[1]Key!$G$2:$H$55,2,))))</f>
        <v>47</v>
      </c>
      <c r="K172">
        <f t="shared" si="17"/>
        <v>1</v>
      </c>
      <c r="L172">
        <f>VLOOKUP(H172, [1]Key!$H$2:$K$54, 2)</f>
        <v>2</v>
      </c>
      <c r="M172">
        <f>VLOOKUP(J172, [1]Key!$H$2:$K$54, 2)</f>
        <v>2</v>
      </c>
      <c r="N172">
        <f>VLOOKUP("*"&amp;G172&amp;"*",[1]Key!$N$2:$O$6,2,FALSE)</f>
        <v>3</v>
      </c>
      <c r="O172">
        <f>VLOOKUP("*"&amp;G172&amp;"*",[1]Key!$R$2:$S$11,2,FALSE)</f>
        <v>7</v>
      </c>
      <c r="P172">
        <v>572</v>
      </c>
      <c r="Q172" s="2">
        <v>9000000</v>
      </c>
      <c r="R172" t="s">
        <v>33</v>
      </c>
      <c r="S172">
        <f>VLOOKUP(R172, [1]Key!$U$2:$V$50, 2, FALSE)</f>
        <v>1</v>
      </c>
      <c r="T172">
        <f t="shared" si="18"/>
        <v>0</v>
      </c>
      <c r="U172">
        <f>_xlfn.IFS(C172=2018, VLOOKUP(H172, '[1]State Pop'!$B$2:$G$55,6),C172=2017, VLOOKUP(H172, '[1]State Pop'!$B$2:$F$55,5),C172=2016, VLOOKUP(H172, '[1]State Pop'!$B$2:$F$55,4), C172=2015, VLOOKUP(H172, '[1]State Pop'!$B$2:$F$55,3), C172=2014, VLOOKUP(H172, '[1]State Pop'!$B$2:$F$55,2))</f>
        <v>8414380</v>
      </c>
      <c r="V172">
        <f>_xlfn.IFS(C172=2014,_xlfn.IFS(D172=1,VLOOKUP(H172,[1]Film_Workers!$B$2:$BD$55,2,FALSE),D172=2,VLOOKUP(H172,[1]Film_Workers!$B$2:$BD$55,3,FALSE),D172=3,VLOOKUP(H172,[1]Film_Workers!$B$2:$BD$55,4,FALSE),D172=4,VLOOKUP(H172,[1]Film_Workers!$B$2:$BD$55,5,FALSE),D172=5,VLOOKUP(H172,[1]Film_Workers!$B$2:$BD$55,6,FALSE),D172=6,VLOOKUP(H172,[1]Film_Workers!$B$2:$BD$55,7,FALSE),D172=7,VLOOKUP(H172,[1]Film_Workers!$B$2:$BD$55,8,FALSE),D172=8,VLOOKUP(H172,[1]Film_Workers!$B$2:$BD$55,9,FALSE),D172=9,VLOOKUP(H172,[1]Film_Workers!$B$2:$BD$55,10,FALSE),D172=10,VLOOKUP(H172,[1]Film_Workers!$B$2:$BD$55,11,FALSE),D172=11,VLOOKUP(H172,[1]Film_Workers!$B$2:$BD$55,12,FALSE),D172=12,VLOOKUP(H172,[1]Film_Workers!$B$2:$BD$55,13,FALSE)),C172=2015,_xlfn.IFS(D172=1,VLOOKUP(H172,[1]Film_Workers!$B$2:$BD$55,14,FALSE),D172=2,VLOOKUP(H172,[1]Film_Workers!$B$2:$BD$55,15,FALSE),D172=3,VLOOKUP(H172,[1]Film_Workers!$B$2:$BD$55,16,FALSE),D172=4,VLOOKUP(H172,[1]Film_Workers!$B$2:$BD$55,17,FALSE),D172=5,VLOOKUP(H172,[1]Film_Workers!$B$2:$BD$55,18,FALSE),D172=6,VLOOKUP(H172,[1]Film_Workers!$B$2:$BD$55,19,FALSE),D172=7,VLOOKUP(H172,[1]Film_Workers!$B$2:$BD$55,20,FALSE),D172=8,VLOOKUP(H172,[1]Film_Workers!$B$2:$BD$55,21,FALSE),D172=9,VLOOKUP(H172,[1]Film_Workers!$B$2:$BD$55,22,FALSE),D172=10,VLOOKUP(H172,[1]Film_Workers!$B$2:$BD$55,23,FALSE),D172=11,VLOOKUP(H172,[1]Film_Workers!$B$2:$BD$55,24,FALSE),D172=12,VLOOKUP(H172,[1]Film_Workers!$B$2:$BD$55,25,FALSE)),C172=2016,_xlfn.IFS(D172=1,VLOOKUP(H172,[1]Film_Workers!$B$2:$BD$55,26,FALSE),D172=2,VLOOKUP(H172,[1]Film_Workers!$B$2:$BD$55,27,FALSE),D172=3,VLOOKUP(H172,[1]Film_Workers!$B$2:$BD$55,28,FALSE),D172=4,VLOOKUP(H172,[1]Film_Workers!$B$2:$BD$55,29,FALSE),D172=5,VLOOKUP(H172,[1]Film_Workers!$B$2:$BD$55,30,FALSE),D172=6,VLOOKUP(H172,[1]Film_Workers!$B$2:$BD$55,31,FALSE),D172=7,VLOOKUP(H172,[1]Film_Workers!$B$2:$BD$55,32,FALSE),D172=8,VLOOKUP(H172,[1]Film_Workers!$B$2:$BD$55,33,FALSE),D172=9,VLOOKUP(H172,[1]Film_Workers!$B$2:$BD$55,34,FALSE),D172=10,VLOOKUP(H172,[1]Film_Workers!$B$2:$BD$55,35,FALSE),D172=11,VLOOKUP(H172,[1]Film_Workers!$B$2:$BD$55,36,FALSE),D172=12,VLOOKUP(H172,[1]Film_Workers!$B$2:$BD$55,37,FALSE)),C172=2017,_xlfn.IFS(D172=1,VLOOKUP(H172,[1]Film_Workers!$B$2:$BD$55,38,FALSE),D172=2,VLOOKUP(H172,[1]Film_Workers!$B$2:$BD$55,39,FALSE),D172=3,VLOOKUP(H172,[1]Film_Workers!$B$2:$BD$55,40,FALSE),D172=4,VLOOKUP(H172,[1]Film_Workers!$B$2:$BD$55,41,FALSE),D172=5,VLOOKUP(H172,[1]Film_Workers!$B$2:$BD$55,42,FALSE),D172=6,VLOOKUP(H172,[1]Film_Workers!$B$2:$BD$55,43,FALSE),D172=7,VLOOKUP(H172,[1]Film_Workers!$B$2:$BD$55,43,FALSE),D172=8,VLOOKUP(H172,[1]Film_Workers!$B$2:$BD$55,44,FALSE),D172=9,VLOOKUP(H172,[1]Film_Workers!$B$2:$BD$55,45,FALSE),D172=10,VLOOKUP(H172,[1]Film_Workers!$B$2:$BD$55,46,FALSE),D172=11,VLOOKUP(H172,[1]Film_Workers!$B$2:$BD$55,47,FALSE),D172=12,VLOOKUP(H172,[1]Film_Workers!$B$2:$BD$55,48)),C172=2018,_xlfn.IFS(D172=1,VLOOKUP(H172,[1]Film_Workers!$B$2:$BD$55,49,FALSE),D172=2,VLOOKUP(H172,[1]Film_Workers!$B$2:$BD$55,50,FALSE),D172=3,VLOOKUP(H172,[1]Film_Workers!$B$2:$BD$55,51,FALSE),D172=4,VLOOKUP(H172,[1]Film_Workers!$B$2:$BD$55,52,FALSE),D172=5,VLOOKUP(H172,[1]Film_Workers!$B$2:$BD$55,53,FALSE),D172=6,VLOOKUP(H172,[1]Film_Workers!$B$2:$BD$55,54)))</f>
        <v>1830</v>
      </c>
      <c r="W172">
        <f>_xlfn.IFS(C172=2014,_xlfn.IFS(D172=1,VLOOKUP(H172,[1]Priv_Workers!$B$2:$BD$55,2,FALSE),D172=2,VLOOKUP(H172,[1]Priv_Workers!$B$2:$BD$55,3,FALSE),D172=3,VLOOKUP(H172,[1]Priv_Workers!$B$2:$BD$55,4,FALSE),D172=4,VLOOKUP(H172,[1]Priv_Workers!$B$2:$BD$55,5,FALSE),D172=5,VLOOKUP(H172,[1]Priv_Workers!$B$2:$BD$55,6,FALSE),D172=6,VLOOKUP(H172,[1]Priv_Workers!$B$2:$BD$55,7,FALSE),D172=7,VLOOKUP(H172,[1]Priv_Workers!$B$2:$BD$55,8,FALSE),D172=8,VLOOKUP(H172,[1]Priv_Workers!$B$2:$BD$55,9,FALSE),D172=9,VLOOKUP(H172,[1]Priv_Workers!$B$2:$BD$55,10,FALSE),D172=10,VLOOKUP(H172,[1]Priv_Workers!$B$2:$BD$55,11,FALSE),D172=11,VLOOKUP(H172,[1]Priv_Workers!$B$2:$BD$55,12,FALSE),D172=12,VLOOKUP(H172,[1]Priv_Workers!$B$2:$BD$55,13,FALSE)),C172=2015,_xlfn.IFS(D172=1,VLOOKUP(H172,[1]Priv_Workers!$B$2:$BD$55,14,FALSE),D172=2,VLOOKUP(H172,[1]Priv_Workers!$B$2:$BD$55,15,FALSE),D172=3,VLOOKUP(H172,[1]Priv_Workers!$B$2:$BD$55,16,FALSE),D172=4,VLOOKUP(H172,[1]Priv_Workers!$B$2:$BD$55,17,FALSE),D172=5,VLOOKUP(H172,[1]Priv_Workers!$B$2:$BD$55,18,FALSE),D172=6,VLOOKUP(H172,[1]Priv_Workers!$B$2:$BD$55,19,FALSE),D172=7,VLOOKUP(H172,[1]Priv_Workers!$B$2:$BD$55,20,FALSE),D172=8,VLOOKUP(H172,[1]Priv_Workers!$B$2:$BD$55,21,FALSE),D172=9,VLOOKUP(H172,[1]Priv_Workers!$B$2:$BD$55,22,FALSE),D172=10,VLOOKUP(H172,[1]Priv_Workers!$B$2:$BD$55,23,FALSE),D172=11,VLOOKUP(H172,[1]Priv_Workers!$B$2:$BD$55,24,FALSE),D172=12,VLOOKUP(H172,[1]Priv_Workers!$B$2:$BD$55,25,FALSE)),C172=2016,_xlfn.IFS(D172=1,VLOOKUP(H172,[1]Priv_Workers!$B$2:$BD$55,26,FALSE),D172=2,VLOOKUP(H172,[1]Priv_Workers!$B$2:$BD$55,27,FALSE),D172=3,VLOOKUP(H172,[1]Priv_Workers!$B$2:$BD$55,28,FALSE),D172=4,VLOOKUP(H172,[1]Priv_Workers!$B$2:$BD$55,29,FALSE),D172=5,VLOOKUP(H172,[1]Priv_Workers!$B$2:$BD$55,30,FALSE),D172=6,VLOOKUP(H172,[1]Priv_Workers!$B$2:$BD$55,31,FALSE),D172=7,VLOOKUP(H172,[1]Priv_Workers!$B$2:$BD$55,32,FALSE),D172=8,VLOOKUP(H172,[1]Priv_Workers!$B$2:$BD$55,33,FALSE),D172=9,VLOOKUP(H172,[1]Priv_Workers!$B$2:$BD$55,34,FALSE),D172=10,VLOOKUP(H172,[1]Priv_Workers!$B$2:$BD$55,35,FALSE),D172=11,VLOOKUP(H172,[1]Priv_Workers!$B$2:$BD$55,36,FALSE),D172=12,VLOOKUP(H172,[1]Priv_Workers!$B$2:$BD$55,37,FALSE)),C172=2017,_xlfn.IFS(D172=1,VLOOKUP(H172,[1]Priv_Workers!$B$2:$BD$55,38,FALSE),D172=2,VLOOKUP(H172,[1]Priv_Workers!$B$2:$BD$55,39,FALSE),D172=3,VLOOKUP(H172,[1]Priv_Workers!$B$2:$BD$55,40,FALSE),D172=4,VLOOKUP(H172,[1]Priv_Workers!$B$2:$BD$55,41,FALSE),D172=5,VLOOKUP(H172,[1]Priv_Workers!$B$2:$BD$55,42,FALSE),D172=6,VLOOKUP(H172,[1]Priv_Workers!$B$2:$BD$55,43,FALSE),D172=7,VLOOKUP(H172,[1]Priv_Workers!$B$2:$BD$55,43,FALSE),D172=8,VLOOKUP(H172,[1]Priv_Workers!$B$2:$BD$55,44,FALSE),D172=9,VLOOKUP(H172,[1]Priv_Workers!$B$2:$BD$55,45,FALSE),D172=10,VLOOKUP(H172,[1]Priv_Workers!$B$2:$BD$55,46,FALSE),D172=11,VLOOKUP(H172,[1]Priv_Workers!$B$2:$BD$55,47,FALSE),D172=12,VLOOKUP(H172,[1]Priv_Workers!$B$2:$BD$55,48)),C172=2018,_xlfn.IFS(D172=1,VLOOKUP(H172,[1]Priv_Workers!$B$2:$BD$55,49,FALSE),D172=2,VLOOKUP(H172,[1]Priv_Workers!$B$2:$BD$55,50,FALSE),D172=3,VLOOKUP(H172,[1]Priv_Workers!$B$2:$BD$55,51,FALSE),D172=4,VLOOKUP(H172,[1]Priv_Workers!$B$2:$BD$55,52,FALSE),D172=5,VLOOKUP(H172,[1]Priv_Workers!$B$2:$BD$55,53,FALSE),D172=6,VLOOKUP(H172,[1]Priv_Workers!$B$2:$BD$55,54)))</f>
        <v>3107787</v>
      </c>
      <c r="X172" s="3">
        <f t="shared" si="19"/>
        <v>5.8884344390397415E-4</v>
      </c>
      <c r="Y172" s="2">
        <f>_xlfn.IFS(C172=2014, _xlfn.IFS(E172=1, VLOOKUP(H172, [1]Wage_Info!$B$2:$AH$55, 2, FALSE), E172=2, VLOOKUP(H172, [1]Wage_Info!$B$2:$AH$55, 3, FALSE), E172=3, VLOOKUP(H172, [1]Wage_Info!$B$2:$AH$55, 4, FALSE), E172=4, VLOOKUP(H172, [1]Wage_Info!$B$2:$AH$55, 5, FALSE)), C172=2015, _xlfn.IFS(E172=1, VLOOKUP(H172, [1]Wage_Info!$B$2:$AH$55, 6, FALSE), E172=2, VLOOKUP(H172, [1]Wage_Info!$B$2:$AH$55, 7, FALSE), E172=3, VLOOKUP(H172, [1]Wage_Info!$B$2:$AH$55, 8, FALSE), E172=4, VLOOKUP(H172, [1]Wage_Info!$B$2:$AH$55, 9, FALSE)), C172=2016, _xlfn.IFS(E172=1, VLOOKUP(H172, [1]Wage_Info!$B$2:$AH$55, 10, FALSE), E172=2, VLOOKUP(H172, [1]Wage_Info!$B$2:$AH$55, 11, FALSE), E172=3, VLOOKUP(H172, [1]Wage_Info!$B$2:$AH$55, 12, FALSE), E172=4, VLOOKUP(H172, [1]Wage_Info!$B$2:$AH$55, 13, FALSE)), C172=2017, _xlfn.IFS(E172=1, VLOOKUP(H172, [1]Wage_Info!$B$2:$AH$55, 14, FALSE), E172=2, VLOOKUP(H172, [1]Wage_Info!$B$2:$AH$55, 15, FALSE), E172=3, VLOOKUP(H172, [1]Wage_Info!$B$2:$AH$55, 16, FALSE), E172=4, VLOOKUP(H172, [1]Wage_Info!$B$2:$AH$55, 17, FALSE)), C172 = 2018, _xlfn.IFS(E172=1, VLOOKUP(H172, [1]Wage_Info!$B$2:$AH$55, 18, FALSE), E172=3, VLOOKUP(H172, [1]Wage_Info!$B$2:$AH$55, 19, FALSE)))</f>
        <v>21655017</v>
      </c>
      <c r="Z172" s="2">
        <f>_xlfn.IFS(C172=2014, _xlfn.IFS(E172=1, VLOOKUP(H172, [1]Wage_Info!$B$2:$AL$55, 20, FALSE), E172=2, VLOOKUP(H172, [1]Wage_Info!$B$2:$AL$55, 21, FALSE), E172=3, VLOOKUP(H172, [1]Wage_Info!$B$2:$AL$55, 22, FALSE), E172=4, VLOOKUP(H172, [1]Wage_Info!$B$2:$AL$55, 23, FALSE)), C172=2015, _xlfn.IFS(E172=1, VLOOKUP(H172, [1]Wage_Info!$B$2:$AL$55, 24, FALSE), E172=2, VLOOKUP(H172, [1]Wage_Info!$B$2:$AL$55, 25, FALSE), E172=3, VLOOKUP(H172, [1]Wage_Info!$B$2:$AL$55, 26, FALSE), E172=4, VLOOKUP(H172, [1]Wage_Info!$B$2:$AL$55, 27, FALSE)), C172=2016, _xlfn.IFS(E172=1, VLOOKUP(H172, [1]Wage_Info!$B$2:$AL$55, 28, FALSE), E172=2, VLOOKUP(H172, [1]Wage_Info!$B$2:$AL$55, 29, FALSE), E172=3, VLOOKUP(H172, [1]Wage_Info!$B$2:$AL$55, 30, FALSE), E172=4, VLOOKUP(H172, [1]Wage_Info!$B$2:$AL$55, 31, FALSE)), C172=2017, _xlfn.IFS(E172=1, VLOOKUP(H172, [1]Wage_Info!$B$2:$AL$55, 32, FALSE), E172=2, VLOOKUP(H172, [1]Wage_Info!$B$2:$AL$55, 33, FALSE), E172=3, VLOOKUP(H172, [1]Wage_Info!$B$2:$AL$55, 34, FALSE), E172=4, VLOOKUP(H172, [1]Wage_Info!$B$2:$AL$55, 35, FALSE)), C172 = 2018, _xlfn.IFS(E172=1, VLOOKUP(H172, [1]Wage_Info!$B$2:$AL$55, 36, FALSE), E172=2, VLOOKUP(H172, [1]Wage_Info!$B$2:$AL$55, 37, FALSE)))</f>
        <v>42232785957</v>
      </c>
      <c r="AA172" s="4">
        <f t="shared" si="20"/>
        <v>5.1275369382565504E-4</v>
      </c>
      <c r="AB172">
        <f>[1]Key!C172</f>
        <v>1</v>
      </c>
      <c r="AC172">
        <f t="shared" si="21"/>
        <v>0</v>
      </c>
      <c r="AD172">
        <f t="shared" si="22"/>
        <v>0</v>
      </c>
      <c r="AE172">
        <f t="shared" si="23"/>
        <v>0</v>
      </c>
      <c r="AF172">
        <f>[1]Key!D172</f>
        <v>0</v>
      </c>
    </row>
    <row r="173" spans="1:32" x14ac:dyDescent="0.3">
      <c r="A173">
        <v>172</v>
      </c>
      <c r="B173">
        <v>172</v>
      </c>
      <c r="C173">
        <v>2014</v>
      </c>
      <c r="D173">
        <v>5</v>
      </c>
      <c r="E173">
        <f t="shared" si="16"/>
        <v>2</v>
      </c>
      <c r="F173">
        <v>2016</v>
      </c>
      <c r="G173" t="s">
        <v>62</v>
      </c>
      <c r="H173" s="1">
        <f>VALUE(IF(G173="foreign",53,SUBSTITUTE(G173,G173,VLOOKUP(G173,[1]Key!$G$2:$H$55,2,))))</f>
        <v>53</v>
      </c>
      <c r="I173" t="s">
        <v>47</v>
      </c>
      <c r="J173">
        <f>VALUE(_xlfn.IFS(I173="foreign",53,I173="fictional",54, I173="unspecified", 55, NOT(OR(I173="foreign",I173="fictional")),SUBSTITUTE(I173,I173,VLOOKUP(I173,[1]Key!$G$2:$H$55,2,))))</f>
        <v>55</v>
      </c>
      <c r="K173">
        <f t="shared" si="17"/>
        <v>0</v>
      </c>
      <c r="L173">
        <f>VLOOKUP(H173, [1]Key!$H$2:$K$54, 2)</f>
        <v>0</v>
      </c>
      <c r="M173">
        <f>VLOOKUP(J173, [1]Key!$H$2:$K$54, 2)</f>
        <v>0</v>
      </c>
      <c r="N173">
        <f>VLOOKUP("*"&amp;G173&amp;"*",[1]Key!$N$2:$O$6,2,FALSE)</f>
        <v>0</v>
      </c>
      <c r="O173">
        <f>VLOOKUP("*"&amp;G173&amp;"*",[1]Key!$R$2:$S$11,2,FALSE)</f>
        <v>0</v>
      </c>
      <c r="P173">
        <v>560</v>
      </c>
      <c r="Q173" s="2">
        <v>45000000</v>
      </c>
      <c r="R173" t="s">
        <v>87</v>
      </c>
      <c r="S173">
        <f>VLOOKUP(R173, [1]Key!$U$2:$V$21, 2, FALSE)</f>
        <v>14</v>
      </c>
      <c r="T173">
        <f t="shared" si="18"/>
        <v>1</v>
      </c>
      <c r="U173">
        <f>_xlfn.IFS(C173=2018, VLOOKUP(H173, '[1]State Pop'!$B$2:$G$55,6),C173=2017, VLOOKUP(H173, '[1]State Pop'!$B$2:$F$55,5),C173=2016, VLOOKUP(H173, '[1]State Pop'!$B$2:$F$55,4), C173=2015, VLOOKUP(H173, '[1]State Pop'!$B$2:$F$55,3), C173=2014, VLOOKUP(H173, '[1]State Pop'!$B$2:$F$55,2))</f>
        <v>0</v>
      </c>
      <c r="V173">
        <f>_xlfn.IFS(C173=2014,_xlfn.IFS(D173=1,VLOOKUP(H173,[1]Film_Workers!$B$2:$BD$55,2,FALSE),D173=2,VLOOKUP(H173,[1]Film_Workers!$B$2:$BD$55,3,FALSE),D173=3,VLOOKUP(H173,[1]Film_Workers!$B$2:$BD$55,4,FALSE),D173=4,VLOOKUP(H173,[1]Film_Workers!$B$2:$BD$55,5,FALSE),D173=5,VLOOKUP(H173,[1]Film_Workers!$B$2:$BD$55,6,FALSE),D173=6,VLOOKUP(H173,[1]Film_Workers!$B$2:$BD$55,7,FALSE),D173=7,VLOOKUP(H173,[1]Film_Workers!$B$2:$BD$55,8,FALSE),D173=8,VLOOKUP(H173,[1]Film_Workers!$B$2:$BD$55,9,FALSE),D173=9,VLOOKUP(H173,[1]Film_Workers!$B$2:$BD$55,10,FALSE),D173=10,VLOOKUP(H173,[1]Film_Workers!$B$2:$BD$55,11,FALSE),D173=11,VLOOKUP(H173,[1]Film_Workers!$B$2:$BD$55,12,FALSE),D173=12,VLOOKUP(H173,[1]Film_Workers!$B$2:$BD$55,13,FALSE)),C173=2015,_xlfn.IFS(D173=1,VLOOKUP(H173,[1]Film_Workers!$B$2:$BD$55,14,FALSE),D173=2,VLOOKUP(H173,[1]Film_Workers!$B$2:$BD$55,15,FALSE),D173=3,VLOOKUP(H173,[1]Film_Workers!$B$2:$BD$55,16,FALSE),D173=4,VLOOKUP(H173,[1]Film_Workers!$B$2:$BD$55,17,FALSE),D173=5,VLOOKUP(H173,[1]Film_Workers!$B$2:$BD$55,18,FALSE),D173=6,VLOOKUP(H173,[1]Film_Workers!$B$2:$BD$55,19,FALSE),D173=7,VLOOKUP(H173,[1]Film_Workers!$B$2:$BD$55,20,FALSE),D173=8,VLOOKUP(H173,[1]Film_Workers!$B$2:$BD$55,21,FALSE),D173=9,VLOOKUP(H173,[1]Film_Workers!$B$2:$BD$55,22,FALSE),D173=10,VLOOKUP(H173,[1]Film_Workers!$B$2:$BD$55,23,FALSE),D173=11,VLOOKUP(H173,[1]Film_Workers!$B$2:$BD$55,24,FALSE),D173=12,VLOOKUP(H173,[1]Film_Workers!$B$2:$BD$55,25,FALSE)),C173=2016,_xlfn.IFS(D173=1,VLOOKUP(H173,[1]Film_Workers!$B$2:$BD$55,26,FALSE),D173=2,VLOOKUP(H173,[1]Film_Workers!$B$2:$BD$55,27,FALSE),D173=3,VLOOKUP(H173,[1]Film_Workers!$B$2:$BD$55,28,FALSE),D173=4,VLOOKUP(H173,[1]Film_Workers!$B$2:$BD$55,29,FALSE),D173=5,VLOOKUP(H173,[1]Film_Workers!$B$2:$BD$55,30,FALSE),D173=6,VLOOKUP(H173,[1]Film_Workers!$B$2:$BD$55,31,FALSE),D173=7,VLOOKUP(H173,[1]Film_Workers!$B$2:$BD$55,32,FALSE),D173=8,VLOOKUP(H173,[1]Film_Workers!$B$2:$BD$55,33,FALSE),D173=9,VLOOKUP(H173,[1]Film_Workers!$B$2:$BD$55,34,FALSE),D173=10,VLOOKUP(H173,[1]Film_Workers!$B$2:$BD$55,35,FALSE),D173=11,VLOOKUP(H173,[1]Film_Workers!$B$2:$BD$55,36,FALSE),D173=12,VLOOKUP(H173,[1]Film_Workers!$B$2:$BD$55,37,FALSE)),C173=2017,_xlfn.IFS(D173=1,VLOOKUP(H173,[1]Film_Workers!$B$2:$BD$55,38,FALSE),D173=2,VLOOKUP(H173,[1]Film_Workers!$B$2:$BD$55,39,FALSE),D173=3,VLOOKUP(H173,[1]Film_Workers!$B$2:$BD$55,40,FALSE),D173=4,VLOOKUP(H173,[1]Film_Workers!$B$2:$BD$55,41,FALSE),D173=5,VLOOKUP(H173,[1]Film_Workers!$B$2:$BD$55,42,FALSE),D173=6,VLOOKUP(H173,[1]Film_Workers!$B$2:$BD$55,43,FALSE),D173=7,VLOOKUP(H173,[1]Film_Workers!$B$2:$BD$55,43,FALSE),D173=8,VLOOKUP(H173,[1]Film_Workers!$B$2:$BD$55,44,FALSE),D173=9,VLOOKUP(H173,[1]Film_Workers!$B$2:$BD$55,45,FALSE),D173=10,VLOOKUP(H173,[1]Film_Workers!$B$2:$BD$55,46,FALSE),D173=11,VLOOKUP(H173,[1]Film_Workers!$B$2:$BD$55,47,FALSE),D173=12,VLOOKUP(H173,[1]Film_Workers!$B$2:$BD$55,48)),C173=2018,_xlfn.IFS(D173=1,VLOOKUP(H173,[1]Film_Workers!$B$2:$BD$55,49,FALSE),D173=2,VLOOKUP(H173,[1]Film_Workers!$B$2:$BD$55,50,FALSE),D173=3,VLOOKUP(H173,[1]Film_Workers!$B$2:$BD$55,51,FALSE),D173=4,VLOOKUP(H173,[1]Film_Workers!$B$2:$BD$55,52,FALSE),D173=5,VLOOKUP(H173,[1]Film_Workers!$B$2:$BD$55,53,FALSE),D173=6,VLOOKUP(H173,[1]Film_Workers!$B$2:$BD$55,54)))</f>
        <v>0</v>
      </c>
      <c r="W173">
        <f>_xlfn.IFS(C173=2014,_xlfn.IFS(D173=1,VLOOKUP(H173,[1]Priv_Workers!$B$2:$BD$55,2,FALSE),D173=2,VLOOKUP(H173,[1]Priv_Workers!$B$2:$BD$55,3,FALSE),D173=3,VLOOKUP(H173,[1]Priv_Workers!$B$2:$BD$55,4,FALSE),D173=4,VLOOKUP(H173,[1]Priv_Workers!$B$2:$BD$55,5,FALSE),D173=5,VLOOKUP(H173,[1]Priv_Workers!$B$2:$BD$55,6,FALSE),D173=6,VLOOKUP(H173,[1]Priv_Workers!$B$2:$BD$55,7,FALSE),D173=7,VLOOKUP(H173,[1]Priv_Workers!$B$2:$BD$55,8,FALSE),D173=8,VLOOKUP(H173,[1]Priv_Workers!$B$2:$BD$55,9,FALSE),D173=9,VLOOKUP(H173,[1]Priv_Workers!$B$2:$BD$55,10,FALSE),D173=10,VLOOKUP(H173,[1]Priv_Workers!$B$2:$BD$55,11,FALSE),D173=11,VLOOKUP(H173,[1]Priv_Workers!$B$2:$BD$55,12,FALSE),D173=12,VLOOKUP(H173,[1]Priv_Workers!$B$2:$BD$55,13,FALSE)),C173=2015,_xlfn.IFS(D173=1,VLOOKUP(H173,[1]Priv_Workers!$B$2:$BD$55,14,FALSE),D173=2,VLOOKUP(H173,[1]Priv_Workers!$B$2:$BD$55,15,FALSE),D173=3,VLOOKUP(H173,[1]Priv_Workers!$B$2:$BD$55,16,FALSE),D173=4,VLOOKUP(H173,[1]Priv_Workers!$B$2:$BD$55,17,FALSE),D173=5,VLOOKUP(H173,[1]Priv_Workers!$B$2:$BD$55,18,FALSE),D173=6,VLOOKUP(H173,[1]Priv_Workers!$B$2:$BD$55,19,FALSE),D173=7,VLOOKUP(H173,[1]Priv_Workers!$B$2:$BD$55,20,FALSE),D173=8,VLOOKUP(H173,[1]Priv_Workers!$B$2:$BD$55,21,FALSE),D173=9,VLOOKUP(H173,[1]Priv_Workers!$B$2:$BD$55,22,FALSE),D173=10,VLOOKUP(H173,[1]Priv_Workers!$B$2:$BD$55,23,FALSE),D173=11,VLOOKUP(H173,[1]Priv_Workers!$B$2:$BD$55,24,FALSE),D173=12,VLOOKUP(H173,[1]Priv_Workers!$B$2:$BD$55,25,FALSE)),C173=2016,_xlfn.IFS(D173=1,VLOOKUP(H173,[1]Priv_Workers!$B$2:$BD$55,26,FALSE),D173=2,VLOOKUP(H173,[1]Priv_Workers!$B$2:$BD$55,27,FALSE),D173=3,VLOOKUP(H173,[1]Priv_Workers!$B$2:$BD$55,28,FALSE),D173=4,VLOOKUP(H173,[1]Priv_Workers!$B$2:$BD$55,29,FALSE),D173=5,VLOOKUP(H173,[1]Priv_Workers!$B$2:$BD$55,30,FALSE),D173=6,VLOOKUP(H173,[1]Priv_Workers!$B$2:$BD$55,31,FALSE),D173=7,VLOOKUP(H173,[1]Priv_Workers!$B$2:$BD$55,32,FALSE),D173=8,VLOOKUP(H173,[1]Priv_Workers!$B$2:$BD$55,33,FALSE),D173=9,VLOOKUP(H173,[1]Priv_Workers!$B$2:$BD$55,34,FALSE),D173=10,VLOOKUP(H173,[1]Priv_Workers!$B$2:$BD$55,35,FALSE),D173=11,VLOOKUP(H173,[1]Priv_Workers!$B$2:$BD$55,36,FALSE),D173=12,VLOOKUP(H173,[1]Priv_Workers!$B$2:$BD$55,37,FALSE)),C173=2017,_xlfn.IFS(D173=1,VLOOKUP(H173,[1]Priv_Workers!$B$2:$BD$55,38,FALSE),D173=2,VLOOKUP(H173,[1]Priv_Workers!$B$2:$BD$55,39,FALSE),D173=3,VLOOKUP(H173,[1]Priv_Workers!$B$2:$BD$55,40,FALSE),D173=4,VLOOKUP(H173,[1]Priv_Workers!$B$2:$BD$55,41,FALSE),D173=5,VLOOKUP(H173,[1]Priv_Workers!$B$2:$BD$55,42,FALSE),D173=6,VLOOKUP(H173,[1]Priv_Workers!$B$2:$BD$55,43,FALSE),D173=7,VLOOKUP(H173,[1]Priv_Workers!$B$2:$BD$55,43,FALSE),D173=8,VLOOKUP(H173,[1]Priv_Workers!$B$2:$BD$55,44,FALSE),D173=9,VLOOKUP(H173,[1]Priv_Workers!$B$2:$BD$55,45,FALSE),D173=10,VLOOKUP(H173,[1]Priv_Workers!$B$2:$BD$55,46,FALSE),D173=11,VLOOKUP(H173,[1]Priv_Workers!$B$2:$BD$55,47,FALSE),D173=12,VLOOKUP(H173,[1]Priv_Workers!$B$2:$BD$55,48)),C173=2018,_xlfn.IFS(D173=1,VLOOKUP(H173,[1]Priv_Workers!$B$2:$BD$55,49,FALSE),D173=2,VLOOKUP(H173,[1]Priv_Workers!$B$2:$BD$55,50,FALSE),D173=3,VLOOKUP(H173,[1]Priv_Workers!$B$2:$BD$55,51,FALSE),D173=4,VLOOKUP(H173,[1]Priv_Workers!$B$2:$BD$55,52,FALSE),D173=5,VLOOKUP(H173,[1]Priv_Workers!$B$2:$BD$55,53,FALSE),D173=6,VLOOKUP(H173,[1]Priv_Workers!$B$2:$BD$55,54)))</f>
        <v>0</v>
      </c>
      <c r="X173" s="3" t="e">
        <f t="shared" si="19"/>
        <v>#DIV/0!</v>
      </c>
      <c r="Y173" s="2">
        <f>_xlfn.IFS(C173=2014, _xlfn.IFS(E173=1, VLOOKUP(H173, [1]Wage_Info!$B$2:$AH$55, 2, FALSE), E173=2, VLOOKUP(H173, [1]Wage_Info!$B$2:$AH$55, 3, FALSE), E173=3, VLOOKUP(H173, [1]Wage_Info!$B$2:$AH$55, 4, FALSE), E173=4, VLOOKUP(H173, [1]Wage_Info!$B$2:$AH$55, 5, FALSE)), C173=2015, _xlfn.IFS(E173=1, VLOOKUP(H173, [1]Wage_Info!$B$2:$AH$55, 6, FALSE), E173=2, VLOOKUP(H173, [1]Wage_Info!$B$2:$AH$55, 7, FALSE), E173=3, VLOOKUP(H173, [1]Wage_Info!$B$2:$AH$55, 8, FALSE), E173=4, VLOOKUP(H173, [1]Wage_Info!$B$2:$AH$55, 9, FALSE)), C173=2016, _xlfn.IFS(E173=1, VLOOKUP(H173, [1]Wage_Info!$B$2:$AH$55, 10, FALSE), E173=2, VLOOKUP(H173, [1]Wage_Info!$B$2:$AH$55, 11, FALSE), E173=3, VLOOKUP(H173, [1]Wage_Info!$B$2:$AH$55, 12, FALSE), E173=4, VLOOKUP(H173, [1]Wage_Info!$B$2:$AH$55, 13, FALSE)), C173=2017, _xlfn.IFS(E173=1, VLOOKUP(H173, [1]Wage_Info!$B$2:$AH$55, 14, FALSE), E173=2, VLOOKUP(H173, [1]Wage_Info!$B$2:$AH$55, 15, FALSE), E173=3, VLOOKUP(H173, [1]Wage_Info!$B$2:$AH$55, 16, FALSE), E173=4, VLOOKUP(H173, [1]Wage_Info!$B$2:$AH$55, 17, FALSE)), C173 = 2018, _xlfn.IFS(E173=1, VLOOKUP(H173, [1]Wage_Info!$B$2:$AH$55, 18, FALSE), E173=3, VLOOKUP(H173, [1]Wage_Info!$B$2:$AH$55, 19, FALSE)))</f>
        <v>0</v>
      </c>
      <c r="Z173" s="2">
        <f>_xlfn.IFS(C173=2014, _xlfn.IFS(E173=1, VLOOKUP(H173, [1]Wage_Info!$B$2:$AL$55, 20, FALSE), E173=2, VLOOKUP(H173, [1]Wage_Info!$B$2:$AL$55, 21, FALSE), E173=3, VLOOKUP(H173, [1]Wage_Info!$B$2:$AL$55, 22, FALSE), E173=4, VLOOKUP(H173, [1]Wage_Info!$B$2:$AL$55, 23, FALSE)), C173=2015, _xlfn.IFS(E173=1, VLOOKUP(H173, [1]Wage_Info!$B$2:$AL$55, 24, FALSE), E173=2, VLOOKUP(H173, [1]Wage_Info!$B$2:$AL$55, 25, FALSE), E173=3, VLOOKUP(H173, [1]Wage_Info!$B$2:$AL$55, 26, FALSE), E173=4, VLOOKUP(H173, [1]Wage_Info!$B$2:$AL$55, 27, FALSE)), C173=2016, _xlfn.IFS(E173=1, VLOOKUP(H173, [1]Wage_Info!$B$2:$AL$55, 28, FALSE), E173=2, VLOOKUP(H173, [1]Wage_Info!$B$2:$AL$55, 29, FALSE), E173=3, VLOOKUP(H173, [1]Wage_Info!$B$2:$AL$55, 30, FALSE), E173=4, VLOOKUP(H173, [1]Wage_Info!$B$2:$AL$55, 31, FALSE)), C173=2017, _xlfn.IFS(E173=1, VLOOKUP(H173, [1]Wage_Info!$B$2:$AL$55, 32, FALSE), E173=2, VLOOKUP(H173, [1]Wage_Info!$B$2:$AL$55, 33, FALSE), E173=3, VLOOKUP(H173, [1]Wage_Info!$B$2:$AL$55, 34, FALSE), E173=4, VLOOKUP(H173, [1]Wage_Info!$B$2:$AL$55, 35, FALSE)), C173 = 2018, _xlfn.IFS(E173=1, VLOOKUP(H173, [1]Wage_Info!$B$2:$AL$55, 36, FALSE), E173=2, VLOOKUP(H173, [1]Wage_Info!$B$2:$AL$55, 37, FALSE)))</f>
        <v>0</v>
      </c>
      <c r="AA173" s="4" t="e">
        <f t="shared" si="20"/>
        <v>#DIV/0!</v>
      </c>
      <c r="AB173">
        <f>[1]Key!C173</f>
        <v>1</v>
      </c>
      <c r="AC173">
        <f t="shared" si="21"/>
        <v>0</v>
      </c>
      <c r="AD173">
        <f t="shared" si="22"/>
        <v>0</v>
      </c>
      <c r="AE173">
        <f t="shared" si="23"/>
        <v>0</v>
      </c>
      <c r="AF173">
        <f>[1]Key!D173</f>
        <v>0</v>
      </c>
    </row>
    <row r="174" spans="1:32" x14ac:dyDescent="0.3">
      <c r="A174">
        <v>173</v>
      </c>
      <c r="B174">
        <v>173</v>
      </c>
      <c r="C174">
        <v>2014</v>
      </c>
      <c r="D174">
        <v>7</v>
      </c>
      <c r="E174">
        <f t="shared" si="16"/>
        <v>3</v>
      </c>
      <c r="F174">
        <v>2016</v>
      </c>
      <c r="G174" t="s">
        <v>105</v>
      </c>
      <c r="H174" s="1">
        <f>VALUE(IF(G174="foreign",53,SUBSTITUTE(G174,G174,VLOOKUP(G174,[1]Key!$G$2:$H$55,2,))))</f>
        <v>48</v>
      </c>
      <c r="I174" t="s">
        <v>105</v>
      </c>
      <c r="J174">
        <f>VALUE(_xlfn.IFS(I174="foreign",53,I174="fictional",54, I174="unspecified", 55, NOT(OR(I174="foreign",I174="fictional")),SUBSTITUTE(I174,I174,VLOOKUP(I174,[1]Key!$G$2:$H$55,2,))))</f>
        <v>48</v>
      </c>
      <c r="K174">
        <f t="shared" si="17"/>
        <v>1</v>
      </c>
      <c r="L174">
        <f>VLOOKUP(H174, [1]Key!$H$2:$K$54, 2)</f>
        <v>2</v>
      </c>
      <c r="M174">
        <f>VLOOKUP(J174, [1]Key!$H$2:$K$54, 2)</f>
        <v>2</v>
      </c>
      <c r="N174">
        <f>VLOOKUP("*"&amp;G174&amp;"*",[1]Key!$N$2:$O$6,2,FALSE)</f>
        <v>4</v>
      </c>
      <c r="O174">
        <f>VLOOKUP("*"&amp;G174&amp;"*",[1]Key!$R$2:$S$11,2,FALSE)</f>
        <v>6</v>
      </c>
      <c r="P174">
        <v>550</v>
      </c>
      <c r="Q174" s="2">
        <v>5000000</v>
      </c>
      <c r="R174" t="s">
        <v>102</v>
      </c>
      <c r="S174">
        <f>VLOOKUP(R174, [1]Key!$U$2:$V$50, 2, FALSE)</f>
        <v>19</v>
      </c>
      <c r="T174">
        <f t="shared" si="18"/>
        <v>1</v>
      </c>
      <c r="U174">
        <f>_xlfn.IFS(C174=2018, VLOOKUP(H174, '[1]State Pop'!$B$2:$G$55,6),C174=2017, VLOOKUP(H174, '[1]State Pop'!$B$2:$F$55,5),C174=2016, VLOOKUP(H174, '[1]State Pop'!$B$2:$F$55,4), C174=2015, VLOOKUP(H174, '[1]State Pop'!$B$2:$F$55,3), C174=2014, VLOOKUP(H174, '[1]State Pop'!$B$2:$F$55,2))</f>
        <v>7046931</v>
      </c>
      <c r="V174">
        <f>_xlfn.IFS(C174=2014,_xlfn.IFS(D174=1,VLOOKUP(H174,[1]Film_Workers!$B$2:$BD$55,2,FALSE),D174=2,VLOOKUP(H174,[1]Film_Workers!$B$2:$BD$55,3,FALSE),D174=3,VLOOKUP(H174,[1]Film_Workers!$B$2:$BD$55,4,FALSE),D174=4,VLOOKUP(H174,[1]Film_Workers!$B$2:$BD$55,5,FALSE),D174=5,VLOOKUP(H174,[1]Film_Workers!$B$2:$BD$55,6,FALSE),D174=6,VLOOKUP(H174,[1]Film_Workers!$B$2:$BD$55,7,FALSE),D174=7,VLOOKUP(H174,[1]Film_Workers!$B$2:$BD$55,8,FALSE),D174=8,VLOOKUP(H174,[1]Film_Workers!$B$2:$BD$55,9,FALSE),D174=9,VLOOKUP(H174,[1]Film_Workers!$B$2:$BD$55,10,FALSE),D174=10,VLOOKUP(H174,[1]Film_Workers!$B$2:$BD$55,11,FALSE),D174=11,VLOOKUP(H174,[1]Film_Workers!$B$2:$BD$55,12,FALSE),D174=12,VLOOKUP(H174,[1]Film_Workers!$B$2:$BD$55,13,FALSE)),C174=2015,_xlfn.IFS(D174=1,VLOOKUP(H174,[1]Film_Workers!$B$2:$BD$55,14,FALSE),D174=2,VLOOKUP(H174,[1]Film_Workers!$B$2:$BD$55,15,FALSE),D174=3,VLOOKUP(H174,[1]Film_Workers!$B$2:$BD$55,16,FALSE),D174=4,VLOOKUP(H174,[1]Film_Workers!$B$2:$BD$55,17,FALSE),D174=5,VLOOKUP(H174,[1]Film_Workers!$B$2:$BD$55,18,FALSE),D174=6,VLOOKUP(H174,[1]Film_Workers!$B$2:$BD$55,19,FALSE),D174=7,VLOOKUP(H174,[1]Film_Workers!$B$2:$BD$55,20,FALSE),D174=8,VLOOKUP(H174,[1]Film_Workers!$B$2:$BD$55,21,FALSE),D174=9,VLOOKUP(H174,[1]Film_Workers!$B$2:$BD$55,22,FALSE),D174=10,VLOOKUP(H174,[1]Film_Workers!$B$2:$BD$55,23,FALSE),D174=11,VLOOKUP(H174,[1]Film_Workers!$B$2:$BD$55,24,FALSE),D174=12,VLOOKUP(H174,[1]Film_Workers!$B$2:$BD$55,25,FALSE)),C174=2016,_xlfn.IFS(D174=1,VLOOKUP(H174,[1]Film_Workers!$B$2:$BD$55,26,FALSE),D174=2,VLOOKUP(H174,[1]Film_Workers!$B$2:$BD$55,27,FALSE),D174=3,VLOOKUP(H174,[1]Film_Workers!$B$2:$BD$55,28,FALSE),D174=4,VLOOKUP(H174,[1]Film_Workers!$B$2:$BD$55,29,FALSE),D174=5,VLOOKUP(H174,[1]Film_Workers!$B$2:$BD$55,30,FALSE),D174=6,VLOOKUP(H174,[1]Film_Workers!$B$2:$BD$55,31,FALSE),D174=7,VLOOKUP(H174,[1]Film_Workers!$B$2:$BD$55,32,FALSE),D174=8,VLOOKUP(H174,[1]Film_Workers!$B$2:$BD$55,33,FALSE),D174=9,VLOOKUP(H174,[1]Film_Workers!$B$2:$BD$55,34,FALSE),D174=10,VLOOKUP(H174,[1]Film_Workers!$B$2:$BD$55,35,FALSE),D174=11,VLOOKUP(H174,[1]Film_Workers!$B$2:$BD$55,36,FALSE),D174=12,VLOOKUP(H174,[1]Film_Workers!$B$2:$BD$55,37,FALSE)),C174=2017,_xlfn.IFS(D174=1,VLOOKUP(H174,[1]Film_Workers!$B$2:$BD$55,38,FALSE),D174=2,VLOOKUP(H174,[1]Film_Workers!$B$2:$BD$55,39,FALSE),D174=3,VLOOKUP(H174,[1]Film_Workers!$B$2:$BD$55,40,FALSE),D174=4,VLOOKUP(H174,[1]Film_Workers!$B$2:$BD$55,41,FALSE),D174=5,VLOOKUP(H174,[1]Film_Workers!$B$2:$BD$55,42,FALSE),D174=6,VLOOKUP(H174,[1]Film_Workers!$B$2:$BD$55,43,FALSE),D174=7,VLOOKUP(H174,[1]Film_Workers!$B$2:$BD$55,43,FALSE),D174=8,VLOOKUP(H174,[1]Film_Workers!$B$2:$BD$55,44,FALSE),D174=9,VLOOKUP(H174,[1]Film_Workers!$B$2:$BD$55,45,FALSE),D174=10,VLOOKUP(H174,[1]Film_Workers!$B$2:$BD$55,46,FALSE),D174=11,VLOOKUP(H174,[1]Film_Workers!$B$2:$BD$55,47,FALSE),D174=12,VLOOKUP(H174,[1]Film_Workers!$B$2:$BD$55,48)),C174=2018,_xlfn.IFS(D174=1,VLOOKUP(H174,[1]Film_Workers!$B$2:$BD$55,49,FALSE),D174=2,VLOOKUP(H174,[1]Film_Workers!$B$2:$BD$55,50,FALSE),D174=3,VLOOKUP(H174,[1]Film_Workers!$B$2:$BD$55,51,FALSE),D174=4,VLOOKUP(H174,[1]Film_Workers!$B$2:$BD$55,52,FALSE),D174=5,VLOOKUP(H174,[1]Film_Workers!$B$2:$BD$55,53,FALSE),D174=6,VLOOKUP(H174,[1]Film_Workers!$B$2:$BD$55,54)))</f>
        <v>2141</v>
      </c>
      <c r="W174">
        <f>_xlfn.IFS(C174=2014,_xlfn.IFS(D174=1,VLOOKUP(H174,[1]Priv_Workers!$B$2:$BD$55,2,FALSE),D174=2,VLOOKUP(H174,[1]Priv_Workers!$B$2:$BD$55,3,FALSE),D174=3,VLOOKUP(H174,[1]Priv_Workers!$B$2:$BD$55,4,FALSE),D174=4,VLOOKUP(H174,[1]Priv_Workers!$B$2:$BD$55,5,FALSE),D174=5,VLOOKUP(H174,[1]Priv_Workers!$B$2:$BD$55,6,FALSE),D174=6,VLOOKUP(H174,[1]Priv_Workers!$B$2:$BD$55,7,FALSE),D174=7,VLOOKUP(H174,[1]Priv_Workers!$B$2:$BD$55,8,FALSE),D174=8,VLOOKUP(H174,[1]Priv_Workers!$B$2:$BD$55,9,FALSE),D174=9,VLOOKUP(H174,[1]Priv_Workers!$B$2:$BD$55,10,FALSE),D174=10,VLOOKUP(H174,[1]Priv_Workers!$B$2:$BD$55,11,FALSE),D174=11,VLOOKUP(H174,[1]Priv_Workers!$B$2:$BD$55,12,FALSE),D174=12,VLOOKUP(H174,[1]Priv_Workers!$B$2:$BD$55,13,FALSE)),C174=2015,_xlfn.IFS(D174=1,VLOOKUP(H174,[1]Priv_Workers!$B$2:$BD$55,14,FALSE),D174=2,VLOOKUP(H174,[1]Priv_Workers!$B$2:$BD$55,15,FALSE),D174=3,VLOOKUP(H174,[1]Priv_Workers!$B$2:$BD$55,16,FALSE),D174=4,VLOOKUP(H174,[1]Priv_Workers!$B$2:$BD$55,17,FALSE),D174=5,VLOOKUP(H174,[1]Priv_Workers!$B$2:$BD$55,18,FALSE),D174=6,VLOOKUP(H174,[1]Priv_Workers!$B$2:$BD$55,19,FALSE),D174=7,VLOOKUP(H174,[1]Priv_Workers!$B$2:$BD$55,20,FALSE),D174=8,VLOOKUP(H174,[1]Priv_Workers!$B$2:$BD$55,21,FALSE),D174=9,VLOOKUP(H174,[1]Priv_Workers!$B$2:$BD$55,22,FALSE),D174=10,VLOOKUP(H174,[1]Priv_Workers!$B$2:$BD$55,23,FALSE),D174=11,VLOOKUP(H174,[1]Priv_Workers!$B$2:$BD$55,24,FALSE),D174=12,VLOOKUP(H174,[1]Priv_Workers!$B$2:$BD$55,25,FALSE)),C174=2016,_xlfn.IFS(D174=1,VLOOKUP(H174,[1]Priv_Workers!$B$2:$BD$55,26,FALSE),D174=2,VLOOKUP(H174,[1]Priv_Workers!$B$2:$BD$55,27,FALSE),D174=3,VLOOKUP(H174,[1]Priv_Workers!$B$2:$BD$55,28,FALSE),D174=4,VLOOKUP(H174,[1]Priv_Workers!$B$2:$BD$55,29,FALSE),D174=5,VLOOKUP(H174,[1]Priv_Workers!$B$2:$BD$55,30,FALSE),D174=6,VLOOKUP(H174,[1]Priv_Workers!$B$2:$BD$55,31,FALSE),D174=7,VLOOKUP(H174,[1]Priv_Workers!$B$2:$BD$55,32,FALSE),D174=8,VLOOKUP(H174,[1]Priv_Workers!$B$2:$BD$55,33,FALSE),D174=9,VLOOKUP(H174,[1]Priv_Workers!$B$2:$BD$55,34,FALSE),D174=10,VLOOKUP(H174,[1]Priv_Workers!$B$2:$BD$55,35,FALSE),D174=11,VLOOKUP(H174,[1]Priv_Workers!$B$2:$BD$55,36,FALSE),D174=12,VLOOKUP(H174,[1]Priv_Workers!$B$2:$BD$55,37,FALSE)),C174=2017,_xlfn.IFS(D174=1,VLOOKUP(H174,[1]Priv_Workers!$B$2:$BD$55,38,FALSE),D174=2,VLOOKUP(H174,[1]Priv_Workers!$B$2:$BD$55,39,FALSE),D174=3,VLOOKUP(H174,[1]Priv_Workers!$B$2:$BD$55,40,FALSE),D174=4,VLOOKUP(H174,[1]Priv_Workers!$B$2:$BD$55,41,FALSE),D174=5,VLOOKUP(H174,[1]Priv_Workers!$B$2:$BD$55,42,FALSE),D174=6,VLOOKUP(H174,[1]Priv_Workers!$B$2:$BD$55,43,FALSE),D174=7,VLOOKUP(H174,[1]Priv_Workers!$B$2:$BD$55,43,FALSE),D174=8,VLOOKUP(H174,[1]Priv_Workers!$B$2:$BD$55,44,FALSE),D174=9,VLOOKUP(H174,[1]Priv_Workers!$B$2:$BD$55,45,FALSE),D174=10,VLOOKUP(H174,[1]Priv_Workers!$B$2:$BD$55,46,FALSE),D174=11,VLOOKUP(H174,[1]Priv_Workers!$B$2:$BD$55,47,FALSE),D174=12,VLOOKUP(H174,[1]Priv_Workers!$B$2:$BD$55,48)),C174=2018,_xlfn.IFS(D174=1,VLOOKUP(H174,[1]Priv_Workers!$B$2:$BD$55,49,FALSE),D174=2,VLOOKUP(H174,[1]Priv_Workers!$B$2:$BD$55,50,FALSE),D174=3,VLOOKUP(H174,[1]Priv_Workers!$B$2:$BD$55,51,FALSE),D174=4,VLOOKUP(H174,[1]Priv_Workers!$B$2:$BD$55,52,FALSE),D174=5,VLOOKUP(H174,[1]Priv_Workers!$B$2:$BD$55,53,FALSE),D174=6,VLOOKUP(H174,[1]Priv_Workers!$B$2:$BD$55,54)))</f>
        <v>2597829</v>
      </c>
      <c r="X174" s="3">
        <f t="shared" si="19"/>
        <v>8.2414970346393081E-4</v>
      </c>
      <c r="Y174" s="2">
        <f>_xlfn.IFS(C174=2014, _xlfn.IFS(E174=1, VLOOKUP(H174, [1]Wage_Info!$B$2:$AH$55, 2, FALSE), E174=2, VLOOKUP(H174, [1]Wage_Info!$B$2:$AH$55, 3, FALSE), E174=3, VLOOKUP(H174, [1]Wage_Info!$B$2:$AH$55, 4, FALSE), E174=4, VLOOKUP(H174, [1]Wage_Info!$B$2:$AH$55, 5, FALSE)), C174=2015, _xlfn.IFS(E174=1, VLOOKUP(H174, [1]Wage_Info!$B$2:$AH$55, 6, FALSE), E174=2, VLOOKUP(H174, [1]Wage_Info!$B$2:$AH$55, 7, FALSE), E174=3, VLOOKUP(H174, [1]Wage_Info!$B$2:$AH$55, 8, FALSE), E174=4, VLOOKUP(H174, [1]Wage_Info!$B$2:$AH$55, 9, FALSE)), C174=2016, _xlfn.IFS(E174=1, VLOOKUP(H174, [1]Wage_Info!$B$2:$AH$55, 10, FALSE), E174=2, VLOOKUP(H174, [1]Wage_Info!$B$2:$AH$55, 11, FALSE), E174=3, VLOOKUP(H174, [1]Wage_Info!$B$2:$AH$55, 12, FALSE), E174=4, VLOOKUP(H174, [1]Wage_Info!$B$2:$AH$55, 13, FALSE)), C174=2017, _xlfn.IFS(E174=1, VLOOKUP(H174, [1]Wage_Info!$B$2:$AH$55, 14, FALSE), E174=2, VLOOKUP(H174, [1]Wage_Info!$B$2:$AH$55, 15, FALSE), E174=3, VLOOKUP(H174, [1]Wage_Info!$B$2:$AH$55, 16, FALSE), E174=4, VLOOKUP(H174, [1]Wage_Info!$B$2:$AH$55, 17, FALSE)), C174 = 2018, _xlfn.IFS(E174=1, VLOOKUP(H174, [1]Wage_Info!$B$2:$AH$55, 18, FALSE), E174=3, VLOOKUP(H174, [1]Wage_Info!$B$2:$AH$55, 19, FALSE)))</f>
        <v>17623815</v>
      </c>
      <c r="Z174" s="2">
        <f>_xlfn.IFS(C174=2014, _xlfn.IFS(E174=1, VLOOKUP(H174, [1]Wage_Info!$B$2:$AL$55, 20, FALSE), E174=2, VLOOKUP(H174, [1]Wage_Info!$B$2:$AL$55, 21, FALSE), E174=3, VLOOKUP(H174, [1]Wage_Info!$B$2:$AL$55, 22, FALSE), E174=4, VLOOKUP(H174, [1]Wage_Info!$B$2:$AL$55, 23, FALSE)), C174=2015, _xlfn.IFS(E174=1, VLOOKUP(H174, [1]Wage_Info!$B$2:$AL$55, 24, FALSE), E174=2, VLOOKUP(H174, [1]Wage_Info!$B$2:$AL$55, 25, FALSE), E174=3, VLOOKUP(H174, [1]Wage_Info!$B$2:$AL$55, 26, FALSE), E174=4, VLOOKUP(H174, [1]Wage_Info!$B$2:$AL$55, 27, FALSE)), C174=2016, _xlfn.IFS(E174=1, VLOOKUP(H174, [1]Wage_Info!$B$2:$AL$55, 28, FALSE), E174=2, VLOOKUP(H174, [1]Wage_Info!$B$2:$AL$55, 29, FALSE), E174=3, VLOOKUP(H174, [1]Wage_Info!$B$2:$AL$55, 30, FALSE), E174=4, VLOOKUP(H174, [1]Wage_Info!$B$2:$AL$55, 31, FALSE)), C174=2017, _xlfn.IFS(E174=1, VLOOKUP(H174, [1]Wage_Info!$B$2:$AL$55, 32, FALSE), E174=2, VLOOKUP(H174, [1]Wage_Info!$B$2:$AL$55, 33, FALSE), E174=3, VLOOKUP(H174, [1]Wage_Info!$B$2:$AL$55, 34, FALSE), E174=4, VLOOKUP(H174, [1]Wage_Info!$B$2:$AL$55, 35, FALSE)), C174 = 2018, _xlfn.IFS(E174=1, VLOOKUP(H174, [1]Wage_Info!$B$2:$AL$55, 36, FALSE), E174=2, VLOOKUP(H174, [1]Wage_Info!$B$2:$AL$55, 37, FALSE)))</f>
        <v>36550363926</v>
      </c>
      <c r="AA174" s="4">
        <f t="shared" si="20"/>
        <v>4.82178919905729E-4</v>
      </c>
      <c r="AB174">
        <f>[1]Key!C174</f>
        <v>1</v>
      </c>
      <c r="AC174">
        <f t="shared" si="21"/>
        <v>0</v>
      </c>
      <c r="AD174">
        <f t="shared" si="22"/>
        <v>0</v>
      </c>
      <c r="AE174">
        <f t="shared" si="23"/>
        <v>0</v>
      </c>
      <c r="AF174">
        <f>[1]Key!D174</f>
        <v>0</v>
      </c>
    </row>
    <row r="175" spans="1:32" x14ac:dyDescent="0.3">
      <c r="A175">
        <v>174</v>
      </c>
      <c r="B175">
        <v>174</v>
      </c>
      <c r="C175">
        <v>2015</v>
      </c>
      <c r="D175">
        <v>3</v>
      </c>
      <c r="E175">
        <f t="shared" si="16"/>
        <v>1</v>
      </c>
      <c r="F175">
        <v>2016</v>
      </c>
      <c r="G175" t="s">
        <v>28</v>
      </c>
      <c r="H175" s="1">
        <f>VALUE(IF(G175="foreign",53,SUBSTITUTE(G175,G175,VLOOKUP(G175,[1]Key!$G$2:$H$55,2,))))</f>
        <v>5</v>
      </c>
      <c r="I175" t="s">
        <v>47</v>
      </c>
      <c r="J175">
        <f>VALUE(_xlfn.IFS(I175="foreign",53,I175="fictional",54, I175="unspecified", 55, NOT(OR(I175="foreign",I175="fictional")),SUBSTITUTE(I175,I175,VLOOKUP(I175,[1]Key!$G$2:$H$55,2,))))</f>
        <v>55</v>
      </c>
      <c r="K175">
        <f t="shared" si="17"/>
        <v>0</v>
      </c>
      <c r="L175">
        <f>VLOOKUP(H175, [1]Key!$H$2:$K$54, 2)</f>
        <v>3</v>
      </c>
      <c r="M175">
        <f>VLOOKUP(J175, [1]Key!$H$2:$K$54, 2)</f>
        <v>0</v>
      </c>
      <c r="N175">
        <f>VLOOKUP("*"&amp;G175&amp;"*",[1]Key!$N$2:$O$6,2,FALSE)</f>
        <v>4</v>
      </c>
      <c r="O175">
        <f>VLOOKUP("*"&amp;G175&amp;"*",[1]Key!$R$2:$S$11,2,FALSE)</f>
        <v>6</v>
      </c>
      <c r="P175">
        <v>538</v>
      </c>
      <c r="Q175" s="2">
        <v>1500000</v>
      </c>
      <c r="R175" t="s">
        <v>106</v>
      </c>
      <c r="S175">
        <f>VLOOKUP(R175, [1]Key!$U$2:$V$50, 2, FALSE)</f>
        <v>22</v>
      </c>
      <c r="T175">
        <f t="shared" si="18"/>
        <v>1</v>
      </c>
      <c r="U175">
        <f>_xlfn.IFS(C175=2018, VLOOKUP(H175, '[1]State Pop'!$B$2:$G$55,6),C175=2017, VLOOKUP(H175, '[1]State Pop'!$B$2:$F$55,5),C175=2016, VLOOKUP(H175, '[1]State Pop'!$B$2:$F$55,4), C175=2015, VLOOKUP(H175, '[1]State Pop'!$B$2:$F$55,3), C175=2014, VLOOKUP(H175, '[1]State Pop'!$B$2:$F$55,2))</f>
        <v>39032444</v>
      </c>
      <c r="V175">
        <f>_xlfn.IFS(C175=2014,_xlfn.IFS(D175=1,VLOOKUP(H175,[1]Film_Workers!$B$2:$BD$55,2,FALSE),D175=2,VLOOKUP(H175,[1]Film_Workers!$B$2:$BD$55,3,FALSE),D175=3,VLOOKUP(H175,[1]Film_Workers!$B$2:$BD$55,4,FALSE),D175=4,VLOOKUP(H175,[1]Film_Workers!$B$2:$BD$55,5,FALSE),D175=5,VLOOKUP(H175,[1]Film_Workers!$B$2:$BD$55,6,FALSE),D175=6,VLOOKUP(H175,[1]Film_Workers!$B$2:$BD$55,7,FALSE),D175=7,VLOOKUP(H175,[1]Film_Workers!$B$2:$BD$55,8,FALSE),D175=8,VLOOKUP(H175,[1]Film_Workers!$B$2:$BD$55,9,FALSE),D175=9,VLOOKUP(H175,[1]Film_Workers!$B$2:$BD$55,10,FALSE),D175=10,VLOOKUP(H175,[1]Film_Workers!$B$2:$BD$55,11,FALSE),D175=11,VLOOKUP(H175,[1]Film_Workers!$B$2:$BD$55,12,FALSE),D175=12,VLOOKUP(H175,[1]Film_Workers!$B$2:$BD$55,13,FALSE)),C175=2015,_xlfn.IFS(D175=1,VLOOKUP(H175,[1]Film_Workers!$B$2:$BD$55,14,FALSE),D175=2,VLOOKUP(H175,[1]Film_Workers!$B$2:$BD$55,15,FALSE),D175=3,VLOOKUP(H175,[1]Film_Workers!$B$2:$BD$55,16,FALSE),D175=4,VLOOKUP(H175,[1]Film_Workers!$B$2:$BD$55,17,FALSE),D175=5,VLOOKUP(H175,[1]Film_Workers!$B$2:$BD$55,18,FALSE),D175=6,VLOOKUP(H175,[1]Film_Workers!$B$2:$BD$55,19,FALSE),D175=7,VLOOKUP(H175,[1]Film_Workers!$B$2:$BD$55,20,FALSE),D175=8,VLOOKUP(H175,[1]Film_Workers!$B$2:$BD$55,21,FALSE),D175=9,VLOOKUP(H175,[1]Film_Workers!$B$2:$BD$55,22,FALSE),D175=10,VLOOKUP(H175,[1]Film_Workers!$B$2:$BD$55,23,FALSE),D175=11,VLOOKUP(H175,[1]Film_Workers!$B$2:$BD$55,24,FALSE),D175=12,VLOOKUP(H175,[1]Film_Workers!$B$2:$BD$55,25,FALSE)),C175=2016,_xlfn.IFS(D175=1,VLOOKUP(H175,[1]Film_Workers!$B$2:$BD$55,26,FALSE),D175=2,VLOOKUP(H175,[1]Film_Workers!$B$2:$BD$55,27,FALSE),D175=3,VLOOKUP(H175,[1]Film_Workers!$B$2:$BD$55,28,FALSE),D175=4,VLOOKUP(H175,[1]Film_Workers!$B$2:$BD$55,29,FALSE),D175=5,VLOOKUP(H175,[1]Film_Workers!$B$2:$BD$55,30,FALSE),D175=6,VLOOKUP(H175,[1]Film_Workers!$B$2:$BD$55,31,FALSE),D175=7,VLOOKUP(H175,[1]Film_Workers!$B$2:$BD$55,32,FALSE),D175=8,VLOOKUP(H175,[1]Film_Workers!$B$2:$BD$55,33,FALSE),D175=9,VLOOKUP(H175,[1]Film_Workers!$B$2:$BD$55,34,FALSE),D175=10,VLOOKUP(H175,[1]Film_Workers!$B$2:$BD$55,35,FALSE),D175=11,VLOOKUP(H175,[1]Film_Workers!$B$2:$BD$55,36,FALSE),D175=12,VLOOKUP(H175,[1]Film_Workers!$B$2:$BD$55,37,FALSE)),C175=2017,_xlfn.IFS(D175=1,VLOOKUP(H175,[1]Film_Workers!$B$2:$BD$55,38,FALSE),D175=2,VLOOKUP(H175,[1]Film_Workers!$B$2:$BD$55,39,FALSE),D175=3,VLOOKUP(H175,[1]Film_Workers!$B$2:$BD$55,40,FALSE),D175=4,VLOOKUP(H175,[1]Film_Workers!$B$2:$BD$55,41,FALSE),D175=5,VLOOKUP(H175,[1]Film_Workers!$B$2:$BD$55,42,FALSE),D175=6,VLOOKUP(H175,[1]Film_Workers!$B$2:$BD$55,43,FALSE),D175=7,VLOOKUP(H175,[1]Film_Workers!$B$2:$BD$55,43,FALSE),D175=8,VLOOKUP(H175,[1]Film_Workers!$B$2:$BD$55,44,FALSE),D175=9,VLOOKUP(H175,[1]Film_Workers!$B$2:$BD$55,45,FALSE),D175=10,VLOOKUP(H175,[1]Film_Workers!$B$2:$BD$55,46,FALSE),D175=11,VLOOKUP(H175,[1]Film_Workers!$B$2:$BD$55,47,FALSE),D175=12,VLOOKUP(H175,[1]Film_Workers!$B$2:$BD$55,48)),C175=2018,_xlfn.IFS(D175=1,VLOOKUP(H175,[1]Film_Workers!$B$2:$BD$55,49,FALSE),D175=2,VLOOKUP(H175,[1]Film_Workers!$B$2:$BD$55,50,FALSE),D175=3,VLOOKUP(H175,[1]Film_Workers!$B$2:$BD$55,51,FALSE),D175=4,VLOOKUP(H175,[1]Film_Workers!$B$2:$BD$55,52,FALSE),D175=5,VLOOKUP(H175,[1]Film_Workers!$B$2:$BD$55,53,FALSE),D175=6,VLOOKUP(H175,[1]Film_Workers!$B$2:$BD$55,54)))</f>
        <v>116344</v>
      </c>
      <c r="W175">
        <f>_xlfn.IFS(C175=2014,_xlfn.IFS(D175=1,VLOOKUP(H175,[1]Priv_Workers!$B$2:$BD$55,2,FALSE),D175=2,VLOOKUP(H175,[1]Priv_Workers!$B$2:$BD$55,3,FALSE),D175=3,VLOOKUP(H175,[1]Priv_Workers!$B$2:$BD$55,4,FALSE),D175=4,VLOOKUP(H175,[1]Priv_Workers!$B$2:$BD$55,5,FALSE),D175=5,VLOOKUP(H175,[1]Priv_Workers!$B$2:$BD$55,6,FALSE),D175=6,VLOOKUP(H175,[1]Priv_Workers!$B$2:$BD$55,7,FALSE),D175=7,VLOOKUP(H175,[1]Priv_Workers!$B$2:$BD$55,8,FALSE),D175=8,VLOOKUP(H175,[1]Priv_Workers!$B$2:$BD$55,9,FALSE),D175=9,VLOOKUP(H175,[1]Priv_Workers!$B$2:$BD$55,10,FALSE),D175=10,VLOOKUP(H175,[1]Priv_Workers!$B$2:$BD$55,11,FALSE),D175=11,VLOOKUP(H175,[1]Priv_Workers!$B$2:$BD$55,12,FALSE),D175=12,VLOOKUP(H175,[1]Priv_Workers!$B$2:$BD$55,13,FALSE)),C175=2015,_xlfn.IFS(D175=1,VLOOKUP(H175,[1]Priv_Workers!$B$2:$BD$55,14,FALSE),D175=2,VLOOKUP(H175,[1]Priv_Workers!$B$2:$BD$55,15,FALSE),D175=3,VLOOKUP(H175,[1]Priv_Workers!$B$2:$BD$55,16,FALSE),D175=4,VLOOKUP(H175,[1]Priv_Workers!$B$2:$BD$55,17,FALSE),D175=5,VLOOKUP(H175,[1]Priv_Workers!$B$2:$BD$55,18,FALSE),D175=6,VLOOKUP(H175,[1]Priv_Workers!$B$2:$BD$55,19,FALSE),D175=7,VLOOKUP(H175,[1]Priv_Workers!$B$2:$BD$55,20,FALSE),D175=8,VLOOKUP(H175,[1]Priv_Workers!$B$2:$BD$55,21,FALSE),D175=9,VLOOKUP(H175,[1]Priv_Workers!$B$2:$BD$55,22,FALSE),D175=10,VLOOKUP(H175,[1]Priv_Workers!$B$2:$BD$55,23,FALSE),D175=11,VLOOKUP(H175,[1]Priv_Workers!$B$2:$BD$55,24,FALSE),D175=12,VLOOKUP(H175,[1]Priv_Workers!$B$2:$BD$55,25,FALSE)),C175=2016,_xlfn.IFS(D175=1,VLOOKUP(H175,[1]Priv_Workers!$B$2:$BD$55,26,FALSE),D175=2,VLOOKUP(H175,[1]Priv_Workers!$B$2:$BD$55,27,FALSE),D175=3,VLOOKUP(H175,[1]Priv_Workers!$B$2:$BD$55,28,FALSE),D175=4,VLOOKUP(H175,[1]Priv_Workers!$B$2:$BD$55,29,FALSE),D175=5,VLOOKUP(H175,[1]Priv_Workers!$B$2:$BD$55,30,FALSE),D175=6,VLOOKUP(H175,[1]Priv_Workers!$B$2:$BD$55,31,FALSE),D175=7,VLOOKUP(H175,[1]Priv_Workers!$B$2:$BD$55,32,FALSE),D175=8,VLOOKUP(H175,[1]Priv_Workers!$B$2:$BD$55,33,FALSE),D175=9,VLOOKUP(H175,[1]Priv_Workers!$B$2:$BD$55,34,FALSE),D175=10,VLOOKUP(H175,[1]Priv_Workers!$B$2:$BD$55,35,FALSE),D175=11,VLOOKUP(H175,[1]Priv_Workers!$B$2:$BD$55,36,FALSE),D175=12,VLOOKUP(H175,[1]Priv_Workers!$B$2:$BD$55,37,FALSE)),C175=2017,_xlfn.IFS(D175=1,VLOOKUP(H175,[1]Priv_Workers!$B$2:$BD$55,38,FALSE),D175=2,VLOOKUP(H175,[1]Priv_Workers!$B$2:$BD$55,39,FALSE),D175=3,VLOOKUP(H175,[1]Priv_Workers!$B$2:$BD$55,40,FALSE),D175=4,VLOOKUP(H175,[1]Priv_Workers!$B$2:$BD$55,41,FALSE),D175=5,VLOOKUP(H175,[1]Priv_Workers!$B$2:$BD$55,42,FALSE),D175=6,VLOOKUP(H175,[1]Priv_Workers!$B$2:$BD$55,43,FALSE),D175=7,VLOOKUP(H175,[1]Priv_Workers!$B$2:$BD$55,43,FALSE),D175=8,VLOOKUP(H175,[1]Priv_Workers!$B$2:$BD$55,44,FALSE),D175=9,VLOOKUP(H175,[1]Priv_Workers!$B$2:$BD$55,45,FALSE),D175=10,VLOOKUP(H175,[1]Priv_Workers!$B$2:$BD$55,46,FALSE),D175=11,VLOOKUP(H175,[1]Priv_Workers!$B$2:$BD$55,47,FALSE),D175=12,VLOOKUP(H175,[1]Priv_Workers!$B$2:$BD$55,48)),C175=2018,_xlfn.IFS(D175=1,VLOOKUP(H175,[1]Priv_Workers!$B$2:$BD$55,49,FALSE),D175=2,VLOOKUP(H175,[1]Priv_Workers!$B$2:$BD$55,50,FALSE),D175=3,VLOOKUP(H175,[1]Priv_Workers!$B$2:$BD$55,51,FALSE),D175=4,VLOOKUP(H175,[1]Priv_Workers!$B$2:$BD$55,52,FALSE),D175=5,VLOOKUP(H175,[1]Priv_Workers!$B$2:$BD$55,53,FALSE),D175=6,VLOOKUP(H175,[1]Priv_Workers!$B$2:$BD$55,54)))</f>
        <v>13621962</v>
      </c>
      <c r="X175" s="3">
        <f t="shared" si="19"/>
        <v>8.5409135629654527E-3</v>
      </c>
      <c r="Y175" s="2">
        <f>_xlfn.IFS(C175=2014, _xlfn.IFS(E175=1, VLOOKUP(H175, [1]Wage_Info!$B$2:$AH$55, 2, FALSE), E175=2, VLOOKUP(H175, [1]Wage_Info!$B$2:$AH$55, 3, FALSE), E175=3, VLOOKUP(H175, [1]Wage_Info!$B$2:$AH$55, 4, FALSE), E175=4, VLOOKUP(H175, [1]Wage_Info!$B$2:$AH$55, 5, FALSE)), C175=2015, _xlfn.IFS(E175=1, VLOOKUP(H175, [1]Wage_Info!$B$2:$AH$55, 6, FALSE), E175=2, VLOOKUP(H175, [1]Wage_Info!$B$2:$AH$55, 7, FALSE), E175=3, VLOOKUP(H175, [1]Wage_Info!$B$2:$AH$55, 8, FALSE), E175=4, VLOOKUP(H175, [1]Wage_Info!$B$2:$AH$55, 9, FALSE)), C175=2016, _xlfn.IFS(E175=1, VLOOKUP(H175, [1]Wage_Info!$B$2:$AH$55, 10, FALSE), E175=2, VLOOKUP(H175, [1]Wage_Info!$B$2:$AH$55, 11, FALSE), E175=3, VLOOKUP(H175, [1]Wage_Info!$B$2:$AH$55, 12, FALSE), E175=4, VLOOKUP(H175, [1]Wage_Info!$B$2:$AH$55, 13, FALSE)), C175=2017, _xlfn.IFS(E175=1, VLOOKUP(H175, [1]Wage_Info!$B$2:$AH$55, 14, FALSE), E175=2, VLOOKUP(H175, [1]Wage_Info!$B$2:$AH$55, 15, FALSE), E175=3, VLOOKUP(H175, [1]Wage_Info!$B$2:$AH$55, 16, FALSE), E175=4, VLOOKUP(H175, [1]Wage_Info!$B$2:$AH$55, 17, FALSE)), C175 = 2018, _xlfn.IFS(E175=1, VLOOKUP(H175, [1]Wage_Info!$B$2:$AH$55, 18, FALSE), E175=3, VLOOKUP(H175, [1]Wage_Info!$B$2:$AH$55, 19, FALSE)))</f>
        <v>3089427250</v>
      </c>
      <c r="Z175" s="2">
        <f>_xlfn.IFS(C175=2014, _xlfn.IFS(E175=1, VLOOKUP(H175, [1]Wage_Info!$B$2:$AL$55, 20, FALSE), E175=2, VLOOKUP(H175, [1]Wage_Info!$B$2:$AL$55, 21, FALSE), E175=3, VLOOKUP(H175, [1]Wage_Info!$B$2:$AL$55, 22, FALSE), E175=4, VLOOKUP(H175, [1]Wage_Info!$B$2:$AL$55, 23, FALSE)), C175=2015, _xlfn.IFS(E175=1, VLOOKUP(H175, [1]Wage_Info!$B$2:$AL$55, 24, FALSE), E175=2, VLOOKUP(H175, [1]Wage_Info!$B$2:$AL$55, 25, FALSE), E175=3, VLOOKUP(H175, [1]Wage_Info!$B$2:$AL$55, 26, FALSE), E175=4, VLOOKUP(H175, [1]Wage_Info!$B$2:$AL$55, 27, FALSE)), C175=2016, _xlfn.IFS(E175=1, VLOOKUP(H175, [1]Wage_Info!$B$2:$AL$55, 28, FALSE), E175=2, VLOOKUP(H175, [1]Wage_Info!$B$2:$AL$55, 29, FALSE), E175=3, VLOOKUP(H175, [1]Wage_Info!$B$2:$AL$55, 30, FALSE), E175=4, VLOOKUP(H175, [1]Wage_Info!$B$2:$AL$55, 31, FALSE)), C175=2017, _xlfn.IFS(E175=1, VLOOKUP(H175, [1]Wage_Info!$B$2:$AL$55, 32, FALSE), E175=2, VLOOKUP(H175, [1]Wage_Info!$B$2:$AL$55, 33, FALSE), E175=3, VLOOKUP(H175, [1]Wage_Info!$B$2:$AL$55, 34, FALSE), E175=4, VLOOKUP(H175, [1]Wage_Info!$B$2:$AL$55, 35, FALSE)), C175 = 2018, _xlfn.IFS(E175=1, VLOOKUP(H175, [1]Wage_Info!$B$2:$AL$55, 36, FALSE), E175=2, VLOOKUP(H175, [1]Wage_Info!$B$2:$AL$55, 37, FALSE)))</f>
        <v>211645647117</v>
      </c>
      <c r="AA175" s="4">
        <f t="shared" si="20"/>
        <v>1.4597168862594804E-2</v>
      </c>
      <c r="AB175">
        <f>[1]Key!C175</f>
        <v>1</v>
      </c>
      <c r="AC175">
        <f t="shared" si="21"/>
        <v>1</v>
      </c>
      <c r="AD175">
        <f t="shared" si="22"/>
        <v>0</v>
      </c>
      <c r="AE175">
        <f t="shared" si="23"/>
        <v>1</v>
      </c>
      <c r="AF175">
        <f>[1]Key!D175</f>
        <v>0</v>
      </c>
    </row>
    <row r="176" spans="1:32" x14ac:dyDescent="0.3">
      <c r="A176">
        <v>175</v>
      </c>
      <c r="B176">
        <v>175</v>
      </c>
      <c r="E176" t="e">
        <f t="shared" si="16"/>
        <v>#N/A</v>
      </c>
      <c r="F176">
        <v>2016</v>
      </c>
      <c r="G176" t="s">
        <v>107</v>
      </c>
      <c r="H176" s="1">
        <f>VALUE(IF(G176="foreign",53,SUBSTITUTE(G176,G176,VLOOKUP(G176,[1]Key!$G$2:$H$55,2,))))</f>
        <v>49</v>
      </c>
      <c r="I176" t="s">
        <v>107</v>
      </c>
      <c r="J176">
        <f>VALUE(_xlfn.IFS(I176="foreign",53,I176="fictional",54, I176="unspecified", 55, NOT(OR(I176="foreign",I176="fictional")),SUBSTITUTE(I176,I176,VLOOKUP(I176,[1]Key!$G$2:$H$55,2,))))</f>
        <v>49</v>
      </c>
      <c r="K176">
        <f t="shared" si="17"/>
        <v>1</v>
      </c>
      <c r="L176">
        <f>VLOOKUP(H176, [1]Key!$H$2:$K$54, 2)</f>
        <v>3</v>
      </c>
      <c r="M176">
        <f>VLOOKUP(J176, [1]Key!$H$2:$K$54, 2)</f>
        <v>3</v>
      </c>
      <c r="N176">
        <f>VLOOKUP("*"&amp;G176&amp;"*",[1]Key!$N$2:$O$6,2,FALSE)</f>
        <v>3</v>
      </c>
      <c r="O176">
        <f>VLOOKUP("*"&amp;G176&amp;"*",[1]Key!$R$2:$S$11,2,FALSE)</f>
        <v>7</v>
      </c>
      <c r="P176">
        <v>531</v>
      </c>
      <c r="Q176" s="2"/>
      <c r="R176" t="s">
        <v>108</v>
      </c>
      <c r="S176">
        <f>VLOOKUP(R176, [1]Key!$U$2:$V$24, 2, FALSE)</f>
        <v>23</v>
      </c>
      <c r="T176">
        <f t="shared" si="18"/>
        <v>1</v>
      </c>
      <c r="U176" t="e">
        <f>_xlfn.IFS(C176=2018, VLOOKUP(H176, '[1]State Pop'!$B$2:$G$55,6),C176=2017, VLOOKUP(H176, '[1]State Pop'!$B$2:$F$55,5),C176=2016, VLOOKUP(H176, '[1]State Pop'!$B$2:$F$55,4), C176=2015, VLOOKUP(H176, '[1]State Pop'!$B$2:$F$55,3), C176=2014, VLOOKUP(H176, '[1]State Pop'!$B$2:$F$55,2))</f>
        <v>#N/A</v>
      </c>
      <c r="V176" t="e">
        <f>_xlfn.IFS(C176=2014,_xlfn.IFS(D176=1,VLOOKUP(H176,[1]Film_Workers!$B$2:$BD$55,2,FALSE),D176=2,VLOOKUP(H176,[1]Film_Workers!$B$2:$BD$55,3,FALSE),D176=3,VLOOKUP(H176,[1]Film_Workers!$B$2:$BD$55,4,FALSE),D176=4,VLOOKUP(H176,[1]Film_Workers!$B$2:$BD$55,5,FALSE),D176=5,VLOOKUP(H176,[1]Film_Workers!$B$2:$BD$55,6,FALSE),D176=6,VLOOKUP(H176,[1]Film_Workers!$B$2:$BD$55,7,FALSE),D176=7,VLOOKUP(H176,[1]Film_Workers!$B$2:$BD$55,8,FALSE),D176=8,VLOOKUP(H176,[1]Film_Workers!$B$2:$BD$55,9,FALSE),D176=9,VLOOKUP(H176,[1]Film_Workers!$B$2:$BD$55,10,FALSE),D176=10,VLOOKUP(H176,[1]Film_Workers!$B$2:$BD$55,11,FALSE),D176=11,VLOOKUP(H176,[1]Film_Workers!$B$2:$BD$55,12,FALSE),D176=12,VLOOKUP(H176,[1]Film_Workers!$B$2:$BD$55,13,FALSE)),C176=2015,_xlfn.IFS(D176=1,VLOOKUP(H176,[1]Film_Workers!$B$2:$BD$55,14,FALSE),D176=2,VLOOKUP(H176,[1]Film_Workers!$B$2:$BD$55,15,FALSE),D176=3,VLOOKUP(H176,[1]Film_Workers!$B$2:$BD$55,16,FALSE),D176=4,VLOOKUP(H176,[1]Film_Workers!$B$2:$BD$55,17,FALSE),D176=5,VLOOKUP(H176,[1]Film_Workers!$B$2:$BD$55,18,FALSE),D176=6,VLOOKUP(H176,[1]Film_Workers!$B$2:$BD$55,19,FALSE),D176=7,VLOOKUP(H176,[1]Film_Workers!$B$2:$BD$55,20,FALSE),D176=8,VLOOKUP(H176,[1]Film_Workers!$B$2:$BD$55,21,FALSE),D176=9,VLOOKUP(H176,[1]Film_Workers!$B$2:$BD$55,22,FALSE),D176=10,VLOOKUP(H176,[1]Film_Workers!$B$2:$BD$55,23,FALSE),D176=11,VLOOKUP(H176,[1]Film_Workers!$B$2:$BD$55,24,FALSE),D176=12,VLOOKUP(H176,[1]Film_Workers!$B$2:$BD$55,25,FALSE)),C176=2016,_xlfn.IFS(D176=1,VLOOKUP(H176,[1]Film_Workers!$B$2:$BD$55,26,FALSE),D176=2,VLOOKUP(H176,[1]Film_Workers!$B$2:$BD$55,27,FALSE),D176=3,VLOOKUP(H176,[1]Film_Workers!$B$2:$BD$55,28,FALSE),D176=4,VLOOKUP(H176,[1]Film_Workers!$B$2:$BD$55,29,FALSE),D176=5,VLOOKUP(H176,[1]Film_Workers!$B$2:$BD$55,30,FALSE),D176=6,VLOOKUP(H176,[1]Film_Workers!$B$2:$BD$55,31,FALSE),D176=7,VLOOKUP(H176,[1]Film_Workers!$B$2:$BD$55,32,FALSE),D176=8,VLOOKUP(H176,[1]Film_Workers!$B$2:$BD$55,33,FALSE),D176=9,VLOOKUP(H176,[1]Film_Workers!$B$2:$BD$55,34,FALSE),D176=10,VLOOKUP(H176,[1]Film_Workers!$B$2:$BD$55,35,FALSE),D176=11,VLOOKUP(H176,[1]Film_Workers!$B$2:$BD$55,36,FALSE),D176=12,VLOOKUP(H176,[1]Film_Workers!$B$2:$BD$55,37,FALSE)),C176=2017,_xlfn.IFS(D176=1,VLOOKUP(H176,[1]Film_Workers!$B$2:$BD$55,38,FALSE),D176=2,VLOOKUP(H176,[1]Film_Workers!$B$2:$BD$55,39,FALSE),D176=3,VLOOKUP(H176,[1]Film_Workers!$B$2:$BD$55,40,FALSE),D176=4,VLOOKUP(H176,[1]Film_Workers!$B$2:$BD$55,41,FALSE),D176=5,VLOOKUP(H176,[1]Film_Workers!$B$2:$BD$55,42,FALSE),D176=6,VLOOKUP(H176,[1]Film_Workers!$B$2:$BD$55,43,FALSE),D176=7,VLOOKUP(H176,[1]Film_Workers!$B$2:$BD$55,43,FALSE),D176=8,VLOOKUP(H176,[1]Film_Workers!$B$2:$BD$55,44,FALSE),D176=9,VLOOKUP(H176,[1]Film_Workers!$B$2:$BD$55,45,FALSE),D176=10,VLOOKUP(H176,[1]Film_Workers!$B$2:$BD$55,46,FALSE),D176=11,VLOOKUP(H176,[1]Film_Workers!$B$2:$BD$55,47,FALSE),D176=12,VLOOKUP(H176,[1]Film_Workers!$B$2:$BD$55,48)),C176=2018,_xlfn.IFS(D176=1,VLOOKUP(H176,[1]Film_Workers!$B$2:$BD$55,49,FALSE),D176=2,VLOOKUP(H176,[1]Film_Workers!$B$2:$BD$55,50,FALSE),D176=3,VLOOKUP(H176,[1]Film_Workers!$B$2:$BD$55,51,FALSE),D176=4,VLOOKUP(H176,[1]Film_Workers!$B$2:$BD$55,52,FALSE),D176=5,VLOOKUP(H176,[1]Film_Workers!$B$2:$BD$55,53,FALSE),D176=6,VLOOKUP(H176,[1]Film_Workers!$B$2:$BD$55,54)))</f>
        <v>#N/A</v>
      </c>
      <c r="W176" t="e">
        <f>_xlfn.IFS(C176=2014,_xlfn.IFS(D176=1,VLOOKUP(H176,[1]Priv_Workers!$B$2:$BD$55,2,FALSE),D176=2,VLOOKUP(H176,[1]Priv_Workers!$B$2:$BD$55,3,FALSE),D176=3,VLOOKUP(H176,[1]Priv_Workers!$B$2:$BD$55,4,FALSE),D176=4,VLOOKUP(H176,[1]Priv_Workers!$B$2:$BD$55,5,FALSE),D176=5,VLOOKUP(H176,[1]Priv_Workers!$B$2:$BD$55,6,FALSE),D176=6,VLOOKUP(H176,[1]Priv_Workers!$B$2:$BD$55,7,FALSE),D176=7,VLOOKUP(H176,[1]Priv_Workers!$B$2:$BD$55,8,FALSE),D176=8,VLOOKUP(H176,[1]Priv_Workers!$B$2:$BD$55,9,FALSE),D176=9,VLOOKUP(H176,[1]Priv_Workers!$B$2:$BD$55,10,FALSE),D176=10,VLOOKUP(H176,[1]Priv_Workers!$B$2:$BD$55,11,FALSE),D176=11,VLOOKUP(H176,[1]Priv_Workers!$B$2:$BD$55,12,FALSE),D176=12,VLOOKUP(H176,[1]Priv_Workers!$B$2:$BD$55,13,FALSE)),C176=2015,_xlfn.IFS(D176=1,VLOOKUP(H176,[1]Priv_Workers!$B$2:$BD$55,14,FALSE),D176=2,VLOOKUP(H176,[1]Priv_Workers!$B$2:$BD$55,15,FALSE),D176=3,VLOOKUP(H176,[1]Priv_Workers!$B$2:$BD$55,16,FALSE),D176=4,VLOOKUP(H176,[1]Priv_Workers!$B$2:$BD$55,17,FALSE),D176=5,VLOOKUP(H176,[1]Priv_Workers!$B$2:$BD$55,18,FALSE),D176=6,VLOOKUP(H176,[1]Priv_Workers!$B$2:$BD$55,19,FALSE),D176=7,VLOOKUP(H176,[1]Priv_Workers!$B$2:$BD$55,20,FALSE),D176=8,VLOOKUP(H176,[1]Priv_Workers!$B$2:$BD$55,21,FALSE),D176=9,VLOOKUP(H176,[1]Priv_Workers!$B$2:$BD$55,22,FALSE),D176=10,VLOOKUP(H176,[1]Priv_Workers!$B$2:$BD$55,23,FALSE),D176=11,VLOOKUP(H176,[1]Priv_Workers!$B$2:$BD$55,24,FALSE),D176=12,VLOOKUP(H176,[1]Priv_Workers!$B$2:$BD$55,25,FALSE)),C176=2016,_xlfn.IFS(D176=1,VLOOKUP(H176,[1]Priv_Workers!$B$2:$BD$55,26,FALSE),D176=2,VLOOKUP(H176,[1]Priv_Workers!$B$2:$BD$55,27,FALSE),D176=3,VLOOKUP(H176,[1]Priv_Workers!$B$2:$BD$55,28,FALSE),D176=4,VLOOKUP(H176,[1]Priv_Workers!$B$2:$BD$55,29,FALSE),D176=5,VLOOKUP(H176,[1]Priv_Workers!$B$2:$BD$55,30,FALSE),D176=6,VLOOKUP(H176,[1]Priv_Workers!$B$2:$BD$55,31,FALSE),D176=7,VLOOKUP(H176,[1]Priv_Workers!$B$2:$BD$55,32,FALSE),D176=8,VLOOKUP(H176,[1]Priv_Workers!$B$2:$BD$55,33,FALSE),D176=9,VLOOKUP(H176,[1]Priv_Workers!$B$2:$BD$55,34,FALSE),D176=10,VLOOKUP(H176,[1]Priv_Workers!$B$2:$BD$55,35,FALSE),D176=11,VLOOKUP(H176,[1]Priv_Workers!$B$2:$BD$55,36,FALSE),D176=12,VLOOKUP(H176,[1]Priv_Workers!$B$2:$BD$55,37,FALSE)),C176=2017,_xlfn.IFS(D176=1,VLOOKUP(H176,[1]Priv_Workers!$B$2:$BD$55,38,FALSE),D176=2,VLOOKUP(H176,[1]Priv_Workers!$B$2:$BD$55,39,FALSE),D176=3,VLOOKUP(H176,[1]Priv_Workers!$B$2:$BD$55,40,FALSE),D176=4,VLOOKUP(H176,[1]Priv_Workers!$B$2:$BD$55,41,FALSE),D176=5,VLOOKUP(H176,[1]Priv_Workers!$B$2:$BD$55,42,FALSE),D176=6,VLOOKUP(H176,[1]Priv_Workers!$B$2:$BD$55,43,FALSE),D176=7,VLOOKUP(H176,[1]Priv_Workers!$B$2:$BD$55,43,FALSE),D176=8,VLOOKUP(H176,[1]Priv_Workers!$B$2:$BD$55,44,FALSE),D176=9,VLOOKUP(H176,[1]Priv_Workers!$B$2:$BD$55,45,FALSE),D176=10,VLOOKUP(H176,[1]Priv_Workers!$B$2:$BD$55,46,FALSE),D176=11,VLOOKUP(H176,[1]Priv_Workers!$B$2:$BD$55,47,FALSE),D176=12,VLOOKUP(H176,[1]Priv_Workers!$B$2:$BD$55,48)),C176=2018,_xlfn.IFS(D176=1,VLOOKUP(H176,[1]Priv_Workers!$B$2:$BD$55,49,FALSE),D176=2,VLOOKUP(H176,[1]Priv_Workers!$B$2:$BD$55,50,FALSE),D176=3,VLOOKUP(H176,[1]Priv_Workers!$B$2:$BD$55,51,FALSE),D176=4,VLOOKUP(H176,[1]Priv_Workers!$B$2:$BD$55,52,FALSE),D176=5,VLOOKUP(H176,[1]Priv_Workers!$B$2:$BD$55,53,FALSE),D176=6,VLOOKUP(H176,[1]Priv_Workers!$B$2:$BD$55,54)))</f>
        <v>#N/A</v>
      </c>
      <c r="X176" s="3" t="e">
        <f t="shared" si="19"/>
        <v>#N/A</v>
      </c>
      <c r="Y176" s="2" t="e">
        <f>_xlfn.IFS(C176=2014, _xlfn.IFS(E176=1, VLOOKUP(H176, [1]Wage_Info!$B$2:$AH$55, 2, FALSE), E176=2, VLOOKUP(H176, [1]Wage_Info!$B$2:$AH$55, 3, FALSE), E176=3, VLOOKUP(H176, [1]Wage_Info!$B$2:$AH$55, 4, FALSE), E176=4, VLOOKUP(H176, [1]Wage_Info!$B$2:$AH$55, 5, FALSE)), C176=2015, _xlfn.IFS(E176=1, VLOOKUP(H176, [1]Wage_Info!$B$2:$AH$55, 6, FALSE), E176=2, VLOOKUP(H176, [1]Wage_Info!$B$2:$AH$55, 7, FALSE), E176=3, VLOOKUP(H176, [1]Wage_Info!$B$2:$AH$55, 8, FALSE), E176=4, VLOOKUP(H176, [1]Wage_Info!$B$2:$AH$55, 9, FALSE)), C176=2016, _xlfn.IFS(E176=1, VLOOKUP(H176, [1]Wage_Info!$B$2:$AH$55, 10, FALSE), E176=2, VLOOKUP(H176, [1]Wage_Info!$B$2:$AH$55, 11, FALSE), E176=3, VLOOKUP(H176, [1]Wage_Info!$B$2:$AH$55, 12, FALSE), E176=4, VLOOKUP(H176, [1]Wage_Info!$B$2:$AH$55, 13, FALSE)), C176=2017, _xlfn.IFS(E176=1, VLOOKUP(H176, [1]Wage_Info!$B$2:$AH$55, 14, FALSE), E176=2, VLOOKUP(H176, [1]Wage_Info!$B$2:$AH$55, 15, FALSE), E176=3, VLOOKUP(H176, [1]Wage_Info!$B$2:$AH$55, 16, FALSE), E176=4, VLOOKUP(H176, [1]Wage_Info!$B$2:$AH$55, 17, FALSE)), C176 = 2018, _xlfn.IFS(E176=1, VLOOKUP(H176, [1]Wage_Info!$B$2:$AH$55, 18, FALSE), E176=3, VLOOKUP(H176, [1]Wage_Info!$B$2:$AH$55, 19, FALSE)))</f>
        <v>#N/A</v>
      </c>
      <c r="Z176" s="2" t="e">
        <f>_xlfn.IFS(C176=2014, _xlfn.IFS(E176=1, VLOOKUP(H176, [1]Wage_Info!$B$2:$AL$55, 20, FALSE), E176=2, VLOOKUP(H176, [1]Wage_Info!$B$2:$AL$55, 21, FALSE), E176=3, VLOOKUP(H176, [1]Wage_Info!$B$2:$AL$55, 22, FALSE), E176=4, VLOOKUP(H176, [1]Wage_Info!$B$2:$AL$55, 23, FALSE)), C176=2015, _xlfn.IFS(E176=1, VLOOKUP(H176, [1]Wage_Info!$B$2:$AL$55, 24, FALSE), E176=2, VLOOKUP(H176, [1]Wage_Info!$B$2:$AL$55, 25, FALSE), E176=3, VLOOKUP(H176, [1]Wage_Info!$B$2:$AL$55, 26, FALSE), E176=4, VLOOKUP(H176, [1]Wage_Info!$B$2:$AL$55, 27, FALSE)), C176=2016, _xlfn.IFS(E176=1, VLOOKUP(H176, [1]Wage_Info!$B$2:$AL$55, 28, FALSE), E176=2, VLOOKUP(H176, [1]Wage_Info!$B$2:$AL$55, 29, FALSE), E176=3, VLOOKUP(H176, [1]Wage_Info!$B$2:$AL$55, 30, FALSE), E176=4, VLOOKUP(H176, [1]Wage_Info!$B$2:$AL$55, 31, FALSE)), C176=2017, _xlfn.IFS(E176=1, VLOOKUP(H176, [1]Wage_Info!$B$2:$AL$55, 32, FALSE), E176=2, VLOOKUP(H176, [1]Wage_Info!$B$2:$AL$55, 33, FALSE), E176=3, VLOOKUP(H176, [1]Wage_Info!$B$2:$AL$55, 34, FALSE), E176=4, VLOOKUP(H176, [1]Wage_Info!$B$2:$AL$55, 35, FALSE)), C176 = 2018, _xlfn.IFS(E176=1, VLOOKUP(H176, [1]Wage_Info!$B$2:$AL$55, 36, FALSE), E176=2, VLOOKUP(H176, [1]Wage_Info!$B$2:$AL$55, 37, FALSE)))</f>
        <v>#N/A</v>
      </c>
      <c r="AA176" s="4" t="e">
        <f t="shared" si="20"/>
        <v>#N/A</v>
      </c>
      <c r="AB176">
        <f>[1]Key!C176</f>
        <v>1</v>
      </c>
      <c r="AC176">
        <f t="shared" si="21"/>
        <v>0</v>
      </c>
      <c r="AD176">
        <f t="shared" si="22"/>
        <v>0</v>
      </c>
      <c r="AE176">
        <f t="shared" si="23"/>
        <v>0</v>
      </c>
      <c r="AF176">
        <f>[1]Key!D176</f>
        <v>1</v>
      </c>
    </row>
    <row r="177" spans="1:32" x14ac:dyDescent="0.3">
      <c r="A177">
        <v>176</v>
      </c>
      <c r="B177">
        <v>176</v>
      </c>
      <c r="C177">
        <v>2014</v>
      </c>
      <c r="D177">
        <v>7</v>
      </c>
      <c r="E177">
        <f t="shared" si="16"/>
        <v>3</v>
      </c>
      <c r="F177">
        <v>2016</v>
      </c>
      <c r="G177" t="s">
        <v>83</v>
      </c>
      <c r="H177" s="1">
        <f>VALUE(IF(G177="foreign",53,SUBSTITUTE(G177,G177,VLOOKUP(G177,[1]Key!$G$2:$H$55,2,))))</f>
        <v>36</v>
      </c>
      <c r="I177" t="s">
        <v>83</v>
      </c>
      <c r="J177">
        <f>VALUE(_xlfn.IFS(I177="foreign",53,I177="fictional",54, I177="unspecified", 55, NOT(OR(I177="foreign",I177="fictional")),SUBSTITUTE(I177,I177,VLOOKUP(I177,[1]Key!$G$2:$H$55,2,))))</f>
        <v>36</v>
      </c>
      <c r="K177">
        <f t="shared" si="17"/>
        <v>1</v>
      </c>
      <c r="L177">
        <f>VLOOKUP(H177, [1]Key!$H$2:$K$54, 2)</f>
        <v>3</v>
      </c>
      <c r="M177">
        <f>VLOOKUP(J177, [1]Key!$H$2:$K$54, 2)</f>
        <v>3</v>
      </c>
      <c r="N177">
        <f>VLOOKUP("*"&amp;G177&amp;"*",[1]Key!$N$2:$O$6,2,FALSE)</f>
        <v>1</v>
      </c>
      <c r="O177">
        <f>VLOOKUP("*"&amp;G177&amp;"*",[1]Key!$R$2:$S$11,2,FALSE)</f>
        <v>1</v>
      </c>
      <c r="P177">
        <v>527</v>
      </c>
      <c r="Q177" s="2">
        <v>10000000</v>
      </c>
      <c r="R177" t="s">
        <v>46</v>
      </c>
      <c r="S177">
        <f>VLOOKUP(R177, [1]Key!$U$2:$V$50, 2, FALSE)</f>
        <v>6</v>
      </c>
      <c r="T177">
        <f t="shared" si="18"/>
        <v>0</v>
      </c>
      <c r="U177">
        <f>_xlfn.IFS(C177=2018, VLOOKUP(H177, '[1]State Pop'!$B$2:$G$55,6),C177=2017, VLOOKUP(H177, '[1]State Pop'!$B$2:$F$55,5),C177=2016, VLOOKUP(H177, '[1]State Pop'!$B$2:$F$55,4), C177=2015, VLOOKUP(H177, '[1]State Pop'!$B$2:$F$55,3), C177=2014, VLOOKUP(H177, '[1]State Pop'!$B$2:$F$55,2))</f>
        <v>11593741</v>
      </c>
      <c r="V177">
        <f>_xlfn.IFS(C177=2014,_xlfn.IFS(D177=1,VLOOKUP(H177,[1]Film_Workers!$B$2:$BD$55,2,FALSE),D177=2,VLOOKUP(H177,[1]Film_Workers!$B$2:$BD$55,3,FALSE),D177=3,VLOOKUP(H177,[1]Film_Workers!$B$2:$BD$55,4,FALSE),D177=4,VLOOKUP(H177,[1]Film_Workers!$B$2:$BD$55,5,FALSE),D177=5,VLOOKUP(H177,[1]Film_Workers!$B$2:$BD$55,6,FALSE),D177=6,VLOOKUP(H177,[1]Film_Workers!$B$2:$BD$55,7,FALSE),D177=7,VLOOKUP(H177,[1]Film_Workers!$B$2:$BD$55,8,FALSE),D177=8,VLOOKUP(H177,[1]Film_Workers!$B$2:$BD$55,9,FALSE),D177=9,VLOOKUP(H177,[1]Film_Workers!$B$2:$BD$55,10,FALSE),D177=10,VLOOKUP(H177,[1]Film_Workers!$B$2:$BD$55,11,FALSE),D177=11,VLOOKUP(H177,[1]Film_Workers!$B$2:$BD$55,12,FALSE),D177=12,VLOOKUP(H177,[1]Film_Workers!$B$2:$BD$55,13,FALSE)),C177=2015,_xlfn.IFS(D177=1,VLOOKUP(H177,[1]Film_Workers!$B$2:$BD$55,14,FALSE),D177=2,VLOOKUP(H177,[1]Film_Workers!$B$2:$BD$55,15,FALSE),D177=3,VLOOKUP(H177,[1]Film_Workers!$B$2:$BD$55,16,FALSE),D177=4,VLOOKUP(H177,[1]Film_Workers!$B$2:$BD$55,17,FALSE),D177=5,VLOOKUP(H177,[1]Film_Workers!$B$2:$BD$55,18,FALSE),D177=6,VLOOKUP(H177,[1]Film_Workers!$B$2:$BD$55,19,FALSE),D177=7,VLOOKUP(H177,[1]Film_Workers!$B$2:$BD$55,20,FALSE),D177=8,VLOOKUP(H177,[1]Film_Workers!$B$2:$BD$55,21,FALSE),D177=9,VLOOKUP(H177,[1]Film_Workers!$B$2:$BD$55,22,FALSE),D177=10,VLOOKUP(H177,[1]Film_Workers!$B$2:$BD$55,23,FALSE),D177=11,VLOOKUP(H177,[1]Film_Workers!$B$2:$BD$55,24,FALSE),D177=12,VLOOKUP(H177,[1]Film_Workers!$B$2:$BD$55,25,FALSE)),C177=2016,_xlfn.IFS(D177=1,VLOOKUP(H177,[1]Film_Workers!$B$2:$BD$55,26,FALSE),D177=2,VLOOKUP(H177,[1]Film_Workers!$B$2:$BD$55,27,FALSE),D177=3,VLOOKUP(H177,[1]Film_Workers!$B$2:$BD$55,28,FALSE),D177=4,VLOOKUP(H177,[1]Film_Workers!$B$2:$BD$55,29,FALSE),D177=5,VLOOKUP(H177,[1]Film_Workers!$B$2:$BD$55,30,FALSE),D177=6,VLOOKUP(H177,[1]Film_Workers!$B$2:$BD$55,31,FALSE),D177=7,VLOOKUP(H177,[1]Film_Workers!$B$2:$BD$55,32,FALSE),D177=8,VLOOKUP(H177,[1]Film_Workers!$B$2:$BD$55,33,FALSE),D177=9,VLOOKUP(H177,[1]Film_Workers!$B$2:$BD$55,34,FALSE),D177=10,VLOOKUP(H177,[1]Film_Workers!$B$2:$BD$55,35,FALSE),D177=11,VLOOKUP(H177,[1]Film_Workers!$B$2:$BD$55,36,FALSE),D177=12,VLOOKUP(H177,[1]Film_Workers!$B$2:$BD$55,37,FALSE)),C177=2017,_xlfn.IFS(D177=1,VLOOKUP(H177,[1]Film_Workers!$B$2:$BD$55,38,FALSE),D177=2,VLOOKUP(H177,[1]Film_Workers!$B$2:$BD$55,39,FALSE),D177=3,VLOOKUP(H177,[1]Film_Workers!$B$2:$BD$55,40,FALSE),D177=4,VLOOKUP(H177,[1]Film_Workers!$B$2:$BD$55,41,FALSE),D177=5,VLOOKUP(H177,[1]Film_Workers!$B$2:$BD$55,42,FALSE),D177=6,VLOOKUP(H177,[1]Film_Workers!$B$2:$BD$55,43,FALSE),D177=7,VLOOKUP(H177,[1]Film_Workers!$B$2:$BD$55,43,FALSE),D177=8,VLOOKUP(H177,[1]Film_Workers!$B$2:$BD$55,44,FALSE),D177=9,VLOOKUP(H177,[1]Film_Workers!$B$2:$BD$55,45,FALSE),D177=10,VLOOKUP(H177,[1]Film_Workers!$B$2:$BD$55,46,FALSE),D177=11,VLOOKUP(H177,[1]Film_Workers!$B$2:$BD$55,47,FALSE),D177=12,VLOOKUP(H177,[1]Film_Workers!$B$2:$BD$55,48)),C177=2018,_xlfn.IFS(D177=1,VLOOKUP(H177,[1]Film_Workers!$B$2:$BD$55,49,FALSE),D177=2,VLOOKUP(H177,[1]Film_Workers!$B$2:$BD$55,50,FALSE),D177=3,VLOOKUP(H177,[1]Film_Workers!$B$2:$BD$55,51,FALSE),D177=4,VLOOKUP(H177,[1]Film_Workers!$B$2:$BD$55,52,FALSE),D177=5,VLOOKUP(H177,[1]Film_Workers!$B$2:$BD$55,53,FALSE),D177=6,VLOOKUP(H177,[1]Film_Workers!$B$2:$BD$55,54)))</f>
        <v>1266</v>
      </c>
      <c r="W177">
        <f>_xlfn.IFS(C177=2014,_xlfn.IFS(D177=1,VLOOKUP(H177,[1]Priv_Workers!$B$2:$BD$55,2,FALSE),D177=2,VLOOKUP(H177,[1]Priv_Workers!$B$2:$BD$55,3,FALSE),D177=3,VLOOKUP(H177,[1]Priv_Workers!$B$2:$BD$55,4,FALSE),D177=4,VLOOKUP(H177,[1]Priv_Workers!$B$2:$BD$55,5,FALSE),D177=5,VLOOKUP(H177,[1]Priv_Workers!$B$2:$BD$55,6,FALSE),D177=6,VLOOKUP(H177,[1]Priv_Workers!$B$2:$BD$55,7,FALSE),D177=7,VLOOKUP(H177,[1]Priv_Workers!$B$2:$BD$55,8,FALSE),D177=8,VLOOKUP(H177,[1]Priv_Workers!$B$2:$BD$55,9,FALSE),D177=9,VLOOKUP(H177,[1]Priv_Workers!$B$2:$BD$55,10,FALSE),D177=10,VLOOKUP(H177,[1]Priv_Workers!$B$2:$BD$55,11,FALSE),D177=11,VLOOKUP(H177,[1]Priv_Workers!$B$2:$BD$55,12,FALSE),D177=12,VLOOKUP(H177,[1]Priv_Workers!$B$2:$BD$55,13,FALSE)),C177=2015,_xlfn.IFS(D177=1,VLOOKUP(H177,[1]Priv_Workers!$B$2:$BD$55,14,FALSE),D177=2,VLOOKUP(H177,[1]Priv_Workers!$B$2:$BD$55,15,FALSE),D177=3,VLOOKUP(H177,[1]Priv_Workers!$B$2:$BD$55,16,FALSE),D177=4,VLOOKUP(H177,[1]Priv_Workers!$B$2:$BD$55,17,FALSE),D177=5,VLOOKUP(H177,[1]Priv_Workers!$B$2:$BD$55,18,FALSE),D177=6,VLOOKUP(H177,[1]Priv_Workers!$B$2:$BD$55,19,FALSE),D177=7,VLOOKUP(H177,[1]Priv_Workers!$B$2:$BD$55,20,FALSE),D177=8,VLOOKUP(H177,[1]Priv_Workers!$B$2:$BD$55,21,FALSE),D177=9,VLOOKUP(H177,[1]Priv_Workers!$B$2:$BD$55,22,FALSE),D177=10,VLOOKUP(H177,[1]Priv_Workers!$B$2:$BD$55,23,FALSE),D177=11,VLOOKUP(H177,[1]Priv_Workers!$B$2:$BD$55,24,FALSE),D177=12,VLOOKUP(H177,[1]Priv_Workers!$B$2:$BD$55,25,FALSE)),C177=2016,_xlfn.IFS(D177=1,VLOOKUP(H177,[1]Priv_Workers!$B$2:$BD$55,26,FALSE),D177=2,VLOOKUP(H177,[1]Priv_Workers!$B$2:$BD$55,27,FALSE),D177=3,VLOOKUP(H177,[1]Priv_Workers!$B$2:$BD$55,28,FALSE),D177=4,VLOOKUP(H177,[1]Priv_Workers!$B$2:$BD$55,29,FALSE),D177=5,VLOOKUP(H177,[1]Priv_Workers!$B$2:$BD$55,30,FALSE),D177=6,VLOOKUP(H177,[1]Priv_Workers!$B$2:$BD$55,31,FALSE),D177=7,VLOOKUP(H177,[1]Priv_Workers!$B$2:$BD$55,32,FALSE),D177=8,VLOOKUP(H177,[1]Priv_Workers!$B$2:$BD$55,33,FALSE),D177=9,VLOOKUP(H177,[1]Priv_Workers!$B$2:$BD$55,34,FALSE),D177=10,VLOOKUP(H177,[1]Priv_Workers!$B$2:$BD$55,35,FALSE),D177=11,VLOOKUP(H177,[1]Priv_Workers!$B$2:$BD$55,36,FALSE),D177=12,VLOOKUP(H177,[1]Priv_Workers!$B$2:$BD$55,37,FALSE)),C177=2017,_xlfn.IFS(D177=1,VLOOKUP(H177,[1]Priv_Workers!$B$2:$BD$55,38,FALSE),D177=2,VLOOKUP(H177,[1]Priv_Workers!$B$2:$BD$55,39,FALSE),D177=3,VLOOKUP(H177,[1]Priv_Workers!$B$2:$BD$55,40,FALSE),D177=4,VLOOKUP(H177,[1]Priv_Workers!$B$2:$BD$55,41,FALSE),D177=5,VLOOKUP(H177,[1]Priv_Workers!$B$2:$BD$55,42,FALSE),D177=6,VLOOKUP(H177,[1]Priv_Workers!$B$2:$BD$55,43,FALSE),D177=7,VLOOKUP(H177,[1]Priv_Workers!$B$2:$BD$55,43,FALSE),D177=8,VLOOKUP(H177,[1]Priv_Workers!$B$2:$BD$55,44,FALSE),D177=9,VLOOKUP(H177,[1]Priv_Workers!$B$2:$BD$55,45,FALSE),D177=10,VLOOKUP(H177,[1]Priv_Workers!$B$2:$BD$55,46,FALSE),D177=11,VLOOKUP(H177,[1]Priv_Workers!$B$2:$BD$55,47,FALSE),D177=12,VLOOKUP(H177,[1]Priv_Workers!$B$2:$BD$55,48)),C177=2018,_xlfn.IFS(D177=1,VLOOKUP(H177,[1]Priv_Workers!$B$2:$BD$55,49,FALSE),D177=2,VLOOKUP(H177,[1]Priv_Workers!$B$2:$BD$55,50,FALSE),D177=3,VLOOKUP(H177,[1]Priv_Workers!$B$2:$BD$55,51,FALSE),D177=4,VLOOKUP(H177,[1]Priv_Workers!$B$2:$BD$55,52,FALSE),D177=5,VLOOKUP(H177,[1]Priv_Workers!$B$2:$BD$55,53,FALSE),D177=6,VLOOKUP(H177,[1]Priv_Workers!$B$2:$BD$55,54)))</f>
        <v>4529038</v>
      </c>
      <c r="X177" s="3">
        <f t="shared" si="19"/>
        <v>2.7952956014058614E-4</v>
      </c>
      <c r="Y177" s="2">
        <f>_xlfn.IFS(C177=2014, _xlfn.IFS(E177=1, VLOOKUP(H177, [1]Wage_Info!$B$2:$AH$55, 2, FALSE), E177=2, VLOOKUP(H177, [1]Wage_Info!$B$2:$AH$55, 3, FALSE), E177=3, VLOOKUP(H177, [1]Wage_Info!$B$2:$AH$55, 4, FALSE), E177=4, VLOOKUP(H177, [1]Wage_Info!$B$2:$AH$55, 5, FALSE)), C177=2015, _xlfn.IFS(E177=1, VLOOKUP(H177, [1]Wage_Info!$B$2:$AH$55, 6, FALSE), E177=2, VLOOKUP(H177, [1]Wage_Info!$B$2:$AH$55, 7, FALSE), E177=3, VLOOKUP(H177, [1]Wage_Info!$B$2:$AH$55, 8, FALSE), E177=4, VLOOKUP(H177, [1]Wage_Info!$B$2:$AH$55, 9, FALSE)), C177=2016, _xlfn.IFS(E177=1, VLOOKUP(H177, [1]Wage_Info!$B$2:$AH$55, 10, FALSE), E177=2, VLOOKUP(H177, [1]Wage_Info!$B$2:$AH$55, 11, FALSE), E177=3, VLOOKUP(H177, [1]Wage_Info!$B$2:$AH$55, 12, FALSE), E177=4, VLOOKUP(H177, [1]Wage_Info!$B$2:$AH$55, 13, FALSE)), C177=2017, _xlfn.IFS(E177=1, VLOOKUP(H177, [1]Wage_Info!$B$2:$AH$55, 14, FALSE), E177=2, VLOOKUP(H177, [1]Wage_Info!$B$2:$AH$55, 15, FALSE), E177=3, VLOOKUP(H177, [1]Wage_Info!$B$2:$AH$55, 16, FALSE), E177=4, VLOOKUP(H177, [1]Wage_Info!$B$2:$AH$55, 17, FALSE)), C177 = 2018, _xlfn.IFS(E177=1, VLOOKUP(H177, [1]Wage_Info!$B$2:$AH$55, 18, FALSE), E177=3, VLOOKUP(H177, [1]Wage_Info!$B$2:$AH$55, 19, FALSE)))</f>
        <v>16562369</v>
      </c>
      <c r="Z177" s="2">
        <f>_xlfn.IFS(C177=2014, _xlfn.IFS(E177=1, VLOOKUP(H177, [1]Wage_Info!$B$2:$AL$55, 20, FALSE), E177=2, VLOOKUP(H177, [1]Wage_Info!$B$2:$AL$55, 21, FALSE), E177=3, VLOOKUP(H177, [1]Wage_Info!$B$2:$AL$55, 22, FALSE), E177=4, VLOOKUP(H177, [1]Wage_Info!$B$2:$AL$55, 23, FALSE)), C177=2015, _xlfn.IFS(E177=1, VLOOKUP(H177, [1]Wage_Info!$B$2:$AL$55, 24, FALSE), E177=2, VLOOKUP(H177, [1]Wage_Info!$B$2:$AL$55, 25, FALSE), E177=3, VLOOKUP(H177, [1]Wage_Info!$B$2:$AL$55, 26, FALSE), E177=4, VLOOKUP(H177, [1]Wage_Info!$B$2:$AL$55, 27, FALSE)), C177=2016, _xlfn.IFS(E177=1, VLOOKUP(H177, [1]Wage_Info!$B$2:$AL$55, 28, FALSE), E177=2, VLOOKUP(H177, [1]Wage_Info!$B$2:$AL$55, 29, FALSE), E177=3, VLOOKUP(H177, [1]Wage_Info!$B$2:$AL$55, 30, FALSE), E177=4, VLOOKUP(H177, [1]Wage_Info!$B$2:$AL$55, 31, FALSE)), C177=2017, _xlfn.IFS(E177=1, VLOOKUP(H177, [1]Wage_Info!$B$2:$AL$55, 32, FALSE), E177=2, VLOOKUP(H177, [1]Wage_Info!$B$2:$AL$55, 33, FALSE), E177=3, VLOOKUP(H177, [1]Wage_Info!$B$2:$AL$55, 34, FALSE), E177=4, VLOOKUP(H177, [1]Wage_Info!$B$2:$AL$55, 35, FALSE)), C177 = 2018, _xlfn.IFS(E177=1, VLOOKUP(H177, [1]Wage_Info!$B$2:$AL$55, 36, FALSE), E177=2, VLOOKUP(H177, [1]Wage_Info!$B$2:$AL$55, 37, FALSE)))</f>
        <v>49827122546</v>
      </c>
      <c r="AA177" s="4">
        <f t="shared" si="20"/>
        <v>3.3239665775822706E-4</v>
      </c>
      <c r="AB177">
        <f>[1]Key!C177</f>
        <v>1</v>
      </c>
      <c r="AC177">
        <f t="shared" si="21"/>
        <v>0</v>
      </c>
      <c r="AD177">
        <f t="shared" si="22"/>
        <v>0</v>
      </c>
      <c r="AE177">
        <f t="shared" si="23"/>
        <v>0</v>
      </c>
      <c r="AF177">
        <f>[1]Key!D177</f>
        <v>0</v>
      </c>
    </row>
    <row r="178" spans="1:32" x14ac:dyDescent="0.3">
      <c r="A178">
        <v>177</v>
      </c>
      <c r="B178">
        <v>177</v>
      </c>
      <c r="C178">
        <v>2014</v>
      </c>
      <c r="D178">
        <v>9</v>
      </c>
      <c r="E178">
        <f t="shared" si="16"/>
        <v>3</v>
      </c>
      <c r="F178">
        <v>2016</v>
      </c>
      <c r="G178" t="s">
        <v>32</v>
      </c>
      <c r="H178" s="1">
        <f>VALUE(IF(G178="foreign",53,SUBSTITUTE(G178,G178,VLOOKUP(G178,[1]Key!$G$2:$H$55,2,))))</f>
        <v>53</v>
      </c>
      <c r="I178" t="s">
        <v>32</v>
      </c>
      <c r="J178">
        <f>VALUE(_xlfn.IFS(I178="foreign",53,I178="fictional",54, I178="unspecified", 55, NOT(OR(I178="foreign",I178="fictional")),SUBSTITUTE(I178,I178,VLOOKUP(I178,[1]Key!$G$2:$H$55,2,))))</f>
        <v>53</v>
      </c>
      <c r="K178">
        <f t="shared" si="17"/>
        <v>1</v>
      </c>
      <c r="L178">
        <f>VLOOKUP(H178, [1]Key!$H$2:$K$54, 2)</f>
        <v>0</v>
      </c>
      <c r="M178">
        <f>VLOOKUP(J178, [1]Key!$H$2:$K$54, 2)</f>
        <v>0</v>
      </c>
      <c r="N178">
        <f>VLOOKUP("*"&amp;G178&amp;"*",[1]Key!$N$2:$O$6,2,FALSE)</f>
        <v>0</v>
      </c>
      <c r="O178">
        <f>VLOOKUP("*"&amp;G178&amp;"*",[1]Key!$R$2:$S$11,2,FALSE)</f>
        <v>0</v>
      </c>
      <c r="P178">
        <v>525</v>
      </c>
      <c r="Q178" s="2">
        <v>4000000</v>
      </c>
      <c r="R178" t="s">
        <v>91</v>
      </c>
      <c r="S178">
        <f>VLOOKUP(R178, [1]Key!$U$2:$V$23, 2, FALSE)</f>
        <v>15</v>
      </c>
      <c r="T178">
        <f t="shared" si="18"/>
        <v>1</v>
      </c>
      <c r="U178">
        <f>_xlfn.IFS(C178=2018, VLOOKUP(H178, '[1]State Pop'!$B$2:$G$55,6),C178=2017, VLOOKUP(H178, '[1]State Pop'!$B$2:$F$55,5),C178=2016, VLOOKUP(H178, '[1]State Pop'!$B$2:$F$55,4), C178=2015, VLOOKUP(H178, '[1]State Pop'!$B$2:$F$55,3), C178=2014, VLOOKUP(H178, '[1]State Pop'!$B$2:$F$55,2))</f>
        <v>0</v>
      </c>
      <c r="V178">
        <f>_xlfn.IFS(C178=2014,_xlfn.IFS(D178=1,VLOOKUP(H178,[1]Film_Workers!$B$2:$BD$55,2,FALSE),D178=2,VLOOKUP(H178,[1]Film_Workers!$B$2:$BD$55,3,FALSE),D178=3,VLOOKUP(H178,[1]Film_Workers!$B$2:$BD$55,4,FALSE),D178=4,VLOOKUP(H178,[1]Film_Workers!$B$2:$BD$55,5,FALSE),D178=5,VLOOKUP(H178,[1]Film_Workers!$B$2:$BD$55,6,FALSE),D178=6,VLOOKUP(H178,[1]Film_Workers!$B$2:$BD$55,7,FALSE),D178=7,VLOOKUP(H178,[1]Film_Workers!$B$2:$BD$55,8,FALSE),D178=8,VLOOKUP(H178,[1]Film_Workers!$B$2:$BD$55,9,FALSE),D178=9,VLOOKUP(H178,[1]Film_Workers!$B$2:$BD$55,10,FALSE),D178=10,VLOOKUP(H178,[1]Film_Workers!$B$2:$BD$55,11,FALSE),D178=11,VLOOKUP(H178,[1]Film_Workers!$B$2:$BD$55,12,FALSE),D178=12,VLOOKUP(H178,[1]Film_Workers!$B$2:$BD$55,13,FALSE)),C178=2015,_xlfn.IFS(D178=1,VLOOKUP(H178,[1]Film_Workers!$B$2:$BD$55,14,FALSE),D178=2,VLOOKUP(H178,[1]Film_Workers!$B$2:$BD$55,15,FALSE),D178=3,VLOOKUP(H178,[1]Film_Workers!$B$2:$BD$55,16,FALSE),D178=4,VLOOKUP(H178,[1]Film_Workers!$B$2:$BD$55,17,FALSE),D178=5,VLOOKUP(H178,[1]Film_Workers!$B$2:$BD$55,18,FALSE),D178=6,VLOOKUP(H178,[1]Film_Workers!$B$2:$BD$55,19,FALSE),D178=7,VLOOKUP(H178,[1]Film_Workers!$B$2:$BD$55,20,FALSE),D178=8,VLOOKUP(H178,[1]Film_Workers!$B$2:$BD$55,21,FALSE),D178=9,VLOOKUP(H178,[1]Film_Workers!$B$2:$BD$55,22,FALSE),D178=10,VLOOKUP(H178,[1]Film_Workers!$B$2:$BD$55,23,FALSE),D178=11,VLOOKUP(H178,[1]Film_Workers!$B$2:$BD$55,24,FALSE),D178=12,VLOOKUP(H178,[1]Film_Workers!$B$2:$BD$55,25,FALSE)),C178=2016,_xlfn.IFS(D178=1,VLOOKUP(H178,[1]Film_Workers!$B$2:$BD$55,26,FALSE),D178=2,VLOOKUP(H178,[1]Film_Workers!$B$2:$BD$55,27,FALSE),D178=3,VLOOKUP(H178,[1]Film_Workers!$B$2:$BD$55,28,FALSE),D178=4,VLOOKUP(H178,[1]Film_Workers!$B$2:$BD$55,29,FALSE),D178=5,VLOOKUP(H178,[1]Film_Workers!$B$2:$BD$55,30,FALSE),D178=6,VLOOKUP(H178,[1]Film_Workers!$B$2:$BD$55,31,FALSE),D178=7,VLOOKUP(H178,[1]Film_Workers!$B$2:$BD$55,32,FALSE),D178=8,VLOOKUP(H178,[1]Film_Workers!$B$2:$BD$55,33,FALSE),D178=9,VLOOKUP(H178,[1]Film_Workers!$B$2:$BD$55,34,FALSE),D178=10,VLOOKUP(H178,[1]Film_Workers!$B$2:$BD$55,35,FALSE),D178=11,VLOOKUP(H178,[1]Film_Workers!$B$2:$BD$55,36,FALSE),D178=12,VLOOKUP(H178,[1]Film_Workers!$B$2:$BD$55,37,FALSE)),C178=2017,_xlfn.IFS(D178=1,VLOOKUP(H178,[1]Film_Workers!$B$2:$BD$55,38,FALSE),D178=2,VLOOKUP(H178,[1]Film_Workers!$B$2:$BD$55,39,FALSE),D178=3,VLOOKUP(H178,[1]Film_Workers!$B$2:$BD$55,40,FALSE),D178=4,VLOOKUP(H178,[1]Film_Workers!$B$2:$BD$55,41,FALSE),D178=5,VLOOKUP(H178,[1]Film_Workers!$B$2:$BD$55,42,FALSE),D178=6,VLOOKUP(H178,[1]Film_Workers!$B$2:$BD$55,43,FALSE),D178=7,VLOOKUP(H178,[1]Film_Workers!$B$2:$BD$55,43,FALSE),D178=8,VLOOKUP(H178,[1]Film_Workers!$B$2:$BD$55,44,FALSE),D178=9,VLOOKUP(H178,[1]Film_Workers!$B$2:$BD$55,45,FALSE),D178=10,VLOOKUP(H178,[1]Film_Workers!$B$2:$BD$55,46,FALSE),D178=11,VLOOKUP(H178,[1]Film_Workers!$B$2:$BD$55,47,FALSE),D178=12,VLOOKUP(H178,[1]Film_Workers!$B$2:$BD$55,48)),C178=2018,_xlfn.IFS(D178=1,VLOOKUP(H178,[1]Film_Workers!$B$2:$BD$55,49,FALSE),D178=2,VLOOKUP(H178,[1]Film_Workers!$B$2:$BD$55,50,FALSE),D178=3,VLOOKUP(H178,[1]Film_Workers!$B$2:$BD$55,51,FALSE),D178=4,VLOOKUP(H178,[1]Film_Workers!$B$2:$BD$55,52,FALSE),D178=5,VLOOKUP(H178,[1]Film_Workers!$B$2:$BD$55,53,FALSE),D178=6,VLOOKUP(H178,[1]Film_Workers!$B$2:$BD$55,54)))</f>
        <v>0</v>
      </c>
      <c r="W178">
        <f>_xlfn.IFS(C178=2014,_xlfn.IFS(D178=1,VLOOKUP(H178,[1]Priv_Workers!$B$2:$BD$55,2,FALSE),D178=2,VLOOKUP(H178,[1]Priv_Workers!$B$2:$BD$55,3,FALSE),D178=3,VLOOKUP(H178,[1]Priv_Workers!$B$2:$BD$55,4,FALSE),D178=4,VLOOKUP(H178,[1]Priv_Workers!$B$2:$BD$55,5,FALSE),D178=5,VLOOKUP(H178,[1]Priv_Workers!$B$2:$BD$55,6,FALSE),D178=6,VLOOKUP(H178,[1]Priv_Workers!$B$2:$BD$55,7,FALSE),D178=7,VLOOKUP(H178,[1]Priv_Workers!$B$2:$BD$55,8,FALSE),D178=8,VLOOKUP(H178,[1]Priv_Workers!$B$2:$BD$55,9,FALSE),D178=9,VLOOKUP(H178,[1]Priv_Workers!$B$2:$BD$55,10,FALSE),D178=10,VLOOKUP(H178,[1]Priv_Workers!$B$2:$BD$55,11,FALSE),D178=11,VLOOKUP(H178,[1]Priv_Workers!$B$2:$BD$55,12,FALSE),D178=12,VLOOKUP(H178,[1]Priv_Workers!$B$2:$BD$55,13,FALSE)),C178=2015,_xlfn.IFS(D178=1,VLOOKUP(H178,[1]Priv_Workers!$B$2:$BD$55,14,FALSE),D178=2,VLOOKUP(H178,[1]Priv_Workers!$B$2:$BD$55,15,FALSE),D178=3,VLOOKUP(H178,[1]Priv_Workers!$B$2:$BD$55,16,FALSE),D178=4,VLOOKUP(H178,[1]Priv_Workers!$B$2:$BD$55,17,FALSE),D178=5,VLOOKUP(H178,[1]Priv_Workers!$B$2:$BD$55,18,FALSE),D178=6,VLOOKUP(H178,[1]Priv_Workers!$B$2:$BD$55,19,FALSE),D178=7,VLOOKUP(H178,[1]Priv_Workers!$B$2:$BD$55,20,FALSE),D178=8,VLOOKUP(H178,[1]Priv_Workers!$B$2:$BD$55,21,FALSE),D178=9,VLOOKUP(H178,[1]Priv_Workers!$B$2:$BD$55,22,FALSE),D178=10,VLOOKUP(H178,[1]Priv_Workers!$B$2:$BD$55,23,FALSE),D178=11,VLOOKUP(H178,[1]Priv_Workers!$B$2:$BD$55,24,FALSE),D178=12,VLOOKUP(H178,[1]Priv_Workers!$B$2:$BD$55,25,FALSE)),C178=2016,_xlfn.IFS(D178=1,VLOOKUP(H178,[1]Priv_Workers!$B$2:$BD$55,26,FALSE),D178=2,VLOOKUP(H178,[1]Priv_Workers!$B$2:$BD$55,27,FALSE),D178=3,VLOOKUP(H178,[1]Priv_Workers!$B$2:$BD$55,28,FALSE),D178=4,VLOOKUP(H178,[1]Priv_Workers!$B$2:$BD$55,29,FALSE),D178=5,VLOOKUP(H178,[1]Priv_Workers!$B$2:$BD$55,30,FALSE),D178=6,VLOOKUP(H178,[1]Priv_Workers!$B$2:$BD$55,31,FALSE),D178=7,VLOOKUP(H178,[1]Priv_Workers!$B$2:$BD$55,32,FALSE),D178=8,VLOOKUP(H178,[1]Priv_Workers!$B$2:$BD$55,33,FALSE),D178=9,VLOOKUP(H178,[1]Priv_Workers!$B$2:$BD$55,34,FALSE),D178=10,VLOOKUP(H178,[1]Priv_Workers!$B$2:$BD$55,35,FALSE),D178=11,VLOOKUP(H178,[1]Priv_Workers!$B$2:$BD$55,36,FALSE),D178=12,VLOOKUP(H178,[1]Priv_Workers!$B$2:$BD$55,37,FALSE)),C178=2017,_xlfn.IFS(D178=1,VLOOKUP(H178,[1]Priv_Workers!$B$2:$BD$55,38,FALSE),D178=2,VLOOKUP(H178,[1]Priv_Workers!$B$2:$BD$55,39,FALSE),D178=3,VLOOKUP(H178,[1]Priv_Workers!$B$2:$BD$55,40,FALSE),D178=4,VLOOKUP(H178,[1]Priv_Workers!$B$2:$BD$55,41,FALSE),D178=5,VLOOKUP(H178,[1]Priv_Workers!$B$2:$BD$55,42,FALSE),D178=6,VLOOKUP(H178,[1]Priv_Workers!$B$2:$BD$55,43,FALSE),D178=7,VLOOKUP(H178,[1]Priv_Workers!$B$2:$BD$55,43,FALSE),D178=8,VLOOKUP(H178,[1]Priv_Workers!$B$2:$BD$55,44,FALSE),D178=9,VLOOKUP(H178,[1]Priv_Workers!$B$2:$BD$55,45,FALSE),D178=10,VLOOKUP(H178,[1]Priv_Workers!$B$2:$BD$55,46,FALSE),D178=11,VLOOKUP(H178,[1]Priv_Workers!$B$2:$BD$55,47,FALSE),D178=12,VLOOKUP(H178,[1]Priv_Workers!$B$2:$BD$55,48)),C178=2018,_xlfn.IFS(D178=1,VLOOKUP(H178,[1]Priv_Workers!$B$2:$BD$55,49,FALSE),D178=2,VLOOKUP(H178,[1]Priv_Workers!$B$2:$BD$55,50,FALSE),D178=3,VLOOKUP(H178,[1]Priv_Workers!$B$2:$BD$55,51,FALSE),D178=4,VLOOKUP(H178,[1]Priv_Workers!$B$2:$BD$55,52,FALSE),D178=5,VLOOKUP(H178,[1]Priv_Workers!$B$2:$BD$55,53,FALSE),D178=6,VLOOKUP(H178,[1]Priv_Workers!$B$2:$BD$55,54)))</f>
        <v>0</v>
      </c>
      <c r="X178" s="3" t="e">
        <f t="shared" si="19"/>
        <v>#DIV/0!</v>
      </c>
      <c r="Y178" s="2">
        <f>_xlfn.IFS(C178=2014, _xlfn.IFS(E178=1, VLOOKUP(H178, [1]Wage_Info!$B$2:$AH$55, 2, FALSE), E178=2, VLOOKUP(H178, [1]Wage_Info!$B$2:$AH$55, 3, FALSE), E178=3, VLOOKUP(H178, [1]Wage_Info!$B$2:$AH$55, 4, FALSE), E178=4, VLOOKUP(H178, [1]Wage_Info!$B$2:$AH$55, 5, FALSE)), C178=2015, _xlfn.IFS(E178=1, VLOOKUP(H178, [1]Wage_Info!$B$2:$AH$55, 6, FALSE), E178=2, VLOOKUP(H178, [1]Wage_Info!$B$2:$AH$55, 7, FALSE), E178=3, VLOOKUP(H178, [1]Wage_Info!$B$2:$AH$55, 8, FALSE), E178=4, VLOOKUP(H178, [1]Wage_Info!$B$2:$AH$55, 9, FALSE)), C178=2016, _xlfn.IFS(E178=1, VLOOKUP(H178, [1]Wage_Info!$B$2:$AH$55, 10, FALSE), E178=2, VLOOKUP(H178, [1]Wage_Info!$B$2:$AH$55, 11, FALSE), E178=3, VLOOKUP(H178, [1]Wage_Info!$B$2:$AH$55, 12, FALSE), E178=4, VLOOKUP(H178, [1]Wage_Info!$B$2:$AH$55, 13, FALSE)), C178=2017, _xlfn.IFS(E178=1, VLOOKUP(H178, [1]Wage_Info!$B$2:$AH$55, 14, FALSE), E178=2, VLOOKUP(H178, [1]Wage_Info!$B$2:$AH$55, 15, FALSE), E178=3, VLOOKUP(H178, [1]Wage_Info!$B$2:$AH$55, 16, FALSE), E178=4, VLOOKUP(H178, [1]Wage_Info!$B$2:$AH$55, 17, FALSE)), C178 = 2018, _xlfn.IFS(E178=1, VLOOKUP(H178, [1]Wage_Info!$B$2:$AH$55, 18, FALSE), E178=3, VLOOKUP(H178, [1]Wage_Info!$B$2:$AH$55, 19, FALSE)))</f>
        <v>0</v>
      </c>
      <c r="Z178" s="2">
        <f>_xlfn.IFS(C178=2014, _xlfn.IFS(E178=1, VLOOKUP(H178, [1]Wage_Info!$B$2:$AL$55, 20, FALSE), E178=2, VLOOKUP(H178, [1]Wage_Info!$B$2:$AL$55, 21, FALSE), E178=3, VLOOKUP(H178, [1]Wage_Info!$B$2:$AL$55, 22, FALSE), E178=4, VLOOKUP(H178, [1]Wage_Info!$B$2:$AL$55, 23, FALSE)), C178=2015, _xlfn.IFS(E178=1, VLOOKUP(H178, [1]Wage_Info!$B$2:$AL$55, 24, FALSE), E178=2, VLOOKUP(H178, [1]Wage_Info!$B$2:$AL$55, 25, FALSE), E178=3, VLOOKUP(H178, [1]Wage_Info!$B$2:$AL$55, 26, FALSE), E178=4, VLOOKUP(H178, [1]Wage_Info!$B$2:$AL$55, 27, FALSE)), C178=2016, _xlfn.IFS(E178=1, VLOOKUP(H178, [1]Wage_Info!$B$2:$AL$55, 28, FALSE), E178=2, VLOOKUP(H178, [1]Wage_Info!$B$2:$AL$55, 29, FALSE), E178=3, VLOOKUP(H178, [1]Wage_Info!$B$2:$AL$55, 30, FALSE), E178=4, VLOOKUP(H178, [1]Wage_Info!$B$2:$AL$55, 31, FALSE)), C178=2017, _xlfn.IFS(E178=1, VLOOKUP(H178, [1]Wage_Info!$B$2:$AL$55, 32, FALSE), E178=2, VLOOKUP(H178, [1]Wage_Info!$B$2:$AL$55, 33, FALSE), E178=3, VLOOKUP(H178, [1]Wage_Info!$B$2:$AL$55, 34, FALSE), E178=4, VLOOKUP(H178, [1]Wage_Info!$B$2:$AL$55, 35, FALSE)), C178 = 2018, _xlfn.IFS(E178=1, VLOOKUP(H178, [1]Wage_Info!$B$2:$AL$55, 36, FALSE), E178=2, VLOOKUP(H178, [1]Wage_Info!$B$2:$AL$55, 37, FALSE)))</f>
        <v>0</v>
      </c>
      <c r="AA178" s="4" t="e">
        <f t="shared" si="20"/>
        <v>#DIV/0!</v>
      </c>
      <c r="AB178">
        <f>[1]Key!C178</f>
        <v>1</v>
      </c>
      <c r="AC178">
        <f t="shared" si="21"/>
        <v>0</v>
      </c>
      <c r="AD178">
        <f t="shared" si="22"/>
        <v>0</v>
      </c>
      <c r="AE178">
        <f t="shared" si="23"/>
        <v>0</v>
      </c>
      <c r="AF178">
        <f>[1]Key!D178</f>
        <v>0</v>
      </c>
    </row>
    <row r="179" spans="1:32" x14ac:dyDescent="0.3">
      <c r="A179">
        <v>178</v>
      </c>
      <c r="B179">
        <v>178</v>
      </c>
      <c r="C179">
        <v>2014</v>
      </c>
      <c r="D179">
        <v>3</v>
      </c>
      <c r="E179">
        <f t="shared" si="16"/>
        <v>1</v>
      </c>
      <c r="F179">
        <v>2016</v>
      </c>
      <c r="G179" t="s">
        <v>32</v>
      </c>
      <c r="H179" s="1">
        <f>VALUE(IF(G179="foreign",53,SUBSTITUTE(G179,G179,VLOOKUP(G179,[1]Key!$G$2:$H$55,2,))))</f>
        <v>53</v>
      </c>
      <c r="I179" t="s">
        <v>32</v>
      </c>
      <c r="J179">
        <f>VALUE(_xlfn.IFS(I179="foreign",53,I179="fictional",54, I179="unspecified", 55, NOT(OR(I179="foreign",I179="fictional")),SUBSTITUTE(I179,I179,VLOOKUP(I179,[1]Key!$G$2:$H$55,2,))))</f>
        <v>53</v>
      </c>
      <c r="K179">
        <f t="shared" si="17"/>
        <v>1</v>
      </c>
      <c r="L179">
        <f>VLOOKUP(H179, [1]Key!$H$2:$K$54, 2)</f>
        <v>0</v>
      </c>
      <c r="M179">
        <f>VLOOKUP(J179, [1]Key!$H$2:$K$54, 2)</f>
        <v>0</v>
      </c>
      <c r="N179">
        <f>VLOOKUP("*"&amp;G179&amp;"*",[1]Key!$N$2:$O$6,2,FALSE)</f>
        <v>0</v>
      </c>
      <c r="O179">
        <f>VLOOKUP("*"&amp;G179&amp;"*",[1]Key!$R$2:$S$11,2,FALSE)</f>
        <v>0</v>
      </c>
      <c r="P179">
        <v>523</v>
      </c>
      <c r="Q179" s="2">
        <v>35000000</v>
      </c>
      <c r="R179" t="s">
        <v>99</v>
      </c>
      <c r="S179">
        <f>VLOOKUP(R179, [1]Key!$U$2:$V$23, 2, FALSE)</f>
        <v>16</v>
      </c>
      <c r="T179">
        <f t="shared" si="18"/>
        <v>1</v>
      </c>
      <c r="U179">
        <f>_xlfn.IFS(C179=2018, VLOOKUP(H179, '[1]State Pop'!$B$2:$G$55,6),C179=2017, VLOOKUP(H179, '[1]State Pop'!$B$2:$F$55,5),C179=2016, VLOOKUP(H179, '[1]State Pop'!$B$2:$F$55,4), C179=2015, VLOOKUP(H179, '[1]State Pop'!$B$2:$F$55,3), C179=2014, VLOOKUP(H179, '[1]State Pop'!$B$2:$F$55,2))</f>
        <v>0</v>
      </c>
      <c r="V179">
        <f>_xlfn.IFS(C179=2014,_xlfn.IFS(D179=1,VLOOKUP(H179,[1]Film_Workers!$B$2:$BD$55,2,FALSE),D179=2,VLOOKUP(H179,[1]Film_Workers!$B$2:$BD$55,3,FALSE),D179=3,VLOOKUP(H179,[1]Film_Workers!$B$2:$BD$55,4,FALSE),D179=4,VLOOKUP(H179,[1]Film_Workers!$B$2:$BD$55,5,FALSE),D179=5,VLOOKUP(H179,[1]Film_Workers!$B$2:$BD$55,6,FALSE),D179=6,VLOOKUP(H179,[1]Film_Workers!$B$2:$BD$55,7,FALSE),D179=7,VLOOKUP(H179,[1]Film_Workers!$B$2:$BD$55,8,FALSE),D179=8,VLOOKUP(H179,[1]Film_Workers!$B$2:$BD$55,9,FALSE),D179=9,VLOOKUP(H179,[1]Film_Workers!$B$2:$BD$55,10,FALSE),D179=10,VLOOKUP(H179,[1]Film_Workers!$B$2:$BD$55,11,FALSE),D179=11,VLOOKUP(H179,[1]Film_Workers!$B$2:$BD$55,12,FALSE),D179=12,VLOOKUP(H179,[1]Film_Workers!$B$2:$BD$55,13,FALSE)),C179=2015,_xlfn.IFS(D179=1,VLOOKUP(H179,[1]Film_Workers!$B$2:$BD$55,14,FALSE),D179=2,VLOOKUP(H179,[1]Film_Workers!$B$2:$BD$55,15,FALSE),D179=3,VLOOKUP(H179,[1]Film_Workers!$B$2:$BD$55,16,FALSE),D179=4,VLOOKUP(H179,[1]Film_Workers!$B$2:$BD$55,17,FALSE),D179=5,VLOOKUP(H179,[1]Film_Workers!$B$2:$BD$55,18,FALSE),D179=6,VLOOKUP(H179,[1]Film_Workers!$B$2:$BD$55,19,FALSE),D179=7,VLOOKUP(H179,[1]Film_Workers!$B$2:$BD$55,20,FALSE),D179=8,VLOOKUP(H179,[1]Film_Workers!$B$2:$BD$55,21,FALSE),D179=9,VLOOKUP(H179,[1]Film_Workers!$B$2:$BD$55,22,FALSE),D179=10,VLOOKUP(H179,[1]Film_Workers!$B$2:$BD$55,23,FALSE),D179=11,VLOOKUP(H179,[1]Film_Workers!$B$2:$BD$55,24,FALSE),D179=12,VLOOKUP(H179,[1]Film_Workers!$B$2:$BD$55,25,FALSE)),C179=2016,_xlfn.IFS(D179=1,VLOOKUP(H179,[1]Film_Workers!$B$2:$BD$55,26,FALSE),D179=2,VLOOKUP(H179,[1]Film_Workers!$B$2:$BD$55,27,FALSE),D179=3,VLOOKUP(H179,[1]Film_Workers!$B$2:$BD$55,28,FALSE),D179=4,VLOOKUP(H179,[1]Film_Workers!$B$2:$BD$55,29,FALSE),D179=5,VLOOKUP(H179,[1]Film_Workers!$B$2:$BD$55,30,FALSE),D179=6,VLOOKUP(H179,[1]Film_Workers!$B$2:$BD$55,31,FALSE),D179=7,VLOOKUP(H179,[1]Film_Workers!$B$2:$BD$55,32,FALSE),D179=8,VLOOKUP(H179,[1]Film_Workers!$B$2:$BD$55,33,FALSE),D179=9,VLOOKUP(H179,[1]Film_Workers!$B$2:$BD$55,34,FALSE),D179=10,VLOOKUP(H179,[1]Film_Workers!$B$2:$BD$55,35,FALSE),D179=11,VLOOKUP(H179,[1]Film_Workers!$B$2:$BD$55,36,FALSE),D179=12,VLOOKUP(H179,[1]Film_Workers!$B$2:$BD$55,37,FALSE)),C179=2017,_xlfn.IFS(D179=1,VLOOKUP(H179,[1]Film_Workers!$B$2:$BD$55,38,FALSE),D179=2,VLOOKUP(H179,[1]Film_Workers!$B$2:$BD$55,39,FALSE),D179=3,VLOOKUP(H179,[1]Film_Workers!$B$2:$BD$55,40,FALSE),D179=4,VLOOKUP(H179,[1]Film_Workers!$B$2:$BD$55,41,FALSE),D179=5,VLOOKUP(H179,[1]Film_Workers!$B$2:$BD$55,42,FALSE),D179=6,VLOOKUP(H179,[1]Film_Workers!$B$2:$BD$55,43,FALSE),D179=7,VLOOKUP(H179,[1]Film_Workers!$B$2:$BD$55,43,FALSE),D179=8,VLOOKUP(H179,[1]Film_Workers!$B$2:$BD$55,44,FALSE),D179=9,VLOOKUP(H179,[1]Film_Workers!$B$2:$BD$55,45,FALSE),D179=10,VLOOKUP(H179,[1]Film_Workers!$B$2:$BD$55,46,FALSE),D179=11,VLOOKUP(H179,[1]Film_Workers!$B$2:$BD$55,47,FALSE),D179=12,VLOOKUP(H179,[1]Film_Workers!$B$2:$BD$55,48)),C179=2018,_xlfn.IFS(D179=1,VLOOKUP(H179,[1]Film_Workers!$B$2:$BD$55,49,FALSE),D179=2,VLOOKUP(H179,[1]Film_Workers!$B$2:$BD$55,50,FALSE),D179=3,VLOOKUP(H179,[1]Film_Workers!$B$2:$BD$55,51,FALSE),D179=4,VLOOKUP(H179,[1]Film_Workers!$B$2:$BD$55,52,FALSE),D179=5,VLOOKUP(H179,[1]Film_Workers!$B$2:$BD$55,53,FALSE),D179=6,VLOOKUP(H179,[1]Film_Workers!$B$2:$BD$55,54)))</f>
        <v>0</v>
      </c>
      <c r="W179">
        <f>_xlfn.IFS(C179=2014,_xlfn.IFS(D179=1,VLOOKUP(H179,[1]Priv_Workers!$B$2:$BD$55,2,FALSE),D179=2,VLOOKUP(H179,[1]Priv_Workers!$B$2:$BD$55,3,FALSE),D179=3,VLOOKUP(H179,[1]Priv_Workers!$B$2:$BD$55,4,FALSE),D179=4,VLOOKUP(H179,[1]Priv_Workers!$B$2:$BD$55,5,FALSE),D179=5,VLOOKUP(H179,[1]Priv_Workers!$B$2:$BD$55,6,FALSE),D179=6,VLOOKUP(H179,[1]Priv_Workers!$B$2:$BD$55,7,FALSE),D179=7,VLOOKUP(H179,[1]Priv_Workers!$B$2:$BD$55,8,FALSE),D179=8,VLOOKUP(H179,[1]Priv_Workers!$B$2:$BD$55,9,FALSE),D179=9,VLOOKUP(H179,[1]Priv_Workers!$B$2:$BD$55,10,FALSE),D179=10,VLOOKUP(H179,[1]Priv_Workers!$B$2:$BD$55,11,FALSE),D179=11,VLOOKUP(H179,[1]Priv_Workers!$B$2:$BD$55,12,FALSE),D179=12,VLOOKUP(H179,[1]Priv_Workers!$B$2:$BD$55,13,FALSE)),C179=2015,_xlfn.IFS(D179=1,VLOOKUP(H179,[1]Priv_Workers!$B$2:$BD$55,14,FALSE),D179=2,VLOOKUP(H179,[1]Priv_Workers!$B$2:$BD$55,15,FALSE),D179=3,VLOOKUP(H179,[1]Priv_Workers!$B$2:$BD$55,16,FALSE),D179=4,VLOOKUP(H179,[1]Priv_Workers!$B$2:$BD$55,17,FALSE),D179=5,VLOOKUP(H179,[1]Priv_Workers!$B$2:$BD$55,18,FALSE),D179=6,VLOOKUP(H179,[1]Priv_Workers!$B$2:$BD$55,19,FALSE),D179=7,VLOOKUP(H179,[1]Priv_Workers!$B$2:$BD$55,20,FALSE),D179=8,VLOOKUP(H179,[1]Priv_Workers!$B$2:$BD$55,21,FALSE),D179=9,VLOOKUP(H179,[1]Priv_Workers!$B$2:$BD$55,22,FALSE),D179=10,VLOOKUP(H179,[1]Priv_Workers!$B$2:$BD$55,23,FALSE),D179=11,VLOOKUP(H179,[1]Priv_Workers!$B$2:$BD$55,24,FALSE),D179=12,VLOOKUP(H179,[1]Priv_Workers!$B$2:$BD$55,25,FALSE)),C179=2016,_xlfn.IFS(D179=1,VLOOKUP(H179,[1]Priv_Workers!$B$2:$BD$55,26,FALSE),D179=2,VLOOKUP(H179,[1]Priv_Workers!$B$2:$BD$55,27,FALSE),D179=3,VLOOKUP(H179,[1]Priv_Workers!$B$2:$BD$55,28,FALSE),D179=4,VLOOKUP(H179,[1]Priv_Workers!$B$2:$BD$55,29,FALSE),D179=5,VLOOKUP(H179,[1]Priv_Workers!$B$2:$BD$55,30,FALSE),D179=6,VLOOKUP(H179,[1]Priv_Workers!$B$2:$BD$55,31,FALSE),D179=7,VLOOKUP(H179,[1]Priv_Workers!$B$2:$BD$55,32,FALSE),D179=8,VLOOKUP(H179,[1]Priv_Workers!$B$2:$BD$55,33,FALSE),D179=9,VLOOKUP(H179,[1]Priv_Workers!$B$2:$BD$55,34,FALSE),D179=10,VLOOKUP(H179,[1]Priv_Workers!$B$2:$BD$55,35,FALSE),D179=11,VLOOKUP(H179,[1]Priv_Workers!$B$2:$BD$55,36,FALSE),D179=12,VLOOKUP(H179,[1]Priv_Workers!$B$2:$BD$55,37,FALSE)),C179=2017,_xlfn.IFS(D179=1,VLOOKUP(H179,[1]Priv_Workers!$B$2:$BD$55,38,FALSE),D179=2,VLOOKUP(H179,[1]Priv_Workers!$B$2:$BD$55,39,FALSE),D179=3,VLOOKUP(H179,[1]Priv_Workers!$B$2:$BD$55,40,FALSE),D179=4,VLOOKUP(H179,[1]Priv_Workers!$B$2:$BD$55,41,FALSE),D179=5,VLOOKUP(H179,[1]Priv_Workers!$B$2:$BD$55,42,FALSE),D179=6,VLOOKUP(H179,[1]Priv_Workers!$B$2:$BD$55,43,FALSE),D179=7,VLOOKUP(H179,[1]Priv_Workers!$B$2:$BD$55,43,FALSE),D179=8,VLOOKUP(H179,[1]Priv_Workers!$B$2:$BD$55,44,FALSE),D179=9,VLOOKUP(H179,[1]Priv_Workers!$B$2:$BD$55,45,FALSE),D179=10,VLOOKUP(H179,[1]Priv_Workers!$B$2:$BD$55,46,FALSE),D179=11,VLOOKUP(H179,[1]Priv_Workers!$B$2:$BD$55,47,FALSE),D179=12,VLOOKUP(H179,[1]Priv_Workers!$B$2:$BD$55,48)),C179=2018,_xlfn.IFS(D179=1,VLOOKUP(H179,[1]Priv_Workers!$B$2:$BD$55,49,FALSE),D179=2,VLOOKUP(H179,[1]Priv_Workers!$B$2:$BD$55,50,FALSE),D179=3,VLOOKUP(H179,[1]Priv_Workers!$B$2:$BD$55,51,FALSE),D179=4,VLOOKUP(H179,[1]Priv_Workers!$B$2:$BD$55,52,FALSE),D179=5,VLOOKUP(H179,[1]Priv_Workers!$B$2:$BD$55,53,FALSE),D179=6,VLOOKUP(H179,[1]Priv_Workers!$B$2:$BD$55,54)))</f>
        <v>0</v>
      </c>
      <c r="X179" s="3" t="e">
        <f t="shared" si="19"/>
        <v>#DIV/0!</v>
      </c>
      <c r="Y179" s="2">
        <f>_xlfn.IFS(C179=2014, _xlfn.IFS(E179=1, VLOOKUP(H179, [1]Wage_Info!$B$2:$AH$55, 2, FALSE), E179=2, VLOOKUP(H179, [1]Wage_Info!$B$2:$AH$55, 3, FALSE), E179=3, VLOOKUP(H179, [1]Wage_Info!$B$2:$AH$55, 4, FALSE), E179=4, VLOOKUP(H179, [1]Wage_Info!$B$2:$AH$55, 5, FALSE)), C179=2015, _xlfn.IFS(E179=1, VLOOKUP(H179, [1]Wage_Info!$B$2:$AH$55, 6, FALSE), E179=2, VLOOKUP(H179, [1]Wage_Info!$B$2:$AH$55, 7, FALSE), E179=3, VLOOKUP(H179, [1]Wage_Info!$B$2:$AH$55, 8, FALSE), E179=4, VLOOKUP(H179, [1]Wage_Info!$B$2:$AH$55, 9, FALSE)), C179=2016, _xlfn.IFS(E179=1, VLOOKUP(H179, [1]Wage_Info!$B$2:$AH$55, 10, FALSE), E179=2, VLOOKUP(H179, [1]Wage_Info!$B$2:$AH$55, 11, FALSE), E179=3, VLOOKUP(H179, [1]Wage_Info!$B$2:$AH$55, 12, FALSE), E179=4, VLOOKUP(H179, [1]Wage_Info!$B$2:$AH$55, 13, FALSE)), C179=2017, _xlfn.IFS(E179=1, VLOOKUP(H179, [1]Wage_Info!$B$2:$AH$55, 14, FALSE), E179=2, VLOOKUP(H179, [1]Wage_Info!$B$2:$AH$55, 15, FALSE), E179=3, VLOOKUP(H179, [1]Wage_Info!$B$2:$AH$55, 16, FALSE), E179=4, VLOOKUP(H179, [1]Wage_Info!$B$2:$AH$55, 17, FALSE)), C179 = 2018, _xlfn.IFS(E179=1, VLOOKUP(H179, [1]Wage_Info!$B$2:$AH$55, 18, FALSE), E179=3, VLOOKUP(H179, [1]Wage_Info!$B$2:$AH$55, 19, FALSE)))</f>
        <v>0</v>
      </c>
      <c r="Z179" s="2">
        <f>_xlfn.IFS(C179=2014, _xlfn.IFS(E179=1, VLOOKUP(H179, [1]Wage_Info!$B$2:$AL$55, 20, FALSE), E179=2, VLOOKUP(H179, [1]Wage_Info!$B$2:$AL$55, 21, FALSE), E179=3, VLOOKUP(H179, [1]Wage_Info!$B$2:$AL$55, 22, FALSE), E179=4, VLOOKUP(H179, [1]Wage_Info!$B$2:$AL$55, 23, FALSE)), C179=2015, _xlfn.IFS(E179=1, VLOOKUP(H179, [1]Wage_Info!$B$2:$AL$55, 24, FALSE), E179=2, VLOOKUP(H179, [1]Wage_Info!$B$2:$AL$55, 25, FALSE), E179=3, VLOOKUP(H179, [1]Wage_Info!$B$2:$AL$55, 26, FALSE), E179=4, VLOOKUP(H179, [1]Wage_Info!$B$2:$AL$55, 27, FALSE)), C179=2016, _xlfn.IFS(E179=1, VLOOKUP(H179, [1]Wage_Info!$B$2:$AL$55, 28, FALSE), E179=2, VLOOKUP(H179, [1]Wage_Info!$B$2:$AL$55, 29, FALSE), E179=3, VLOOKUP(H179, [1]Wage_Info!$B$2:$AL$55, 30, FALSE), E179=4, VLOOKUP(H179, [1]Wage_Info!$B$2:$AL$55, 31, FALSE)), C179=2017, _xlfn.IFS(E179=1, VLOOKUP(H179, [1]Wage_Info!$B$2:$AL$55, 32, FALSE), E179=2, VLOOKUP(H179, [1]Wage_Info!$B$2:$AL$55, 33, FALSE), E179=3, VLOOKUP(H179, [1]Wage_Info!$B$2:$AL$55, 34, FALSE), E179=4, VLOOKUP(H179, [1]Wage_Info!$B$2:$AL$55, 35, FALSE)), C179 = 2018, _xlfn.IFS(E179=1, VLOOKUP(H179, [1]Wage_Info!$B$2:$AL$55, 36, FALSE), E179=2, VLOOKUP(H179, [1]Wage_Info!$B$2:$AL$55, 37, FALSE)))</f>
        <v>0</v>
      </c>
      <c r="AA179" s="4" t="e">
        <f t="shared" si="20"/>
        <v>#DIV/0!</v>
      </c>
      <c r="AB179">
        <f>[1]Key!C179</f>
        <v>1</v>
      </c>
      <c r="AC179">
        <f t="shared" si="21"/>
        <v>0</v>
      </c>
      <c r="AD179">
        <f t="shared" si="22"/>
        <v>0</v>
      </c>
      <c r="AE179">
        <f t="shared" si="23"/>
        <v>0</v>
      </c>
      <c r="AF179">
        <f>[1]Key!D179</f>
        <v>0</v>
      </c>
    </row>
    <row r="180" spans="1:32" x14ac:dyDescent="0.3">
      <c r="A180">
        <v>179</v>
      </c>
      <c r="B180">
        <v>179</v>
      </c>
      <c r="C180">
        <v>2014</v>
      </c>
      <c r="D180">
        <v>1</v>
      </c>
      <c r="E180">
        <f t="shared" si="16"/>
        <v>1</v>
      </c>
      <c r="F180">
        <v>2016</v>
      </c>
      <c r="G180" t="s">
        <v>48</v>
      </c>
      <c r="H180" s="1">
        <f>VALUE(IF(G180="foreign",53,SUBSTITUTE(G180,G180,VLOOKUP(G180,[1]Key!$G$2:$H$55,2,))))</f>
        <v>19</v>
      </c>
      <c r="I180" t="s">
        <v>56</v>
      </c>
      <c r="J180">
        <f>VALUE(_xlfn.IFS(I180="foreign",53,I180="fictional",54, I180="unspecified", 55, NOT(OR(I180="foreign",I180="fictional")),SUBSTITUTE(I180,I180,VLOOKUP(I180,[1]Key!$G$2:$H$55,2,))))</f>
        <v>10</v>
      </c>
      <c r="K180">
        <f t="shared" si="17"/>
        <v>0</v>
      </c>
      <c r="L180">
        <f>VLOOKUP(H180, [1]Key!$H$2:$K$54, 2)</f>
        <v>4</v>
      </c>
      <c r="M180">
        <f>VLOOKUP(J180, [1]Key!$H$2:$K$54, 2)</f>
        <v>3</v>
      </c>
      <c r="N180">
        <f>VLOOKUP("*"&amp;G180&amp;"*",[1]Key!$N$2:$O$6,2,FALSE)</f>
        <v>3</v>
      </c>
      <c r="O180">
        <f>VLOOKUP("*"&amp;G180&amp;"*",[1]Key!$R$2:$S$11,2,FALSE)</f>
        <v>9</v>
      </c>
      <c r="P180">
        <v>521</v>
      </c>
      <c r="Q180" s="2">
        <v>18000000</v>
      </c>
      <c r="R180" t="s">
        <v>37</v>
      </c>
      <c r="S180">
        <f>VLOOKUP(R180, [1]Key!$U$2:$V$50, 2, FALSE)</f>
        <v>3</v>
      </c>
      <c r="T180">
        <f t="shared" si="18"/>
        <v>0</v>
      </c>
      <c r="U180">
        <f>_xlfn.IFS(C180=2018, VLOOKUP(H180, '[1]State Pop'!$B$2:$G$55,6),C180=2017, VLOOKUP(H180, '[1]State Pop'!$B$2:$F$55,5),C180=2016, VLOOKUP(H180, '[1]State Pop'!$B$2:$F$55,4), C180=2015, VLOOKUP(H180, '[1]State Pop'!$B$2:$F$55,3), C180=2014, VLOOKUP(H180, '[1]State Pop'!$B$2:$F$55,2))</f>
        <v>4648797</v>
      </c>
      <c r="V180">
        <f>_xlfn.IFS(C180=2014,_xlfn.IFS(D180=1,VLOOKUP(H180,[1]Film_Workers!$B$2:$BD$55,2,FALSE),D180=2,VLOOKUP(H180,[1]Film_Workers!$B$2:$BD$55,3,FALSE),D180=3,VLOOKUP(H180,[1]Film_Workers!$B$2:$BD$55,4,FALSE),D180=4,VLOOKUP(H180,[1]Film_Workers!$B$2:$BD$55,5,FALSE),D180=5,VLOOKUP(H180,[1]Film_Workers!$B$2:$BD$55,6,FALSE),D180=6,VLOOKUP(H180,[1]Film_Workers!$B$2:$BD$55,7,FALSE),D180=7,VLOOKUP(H180,[1]Film_Workers!$B$2:$BD$55,8,FALSE),D180=8,VLOOKUP(H180,[1]Film_Workers!$B$2:$BD$55,9,FALSE),D180=9,VLOOKUP(H180,[1]Film_Workers!$B$2:$BD$55,10,FALSE),D180=10,VLOOKUP(H180,[1]Film_Workers!$B$2:$BD$55,11,FALSE),D180=11,VLOOKUP(H180,[1]Film_Workers!$B$2:$BD$55,12,FALSE),D180=12,VLOOKUP(H180,[1]Film_Workers!$B$2:$BD$55,13,FALSE)),C180=2015,_xlfn.IFS(D180=1,VLOOKUP(H180,[1]Film_Workers!$B$2:$BD$55,14,FALSE),D180=2,VLOOKUP(H180,[1]Film_Workers!$B$2:$BD$55,15,FALSE),D180=3,VLOOKUP(H180,[1]Film_Workers!$B$2:$BD$55,16,FALSE),D180=4,VLOOKUP(H180,[1]Film_Workers!$B$2:$BD$55,17,FALSE),D180=5,VLOOKUP(H180,[1]Film_Workers!$B$2:$BD$55,18,FALSE),D180=6,VLOOKUP(H180,[1]Film_Workers!$B$2:$BD$55,19,FALSE),D180=7,VLOOKUP(H180,[1]Film_Workers!$B$2:$BD$55,20,FALSE),D180=8,VLOOKUP(H180,[1]Film_Workers!$B$2:$BD$55,21,FALSE),D180=9,VLOOKUP(H180,[1]Film_Workers!$B$2:$BD$55,22,FALSE),D180=10,VLOOKUP(H180,[1]Film_Workers!$B$2:$BD$55,23,FALSE),D180=11,VLOOKUP(H180,[1]Film_Workers!$B$2:$BD$55,24,FALSE),D180=12,VLOOKUP(H180,[1]Film_Workers!$B$2:$BD$55,25,FALSE)),C180=2016,_xlfn.IFS(D180=1,VLOOKUP(H180,[1]Film_Workers!$B$2:$BD$55,26,FALSE),D180=2,VLOOKUP(H180,[1]Film_Workers!$B$2:$BD$55,27,FALSE),D180=3,VLOOKUP(H180,[1]Film_Workers!$B$2:$BD$55,28,FALSE),D180=4,VLOOKUP(H180,[1]Film_Workers!$B$2:$BD$55,29,FALSE),D180=5,VLOOKUP(H180,[1]Film_Workers!$B$2:$BD$55,30,FALSE),D180=6,VLOOKUP(H180,[1]Film_Workers!$B$2:$BD$55,31,FALSE),D180=7,VLOOKUP(H180,[1]Film_Workers!$B$2:$BD$55,32,FALSE),D180=8,VLOOKUP(H180,[1]Film_Workers!$B$2:$BD$55,33,FALSE),D180=9,VLOOKUP(H180,[1]Film_Workers!$B$2:$BD$55,34,FALSE),D180=10,VLOOKUP(H180,[1]Film_Workers!$B$2:$BD$55,35,FALSE),D180=11,VLOOKUP(H180,[1]Film_Workers!$B$2:$BD$55,36,FALSE),D180=12,VLOOKUP(H180,[1]Film_Workers!$B$2:$BD$55,37,FALSE)),C180=2017,_xlfn.IFS(D180=1,VLOOKUP(H180,[1]Film_Workers!$B$2:$BD$55,38,FALSE),D180=2,VLOOKUP(H180,[1]Film_Workers!$B$2:$BD$55,39,FALSE),D180=3,VLOOKUP(H180,[1]Film_Workers!$B$2:$BD$55,40,FALSE),D180=4,VLOOKUP(H180,[1]Film_Workers!$B$2:$BD$55,41,FALSE),D180=5,VLOOKUP(H180,[1]Film_Workers!$B$2:$BD$55,42,FALSE),D180=6,VLOOKUP(H180,[1]Film_Workers!$B$2:$BD$55,43,FALSE),D180=7,VLOOKUP(H180,[1]Film_Workers!$B$2:$BD$55,43,FALSE),D180=8,VLOOKUP(H180,[1]Film_Workers!$B$2:$BD$55,44,FALSE),D180=9,VLOOKUP(H180,[1]Film_Workers!$B$2:$BD$55,45,FALSE),D180=10,VLOOKUP(H180,[1]Film_Workers!$B$2:$BD$55,46,FALSE),D180=11,VLOOKUP(H180,[1]Film_Workers!$B$2:$BD$55,47,FALSE),D180=12,VLOOKUP(H180,[1]Film_Workers!$B$2:$BD$55,48)),C180=2018,_xlfn.IFS(D180=1,VLOOKUP(H180,[1]Film_Workers!$B$2:$BD$55,49,FALSE),D180=2,VLOOKUP(H180,[1]Film_Workers!$B$2:$BD$55,50,FALSE),D180=3,VLOOKUP(H180,[1]Film_Workers!$B$2:$BD$55,51,FALSE),D180=4,VLOOKUP(H180,[1]Film_Workers!$B$2:$BD$55,52,FALSE),D180=5,VLOOKUP(H180,[1]Film_Workers!$B$2:$BD$55,53,FALSE),D180=6,VLOOKUP(H180,[1]Film_Workers!$B$2:$BD$55,54)))</f>
        <v>2808</v>
      </c>
      <c r="W180">
        <f>_xlfn.IFS(C180=2014,_xlfn.IFS(D180=1,VLOOKUP(H180,[1]Priv_Workers!$B$2:$BD$55,2,FALSE),D180=2,VLOOKUP(H180,[1]Priv_Workers!$B$2:$BD$55,3,FALSE),D180=3,VLOOKUP(H180,[1]Priv_Workers!$B$2:$BD$55,4,FALSE),D180=4,VLOOKUP(H180,[1]Priv_Workers!$B$2:$BD$55,5,FALSE),D180=5,VLOOKUP(H180,[1]Priv_Workers!$B$2:$BD$55,6,FALSE),D180=6,VLOOKUP(H180,[1]Priv_Workers!$B$2:$BD$55,7,FALSE),D180=7,VLOOKUP(H180,[1]Priv_Workers!$B$2:$BD$55,8,FALSE),D180=8,VLOOKUP(H180,[1]Priv_Workers!$B$2:$BD$55,9,FALSE),D180=9,VLOOKUP(H180,[1]Priv_Workers!$B$2:$BD$55,10,FALSE),D180=10,VLOOKUP(H180,[1]Priv_Workers!$B$2:$BD$55,11,FALSE),D180=11,VLOOKUP(H180,[1]Priv_Workers!$B$2:$BD$55,12,FALSE),D180=12,VLOOKUP(H180,[1]Priv_Workers!$B$2:$BD$55,13,FALSE)),C180=2015,_xlfn.IFS(D180=1,VLOOKUP(H180,[1]Priv_Workers!$B$2:$BD$55,14,FALSE),D180=2,VLOOKUP(H180,[1]Priv_Workers!$B$2:$BD$55,15,FALSE),D180=3,VLOOKUP(H180,[1]Priv_Workers!$B$2:$BD$55,16,FALSE),D180=4,VLOOKUP(H180,[1]Priv_Workers!$B$2:$BD$55,17,FALSE),D180=5,VLOOKUP(H180,[1]Priv_Workers!$B$2:$BD$55,18,FALSE),D180=6,VLOOKUP(H180,[1]Priv_Workers!$B$2:$BD$55,19,FALSE),D180=7,VLOOKUP(H180,[1]Priv_Workers!$B$2:$BD$55,20,FALSE),D180=8,VLOOKUP(H180,[1]Priv_Workers!$B$2:$BD$55,21,FALSE),D180=9,VLOOKUP(H180,[1]Priv_Workers!$B$2:$BD$55,22,FALSE),D180=10,VLOOKUP(H180,[1]Priv_Workers!$B$2:$BD$55,23,FALSE),D180=11,VLOOKUP(H180,[1]Priv_Workers!$B$2:$BD$55,24,FALSE),D180=12,VLOOKUP(H180,[1]Priv_Workers!$B$2:$BD$55,25,FALSE)),C180=2016,_xlfn.IFS(D180=1,VLOOKUP(H180,[1]Priv_Workers!$B$2:$BD$55,26,FALSE),D180=2,VLOOKUP(H180,[1]Priv_Workers!$B$2:$BD$55,27,FALSE),D180=3,VLOOKUP(H180,[1]Priv_Workers!$B$2:$BD$55,28,FALSE),D180=4,VLOOKUP(H180,[1]Priv_Workers!$B$2:$BD$55,29,FALSE),D180=5,VLOOKUP(H180,[1]Priv_Workers!$B$2:$BD$55,30,FALSE),D180=6,VLOOKUP(H180,[1]Priv_Workers!$B$2:$BD$55,31,FALSE),D180=7,VLOOKUP(H180,[1]Priv_Workers!$B$2:$BD$55,32,FALSE),D180=8,VLOOKUP(H180,[1]Priv_Workers!$B$2:$BD$55,33,FALSE),D180=9,VLOOKUP(H180,[1]Priv_Workers!$B$2:$BD$55,34,FALSE),D180=10,VLOOKUP(H180,[1]Priv_Workers!$B$2:$BD$55,35,FALSE),D180=11,VLOOKUP(H180,[1]Priv_Workers!$B$2:$BD$55,36,FALSE),D180=12,VLOOKUP(H180,[1]Priv_Workers!$B$2:$BD$55,37,FALSE)),C180=2017,_xlfn.IFS(D180=1,VLOOKUP(H180,[1]Priv_Workers!$B$2:$BD$55,38,FALSE),D180=2,VLOOKUP(H180,[1]Priv_Workers!$B$2:$BD$55,39,FALSE),D180=3,VLOOKUP(H180,[1]Priv_Workers!$B$2:$BD$55,40,FALSE),D180=4,VLOOKUP(H180,[1]Priv_Workers!$B$2:$BD$55,41,FALSE),D180=5,VLOOKUP(H180,[1]Priv_Workers!$B$2:$BD$55,42,FALSE),D180=6,VLOOKUP(H180,[1]Priv_Workers!$B$2:$BD$55,43,FALSE),D180=7,VLOOKUP(H180,[1]Priv_Workers!$B$2:$BD$55,43,FALSE),D180=8,VLOOKUP(H180,[1]Priv_Workers!$B$2:$BD$55,44,FALSE),D180=9,VLOOKUP(H180,[1]Priv_Workers!$B$2:$BD$55,45,FALSE),D180=10,VLOOKUP(H180,[1]Priv_Workers!$B$2:$BD$55,46,FALSE),D180=11,VLOOKUP(H180,[1]Priv_Workers!$B$2:$BD$55,47,FALSE),D180=12,VLOOKUP(H180,[1]Priv_Workers!$B$2:$BD$55,48)),C180=2018,_xlfn.IFS(D180=1,VLOOKUP(H180,[1]Priv_Workers!$B$2:$BD$55,49,FALSE),D180=2,VLOOKUP(H180,[1]Priv_Workers!$B$2:$BD$55,50,FALSE),D180=3,VLOOKUP(H180,[1]Priv_Workers!$B$2:$BD$55,51,FALSE),D180=4,VLOOKUP(H180,[1]Priv_Workers!$B$2:$BD$55,52,FALSE),D180=5,VLOOKUP(H180,[1]Priv_Workers!$B$2:$BD$55,53,FALSE),D180=6,VLOOKUP(H180,[1]Priv_Workers!$B$2:$BD$55,54)))</f>
        <v>1572486</v>
      </c>
      <c r="X180" s="3">
        <f t="shared" si="19"/>
        <v>1.7857074721173989E-3</v>
      </c>
      <c r="Y180" s="2">
        <f>_xlfn.IFS(C180=2014, _xlfn.IFS(E180=1, VLOOKUP(H180, [1]Wage_Info!$B$2:$AH$55, 2, FALSE), E180=2, VLOOKUP(H180, [1]Wage_Info!$B$2:$AH$55, 3, FALSE), E180=3, VLOOKUP(H180, [1]Wage_Info!$B$2:$AH$55, 4, FALSE), E180=4, VLOOKUP(H180, [1]Wage_Info!$B$2:$AH$55, 5, FALSE)), C180=2015, _xlfn.IFS(E180=1, VLOOKUP(H180, [1]Wage_Info!$B$2:$AH$55, 6, FALSE), E180=2, VLOOKUP(H180, [1]Wage_Info!$B$2:$AH$55, 7, FALSE), E180=3, VLOOKUP(H180, [1]Wage_Info!$B$2:$AH$55, 8, FALSE), E180=4, VLOOKUP(H180, [1]Wage_Info!$B$2:$AH$55, 9, FALSE)), C180=2016, _xlfn.IFS(E180=1, VLOOKUP(H180, [1]Wage_Info!$B$2:$AH$55, 10, FALSE), E180=2, VLOOKUP(H180, [1]Wage_Info!$B$2:$AH$55, 11, FALSE), E180=3, VLOOKUP(H180, [1]Wage_Info!$B$2:$AH$55, 12, FALSE), E180=4, VLOOKUP(H180, [1]Wage_Info!$B$2:$AH$55, 13, FALSE)), C180=2017, _xlfn.IFS(E180=1, VLOOKUP(H180, [1]Wage_Info!$B$2:$AH$55, 14, FALSE), E180=2, VLOOKUP(H180, [1]Wage_Info!$B$2:$AH$55, 15, FALSE), E180=3, VLOOKUP(H180, [1]Wage_Info!$B$2:$AH$55, 16, FALSE), E180=4, VLOOKUP(H180, [1]Wage_Info!$B$2:$AH$55, 17, FALSE)), C180 = 2018, _xlfn.IFS(E180=1, VLOOKUP(H180, [1]Wage_Info!$B$2:$AH$55, 18, FALSE), E180=3, VLOOKUP(H180, [1]Wage_Info!$B$2:$AH$55, 19, FALSE)))</f>
        <v>38563371</v>
      </c>
      <c r="Z180" s="2">
        <f>_xlfn.IFS(C180=2014, _xlfn.IFS(E180=1, VLOOKUP(H180, [1]Wage_Info!$B$2:$AL$55, 20, FALSE), E180=2, VLOOKUP(H180, [1]Wage_Info!$B$2:$AL$55, 21, FALSE), E180=3, VLOOKUP(H180, [1]Wage_Info!$B$2:$AL$55, 22, FALSE), E180=4, VLOOKUP(H180, [1]Wage_Info!$B$2:$AL$55, 23, FALSE)), C180=2015, _xlfn.IFS(E180=1, VLOOKUP(H180, [1]Wage_Info!$B$2:$AL$55, 24, FALSE), E180=2, VLOOKUP(H180, [1]Wage_Info!$B$2:$AL$55, 25, FALSE), E180=3, VLOOKUP(H180, [1]Wage_Info!$B$2:$AL$55, 26, FALSE), E180=4, VLOOKUP(H180, [1]Wage_Info!$B$2:$AL$55, 27, FALSE)), C180=2016, _xlfn.IFS(E180=1, VLOOKUP(H180, [1]Wage_Info!$B$2:$AL$55, 28, FALSE), E180=2, VLOOKUP(H180, [1]Wage_Info!$B$2:$AL$55, 29, FALSE), E180=3, VLOOKUP(H180, [1]Wage_Info!$B$2:$AL$55, 30, FALSE), E180=4, VLOOKUP(H180, [1]Wage_Info!$B$2:$AL$55, 31, FALSE)), C180=2017, _xlfn.IFS(E180=1, VLOOKUP(H180, [1]Wage_Info!$B$2:$AL$55, 32, FALSE), E180=2, VLOOKUP(H180, [1]Wage_Info!$B$2:$AL$55, 33, FALSE), E180=3, VLOOKUP(H180, [1]Wage_Info!$B$2:$AL$55, 34, FALSE), E180=4, VLOOKUP(H180, [1]Wage_Info!$B$2:$AL$55, 35, FALSE)), C180 = 2018, _xlfn.IFS(E180=1, VLOOKUP(H180, [1]Wage_Info!$B$2:$AL$55, 36, FALSE), E180=2, VLOOKUP(H180, [1]Wage_Info!$B$2:$AL$55, 37, FALSE)))</f>
        <v>18041494298</v>
      </c>
      <c r="AA180" s="4">
        <f t="shared" si="20"/>
        <v>2.1374820933915081E-3</v>
      </c>
      <c r="AB180">
        <f>[1]Key!C180</f>
        <v>1</v>
      </c>
      <c r="AC180">
        <f t="shared" si="21"/>
        <v>0</v>
      </c>
      <c r="AD180">
        <f t="shared" si="22"/>
        <v>0</v>
      </c>
      <c r="AE180">
        <f t="shared" si="23"/>
        <v>0</v>
      </c>
      <c r="AF180">
        <f>[1]Key!D180</f>
        <v>0</v>
      </c>
    </row>
    <row r="181" spans="1:32" x14ac:dyDescent="0.3">
      <c r="A181">
        <v>180</v>
      </c>
      <c r="B181">
        <v>180</v>
      </c>
      <c r="E181" t="e">
        <f t="shared" si="16"/>
        <v>#N/A</v>
      </c>
      <c r="F181">
        <v>2016</v>
      </c>
      <c r="G181" t="s">
        <v>109</v>
      </c>
      <c r="H181" s="1">
        <f>VALUE(IF(G181="foreign",53,SUBSTITUTE(G181,G181,VLOOKUP(G181,[1]Key!$G$2:$H$55,2,))))</f>
        <v>43</v>
      </c>
      <c r="I181" t="s">
        <v>110</v>
      </c>
      <c r="J181">
        <f>VALUE(_xlfn.IFS(I181="foreign",53,I181="fictional",54, I181="unspecified", 55, NOT(OR(I181="foreign",I181="fictional")),SUBSTITUTE(I181,I181,VLOOKUP(I181,[1]Key!$G$2:$H$55,2,))))</f>
        <v>6</v>
      </c>
      <c r="K181">
        <f t="shared" si="17"/>
        <v>0</v>
      </c>
      <c r="L181">
        <f>VLOOKUP(H181, [1]Key!$H$2:$K$54, 2)</f>
        <v>1</v>
      </c>
      <c r="M181">
        <f>VLOOKUP(J181, [1]Key!$H$2:$K$54, 2)</f>
        <v>2</v>
      </c>
      <c r="N181">
        <f>VLOOKUP("*"&amp;G181&amp;"*",[1]Key!$N$2:$O$6,2,FALSE)</f>
        <v>3</v>
      </c>
      <c r="O181">
        <f>VLOOKUP("*"&amp;G181&amp;"*",[1]Key!$R$2:$S$11,2,FALSE)</f>
        <v>2</v>
      </c>
      <c r="P181">
        <v>516</v>
      </c>
      <c r="Q181" s="2">
        <v>1500000</v>
      </c>
      <c r="R181" t="s">
        <v>81</v>
      </c>
      <c r="S181">
        <f>VLOOKUP(R181, [1]Key!$U$2:$V$23, 2, FALSE)</f>
        <v>12</v>
      </c>
      <c r="T181">
        <f t="shared" si="18"/>
        <v>1</v>
      </c>
      <c r="U181" t="e">
        <f>_xlfn.IFS(C181=2018, VLOOKUP(H181, '[1]State Pop'!$B$2:$G$55,6),C181=2017, VLOOKUP(H181, '[1]State Pop'!$B$2:$F$55,5),C181=2016, VLOOKUP(H181, '[1]State Pop'!$B$2:$F$55,4), C181=2015, VLOOKUP(H181, '[1]State Pop'!$B$2:$F$55,3), C181=2014, VLOOKUP(H181, '[1]State Pop'!$B$2:$F$55,2))</f>
        <v>#N/A</v>
      </c>
      <c r="V181" t="e">
        <f>_xlfn.IFS(C181=2014,_xlfn.IFS(D181=1,VLOOKUP(H181,[1]Film_Workers!$B$2:$BD$55,2,FALSE),D181=2,VLOOKUP(H181,[1]Film_Workers!$B$2:$BD$55,3,FALSE),D181=3,VLOOKUP(H181,[1]Film_Workers!$B$2:$BD$55,4,FALSE),D181=4,VLOOKUP(H181,[1]Film_Workers!$B$2:$BD$55,5,FALSE),D181=5,VLOOKUP(H181,[1]Film_Workers!$B$2:$BD$55,6,FALSE),D181=6,VLOOKUP(H181,[1]Film_Workers!$B$2:$BD$55,7,FALSE),D181=7,VLOOKUP(H181,[1]Film_Workers!$B$2:$BD$55,8,FALSE),D181=8,VLOOKUP(H181,[1]Film_Workers!$B$2:$BD$55,9,FALSE),D181=9,VLOOKUP(H181,[1]Film_Workers!$B$2:$BD$55,10,FALSE),D181=10,VLOOKUP(H181,[1]Film_Workers!$B$2:$BD$55,11,FALSE),D181=11,VLOOKUP(H181,[1]Film_Workers!$B$2:$BD$55,12,FALSE),D181=12,VLOOKUP(H181,[1]Film_Workers!$B$2:$BD$55,13,FALSE)),C181=2015,_xlfn.IFS(D181=1,VLOOKUP(H181,[1]Film_Workers!$B$2:$BD$55,14,FALSE),D181=2,VLOOKUP(H181,[1]Film_Workers!$B$2:$BD$55,15,FALSE),D181=3,VLOOKUP(H181,[1]Film_Workers!$B$2:$BD$55,16,FALSE),D181=4,VLOOKUP(H181,[1]Film_Workers!$B$2:$BD$55,17,FALSE),D181=5,VLOOKUP(H181,[1]Film_Workers!$B$2:$BD$55,18,FALSE),D181=6,VLOOKUP(H181,[1]Film_Workers!$B$2:$BD$55,19,FALSE),D181=7,VLOOKUP(H181,[1]Film_Workers!$B$2:$BD$55,20,FALSE),D181=8,VLOOKUP(H181,[1]Film_Workers!$B$2:$BD$55,21,FALSE),D181=9,VLOOKUP(H181,[1]Film_Workers!$B$2:$BD$55,22,FALSE),D181=10,VLOOKUP(H181,[1]Film_Workers!$B$2:$BD$55,23,FALSE),D181=11,VLOOKUP(H181,[1]Film_Workers!$B$2:$BD$55,24,FALSE),D181=12,VLOOKUP(H181,[1]Film_Workers!$B$2:$BD$55,25,FALSE)),C181=2016,_xlfn.IFS(D181=1,VLOOKUP(H181,[1]Film_Workers!$B$2:$BD$55,26,FALSE),D181=2,VLOOKUP(H181,[1]Film_Workers!$B$2:$BD$55,27,FALSE),D181=3,VLOOKUP(H181,[1]Film_Workers!$B$2:$BD$55,28,FALSE),D181=4,VLOOKUP(H181,[1]Film_Workers!$B$2:$BD$55,29,FALSE),D181=5,VLOOKUP(H181,[1]Film_Workers!$B$2:$BD$55,30,FALSE),D181=6,VLOOKUP(H181,[1]Film_Workers!$B$2:$BD$55,31,FALSE),D181=7,VLOOKUP(H181,[1]Film_Workers!$B$2:$BD$55,32,FALSE),D181=8,VLOOKUP(H181,[1]Film_Workers!$B$2:$BD$55,33,FALSE),D181=9,VLOOKUP(H181,[1]Film_Workers!$B$2:$BD$55,34,FALSE),D181=10,VLOOKUP(H181,[1]Film_Workers!$B$2:$BD$55,35,FALSE),D181=11,VLOOKUP(H181,[1]Film_Workers!$B$2:$BD$55,36,FALSE),D181=12,VLOOKUP(H181,[1]Film_Workers!$B$2:$BD$55,37,FALSE)),C181=2017,_xlfn.IFS(D181=1,VLOOKUP(H181,[1]Film_Workers!$B$2:$BD$55,38,FALSE),D181=2,VLOOKUP(H181,[1]Film_Workers!$B$2:$BD$55,39,FALSE),D181=3,VLOOKUP(H181,[1]Film_Workers!$B$2:$BD$55,40,FALSE),D181=4,VLOOKUP(H181,[1]Film_Workers!$B$2:$BD$55,41,FALSE),D181=5,VLOOKUP(H181,[1]Film_Workers!$B$2:$BD$55,42,FALSE),D181=6,VLOOKUP(H181,[1]Film_Workers!$B$2:$BD$55,43,FALSE),D181=7,VLOOKUP(H181,[1]Film_Workers!$B$2:$BD$55,43,FALSE),D181=8,VLOOKUP(H181,[1]Film_Workers!$B$2:$BD$55,44,FALSE),D181=9,VLOOKUP(H181,[1]Film_Workers!$B$2:$BD$55,45,FALSE),D181=10,VLOOKUP(H181,[1]Film_Workers!$B$2:$BD$55,46,FALSE),D181=11,VLOOKUP(H181,[1]Film_Workers!$B$2:$BD$55,47,FALSE),D181=12,VLOOKUP(H181,[1]Film_Workers!$B$2:$BD$55,48)),C181=2018,_xlfn.IFS(D181=1,VLOOKUP(H181,[1]Film_Workers!$B$2:$BD$55,49,FALSE),D181=2,VLOOKUP(H181,[1]Film_Workers!$B$2:$BD$55,50,FALSE),D181=3,VLOOKUP(H181,[1]Film_Workers!$B$2:$BD$55,51,FALSE),D181=4,VLOOKUP(H181,[1]Film_Workers!$B$2:$BD$55,52,FALSE),D181=5,VLOOKUP(H181,[1]Film_Workers!$B$2:$BD$55,53,FALSE),D181=6,VLOOKUP(H181,[1]Film_Workers!$B$2:$BD$55,54)))</f>
        <v>#N/A</v>
      </c>
      <c r="W181" t="e">
        <f>_xlfn.IFS(C181=2014,_xlfn.IFS(D181=1,VLOOKUP(H181,[1]Priv_Workers!$B$2:$BD$55,2,FALSE),D181=2,VLOOKUP(H181,[1]Priv_Workers!$B$2:$BD$55,3,FALSE),D181=3,VLOOKUP(H181,[1]Priv_Workers!$B$2:$BD$55,4,FALSE),D181=4,VLOOKUP(H181,[1]Priv_Workers!$B$2:$BD$55,5,FALSE),D181=5,VLOOKUP(H181,[1]Priv_Workers!$B$2:$BD$55,6,FALSE),D181=6,VLOOKUP(H181,[1]Priv_Workers!$B$2:$BD$55,7,FALSE),D181=7,VLOOKUP(H181,[1]Priv_Workers!$B$2:$BD$55,8,FALSE),D181=8,VLOOKUP(H181,[1]Priv_Workers!$B$2:$BD$55,9,FALSE),D181=9,VLOOKUP(H181,[1]Priv_Workers!$B$2:$BD$55,10,FALSE),D181=10,VLOOKUP(H181,[1]Priv_Workers!$B$2:$BD$55,11,FALSE),D181=11,VLOOKUP(H181,[1]Priv_Workers!$B$2:$BD$55,12,FALSE),D181=12,VLOOKUP(H181,[1]Priv_Workers!$B$2:$BD$55,13,FALSE)),C181=2015,_xlfn.IFS(D181=1,VLOOKUP(H181,[1]Priv_Workers!$B$2:$BD$55,14,FALSE),D181=2,VLOOKUP(H181,[1]Priv_Workers!$B$2:$BD$55,15,FALSE),D181=3,VLOOKUP(H181,[1]Priv_Workers!$B$2:$BD$55,16,FALSE),D181=4,VLOOKUP(H181,[1]Priv_Workers!$B$2:$BD$55,17,FALSE),D181=5,VLOOKUP(H181,[1]Priv_Workers!$B$2:$BD$55,18,FALSE),D181=6,VLOOKUP(H181,[1]Priv_Workers!$B$2:$BD$55,19,FALSE),D181=7,VLOOKUP(H181,[1]Priv_Workers!$B$2:$BD$55,20,FALSE),D181=8,VLOOKUP(H181,[1]Priv_Workers!$B$2:$BD$55,21,FALSE),D181=9,VLOOKUP(H181,[1]Priv_Workers!$B$2:$BD$55,22,FALSE),D181=10,VLOOKUP(H181,[1]Priv_Workers!$B$2:$BD$55,23,FALSE),D181=11,VLOOKUP(H181,[1]Priv_Workers!$B$2:$BD$55,24,FALSE),D181=12,VLOOKUP(H181,[1]Priv_Workers!$B$2:$BD$55,25,FALSE)),C181=2016,_xlfn.IFS(D181=1,VLOOKUP(H181,[1]Priv_Workers!$B$2:$BD$55,26,FALSE),D181=2,VLOOKUP(H181,[1]Priv_Workers!$B$2:$BD$55,27,FALSE),D181=3,VLOOKUP(H181,[1]Priv_Workers!$B$2:$BD$55,28,FALSE),D181=4,VLOOKUP(H181,[1]Priv_Workers!$B$2:$BD$55,29,FALSE),D181=5,VLOOKUP(H181,[1]Priv_Workers!$B$2:$BD$55,30,FALSE),D181=6,VLOOKUP(H181,[1]Priv_Workers!$B$2:$BD$55,31,FALSE),D181=7,VLOOKUP(H181,[1]Priv_Workers!$B$2:$BD$55,32,FALSE),D181=8,VLOOKUP(H181,[1]Priv_Workers!$B$2:$BD$55,33,FALSE),D181=9,VLOOKUP(H181,[1]Priv_Workers!$B$2:$BD$55,34,FALSE),D181=10,VLOOKUP(H181,[1]Priv_Workers!$B$2:$BD$55,35,FALSE),D181=11,VLOOKUP(H181,[1]Priv_Workers!$B$2:$BD$55,36,FALSE),D181=12,VLOOKUP(H181,[1]Priv_Workers!$B$2:$BD$55,37,FALSE)),C181=2017,_xlfn.IFS(D181=1,VLOOKUP(H181,[1]Priv_Workers!$B$2:$BD$55,38,FALSE),D181=2,VLOOKUP(H181,[1]Priv_Workers!$B$2:$BD$55,39,FALSE),D181=3,VLOOKUP(H181,[1]Priv_Workers!$B$2:$BD$55,40,FALSE),D181=4,VLOOKUP(H181,[1]Priv_Workers!$B$2:$BD$55,41,FALSE),D181=5,VLOOKUP(H181,[1]Priv_Workers!$B$2:$BD$55,42,FALSE),D181=6,VLOOKUP(H181,[1]Priv_Workers!$B$2:$BD$55,43,FALSE),D181=7,VLOOKUP(H181,[1]Priv_Workers!$B$2:$BD$55,43,FALSE),D181=8,VLOOKUP(H181,[1]Priv_Workers!$B$2:$BD$55,44,FALSE),D181=9,VLOOKUP(H181,[1]Priv_Workers!$B$2:$BD$55,45,FALSE),D181=10,VLOOKUP(H181,[1]Priv_Workers!$B$2:$BD$55,46,FALSE),D181=11,VLOOKUP(H181,[1]Priv_Workers!$B$2:$BD$55,47,FALSE),D181=12,VLOOKUP(H181,[1]Priv_Workers!$B$2:$BD$55,48)),C181=2018,_xlfn.IFS(D181=1,VLOOKUP(H181,[1]Priv_Workers!$B$2:$BD$55,49,FALSE),D181=2,VLOOKUP(H181,[1]Priv_Workers!$B$2:$BD$55,50,FALSE),D181=3,VLOOKUP(H181,[1]Priv_Workers!$B$2:$BD$55,51,FALSE),D181=4,VLOOKUP(H181,[1]Priv_Workers!$B$2:$BD$55,52,FALSE),D181=5,VLOOKUP(H181,[1]Priv_Workers!$B$2:$BD$55,53,FALSE),D181=6,VLOOKUP(H181,[1]Priv_Workers!$B$2:$BD$55,54)))</f>
        <v>#N/A</v>
      </c>
      <c r="X181" s="3" t="e">
        <f t="shared" si="19"/>
        <v>#N/A</v>
      </c>
      <c r="Y181" s="2" t="e">
        <f>_xlfn.IFS(C181=2014, _xlfn.IFS(E181=1, VLOOKUP(H181, [1]Wage_Info!$B$2:$AH$55, 2, FALSE), E181=2, VLOOKUP(H181, [1]Wage_Info!$B$2:$AH$55, 3, FALSE), E181=3, VLOOKUP(H181, [1]Wage_Info!$B$2:$AH$55, 4, FALSE), E181=4, VLOOKUP(H181, [1]Wage_Info!$B$2:$AH$55, 5, FALSE)), C181=2015, _xlfn.IFS(E181=1, VLOOKUP(H181, [1]Wage_Info!$B$2:$AH$55, 6, FALSE), E181=2, VLOOKUP(H181, [1]Wage_Info!$B$2:$AH$55, 7, FALSE), E181=3, VLOOKUP(H181, [1]Wage_Info!$B$2:$AH$55, 8, FALSE), E181=4, VLOOKUP(H181, [1]Wage_Info!$B$2:$AH$55, 9, FALSE)), C181=2016, _xlfn.IFS(E181=1, VLOOKUP(H181, [1]Wage_Info!$B$2:$AH$55, 10, FALSE), E181=2, VLOOKUP(H181, [1]Wage_Info!$B$2:$AH$55, 11, FALSE), E181=3, VLOOKUP(H181, [1]Wage_Info!$B$2:$AH$55, 12, FALSE), E181=4, VLOOKUP(H181, [1]Wage_Info!$B$2:$AH$55, 13, FALSE)), C181=2017, _xlfn.IFS(E181=1, VLOOKUP(H181, [1]Wage_Info!$B$2:$AH$55, 14, FALSE), E181=2, VLOOKUP(H181, [1]Wage_Info!$B$2:$AH$55, 15, FALSE), E181=3, VLOOKUP(H181, [1]Wage_Info!$B$2:$AH$55, 16, FALSE), E181=4, VLOOKUP(H181, [1]Wage_Info!$B$2:$AH$55, 17, FALSE)), C181 = 2018, _xlfn.IFS(E181=1, VLOOKUP(H181, [1]Wage_Info!$B$2:$AH$55, 18, FALSE), E181=3, VLOOKUP(H181, [1]Wage_Info!$B$2:$AH$55, 19, FALSE)))</f>
        <v>#N/A</v>
      </c>
      <c r="Z181" s="2" t="e">
        <f>_xlfn.IFS(C181=2014, _xlfn.IFS(E181=1, VLOOKUP(H181, [1]Wage_Info!$B$2:$AL$55, 20, FALSE), E181=2, VLOOKUP(H181, [1]Wage_Info!$B$2:$AL$55, 21, FALSE), E181=3, VLOOKUP(H181, [1]Wage_Info!$B$2:$AL$55, 22, FALSE), E181=4, VLOOKUP(H181, [1]Wage_Info!$B$2:$AL$55, 23, FALSE)), C181=2015, _xlfn.IFS(E181=1, VLOOKUP(H181, [1]Wage_Info!$B$2:$AL$55, 24, FALSE), E181=2, VLOOKUP(H181, [1]Wage_Info!$B$2:$AL$55, 25, FALSE), E181=3, VLOOKUP(H181, [1]Wage_Info!$B$2:$AL$55, 26, FALSE), E181=4, VLOOKUP(H181, [1]Wage_Info!$B$2:$AL$55, 27, FALSE)), C181=2016, _xlfn.IFS(E181=1, VLOOKUP(H181, [1]Wage_Info!$B$2:$AL$55, 28, FALSE), E181=2, VLOOKUP(H181, [1]Wage_Info!$B$2:$AL$55, 29, FALSE), E181=3, VLOOKUP(H181, [1]Wage_Info!$B$2:$AL$55, 30, FALSE), E181=4, VLOOKUP(H181, [1]Wage_Info!$B$2:$AL$55, 31, FALSE)), C181=2017, _xlfn.IFS(E181=1, VLOOKUP(H181, [1]Wage_Info!$B$2:$AL$55, 32, FALSE), E181=2, VLOOKUP(H181, [1]Wage_Info!$B$2:$AL$55, 33, FALSE), E181=3, VLOOKUP(H181, [1]Wage_Info!$B$2:$AL$55, 34, FALSE), E181=4, VLOOKUP(H181, [1]Wage_Info!$B$2:$AL$55, 35, FALSE)), C181 = 2018, _xlfn.IFS(E181=1, VLOOKUP(H181, [1]Wage_Info!$B$2:$AL$55, 36, FALSE), E181=2, VLOOKUP(H181, [1]Wage_Info!$B$2:$AL$55, 37, FALSE)))</f>
        <v>#N/A</v>
      </c>
      <c r="AA181" s="4" t="e">
        <f t="shared" si="20"/>
        <v>#N/A</v>
      </c>
      <c r="AB181">
        <f>[1]Key!C181</f>
        <v>1</v>
      </c>
      <c r="AC181">
        <f t="shared" si="21"/>
        <v>0</v>
      </c>
      <c r="AD181">
        <f t="shared" si="22"/>
        <v>0</v>
      </c>
      <c r="AE181">
        <f t="shared" si="23"/>
        <v>0</v>
      </c>
      <c r="AF181">
        <f>[1]Key!D181</f>
        <v>0</v>
      </c>
    </row>
    <row r="182" spans="1:32" x14ac:dyDescent="0.3">
      <c r="A182">
        <v>181</v>
      </c>
      <c r="B182">
        <v>181</v>
      </c>
      <c r="C182">
        <v>2015</v>
      </c>
      <c r="D182">
        <v>12</v>
      </c>
      <c r="E182">
        <f t="shared" si="16"/>
        <v>4</v>
      </c>
      <c r="F182">
        <v>2016</v>
      </c>
      <c r="G182" t="s">
        <v>62</v>
      </c>
      <c r="H182" s="1">
        <f>VALUE(IF(G182="foreign",53,SUBSTITUTE(G182,G182,VLOOKUP(G182,[1]Key!$G$2:$H$55,2,))))</f>
        <v>53</v>
      </c>
      <c r="I182" t="s">
        <v>111</v>
      </c>
      <c r="J182">
        <f>VALUE(_xlfn.IFS(I182="foreign",53,I182="fictional",54, I182="unspecified", 55, NOT(OR(I182="foreign",I182="fictional")),SUBSTITUTE(I182,I182,VLOOKUP(I182,[1]Key!$G$2:$H$55,2,))))</f>
        <v>9</v>
      </c>
      <c r="K182">
        <f t="shared" si="17"/>
        <v>0</v>
      </c>
      <c r="L182">
        <f>VLOOKUP(H182, [1]Key!$H$2:$K$54, 2)</f>
        <v>0</v>
      </c>
      <c r="M182">
        <f>VLOOKUP(J182, [1]Key!$H$2:$K$54, 2)</f>
        <v>2</v>
      </c>
      <c r="N182">
        <f>VLOOKUP("*"&amp;G182&amp;"*",[1]Key!$N$2:$O$6,2,FALSE)</f>
        <v>0</v>
      </c>
      <c r="O182">
        <f>VLOOKUP("*"&amp;G182&amp;"*",[1]Key!$R$2:$S$11,2,FALSE)</f>
        <v>0</v>
      </c>
      <c r="P182">
        <v>508</v>
      </c>
      <c r="Q182" s="2">
        <v>9000000</v>
      </c>
      <c r="R182" t="s">
        <v>39</v>
      </c>
      <c r="S182">
        <f>VLOOKUP(R182, [1]Key!$U$2:$V$23, 2, FALSE)</f>
        <v>4</v>
      </c>
      <c r="T182">
        <f t="shared" si="18"/>
        <v>0</v>
      </c>
      <c r="U182">
        <f>_xlfn.IFS(C182=2018, VLOOKUP(H182, '[1]State Pop'!$B$2:$G$55,6),C182=2017, VLOOKUP(H182, '[1]State Pop'!$B$2:$F$55,5),C182=2016, VLOOKUP(H182, '[1]State Pop'!$B$2:$F$55,4), C182=2015, VLOOKUP(H182, '[1]State Pop'!$B$2:$F$55,3), C182=2014, VLOOKUP(H182, '[1]State Pop'!$B$2:$F$55,2))</f>
        <v>0</v>
      </c>
      <c r="V182">
        <f>_xlfn.IFS(C182=2014,_xlfn.IFS(D182=1,VLOOKUP(H182,[1]Film_Workers!$B$2:$BD$55,2,FALSE),D182=2,VLOOKUP(H182,[1]Film_Workers!$B$2:$BD$55,3,FALSE),D182=3,VLOOKUP(H182,[1]Film_Workers!$B$2:$BD$55,4,FALSE),D182=4,VLOOKUP(H182,[1]Film_Workers!$B$2:$BD$55,5,FALSE),D182=5,VLOOKUP(H182,[1]Film_Workers!$B$2:$BD$55,6,FALSE),D182=6,VLOOKUP(H182,[1]Film_Workers!$B$2:$BD$55,7,FALSE),D182=7,VLOOKUP(H182,[1]Film_Workers!$B$2:$BD$55,8,FALSE),D182=8,VLOOKUP(H182,[1]Film_Workers!$B$2:$BD$55,9,FALSE),D182=9,VLOOKUP(H182,[1]Film_Workers!$B$2:$BD$55,10,FALSE),D182=10,VLOOKUP(H182,[1]Film_Workers!$B$2:$BD$55,11,FALSE),D182=11,VLOOKUP(H182,[1]Film_Workers!$B$2:$BD$55,12,FALSE),D182=12,VLOOKUP(H182,[1]Film_Workers!$B$2:$BD$55,13,FALSE)),C182=2015,_xlfn.IFS(D182=1,VLOOKUP(H182,[1]Film_Workers!$B$2:$BD$55,14,FALSE),D182=2,VLOOKUP(H182,[1]Film_Workers!$B$2:$BD$55,15,FALSE),D182=3,VLOOKUP(H182,[1]Film_Workers!$B$2:$BD$55,16,FALSE),D182=4,VLOOKUP(H182,[1]Film_Workers!$B$2:$BD$55,17,FALSE),D182=5,VLOOKUP(H182,[1]Film_Workers!$B$2:$BD$55,18,FALSE),D182=6,VLOOKUP(H182,[1]Film_Workers!$B$2:$BD$55,19,FALSE),D182=7,VLOOKUP(H182,[1]Film_Workers!$B$2:$BD$55,20,FALSE),D182=8,VLOOKUP(H182,[1]Film_Workers!$B$2:$BD$55,21,FALSE),D182=9,VLOOKUP(H182,[1]Film_Workers!$B$2:$BD$55,22,FALSE),D182=10,VLOOKUP(H182,[1]Film_Workers!$B$2:$BD$55,23,FALSE),D182=11,VLOOKUP(H182,[1]Film_Workers!$B$2:$BD$55,24,FALSE),D182=12,VLOOKUP(H182,[1]Film_Workers!$B$2:$BD$55,25,FALSE)),C182=2016,_xlfn.IFS(D182=1,VLOOKUP(H182,[1]Film_Workers!$B$2:$BD$55,26,FALSE),D182=2,VLOOKUP(H182,[1]Film_Workers!$B$2:$BD$55,27,FALSE),D182=3,VLOOKUP(H182,[1]Film_Workers!$B$2:$BD$55,28,FALSE),D182=4,VLOOKUP(H182,[1]Film_Workers!$B$2:$BD$55,29,FALSE),D182=5,VLOOKUP(H182,[1]Film_Workers!$B$2:$BD$55,30,FALSE),D182=6,VLOOKUP(H182,[1]Film_Workers!$B$2:$BD$55,31,FALSE),D182=7,VLOOKUP(H182,[1]Film_Workers!$B$2:$BD$55,32,FALSE),D182=8,VLOOKUP(H182,[1]Film_Workers!$B$2:$BD$55,33,FALSE),D182=9,VLOOKUP(H182,[1]Film_Workers!$B$2:$BD$55,34,FALSE),D182=10,VLOOKUP(H182,[1]Film_Workers!$B$2:$BD$55,35,FALSE),D182=11,VLOOKUP(H182,[1]Film_Workers!$B$2:$BD$55,36,FALSE),D182=12,VLOOKUP(H182,[1]Film_Workers!$B$2:$BD$55,37,FALSE)),C182=2017,_xlfn.IFS(D182=1,VLOOKUP(H182,[1]Film_Workers!$B$2:$BD$55,38,FALSE),D182=2,VLOOKUP(H182,[1]Film_Workers!$B$2:$BD$55,39,FALSE),D182=3,VLOOKUP(H182,[1]Film_Workers!$B$2:$BD$55,40,FALSE),D182=4,VLOOKUP(H182,[1]Film_Workers!$B$2:$BD$55,41,FALSE),D182=5,VLOOKUP(H182,[1]Film_Workers!$B$2:$BD$55,42,FALSE),D182=6,VLOOKUP(H182,[1]Film_Workers!$B$2:$BD$55,43,FALSE),D182=7,VLOOKUP(H182,[1]Film_Workers!$B$2:$BD$55,43,FALSE),D182=8,VLOOKUP(H182,[1]Film_Workers!$B$2:$BD$55,44,FALSE),D182=9,VLOOKUP(H182,[1]Film_Workers!$B$2:$BD$55,45,FALSE),D182=10,VLOOKUP(H182,[1]Film_Workers!$B$2:$BD$55,46,FALSE),D182=11,VLOOKUP(H182,[1]Film_Workers!$B$2:$BD$55,47,FALSE),D182=12,VLOOKUP(H182,[1]Film_Workers!$B$2:$BD$55,48)),C182=2018,_xlfn.IFS(D182=1,VLOOKUP(H182,[1]Film_Workers!$B$2:$BD$55,49,FALSE),D182=2,VLOOKUP(H182,[1]Film_Workers!$B$2:$BD$55,50,FALSE),D182=3,VLOOKUP(H182,[1]Film_Workers!$B$2:$BD$55,51,FALSE),D182=4,VLOOKUP(H182,[1]Film_Workers!$B$2:$BD$55,52,FALSE),D182=5,VLOOKUP(H182,[1]Film_Workers!$B$2:$BD$55,53,FALSE),D182=6,VLOOKUP(H182,[1]Film_Workers!$B$2:$BD$55,54)))</f>
        <v>0</v>
      </c>
      <c r="W182">
        <f>_xlfn.IFS(C182=2014,_xlfn.IFS(D182=1,VLOOKUP(H182,[1]Priv_Workers!$B$2:$BD$55,2,FALSE),D182=2,VLOOKUP(H182,[1]Priv_Workers!$B$2:$BD$55,3,FALSE),D182=3,VLOOKUP(H182,[1]Priv_Workers!$B$2:$BD$55,4,FALSE),D182=4,VLOOKUP(H182,[1]Priv_Workers!$B$2:$BD$55,5,FALSE),D182=5,VLOOKUP(H182,[1]Priv_Workers!$B$2:$BD$55,6,FALSE),D182=6,VLOOKUP(H182,[1]Priv_Workers!$B$2:$BD$55,7,FALSE),D182=7,VLOOKUP(H182,[1]Priv_Workers!$B$2:$BD$55,8,FALSE),D182=8,VLOOKUP(H182,[1]Priv_Workers!$B$2:$BD$55,9,FALSE),D182=9,VLOOKUP(H182,[1]Priv_Workers!$B$2:$BD$55,10,FALSE),D182=10,VLOOKUP(H182,[1]Priv_Workers!$B$2:$BD$55,11,FALSE),D182=11,VLOOKUP(H182,[1]Priv_Workers!$B$2:$BD$55,12,FALSE),D182=12,VLOOKUP(H182,[1]Priv_Workers!$B$2:$BD$55,13,FALSE)),C182=2015,_xlfn.IFS(D182=1,VLOOKUP(H182,[1]Priv_Workers!$B$2:$BD$55,14,FALSE),D182=2,VLOOKUP(H182,[1]Priv_Workers!$B$2:$BD$55,15,FALSE),D182=3,VLOOKUP(H182,[1]Priv_Workers!$B$2:$BD$55,16,FALSE),D182=4,VLOOKUP(H182,[1]Priv_Workers!$B$2:$BD$55,17,FALSE),D182=5,VLOOKUP(H182,[1]Priv_Workers!$B$2:$BD$55,18,FALSE),D182=6,VLOOKUP(H182,[1]Priv_Workers!$B$2:$BD$55,19,FALSE),D182=7,VLOOKUP(H182,[1]Priv_Workers!$B$2:$BD$55,20,FALSE),D182=8,VLOOKUP(H182,[1]Priv_Workers!$B$2:$BD$55,21,FALSE),D182=9,VLOOKUP(H182,[1]Priv_Workers!$B$2:$BD$55,22,FALSE),D182=10,VLOOKUP(H182,[1]Priv_Workers!$B$2:$BD$55,23,FALSE),D182=11,VLOOKUP(H182,[1]Priv_Workers!$B$2:$BD$55,24,FALSE),D182=12,VLOOKUP(H182,[1]Priv_Workers!$B$2:$BD$55,25,FALSE)),C182=2016,_xlfn.IFS(D182=1,VLOOKUP(H182,[1]Priv_Workers!$B$2:$BD$55,26,FALSE),D182=2,VLOOKUP(H182,[1]Priv_Workers!$B$2:$BD$55,27,FALSE),D182=3,VLOOKUP(H182,[1]Priv_Workers!$B$2:$BD$55,28,FALSE),D182=4,VLOOKUP(H182,[1]Priv_Workers!$B$2:$BD$55,29,FALSE),D182=5,VLOOKUP(H182,[1]Priv_Workers!$B$2:$BD$55,30,FALSE),D182=6,VLOOKUP(H182,[1]Priv_Workers!$B$2:$BD$55,31,FALSE),D182=7,VLOOKUP(H182,[1]Priv_Workers!$B$2:$BD$55,32,FALSE),D182=8,VLOOKUP(H182,[1]Priv_Workers!$B$2:$BD$55,33,FALSE),D182=9,VLOOKUP(H182,[1]Priv_Workers!$B$2:$BD$55,34,FALSE),D182=10,VLOOKUP(H182,[1]Priv_Workers!$B$2:$BD$55,35,FALSE),D182=11,VLOOKUP(H182,[1]Priv_Workers!$B$2:$BD$55,36,FALSE),D182=12,VLOOKUP(H182,[1]Priv_Workers!$B$2:$BD$55,37,FALSE)),C182=2017,_xlfn.IFS(D182=1,VLOOKUP(H182,[1]Priv_Workers!$B$2:$BD$55,38,FALSE),D182=2,VLOOKUP(H182,[1]Priv_Workers!$B$2:$BD$55,39,FALSE),D182=3,VLOOKUP(H182,[1]Priv_Workers!$B$2:$BD$55,40,FALSE),D182=4,VLOOKUP(H182,[1]Priv_Workers!$B$2:$BD$55,41,FALSE),D182=5,VLOOKUP(H182,[1]Priv_Workers!$B$2:$BD$55,42,FALSE),D182=6,VLOOKUP(H182,[1]Priv_Workers!$B$2:$BD$55,43,FALSE),D182=7,VLOOKUP(H182,[1]Priv_Workers!$B$2:$BD$55,43,FALSE),D182=8,VLOOKUP(H182,[1]Priv_Workers!$B$2:$BD$55,44,FALSE),D182=9,VLOOKUP(H182,[1]Priv_Workers!$B$2:$BD$55,45,FALSE),D182=10,VLOOKUP(H182,[1]Priv_Workers!$B$2:$BD$55,46,FALSE),D182=11,VLOOKUP(H182,[1]Priv_Workers!$B$2:$BD$55,47,FALSE),D182=12,VLOOKUP(H182,[1]Priv_Workers!$B$2:$BD$55,48)),C182=2018,_xlfn.IFS(D182=1,VLOOKUP(H182,[1]Priv_Workers!$B$2:$BD$55,49,FALSE),D182=2,VLOOKUP(H182,[1]Priv_Workers!$B$2:$BD$55,50,FALSE),D182=3,VLOOKUP(H182,[1]Priv_Workers!$B$2:$BD$55,51,FALSE),D182=4,VLOOKUP(H182,[1]Priv_Workers!$B$2:$BD$55,52,FALSE),D182=5,VLOOKUP(H182,[1]Priv_Workers!$B$2:$BD$55,53,FALSE),D182=6,VLOOKUP(H182,[1]Priv_Workers!$B$2:$BD$55,54)))</f>
        <v>0</v>
      </c>
      <c r="X182" s="3" t="e">
        <f t="shared" si="19"/>
        <v>#DIV/0!</v>
      </c>
      <c r="Y182" s="2">
        <f>_xlfn.IFS(C182=2014, _xlfn.IFS(E182=1, VLOOKUP(H182, [1]Wage_Info!$B$2:$AH$55, 2, FALSE), E182=2, VLOOKUP(H182, [1]Wage_Info!$B$2:$AH$55, 3, FALSE), E182=3, VLOOKUP(H182, [1]Wage_Info!$B$2:$AH$55, 4, FALSE), E182=4, VLOOKUP(H182, [1]Wage_Info!$B$2:$AH$55, 5, FALSE)), C182=2015, _xlfn.IFS(E182=1, VLOOKUP(H182, [1]Wage_Info!$B$2:$AH$55, 6, FALSE), E182=2, VLOOKUP(H182, [1]Wage_Info!$B$2:$AH$55, 7, FALSE), E182=3, VLOOKUP(H182, [1]Wage_Info!$B$2:$AH$55, 8, FALSE), E182=4, VLOOKUP(H182, [1]Wage_Info!$B$2:$AH$55, 9, FALSE)), C182=2016, _xlfn.IFS(E182=1, VLOOKUP(H182, [1]Wage_Info!$B$2:$AH$55, 10, FALSE), E182=2, VLOOKUP(H182, [1]Wage_Info!$B$2:$AH$55, 11, FALSE), E182=3, VLOOKUP(H182, [1]Wage_Info!$B$2:$AH$55, 12, FALSE), E182=4, VLOOKUP(H182, [1]Wage_Info!$B$2:$AH$55, 13, FALSE)), C182=2017, _xlfn.IFS(E182=1, VLOOKUP(H182, [1]Wage_Info!$B$2:$AH$55, 14, FALSE), E182=2, VLOOKUP(H182, [1]Wage_Info!$B$2:$AH$55, 15, FALSE), E182=3, VLOOKUP(H182, [1]Wage_Info!$B$2:$AH$55, 16, FALSE), E182=4, VLOOKUP(H182, [1]Wage_Info!$B$2:$AH$55, 17, FALSE)), C182 = 2018, _xlfn.IFS(E182=1, VLOOKUP(H182, [1]Wage_Info!$B$2:$AH$55, 18, FALSE), E182=3, VLOOKUP(H182, [1]Wage_Info!$B$2:$AH$55, 19, FALSE)))</f>
        <v>0</v>
      </c>
      <c r="Z182" s="2">
        <f>_xlfn.IFS(C182=2014, _xlfn.IFS(E182=1, VLOOKUP(H182, [1]Wage_Info!$B$2:$AL$55, 20, FALSE), E182=2, VLOOKUP(H182, [1]Wage_Info!$B$2:$AL$55, 21, FALSE), E182=3, VLOOKUP(H182, [1]Wage_Info!$B$2:$AL$55, 22, FALSE), E182=4, VLOOKUP(H182, [1]Wage_Info!$B$2:$AL$55, 23, FALSE)), C182=2015, _xlfn.IFS(E182=1, VLOOKUP(H182, [1]Wage_Info!$B$2:$AL$55, 24, FALSE), E182=2, VLOOKUP(H182, [1]Wage_Info!$B$2:$AL$55, 25, FALSE), E182=3, VLOOKUP(H182, [1]Wage_Info!$B$2:$AL$55, 26, FALSE), E182=4, VLOOKUP(H182, [1]Wage_Info!$B$2:$AL$55, 27, FALSE)), C182=2016, _xlfn.IFS(E182=1, VLOOKUP(H182, [1]Wage_Info!$B$2:$AL$55, 28, FALSE), E182=2, VLOOKUP(H182, [1]Wage_Info!$B$2:$AL$55, 29, FALSE), E182=3, VLOOKUP(H182, [1]Wage_Info!$B$2:$AL$55, 30, FALSE), E182=4, VLOOKUP(H182, [1]Wage_Info!$B$2:$AL$55, 31, FALSE)), C182=2017, _xlfn.IFS(E182=1, VLOOKUP(H182, [1]Wage_Info!$B$2:$AL$55, 32, FALSE), E182=2, VLOOKUP(H182, [1]Wage_Info!$B$2:$AL$55, 33, FALSE), E182=3, VLOOKUP(H182, [1]Wage_Info!$B$2:$AL$55, 34, FALSE), E182=4, VLOOKUP(H182, [1]Wage_Info!$B$2:$AL$55, 35, FALSE)), C182 = 2018, _xlfn.IFS(E182=1, VLOOKUP(H182, [1]Wage_Info!$B$2:$AL$55, 36, FALSE), E182=2, VLOOKUP(H182, [1]Wage_Info!$B$2:$AL$55, 37, FALSE)))</f>
        <v>0</v>
      </c>
      <c r="AA182" s="4" t="e">
        <f t="shared" si="20"/>
        <v>#DIV/0!</v>
      </c>
      <c r="AB182">
        <f>[1]Key!C182</f>
        <v>1</v>
      </c>
      <c r="AC182">
        <f t="shared" si="21"/>
        <v>0</v>
      </c>
      <c r="AD182">
        <f t="shared" si="22"/>
        <v>0</v>
      </c>
      <c r="AE182">
        <f t="shared" si="23"/>
        <v>0</v>
      </c>
      <c r="AF182">
        <f>[1]Key!D182</f>
        <v>0</v>
      </c>
    </row>
    <row r="183" spans="1:32" x14ac:dyDescent="0.3">
      <c r="A183">
        <v>182</v>
      </c>
      <c r="B183">
        <v>1</v>
      </c>
      <c r="C183">
        <v>2016</v>
      </c>
      <c r="D183">
        <v>4</v>
      </c>
      <c r="E183">
        <f t="shared" si="16"/>
        <v>2</v>
      </c>
      <c r="F183">
        <v>2017</v>
      </c>
      <c r="G183" t="s">
        <v>40</v>
      </c>
      <c r="H183" s="1">
        <f>VALUE(IF(G183="foreign",53,SUBSTITUTE(G183,G183,VLOOKUP(G183,[1]Key!$G$2:$H$55,2,))))</f>
        <v>5</v>
      </c>
      <c r="I183" t="s">
        <v>97</v>
      </c>
      <c r="J183">
        <f>VALUE(_xlfn.IFS(I183="foreign",53,I183="fictional",54, I183="unspecified", 55, NOT(OR(I183="foreign",I183="fictional")),SUBSTITUTE(I183,I183,VLOOKUP(I183,[1]Key!$G$2:$H$55,2,))))</f>
        <v>54</v>
      </c>
      <c r="K183">
        <f t="shared" si="17"/>
        <v>0</v>
      </c>
      <c r="L183">
        <f>VLOOKUP(H183, [1]Key!$H$2:$K$54, 2)</f>
        <v>3</v>
      </c>
      <c r="M183">
        <f>VLOOKUP(J183, [1]Key!$H$2:$K$54, 2)</f>
        <v>0</v>
      </c>
      <c r="N183">
        <f>VLOOKUP("*"&amp;G183&amp;"*",[1]Key!$N$2:$O$6,2,FALSE)</f>
        <v>4</v>
      </c>
      <c r="O183">
        <f>VLOOKUP("*"&amp;G183&amp;"*",[1]Key!$R$2:$S$11,2,FALSE)</f>
        <v>6</v>
      </c>
      <c r="P183">
        <v>4535</v>
      </c>
      <c r="Q183" s="2">
        <v>80000000</v>
      </c>
      <c r="R183" t="s">
        <v>33</v>
      </c>
      <c r="S183">
        <f>VLOOKUP(R183, [1]Key!$U$2:$V$23, 2, FALSE)</f>
        <v>1</v>
      </c>
      <c r="T183">
        <f t="shared" si="18"/>
        <v>0</v>
      </c>
      <c r="U183">
        <f>_xlfn.IFS(C183=2018, VLOOKUP(H183, '[1]State Pop'!$B$2:$G$55,6),C183=2017, VLOOKUP(H183, '[1]State Pop'!$B$2:$F$55,5),C183=2016, VLOOKUP(H183, '[1]State Pop'!$B$2:$F$55,4), C183=2015, VLOOKUP(H183, '[1]State Pop'!$B$2:$F$55,3), C183=2014, VLOOKUP(H183, '[1]State Pop'!$B$2:$F$55,2))</f>
        <v>39296476</v>
      </c>
      <c r="V183">
        <f>_xlfn.IFS(C183=2014,_xlfn.IFS(D183=1,VLOOKUP(H183,[1]Film_Workers!$B$2:$BD$55,2,FALSE),D183=2,VLOOKUP(H183,[1]Film_Workers!$B$2:$BD$55,3,FALSE),D183=3,VLOOKUP(H183,[1]Film_Workers!$B$2:$BD$55,4,FALSE),D183=4,VLOOKUP(H183,[1]Film_Workers!$B$2:$BD$55,5,FALSE),D183=5,VLOOKUP(H183,[1]Film_Workers!$B$2:$BD$55,6,FALSE),D183=6,VLOOKUP(H183,[1]Film_Workers!$B$2:$BD$55,7,FALSE),D183=7,VLOOKUP(H183,[1]Film_Workers!$B$2:$BD$55,8,FALSE),D183=8,VLOOKUP(H183,[1]Film_Workers!$B$2:$BD$55,9,FALSE),D183=9,VLOOKUP(H183,[1]Film_Workers!$B$2:$BD$55,10,FALSE),D183=10,VLOOKUP(H183,[1]Film_Workers!$B$2:$BD$55,11,FALSE),D183=11,VLOOKUP(H183,[1]Film_Workers!$B$2:$BD$55,12,FALSE),D183=12,VLOOKUP(H183,[1]Film_Workers!$B$2:$BD$55,13,FALSE)),C183=2015,_xlfn.IFS(D183=1,VLOOKUP(H183,[1]Film_Workers!$B$2:$BD$55,14,FALSE),D183=2,VLOOKUP(H183,[1]Film_Workers!$B$2:$BD$55,15,FALSE),D183=3,VLOOKUP(H183,[1]Film_Workers!$B$2:$BD$55,16,FALSE),D183=4,VLOOKUP(H183,[1]Film_Workers!$B$2:$BD$55,17,FALSE),D183=5,VLOOKUP(H183,[1]Film_Workers!$B$2:$BD$55,18,FALSE),D183=6,VLOOKUP(H183,[1]Film_Workers!$B$2:$BD$55,19,FALSE),D183=7,VLOOKUP(H183,[1]Film_Workers!$B$2:$BD$55,20,FALSE),D183=8,VLOOKUP(H183,[1]Film_Workers!$B$2:$BD$55,21,FALSE),D183=9,VLOOKUP(H183,[1]Film_Workers!$B$2:$BD$55,22,FALSE),D183=10,VLOOKUP(H183,[1]Film_Workers!$B$2:$BD$55,23,FALSE),D183=11,VLOOKUP(H183,[1]Film_Workers!$B$2:$BD$55,24,FALSE),D183=12,VLOOKUP(H183,[1]Film_Workers!$B$2:$BD$55,25,FALSE)),C183=2016,_xlfn.IFS(D183=1,VLOOKUP(H183,[1]Film_Workers!$B$2:$BD$55,26,FALSE),D183=2,VLOOKUP(H183,[1]Film_Workers!$B$2:$BD$55,27,FALSE),D183=3,VLOOKUP(H183,[1]Film_Workers!$B$2:$BD$55,28,FALSE),D183=4,VLOOKUP(H183,[1]Film_Workers!$B$2:$BD$55,29,FALSE),D183=5,VLOOKUP(H183,[1]Film_Workers!$B$2:$BD$55,30,FALSE),D183=6,VLOOKUP(H183,[1]Film_Workers!$B$2:$BD$55,31,FALSE),D183=7,VLOOKUP(H183,[1]Film_Workers!$B$2:$BD$55,32,FALSE),D183=8,VLOOKUP(H183,[1]Film_Workers!$B$2:$BD$55,33,FALSE),D183=9,VLOOKUP(H183,[1]Film_Workers!$B$2:$BD$55,34,FALSE),D183=10,VLOOKUP(H183,[1]Film_Workers!$B$2:$BD$55,35,FALSE),D183=11,VLOOKUP(H183,[1]Film_Workers!$B$2:$BD$55,36,FALSE),D183=12,VLOOKUP(H183,[1]Film_Workers!$B$2:$BD$55,37,FALSE)),C183=2017,_xlfn.IFS(D183=1,VLOOKUP(H183,[1]Film_Workers!$B$2:$BD$55,38,FALSE),D183=2,VLOOKUP(H183,[1]Film_Workers!$B$2:$BD$55,39,FALSE),D183=3,VLOOKUP(H183,[1]Film_Workers!$B$2:$BD$55,40,FALSE),D183=4,VLOOKUP(H183,[1]Film_Workers!$B$2:$BD$55,41,FALSE),D183=5,VLOOKUP(H183,[1]Film_Workers!$B$2:$BD$55,42,FALSE),D183=6,VLOOKUP(H183,[1]Film_Workers!$B$2:$BD$55,43,FALSE),D183=7,VLOOKUP(H183,[1]Film_Workers!$B$2:$BD$55,43,FALSE),D183=8,VLOOKUP(H183,[1]Film_Workers!$B$2:$BD$55,44,FALSE),D183=9,VLOOKUP(H183,[1]Film_Workers!$B$2:$BD$55,45,FALSE),D183=10,VLOOKUP(H183,[1]Film_Workers!$B$2:$BD$55,46,FALSE),D183=11,VLOOKUP(H183,[1]Film_Workers!$B$2:$BD$55,47,FALSE),D183=12,VLOOKUP(H183,[1]Film_Workers!$B$2:$BD$55,48)),C183=2018,_xlfn.IFS(D183=1,VLOOKUP(H183,[1]Film_Workers!$B$2:$BD$55,49,FALSE),D183=2,VLOOKUP(H183,[1]Film_Workers!$B$2:$BD$55,50,FALSE),D183=3,VLOOKUP(H183,[1]Film_Workers!$B$2:$BD$55,51,FALSE),D183=4,VLOOKUP(H183,[1]Film_Workers!$B$2:$BD$55,52,FALSE),D183=5,VLOOKUP(H183,[1]Film_Workers!$B$2:$BD$55,53,FALSE),D183=6,VLOOKUP(H183,[1]Film_Workers!$B$2:$BD$55,54)))</f>
        <v>143739</v>
      </c>
      <c r="W183">
        <f>_xlfn.IFS(C183=2014,_xlfn.IFS(D183=1,VLOOKUP(H183,[1]Priv_Workers!$B$2:$BD$55,2,FALSE),D183=2,VLOOKUP(H183,[1]Priv_Workers!$B$2:$BD$55,3,FALSE),D183=3,VLOOKUP(H183,[1]Priv_Workers!$B$2:$BD$55,4,FALSE),D183=4,VLOOKUP(H183,[1]Priv_Workers!$B$2:$BD$55,5,FALSE),D183=5,VLOOKUP(H183,[1]Priv_Workers!$B$2:$BD$55,6,FALSE),D183=6,VLOOKUP(H183,[1]Priv_Workers!$B$2:$BD$55,7,FALSE),D183=7,VLOOKUP(H183,[1]Priv_Workers!$B$2:$BD$55,8,FALSE),D183=8,VLOOKUP(H183,[1]Priv_Workers!$B$2:$BD$55,9,FALSE),D183=9,VLOOKUP(H183,[1]Priv_Workers!$B$2:$BD$55,10,FALSE),D183=10,VLOOKUP(H183,[1]Priv_Workers!$B$2:$BD$55,11,FALSE),D183=11,VLOOKUP(H183,[1]Priv_Workers!$B$2:$BD$55,12,FALSE),D183=12,VLOOKUP(H183,[1]Priv_Workers!$B$2:$BD$55,13,FALSE)),C183=2015,_xlfn.IFS(D183=1,VLOOKUP(H183,[1]Priv_Workers!$B$2:$BD$55,14,FALSE),D183=2,VLOOKUP(H183,[1]Priv_Workers!$B$2:$BD$55,15,FALSE),D183=3,VLOOKUP(H183,[1]Priv_Workers!$B$2:$BD$55,16,FALSE),D183=4,VLOOKUP(H183,[1]Priv_Workers!$B$2:$BD$55,17,FALSE),D183=5,VLOOKUP(H183,[1]Priv_Workers!$B$2:$BD$55,18,FALSE),D183=6,VLOOKUP(H183,[1]Priv_Workers!$B$2:$BD$55,19,FALSE),D183=7,VLOOKUP(H183,[1]Priv_Workers!$B$2:$BD$55,20,FALSE),D183=8,VLOOKUP(H183,[1]Priv_Workers!$B$2:$BD$55,21,FALSE),D183=9,VLOOKUP(H183,[1]Priv_Workers!$B$2:$BD$55,22,FALSE),D183=10,VLOOKUP(H183,[1]Priv_Workers!$B$2:$BD$55,23,FALSE),D183=11,VLOOKUP(H183,[1]Priv_Workers!$B$2:$BD$55,24,FALSE),D183=12,VLOOKUP(H183,[1]Priv_Workers!$B$2:$BD$55,25,FALSE)),C183=2016,_xlfn.IFS(D183=1,VLOOKUP(H183,[1]Priv_Workers!$B$2:$BD$55,26,FALSE),D183=2,VLOOKUP(H183,[1]Priv_Workers!$B$2:$BD$55,27,FALSE),D183=3,VLOOKUP(H183,[1]Priv_Workers!$B$2:$BD$55,28,FALSE),D183=4,VLOOKUP(H183,[1]Priv_Workers!$B$2:$BD$55,29,FALSE),D183=5,VLOOKUP(H183,[1]Priv_Workers!$B$2:$BD$55,30,FALSE),D183=6,VLOOKUP(H183,[1]Priv_Workers!$B$2:$BD$55,31,FALSE),D183=7,VLOOKUP(H183,[1]Priv_Workers!$B$2:$BD$55,32,FALSE),D183=8,VLOOKUP(H183,[1]Priv_Workers!$B$2:$BD$55,33,FALSE),D183=9,VLOOKUP(H183,[1]Priv_Workers!$B$2:$BD$55,34,FALSE),D183=10,VLOOKUP(H183,[1]Priv_Workers!$B$2:$BD$55,35,FALSE),D183=11,VLOOKUP(H183,[1]Priv_Workers!$B$2:$BD$55,36,FALSE),D183=12,VLOOKUP(H183,[1]Priv_Workers!$B$2:$BD$55,37,FALSE)),C183=2017,_xlfn.IFS(D183=1,VLOOKUP(H183,[1]Priv_Workers!$B$2:$BD$55,38,FALSE),D183=2,VLOOKUP(H183,[1]Priv_Workers!$B$2:$BD$55,39,FALSE),D183=3,VLOOKUP(H183,[1]Priv_Workers!$B$2:$BD$55,40,FALSE),D183=4,VLOOKUP(H183,[1]Priv_Workers!$B$2:$BD$55,41,FALSE),D183=5,VLOOKUP(H183,[1]Priv_Workers!$B$2:$BD$55,42,FALSE),D183=6,VLOOKUP(H183,[1]Priv_Workers!$B$2:$BD$55,43,FALSE),D183=7,VLOOKUP(H183,[1]Priv_Workers!$B$2:$BD$55,43,FALSE),D183=8,VLOOKUP(H183,[1]Priv_Workers!$B$2:$BD$55,44,FALSE),D183=9,VLOOKUP(H183,[1]Priv_Workers!$B$2:$BD$55,45,FALSE),D183=10,VLOOKUP(H183,[1]Priv_Workers!$B$2:$BD$55,46,FALSE),D183=11,VLOOKUP(H183,[1]Priv_Workers!$B$2:$BD$55,47,FALSE),D183=12,VLOOKUP(H183,[1]Priv_Workers!$B$2:$BD$55,48)),C183=2018,_xlfn.IFS(D183=1,VLOOKUP(H183,[1]Priv_Workers!$B$2:$BD$55,49,FALSE),D183=2,VLOOKUP(H183,[1]Priv_Workers!$B$2:$BD$55,50,FALSE),D183=3,VLOOKUP(H183,[1]Priv_Workers!$B$2:$BD$55,51,FALSE),D183=4,VLOOKUP(H183,[1]Priv_Workers!$B$2:$BD$55,52,FALSE),D183=5,VLOOKUP(H183,[1]Priv_Workers!$B$2:$BD$55,53,FALSE),D183=6,VLOOKUP(H183,[1]Priv_Workers!$B$2:$BD$55,54)))</f>
        <v>14223412</v>
      </c>
      <c r="X183" s="3">
        <f t="shared" si="19"/>
        <v>1.0105803023915781E-2</v>
      </c>
      <c r="Y183" s="2">
        <f>_xlfn.IFS(C183=2014, _xlfn.IFS(E183=1, VLOOKUP(H183, [1]Wage_Info!$B$2:$AH$55, 2, FALSE), E183=2, VLOOKUP(H183, [1]Wage_Info!$B$2:$AH$55, 3, FALSE), E183=3, VLOOKUP(H183, [1]Wage_Info!$B$2:$AH$55, 4, FALSE), E183=4, VLOOKUP(H183, [1]Wage_Info!$B$2:$AH$55, 5, FALSE)), C183=2015, _xlfn.IFS(E183=1, VLOOKUP(H183, [1]Wage_Info!$B$2:$AH$55, 6, FALSE), E183=2, VLOOKUP(H183, [1]Wage_Info!$B$2:$AH$55, 7, FALSE), E183=3, VLOOKUP(H183, [1]Wage_Info!$B$2:$AH$55, 8, FALSE), E183=4, VLOOKUP(H183, [1]Wage_Info!$B$2:$AH$55, 9, FALSE)), C183=2016, _xlfn.IFS(E183=1, VLOOKUP(H183, [1]Wage_Info!$B$2:$AH$55, 10, FALSE), E183=2, VLOOKUP(H183, [1]Wage_Info!$B$2:$AH$55, 11, FALSE), E183=3, VLOOKUP(H183, [1]Wage_Info!$B$2:$AH$55, 12, FALSE), E183=4, VLOOKUP(H183, [1]Wage_Info!$B$2:$AH$55, 13, FALSE)), C183=2017, _xlfn.IFS(E183=1, VLOOKUP(H183, [1]Wage_Info!$B$2:$AH$55, 14, FALSE), E183=2, VLOOKUP(H183, [1]Wage_Info!$B$2:$AH$55, 15, FALSE), E183=3, VLOOKUP(H183, [1]Wage_Info!$B$2:$AH$55, 16, FALSE), E183=4, VLOOKUP(H183, [1]Wage_Info!$B$2:$AH$55, 17, FALSE)), C183 = 2018, _xlfn.IFS(E183=1, VLOOKUP(H183, [1]Wage_Info!$B$2:$AH$55, 18, FALSE), E183=3, VLOOKUP(H183, [1]Wage_Info!$B$2:$AH$55, 19, FALSE)))</f>
        <v>2891215074</v>
      </c>
      <c r="Z183" s="2">
        <f>_xlfn.IFS(C183=2014, _xlfn.IFS(E183=1, VLOOKUP(H183, [1]Wage_Info!$B$2:$AL$55, 20, FALSE), E183=2, VLOOKUP(H183, [1]Wage_Info!$B$2:$AL$55, 21, FALSE), E183=3, VLOOKUP(H183, [1]Wage_Info!$B$2:$AL$55, 22, FALSE), E183=4, VLOOKUP(H183, [1]Wage_Info!$B$2:$AL$55, 23, FALSE)), C183=2015, _xlfn.IFS(E183=1, VLOOKUP(H183, [1]Wage_Info!$B$2:$AL$55, 24, FALSE), E183=2, VLOOKUP(H183, [1]Wage_Info!$B$2:$AL$55, 25, FALSE), E183=3, VLOOKUP(H183, [1]Wage_Info!$B$2:$AL$55, 26, FALSE), E183=4, VLOOKUP(H183, [1]Wage_Info!$B$2:$AL$55, 27, FALSE)), C183=2016, _xlfn.IFS(E183=1, VLOOKUP(H183, [1]Wage_Info!$B$2:$AL$55, 28, FALSE), E183=2, VLOOKUP(H183, [1]Wage_Info!$B$2:$AL$55, 29, FALSE), E183=3, VLOOKUP(H183, [1]Wage_Info!$B$2:$AL$55, 30, FALSE), E183=4, VLOOKUP(H183, [1]Wage_Info!$B$2:$AL$55, 31, FALSE)), C183=2017, _xlfn.IFS(E183=1, VLOOKUP(H183, [1]Wage_Info!$B$2:$AL$55, 32, FALSE), E183=2, VLOOKUP(H183, [1]Wage_Info!$B$2:$AL$55, 33, FALSE), E183=3, VLOOKUP(H183, [1]Wage_Info!$B$2:$AL$55, 34, FALSE), E183=4, VLOOKUP(H183, [1]Wage_Info!$B$2:$AL$55, 35, FALSE)), C183 = 2018, _xlfn.IFS(E183=1, VLOOKUP(H183, [1]Wage_Info!$B$2:$AL$55, 36, FALSE), E183=2, VLOOKUP(H183, [1]Wage_Info!$B$2:$AL$55, 37, FALSE)))</f>
        <v>212107959501</v>
      </c>
      <c r="AA183" s="4">
        <f t="shared" si="20"/>
        <v>1.3630865530939064E-2</v>
      </c>
      <c r="AB183">
        <f>[1]Key!C183</f>
        <v>0</v>
      </c>
      <c r="AC183">
        <f t="shared" si="21"/>
        <v>1</v>
      </c>
      <c r="AD183">
        <f t="shared" si="22"/>
        <v>0</v>
      </c>
      <c r="AE183">
        <f t="shared" si="23"/>
        <v>1</v>
      </c>
      <c r="AF183">
        <f>[1]Key!D183</f>
        <v>0</v>
      </c>
    </row>
    <row r="184" spans="1:32" x14ac:dyDescent="0.3">
      <c r="A184">
        <v>183</v>
      </c>
      <c r="B184">
        <v>2</v>
      </c>
      <c r="C184">
        <v>2016</v>
      </c>
      <c r="D184">
        <v>6</v>
      </c>
      <c r="E184">
        <f t="shared" si="16"/>
        <v>2</v>
      </c>
      <c r="F184">
        <v>2017</v>
      </c>
      <c r="G184" t="s">
        <v>65</v>
      </c>
      <c r="H184" s="1">
        <f>VALUE(IF(G184="foreign",53,SUBSTITUTE(G184,G184,VLOOKUP(G184,[1]Key!$G$2:$H$55,2,))))</f>
        <v>11</v>
      </c>
      <c r="I184" t="s">
        <v>64</v>
      </c>
      <c r="J184">
        <f>VALUE(_xlfn.IFS(I184="foreign",53,I184="fictional",54, I184="unspecified", 55, NOT(OR(I184="foreign",I184="fictional")),SUBSTITUTE(I184,I184,VLOOKUP(I184,[1]Key!$G$2:$H$55,2,))))</f>
        <v>33</v>
      </c>
      <c r="K184">
        <f t="shared" si="17"/>
        <v>0</v>
      </c>
      <c r="L184">
        <f>VLOOKUP(H184, [1]Key!$H$2:$K$54, 2)</f>
        <v>5</v>
      </c>
      <c r="M184">
        <f>VLOOKUP(J184, [1]Key!$H$2:$K$54, 2)</f>
        <v>3</v>
      </c>
      <c r="N184">
        <f>VLOOKUP("*"&amp;G184&amp;"*",[1]Key!$N$2:$O$6,2,FALSE)</f>
        <v>3</v>
      </c>
      <c r="O184">
        <f>VLOOKUP("*"&amp;G184&amp;"*",[1]Key!$R$2:$S$11,2,FALSE)</f>
        <v>7</v>
      </c>
      <c r="P184">
        <v>4348</v>
      </c>
      <c r="Q184" s="2">
        <v>175000000</v>
      </c>
      <c r="R184" t="s">
        <v>34</v>
      </c>
      <c r="S184">
        <f>VLOOKUP(R184, [1]Key!$U$2:$V$50, 2, FALSE)</f>
        <v>2</v>
      </c>
      <c r="T184">
        <f t="shared" si="18"/>
        <v>0</v>
      </c>
      <c r="U184">
        <f>_xlfn.IFS(C184=2018, VLOOKUP(H184, '[1]State Pop'!$B$2:$G$55,6),C184=2017, VLOOKUP(H184, '[1]State Pop'!$B$2:$F$55,5),C184=2016, VLOOKUP(H184, '[1]State Pop'!$B$2:$F$55,4), C184=2015, VLOOKUP(H184, '[1]State Pop'!$B$2:$F$55,3), C184=2014, VLOOKUP(H184, '[1]State Pop'!$B$2:$F$55,2))</f>
        <v>10313620</v>
      </c>
      <c r="V184">
        <f>_xlfn.IFS(C184=2014,_xlfn.IFS(D184=1,VLOOKUP(H184,[1]Film_Workers!$B$2:$BD$55,2,FALSE),D184=2,VLOOKUP(H184,[1]Film_Workers!$B$2:$BD$55,3,FALSE),D184=3,VLOOKUP(H184,[1]Film_Workers!$B$2:$BD$55,4,FALSE),D184=4,VLOOKUP(H184,[1]Film_Workers!$B$2:$BD$55,5,FALSE),D184=5,VLOOKUP(H184,[1]Film_Workers!$B$2:$BD$55,6,FALSE),D184=6,VLOOKUP(H184,[1]Film_Workers!$B$2:$BD$55,7,FALSE),D184=7,VLOOKUP(H184,[1]Film_Workers!$B$2:$BD$55,8,FALSE),D184=8,VLOOKUP(H184,[1]Film_Workers!$B$2:$BD$55,9,FALSE),D184=9,VLOOKUP(H184,[1]Film_Workers!$B$2:$BD$55,10,FALSE),D184=10,VLOOKUP(H184,[1]Film_Workers!$B$2:$BD$55,11,FALSE),D184=11,VLOOKUP(H184,[1]Film_Workers!$B$2:$BD$55,12,FALSE),D184=12,VLOOKUP(H184,[1]Film_Workers!$B$2:$BD$55,13,FALSE)),C184=2015,_xlfn.IFS(D184=1,VLOOKUP(H184,[1]Film_Workers!$B$2:$BD$55,14,FALSE),D184=2,VLOOKUP(H184,[1]Film_Workers!$B$2:$BD$55,15,FALSE),D184=3,VLOOKUP(H184,[1]Film_Workers!$B$2:$BD$55,16,FALSE),D184=4,VLOOKUP(H184,[1]Film_Workers!$B$2:$BD$55,17,FALSE),D184=5,VLOOKUP(H184,[1]Film_Workers!$B$2:$BD$55,18,FALSE),D184=6,VLOOKUP(H184,[1]Film_Workers!$B$2:$BD$55,19,FALSE),D184=7,VLOOKUP(H184,[1]Film_Workers!$B$2:$BD$55,20,FALSE),D184=8,VLOOKUP(H184,[1]Film_Workers!$B$2:$BD$55,21,FALSE),D184=9,VLOOKUP(H184,[1]Film_Workers!$B$2:$BD$55,22,FALSE),D184=10,VLOOKUP(H184,[1]Film_Workers!$B$2:$BD$55,23,FALSE),D184=11,VLOOKUP(H184,[1]Film_Workers!$B$2:$BD$55,24,FALSE),D184=12,VLOOKUP(H184,[1]Film_Workers!$B$2:$BD$55,25,FALSE)),C184=2016,_xlfn.IFS(D184=1,VLOOKUP(H184,[1]Film_Workers!$B$2:$BD$55,26,FALSE),D184=2,VLOOKUP(H184,[1]Film_Workers!$B$2:$BD$55,27,FALSE),D184=3,VLOOKUP(H184,[1]Film_Workers!$B$2:$BD$55,28,FALSE),D184=4,VLOOKUP(H184,[1]Film_Workers!$B$2:$BD$55,29,FALSE),D184=5,VLOOKUP(H184,[1]Film_Workers!$B$2:$BD$55,30,FALSE),D184=6,VLOOKUP(H184,[1]Film_Workers!$B$2:$BD$55,31,FALSE),D184=7,VLOOKUP(H184,[1]Film_Workers!$B$2:$BD$55,32,FALSE),D184=8,VLOOKUP(H184,[1]Film_Workers!$B$2:$BD$55,33,FALSE),D184=9,VLOOKUP(H184,[1]Film_Workers!$B$2:$BD$55,34,FALSE),D184=10,VLOOKUP(H184,[1]Film_Workers!$B$2:$BD$55,35,FALSE),D184=11,VLOOKUP(H184,[1]Film_Workers!$B$2:$BD$55,36,FALSE),D184=12,VLOOKUP(H184,[1]Film_Workers!$B$2:$BD$55,37,FALSE)),C184=2017,_xlfn.IFS(D184=1,VLOOKUP(H184,[1]Film_Workers!$B$2:$BD$55,38,FALSE),D184=2,VLOOKUP(H184,[1]Film_Workers!$B$2:$BD$55,39,FALSE),D184=3,VLOOKUP(H184,[1]Film_Workers!$B$2:$BD$55,40,FALSE),D184=4,VLOOKUP(H184,[1]Film_Workers!$B$2:$BD$55,41,FALSE),D184=5,VLOOKUP(H184,[1]Film_Workers!$B$2:$BD$55,42,FALSE),D184=6,VLOOKUP(H184,[1]Film_Workers!$B$2:$BD$55,43,FALSE),D184=7,VLOOKUP(H184,[1]Film_Workers!$B$2:$BD$55,43,FALSE),D184=8,VLOOKUP(H184,[1]Film_Workers!$B$2:$BD$55,44,FALSE),D184=9,VLOOKUP(H184,[1]Film_Workers!$B$2:$BD$55,45,FALSE),D184=10,VLOOKUP(H184,[1]Film_Workers!$B$2:$BD$55,46,FALSE),D184=11,VLOOKUP(H184,[1]Film_Workers!$B$2:$BD$55,47,FALSE),D184=12,VLOOKUP(H184,[1]Film_Workers!$B$2:$BD$55,48)),C184=2018,_xlfn.IFS(D184=1,VLOOKUP(H184,[1]Film_Workers!$B$2:$BD$55,49,FALSE),D184=2,VLOOKUP(H184,[1]Film_Workers!$B$2:$BD$55,50,FALSE),D184=3,VLOOKUP(H184,[1]Film_Workers!$B$2:$BD$55,51,FALSE),D184=4,VLOOKUP(H184,[1]Film_Workers!$B$2:$BD$55,52,FALSE),D184=5,VLOOKUP(H184,[1]Film_Workers!$B$2:$BD$55,53,FALSE),D184=6,VLOOKUP(H184,[1]Film_Workers!$B$2:$BD$55,54)))</f>
        <v>10386</v>
      </c>
      <c r="W184">
        <f>_xlfn.IFS(C184=2014,_xlfn.IFS(D184=1,VLOOKUP(H184,[1]Priv_Workers!$B$2:$BD$55,2,FALSE),D184=2,VLOOKUP(H184,[1]Priv_Workers!$B$2:$BD$55,3,FALSE),D184=3,VLOOKUP(H184,[1]Priv_Workers!$B$2:$BD$55,4,FALSE),D184=4,VLOOKUP(H184,[1]Priv_Workers!$B$2:$BD$55,5,FALSE),D184=5,VLOOKUP(H184,[1]Priv_Workers!$B$2:$BD$55,6,FALSE),D184=6,VLOOKUP(H184,[1]Priv_Workers!$B$2:$BD$55,7,FALSE),D184=7,VLOOKUP(H184,[1]Priv_Workers!$B$2:$BD$55,8,FALSE),D184=8,VLOOKUP(H184,[1]Priv_Workers!$B$2:$BD$55,9,FALSE),D184=9,VLOOKUP(H184,[1]Priv_Workers!$B$2:$BD$55,10,FALSE),D184=10,VLOOKUP(H184,[1]Priv_Workers!$B$2:$BD$55,11,FALSE),D184=11,VLOOKUP(H184,[1]Priv_Workers!$B$2:$BD$55,12,FALSE),D184=12,VLOOKUP(H184,[1]Priv_Workers!$B$2:$BD$55,13,FALSE)),C184=2015,_xlfn.IFS(D184=1,VLOOKUP(H184,[1]Priv_Workers!$B$2:$BD$55,14,FALSE),D184=2,VLOOKUP(H184,[1]Priv_Workers!$B$2:$BD$55,15,FALSE),D184=3,VLOOKUP(H184,[1]Priv_Workers!$B$2:$BD$55,16,FALSE),D184=4,VLOOKUP(H184,[1]Priv_Workers!$B$2:$BD$55,17,FALSE),D184=5,VLOOKUP(H184,[1]Priv_Workers!$B$2:$BD$55,18,FALSE),D184=6,VLOOKUP(H184,[1]Priv_Workers!$B$2:$BD$55,19,FALSE),D184=7,VLOOKUP(H184,[1]Priv_Workers!$B$2:$BD$55,20,FALSE),D184=8,VLOOKUP(H184,[1]Priv_Workers!$B$2:$BD$55,21,FALSE),D184=9,VLOOKUP(H184,[1]Priv_Workers!$B$2:$BD$55,22,FALSE),D184=10,VLOOKUP(H184,[1]Priv_Workers!$B$2:$BD$55,23,FALSE),D184=11,VLOOKUP(H184,[1]Priv_Workers!$B$2:$BD$55,24,FALSE),D184=12,VLOOKUP(H184,[1]Priv_Workers!$B$2:$BD$55,25,FALSE)),C184=2016,_xlfn.IFS(D184=1,VLOOKUP(H184,[1]Priv_Workers!$B$2:$BD$55,26,FALSE),D184=2,VLOOKUP(H184,[1]Priv_Workers!$B$2:$BD$55,27,FALSE),D184=3,VLOOKUP(H184,[1]Priv_Workers!$B$2:$BD$55,28,FALSE),D184=4,VLOOKUP(H184,[1]Priv_Workers!$B$2:$BD$55,29,FALSE),D184=5,VLOOKUP(H184,[1]Priv_Workers!$B$2:$BD$55,30,FALSE),D184=6,VLOOKUP(H184,[1]Priv_Workers!$B$2:$BD$55,31,FALSE),D184=7,VLOOKUP(H184,[1]Priv_Workers!$B$2:$BD$55,32,FALSE),D184=8,VLOOKUP(H184,[1]Priv_Workers!$B$2:$BD$55,33,FALSE),D184=9,VLOOKUP(H184,[1]Priv_Workers!$B$2:$BD$55,34,FALSE),D184=10,VLOOKUP(H184,[1]Priv_Workers!$B$2:$BD$55,35,FALSE),D184=11,VLOOKUP(H184,[1]Priv_Workers!$B$2:$BD$55,36,FALSE),D184=12,VLOOKUP(H184,[1]Priv_Workers!$B$2:$BD$55,37,FALSE)),C184=2017,_xlfn.IFS(D184=1,VLOOKUP(H184,[1]Priv_Workers!$B$2:$BD$55,38,FALSE),D184=2,VLOOKUP(H184,[1]Priv_Workers!$B$2:$BD$55,39,FALSE),D184=3,VLOOKUP(H184,[1]Priv_Workers!$B$2:$BD$55,40,FALSE),D184=4,VLOOKUP(H184,[1]Priv_Workers!$B$2:$BD$55,41,FALSE),D184=5,VLOOKUP(H184,[1]Priv_Workers!$B$2:$BD$55,42,FALSE),D184=6,VLOOKUP(H184,[1]Priv_Workers!$B$2:$BD$55,43,FALSE),D184=7,VLOOKUP(H184,[1]Priv_Workers!$B$2:$BD$55,43,FALSE),D184=8,VLOOKUP(H184,[1]Priv_Workers!$B$2:$BD$55,44,FALSE),D184=9,VLOOKUP(H184,[1]Priv_Workers!$B$2:$BD$55,45,FALSE),D184=10,VLOOKUP(H184,[1]Priv_Workers!$B$2:$BD$55,46,FALSE),D184=11,VLOOKUP(H184,[1]Priv_Workers!$B$2:$BD$55,47,FALSE),D184=12,VLOOKUP(H184,[1]Priv_Workers!$B$2:$BD$55,48)),C184=2018,_xlfn.IFS(D184=1,VLOOKUP(H184,[1]Priv_Workers!$B$2:$BD$55,49,FALSE),D184=2,VLOOKUP(H184,[1]Priv_Workers!$B$2:$BD$55,50,FALSE),D184=3,VLOOKUP(H184,[1]Priv_Workers!$B$2:$BD$55,51,FALSE),D184=4,VLOOKUP(H184,[1]Priv_Workers!$B$2:$BD$55,52,FALSE),D184=5,VLOOKUP(H184,[1]Priv_Workers!$B$2:$BD$55,53,FALSE),D184=6,VLOOKUP(H184,[1]Priv_Workers!$B$2:$BD$55,54)))</f>
        <v>3626775</v>
      </c>
      <c r="X184" s="3">
        <f t="shared" si="19"/>
        <v>2.8637012221601837E-3</v>
      </c>
      <c r="Y184" s="2">
        <f>_xlfn.IFS(C184=2014, _xlfn.IFS(E184=1, VLOOKUP(H184, [1]Wage_Info!$B$2:$AH$55, 2, FALSE), E184=2, VLOOKUP(H184, [1]Wage_Info!$B$2:$AH$55, 3, FALSE), E184=3, VLOOKUP(H184, [1]Wage_Info!$B$2:$AH$55, 4, FALSE), E184=4, VLOOKUP(H184, [1]Wage_Info!$B$2:$AH$55, 5, FALSE)), C184=2015, _xlfn.IFS(E184=1, VLOOKUP(H184, [1]Wage_Info!$B$2:$AH$55, 6, FALSE), E184=2, VLOOKUP(H184, [1]Wage_Info!$B$2:$AH$55, 7, FALSE), E184=3, VLOOKUP(H184, [1]Wage_Info!$B$2:$AH$55, 8, FALSE), E184=4, VLOOKUP(H184, [1]Wage_Info!$B$2:$AH$55, 9, FALSE)), C184=2016, _xlfn.IFS(E184=1, VLOOKUP(H184, [1]Wage_Info!$B$2:$AH$55, 10, FALSE), E184=2, VLOOKUP(H184, [1]Wage_Info!$B$2:$AH$55, 11, FALSE), E184=3, VLOOKUP(H184, [1]Wage_Info!$B$2:$AH$55, 12, FALSE), E184=4, VLOOKUP(H184, [1]Wage_Info!$B$2:$AH$55, 13, FALSE)), C184=2017, _xlfn.IFS(E184=1, VLOOKUP(H184, [1]Wage_Info!$B$2:$AH$55, 14, FALSE), E184=2, VLOOKUP(H184, [1]Wage_Info!$B$2:$AH$55, 15, FALSE), E184=3, VLOOKUP(H184, [1]Wage_Info!$B$2:$AH$55, 16, FALSE), E184=4, VLOOKUP(H184, [1]Wage_Info!$B$2:$AH$55, 17, FALSE)), C184 = 2018, _xlfn.IFS(E184=1, VLOOKUP(H184, [1]Wage_Info!$B$2:$AH$55, 18, FALSE), E184=3, VLOOKUP(H184, [1]Wage_Info!$B$2:$AH$55, 19, FALSE)))</f>
        <v>178891152</v>
      </c>
      <c r="Z184" s="2">
        <f>_xlfn.IFS(C184=2014, _xlfn.IFS(E184=1, VLOOKUP(H184, [1]Wage_Info!$B$2:$AL$55, 20, FALSE), E184=2, VLOOKUP(H184, [1]Wage_Info!$B$2:$AL$55, 21, FALSE), E184=3, VLOOKUP(H184, [1]Wage_Info!$B$2:$AL$55, 22, FALSE), E184=4, VLOOKUP(H184, [1]Wage_Info!$B$2:$AL$55, 23, FALSE)), C184=2015, _xlfn.IFS(E184=1, VLOOKUP(H184, [1]Wage_Info!$B$2:$AL$55, 24, FALSE), E184=2, VLOOKUP(H184, [1]Wage_Info!$B$2:$AL$55, 25, FALSE), E184=3, VLOOKUP(H184, [1]Wage_Info!$B$2:$AL$55, 26, FALSE), E184=4, VLOOKUP(H184, [1]Wage_Info!$B$2:$AL$55, 27, FALSE)), C184=2016, _xlfn.IFS(E184=1, VLOOKUP(H184, [1]Wage_Info!$B$2:$AL$55, 28, FALSE), E184=2, VLOOKUP(H184, [1]Wage_Info!$B$2:$AL$55, 29, FALSE), E184=3, VLOOKUP(H184, [1]Wage_Info!$B$2:$AL$55, 30, FALSE), E184=4, VLOOKUP(H184, [1]Wage_Info!$B$2:$AL$55, 31, FALSE)), C184=2017, _xlfn.IFS(E184=1, VLOOKUP(H184, [1]Wage_Info!$B$2:$AL$55, 32, FALSE), E184=2, VLOOKUP(H184, [1]Wage_Info!$B$2:$AL$55, 33, FALSE), E184=3, VLOOKUP(H184, [1]Wage_Info!$B$2:$AL$55, 34, FALSE), E184=4, VLOOKUP(H184, [1]Wage_Info!$B$2:$AL$55, 35, FALSE)), C184 = 2018, _xlfn.IFS(E184=1, VLOOKUP(H184, [1]Wage_Info!$B$2:$AL$55, 36, FALSE), E184=2, VLOOKUP(H184, [1]Wage_Info!$B$2:$AL$55, 37, FALSE)))</f>
        <v>44147429962</v>
      </c>
      <c r="AA184" s="4">
        <f t="shared" si="20"/>
        <v>4.0521306031626519E-3</v>
      </c>
      <c r="AB184">
        <f>[1]Key!C184</f>
        <v>1</v>
      </c>
      <c r="AC184">
        <f t="shared" si="21"/>
        <v>0</v>
      </c>
      <c r="AD184">
        <f t="shared" si="22"/>
        <v>0</v>
      </c>
      <c r="AE184">
        <f t="shared" si="23"/>
        <v>0</v>
      </c>
      <c r="AF184">
        <f>[1]Key!D184</f>
        <v>0</v>
      </c>
    </row>
    <row r="185" spans="1:32" x14ac:dyDescent="0.3">
      <c r="A185">
        <v>184</v>
      </c>
      <c r="B185">
        <v>3</v>
      </c>
      <c r="C185">
        <v>2016</v>
      </c>
      <c r="D185">
        <v>2</v>
      </c>
      <c r="E185">
        <f t="shared" si="16"/>
        <v>1</v>
      </c>
      <c r="F185">
        <v>2017</v>
      </c>
      <c r="G185" t="s">
        <v>65</v>
      </c>
      <c r="H185" s="1">
        <f>VALUE(IF(G185="foreign",53,SUBSTITUTE(G185,G185,VLOOKUP(G185,[1]Key!$G$2:$H$55,2,))))</f>
        <v>11</v>
      </c>
      <c r="I185" t="s">
        <v>97</v>
      </c>
      <c r="J185">
        <f>VALUE(_xlfn.IFS(I185="foreign",53,I185="fictional",54, I185="unspecified", 55, NOT(OR(I185="foreign",I185="fictional")),SUBSTITUTE(I185,I185,VLOOKUP(I185,[1]Key!$G$2:$H$55,2,))))</f>
        <v>54</v>
      </c>
      <c r="K185">
        <f t="shared" si="17"/>
        <v>0</v>
      </c>
      <c r="L185">
        <f>VLOOKUP(H185, [1]Key!$H$2:$K$54, 2)</f>
        <v>5</v>
      </c>
      <c r="M185">
        <f>VLOOKUP(J185, [1]Key!$H$2:$K$54, 2)</f>
        <v>0</v>
      </c>
      <c r="N185">
        <f>VLOOKUP("*"&amp;G185&amp;"*",[1]Key!$N$2:$O$6,2,FALSE)</f>
        <v>3</v>
      </c>
      <c r="O185">
        <f>VLOOKUP("*"&amp;G185&amp;"*",[1]Key!$R$2:$S$11,2,FALSE)</f>
        <v>7</v>
      </c>
      <c r="P185">
        <v>4347</v>
      </c>
      <c r="Q185" s="2">
        <v>200000000</v>
      </c>
      <c r="R185" t="s">
        <v>34</v>
      </c>
      <c r="S185">
        <f>VLOOKUP(R185, [1]Key!$U$2:$V$50, 2, FALSE)</f>
        <v>2</v>
      </c>
      <c r="T185">
        <f t="shared" si="18"/>
        <v>0</v>
      </c>
      <c r="U185">
        <f>_xlfn.IFS(C185=2018, VLOOKUP(H185, '[1]State Pop'!$B$2:$G$55,6),C185=2017, VLOOKUP(H185, '[1]State Pop'!$B$2:$F$55,5),C185=2016, VLOOKUP(H185, '[1]State Pop'!$B$2:$F$55,4), C185=2015, VLOOKUP(H185, '[1]State Pop'!$B$2:$F$55,3), C185=2014, VLOOKUP(H185, '[1]State Pop'!$B$2:$F$55,2))</f>
        <v>10313620</v>
      </c>
      <c r="V185">
        <f>_xlfn.IFS(C185=2014,_xlfn.IFS(D185=1,VLOOKUP(H185,[1]Film_Workers!$B$2:$BD$55,2,FALSE),D185=2,VLOOKUP(H185,[1]Film_Workers!$B$2:$BD$55,3,FALSE),D185=3,VLOOKUP(H185,[1]Film_Workers!$B$2:$BD$55,4,FALSE),D185=4,VLOOKUP(H185,[1]Film_Workers!$B$2:$BD$55,5,FALSE),D185=5,VLOOKUP(H185,[1]Film_Workers!$B$2:$BD$55,6,FALSE),D185=6,VLOOKUP(H185,[1]Film_Workers!$B$2:$BD$55,7,FALSE),D185=7,VLOOKUP(H185,[1]Film_Workers!$B$2:$BD$55,8,FALSE),D185=8,VLOOKUP(H185,[1]Film_Workers!$B$2:$BD$55,9,FALSE),D185=9,VLOOKUP(H185,[1]Film_Workers!$B$2:$BD$55,10,FALSE),D185=10,VLOOKUP(H185,[1]Film_Workers!$B$2:$BD$55,11,FALSE),D185=11,VLOOKUP(H185,[1]Film_Workers!$B$2:$BD$55,12,FALSE),D185=12,VLOOKUP(H185,[1]Film_Workers!$B$2:$BD$55,13,FALSE)),C185=2015,_xlfn.IFS(D185=1,VLOOKUP(H185,[1]Film_Workers!$B$2:$BD$55,14,FALSE),D185=2,VLOOKUP(H185,[1]Film_Workers!$B$2:$BD$55,15,FALSE),D185=3,VLOOKUP(H185,[1]Film_Workers!$B$2:$BD$55,16,FALSE),D185=4,VLOOKUP(H185,[1]Film_Workers!$B$2:$BD$55,17,FALSE),D185=5,VLOOKUP(H185,[1]Film_Workers!$B$2:$BD$55,18,FALSE),D185=6,VLOOKUP(H185,[1]Film_Workers!$B$2:$BD$55,19,FALSE),D185=7,VLOOKUP(H185,[1]Film_Workers!$B$2:$BD$55,20,FALSE),D185=8,VLOOKUP(H185,[1]Film_Workers!$B$2:$BD$55,21,FALSE),D185=9,VLOOKUP(H185,[1]Film_Workers!$B$2:$BD$55,22,FALSE),D185=10,VLOOKUP(H185,[1]Film_Workers!$B$2:$BD$55,23,FALSE),D185=11,VLOOKUP(H185,[1]Film_Workers!$B$2:$BD$55,24,FALSE),D185=12,VLOOKUP(H185,[1]Film_Workers!$B$2:$BD$55,25,FALSE)),C185=2016,_xlfn.IFS(D185=1,VLOOKUP(H185,[1]Film_Workers!$B$2:$BD$55,26,FALSE),D185=2,VLOOKUP(H185,[1]Film_Workers!$B$2:$BD$55,27,FALSE),D185=3,VLOOKUP(H185,[1]Film_Workers!$B$2:$BD$55,28,FALSE),D185=4,VLOOKUP(H185,[1]Film_Workers!$B$2:$BD$55,29,FALSE),D185=5,VLOOKUP(H185,[1]Film_Workers!$B$2:$BD$55,30,FALSE),D185=6,VLOOKUP(H185,[1]Film_Workers!$B$2:$BD$55,31,FALSE),D185=7,VLOOKUP(H185,[1]Film_Workers!$B$2:$BD$55,32,FALSE),D185=8,VLOOKUP(H185,[1]Film_Workers!$B$2:$BD$55,33,FALSE),D185=9,VLOOKUP(H185,[1]Film_Workers!$B$2:$BD$55,34,FALSE),D185=10,VLOOKUP(H185,[1]Film_Workers!$B$2:$BD$55,35,FALSE),D185=11,VLOOKUP(H185,[1]Film_Workers!$B$2:$BD$55,36,FALSE),D185=12,VLOOKUP(H185,[1]Film_Workers!$B$2:$BD$55,37,FALSE)),C185=2017,_xlfn.IFS(D185=1,VLOOKUP(H185,[1]Film_Workers!$B$2:$BD$55,38,FALSE),D185=2,VLOOKUP(H185,[1]Film_Workers!$B$2:$BD$55,39,FALSE),D185=3,VLOOKUP(H185,[1]Film_Workers!$B$2:$BD$55,40,FALSE),D185=4,VLOOKUP(H185,[1]Film_Workers!$B$2:$BD$55,41,FALSE),D185=5,VLOOKUP(H185,[1]Film_Workers!$B$2:$BD$55,42,FALSE),D185=6,VLOOKUP(H185,[1]Film_Workers!$B$2:$BD$55,43,FALSE),D185=7,VLOOKUP(H185,[1]Film_Workers!$B$2:$BD$55,43,FALSE),D185=8,VLOOKUP(H185,[1]Film_Workers!$B$2:$BD$55,44,FALSE),D185=9,VLOOKUP(H185,[1]Film_Workers!$B$2:$BD$55,45,FALSE),D185=10,VLOOKUP(H185,[1]Film_Workers!$B$2:$BD$55,46,FALSE),D185=11,VLOOKUP(H185,[1]Film_Workers!$B$2:$BD$55,47,FALSE),D185=12,VLOOKUP(H185,[1]Film_Workers!$B$2:$BD$55,48)),C185=2018,_xlfn.IFS(D185=1,VLOOKUP(H185,[1]Film_Workers!$B$2:$BD$55,49,FALSE),D185=2,VLOOKUP(H185,[1]Film_Workers!$B$2:$BD$55,50,FALSE),D185=3,VLOOKUP(H185,[1]Film_Workers!$B$2:$BD$55,51,FALSE),D185=4,VLOOKUP(H185,[1]Film_Workers!$B$2:$BD$55,52,FALSE),D185=5,VLOOKUP(H185,[1]Film_Workers!$B$2:$BD$55,53,FALSE),D185=6,VLOOKUP(H185,[1]Film_Workers!$B$2:$BD$55,54)))</f>
        <v>10882</v>
      </c>
      <c r="W185">
        <f>_xlfn.IFS(C185=2014,_xlfn.IFS(D185=1,VLOOKUP(H185,[1]Priv_Workers!$B$2:$BD$55,2,FALSE),D185=2,VLOOKUP(H185,[1]Priv_Workers!$B$2:$BD$55,3,FALSE),D185=3,VLOOKUP(H185,[1]Priv_Workers!$B$2:$BD$55,4,FALSE),D185=4,VLOOKUP(H185,[1]Priv_Workers!$B$2:$BD$55,5,FALSE),D185=5,VLOOKUP(H185,[1]Priv_Workers!$B$2:$BD$55,6,FALSE),D185=6,VLOOKUP(H185,[1]Priv_Workers!$B$2:$BD$55,7,FALSE),D185=7,VLOOKUP(H185,[1]Priv_Workers!$B$2:$BD$55,8,FALSE),D185=8,VLOOKUP(H185,[1]Priv_Workers!$B$2:$BD$55,9,FALSE),D185=9,VLOOKUP(H185,[1]Priv_Workers!$B$2:$BD$55,10,FALSE),D185=10,VLOOKUP(H185,[1]Priv_Workers!$B$2:$BD$55,11,FALSE),D185=11,VLOOKUP(H185,[1]Priv_Workers!$B$2:$BD$55,12,FALSE),D185=12,VLOOKUP(H185,[1]Priv_Workers!$B$2:$BD$55,13,FALSE)),C185=2015,_xlfn.IFS(D185=1,VLOOKUP(H185,[1]Priv_Workers!$B$2:$BD$55,14,FALSE),D185=2,VLOOKUP(H185,[1]Priv_Workers!$B$2:$BD$55,15,FALSE),D185=3,VLOOKUP(H185,[1]Priv_Workers!$B$2:$BD$55,16,FALSE),D185=4,VLOOKUP(H185,[1]Priv_Workers!$B$2:$BD$55,17,FALSE),D185=5,VLOOKUP(H185,[1]Priv_Workers!$B$2:$BD$55,18,FALSE),D185=6,VLOOKUP(H185,[1]Priv_Workers!$B$2:$BD$55,19,FALSE),D185=7,VLOOKUP(H185,[1]Priv_Workers!$B$2:$BD$55,20,FALSE),D185=8,VLOOKUP(H185,[1]Priv_Workers!$B$2:$BD$55,21,FALSE),D185=9,VLOOKUP(H185,[1]Priv_Workers!$B$2:$BD$55,22,FALSE),D185=10,VLOOKUP(H185,[1]Priv_Workers!$B$2:$BD$55,23,FALSE),D185=11,VLOOKUP(H185,[1]Priv_Workers!$B$2:$BD$55,24,FALSE),D185=12,VLOOKUP(H185,[1]Priv_Workers!$B$2:$BD$55,25,FALSE)),C185=2016,_xlfn.IFS(D185=1,VLOOKUP(H185,[1]Priv_Workers!$B$2:$BD$55,26,FALSE),D185=2,VLOOKUP(H185,[1]Priv_Workers!$B$2:$BD$55,27,FALSE),D185=3,VLOOKUP(H185,[1]Priv_Workers!$B$2:$BD$55,28,FALSE),D185=4,VLOOKUP(H185,[1]Priv_Workers!$B$2:$BD$55,29,FALSE),D185=5,VLOOKUP(H185,[1]Priv_Workers!$B$2:$BD$55,30,FALSE),D185=6,VLOOKUP(H185,[1]Priv_Workers!$B$2:$BD$55,31,FALSE),D185=7,VLOOKUP(H185,[1]Priv_Workers!$B$2:$BD$55,32,FALSE),D185=8,VLOOKUP(H185,[1]Priv_Workers!$B$2:$BD$55,33,FALSE),D185=9,VLOOKUP(H185,[1]Priv_Workers!$B$2:$BD$55,34,FALSE),D185=10,VLOOKUP(H185,[1]Priv_Workers!$B$2:$BD$55,35,FALSE),D185=11,VLOOKUP(H185,[1]Priv_Workers!$B$2:$BD$55,36,FALSE),D185=12,VLOOKUP(H185,[1]Priv_Workers!$B$2:$BD$55,37,FALSE)),C185=2017,_xlfn.IFS(D185=1,VLOOKUP(H185,[1]Priv_Workers!$B$2:$BD$55,38,FALSE),D185=2,VLOOKUP(H185,[1]Priv_Workers!$B$2:$BD$55,39,FALSE),D185=3,VLOOKUP(H185,[1]Priv_Workers!$B$2:$BD$55,40,FALSE),D185=4,VLOOKUP(H185,[1]Priv_Workers!$B$2:$BD$55,41,FALSE),D185=5,VLOOKUP(H185,[1]Priv_Workers!$B$2:$BD$55,42,FALSE),D185=6,VLOOKUP(H185,[1]Priv_Workers!$B$2:$BD$55,43,FALSE),D185=7,VLOOKUP(H185,[1]Priv_Workers!$B$2:$BD$55,43,FALSE),D185=8,VLOOKUP(H185,[1]Priv_Workers!$B$2:$BD$55,44,FALSE),D185=9,VLOOKUP(H185,[1]Priv_Workers!$B$2:$BD$55,45,FALSE),D185=10,VLOOKUP(H185,[1]Priv_Workers!$B$2:$BD$55,46,FALSE),D185=11,VLOOKUP(H185,[1]Priv_Workers!$B$2:$BD$55,47,FALSE),D185=12,VLOOKUP(H185,[1]Priv_Workers!$B$2:$BD$55,48)),C185=2018,_xlfn.IFS(D185=1,VLOOKUP(H185,[1]Priv_Workers!$B$2:$BD$55,49,FALSE),D185=2,VLOOKUP(H185,[1]Priv_Workers!$B$2:$BD$55,50,FALSE),D185=3,VLOOKUP(H185,[1]Priv_Workers!$B$2:$BD$55,51,FALSE),D185=4,VLOOKUP(H185,[1]Priv_Workers!$B$2:$BD$55,52,FALSE),D185=5,VLOOKUP(H185,[1]Priv_Workers!$B$2:$BD$55,53,FALSE),D185=6,VLOOKUP(H185,[1]Priv_Workers!$B$2:$BD$55,54)))</f>
        <v>3543404</v>
      </c>
      <c r="X185" s="3">
        <f t="shared" si="19"/>
        <v>3.0710582253674714E-3</v>
      </c>
      <c r="Y185" s="2">
        <f>_xlfn.IFS(C185=2014, _xlfn.IFS(E185=1, VLOOKUP(H185, [1]Wage_Info!$B$2:$AH$55, 2, FALSE), E185=2, VLOOKUP(H185, [1]Wage_Info!$B$2:$AH$55, 3, FALSE), E185=3, VLOOKUP(H185, [1]Wage_Info!$B$2:$AH$55, 4, FALSE), E185=4, VLOOKUP(H185, [1]Wage_Info!$B$2:$AH$55, 5, FALSE)), C185=2015, _xlfn.IFS(E185=1, VLOOKUP(H185, [1]Wage_Info!$B$2:$AH$55, 6, FALSE), E185=2, VLOOKUP(H185, [1]Wage_Info!$B$2:$AH$55, 7, FALSE), E185=3, VLOOKUP(H185, [1]Wage_Info!$B$2:$AH$55, 8, FALSE), E185=4, VLOOKUP(H185, [1]Wage_Info!$B$2:$AH$55, 9, FALSE)), C185=2016, _xlfn.IFS(E185=1, VLOOKUP(H185, [1]Wage_Info!$B$2:$AH$55, 10, FALSE), E185=2, VLOOKUP(H185, [1]Wage_Info!$B$2:$AH$55, 11, FALSE), E185=3, VLOOKUP(H185, [1]Wage_Info!$B$2:$AH$55, 12, FALSE), E185=4, VLOOKUP(H185, [1]Wage_Info!$B$2:$AH$55, 13, FALSE)), C185=2017, _xlfn.IFS(E185=1, VLOOKUP(H185, [1]Wage_Info!$B$2:$AH$55, 14, FALSE), E185=2, VLOOKUP(H185, [1]Wage_Info!$B$2:$AH$55, 15, FALSE), E185=3, VLOOKUP(H185, [1]Wage_Info!$B$2:$AH$55, 16, FALSE), E185=4, VLOOKUP(H185, [1]Wage_Info!$B$2:$AH$55, 17, FALSE)), C185 = 2018, _xlfn.IFS(E185=1, VLOOKUP(H185, [1]Wage_Info!$B$2:$AH$55, 18, FALSE), E185=3, VLOOKUP(H185, [1]Wage_Info!$B$2:$AH$55, 19, FALSE)))</f>
        <v>151250349</v>
      </c>
      <c r="Z185" s="2">
        <f>_xlfn.IFS(C185=2014, _xlfn.IFS(E185=1, VLOOKUP(H185, [1]Wage_Info!$B$2:$AL$55, 20, FALSE), E185=2, VLOOKUP(H185, [1]Wage_Info!$B$2:$AL$55, 21, FALSE), E185=3, VLOOKUP(H185, [1]Wage_Info!$B$2:$AL$55, 22, FALSE), E185=4, VLOOKUP(H185, [1]Wage_Info!$B$2:$AL$55, 23, FALSE)), C185=2015, _xlfn.IFS(E185=1, VLOOKUP(H185, [1]Wage_Info!$B$2:$AL$55, 24, FALSE), E185=2, VLOOKUP(H185, [1]Wage_Info!$B$2:$AL$55, 25, FALSE), E185=3, VLOOKUP(H185, [1]Wage_Info!$B$2:$AL$55, 26, FALSE), E185=4, VLOOKUP(H185, [1]Wage_Info!$B$2:$AL$55, 27, FALSE)), C185=2016, _xlfn.IFS(E185=1, VLOOKUP(H185, [1]Wage_Info!$B$2:$AL$55, 28, FALSE), E185=2, VLOOKUP(H185, [1]Wage_Info!$B$2:$AL$55, 29, FALSE), E185=3, VLOOKUP(H185, [1]Wage_Info!$B$2:$AL$55, 30, FALSE), E185=4, VLOOKUP(H185, [1]Wage_Info!$B$2:$AL$55, 31, FALSE)), C185=2017, _xlfn.IFS(E185=1, VLOOKUP(H185, [1]Wage_Info!$B$2:$AL$55, 32, FALSE), E185=2, VLOOKUP(H185, [1]Wage_Info!$B$2:$AL$55, 33, FALSE), E185=3, VLOOKUP(H185, [1]Wage_Info!$B$2:$AL$55, 34, FALSE), E185=4, VLOOKUP(H185, [1]Wage_Info!$B$2:$AL$55, 35, FALSE)), C185 = 2018, _xlfn.IFS(E185=1, VLOOKUP(H185, [1]Wage_Info!$B$2:$AL$55, 36, FALSE), E185=2, VLOOKUP(H185, [1]Wage_Info!$B$2:$AL$55, 37, FALSE)))</f>
        <v>47538652919</v>
      </c>
      <c r="AA185" s="4">
        <f t="shared" si="20"/>
        <v>3.1816288370163106E-3</v>
      </c>
      <c r="AB185">
        <f>[1]Key!C185</f>
        <v>1</v>
      </c>
      <c r="AC185">
        <f t="shared" si="21"/>
        <v>0</v>
      </c>
      <c r="AD185">
        <f t="shared" si="22"/>
        <v>0</v>
      </c>
      <c r="AE185">
        <f t="shared" si="23"/>
        <v>0</v>
      </c>
      <c r="AF185">
        <f>[1]Key!D185</f>
        <v>0</v>
      </c>
    </row>
    <row r="186" spans="1:32" x14ac:dyDescent="0.3">
      <c r="A186">
        <v>185</v>
      </c>
      <c r="B186">
        <v>4</v>
      </c>
      <c r="C186">
        <v>2016</v>
      </c>
      <c r="D186">
        <v>3</v>
      </c>
      <c r="E186">
        <f t="shared" si="16"/>
        <v>1</v>
      </c>
      <c r="F186">
        <v>2017</v>
      </c>
      <c r="G186" t="s">
        <v>32</v>
      </c>
      <c r="H186" s="1">
        <f>VALUE(IF(G186="foreign",53,SUBSTITUTE(G186,G186,VLOOKUP(G186,[1]Key!$G$2:$H$55,2,))))</f>
        <v>53</v>
      </c>
      <c r="I186" t="s">
        <v>62</v>
      </c>
      <c r="J186">
        <f>VALUE(_xlfn.IFS(I186="foreign",53,I186="fictional",54, I186="unspecified", 55, NOT(OR(I186="foreign",I186="fictional")),SUBSTITUTE(I186,I186,VLOOKUP(I186,[1]Key!$G$2:$H$55,2,))))</f>
        <v>53</v>
      </c>
      <c r="K186">
        <f t="shared" si="17"/>
        <v>1</v>
      </c>
      <c r="L186">
        <f>VLOOKUP(H186, [1]Key!$H$2:$K$54, 2)</f>
        <v>0</v>
      </c>
      <c r="M186">
        <f>VLOOKUP(J186, [1]Key!$H$2:$K$54, 2)</f>
        <v>0</v>
      </c>
      <c r="N186">
        <f>VLOOKUP("*"&amp;G186&amp;"*",[1]Key!$N$2:$O$6,2,FALSE)</f>
        <v>0</v>
      </c>
      <c r="O186">
        <f>VLOOKUP("*"&amp;G186&amp;"*",[1]Key!$R$2:$S$11,2,FALSE)</f>
        <v>0</v>
      </c>
      <c r="P186">
        <v>4329</v>
      </c>
      <c r="Q186" s="2">
        <v>250000000</v>
      </c>
      <c r="R186" t="s">
        <v>33</v>
      </c>
      <c r="S186">
        <f>VLOOKUP(R186, [1]Key!$U$2:$V$23, 2, FALSE)</f>
        <v>1</v>
      </c>
      <c r="T186">
        <f t="shared" si="18"/>
        <v>0</v>
      </c>
      <c r="U186">
        <f>_xlfn.IFS(C186=2018, VLOOKUP(H186, '[1]State Pop'!$B$2:$G$55,6),C186=2017, VLOOKUP(H186, '[1]State Pop'!$B$2:$F$55,5),C186=2016, VLOOKUP(H186, '[1]State Pop'!$B$2:$F$55,4), C186=2015, VLOOKUP(H186, '[1]State Pop'!$B$2:$F$55,3), C186=2014, VLOOKUP(H186, '[1]State Pop'!$B$2:$F$55,2))</f>
        <v>0</v>
      </c>
      <c r="V186">
        <f>_xlfn.IFS(C186=2014,_xlfn.IFS(D186=1,VLOOKUP(H186,[1]Film_Workers!$B$2:$BD$55,2,FALSE),D186=2,VLOOKUP(H186,[1]Film_Workers!$B$2:$BD$55,3,FALSE),D186=3,VLOOKUP(H186,[1]Film_Workers!$B$2:$BD$55,4,FALSE),D186=4,VLOOKUP(H186,[1]Film_Workers!$B$2:$BD$55,5,FALSE),D186=5,VLOOKUP(H186,[1]Film_Workers!$B$2:$BD$55,6,FALSE),D186=6,VLOOKUP(H186,[1]Film_Workers!$B$2:$BD$55,7,FALSE),D186=7,VLOOKUP(H186,[1]Film_Workers!$B$2:$BD$55,8,FALSE),D186=8,VLOOKUP(H186,[1]Film_Workers!$B$2:$BD$55,9,FALSE),D186=9,VLOOKUP(H186,[1]Film_Workers!$B$2:$BD$55,10,FALSE),D186=10,VLOOKUP(H186,[1]Film_Workers!$B$2:$BD$55,11,FALSE),D186=11,VLOOKUP(H186,[1]Film_Workers!$B$2:$BD$55,12,FALSE),D186=12,VLOOKUP(H186,[1]Film_Workers!$B$2:$BD$55,13,FALSE)),C186=2015,_xlfn.IFS(D186=1,VLOOKUP(H186,[1]Film_Workers!$B$2:$BD$55,14,FALSE),D186=2,VLOOKUP(H186,[1]Film_Workers!$B$2:$BD$55,15,FALSE),D186=3,VLOOKUP(H186,[1]Film_Workers!$B$2:$BD$55,16,FALSE),D186=4,VLOOKUP(H186,[1]Film_Workers!$B$2:$BD$55,17,FALSE),D186=5,VLOOKUP(H186,[1]Film_Workers!$B$2:$BD$55,18,FALSE),D186=6,VLOOKUP(H186,[1]Film_Workers!$B$2:$BD$55,19,FALSE),D186=7,VLOOKUP(H186,[1]Film_Workers!$B$2:$BD$55,20,FALSE),D186=8,VLOOKUP(H186,[1]Film_Workers!$B$2:$BD$55,21,FALSE),D186=9,VLOOKUP(H186,[1]Film_Workers!$B$2:$BD$55,22,FALSE),D186=10,VLOOKUP(H186,[1]Film_Workers!$B$2:$BD$55,23,FALSE),D186=11,VLOOKUP(H186,[1]Film_Workers!$B$2:$BD$55,24,FALSE),D186=12,VLOOKUP(H186,[1]Film_Workers!$B$2:$BD$55,25,FALSE)),C186=2016,_xlfn.IFS(D186=1,VLOOKUP(H186,[1]Film_Workers!$B$2:$BD$55,26,FALSE),D186=2,VLOOKUP(H186,[1]Film_Workers!$B$2:$BD$55,27,FALSE),D186=3,VLOOKUP(H186,[1]Film_Workers!$B$2:$BD$55,28,FALSE),D186=4,VLOOKUP(H186,[1]Film_Workers!$B$2:$BD$55,29,FALSE),D186=5,VLOOKUP(H186,[1]Film_Workers!$B$2:$BD$55,30,FALSE),D186=6,VLOOKUP(H186,[1]Film_Workers!$B$2:$BD$55,31,FALSE),D186=7,VLOOKUP(H186,[1]Film_Workers!$B$2:$BD$55,32,FALSE),D186=8,VLOOKUP(H186,[1]Film_Workers!$B$2:$BD$55,33,FALSE),D186=9,VLOOKUP(H186,[1]Film_Workers!$B$2:$BD$55,34,FALSE),D186=10,VLOOKUP(H186,[1]Film_Workers!$B$2:$BD$55,35,FALSE),D186=11,VLOOKUP(H186,[1]Film_Workers!$B$2:$BD$55,36,FALSE),D186=12,VLOOKUP(H186,[1]Film_Workers!$B$2:$BD$55,37,FALSE)),C186=2017,_xlfn.IFS(D186=1,VLOOKUP(H186,[1]Film_Workers!$B$2:$BD$55,38,FALSE),D186=2,VLOOKUP(H186,[1]Film_Workers!$B$2:$BD$55,39,FALSE),D186=3,VLOOKUP(H186,[1]Film_Workers!$B$2:$BD$55,40,FALSE),D186=4,VLOOKUP(H186,[1]Film_Workers!$B$2:$BD$55,41,FALSE),D186=5,VLOOKUP(H186,[1]Film_Workers!$B$2:$BD$55,42,FALSE),D186=6,VLOOKUP(H186,[1]Film_Workers!$B$2:$BD$55,43,FALSE),D186=7,VLOOKUP(H186,[1]Film_Workers!$B$2:$BD$55,43,FALSE),D186=8,VLOOKUP(H186,[1]Film_Workers!$B$2:$BD$55,44,FALSE),D186=9,VLOOKUP(H186,[1]Film_Workers!$B$2:$BD$55,45,FALSE),D186=10,VLOOKUP(H186,[1]Film_Workers!$B$2:$BD$55,46,FALSE),D186=11,VLOOKUP(H186,[1]Film_Workers!$B$2:$BD$55,47,FALSE),D186=12,VLOOKUP(H186,[1]Film_Workers!$B$2:$BD$55,48)),C186=2018,_xlfn.IFS(D186=1,VLOOKUP(H186,[1]Film_Workers!$B$2:$BD$55,49,FALSE),D186=2,VLOOKUP(H186,[1]Film_Workers!$B$2:$BD$55,50,FALSE),D186=3,VLOOKUP(H186,[1]Film_Workers!$B$2:$BD$55,51,FALSE),D186=4,VLOOKUP(H186,[1]Film_Workers!$B$2:$BD$55,52,FALSE),D186=5,VLOOKUP(H186,[1]Film_Workers!$B$2:$BD$55,53,FALSE),D186=6,VLOOKUP(H186,[1]Film_Workers!$B$2:$BD$55,54)))</f>
        <v>0</v>
      </c>
      <c r="W186">
        <f>_xlfn.IFS(C186=2014,_xlfn.IFS(D186=1,VLOOKUP(H186,[1]Priv_Workers!$B$2:$BD$55,2,FALSE),D186=2,VLOOKUP(H186,[1]Priv_Workers!$B$2:$BD$55,3,FALSE),D186=3,VLOOKUP(H186,[1]Priv_Workers!$B$2:$BD$55,4,FALSE),D186=4,VLOOKUP(H186,[1]Priv_Workers!$B$2:$BD$55,5,FALSE),D186=5,VLOOKUP(H186,[1]Priv_Workers!$B$2:$BD$55,6,FALSE),D186=6,VLOOKUP(H186,[1]Priv_Workers!$B$2:$BD$55,7,FALSE),D186=7,VLOOKUP(H186,[1]Priv_Workers!$B$2:$BD$55,8,FALSE),D186=8,VLOOKUP(H186,[1]Priv_Workers!$B$2:$BD$55,9,FALSE),D186=9,VLOOKUP(H186,[1]Priv_Workers!$B$2:$BD$55,10,FALSE),D186=10,VLOOKUP(H186,[1]Priv_Workers!$B$2:$BD$55,11,FALSE),D186=11,VLOOKUP(H186,[1]Priv_Workers!$B$2:$BD$55,12,FALSE),D186=12,VLOOKUP(H186,[1]Priv_Workers!$B$2:$BD$55,13,FALSE)),C186=2015,_xlfn.IFS(D186=1,VLOOKUP(H186,[1]Priv_Workers!$B$2:$BD$55,14,FALSE),D186=2,VLOOKUP(H186,[1]Priv_Workers!$B$2:$BD$55,15,FALSE),D186=3,VLOOKUP(H186,[1]Priv_Workers!$B$2:$BD$55,16,FALSE),D186=4,VLOOKUP(H186,[1]Priv_Workers!$B$2:$BD$55,17,FALSE),D186=5,VLOOKUP(H186,[1]Priv_Workers!$B$2:$BD$55,18,FALSE),D186=6,VLOOKUP(H186,[1]Priv_Workers!$B$2:$BD$55,19,FALSE),D186=7,VLOOKUP(H186,[1]Priv_Workers!$B$2:$BD$55,20,FALSE),D186=8,VLOOKUP(H186,[1]Priv_Workers!$B$2:$BD$55,21,FALSE),D186=9,VLOOKUP(H186,[1]Priv_Workers!$B$2:$BD$55,22,FALSE),D186=10,VLOOKUP(H186,[1]Priv_Workers!$B$2:$BD$55,23,FALSE),D186=11,VLOOKUP(H186,[1]Priv_Workers!$B$2:$BD$55,24,FALSE),D186=12,VLOOKUP(H186,[1]Priv_Workers!$B$2:$BD$55,25,FALSE)),C186=2016,_xlfn.IFS(D186=1,VLOOKUP(H186,[1]Priv_Workers!$B$2:$BD$55,26,FALSE),D186=2,VLOOKUP(H186,[1]Priv_Workers!$B$2:$BD$55,27,FALSE),D186=3,VLOOKUP(H186,[1]Priv_Workers!$B$2:$BD$55,28,FALSE),D186=4,VLOOKUP(H186,[1]Priv_Workers!$B$2:$BD$55,29,FALSE),D186=5,VLOOKUP(H186,[1]Priv_Workers!$B$2:$BD$55,30,FALSE),D186=6,VLOOKUP(H186,[1]Priv_Workers!$B$2:$BD$55,31,FALSE),D186=7,VLOOKUP(H186,[1]Priv_Workers!$B$2:$BD$55,32,FALSE),D186=8,VLOOKUP(H186,[1]Priv_Workers!$B$2:$BD$55,33,FALSE),D186=9,VLOOKUP(H186,[1]Priv_Workers!$B$2:$BD$55,34,FALSE),D186=10,VLOOKUP(H186,[1]Priv_Workers!$B$2:$BD$55,35,FALSE),D186=11,VLOOKUP(H186,[1]Priv_Workers!$B$2:$BD$55,36,FALSE),D186=12,VLOOKUP(H186,[1]Priv_Workers!$B$2:$BD$55,37,FALSE)),C186=2017,_xlfn.IFS(D186=1,VLOOKUP(H186,[1]Priv_Workers!$B$2:$BD$55,38,FALSE),D186=2,VLOOKUP(H186,[1]Priv_Workers!$B$2:$BD$55,39,FALSE),D186=3,VLOOKUP(H186,[1]Priv_Workers!$B$2:$BD$55,40,FALSE),D186=4,VLOOKUP(H186,[1]Priv_Workers!$B$2:$BD$55,41,FALSE),D186=5,VLOOKUP(H186,[1]Priv_Workers!$B$2:$BD$55,42,FALSE),D186=6,VLOOKUP(H186,[1]Priv_Workers!$B$2:$BD$55,43,FALSE),D186=7,VLOOKUP(H186,[1]Priv_Workers!$B$2:$BD$55,43,FALSE),D186=8,VLOOKUP(H186,[1]Priv_Workers!$B$2:$BD$55,44,FALSE),D186=9,VLOOKUP(H186,[1]Priv_Workers!$B$2:$BD$55,45,FALSE),D186=10,VLOOKUP(H186,[1]Priv_Workers!$B$2:$BD$55,46,FALSE),D186=11,VLOOKUP(H186,[1]Priv_Workers!$B$2:$BD$55,47,FALSE),D186=12,VLOOKUP(H186,[1]Priv_Workers!$B$2:$BD$55,48)),C186=2018,_xlfn.IFS(D186=1,VLOOKUP(H186,[1]Priv_Workers!$B$2:$BD$55,49,FALSE),D186=2,VLOOKUP(H186,[1]Priv_Workers!$B$2:$BD$55,50,FALSE),D186=3,VLOOKUP(H186,[1]Priv_Workers!$B$2:$BD$55,51,FALSE),D186=4,VLOOKUP(H186,[1]Priv_Workers!$B$2:$BD$55,52,FALSE),D186=5,VLOOKUP(H186,[1]Priv_Workers!$B$2:$BD$55,53,FALSE),D186=6,VLOOKUP(H186,[1]Priv_Workers!$B$2:$BD$55,54)))</f>
        <v>0</v>
      </c>
      <c r="X186" s="3" t="e">
        <f t="shared" si="19"/>
        <v>#DIV/0!</v>
      </c>
      <c r="Y186" s="2">
        <f>_xlfn.IFS(C186=2014, _xlfn.IFS(E186=1, VLOOKUP(H186, [1]Wage_Info!$B$2:$AH$55, 2, FALSE), E186=2, VLOOKUP(H186, [1]Wage_Info!$B$2:$AH$55, 3, FALSE), E186=3, VLOOKUP(H186, [1]Wage_Info!$B$2:$AH$55, 4, FALSE), E186=4, VLOOKUP(H186, [1]Wage_Info!$B$2:$AH$55, 5, FALSE)), C186=2015, _xlfn.IFS(E186=1, VLOOKUP(H186, [1]Wage_Info!$B$2:$AH$55, 6, FALSE), E186=2, VLOOKUP(H186, [1]Wage_Info!$B$2:$AH$55, 7, FALSE), E186=3, VLOOKUP(H186, [1]Wage_Info!$B$2:$AH$55, 8, FALSE), E186=4, VLOOKUP(H186, [1]Wage_Info!$B$2:$AH$55, 9, FALSE)), C186=2016, _xlfn.IFS(E186=1, VLOOKUP(H186, [1]Wage_Info!$B$2:$AH$55, 10, FALSE), E186=2, VLOOKUP(H186, [1]Wage_Info!$B$2:$AH$55, 11, FALSE), E186=3, VLOOKUP(H186, [1]Wage_Info!$B$2:$AH$55, 12, FALSE), E186=4, VLOOKUP(H186, [1]Wage_Info!$B$2:$AH$55, 13, FALSE)), C186=2017, _xlfn.IFS(E186=1, VLOOKUP(H186, [1]Wage_Info!$B$2:$AH$55, 14, FALSE), E186=2, VLOOKUP(H186, [1]Wage_Info!$B$2:$AH$55, 15, FALSE), E186=3, VLOOKUP(H186, [1]Wage_Info!$B$2:$AH$55, 16, FALSE), E186=4, VLOOKUP(H186, [1]Wage_Info!$B$2:$AH$55, 17, FALSE)), C186 = 2018, _xlfn.IFS(E186=1, VLOOKUP(H186, [1]Wage_Info!$B$2:$AH$55, 18, FALSE), E186=3, VLOOKUP(H186, [1]Wage_Info!$B$2:$AH$55, 19, FALSE)))</f>
        <v>0</v>
      </c>
      <c r="Z186" s="2">
        <f>_xlfn.IFS(C186=2014, _xlfn.IFS(E186=1, VLOOKUP(H186, [1]Wage_Info!$B$2:$AL$55, 20, FALSE), E186=2, VLOOKUP(H186, [1]Wage_Info!$B$2:$AL$55, 21, FALSE), E186=3, VLOOKUP(H186, [1]Wage_Info!$B$2:$AL$55, 22, FALSE), E186=4, VLOOKUP(H186, [1]Wage_Info!$B$2:$AL$55, 23, FALSE)), C186=2015, _xlfn.IFS(E186=1, VLOOKUP(H186, [1]Wage_Info!$B$2:$AL$55, 24, FALSE), E186=2, VLOOKUP(H186, [1]Wage_Info!$B$2:$AL$55, 25, FALSE), E186=3, VLOOKUP(H186, [1]Wage_Info!$B$2:$AL$55, 26, FALSE), E186=4, VLOOKUP(H186, [1]Wage_Info!$B$2:$AL$55, 27, FALSE)), C186=2016, _xlfn.IFS(E186=1, VLOOKUP(H186, [1]Wage_Info!$B$2:$AL$55, 28, FALSE), E186=2, VLOOKUP(H186, [1]Wage_Info!$B$2:$AL$55, 29, FALSE), E186=3, VLOOKUP(H186, [1]Wage_Info!$B$2:$AL$55, 30, FALSE), E186=4, VLOOKUP(H186, [1]Wage_Info!$B$2:$AL$55, 31, FALSE)), C186=2017, _xlfn.IFS(E186=1, VLOOKUP(H186, [1]Wage_Info!$B$2:$AL$55, 32, FALSE), E186=2, VLOOKUP(H186, [1]Wage_Info!$B$2:$AL$55, 33, FALSE), E186=3, VLOOKUP(H186, [1]Wage_Info!$B$2:$AL$55, 34, FALSE), E186=4, VLOOKUP(H186, [1]Wage_Info!$B$2:$AL$55, 35, FALSE)), C186 = 2018, _xlfn.IFS(E186=1, VLOOKUP(H186, [1]Wage_Info!$B$2:$AL$55, 36, FALSE), E186=2, VLOOKUP(H186, [1]Wage_Info!$B$2:$AL$55, 37, FALSE)))</f>
        <v>0</v>
      </c>
      <c r="AA186" s="4" t="e">
        <f t="shared" si="20"/>
        <v>#DIV/0!</v>
      </c>
      <c r="AB186">
        <f>[1]Key!C186</f>
        <v>1</v>
      </c>
      <c r="AC186">
        <f t="shared" si="21"/>
        <v>0</v>
      </c>
      <c r="AD186">
        <f t="shared" si="22"/>
        <v>0</v>
      </c>
      <c r="AE186">
        <f t="shared" si="23"/>
        <v>0</v>
      </c>
      <c r="AF186">
        <f>[1]Key!D186</f>
        <v>0</v>
      </c>
    </row>
    <row r="187" spans="1:32" x14ac:dyDescent="0.3">
      <c r="A187">
        <v>186</v>
      </c>
      <c r="B187">
        <v>5</v>
      </c>
      <c r="C187">
        <v>2015</v>
      </c>
      <c r="D187">
        <v>2</v>
      </c>
      <c r="E187">
        <f t="shared" si="16"/>
        <v>1</v>
      </c>
      <c r="F187">
        <v>2017</v>
      </c>
      <c r="G187" t="s">
        <v>62</v>
      </c>
      <c r="H187" s="1">
        <f>VALUE(IF(G187="foreign",53,SUBSTITUTE(G187,G187,VLOOKUP(G187,[1]Key!$G$2:$H$55,2,))))</f>
        <v>53</v>
      </c>
      <c r="I187" t="s">
        <v>62</v>
      </c>
      <c r="J187">
        <f>VALUE(_xlfn.IFS(I187="foreign",53,I187="fictional",54, I187="unspecified", 55, NOT(OR(I187="foreign",I187="fictional")),SUBSTITUTE(I187,I187,VLOOKUP(I187,[1]Key!$G$2:$H$55,2,))))</f>
        <v>53</v>
      </c>
      <c r="K187">
        <f t="shared" si="17"/>
        <v>1</v>
      </c>
      <c r="L187">
        <f>VLOOKUP(H187, [1]Key!$H$2:$K$54, 2)</f>
        <v>0</v>
      </c>
      <c r="M187">
        <f>VLOOKUP(J187, [1]Key!$H$2:$K$54, 2)</f>
        <v>0</v>
      </c>
      <c r="N187">
        <f>VLOOKUP("*"&amp;G187&amp;"*",[1]Key!$N$2:$O$6,2,FALSE)</f>
        <v>0</v>
      </c>
      <c r="O187">
        <f>VLOOKUP("*"&amp;G187&amp;"*",[1]Key!$R$2:$S$11,2,FALSE)</f>
        <v>0</v>
      </c>
      <c r="P187">
        <v>4276</v>
      </c>
      <c r="Q187" s="2">
        <v>320000000</v>
      </c>
      <c r="R187" t="s">
        <v>34</v>
      </c>
      <c r="S187">
        <f>VLOOKUP(R187, [1]Key!$U$2:$V$23, 2, FALSE)</f>
        <v>2</v>
      </c>
      <c r="T187">
        <f t="shared" si="18"/>
        <v>0</v>
      </c>
      <c r="U187">
        <f>_xlfn.IFS(C187=2018, VLOOKUP(H187, '[1]State Pop'!$B$2:$G$55,6),C187=2017, VLOOKUP(H187, '[1]State Pop'!$B$2:$F$55,5),C187=2016, VLOOKUP(H187, '[1]State Pop'!$B$2:$F$55,4), C187=2015, VLOOKUP(H187, '[1]State Pop'!$B$2:$F$55,3), C187=2014, VLOOKUP(H187, '[1]State Pop'!$B$2:$F$55,2))</f>
        <v>0</v>
      </c>
      <c r="V187">
        <f>_xlfn.IFS(C187=2014,_xlfn.IFS(D187=1,VLOOKUP(H187,[1]Film_Workers!$B$2:$BD$55,2,FALSE),D187=2,VLOOKUP(H187,[1]Film_Workers!$B$2:$BD$55,3,FALSE),D187=3,VLOOKUP(H187,[1]Film_Workers!$B$2:$BD$55,4,FALSE),D187=4,VLOOKUP(H187,[1]Film_Workers!$B$2:$BD$55,5,FALSE),D187=5,VLOOKUP(H187,[1]Film_Workers!$B$2:$BD$55,6,FALSE),D187=6,VLOOKUP(H187,[1]Film_Workers!$B$2:$BD$55,7,FALSE),D187=7,VLOOKUP(H187,[1]Film_Workers!$B$2:$BD$55,8,FALSE),D187=8,VLOOKUP(H187,[1]Film_Workers!$B$2:$BD$55,9,FALSE),D187=9,VLOOKUP(H187,[1]Film_Workers!$B$2:$BD$55,10,FALSE),D187=10,VLOOKUP(H187,[1]Film_Workers!$B$2:$BD$55,11,FALSE),D187=11,VLOOKUP(H187,[1]Film_Workers!$B$2:$BD$55,12,FALSE),D187=12,VLOOKUP(H187,[1]Film_Workers!$B$2:$BD$55,13,FALSE)),C187=2015,_xlfn.IFS(D187=1,VLOOKUP(H187,[1]Film_Workers!$B$2:$BD$55,14,FALSE),D187=2,VLOOKUP(H187,[1]Film_Workers!$B$2:$BD$55,15,FALSE),D187=3,VLOOKUP(H187,[1]Film_Workers!$B$2:$BD$55,16,FALSE),D187=4,VLOOKUP(H187,[1]Film_Workers!$B$2:$BD$55,17,FALSE),D187=5,VLOOKUP(H187,[1]Film_Workers!$B$2:$BD$55,18,FALSE),D187=6,VLOOKUP(H187,[1]Film_Workers!$B$2:$BD$55,19,FALSE),D187=7,VLOOKUP(H187,[1]Film_Workers!$B$2:$BD$55,20,FALSE),D187=8,VLOOKUP(H187,[1]Film_Workers!$B$2:$BD$55,21,FALSE),D187=9,VLOOKUP(H187,[1]Film_Workers!$B$2:$BD$55,22,FALSE),D187=10,VLOOKUP(H187,[1]Film_Workers!$B$2:$BD$55,23,FALSE),D187=11,VLOOKUP(H187,[1]Film_Workers!$B$2:$BD$55,24,FALSE),D187=12,VLOOKUP(H187,[1]Film_Workers!$B$2:$BD$55,25,FALSE)),C187=2016,_xlfn.IFS(D187=1,VLOOKUP(H187,[1]Film_Workers!$B$2:$BD$55,26,FALSE),D187=2,VLOOKUP(H187,[1]Film_Workers!$B$2:$BD$55,27,FALSE),D187=3,VLOOKUP(H187,[1]Film_Workers!$B$2:$BD$55,28,FALSE),D187=4,VLOOKUP(H187,[1]Film_Workers!$B$2:$BD$55,29,FALSE),D187=5,VLOOKUP(H187,[1]Film_Workers!$B$2:$BD$55,30,FALSE),D187=6,VLOOKUP(H187,[1]Film_Workers!$B$2:$BD$55,31,FALSE),D187=7,VLOOKUP(H187,[1]Film_Workers!$B$2:$BD$55,32,FALSE),D187=8,VLOOKUP(H187,[1]Film_Workers!$B$2:$BD$55,33,FALSE),D187=9,VLOOKUP(H187,[1]Film_Workers!$B$2:$BD$55,34,FALSE),D187=10,VLOOKUP(H187,[1]Film_Workers!$B$2:$BD$55,35,FALSE),D187=11,VLOOKUP(H187,[1]Film_Workers!$B$2:$BD$55,36,FALSE),D187=12,VLOOKUP(H187,[1]Film_Workers!$B$2:$BD$55,37,FALSE)),C187=2017,_xlfn.IFS(D187=1,VLOOKUP(H187,[1]Film_Workers!$B$2:$BD$55,38,FALSE),D187=2,VLOOKUP(H187,[1]Film_Workers!$B$2:$BD$55,39,FALSE),D187=3,VLOOKUP(H187,[1]Film_Workers!$B$2:$BD$55,40,FALSE),D187=4,VLOOKUP(H187,[1]Film_Workers!$B$2:$BD$55,41,FALSE),D187=5,VLOOKUP(H187,[1]Film_Workers!$B$2:$BD$55,42,FALSE),D187=6,VLOOKUP(H187,[1]Film_Workers!$B$2:$BD$55,43,FALSE),D187=7,VLOOKUP(H187,[1]Film_Workers!$B$2:$BD$55,43,FALSE),D187=8,VLOOKUP(H187,[1]Film_Workers!$B$2:$BD$55,44,FALSE),D187=9,VLOOKUP(H187,[1]Film_Workers!$B$2:$BD$55,45,FALSE),D187=10,VLOOKUP(H187,[1]Film_Workers!$B$2:$BD$55,46,FALSE),D187=11,VLOOKUP(H187,[1]Film_Workers!$B$2:$BD$55,47,FALSE),D187=12,VLOOKUP(H187,[1]Film_Workers!$B$2:$BD$55,48)),C187=2018,_xlfn.IFS(D187=1,VLOOKUP(H187,[1]Film_Workers!$B$2:$BD$55,49,FALSE),D187=2,VLOOKUP(H187,[1]Film_Workers!$B$2:$BD$55,50,FALSE),D187=3,VLOOKUP(H187,[1]Film_Workers!$B$2:$BD$55,51,FALSE),D187=4,VLOOKUP(H187,[1]Film_Workers!$B$2:$BD$55,52,FALSE),D187=5,VLOOKUP(H187,[1]Film_Workers!$B$2:$BD$55,53,FALSE),D187=6,VLOOKUP(H187,[1]Film_Workers!$B$2:$BD$55,54)))</f>
        <v>0</v>
      </c>
      <c r="W187">
        <f>_xlfn.IFS(C187=2014,_xlfn.IFS(D187=1,VLOOKUP(H187,[1]Priv_Workers!$B$2:$BD$55,2,FALSE),D187=2,VLOOKUP(H187,[1]Priv_Workers!$B$2:$BD$55,3,FALSE),D187=3,VLOOKUP(H187,[1]Priv_Workers!$B$2:$BD$55,4,FALSE),D187=4,VLOOKUP(H187,[1]Priv_Workers!$B$2:$BD$55,5,FALSE),D187=5,VLOOKUP(H187,[1]Priv_Workers!$B$2:$BD$55,6,FALSE),D187=6,VLOOKUP(H187,[1]Priv_Workers!$B$2:$BD$55,7,FALSE),D187=7,VLOOKUP(H187,[1]Priv_Workers!$B$2:$BD$55,8,FALSE),D187=8,VLOOKUP(H187,[1]Priv_Workers!$B$2:$BD$55,9,FALSE),D187=9,VLOOKUP(H187,[1]Priv_Workers!$B$2:$BD$55,10,FALSE),D187=10,VLOOKUP(H187,[1]Priv_Workers!$B$2:$BD$55,11,FALSE),D187=11,VLOOKUP(H187,[1]Priv_Workers!$B$2:$BD$55,12,FALSE),D187=12,VLOOKUP(H187,[1]Priv_Workers!$B$2:$BD$55,13,FALSE)),C187=2015,_xlfn.IFS(D187=1,VLOOKUP(H187,[1]Priv_Workers!$B$2:$BD$55,14,FALSE),D187=2,VLOOKUP(H187,[1]Priv_Workers!$B$2:$BD$55,15,FALSE),D187=3,VLOOKUP(H187,[1]Priv_Workers!$B$2:$BD$55,16,FALSE),D187=4,VLOOKUP(H187,[1]Priv_Workers!$B$2:$BD$55,17,FALSE),D187=5,VLOOKUP(H187,[1]Priv_Workers!$B$2:$BD$55,18,FALSE),D187=6,VLOOKUP(H187,[1]Priv_Workers!$B$2:$BD$55,19,FALSE),D187=7,VLOOKUP(H187,[1]Priv_Workers!$B$2:$BD$55,20,FALSE),D187=8,VLOOKUP(H187,[1]Priv_Workers!$B$2:$BD$55,21,FALSE),D187=9,VLOOKUP(H187,[1]Priv_Workers!$B$2:$BD$55,22,FALSE),D187=10,VLOOKUP(H187,[1]Priv_Workers!$B$2:$BD$55,23,FALSE),D187=11,VLOOKUP(H187,[1]Priv_Workers!$B$2:$BD$55,24,FALSE),D187=12,VLOOKUP(H187,[1]Priv_Workers!$B$2:$BD$55,25,FALSE)),C187=2016,_xlfn.IFS(D187=1,VLOOKUP(H187,[1]Priv_Workers!$B$2:$BD$55,26,FALSE),D187=2,VLOOKUP(H187,[1]Priv_Workers!$B$2:$BD$55,27,FALSE),D187=3,VLOOKUP(H187,[1]Priv_Workers!$B$2:$BD$55,28,FALSE),D187=4,VLOOKUP(H187,[1]Priv_Workers!$B$2:$BD$55,29,FALSE),D187=5,VLOOKUP(H187,[1]Priv_Workers!$B$2:$BD$55,30,FALSE),D187=6,VLOOKUP(H187,[1]Priv_Workers!$B$2:$BD$55,31,FALSE),D187=7,VLOOKUP(H187,[1]Priv_Workers!$B$2:$BD$55,32,FALSE),D187=8,VLOOKUP(H187,[1]Priv_Workers!$B$2:$BD$55,33,FALSE),D187=9,VLOOKUP(H187,[1]Priv_Workers!$B$2:$BD$55,34,FALSE),D187=10,VLOOKUP(H187,[1]Priv_Workers!$B$2:$BD$55,35,FALSE),D187=11,VLOOKUP(H187,[1]Priv_Workers!$B$2:$BD$55,36,FALSE),D187=12,VLOOKUP(H187,[1]Priv_Workers!$B$2:$BD$55,37,FALSE)),C187=2017,_xlfn.IFS(D187=1,VLOOKUP(H187,[1]Priv_Workers!$B$2:$BD$55,38,FALSE),D187=2,VLOOKUP(H187,[1]Priv_Workers!$B$2:$BD$55,39,FALSE),D187=3,VLOOKUP(H187,[1]Priv_Workers!$B$2:$BD$55,40,FALSE),D187=4,VLOOKUP(H187,[1]Priv_Workers!$B$2:$BD$55,41,FALSE),D187=5,VLOOKUP(H187,[1]Priv_Workers!$B$2:$BD$55,42,FALSE),D187=6,VLOOKUP(H187,[1]Priv_Workers!$B$2:$BD$55,43,FALSE),D187=7,VLOOKUP(H187,[1]Priv_Workers!$B$2:$BD$55,43,FALSE),D187=8,VLOOKUP(H187,[1]Priv_Workers!$B$2:$BD$55,44,FALSE),D187=9,VLOOKUP(H187,[1]Priv_Workers!$B$2:$BD$55,45,FALSE),D187=10,VLOOKUP(H187,[1]Priv_Workers!$B$2:$BD$55,46,FALSE),D187=11,VLOOKUP(H187,[1]Priv_Workers!$B$2:$BD$55,47,FALSE),D187=12,VLOOKUP(H187,[1]Priv_Workers!$B$2:$BD$55,48)),C187=2018,_xlfn.IFS(D187=1,VLOOKUP(H187,[1]Priv_Workers!$B$2:$BD$55,49,FALSE),D187=2,VLOOKUP(H187,[1]Priv_Workers!$B$2:$BD$55,50,FALSE),D187=3,VLOOKUP(H187,[1]Priv_Workers!$B$2:$BD$55,51,FALSE),D187=4,VLOOKUP(H187,[1]Priv_Workers!$B$2:$BD$55,52,FALSE),D187=5,VLOOKUP(H187,[1]Priv_Workers!$B$2:$BD$55,53,FALSE),D187=6,VLOOKUP(H187,[1]Priv_Workers!$B$2:$BD$55,54)))</f>
        <v>0</v>
      </c>
      <c r="X187" s="3" t="e">
        <f t="shared" si="19"/>
        <v>#DIV/0!</v>
      </c>
      <c r="Y187" s="2">
        <f>_xlfn.IFS(C187=2014, _xlfn.IFS(E187=1, VLOOKUP(H187, [1]Wage_Info!$B$2:$AH$55, 2, FALSE), E187=2, VLOOKUP(H187, [1]Wage_Info!$B$2:$AH$55, 3, FALSE), E187=3, VLOOKUP(H187, [1]Wage_Info!$B$2:$AH$55, 4, FALSE), E187=4, VLOOKUP(H187, [1]Wage_Info!$B$2:$AH$55, 5, FALSE)), C187=2015, _xlfn.IFS(E187=1, VLOOKUP(H187, [1]Wage_Info!$B$2:$AH$55, 6, FALSE), E187=2, VLOOKUP(H187, [1]Wage_Info!$B$2:$AH$55, 7, FALSE), E187=3, VLOOKUP(H187, [1]Wage_Info!$B$2:$AH$55, 8, FALSE), E187=4, VLOOKUP(H187, [1]Wage_Info!$B$2:$AH$55, 9, FALSE)), C187=2016, _xlfn.IFS(E187=1, VLOOKUP(H187, [1]Wage_Info!$B$2:$AH$55, 10, FALSE), E187=2, VLOOKUP(H187, [1]Wage_Info!$B$2:$AH$55, 11, FALSE), E187=3, VLOOKUP(H187, [1]Wage_Info!$B$2:$AH$55, 12, FALSE), E187=4, VLOOKUP(H187, [1]Wage_Info!$B$2:$AH$55, 13, FALSE)), C187=2017, _xlfn.IFS(E187=1, VLOOKUP(H187, [1]Wage_Info!$B$2:$AH$55, 14, FALSE), E187=2, VLOOKUP(H187, [1]Wage_Info!$B$2:$AH$55, 15, FALSE), E187=3, VLOOKUP(H187, [1]Wage_Info!$B$2:$AH$55, 16, FALSE), E187=4, VLOOKUP(H187, [1]Wage_Info!$B$2:$AH$55, 17, FALSE)), C187 = 2018, _xlfn.IFS(E187=1, VLOOKUP(H187, [1]Wage_Info!$B$2:$AH$55, 18, FALSE), E187=3, VLOOKUP(H187, [1]Wage_Info!$B$2:$AH$55, 19, FALSE)))</f>
        <v>0</v>
      </c>
      <c r="Z187" s="2">
        <f>_xlfn.IFS(C187=2014, _xlfn.IFS(E187=1, VLOOKUP(H187, [1]Wage_Info!$B$2:$AL$55, 20, FALSE), E187=2, VLOOKUP(H187, [1]Wage_Info!$B$2:$AL$55, 21, FALSE), E187=3, VLOOKUP(H187, [1]Wage_Info!$B$2:$AL$55, 22, FALSE), E187=4, VLOOKUP(H187, [1]Wage_Info!$B$2:$AL$55, 23, FALSE)), C187=2015, _xlfn.IFS(E187=1, VLOOKUP(H187, [1]Wage_Info!$B$2:$AL$55, 24, FALSE), E187=2, VLOOKUP(H187, [1]Wage_Info!$B$2:$AL$55, 25, FALSE), E187=3, VLOOKUP(H187, [1]Wage_Info!$B$2:$AL$55, 26, FALSE), E187=4, VLOOKUP(H187, [1]Wage_Info!$B$2:$AL$55, 27, FALSE)), C187=2016, _xlfn.IFS(E187=1, VLOOKUP(H187, [1]Wage_Info!$B$2:$AL$55, 28, FALSE), E187=2, VLOOKUP(H187, [1]Wage_Info!$B$2:$AL$55, 29, FALSE), E187=3, VLOOKUP(H187, [1]Wage_Info!$B$2:$AL$55, 30, FALSE), E187=4, VLOOKUP(H187, [1]Wage_Info!$B$2:$AL$55, 31, FALSE)), C187=2017, _xlfn.IFS(E187=1, VLOOKUP(H187, [1]Wage_Info!$B$2:$AL$55, 32, FALSE), E187=2, VLOOKUP(H187, [1]Wage_Info!$B$2:$AL$55, 33, FALSE), E187=3, VLOOKUP(H187, [1]Wage_Info!$B$2:$AL$55, 34, FALSE), E187=4, VLOOKUP(H187, [1]Wage_Info!$B$2:$AL$55, 35, FALSE)), C187 = 2018, _xlfn.IFS(E187=1, VLOOKUP(H187, [1]Wage_Info!$B$2:$AL$55, 36, FALSE), E187=2, VLOOKUP(H187, [1]Wage_Info!$B$2:$AL$55, 37, FALSE)))</f>
        <v>0</v>
      </c>
      <c r="AA187" s="4" t="e">
        <f t="shared" si="20"/>
        <v>#DIV/0!</v>
      </c>
      <c r="AB187">
        <f>[1]Key!C187</f>
        <v>1</v>
      </c>
      <c r="AC187">
        <f t="shared" si="21"/>
        <v>0</v>
      </c>
      <c r="AD187">
        <f t="shared" si="22"/>
        <v>0</v>
      </c>
      <c r="AE187">
        <f t="shared" si="23"/>
        <v>0</v>
      </c>
      <c r="AF187">
        <f>[1]Key!D187</f>
        <v>0</v>
      </c>
    </row>
    <row r="188" spans="1:32" x14ac:dyDescent="0.3">
      <c r="A188">
        <v>187</v>
      </c>
      <c r="B188">
        <v>6</v>
      </c>
      <c r="C188">
        <v>2014</v>
      </c>
      <c r="D188">
        <v>3</v>
      </c>
      <c r="E188">
        <f t="shared" si="16"/>
        <v>1</v>
      </c>
      <c r="F188">
        <v>2017</v>
      </c>
      <c r="G188" t="s">
        <v>40</v>
      </c>
      <c r="H188" s="1">
        <f>VALUE(IF(G188="foreign",53,SUBSTITUTE(G188,G188,VLOOKUP(G188,[1]Key!$G$2:$H$55,2,))))</f>
        <v>5</v>
      </c>
      <c r="I188" t="s">
        <v>97</v>
      </c>
      <c r="J188">
        <f>VALUE(_xlfn.IFS(I188="foreign",53,I188="fictional",54, I188="unspecified", 55, NOT(OR(I188="foreign",I188="fictional")),SUBSTITUTE(I188,I188,VLOOKUP(I188,[1]Key!$G$2:$H$55,2,))))</f>
        <v>54</v>
      </c>
      <c r="K188">
        <f t="shared" si="17"/>
        <v>0</v>
      </c>
      <c r="L188">
        <f>VLOOKUP(H188, [1]Key!$H$2:$K$54, 2)</f>
        <v>3</v>
      </c>
      <c r="M188">
        <f>VLOOKUP(J188, [1]Key!$H$2:$K$54, 2)</f>
        <v>0</v>
      </c>
      <c r="N188">
        <f>VLOOKUP("*"&amp;G188&amp;"*",[1]Key!$N$2:$O$6,2,FALSE)</f>
        <v>4</v>
      </c>
      <c r="O188">
        <f>VLOOKUP("*"&amp;G188&amp;"*",[1]Key!$R$2:$S$11,2,FALSE)</f>
        <v>6</v>
      </c>
      <c r="P188">
        <v>4256</v>
      </c>
      <c r="Q188" s="2">
        <v>175000000</v>
      </c>
      <c r="R188" t="s">
        <v>34</v>
      </c>
      <c r="S188">
        <f>VLOOKUP(R188, [1]Key!$U$2:$V$23, 2, FALSE)</f>
        <v>2</v>
      </c>
      <c r="T188">
        <f t="shared" si="18"/>
        <v>0</v>
      </c>
      <c r="U188">
        <f>_xlfn.IFS(C188=2018, VLOOKUP(H188, '[1]State Pop'!$B$2:$G$55,6),C188=2017, VLOOKUP(H188, '[1]State Pop'!$B$2:$F$55,5),C188=2016, VLOOKUP(H188, '[1]State Pop'!$B$2:$F$55,4), C188=2015, VLOOKUP(H188, '[1]State Pop'!$B$2:$F$55,3), C188=2014, VLOOKUP(H188, '[1]State Pop'!$B$2:$F$55,2))</f>
        <v>38701278</v>
      </c>
      <c r="V188">
        <f>_xlfn.IFS(C188=2014,_xlfn.IFS(D188=1,VLOOKUP(H188,[1]Film_Workers!$B$2:$BD$55,2,FALSE),D188=2,VLOOKUP(H188,[1]Film_Workers!$B$2:$BD$55,3,FALSE),D188=3,VLOOKUP(H188,[1]Film_Workers!$B$2:$BD$55,4,FALSE),D188=4,VLOOKUP(H188,[1]Film_Workers!$B$2:$BD$55,5,FALSE),D188=5,VLOOKUP(H188,[1]Film_Workers!$B$2:$BD$55,6,FALSE),D188=6,VLOOKUP(H188,[1]Film_Workers!$B$2:$BD$55,7,FALSE),D188=7,VLOOKUP(H188,[1]Film_Workers!$B$2:$BD$55,8,FALSE),D188=8,VLOOKUP(H188,[1]Film_Workers!$B$2:$BD$55,9,FALSE),D188=9,VLOOKUP(H188,[1]Film_Workers!$B$2:$BD$55,10,FALSE),D188=10,VLOOKUP(H188,[1]Film_Workers!$B$2:$BD$55,11,FALSE),D188=11,VLOOKUP(H188,[1]Film_Workers!$B$2:$BD$55,12,FALSE),D188=12,VLOOKUP(H188,[1]Film_Workers!$B$2:$BD$55,13,FALSE)),C188=2015,_xlfn.IFS(D188=1,VLOOKUP(H188,[1]Film_Workers!$B$2:$BD$55,14,FALSE),D188=2,VLOOKUP(H188,[1]Film_Workers!$B$2:$BD$55,15,FALSE),D188=3,VLOOKUP(H188,[1]Film_Workers!$B$2:$BD$55,16,FALSE),D188=4,VLOOKUP(H188,[1]Film_Workers!$B$2:$BD$55,17,FALSE),D188=5,VLOOKUP(H188,[1]Film_Workers!$B$2:$BD$55,18,FALSE),D188=6,VLOOKUP(H188,[1]Film_Workers!$B$2:$BD$55,19,FALSE),D188=7,VLOOKUP(H188,[1]Film_Workers!$B$2:$BD$55,20,FALSE),D188=8,VLOOKUP(H188,[1]Film_Workers!$B$2:$BD$55,21,FALSE),D188=9,VLOOKUP(H188,[1]Film_Workers!$B$2:$BD$55,22,FALSE),D188=10,VLOOKUP(H188,[1]Film_Workers!$B$2:$BD$55,23,FALSE),D188=11,VLOOKUP(H188,[1]Film_Workers!$B$2:$BD$55,24,FALSE),D188=12,VLOOKUP(H188,[1]Film_Workers!$B$2:$BD$55,25,FALSE)),C188=2016,_xlfn.IFS(D188=1,VLOOKUP(H188,[1]Film_Workers!$B$2:$BD$55,26,FALSE),D188=2,VLOOKUP(H188,[1]Film_Workers!$B$2:$BD$55,27,FALSE),D188=3,VLOOKUP(H188,[1]Film_Workers!$B$2:$BD$55,28,FALSE),D188=4,VLOOKUP(H188,[1]Film_Workers!$B$2:$BD$55,29,FALSE),D188=5,VLOOKUP(H188,[1]Film_Workers!$B$2:$BD$55,30,FALSE),D188=6,VLOOKUP(H188,[1]Film_Workers!$B$2:$BD$55,31,FALSE),D188=7,VLOOKUP(H188,[1]Film_Workers!$B$2:$BD$55,32,FALSE),D188=8,VLOOKUP(H188,[1]Film_Workers!$B$2:$BD$55,33,FALSE),D188=9,VLOOKUP(H188,[1]Film_Workers!$B$2:$BD$55,34,FALSE),D188=10,VLOOKUP(H188,[1]Film_Workers!$B$2:$BD$55,35,FALSE),D188=11,VLOOKUP(H188,[1]Film_Workers!$B$2:$BD$55,36,FALSE),D188=12,VLOOKUP(H188,[1]Film_Workers!$B$2:$BD$55,37,FALSE)),C188=2017,_xlfn.IFS(D188=1,VLOOKUP(H188,[1]Film_Workers!$B$2:$BD$55,38,FALSE),D188=2,VLOOKUP(H188,[1]Film_Workers!$B$2:$BD$55,39,FALSE),D188=3,VLOOKUP(H188,[1]Film_Workers!$B$2:$BD$55,40,FALSE),D188=4,VLOOKUP(H188,[1]Film_Workers!$B$2:$BD$55,41,FALSE),D188=5,VLOOKUP(H188,[1]Film_Workers!$B$2:$BD$55,42,FALSE),D188=6,VLOOKUP(H188,[1]Film_Workers!$B$2:$BD$55,43,FALSE),D188=7,VLOOKUP(H188,[1]Film_Workers!$B$2:$BD$55,43,FALSE),D188=8,VLOOKUP(H188,[1]Film_Workers!$B$2:$BD$55,44,FALSE),D188=9,VLOOKUP(H188,[1]Film_Workers!$B$2:$BD$55,45,FALSE),D188=10,VLOOKUP(H188,[1]Film_Workers!$B$2:$BD$55,46,FALSE),D188=11,VLOOKUP(H188,[1]Film_Workers!$B$2:$BD$55,47,FALSE),D188=12,VLOOKUP(H188,[1]Film_Workers!$B$2:$BD$55,48)),C188=2018,_xlfn.IFS(D188=1,VLOOKUP(H188,[1]Film_Workers!$B$2:$BD$55,49,FALSE),D188=2,VLOOKUP(H188,[1]Film_Workers!$B$2:$BD$55,50,FALSE),D188=3,VLOOKUP(H188,[1]Film_Workers!$B$2:$BD$55,51,FALSE),D188=4,VLOOKUP(H188,[1]Film_Workers!$B$2:$BD$55,52,FALSE),D188=5,VLOOKUP(H188,[1]Film_Workers!$B$2:$BD$55,53,FALSE),D188=6,VLOOKUP(H188,[1]Film_Workers!$B$2:$BD$55,54)))</f>
        <v>113677</v>
      </c>
      <c r="W188">
        <f>_xlfn.IFS(C188=2014,_xlfn.IFS(D188=1,VLOOKUP(H188,[1]Priv_Workers!$B$2:$BD$55,2,FALSE),D188=2,VLOOKUP(H188,[1]Priv_Workers!$B$2:$BD$55,3,FALSE),D188=3,VLOOKUP(H188,[1]Priv_Workers!$B$2:$BD$55,4,FALSE),D188=4,VLOOKUP(H188,[1]Priv_Workers!$B$2:$BD$55,5,FALSE),D188=5,VLOOKUP(H188,[1]Priv_Workers!$B$2:$BD$55,6,FALSE),D188=6,VLOOKUP(H188,[1]Priv_Workers!$B$2:$BD$55,7,FALSE),D188=7,VLOOKUP(H188,[1]Priv_Workers!$B$2:$BD$55,8,FALSE),D188=8,VLOOKUP(H188,[1]Priv_Workers!$B$2:$BD$55,9,FALSE),D188=9,VLOOKUP(H188,[1]Priv_Workers!$B$2:$BD$55,10,FALSE),D188=10,VLOOKUP(H188,[1]Priv_Workers!$B$2:$BD$55,11,FALSE),D188=11,VLOOKUP(H188,[1]Priv_Workers!$B$2:$BD$55,12,FALSE),D188=12,VLOOKUP(H188,[1]Priv_Workers!$B$2:$BD$55,13,FALSE)),C188=2015,_xlfn.IFS(D188=1,VLOOKUP(H188,[1]Priv_Workers!$B$2:$BD$55,14,FALSE),D188=2,VLOOKUP(H188,[1]Priv_Workers!$B$2:$BD$55,15,FALSE),D188=3,VLOOKUP(H188,[1]Priv_Workers!$B$2:$BD$55,16,FALSE),D188=4,VLOOKUP(H188,[1]Priv_Workers!$B$2:$BD$55,17,FALSE),D188=5,VLOOKUP(H188,[1]Priv_Workers!$B$2:$BD$55,18,FALSE),D188=6,VLOOKUP(H188,[1]Priv_Workers!$B$2:$BD$55,19,FALSE),D188=7,VLOOKUP(H188,[1]Priv_Workers!$B$2:$BD$55,20,FALSE),D188=8,VLOOKUP(H188,[1]Priv_Workers!$B$2:$BD$55,21,FALSE),D188=9,VLOOKUP(H188,[1]Priv_Workers!$B$2:$BD$55,22,FALSE),D188=10,VLOOKUP(H188,[1]Priv_Workers!$B$2:$BD$55,23,FALSE),D188=11,VLOOKUP(H188,[1]Priv_Workers!$B$2:$BD$55,24,FALSE),D188=12,VLOOKUP(H188,[1]Priv_Workers!$B$2:$BD$55,25,FALSE)),C188=2016,_xlfn.IFS(D188=1,VLOOKUP(H188,[1]Priv_Workers!$B$2:$BD$55,26,FALSE),D188=2,VLOOKUP(H188,[1]Priv_Workers!$B$2:$BD$55,27,FALSE),D188=3,VLOOKUP(H188,[1]Priv_Workers!$B$2:$BD$55,28,FALSE),D188=4,VLOOKUP(H188,[1]Priv_Workers!$B$2:$BD$55,29,FALSE),D188=5,VLOOKUP(H188,[1]Priv_Workers!$B$2:$BD$55,30,FALSE),D188=6,VLOOKUP(H188,[1]Priv_Workers!$B$2:$BD$55,31,FALSE),D188=7,VLOOKUP(H188,[1]Priv_Workers!$B$2:$BD$55,32,FALSE),D188=8,VLOOKUP(H188,[1]Priv_Workers!$B$2:$BD$55,33,FALSE),D188=9,VLOOKUP(H188,[1]Priv_Workers!$B$2:$BD$55,34,FALSE),D188=10,VLOOKUP(H188,[1]Priv_Workers!$B$2:$BD$55,35,FALSE),D188=11,VLOOKUP(H188,[1]Priv_Workers!$B$2:$BD$55,36,FALSE),D188=12,VLOOKUP(H188,[1]Priv_Workers!$B$2:$BD$55,37,FALSE)),C188=2017,_xlfn.IFS(D188=1,VLOOKUP(H188,[1]Priv_Workers!$B$2:$BD$55,38,FALSE),D188=2,VLOOKUP(H188,[1]Priv_Workers!$B$2:$BD$55,39,FALSE),D188=3,VLOOKUP(H188,[1]Priv_Workers!$B$2:$BD$55,40,FALSE),D188=4,VLOOKUP(H188,[1]Priv_Workers!$B$2:$BD$55,41,FALSE),D188=5,VLOOKUP(H188,[1]Priv_Workers!$B$2:$BD$55,42,FALSE),D188=6,VLOOKUP(H188,[1]Priv_Workers!$B$2:$BD$55,43,FALSE),D188=7,VLOOKUP(H188,[1]Priv_Workers!$B$2:$BD$55,43,FALSE),D188=8,VLOOKUP(H188,[1]Priv_Workers!$B$2:$BD$55,44,FALSE),D188=9,VLOOKUP(H188,[1]Priv_Workers!$B$2:$BD$55,45,FALSE),D188=10,VLOOKUP(H188,[1]Priv_Workers!$B$2:$BD$55,46,FALSE),D188=11,VLOOKUP(H188,[1]Priv_Workers!$B$2:$BD$55,47,FALSE),D188=12,VLOOKUP(H188,[1]Priv_Workers!$B$2:$BD$55,48)),C188=2018,_xlfn.IFS(D188=1,VLOOKUP(H188,[1]Priv_Workers!$B$2:$BD$55,49,FALSE),D188=2,VLOOKUP(H188,[1]Priv_Workers!$B$2:$BD$55,50,FALSE),D188=3,VLOOKUP(H188,[1]Priv_Workers!$B$2:$BD$55,51,FALSE),D188=4,VLOOKUP(H188,[1]Priv_Workers!$B$2:$BD$55,52,FALSE),D188=5,VLOOKUP(H188,[1]Priv_Workers!$B$2:$BD$55,53,FALSE),D188=6,VLOOKUP(H188,[1]Priv_Workers!$B$2:$BD$55,54)))</f>
        <v>13225832</v>
      </c>
      <c r="X188" s="3">
        <f t="shared" si="19"/>
        <v>8.595073640735796E-3</v>
      </c>
      <c r="Y188" s="2">
        <f>_xlfn.IFS(C188=2014, _xlfn.IFS(E188=1, VLOOKUP(H188, [1]Wage_Info!$B$2:$AH$55, 2, FALSE), E188=2, VLOOKUP(H188, [1]Wage_Info!$B$2:$AH$55, 3, FALSE), E188=3, VLOOKUP(H188, [1]Wage_Info!$B$2:$AH$55, 4, FALSE), E188=4, VLOOKUP(H188, [1]Wage_Info!$B$2:$AH$55, 5, FALSE)), C188=2015, _xlfn.IFS(E188=1, VLOOKUP(H188, [1]Wage_Info!$B$2:$AH$55, 6, FALSE), E188=2, VLOOKUP(H188, [1]Wage_Info!$B$2:$AH$55, 7, FALSE), E188=3, VLOOKUP(H188, [1]Wage_Info!$B$2:$AH$55, 8, FALSE), E188=4, VLOOKUP(H188, [1]Wage_Info!$B$2:$AH$55, 9, FALSE)), C188=2016, _xlfn.IFS(E188=1, VLOOKUP(H188, [1]Wage_Info!$B$2:$AH$55, 10, FALSE), E188=2, VLOOKUP(H188, [1]Wage_Info!$B$2:$AH$55, 11, FALSE), E188=3, VLOOKUP(H188, [1]Wage_Info!$B$2:$AH$55, 12, FALSE), E188=4, VLOOKUP(H188, [1]Wage_Info!$B$2:$AH$55, 13, FALSE)), C188=2017, _xlfn.IFS(E188=1, VLOOKUP(H188, [1]Wage_Info!$B$2:$AH$55, 14, FALSE), E188=2, VLOOKUP(H188, [1]Wage_Info!$B$2:$AH$55, 15, FALSE), E188=3, VLOOKUP(H188, [1]Wage_Info!$B$2:$AH$55, 16, FALSE), E188=4, VLOOKUP(H188, [1]Wage_Info!$B$2:$AH$55, 17, FALSE)), C188 = 2018, _xlfn.IFS(E188=1, VLOOKUP(H188, [1]Wage_Info!$B$2:$AH$55, 18, FALSE), E188=3, VLOOKUP(H188, [1]Wage_Info!$B$2:$AH$55, 19, FALSE)))</f>
        <v>2948674632</v>
      </c>
      <c r="Z188" s="2">
        <f>_xlfn.IFS(C188=2014, _xlfn.IFS(E188=1, VLOOKUP(H188, [1]Wage_Info!$B$2:$AL$55, 20, FALSE), E188=2, VLOOKUP(H188, [1]Wage_Info!$B$2:$AL$55, 21, FALSE), E188=3, VLOOKUP(H188, [1]Wage_Info!$B$2:$AL$55, 22, FALSE), E188=4, VLOOKUP(H188, [1]Wage_Info!$B$2:$AL$55, 23, FALSE)), C188=2015, _xlfn.IFS(E188=1, VLOOKUP(H188, [1]Wage_Info!$B$2:$AL$55, 24, FALSE), E188=2, VLOOKUP(H188, [1]Wage_Info!$B$2:$AL$55, 25, FALSE), E188=3, VLOOKUP(H188, [1]Wage_Info!$B$2:$AL$55, 26, FALSE), E188=4, VLOOKUP(H188, [1]Wage_Info!$B$2:$AL$55, 27, FALSE)), C188=2016, _xlfn.IFS(E188=1, VLOOKUP(H188, [1]Wage_Info!$B$2:$AL$55, 28, FALSE), E188=2, VLOOKUP(H188, [1]Wage_Info!$B$2:$AL$55, 29, FALSE), E188=3, VLOOKUP(H188, [1]Wage_Info!$B$2:$AL$55, 30, FALSE), E188=4, VLOOKUP(H188, [1]Wage_Info!$B$2:$AL$55, 31, FALSE)), C188=2017, _xlfn.IFS(E188=1, VLOOKUP(H188, [1]Wage_Info!$B$2:$AL$55, 32, FALSE), E188=2, VLOOKUP(H188, [1]Wage_Info!$B$2:$AL$55, 33, FALSE), E188=3, VLOOKUP(H188, [1]Wage_Info!$B$2:$AL$55, 34, FALSE), E188=4, VLOOKUP(H188, [1]Wage_Info!$B$2:$AL$55, 35, FALSE)), C188 = 2018, _xlfn.IFS(E188=1, VLOOKUP(H188, [1]Wage_Info!$B$2:$AL$55, 36, FALSE), E188=2, VLOOKUP(H188, [1]Wage_Info!$B$2:$AL$55, 37, FALSE)))</f>
        <v>197794469743</v>
      </c>
      <c r="AA188" s="4">
        <f t="shared" si="20"/>
        <v>1.4907770858463823E-2</v>
      </c>
      <c r="AB188">
        <f>[1]Key!C188</f>
        <v>0</v>
      </c>
      <c r="AC188">
        <f t="shared" si="21"/>
        <v>1</v>
      </c>
      <c r="AD188">
        <f t="shared" si="22"/>
        <v>0</v>
      </c>
      <c r="AE188">
        <f t="shared" si="23"/>
        <v>1</v>
      </c>
      <c r="AF188">
        <f>[1]Key!D188</f>
        <v>0</v>
      </c>
    </row>
    <row r="189" spans="1:32" x14ac:dyDescent="0.3">
      <c r="A189">
        <v>188</v>
      </c>
      <c r="B189">
        <v>7</v>
      </c>
      <c r="C189">
        <v>2016</v>
      </c>
      <c r="D189">
        <v>2</v>
      </c>
      <c r="E189">
        <f t="shared" si="16"/>
        <v>1</v>
      </c>
      <c r="F189">
        <v>2017</v>
      </c>
      <c r="G189" t="s">
        <v>62</v>
      </c>
      <c r="H189" s="1">
        <f>VALUE(IF(G189="foreign",53,SUBSTITUTE(G189,G189,VLOOKUP(G189,[1]Key!$G$2:$H$55,2,))))</f>
        <v>53</v>
      </c>
      <c r="I189" t="s">
        <v>97</v>
      </c>
      <c r="J189">
        <f>VALUE(_xlfn.IFS(I189="foreign",53,I189="fictional",54, I189="unspecified", 55, NOT(OR(I189="foreign",I189="fictional")),SUBSTITUTE(I189,I189,VLOOKUP(I189,[1]Key!$G$2:$H$55,2,))))</f>
        <v>54</v>
      </c>
      <c r="K189">
        <f t="shared" si="17"/>
        <v>0</v>
      </c>
      <c r="L189">
        <f>VLOOKUP(H189, [1]Key!$H$2:$K$54, 2)</f>
        <v>0</v>
      </c>
      <c r="M189">
        <f>VLOOKUP(J189, [1]Key!$H$2:$K$54, 2)</f>
        <v>0</v>
      </c>
      <c r="N189">
        <f>VLOOKUP("*"&amp;G189&amp;"*",[1]Key!$N$2:$O$6,2,FALSE)</f>
        <v>0</v>
      </c>
      <c r="O189">
        <f>VLOOKUP("*"&amp;G189&amp;"*",[1]Key!$R$2:$S$11,2,FALSE)</f>
        <v>0</v>
      </c>
      <c r="P189">
        <v>4232</v>
      </c>
      <c r="Q189" s="2">
        <v>317000000</v>
      </c>
      <c r="R189" t="s">
        <v>34</v>
      </c>
      <c r="S189">
        <f>VLOOKUP(R189, [1]Key!$U$2:$V$23, 2, FALSE)</f>
        <v>2</v>
      </c>
      <c r="T189">
        <f t="shared" si="18"/>
        <v>0</v>
      </c>
      <c r="U189">
        <f>_xlfn.IFS(C189=2018, VLOOKUP(H189, '[1]State Pop'!$B$2:$G$55,6),C189=2017, VLOOKUP(H189, '[1]State Pop'!$B$2:$F$55,5),C189=2016, VLOOKUP(H189, '[1]State Pop'!$B$2:$F$55,4), C189=2015, VLOOKUP(H189, '[1]State Pop'!$B$2:$F$55,3), C189=2014, VLOOKUP(H189, '[1]State Pop'!$B$2:$F$55,2))</f>
        <v>0</v>
      </c>
      <c r="V189">
        <f>_xlfn.IFS(C189=2014,_xlfn.IFS(D189=1,VLOOKUP(H189,[1]Film_Workers!$B$2:$BD$55,2,FALSE),D189=2,VLOOKUP(H189,[1]Film_Workers!$B$2:$BD$55,3,FALSE),D189=3,VLOOKUP(H189,[1]Film_Workers!$B$2:$BD$55,4,FALSE),D189=4,VLOOKUP(H189,[1]Film_Workers!$B$2:$BD$55,5,FALSE),D189=5,VLOOKUP(H189,[1]Film_Workers!$B$2:$BD$55,6,FALSE),D189=6,VLOOKUP(H189,[1]Film_Workers!$B$2:$BD$55,7,FALSE),D189=7,VLOOKUP(H189,[1]Film_Workers!$B$2:$BD$55,8,FALSE),D189=8,VLOOKUP(H189,[1]Film_Workers!$B$2:$BD$55,9,FALSE),D189=9,VLOOKUP(H189,[1]Film_Workers!$B$2:$BD$55,10,FALSE),D189=10,VLOOKUP(H189,[1]Film_Workers!$B$2:$BD$55,11,FALSE),D189=11,VLOOKUP(H189,[1]Film_Workers!$B$2:$BD$55,12,FALSE),D189=12,VLOOKUP(H189,[1]Film_Workers!$B$2:$BD$55,13,FALSE)),C189=2015,_xlfn.IFS(D189=1,VLOOKUP(H189,[1]Film_Workers!$B$2:$BD$55,14,FALSE),D189=2,VLOOKUP(H189,[1]Film_Workers!$B$2:$BD$55,15,FALSE),D189=3,VLOOKUP(H189,[1]Film_Workers!$B$2:$BD$55,16,FALSE),D189=4,VLOOKUP(H189,[1]Film_Workers!$B$2:$BD$55,17,FALSE),D189=5,VLOOKUP(H189,[1]Film_Workers!$B$2:$BD$55,18,FALSE),D189=6,VLOOKUP(H189,[1]Film_Workers!$B$2:$BD$55,19,FALSE),D189=7,VLOOKUP(H189,[1]Film_Workers!$B$2:$BD$55,20,FALSE),D189=8,VLOOKUP(H189,[1]Film_Workers!$B$2:$BD$55,21,FALSE),D189=9,VLOOKUP(H189,[1]Film_Workers!$B$2:$BD$55,22,FALSE),D189=10,VLOOKUP(H189,[1]Film_Workers!$B$2:$BD$55,23,FALSE),D189=11,VLOOKUP(H189,[1]Film_Workers!$B$2:$BD$55,24,FALSE),D189=12,VLOOKUP(H189,[1]Film_Workers!$B$2:$BD$55,25,FALSE)),C189=2016,_xlfn.IFS(D189=1,VLOOKUP(H189,[1]Film_Workers!$B$2:$BD$55,26,FALSE),D189=2,VLOOKUP(H189,[1]Film_Workers!$B$2:$BD$55,27,FALSE),D189=3,VLOOKUP(H189,[1]Film_Workers!$B$2:$BD$55,28,FALSE),D189=4,VLOOKUP(H189,[1]Film_Workers!$B$2:$BD$55,29,FALSE),D189=5,VLOOKUP(H189,[1]Film_Workers!$B$2:$BD$55,30,FALSE),D189=6,VLOOKUP(H189,[1]Film_Workers!$B$2:$BD$55,31,FALSE),D189=7,VLOOKUP(H189,[1]Film_Workers!$B$2:$BD$55,32,FALSE),D189=8,VLOOKUP(H189,[1]Film_Workers!$B$2:$BD$55,33,FALSE),D189=9,VLOOKUP(H189,[1]Film_Workers!$B$2:$BD$55,34,FALSE),D189=10,VLOOKUP(H189,[1]Film_Workers!$B$2:$BD$55,35,FALSE),D189=11,VLOOKUP(H189,[1]Film_Workers!$B$2:$BD$55,36,FALSE),D189=12,VLOOKUP(H189,[1]Film_Workers!$B$2:$BD$55,37,FALSE)),C189=2017,_xlfn.IFS(D189=1,VLOOKUP(H189,[1]Film_Workers!$B$2:$BD$55,38,FALSE),D189=2,VLOOKUP(H189,[1]Film_Workers!$B$2:$BD$55,39,FALSE),D189=3,VLOOKUP(H189,[1]Film_Workers!$B$2:$BD$55,40,FALSE),D189=4,VLOOKUP(H189,[1]Film_Workers!$B$2:$BD$55,41,FALSE),D189=5,VLOOKUP(H189,[1]Film_Workers!$B$2:$BD$55,42,FALSE),D189=6,VLOOKUP(H189,[1]Film_Workers!$B$2:$BD$55,43,FALSE),D189=7,VLOOKUP(H189,[1]Film_Workers!$B$2:$BD$55,43,FALSE),D189=8,VLOOKUP(H189,[1]Film_Workers!$B$2:$BD$55,44,FALSE),D189=9,VLOOKUP(H189,[1]Film_Workers!$B$2:$BD$55,45,FALSE),D189=10,VLOOKUP(H189,[1]Film_Workers!$B$2:$BD$55,46,FALSE),D189=11,VLOOKUP(H189,[1]Film_Workers!$B$2:$BD$55,47,FALSE),D189=12,VLOOKUP(H189,[1]Film_Workers!$B$2:$BD$55,48)),C189=2018,_xlfn.IFS(D189=1,VLOOKUP(H189,[1]Film_Workers!$B$2:$BD$55,49,FALSE),D189=2,VLOOKUP(H189,[1]Film_Workers!$B$2:$BD$55,50,FALSE),D189=3,VLOOKUP(H189,[1]Film_Workers!$B$2:$BD$55,51,FALSE),D189=4,VLOOKUP(H189,[1]Film_Workers!$B$2:$BD$55,52,FALSE),D189=5,VLOOKUP(H189,[1]Film_Workers!$B$2:$BD$55,53,FALSE),D189=6,VLOOKUP(H189,[1]Film_Workers!$B$2:$BD$55,54)))</f>
        <v>0</v>
      </c>
      <c r="W189">
        <f>_xlfn.IFS(C189=2014,_xlfn.IFS(D189=1,VLOOKUP(H189,[1]Priv_Workers!$B$2:$BD$55,2,FALSE),D189=2,VLOOKUP(H189,[1]Priv_Workers!$B$2:$BD$55,3,FALSE),D189=3,VLOOKUP(H189,[1]Priv_Workers!$B$2:$BD$55,4,FALSE),D189=4,VLOOKUP(H189,[1]Priv_Workers!$B$2:$BD$55,5,FALSE),D189=5,VLOOKUP(H189,[1]Priv_Workers!$B$2:$BD$55,6,FALSE),D189=6,VLOOKUP(H189,[1]Priv_Workers!$B$2:$BD$55,7,FALSE),D189=7,VLOOKUP(H189,[1]Priv_Workers!$B$2:$BD$55,8,FALSE),D189=8,VLOOKUP(H189,[1]Priv_Workers!$B$2:$BD$55,9,FALSE),D189=9,VLOOKUP(H189,[1]Priv_Workers!$B$2:$BD$55,10,FALSE),D189=10,VLOOKUP(H189,[1]Priv_Workers!$B$2:$BD$55,11,FALSE),D189=11,VLOOKUP(H189,[1]Priv_Workers!$B$2:$BD$55,12,FALSE),D189=12,VLOOKUP(H189,[1]Priv_Workers!$B$2:$BD$55,13,FALSE)),C189=2015,_xlfn.IFS(D189=1,VLOOKUP(H189,[1]Priv_Workers!$B$2:$BD$55,14,FALSE),D189=2,VLOOKUP(H189,[1]Priv_Workers!$B$2:$BD$55,15,FALSE),D189=3,VLOOKUP(H189,[1]Priv_Workers!$B$2:$BD$55,16,FALSE),D189=4,VLOOKUP(H189,[1]Priv_Workers!$B$2:$BD$55,17,FALSE),D189=5,VLOOKUP(H189,[1]Priv_Workers!$B$2:$BD$55,18,FALSE),D189=6,VLOOKUP(H189,[1]Priv_Workers!$B$2:$BD$55,19,FALSE),D189=7,VLOOKUP(H189,[1]Priv_Workers!$B$2:$BD$55,20,FALSE),D189=8,VLOOKUP(H189,[1]Priv_Workers!$B$2:$BD$55,21,FALSE),D189=9,VLOOKUP(H189,[1]Priv_Workers!$B$2:$BD$55,22,FALSE),D189=10,VLOOKUP(H189,[1]Priv_Workers!$B$2:$BD$55,23,FALSE),D189=11,VLOOKUP(H189,[1]Priv_Workers!$B$2:$BD$55,24,FALSE),D189=12,VLOOKUP(H189,[1]Priv_Workers!$B$2:$BD$55,25,FALSE)),C189=2016,_xlfn.IFS(D189=1,VLOOKUP(H189,[1]Priv_Workers!$B$2:$BD$55,26,FALSE),D189=2,VLOOKUP(H189,[1]Priv_Workers!$B$2:$BD$55,27,FALSE),D189=3,VLOOKUP(H189,[1]Priv_Workers!$B$2:$BD$55,28,FALSE),D189=4,VLOOKUP(H189,[1]Priv_Workers!$B$2:$BD$55,29,FALSE),D189=5,VLOOKUP(H189,[1]Priv_Workers!$B$2:$BD$55,30,FALSE),D189=6,VLOOKUP(H189,[1]Priv_Workers!$B$2:$BD$55,31,FALSE),D189=7,VLOOKUP(H189,[1]Priv_Workers!$B$2:$BD$55,32,FALSE),D189=8,VLOOKUP(H189,[1]Priv_Workers!$B$2:$BD$55,33,FALSE),D189=9,VLOOKUP(H189,[1]Priv_Workers!$B$2:$BD$55,34,FALSE),D189=10,VLOOKUP(H189,[1]Priv_Workers!$B$2:$BD$55,35,FALSE),D189=11,VLOOKUP(H189,[1]Priv_Workers!$B$2:$BD$55,36,FALSE),D189=12,VLOOKUP(H189,[1]Priv_Workers!$B$2:$BD$55,37,FALSE)),C189=2017,_xlfn.IFS(D189=1,VLOOKUP(H189,[1]Priv_Workers!$B$2:$BD$55,38,FALSE),D189=2,VLOOKUP(H189,[1]Priv_Workers!$B$2:$BD$55,39,FALSE),D189=3,VLOOKUP(H189,[1]Priv_Workers!$B$2:$BD$55,40,FALSE),D189=4,VLOOKUP(H189,[1]Priv_Workers!$B$2:$BD$55,41,FALSE),D189=5,VLOOKUP(H189,[1]Priv_Workers!$B$2:$BD$55,42,FALSE),D189=6,VLOOKUP(H189,[1]Priv_Workers!$B$2:$BD$55,43,FALSE),D189=7,VLOOKUP(H189,[1]Priv_Workers!$B$2:$BD$55,43,FALSE),D189=8,VLOOKUP(H189,[1]Priv_Workers!$B$2:$BD$55,44,FALSE),D189=9,VLOOKUP(H189,[1]Priv_Workers!$B$2:$BD$55,45,FALSE),D189=10,VLOOKUP(H189,[1]Priv_Workers!$B$2:$BD$55,46,FALSE),D189=11,VLOOKUP(H189,[1]Priv_Workers!$B$2:$BD$55,47,FALSE),D189=12,VLOOKUP(H189,[1]Priv_Workers!$B$2:$BD$55,48)),C189=2018,_xlfn.IFS(D189=1,VLOOKUP(H189,[1]Priv_Workers!$B$2:$BD$55,49,FALSE),D189=2,VLOOKUP(H189,[1]Priv_Workers!$B$2:$BD$55,50,FALSE),D189=3,VLOOKUP(H189,[1]Priv_Workers!$B$2:$BD$55,51,FALSE),D189=4,VLOOKUP(H189,[1]Priv_Workers!$B$2:$BD$55,52,FALSE),D189=5,VLOOKUP(H189,[1]Priv_Workers!$B$2:$BD$55,53,FALSE),D189=6,VLOOKUP(H189,[1]Priv_Workers!$B$2:$BD$55,54)))</f>
        <v>0</v>
      </c>
      <c r="X189" s="3" t="e">
        <f t="shared" si="19"/>
        <v>#DIV/0!</v>
      </c>
      <c r="Y189" s="2">
        <f>_xlfn.IFS(C189=2014, _xlfn.IFS(E189=1, VLOOKUP(H189, [1]Wage_Info!$B$2:$AH$55, 2, FALSE), E189=2, VLOOKUP(H189, [1]Wage_Info!$B$2:$AH$55, 3, FALSE), E189=3, VLOOKUP(H189, [1]Wage_Info!$B$2:$AH$55, 4, FALSE), E189=4, VLOOKUP(H189, [1]Wage_Info!$B$2:$AH$55, 5, FALSE)), C189=2015, _xlfn.IFS(E189=1, VLOOKUP(H189, [1]Wage_Info!$B$2:$AH$55, 6, FALSE), E189=2, VLOOKUP(H189, [1]Wage_Info!$B$2:$AH$55, 7, FALSE), E189=3, VLOOKUP(H189, [1]Wage_Info!$B$2:$AH$55, 8, FALSE), E189=4, VLOOKUP(H189, [1]Wage_Info!$B$2:$AH$55, 9, FALSE)), C189=2016, _xlfn.IFS(E189=1, VLOOKUP(H189, [1]Wage_Info!$B$2:$AH$55, 10, FALSE), E189=2, VLOOKUP(H189, [1]Wage_Info!$B$2:$AH$55, 11, FALSE), E189=3, VLOOKUP(H189, [1]Wage_Info!$B$2:$AH$55, 12, FALSE), E189=4, VLOOKUP(H189, [1]Wage_Info!$B$2:$AH$55, 13, FALSE)), C189=2017, _xlfn.IFS(E189=1, VLOOKUP(H189, [1]Wage_Info!$B$2:$AH$55, 14, FALSE), E189=2, VLOOKUP(H189, [1]Wage_Info!$B$2:$AH$55, 15, FALSE), E189=3, VLOOKUP(H189, [1]Wage_Info!$B$2:$AH$55, 16, FALSE), E189=4, VLOOKUP(H189, [1]Wage_Info!$B$2:$AH$55, 17, FALSE)), C189 = 2018, _xlfn.IFS(E189=1, VLOOKUP(H189, [1]Wage_Info!$B$2:$AH$55, 18, FALSE), E189=3, VLOOKUP(H189, [1]Wage_Info!$B$2:$AH$55, 19, FALSE)))</f>
        <v>0</v>
      </c>
      <c r="Z189" s="2">
        <f>_xlfn.IFS(C189=2014, _xlfn.IFS(E189=1, VLOOKUP(H189, [1]Wage_Info!$B$2:$AL$55, 20, FALSE), E189=2, VLOOKUP(H189, [1]Wage_Info!$B$2:$AL$55, 21, FALSE), E189=3, VLOOKUP(H189, [1]Wage_Info!$B$2:$AL$55, 22, FALSE), E189=4, VLOOKUP(H189, [1]Wage_Info!$B$2:$AL$55, 23, FALSE)), C189=2015, _xlfn.IFS(E189=1, VLOOKUP(H189, [1]Wage_Info!$B$2:$AL$55, 24, FALSE), E189=2, VLOOKUP(H189, [1]Wage_Info!$B$2:$AL$55, 25, FALSE), E189=3, VLOOKUP(H189, [1]Wage_Info!$B$2:$AL$55, 26, FALSE), E189=4, VLOOKUP(H189, [1]Wage_Info!$B$2:$AL$55, 27, FALSE)), C189=2016, _xlfn.IFS(E189=1, VLOOKUP(H189, [1]Wage_Info!$B$2:$AL$55, 28, FALSE), E189=2, VLOOKUP(H189, [1]Wage_Info!$B$2:$AL$55, 29, FALSE), E189=3, VLOOKUP(H189, [1]Wage_Info!$B$2:$AL$55, 30, FALSE), E189=4, VLOOKUP(H189, [1]Wage_Info!$B$2:$AL$55, 31, FALSE)), C189=2017, _xlfn.IFS(E189=1, VLOOKUP(H189, [1]Wage_Info!$B$2:$AL$55, 32, FALSE), E189=2, VLOOKUP(H189, [1]Wage_Info!$B$2:$AL$55, 33, FALSE), E189=3, VLOOKUP(H189, [1]Wage_Info!$B$2:$AL$55, 34, FALSE), E189=4, VLOOKUP(H189, [1]Wage_Info!$B$2:$AL$55, 35, FALSE)), C189 = 2018, _xlfn.IFS(E189=1, VLOOKUP(H189, [1]Wage_Info!$B$2:$AL$55, 36, FALSE), E189=2, VLOOKUP(H189, [1]Wage_Info!$B$2:$AL$55, 37, FALSE)))</f>
        <v>0</v>
      </c>
      <c r="AA189" s="4" t="e">
        <f t="shared" si="20"/>
        <v>#DIV/0!</v>
      </c>
      <c r="AB189">
        <f>[1]Key!C189</f>
        <v>1</v>
      </c>
      <c r="AC189">
        <f t="shared" si="21"/>
        <v>0</v>
      </c>
      <c r="AD189">
        <f t="shared" si="22"/>
        <v>0</v>
      </c>
      <c r="AE189">
        <f t="shared" si="23"/>
        <v>0</v>
      </c>
      <c r="AF189">
        <f>[1]Key!D189</f>
        <v>0</v>
      </c>
    </row>
    <row r="190" spans="1:32" x14ac:dyDescent="0.3">
      <c r="A190">
        <v>189</v>
      </c>
      <c r="B190">
        <v>8</v>
      </c>
      <c r="C190">
        <v>2015</v>
      </c>
      <c r="D190">
        <v>5</v>
      </c>
      <c r="E190">
        <f t="shared" si="16"/>
        <v>2</v>
      </c>
      <c r="F190">
        <v>2017</v>
      </c>
      <c r="G190" t="s">
        <v>62</v>
      </c>
      <c r="H190" s="1">
        <f>VALUE(IF(G190="foreign",53,SUBSTITUTE(G190,G190,VLOOKUP(G190,[1]Key!$G$2:$H$55,2,))))</f>
        <v>53</v>
      </c>
      <c r="I190" t="s">
        <v>62</v>
      </c>
      <c r="J190">
        <f>VALUE(_xlfn.IFS(I190="foreign",53,I190="fictional",54, I190="unspecified", 55, NOT(OR(I190="foreign",I190="fictional")),SUBSTITUTE(I190,I190,VLOOKUP(I190,[1]Key!$G$2:$H$55,2,))))</f>
        <v>53</v>
      </c>
      <c r="K190">
        <f t="shared" si="17"/>
        <v>1</v>
      </c>
      <c r="L190">
        <f>VLOOKUP(H190, [1]Key!$H$2:$K$54, 2)</f>
        <v>0</v>
      </c>
      <c r="M190">
        <f>VLOOKUP(J190, [1]Key!$H$2:$K$54, 2)</f>
        <v>0</v>
      </c>
      <c r="N190">
        <f>VLOOKUP("*"&amp;G190&amp;"*",[1]Key!$N$2:$O$6,2,FALSE)</f>
        <v>0</v>
      </c>
      <c r="O190">
        <f>VLOOKUP("*"&amp;G190&amp;"*",[1]Key!$R$2:$S$11,2,FALSE)</f>
        <v>0</v>
      </c>
      <c r="P190">
        <v>4210</v>
      </c>
      <c r="Q190" s="2">
        <v>255000000</v>
      </c>
      <c r="R190" t="s">
        <v>34</v>
      </c>
      <c r="S190">
        <f>VLOOKUP(R190, [1]Key!$U$2:$V$23, 2, FALSE)</f>
        <v>2</v>
      </c>
      <c r="T190">
        <f t="shared" si="18"/>
        <v>0</v>
      </c>
      <c r="U190">
        <f>_xlfn.IFS(C190=2018, VLOOKUP(H190, '[1]State Pop'!$B$2:$G$55,6),C190=2017, VLOOKUP(H190, '[1]State Pop'!$B$2:$F$55,5),C190=2016, VLOOKUP(H190, '[1]State Pop'!$B$2:$F$55,4), C190=2015, VLOOKUP(H190, '[1]State Pop'!$B$2:$F$55,3), C190=2014, VLOOKUP(H190, '[1]State Pop'!$B$2:$F$55,2))</f>
        <v>0</v>
      </c>
      <c r="V190">
        <f>_xlfn.IFS(C190=2014,_xlfn.IFS(D190=1,VLOOKUP(H190,[1]Film_Workers!$B$2:$BD$55,2,FALSE),D190=2,VLOOKUP(H190,[1]Film_Workers!$B$2:$BD$55,3,FALSE),D190=3,VLOOKUP(H190,[1]Film_Workers!$B$2:$BD$55,4,FALSE),D190=4,VLOOKUP(H190,[1]Film_Workers!$B$2:$BD$55,5,FALSE),D190=5,VLOOKUP(H190,[1]Film_Workers!$B$2:$BD$55,6,FALSE),D190=6,VLOOKUP(H190,[1]Film_Workers!$B$2:$BD$55,7,FALSE),D190=7,VLOOKUP(H190,[1]Film_Workers!$B$2:$BD$55,8,FALSE),D190=8,VLOOKUP(H190,[1]Film_Workers!$B$2:$BD$55,9,FALSE),D190=9,VLOOKUP(H190,[1]Film_Workers!$B$2:$BD$55,10,FALSE),D190=10,VLOOKUP(H190,[1]Film_Workers!$B$2:$BD$55,11,FALSE),D190=11,VLOOKUP(H190,[1]Film_Workers!$B$2:$BD$55,12,FALSE),D190=12,VLOOKUP(H190,[1]Film_Workers!$B$2:$BD$55,13,FALSE)),C190=2015,_xlfn.IFS(D190=1,VLOOKUP(H190,[1]Film_Workers!$B$2:$BD$55,14,FALSE),D190=2,VLOOKUP(H190,[1]Film_Workers!$B$2:$BD$55,15,FALSE),D190=3,VLOOKUP(H190,[1]Film_Workers!$B$2:$BD$55,16,FALSE),D190=4,VLOOKUP(H190,[1]Film_Workers!$B$2:$BD$55,17,FALSE),D190=5,VLOOKUP(H190,[1]Film_Workers!$B$2:$BD$55,18,FALSE),D190=6,VLOOKUP(H190,[1]Film_Workers!$B$2:$BD$55,19,FALSE),D190=7,VLOOKUP(H190,[1]Film_Workers!$B$2:$BD$55,20,FALSE),D190=8,VLOOKUP(H190,[1]Film_Workers!$B$2:$BD$55,21,FALSE),D190=9,VLOOKUP(H190,[1]Film_Workers!$B$2:$BD$55,22,FALSE),D190=10,VLOOKUP(H190,[1]Film_Workers!$B$2:$BD$55,23,FALSE),D190=11,VLOOKUP(H190,[1]Film_Workers!$B$2:$BD$55,24,FALSE),D190=12,VLOOKUP(H190,[1]Film_Workers!$B$2:$BD$55,25,FALSE)),C190=2016,_xlfn.IFS(D190=1,VLOOKUP(H190,[1]Film_Workers!$B$2:$BD$55,26,FALSE),D190=2,VLOOKUP(H190,[1]Film_Workers!$B$2:$BD$55,27,FALSE),D190=3,VLOOKUP(H190,[1]Film_Workers!$B$2:$BD$55,28,FALSE),D190=4,VLOOKUP(H190,[1]Film_Workers!$B$2:$BD$55,29,FALSE),D190=5,VLOOKUP(H190,[1]Film_Workers!$B$2:$BD$55,30,FALSE),D190=6,VLOOKUP(H190,[1]Film_Workers!$B$2:$BD$55,31,FALSE),D190=7,VLOOKUP(H190,[1]Film_Workers!$B$2:$BD$55,32,FALSE),D190=8,VLOOKUP(H190,[1]Film_Workers!$B$2:$BD$55,33,FALSE),D190=9,VLOOKUP(H190,[1]Film_Workers!$B$2:$BD$55,34,FALSE),D190=10,VLOOKUP(H190,[1]Film_Workers!$B$2:$BD$55,35,FALSE),D190=11,VLOOKUP(H190,[1]Film_Workers!$B$2:$BD$55,36,FALSE),D190=12,VLOOKUP(H190,[1]Film_Workers!$B$2:$BD$55,37,FALSE)),C190=2017,_xlfn.IFS(D190=1,VLOOKUP(H190,[1]Film_Workers!$B$2:$BD$55,38,FALSE),D190=2,VLOOKUP(H190,[1]Film_Workers!$B$2:$BD$55,39,FALSE),D190=3,VLOOKUP(H190,[1]Film_Workers!$B$2:$BD$55,40,FALSE),D190=4,VLOOKUP(H190,[1]Film_Workers!$B$2:$BD$55,41,FALSE),D190=5,VLOOKUP(H190,[1]Film_Workers!$B$2:$BD$55,42,FALSE),D190=6,VLOOKUP(H190,[1]Film_Workers!$B$2:$BD$55,43,FALSE),D190=7,VLOOKUP(H190,[1]Film_Workers!$B$2:$BD$55,43,FALSE),D190=8,VLOOKUP(H190,[1]Film_Workers!$B$2:$BD$55,44,FALSE),D190=9,VLOOKUP(H190,[1]Film_Workers!$B$2:$BD$55,45,FALSE),D190=10,VLOOKUP(H190,[1]Film_Workers!$B$2:$BD$55,46,FALSE),D190=11,VLOOKUP(H190,[1]Film_Workers!$B$2:$BD$55,47,FALSE),D190=12,VLOOKUP(H190,[1]Film_Workers!$B$2:$BD$55,48)),C190=2018,_xlfn.IFS(D190=1,VLOOKUP(H190,[1]Film_Workers!$B$2:$BD$55,49,FALSE),D190=2,VLOOKUP(H190,[1]Film_Workers!$B$2:$BD$55,50,FALSE),D190=3,VLOOKUP(H190,[1]Film_Workers!$B$2:$BD$55,51,FALSE),D190=4,VLOOKUP(H190,[1]Film_Workers!$B$2:$BD$55,52,FALSE),D190=5,VLOOKUP(H190,[1]Film_Workers!$B$2:$BD$55,53,FALSE),D190=6,VLOOKUP(H190,[1]Film_Workers!$B$2:$BD$55,54)))</f>
        <v>0</v>
      </c>
      <c r="W190">
        <f>_xlfn.IFS(C190=2014,_xlfn.IFS(D190=1,VLOOKUP(H190,[1]Priv_Workers!$B$2:$BD$55,2,FALSE),D190=2,VLOOKUP(H190,[1]Priv_Workers!$B$2:$BD$55,3,FALSE),D190=3,VLOOKUP(H190,[1]Priv_Workers!$B$2:$BD$55,4,FALSE),D190=4,VLOOKUP(H190,[1]Priv_Workers!$B$2:$BD$55,5,FALSE),D190=5,VLOOKUP(H190,[1]Priv_Workers!$B$2:$BD$55,6,FALSE),D190=6,VLOOKUP(H190,[1]Priv_Workers!$B$2:$BD$55,7,FALSE),D190=7,VLOOKUP(H190,[1]Priv_Workers!$B$2:$BD$55,8,FALSE),D190=8,VLOOKUP(H190,[1]Priv_Workers!$B$2:$BD$55,9,FALSE),D190=9,VLOOKUP(H190,[1]Priv_Workers!$B$2:$BD$55,10,FALSE),D190=10,VLOOKUP(H190,[1]Priv_Workers!$B$2:$BD$55,11,FALSE),D190=11,VLOOKUP(H190,[1]Priv_Workers!$B$2:$BD$55,12,FALSE),D190=12,VLOOKUP(H190,[1]Priv_Workers!$B$2:$BD$55,13,FALSE)),C190=2015,_xlfn.IFS(D190=1,VLOOKUP(H190,[1]Priv_Workers!$B$2:$BD$55,14,FALSE),D190=2,VLOOKUP(H190,[1]Priv_Workers!$B$2:$BD$55,15,FALSE),D190=3,VLOOKUP(H190,[1]Priv_Workers!$B$2:$BD$55,16,FALSE),D190=4,VLOOKUP(H190,[1]Priv_Workers!$B$2:$BD$55,17,FALSE),D190=5,VLOOKUP(H190,[1]Priv_Workers!$B$2:$BD$55,18,FALSE),D190=6,VLOOKUP(H190,[1]Priv_Workers!$B$2:$BD$55,19,FALSE),D190=7,VLOOKUP(H190,[1]Priv_Workers!$B$2:$BD$55,20,FALSE),D190=8,VLOOKUP(H190,[1]Priv_Workers!$B$2:$BD$55,21,FALSE),D190=9,VLOOKUP(H190,[1]Priv_Workers!$B$2:$BD$55,22,FALSE),D190=10,VLOOKUP(H190,[1]Priv_Workers!$B$2:$BD$55,23,FALSE),D190=11,VLOOKUP(H190,[1]Priv_Workers!$B$2:$BD$55,24,FALSE),D190=12,VLOOKUP(H190,[1]Priv_Workers!$B$2:$BD$55,25,FALSE)),C190=2016,_xlfn.IFS(D190=1,VLOOKUP(H190,[1]Priv_Workers!$B$2:$BD$55,26,FALSE),D190=2,VLOOKUP(H190,[1]Priv_Workers!$B$2:$BD$55,27,FALSE),D190=3,VLOOKUP(H190,[1]Priv_Workers!$B$2:$BD$55,28,FALSE),D190=4,VLOOKUP(H190,[1]Priv_Workers!$B$2:$BD$55,29,FALSE),D190=5,VLOOKUP(H190,[1]Priv_Workers!$B$2:$BD$55,30,FALSE),D190=6,VLOOKUP(H190,[1]Priv_Workers!$B$2:$BD$55,31,FALSE),D190=7,VLOOKUP(H190,[1]Priv_Workers!$B$2:$BD$55,32,FALSE),D190=8,VLOOKUP(H190,[1]Priv_Workers!$B$2:$BD$55,33,FALSE),D190=9,VLOOKUP(H190,[1]Priv_Workers!$B$2:$BD$55,34,FALSE),D190=10,VLOOKUP(H190,[1]Priv_Workers!$B$2:$BD$55,35,FALSE),D190=11,VLOOKUP(H190,[1]Priv_Workers!$B$2:$BD$55,36,FALSE),D190=12,VLOOKUP(H190,[1]Priv_Workers!$B$2:$BD$55,37,FALSE)),C190=2017,_xlfn.IFS(D190=1,VLOOKUP(H190,[1]Priv_Workers!$B$2:$BD$55,38,FALSE),D190=2,VLOOKUP(H190,[1]Priv_Workers!$B$2:$BD$55,39,FALSE),D190=3,VLOOKUP(H190,[1]Priv_Workers!$B$2:$BD$55,40,FALSE),D190=4,VLOOKUP(H190,[1]Priv_Workers!$B$2:$BD$55,41,FALSE),D190=5,VLOOKUP(H190,[1]Priv_Workers!$B$2:$BD$55,42,FALSE),D190=6,VLOOKUP(H190,[1]Priv_Workers!$B$2:$BD$55,43,FALSE),D190=7,VLOOKUP(H190,[1]Priv_Workers!$B$2:$BD$55,43,FALSE),D190=8,VLOOKUP(H190,[1]Priv_Workers!$B$2:$BD$55,44,FALSE),D190=9,VLOOKUP(H190,[1]Priv_Workers!$B$2:$BD$55,45,FALSE),D190=10,VLOOKUP(H190,[1]Priv_Workers!$B$2:$BD$55,46,FALSE),D190=11,VLOOKUP(H190,[1]Priv_Workers!$B$2:$BD$55,47,FALSE),D190=12,VLOOKUP(H190,[1]Priv_Workers!$B$2:$BD$55,48)),C190=2018,_xlfn.IFS(D190=1,VLOOKUP(H190,[1]Priv_Workers!$B$2:$BD$55,49,FALSE),D190=2,VLOOKUP(H190,[1]Priv_Workers!$B$2:$BD$55,50,FALSE),D190=3,VLOOKUP(H190,[1]Priv_Workers!$B$2:$BD$55,51,FALSE),D190=4,VLOOKUP(H190,[1]Priv_Workers!$B$2:$BD$55,52,FALSE),D190=5,VLOOKUP(H190,[1]Priv_Workers!$B$2:$BD$55,53,FALSE),D190=6,VLOOKUP(H190,[1]Priv_Workers!$B$2:$BD$55,54)))</f>
        <v>0</v>
      </c>
      <c r="X190" s="3" t="e">
        <f t="shared" si="19"/>
        <v>#DIV/0!</v>
      </c>
      <c r="Y190" s="2">
        <f>_xlfn.IFS(C190=2014, _xlfn.IFS(E190=1, VLOOKUP(H190, [1]Wage_Info!$B$2:$AH$55, 2, FALSE), E190=2, VLOOKUP(H190, [1]Wage_Info!$B$2:$AH$55, 3, FALSE), E190=3, VLOOKUP(H190, [1]Wage_Info!$B$2:$AH$55, 4, FALSE), E190=4, VLOOKUP(H190, [1]Wage_Info!$B$2:$AH$55, 5, FALSE)), C190=2015, _xlfn.IFS(E190=1, VLOOKUP(H190, [1]Wage_Info!$B$2:$AH$55, 6, FALSE), E190=2, VLOOKUP(H190, [1]Wage_Info!$B$2:$AH$55, 7, FALSE), E190=3, VLOOKUP(H190, [1]Wage_Info!$B$2:$AH$55, 8, FALSE), E190=4, VLOOKUP(H190, [1]Wage_Info!$B$2:$AH$55, 9, FALSE)), C190=2016, _xlfn.IFS(E190=1, VLOOKUP(H190, [1]Wage_Info!$B$2:$AH$55, 10, FALSE), E190=2, VLOOKUP(H190, [1]Wage_Info!$B$2:$AH$55, 11, FALSE), E190=3, VLOOKUP(H190, [1]Wage_Info!$B$2:$AH$55, 12, FALSE), E190=4, VLOOKUP(H190, [1]Wage_Info!$B$2:$AH$55, 13, FALSE)), C190=2017, _xlfn.IFS(E190=1, VLOOKUP(H190, [1]Wage_Info!$B$2:$AH$55, 14, FALSE), E190=2, VLOOKUP(H190, [1]Wage_Info!$B$2:$AH$55, 15, FALSE), E190=3, VLOOKUP(H190, [1]Wage_Info!$B$2:$AH$55, 16, FALSE), E190=4, VLOOKUP(H190, [1]Wage_Info!$B$2:$AH$55, 17, FALSE)), C190 = 2018, _xlfn.IFS(E190=1, VLOOKUP(H190, [1]Wage_Info!$B$2:$AH$55, 18, FALSE), E190=3, VLOOKUP(H190, [1]Wage_Info!$B$2:$AH$55, 19, FALSE)))</f>
        <v>0</v>
      </c>
      <c r="Z190" s="2">
        <f>_xlfn.IFS(C190=2014, _xlfn.IFS(E190=1, VLOOKUP(H190, [1]Wage_Info!$B$2:$AL$55, 20, FALSE), E190=2, VLOOKUP(H190, [1]Wage_Info!$B$2:$AL$55, 21, FALSE), E190=3, VLOOKUP(H190, [1]Wage_Info!$B$2:$AL$55, 22, FALSE), E190=4, VLOOKUP(H190, [1]Wage_Info!$B$2:$AL$55, 23, FALSE)), C190=2015, _xlfn.IFS(E190=1, VLOOKUP(H190, [1]Wage_Info!$B$2:$AL$55, 24, FALSE), E190=2, VLOOKUP(H190, [1]Wage_Info!$B$2:$AL$55, 25, FALSE), E190=3, VLOOKUP(H190, [1]Wage_Info!$B$2:$AL$55, 26, FALSE), E190=4, VLOOKUP(H190, [1]Wage_Info!$B$2:$AL$55, 27, FALSE)), C190=2016, _xlfn.IFS(E190=1, VLOOKUP(H190, [1]Wage_Info!$B$2:$AL$55, 28, FALSE), E190=2, VLOOKUP(H190, [1]Wage_Info!$B$2:$AL$55, 29, FALSE), E190=3, VLOOKUP(H190, [1]Wage_Info!$B$2:$AL$55, 30, FALSE), E190=4, VLOOKUP(H190, [1]Wage_Info!$B$2:$AL$55, 31, FALSE)), C190=2017, _xlfn.IFS(E190=1, VLOOKUP(H190, [1]Wage_Info!$B$2:$AL$55, 32, FALSE), E190=2, VLOOKUP(H190, [1]Wage_Info!$B$2:$AL$55, 33, FALSE), E190=3, VLOOKUP(H190, [1]Wage_Info!$B$2:$AL$55, 34, FALSE), E190=4, VLOOKUP(H190, [1]Wage_Info!$B$2:$AL$55, 35, FALSE)), C190 = 2018, _xlfn.IFS(E190=1, VLOOKUP(H190, [1]Wage_Info!$B$2:$AL$55, 36, FALSE), E190=2, VLOOKUP(H190, [1]Wage_Info!$B$2:$AL$55, 37, FALSE)))</f>
        <v>0</v>
      </c>
      <c r="AA190" s="4" t="e">
        <f t="shared" si="20"/>
        <v>#DIV/0!</v>
      </c>
      <c r="AB190">
        <f>[1]Key!C190</f>
        <v>1</v>
      </c>
      <c r="AC190">
        <f t="shared" si="21"/>
        <v>0</v>
      </c>
      <c r="AD190">
        <f t="shared" si="22"/>
        <v>0</v>
      </c>
      <c r="AE190">
        <f t="shared" si="23"/>
        <v>0</v>
      </c>
      <c r="AF190">
        <f>[1]Key!D190</f>
        <v>0</v>
      </c>
    </row>
    <row r="191" spans="1:32" x14ac:dyDescent="0.3">
      <c r="A191">
        <v>190</v>
      </c>
      <c r="B191">
        <v>9</v>
      </c>
      <c r="C191">
        <v>2015</v>
      </c>
      <c r="D191">
        <v>11</v>
      </c>
      <c r="E191">
        <f t="shared" si="16"/>
        <v>4</v>
      </c>
      <c r="F191">
        <v>2017</v>
      </c>
      <c r="G191" t="s">
        <v>62</v>
      </c>
      <c r="H191" s="1">
        <f>VALUE(IF(G191="foreign",53,SUBSTITUTE(G191,G191,VLOOKUP(G191,[1]Key!$G$2:$H$55,2,))))</f>
        <v>53</v>
      </c>
      <c r="I191" t="s">
        <v>62</v>
      </c>
      <c r="J191">
        <f>VALUE(_xlfn.IFS(I191="foreign",53,I191="fictional",54, I191="unspecified", 55, NOT(OR(I191="foreign",I191="fictional")),SUBSTITUTE(I191,I191,VLOOKUP(I191,[1]Key!$G$2:$H$55,2,))))</f>
        <v>53</v>
      </c>
      <c r="K191">
        <f t="shared" si="17"/>
        <v>1</v>
      </c>
      <c r="L191">
        <f>VLOOKUP(H191, [1]Key!$H$2:$K$54, 2)</f>
        <v>0</v>
      </c>
      <c r="M191">
        <f>VLOOKUP(J191, [1]Key!$H$2:$K$54, 2)</f>
        <v>0</v>
      </c>
      <c r="N191">
        <f>VLOOKUP("*"&amp;G191&amp;"*",[1]Key!$N$2:$O$6,2,FALSE)</f>
        <v>0</v>
      </c>
      <c r="O191">
        <f>VLOOKUP("*"&amp;G191&amp;"*",[1]Key!$R$2:$S$11,2,FALSE)</f>
        <v>0</v>
      </c>
      <c r="P191">
        <v>4165</v>
      </c>
      <c r="Q191" s="2">
        <v>150000000</v>
      </c>
      <c r="R191" t="s">
        <v>37</v>
      </c>
      <c r="S191">
        <f>VLOOKUP(R191, [1]Key!$U$2:$V$23, 2, FALSE)</f>
        <v>3</v>
      </c>
      <c r="T191">
        <f t="shared" si="18"/>
        <v>0</v>
      </c>
      <c r="U191">
        <f>_xlfn.IFS(C191=2018, VLOOKUP(H191, '[1]State Pop'!$B$2:$G$55,6),C191=2017, VLOOKUP(H191, '[1]State Pop'!$B$2:$F$55,5),C191=2016, VLOOKUP(H191, '[1]State Pop'!$B$2:$F$55,4), C191=2015, VLOOKUP(H191, '[1]State Pop'!$B$2:$F$55,3), C191=2014, VLOOKUP(H191, '[1]State Pop'!$B$2:$F$55,2))</f>
        <v>0</v>
      </c>
      <c r="V191">
        <f>_xlfn.IFS(C191=2014,_xlfn.IFS(D191=1,VLOOKUP(H191,[1]Film_Workers!$B$2:$BD$55,2,FALSE),D191=2,VLOOKUP(H191,[1]Film_Workers!$B$2:$BD$55,3,FALSE),D191=3,VLOOKUP(H191,[1]Film_Workers!$B$2:$BD$55,4,FALSE),D191=4,VLOOKUP(H191,[1]Film_Workers!$B$2:$BD$55,5,FALSE),D191=5,VLOOKUP(H191,[1]Film_Workers!$B$2:$BD$55,6,FALSE),D191=6,VLOOKUP(H191,[1]Film_Workers!$B$2:$BD$55,7,FALSE),D191=7,VLOOKUP(H191,[1]Film_Workers!$B$2:$BD$55,8,FALSE),D191=8,VLOOKUP(H191,[1]Film_Workers!$B$2:$BD$55,9,FALSE),D191=9,VLOOKUP(H191,[1]Film_Workers!$B$2:$BD$55,10,FALSE),D191=10,VLOOKUP(H191,[1]Film_Workers!$B$2:$BD$55,11,FALSE),D191=11,VLOOKUP(H191,[1]Film_Workers!$B$2:$BD$55,12,FALSE),D191=12,VLOOKUP(H191,[1]Film_Workers!$B$2:$BD$55,13,FALSE)),C191=2015,_xlfn.IFS(D191=1,VLOOKUP(H191,[1]Film_Workers!$B$2:$BD$55,14,FALSE),D191=2,VLOOKUP(H191,[1]Film_Workers!$B$2:$BD$55,15,FALSE),D191=3,VLOOKUP(H191,[1]Film_Workers!$B$2:$BD$55,16,FALSE),D191=4,VLOOKUP(H191,[1]Film_Workers!$B$2:$BD$55,17,FALSE),D191=5,VLOOKUP(H191,[1]Film_Workers!$B$2:$BD$55,18,FALSE),D191=6,VLOOKUP(H191,[1]Film_Workers!$B$2:$BD$55,19,FALSE),D191=7,VLOOKUP(H191,[1]Film_Workers!$B$2:$BD$55,20,FALSE),D191=8,VLOOKUP(H191,[1]Film_Workers!$B$2:$BD$55,21,FALSE),D191=9,VLOOKUP(H191,[1]Film_Workers!$B$2:$BD$55,22,FALSE),D191=10,VLOOKUP(H191,[1]Film_Workers!$B$2:$BD$55,23,FALSE),D191=11,VLOOKUP(H191,[1]Film_Workers!$B$2:$BD$55,24,FALSE),D191=12,VLOOKUP(H191,[1]Film_Workers!$B$2:$BD$55,25,FALSE)),C191=2016,_xlfn.IFS(D191=1,VLOOKUP(H191,[1]Film_Workers!$B$2:$BD$55,26,FALSE),D191=2,VLOOKUP(H191,[1]Film_Workers!$B$2:$BD$55,27,FALSE),D191=3,VLOOKUP(H191,[1]Film_Workers!$B$2:$BD$55,28,FALSE),D191=4,VLOOKUP(H191,[1]Film_Workers!$B$2:$BD$55,29,FALSE),D191=5,VLOOKUP(H191,[1]Film_Workers!$B$2:$BD$55,30,FALSE),D191=6,VLOOKUP(H191,[1]Film_Workers!$B$2:$BD$55,31,FALSE),D191=7,VLOOKUP(H191,[1]Film_Workers!$B$2:$BD$55,32,FALSE),D191=8,VLOOKUP(H191,[1]Film_Workers!$B$2:$BD$55,33,FALSE),D191=9,VLOOKUP(H191,[1]Film_Workers!$B$2:$BD$55,34,FALSE),D191=10,VLOOKUP(H191,[1]Film_Workers!$B$2:$BD$55,35,FALSE),D191=11,VLOOKUP(H191,[1]Film_Workers!$B$2:$BD$55,36,FALSE),D191=12,VLOOKUP(H191,[1]Film_Workers!$B$2:$BD$55,37,FALSE)),C191=2017,_xlfn.IFS(D191=1,VLOOKUP(H191,[1]Film_Workers!$B$2:$BD$55,38,FALSE),D191=2,VLOOKUP(H191,[1]Film_Workers!$B$2:$BD$55,39,FALSE),D191=3,VLOOKUP(H191,[1]Film_Workers!$B$2:$BD$55,40,FALSE),D191=4,VLOOKUP(H191,[1]Film_Workers!$B$2:$BD$55,41,FALSE),D191=5,VLOOKUP(H191,[1]Film_Workers!$B$2:$BD$55,42,FALSE),D191=6,VLOOKUP(H191,[1]Film_Workers!$B$2:$BD$55,43,FALSE),D191=7,VLOOKUP(H191,[1]Film_Workers!$B$2:$BD$55,43,FALSE),D191=8,VLOOKUP(H191,[1]Film_Workers!$B$2:$BD$55,44,FALSE),D191=9,VLOOKUP(H191,[1]Film_Workers!$B$2:$BD$55,45,FALSE),D191=10,VLOOKUP(H191,[1]Film_Workers!$B$2:$BD$55,46,FALSE),D191=11,VLOOKUP(H191,[1]Film_Workers!$B$2:$BD$55,47,FALSE),D191=12,VLOOKUP(H191,[1]Film_Workers!$B$2:$BD$55,48)),C191=2018,_xlfn.IFS(D191=1,VLOOKUP(H191,[1]Film_Workers!$B$2:$BD$55,49,FALSE),D191=2,VLOOKUP(H191,[1]Film_Workers!$B$2:$BD$55,50,FALSE),D191=3,VLOOKUP(H191,[1]Film_Workers!$B$2:$BD$55,51,FALSE),D191=4,VLOOKUP(H191,[1]Film_Workers!$B$2:$BD$55,52,FALSE),D191=5,VLOOKUP(H191,[1]Film_Workers!$B$2:$BD$55,53,FALSE),D191=6,VLOOKUP(H191,[1]Film_Workers!$B$2:$BD$55,54)))</f>
        <v>0</v>
      </c>
      <c r="W191">
        <f>_xlfn.IFS(C191=2014,_xlfn.IFS(D191=1,VLOOKUP(H191,[1]Priv_Workers!$B$2:$BD$55,2,FALSE),D191=2,VLOOKUP(H191,[1]Priv_Workers!$B$2:$BD$55,3,FALSE),D191=3,VLOOKUP(H191,[1]Priv_Workers!$B$2:$BD$55,4,FALSE),D191=4,VLOOKUP(H191,[1]Priv_Workers!$B$2:$BD$55,5,FALSE),D191=5,VLOOKUP(H191,[1]Priv_Workers!$B$2:$BD$55,6,FALSE),D191=6,VLOOKUP(H191,[1]Priv_Workers!$B$2:$BD$55,7,FALSE),D191=7,VLOOKUP(H191,[1]Priv_Workers!$B$2:$BD$55,8,FALSE),D191=8,VLOOKUP(H191,[1]Priv_Workers!$B$2:$BD$55,9,FALSE),D191=9,VLOOKUP(H191,[1]Priv_Workers!$B$2:$BD$55,10,FALSE),D191=10,VLOOKUP(H191,[1]Priv_Workers!$B$2:$BD$55,11,FALSE),D191=11,VLOOKUP(H191,[1]Priv_Workers!$B$2:$BD$55,12,FALSE),D191=12,VLOOKUP(H191,[1]Priv_Workers!$B$2:$BD$55,13,FALSE)),C191=2015,_xlfn.IFS(D191=1,VLOOKUP(H191,[1]Priv_Workers!$B$2:$BD$55,14,FALSE),D191=2,VLOOKUP(H191,[1]Priv_Workers!$B$2:$BD$55,15,FALSE),D191=3,VLOOKUP(H191,[1]Priv_Workers!$B$2:$BD$55,16,FALSE),D191=4,VLOOKUP(H191,[1]Priv_Workers!$B$2:$BD$55,17,FALSE),D191=5,VLOOKUP(H191,[1]Priv_Workers!$B$2:$BD$55,18,FALSE),D191=6,VLOOKUP(H191,[1]Priv_Workers!$B$2:$BD$55,19,FALSE),D191=7,VLOOKUP(H191,[1]Priv_Workers!$B$2:$BD$55,20,FALSE),D191=8,VLOOKUP(H191,[1]Priv_Workers!$B$2:$BD$55,21,FALSE),D191=9,VLOOKUP(H191,[1]Priv_Workers!$B$2:$BD$55,22,FALSE),D191=10,VLOOKUP(H191,[1]Priv_Workers!$B$2:$BD$55,23,FALSE),D191=11,VLOOKUP(H191,[1]Priv_Workers!$B$2:$BD$55,24,FALSE),D191=12,VLOOKUP(H191,[1]Priv_Workers!$B$2:$BD$55,25,FALSE)),C191=2016,_xlfn.IFS(D191=1,VLOOKUP(H191,[1]Priv_Workers!$B$2:$BD$55,26,FALSE),D191=2,VLOOKUP(H191,[1]Priv_Workers!$B$2:$BD$55,27,FALSE),D191=3,VLOOKUP(H191,[1]Priv_Workers!$B$2:$BD$55,28,FALSE),D191=4,VLOOKUP(H191,[1]Priv_Workers!$B$2:$BD$55,29,FALSE),D191=5,VLOOKUP(H191,[1]Priv_Workers!$B$2:$BD$55,30,FALSE),D191=6,VLOOKUP(H191,[1]Priv_Workers!$B$2:$BD$55,31,FALSE),D191=7,VLOOKUP(H191,[1]Priv_Workers!$B$2:$BD$55,32,FALSE),D191=8,VLOOKUP(H191,[1]Priv_Workers!$B$2:$BD$55,33,FALSE),D191=9,VLOOKUP(H191,[1]Priv_Workers!$B$2:$BD$55,34,FALSE),D191=10,VLOOKUP(H191,[1]Priv_Workers!$B$2:$BD$55,35,FALSE),D191=11,VLOOKUP(H191,[1]Priv_Workers!$B$2:$BD$55,36,FALSE),D191=12,VLOOKUP(H191,[1]Priv_Workers!$B$2:$BD$55,37,FALSE)),C191=2017,_xlfn.IFS(D191=1,VLOOKUP(H191,[1]Priv_Workers!$B$2:$BD$55,38,FALSE),D191=2,VLOOKUP(H191,[1]Priv_Workers!$B$2:$BD$55,39,FALSE),D191=3,VLOOKUP(H191,[1]Priv_Workers!$B$2:$BD$55,40,FALSE),D191=4,VLOOKUP(H191,[1]Priv_Workers!$B$2:$BD$55,41,FALSE),D191=5,VLOOKUP(H191,[1]Priv_Workers!$B$2:$BD$55,42,FALSE),D191=6,VLOOKUP(H191,[1]Priv_Workers!$B$2:$BD$55,43,FALSE),D191=7,VLOOKUP(H191,[1]Priv_Workers!$B$2:$BD$55,43,FALSE),D191=8,VLOOKUP(H191,[1]Priv_Workers!$B$2:$BD$55,44,FALSE),D191=9,VLOOKUP(H191,[1]Priv_Workers!$B$2:$BD$55,45,FALSE),D191=10,VLOOKUP(H191,[1]Priv_Workers!$B$2:$BD$55,46,FALSE),D191=11,VLOOKUP(H191,[1]Priv_Workers!$B$2:$BD$55,47,FALSE),D191=12,VLOOKUP(H191,[1]Priv_Workers!$B$2:$BD$55,48)),C191=2018,_xlfn.IFS(D191=1,VLOOKUP(H191,[1]Priv_Workers!$B$2:$BD$55,49,FALSE),D191=2,VLOOKUP(H191,[1]Priv_Workers!$B$2:$BD$55,50,FALSE),D191=3,VLOOKUP(H191,[1]Priv_Workers!$B$2:$BD$55,51,FALSE),D191=4,VLOOKUP(H191,[1]Priv_Workers!$B$2:$BD$55,52,FALSE),D191=5,VLOOKUP(H191,[1]Priv_Workers!$B$2:$BD$55,53,FALSE),D191=6,VLOOKUP(H191,[1]Priv_Workers!$B$2:$BD$55,54)))</f>
        <v>0</v>
      </c>
      <c r="X191" s="3" t="e">
        <f t="shared" si="19"/>
        <v>#DIV/0!</v>
      </c>
      <c r="Y191" s="2">
        <f>_xlfn.IFS(C191=2014, _xlfn.IFS(E191=1, VLOOKUP(H191, [1]Wage_Info!$B$2:$AH$55, 2, FALSE), E191=2, VLOOKUP(H191, [1]Wage_Info!$B$2:$AH$55, 3, FALSE), E191=3, VLOOKUP(H191, [1]Wage_Info!$B$2:$AH$55, 4, FALSE), E191=4, VLOOKUP(H191, [1]Wage_Info!$B$2:$AH$55, 5, FALSE)), C191=2015, _xlfn.IFS(E191=1, VLOOKUP(H191, [1]Wage_Info!$B$2:$AH$55, 6, FALSE), E191=2, VLOOKUP(H191, [1]Wage_Info!$B$2:$AH$55, 7, FALSE), E191=3, VLOOKUP(H191, [1]Wage_Info!$B$2:$AH$55, 8, FALSE), E191=4, VLOOKUP(H191, [1]Wage_Info!$B$2:$AH$55, 9, FALSE)), C191=2016, _xlfn.IFS(E191=1, VLOOKUP(H191, [1]Wage_Info!$B$2:$AH$55, 10, FALSE), E191=2, VLOOKUP(H191, [1]Wage_Info!$B$2:$AH$55, 11, FALSE), E191=3, VLOOKUP(H191, [1]Wage_Info!$B$2:$AH$55, 12, FALSE), E191=4, VLOOKUP(H191, [1]Wage_Info!$B$2:$AH$55, 13, FALSE)), C191=2017, _xlfn.IFS(E191=1, VLOOKUP(H191, [1]Wage_Info!$B$2:$AH$55, 14, FALSE), E191=2, VLOOKUP(H191, [1]Wage_Info!$B$2:$AH$55, 15, FALSE), E191=3, VLOOKUP(H191, [1]Wage_Info!$B$2:$AH$55, 16, FALSE), E191=4, VLOOKUP(H191, [1]Wage_Info!$B$2:$AH$55, 17, FALSE)), C191 = 2018, _xlfn.IFS(E191=1, VLOOKUP(H191, [1]Wage_Info!$B$2:$AH$55, 18, FALSE), E191=3, VLOOKUP(H191, [1]Wage_Info!$B$2:$AH$55, 19, FALSE)))</f>
        <v>0</v>
      </c>
      <c r="Z191" s="2">
        <f>_xlfn.IFS(C191=2014, _xlfn.IFS(E191=1, VLOOKUP(H191, [1]Wage_Info!$B$2:$AL$55, 20, FALSE), E191=2, VLOOKUP(H191, [1]Wage_Info!$B$2:$AL$55, 21, FALSE), E191=3, VLOOKUP(H191, [1]Wage_Info!$B$2:$AL$55, 22, FALSE), E191=4, VLOOKUP(H191, [1]Wage_Info!$B$2:$AL$55, 23, FALSE)), C191=2015, _xlfn.IFS(E191=1, VLOOKUP(H191, [1]Wage_Info!$B$2:$AL$55, 24, FALSE), E191=2, VLOOKUP(H191, [1]Wage_Info!$B$2:$AL$55, 25, FALSE), E191=3, VLOOKUP(H191, [1]Wage_Info!$B$2:$AL$55, 26, FALSE), E191=4, VLOOKUP(H191, [1]Wage_Info!$B$2:$AL$55, 27, FALSE)), C191=2016, _xlfn.IFS(E191=1, VLOOKUP(H191, [1]Wage_Info!$B$2:$AL$55, 28, FALSE), E191=2, VLOOKUP(H191, [1]Wage_Info!$B$2:$AL$55, 29, FALSE), E191=3, VLOOKUP(H191, [1]Wage_Info!$B$2:$AL$55, 30, FALSE), E191=4, VLOOKUP(H191, [1]Wage_Info!$B$2:$AL$55, 31, FALSE)), C191=2017, _xlfn.IFS(E191=1, VLOOKUP(H191, [1]Wage_Info!$B$2:$AL$55, 32, FALSE), E191=2, VLOOKUP(H191, [1]Wage_Info!$B$2:$AL$55, 33, FALSE), E191=3, VLOOKUP(H191, [1]Wage_Info!$B$2:$AL$55, 34, FALSE), E191=4, VLOOKUP(H191, [1]Wage_Info!$B$2:$AL$55, 35, FALSE)), C191 = 2018, _xlfn.IFS(E191=1, VLOOKUP(H191, [1]Wage_Info!$B$2:$AL$55, 36, FALSE), E191=2, VLOOKUP(H191, [1]Wage_Info!$B$2:$AL$55, 37, FALSE)))</f>
        <v>0</v>
      </c>
      <c r="AA191" s="4" t="e">
        <f t="shared" si="20"/>
        <v>#DIV/0!</v>
      </c>
      <c r="AB191">
        <f>[1]Key!C191</f>
        <v>1</v>
      </c>
      <c r="AC191">
        <f t="shared" si="21"/>
        <v>0</v>
      </c>
      <c r="AD191">
        <f t="shared" si="22"/>
        <v>0</v>
      </c>
      <c r="AE191">
        <f t="shared" si="23"/>
        <v>0</v>
      </c>
      <c r="AF191">
        <f>[1]Key!D191</f>
        <v>0</v>
      </c>
    </row>
    <row r="192" spans="1:32" x14ac:dyDescent="0.3">
      <c r="A192">
        <v>191</v>
      </c>
      <c r="B192">
        <v>10</v>
      </c>
      <c r="C192">
        <v>2016</v>
      </c>
      <c r="D192">
        <v>7</v>
      </c>
      <c r="E192">
        <f t="shared" si="16"/>
        <v>3</v>
      </c>
      <c r="F192">
        <v>2017</v>
      </c>
      <c r="G192" t="s">
        <v>62</v>
      </c>
      <c r="H192" s="1">
        <f>VALUE(IF(G192="foreign",53,SUBSTITUTE(G192,G192,VLOOKUP(G192,[1]Key!$G$2:$H$55,2,))))</f>
        <v>53</v>
      </c>
      <c r="I192" t="s">
        <v>112</v>
      </c>
      <c r="J192">
        <f>VALUE(_xlfn.IFS(I192="foreign",53,I192="fictional",54, I192="unspecified", 55, NOT(OR(I192="foreign",I192="fictional")),SUBSTITUTE(I192,I192,VLOOKUP(I192,[1]Key!$G$2:$H$55,2,))))</f>
        <v>20</v>
      </c>
      <c r="K192">
        <f t="shared" si="17"/>
        <v>0</v>
      </c>
      <c r="L192">
        <f>VLOOKUP(H192, [1]Key!$H$2:$K$54, 2)</f>
        <v>0</v>
      </c>
      <c r="M192">
        <f>VLOOKUP(J192, [1]Key!$H$2:$K$54, 2)</f>
        <v>1</v>
      </c>
      <c r="N192">
        <f>VLOOKUP("*"&amp;G192&amp;"*",[1]Key!$N$2:$O$6,2,FALSE)</f>
        <v>0</v>
      </c>
      <c r="O192">
        <f>VLOOKUP("*"&amp;G192&amp;"*",[1]Key!$R$2:$S$11,2,FALSE)</f>
        <v>0</v>
      </c>
      <c r="P192">
        <v>4148</v>
      </c>
      <c r="Q192" s="2">
        <v>35000000</v>
      </c>
      <c r="R192" t="s">
        <v>37</v>
      </c>
      <c r="S192">
        <f>VLOOKUP(R192, [1]Key!$U$2:$V$23, 2, FALSE)</f>
        <v>3</v>
      </c>
      <c r="T192">
        <f t="shared" si="18"/>
        <v>0</v>
      </c>
      <c r="U192">
        <f>_xlfn.IFS(C192=2018, VLOOKUP(H192, '[1]State Pop'!$B$2:$G$55,6),C192=2017, VLOOKUP(H192, '[1]State Pop'!$B$2:$F$55,5),C192=2016, VLOOKUP(H192, '[1]State Pop'!$B$2:$F$55,4), C192=2015, VLOOKUP(H192, '[1]State Pop'!$B$2:$F$55,3), C192=2014, VLOOKUP(H192, '[1]State Pop'!$B$2:$F$55,2))</f>
        <v>0</v>
      </c>
      <c r="V192">
        <f>_xlfn.IFS(C192=2014,_xlfn.IFS(D192=1,VLOOKUP(H192,[1]Film_Workers!$B$2:$BD$55,2,FALSE),D192=2,VLOOKUP(H192,[1]Film_Workers!$B$2:$BD$55,3,FALSE),D192=3,VLOOKUP(H192,[1]Film_Workers!$B$2:$BD$55,4,FALSE),D192=4,VLOOKUP(H192,[1]Film_Workers!$B$2:$BD$55,5,FALSE),D192=5,VLOOKUP(H192,[1]Film_Workers!$B$2:$BD$55,6,FALSE),D192=6,VLOOKUP(H192,[1]Film_Workers!$B$2:$BD$55,7,FALSE),D192=7,VLOOKUP(H192,[1]Film_Workers!$B$2:$BD$55,8,FALSE),D192=8,VLOOKUP(H192,[1]Film_Workers!$B$2:$BD$55,9,FALSE),D192=9,VLOOKUP(H192,[1]Film_Workers!$B$2:$BD$55,10,FALSE),D192=10,VLOOKUP(H192,[1]Film_Workers!$B$2:$BD$55,11,FALSE),D192=11,VLOOKUP(H192,[1]Film_Workers!$B$2:$BD$55,12,FALSE),D192=12,VLOOKUP(H192,[1]Film_Workers!$B$2:$BD$55,13,FALSE)),C192=2015,_xlfn.IFS(D192=1,VLOOKUP(H192,[1]Film_Workers!$B$2:$BD$55,14,FALSE),D192=2,VLOOKUP(H192,[1]Film_Workers!$B$2:$BD$55,15,FALSE),D192=3,VLOOKUP(H192,[1]Film_Workers!$B$2:$BD$55,16,FALSE),D192=4,VLOOKUP(H192,[1]Film_Workers!$B$2:$BD$55,17,FALSE),D192=5,VLOOKUP(H192,[1]Film_Workers!$B$2:$BD$55,18,FALSE),D192=6,VLOOKUP(H192,[1]Film_Workers!$B$2:$BD$55,19,FALSE),D192=7,VLOOKUP(H192,[1]Film_Workers!$B$2:$BD$55,20,FALSE),D192=8,VLOOKUP(H192,[1]Film_Workers!$B$2:$BD$55,21,FALSE),D192=9,VLOOKUP(H192,[1]Film_Workers!$B$2:$BD$55,22,FALSE),D192=10,VLOOKUP(H192,[1]Film_Workers!$B$2:$BD$55,23,FALSE),D192=11,VLOOKUP(H192,[1]Film_Workers!$B$2:$BD$55,24,FALSE),D192=12,VLOOKUP(H192,[1]Film_Workers!$B$2:$BD$55,25,FALSE)),C192=2016,_xlfn.IFS(D192=1,VLOOKUP(H192,[1]Film_Workers!$B$2:$BD$55,26,FALSE),D192=2,VLOOKUP(H192,[1]Film_Workers!$B$2:$BD$55,27,FALSE),D192=3,VLOOKUP(H192,[1]Film_Workers!$B$2:$BD$55,28,FALSE),D192=4,VLOOKUP(H192,[1]Film_Workers!$B$2:$BD$55,29,FALSE),D192=5,VLOOKUP(H192,[1]Film_Workers!$B$2:$BD$55,30,FALSE),D192=6,VLOOKUP(H192,[1]Film_Workers!$B$2:$BD$55,31,FALSE),D192=7,VLOOKUP(H192,[1]Film_Workers!$B$2:$BD$55,32,FALSE),D192=8,VLOOKUP(H192,[1]Film_Workers!$B$2:$BD$55,33,FALSE),D192=9,VLOOKUP(H192,[1]Film_Workers!$B$2:$BD$55,34,FALSE),D192=10,VLOOKUP(H192,[1]Film_Workers!$B$2:$BD$55,35,FALSE),D192=11,VLOOKUP(H192,[1]Film_Workers!$B$2:$BD$55,36,FALSE),D192=12,VLOOKUP(H192,[1]Film_Workers!$B$2:$BD$55,37,FALSE)),C192=2017,_xlfn.IFS(D192=1,VLOOKUP(H192,[1]Film_Workers!$B$2:$BD$55,38,FALSE),D192=2,VLOOKUP(H192,[1]Film_Workers!$B$2:$BD$55,39,FALSE),D192=3,VLOOKUP(H192,[1]Film_Workers!$B$2:$BD$55,40,FALSE),D192=4,VLOOKUP(H192,[1]Film_Workers!$B$2:$BD$55,41,FALSE),D192=5,VLOOKUP(H192,[1]Film_Workers!$B$2:$BD$55,42,FALSE),D192=6,VLOOKUP(H192,[1]Film_Workers!$B$2:$BD$55,43,FALSE),D192=7,VLOOKUP(H192,[1]Film_Workers!$B$2:$BD$55,43,FALSE),D192=8,VLOOKUP(H192,[1]Film_Workers!$B$2:$BD$55,44,FALSE),D192=9,VLOOKUP(H192,[1]Film_Workers!$B$2:$BD$55,45,FALSE),D192=10,VLOOKUP(H192,[1]Film_Workers!$B$2:$BD$55,46,FALSE),D192=11,VLOOKUP(H192,[1]Film_Workers!$B$2:$BD$55,47,FALSE),D192=12,VLOOKUP(H192,[1]Film_Workers!$B$2:$BD$55,48)),C192=2018,_xlfn.IFS(D192=1,VLOOKUP(H192,[1]Film_Workers!$B$2:$BD$55,49,FALSE),D192=2,VLOOKUP(H192,[1]Film_Workers!$B$2:$BD$55,50,FALSE),D192=3,VLOOKUP(H192,[1]Film_Workers!$B$2:$BD$55,51,FALSE),D192=4,VLOOKUP(H192,[1]Film_Workers!$B$2:$BD$55,52,FALSE),D192=5,VLOOKUP(H192,[1]Film_Workers!$B$2:$BD$55,53,FALSE),D192=6,VLOOKUP(H192,[1]Film_Workers!$B$2:$BD$55,54)))</f>
        <v>0</v>
      </c>
      <c r="W192">
        <f>_xlfn.IFS(C192=2014,_xlfn.IFS(D192=1,VLOOKUP(H192,[1]Priv_Workers!$B$2:$BD$55,2,FALSE),D192=2,VLOOKUP(H192,[1]Priv_Workers!$B$2:$BD$55,3,FALSE),D192=3,VLOOKUP(H192,[1]Priv_Workers!$B$2:$BD$55,4,FALSE),D192=4,VLOOKUP(H192,[1]Priv_Workers!$B$2:$BD$55,5,FALSE),D192=5,VLOOKUP(H192,[1]Priv_Workers!$B$2:$BD$55,6,FALSE),D192=6,VLOOKUP(H192,[1]Priv_Workers!$B$2:$BD$55,7,FALSE),D192=7,VLOOKUP(H192,[1]Priv_Workers!$B$2:$BD$55,8,FALSE),D192=8,VLOOKUP(H192,[1]Priv_Workers!$B$2:$BD$55,9,FALSE),D192=9,VLOOKUP(H192,[1]Priv_Workers!$B$2:$BD$55,10,FALSE),D192=10,VLOOKUP(H192,[1]Priv_Workers!$B$2:$BD$55,11,FALSE),D192=11,VLOOKUP(H192,[1]Priv_Workers!$B$2:$BD$55,12,FALSE),D192=12,VLOOKUP(H192,[1]Priv_Workers!$B$2:$BD$55,13,FALSE)),C192=2015,_xlfn.IFS(D192=1,VLOOKUP(H192,[1]Priv_Workers!$B$2:$BD$55,14,FALSE),D192=2,VLOOKUP(H192,[1]Priv_Workers!$B$2:$BD$55,15,FALSE),D192=3,VLOOKUP(H192,[1]Priv_Workers!$B$2:$BD$55,16,FALSE),D192=4,VLOOKUP(H192,[1]Priv_Workers!$B$2:$BD$55,17,FALSE),D192=5,VLOOKUP(H192,[1]Priv_Workers!$B$2:$BD$55,18,FALSE),D192=6,VLOOKUP(H192,[1]Priv_Workers!$B$2:$BD$55,19,FALSE),D192=7,VLOOKUP(H192,[1]Priv_Workers!$B$2:$BD$55,20,FALSE),D192=8,VLOOKUP(H192,[1]Priv_Workers!$B$2:$BD$55,21,FALSE),D192=9,VLOOKUP(H192,[1]Priv_Workers!$B$2:$BD$55,22,FALSE),D192=10,VLOOKUP(H192,[1]Priv_Workers!$B$2:$BD$55,23,FALSE),D192=11,VLOOKUP(H192,[1]Priv_Workers!$B$2:$BD$55,24,FALSE),D192=12,VLOOKUP(H192,[1]Priv_Workers!$B$2:$BD$55,25,FALSE)),C192=2016,_xlfn.IFS(D192=1,VLOOKUP(H192,[1]Priv_Workers!$B$2:$BD$55,26,FALSE),D192=2,VLOOKUP(H192,[1]Priv_Workers!$B$2:$BD$55,27,FALSE),D192=3,VLOOKUP(H192,[1]Priv_Workers!$B$2:$BD$55,28,FALSE),D192=4,VLOOKUP(H192,[1]Priv_Workers!$B$2:$BD$55,29,FALSE),D192=5,VLOOKUP(H192,[1]Priv_Workers!$B$2:$BD$55,30,FALSE),D192=6,VLOOKUP(H192,[1]Priv_Workers!$B$2:$BD$55,31,FALSE),D192=7,VLOOKUP(H192,[1]Priv_Workers!$B$2:$BD$55,32,FALSE),D192=8,VLOOKUP(H192,[1]Priv_Workers!$B$2:$BD$55,33,FALSE),D192=9,VLOOKUP(H192,[1]Priv_Workers!$B$2:$BD$55,34,FALSE),D192=10,VLOOKUP(H192,[1]Priv_Workers!$B$2:$BD$55,35,FALSE),D192=11,VLOOKUP(H192,[1]Priv_Workers!$B$2:$BD$55,36,FALSE),D192=12,VLOOKUP(H192,[1]Priv_Workers!$B$2:$BD$55,37,FALSE)),C192=2017,_xlfn.IFS(D192=1,VLOOKUP(H192,[1]Priv_Workers!$B$2:$BD$55,38,FALSE),D192=2,VLOOKUP(H192,[1]Priv_Workers!$B$2:$BD$55,39,FALSE),D192=3,VLOOKUP(H192,[1]Priv_Workers!$B$2:$BD$55,40,FALSE),D192=4,VLOOKUP(H192,[1]Priv_Workers!$B$2:$BD$55,41,FALSE),D192=5,VLOOKUP(H192,[1]Priv_Workers!$B$2:$BD$55,42,FALSE),D192=6,VLOOKUP(H192,[1]Priv_Workers!$B$2:$BD$55,43,FALSE),D192=7,VLOOKUP(H192,[1]Priv_Workers!$B$2:$BD$55,43,FALSE),D192=8,VLOOKUP(H192,[1]Priv_Workers!$B$2:$BD$55,44,FALSE),D192=9,VLOOKUP(H192,[1]Priv_Workers!$B$2:$BD$55,45,FALSE),D192=10,VLOOKUP(H192,[1]Priv_Workers!$B$2:$BD$55,46,FALSE),D192=11,VLOOKUP(H192,[1]Priv_Workers!$B$2:$BD$55,47,FALSE),D192=12,VLOOKUP(H192,[1]Priv_Workers!$B$2:$BD$55,48)),C192=2018,_xlfn.IFS(D192=1,VLOOKUP(H192,[1]Priv_Workers!$B$2:$BD$55,49,FALSE),D192=2,VLOOKUP(H192,[1]Priv_Workers!$B$2:$BD$55,50,FALSE),D192=3,VLOOKUP(H192,[1]Priv_Workers!$B$2:$BD$55,51,FALSE),D192=4,VLOOKUP(H192,[1]Priv_Workers!$B$2:$BD$55,52,FALSE),D192=5,VLOOKUP(H192,[1]Priv_Workers!$B$2:$BD$55,53,FALSE),D192=6,VLOOKUP(H192,[1]Priv_Workers!$B$2:$BD$55,54)))</f>
        <v>0</v>
      </c>
      <c r="X192" s="3" t="e">
        <f t="shared" si="19"/>
        <v>#DIV/0!</v>
      </c>
      <c r="Y192" s="2">
        <f>_xlfn.IFS(C192=2014, _xlfn.IFS(E192=1, VLOOKUP(H192, [1]Wage_Info!$B$2:$AH$55, 2, FALSE), E192=2, VLOOKUP(H192, [1]Wage_Info!$B$2:$AH$55, 3, FALSE), E192=3, VLOOKUP(H192, [1]Wage_Info!$B$2:$AH$55, 4, FALSE), E192=4, VLOOKUP(H192, [1]Wage_Info!$B$2:$AH$55, 5, FALSE)), C192=2015, _xlfn.IFS(E192=1, VLOOKUP(H192, [1]Wage_Info!$B$2:$AH$55, 6, FALSE), E192=2, VLOOKUP(H192, [1]Wage_Info!$B$2:$AH$55, 7, FALSE), E192=3, VLOOKUP(H192, [1]Wage_Info!$B$2:$AH$55, 8, FALSE), E192=4, VLOOKUP(H192, [1]Wage_Info!$B$2:$AH$55, 9, FALSE)), C192=2016, _xlfn.IFS(E192=1, VLOOKUP(H192, [1]Wage_Info!$B$2:$AH$55, 10, FALSE), E192=2, VLOOKUP(H192, [1]Wage_Info!$B$2:$AH$55, 11, FALSE), E192=3, VLOOKUP(H192, [1]Wage_Info!$B$2:$AH$55, 12, FALSE), E192=4, VLOOKUP(H192, [1]Wage_Info!$B$2:$AH$55, 13, FALSE)), C192=2017, _xlfn.IFS(E192=1, VLOOKUP(H192, [1]Wage_Info!$B$2:$AH$55, 14, FALSE), E192=2, VLOOKUP(H192, [1]Wage_Info!$B$2:$AH$55, 15, FALSE), E192=3, VLOOKUP(H192, [1]Wage_Info!$B$2:$AH$55, 16, FALSE), E192=4, VLOOKUP(H192, [1]Wage_Info!$B$2:$AH$55, 17, FALSE)), C192 = 2018, _xlfn.IFS(E192=1, VLOOKUP(H192, [1]Wage_Info!$B$2:$AH$55, 18, FALSE), E192=3, VLOOKUP(H192, [1]Wage_Info!$B$2:$AH$55, 19, FALSE)))</f>
        <v>0</v>
      </c>
      <c r="Z192" s="2">
        <f>_xlfn.IFS(C192=2014, _xlfn.IFS(E192=1, VLOOKUP(H192, [1]Wage_Info!$B$2:$AL$55, 20, FALSE), E192=2, VLOOKUP(H192, [1]Wage_Info!$B$2:$AL$55, 21, FALSE), E192=3, VLOOKUP(H192, [1]Wage_Info!$B$2:$AL$55, 22, FALSE), E192=4, VLOOKUP(H192, [1]Wage_Info!$B$2:$AL$55, 23, FALSE)), C192=2015, _xlfn.IFS(E192=1, VLOOKUP(H192, [1]Wage_Info!$B$2:$AL$55, 24, FALSE), E192=2, VLOOKUP(H192, [1]Wage_Info!$B$2:$AL$55, 25, FALSE), E192=3, VLOOKUP(H192, [1]Wage_Info!$B$2:$AL$55, 26, FALSE), E192=4, VLOOKUP(H192, [1]Wage_Info!$B$2:$AL$55, 27, FALSE)), C192=2016, _xlfn.IFS(E192=1, VLOOKUP(H192, [1]Wage_Info!$B$2:$AL$55, 28, FALSE), E192=2, VLOOKUP(H192, [1]Wage_Info!$B$2:$AL$55, 29, FALSE), E192=3, VLOOKUP(H192, [1]Wage_Info!$B$2:$AL$55, 30, FALSE), E192=4, VLOOKUP(H192, [1]Wage_Info!$B$2:$AL$55, 31, FALSE)), C192=2017, _xlfn.IFS(E192=1, VLOOKUP(H192, [1]Wage_Info!$B$2:$AL$55, 32, FALSE), E192=2, VLOOKUP(H192, [1]Wage_Info!$B$2:$AL$55, 33, FALSE), E192=3, VLOOKUP(H192, [1]Wage_Info!$B$2:$AL$55, 34, FALSE), E192=4, VLOOKUP(H192, [1]Wage_Info!$B$2:$AL$55, 35, FALSE)), C192 = 2018, _xlfn.IFS(E192=1, VLOOKUP(H192, [1]Wage_Info!$B$2:$AL$55, 36, FALSE), E192=2, VLOOKUP(H192, [1]Wage_Info!$B$2:$AL$55, 37, FALSE)))</f>
        <v>0</v>
      </c>
      <c r="AA192" s="4" t="e">
        <f t="shared" si="20"/>
        <v>#DIV/0!</v>
      </c>
      <c r="AB192">
        <f>[1]Key!C192</f>
        <v>1</v>
      </c>
      <c r="AC192">
        <f t="shared" si="21"/>
        <v>0</v>
      </c>
      <c r="AD192">
        <f t="shared" si="22"/>
        <v>0</v>
      </c>
      <c r="AE192">
        <f t="shared" si="23"/>
        <v>0</v>
      </c>
      <c r="AF192">
        <f>[1]Key!D192</f>
        <v>0</v>
      </c>
    </row>
    <row r="193" spans="1:32" x14ac:dyDescent="0.3">
      <c r="A193">
        <v>192</v>
      </c>
      <c r="B193">
        <v>11</v>
      </c>
      <c r="C193">
        <v>2015</v>
      </c>
      <c r="D193">
        <v>5</v>
      </c>
      <c r="E193">
        <f t="shared" si="16"/>
        <v>2</v>
      </c>
      <c r="F193">
        <v>2017</v>
      </c>
      <c r="G193" t="s">
        <v>62</v>
      </c>
      <c r="H193" s="1">
        <f>VALUE(IF(G193="foreign",53,SUBSTITUTE(G193,G193,VLOOKUP(G193,[1]Key!$G$2:$H$55,2,))))</f>
        <v>53</v>
      </c>
      <c r="I193" t="s">
        <v>62</v>
      </c>
      <c r="J193">
        <f>VALUE(_xlfn.IFS(I193="foreign",53,I193="fictional",54, I193="unspecified", 55, NOT(OR(I193="foreign",I193="fictional")),SUBSTITUTE(I193,I193,VLOOKUP(I193,[1]Key!$G$2:$H$55,2,))))</f>
        <v>53</v>
      </c>
      <c r="K193">
        <f t="shared" si="17"/>
        <v>1</v>
      </c>
      <c r="L193">
        <f>VLOOKUP(H193, [1]Key!$H$2:$K$54, 2)</f>
        <v>0</v>
      </c>
      <c r="M193">
        <f>VLOOKUP(J193, [1]Key!$H$2:$K$54, 2)</f>
        <v>0</v>
      </c>
      <c r="N193">
        <f>VLOOKUP("*"&amp;G193&amp;"*",[1]Key!$N$2:$O$6,2,FALSE)</f>
        <v>0</v>
      </c>
      <c r="O193">
        <f>VLOOKUP("*"&amp;G193&amp;"*",[1]Key!$R$2:$S$11,2,FALSE)</f>
        <v>0</v>
      </c>
      <c r="P193">
        <v>4132</v>
      </c>
      <c r="Q193" s="2">
        <v>260000000</v>
      </c>
      <c r="R193" t="s">
        <v>42</v>
      </c>
      <c r="S193">
        <f>VLOOKUP(R193, [1]Key!$U$2:$V$23, 2, FALSE)</f>
        <v>5</v>
      </c>
      <c r="T193">
        <f t="shared" si="18"/>
        <v>0</v>
      </c>
      <c r="U193">
        <f>_xlfn.IFS(C193=2018, VLOOKUP(H193, '[1]State Pop'!$B$2:$G$55,6),C193=2017, VLOOKUP(H193, '[1]State Pop'!$B$2:$F$55,5),C193=2016, VLOOKUP(H193, '[1]State Pop'!$B$2:$F$55,4), C193=2015, VLOOKUP(H193, '[1]State Pop'!$B$2:$F$55,3), C193=2014, VLOOKUP(H193, '[1]State Pop'!$B$2:$F$55,2))</f>
        <v>0</v>
      </c>
      <c r="V193">
        <f>_xlfn.IFS(C193=2014,_xlfn.IFS(D193=1,VLOOKUP(H193,[1]Film_Workers!$B$2:$BD$55,2,FALSE),D193=2,VLOOKUP(H193,[1]Film_Workers!$B$2:$BD$55,3,FALSE),D193=3,VLOOKUP(H193,[1]Film_Workers!$B$2:$BD$55,4,FALSE),D193=4,VLOOKUP(H193,[1]Film_Workers!$B$2:$BD$55,5,FALSE),D193=5,VLOOKUP(H193,[1]Film_Workers!$B$2:$BD$55,6,FALSE),D193=6,VLOOKUP(H193,[1]Film_Workers!$B$2:$BD$55,7,FALSE),D193=7,VLOOKUP(H193,[1]Film_Workers!$B$2:$BD$55,8,FALSE),D193=8,VLOOKUP(H193,[1]Film_Workers!$B$2:$BD$55,9,FALSE),D193=9,VLOOKUP(H193,[1]Film_Workers!$B$2:$BD$55,10,FALSE),D193=10,VLOOKUP(H193,[1]Film_Workers!$B$2:$BD$55,11,FALSE),D193=11,VLOOKUP(H193,[1]Film_Workers!$B$2:$BD$55,12,FALSE),D193=12,VLOOKUP(H193,[1]Film_Workers!$B$2:$BD$55,13,FALSE)),C193=2015,_xlfn.IFS(D193=1,VLOOKUP(H193,[1]Film_Workers!$B$2:$BD$55,14,FALSE),D193=2,VLOOKUP(H193,[1]Film_Workers!$B$2:$BD$55,15,FALSE),D193=3,VLOOKUP(H193,[1]Film_Workers!$B$2:$BD$55,16,FALSE),D193=4,VLOOKUP(H193,[1]Film_Workers!$B$2:$BD$55,17,FALSE),D193=5,VLOOKUP(H193,[1]Film_Workers!$B$2:$BD$55,18,FALSE),D193=6,VLOOKUP(H193,[1]Film_Workers!$B$2:$BD$55,19,FALSE),D193=7,VLOOKUP(H193,[1]Film_Workers!$B$2:$BD$55,20,FALSE),D193=8,VLOOKUP(H193,[1]Film_Workers!$B$2:$BD$55,21,FALSE),D193=9,VLOOKUP(H193,[1]Film_Workers!$B$2:$BD$55,22,FALSE),D193=10,VLOOKUP(H193,[1]Film_Workers!$B$2:$BD$55,23,FALSE),D193=11,VLOOKUP(H193,[1]Film_Workers!$B$2:$BD$55,24,FALSE),D193=12,VLOOKUP(H193,[1]Film_Workers!$B$2:$BD$55,25,FALSE)),C193=2016,_xlfn.IFS(D193=1,VLOOKUP(H193,[1]Film_Workers!$B$2:$BD$55,26,FALSE),D193=2,VLOOKUP(H193,[1]Film_Workers!$B$2:$BD$55,27,FALSE),D193=3,VLOOKUP(H193,[1]Film_Workers!$B$2:$BD$55,28,FALSE),D193=4,VLOOKUP(H193,[1]Film_Workers!$B$2:$BD$55,29,FALSE),D193=5,VLOOKUP(H193,[1]Film_Workers!$B$2:$BD$55,30,FALSE),D193=6,VLOOKUP(H193,[1]Film_Workers!$B$2:$BD$55,31,FALSE),D193=7,VLOOKUP(H193,[1]Film_Workers!$B$2:$BD$55,32,FALSE),D193=8,VLOOKUP(H193,[1]Film_Workers!$B$2:$BD$55,33,FALSE),D193=9,VLOOKUP(H193,[1]Film_Workers!$B$2:$BD$55,34,FALSE),D193=10,VLOOKUP(H193,[1]Film_Workers!$B$2:$BD$55,35,FALSE),D193=11,VLOOKUP(H193,[1]Film_Workers!$B$2:$BD$55,36,FALSE),D193=12,VLOOKUP(H193,[1]Film_Workers!$B$2:$BD$55,37,FALSE)),C193=2017,_xlfn.IFS(D193=1,VLOOKUP(H193,[1]Film_Workers!$B$2:$BD$55,38,FALSE),D193=2,VLOOKUP(H193,[1]Film_Workers!$B$2:$BD$55,39,FALSE),D193=3,VLOOKUP(H193,[1]Film_Workers!$B$2:$BD$55,40,FALSE),D193=4,VLOOKUP(H193,[1]Film_Workers!$B$2:$BD$55,41,FALSE),D193=5,VLOOKUP(H193,[1]Film_Workers!$B$2:$BD$55,42,FALSE),D193=6,VLOOKUP(H193,[1]Film_Workers!$B$2:$BD$55,43,FALSE),D193=7,VLOOKUP(H193,[1]Film_Workers!$B$2:$BD$55,43,FALSE),D193=8,VLOOKUP(H193,[1]Film_Workers!$B$2:$BD$55,44,FALSE),D193=9,VLOOKUP(H193,[1]Film_Workers!$B$2:$BD$55,45,FALSE),D193=10,VLOOKUP(H193,[1]Film_Workers!$B$2:$BD$55,46,FALSE),D193=11,VLOOKUP(H193,[1]Film_Workers!$B$2:$BD$55,47,FALSE),D193=12,VLOOKUP(H193,[1]Film_Workers!$B$2:$BD$55,48)),C193=2018,_xlfn.IFS(D193=1,VLOOKUP(H193,[1]Film_Workers!$B$2:$BD$55,49,FALSE),D193=2,VLOOKUP(H193,[1]Film_Workers!$B$2:$BD$55,50,FALSE),D193=3,VLOOKUP(H193,[1]Film_Workers!$B$2:$BD$55,51,FALSE),D193=4,VLOOKUP(H193,[1]Film_Workers!$B$2:$BD$55,52,FALSE),D193=5,VLOOKUP(H193,[1]Film_Workers!$B$2:$BD$55,53,FALSE),D193=6,VLOOKUP(H193,[1]Film_Workers!$B$2:$BD$55,54)))</f>
        <v>0</v>
      </c>
      <c r="W193">
        <f>_xlfn.IFS(C193=2014,_xlfn.IFS(D193=1,VLOOKUP(H193,[1]Priv_Workers!$B$2:$BD$55,2,FALSE),D193=2,VLOOKUP(H193,[1]Priv_Workers!$B$2:$BD$55,3,FALSE),D193=3,VLOOKUP(H193,[1]Priv_Workers!$B$2:$BD$55,4,FALSE),D193=4,VLOOKUP(H193,[1]Priv_Workers!$B$2:$BD$55,5,FALSE),D193=5,VLOOKUP(H193,[1]Priv_Workers!$B$2:$BD$55,6,FALSE),D193=6,VLOOKUP(H193,[1]Priv_Workers!$B$2:$BD$55,7,FALSE),D193=7,VLOOKUP(H193,[1]Priv_Workers!$B$2:$BD$55,8,FALSE),D193=8,VLOOKUP(H193,[1]Priv_Workers!$B$2:$BD$55,9,FALSE),D193=9,VLOOKUP(H193,[1]Priv_Workers!$B$2:$BD$55,10,FALSE),D193=10,VLOOKUP(H193,[1]Priv_Workers!$B$2:$BD$55,11,FALSE),D193=11,VLOOKUP(H193,[1]Priv_Workers!$B$2:$BD$55,12,FALSE),D193=12,VLOOKUP(H193,[1]Priv_Workers!$B$2:$BD$55,13,FALSE)),C193=2015,_xlfn.IFS(D193=1,VLOOKUP(H193,[1]Priv_Workers!$B$2:$BD$55,14,FALSE),D193=2,VLOOKUP(H193,[1]Priv_Workers!$B$2:$BD$55,15,FALSE),D193=3,VLOOKUP(H193,[1]Priv_Workers!$B$2:$BD$55,16,FALSE),D193=4,VLOOKUP(H193,[1]Priv_Workers!$B$2:$BD$55,17,FALSE),D193=5,VLOOKUP(H193,[1]Priv_Workers!$B$2:$BD$55,18,FALSE),D193=6,VLOOKUP(H193,[1]Priv_Workers!$B$2:$BD$55,19,FALSE),D193=7,VLOOKUP(H193,[1]Priv_Workers!$B$2:$BD$55,20,FALSE),D193=8,VLOOKUP(H193,[1]Priv_Workers!$B$2:$BD$55,21,FALSE),D193=9,VLOOKUP(H193,[1]Priv_Workers!$B$2:$BD$55,22,FALSE),D193=10,VLOOKUP(H193,[1]Priv_Workers!$B$2:$BD$55,23,FALSE),D193=11,VLOOKUP(H193,[1]Priv_Workers!$B$2:$BD$55,24,FALSE),D193=12,VLOOKUP(H193,[1]Priv_Workers!$B$2:$BD$55,25,FALSE)),C193=2016,_xlfn.IFS(D193=1,VLOOKUP(H193,[1]Priv_Workers!$B$2:$BD$55,26,FALSE),D193=2,VLOOKUP(H193,[1]Priv_Workers!$B$2:$BD$55,27,FALSE),D193=3,VLOOKUP(H193,[1]Priv_Workers!$B$2:$BD$55,28,FALSE),D193=4,VLOOKUP(H193,[1]Priv_Workers!$B$2:$BD$55,29,FALSE),D193=5,VLOOKUP(H193,[1]Priv_Workers!$B$2:$BD$55,30,FALSE),D193=6,VLOOKUP(H193,[1]Priv_Workers!$B$2:$BD$55,31,FALSE),D193=7,VLOOKUP(H193,[1]Priv_Workers!$B$2:$BD$55,32,FALSE),D193=8,VLOOKUP(H193,[1]Priv_Workers!$B$2:$BD$55,33,FALSE),D193=9,VLOOKUP(H193,[1]Priv_Workers!$B$2:$BD$55,34,FALSE),D193=10,VLOOKUP(H193,[1]Priv_Workers!$B$2:$BD$55,35,FALSE),D193=11,VLOOKUP(H193,[1]Priv_Workers!$B$2:$BD$55,36,FALSE),D193=12,VLOOKUP(H193,[1]Priv_Workers!$B$2:$BD$55,37,FALSE)),C193=2017,_xlfn.IFS(D193=1,VLOOKUP(H193,[1]Priv_Workers!$B$2:$BD$55,38,FALSE),D193=2,VLOOKUP(H193,[1]Priv_Workers!$B$2:$BD$55,39,FALSE),D193=3,VLOOKUP(H193,[1]Priv_Workers!$B$2:$BD$55,40,FALSE),D193=4,VLOOKUP(H193,[1]Priv_Workers!$B$2:$BD$55,41,FALSE),D193=5,VLOOKUP(H193,[1]Priv_Workers!$B$2:$BD$55,42,FALSE),D193=6,VLOOKUP(H193,[1]Priv_Workers!$B$2:$BD$55,43,FALSE),D193=7,VLOOKUP(H193,[1]Priv_Workers!$B$2:$BD$55,43,FALSE),D193=8,VLOOKUP(H193,[1]Priv_Workers!$B$2:$BD$55,44,FALSE),D193=9,VLOOKUP(H193,[1]Priv_Workers!$B$2:$BD$55,45,FALSE),D193=10,VLOOKUP(H193,[1]Priv_Workers!$B$2:$BD$55,46,FALSE),D193=11,VLOOKUP(H193,[1]Priv_Workers!$B$2:$BD$55,47,FALSE),D193=12,VLOOKUP(H193,[1]Priv_Workers!$B$2:$BD$55,48)),C193=2018,_xlfn.IFS(D193=1,VLOOKUP(H193,[1]Priv_Workers!$B$2:$BD$55,49,FALSE),D193=2,VLOOKUP(H193,[1]Priv_Workers!$B$2:$BD$55,50,FALSE),D193=3,VLOOKUP(H193,[1]Priv_Workers!$B$2:$BD$55,51,FALSE),D193=4,VLOOKUP(H193,[1]Priv_Workers!$B$2:$BD$55,52,FALSE),D193=5,VLOOKUP(H193,[1]Priv_Workers!$B$2:$BD$55,53,FALSE),D193=6,VLOOKUP(H193,[1]Priv_Workers!$B$2:$BD$55,54)))</f>
        <v>0</v>
      </c>
      <c r="X193" s="3" t="e">
        <f t="shared" si="19"/>
        <v>#DIV/0!</v>
      </c>
      <c r="Y193" s="2">
        <f>_xlfn.IFS(C193=2014, _xlfn.IFS(E193=1, VLOOKUP(H193, [1]Wage_Info!$B$2:$AH$55, 2, FALSE), E193=2, VLOOKUP(H193, [1]Wage_Info!$B$2:$AH$55, 3, FALSE), E193=3, VLOOKUP(H193, [1]Wage_Info!$B$2:$AH$55, 4, FALSE), E193=4, VLOOKUP(H193, [1]Wage_Info!$B$2:$AH$55, 5, FALSE)), C193=2015, _xlfn.IFS(E193=1, VLOOKUP(H193, [1]Wage_Info!$B$2:$AH$55, 6, FALSE), E193=2, VLOOKUP(H193, [1]Wage_Info!$B$2:$AH$55, 7, FALSE), E193=3, VLOOKUP(H193, [1]Wage_Info!$B$2:$AH$55, 8, FALSE), E193=4, VLOOKUP(H193, [1]Wage_Info!$B$2:$AH$55, 9, FALSE)), C193=2016, _xlfn.IFS(E193=1, VLOOKUP(H193, [1]Wage_Info!$B$2:$AH$55, 10, FALSE), E193=2, VLOOKUP(H193, [1]Wage_Info!$B$2:$AH$55, 11, FALSE), E193=3, VLOOKUP(H193, [1]Wage_Info!$B$2:$AH$55, 12, FALSE), E193=4, VLOOKUP(H193, [1]Wage_Info!$B$2:$AH$55, 13, FALSE)), C193=2017, _xlfn.IFS(E193=1, VLOOKUP(H193, [1]Wage_Info!$B$2:$AH$55, 14, FALSE), E193=2, VLOOKUP(H193, [1]Wage_Info!$B$2:$AH$55, 15, FALSE), E193=3, VLOOKUP(H193, [1]Wage_Info!$B$2:$AH$55, 16, FALSE), E193=4, VLOOKUP(H193, [1]Wage_Info!$B$2:$AH$55, 17, FALSE)), C193 = 2018, _xlfn.IFS(E193=1, VLOOKUP(H193, [1]Wage_Info!$B$2:$AH$55, 18, FALSE), E193=3, VLOOKUP(H193, [1]Wage_Info!$B$2:$AH$55, 19, FALSE)))</f>
        <v>0</v>
      </c>
      <c r="Z193" s="2">
        <f>_xlfn.IFS(C193=2014, _xlfn.IFS(E193=1, VLOOKUP(H193, [1]Wage_Info!$B$2:$AL$55, 20, FALSE), E193=2, VLOOKUP(H193, [1]Wage_Info!$B$2:$AL$55, 21, FALSE), E193=3, VLOOKUP(H193, [1]Wage_Info!$B$2:$AL$55, 22, FALSE), E193=4, VLOOKUP(H193, [1]Wage_Info!$B$2:$AL$55, 23, FALSE)), C193=2015, _xlfn.IFS(E193=1, VLOOKUP(H193, [1]Wage_Info!$B$2:$AL$55, 24, FALSE), E193=2, VLOOKUP(H193, [1]Wage_Info!$B$2:$AL$55, 25, FALSE), E193=3, VLOOKUP(H193, [1]Wage_Info!$B$2:$AL$55, 26, FALSE), E193=4, VLOOKUP(H193, [1]Wage_Info!$B$2:$AL$55, 27, FALSE)), C193=2016, _xlfn.IFS(E193=1, VLOOKUP(H193, [1]Wage_Info!$B$2:$AL$55, 28, FALSE), E193=2, VLOOKUP(H193, [1]Wage_Info!$B$2:$AL$55, 29, FALSE), E193=3, VLOOKUP(H193, [1]Wage_Info!$B$2:$AL$55, 30, FALSE), E193=4, VLOOKUP(H193, [1]Wage_Info!$B$2:$AL$55, 31, FALSE)), C193=2017, _xlfn.IFS(E193=1, VLOOKUP(H193, [1]Wage_Info!$B$2:$AL$55, 32, FALSE), E193=2, VLOOKUP(H193, [1]Wage_Info!$B$2:$AL$55, 33, FALSE), E193=3, VLOOKUP(H193, [1]Wage_Info!$B$2:$AL$55, 34, FALSE), E193=4, VLOOKUP(H193, [1]Wage_Info!$B$2:$AL$55, 35, FALSE)), C193 = 2018, _xlfn.IFS(E193=1, VLOOKUP(H193, [1]Wage_Info!$B$2:$AL$55, 36, FALSE), E193=2, VLOOKUP(H193, [1]Wage_Info!$B$2:$AL$55, 37, FALSE)))</f>
        <v>0</v>
      </c>
      <c r="AA193" s="4" t="e">
        <f t="shared" si="20"/>
        <v>#DIV/0!</v>
      </c>
      <c r="AB193">
        <f>[1]Key!C193</f>
        <v>1</v>
      </c>
      <c r="AC193">
        <f t="shared" si="21"/>
        <v>0</v>
      </c>
      <c r="AD193">
        <f t="shared" si="22"/>
        <v>0</v>
      </c>
      <c r="AE193">
        <f t="shared" si="23"/>
        <v>0</v>
      </c>
      <c r="AF193">
        <f>[1]Key!D193</f>
        <v>0</v>
      </c>
    </row>
    <row r="194" spans="1:32" x14ac:dyDescent="0.3">
      <c r="A194">
        <v>193</v>
      </c>
      <c r="B194">
        <v>12</v>
      </c>
      <c r="C194">
        <v>2015</v>
      </c>
      <c r="D194">
        <v>10</v>
      </c>
      <c r="E194">
        <f t="shared" ref="E194:E257" si="24">_xlfn.IFS(OR(D194=1,D194= 2,D194= 3), 1, OR(D194=4,D194=5,D194=6), 2, OR(D194=7,D194=8,D194=9), 3, OR(D194=10,D194= 11,D194= 12), 4)</f>
        <v>4</v>
      </c>
      <c r="F194">
        <v>2017</v>
      </c>
      <c r="G194" t="s">
        <v>62</v>
      </c>
      <c r="H194" s="1">
        <f>VALUE(IF(G194="foreign",53,SUBSTITUTE(G194,G194,VLOOKUP(G194,[1]Key!$G$2:$H$55,2,))))</f>
        <v>53</v>
      </c>
      <c r="I194" t="s">
        <v>40</v>
      </c>
      <c r="J194">
        <f>VALUE(_xlfn.IFS(I194="foreign",53,I194="fictional",54, I194="unspecified", 55, NOT(OR(I194="foreign",I194="fictional")),SUBSTITUTE(I194,I194,VLOOKUP(I194,[1]Key!$G$2:$H$55,2,))))</f>
        <v>5</v>
      </c>
      <c r="K194">
        <f t="shared" ref="K194:K257" si="25">IF(H194=J194,1,0)</f>
        <v>0</v>
      </c>
      <c r="L194">
        <f>VLOOKUP(H194, [1]Key!$H$2:$K$54, 2)</f>
        <v>0</v>
      </c>
      <c r="M194">
        <f>VLOOKUP(J194, [1]Key!$H$2:$K$54, 2)</f>
        <v>3</v>
      </c>
      <c r="N194">
        <f>VLOOKUP("*"&amp;G194&amp;"*",[1]Key!$N$2:$O$6,2,FALSE)</f>
        <v>0</v>
      </c>
      <c r="O194">
        <f>VLOOKUP("*"&amp;G194&amp;"*",[1]Key!$R$2:$S$11,2,FALSE)</f>
        <v>0</v>
      </c>
      <c r="P194">
        <v>4100</v>
      </c>
      <c r="Q194" s="2">
        <v>150000000</v>
      </c>
      <c r="R194" t="s">
        <v>66</v>
      </c>
      <c r="S194">
        <f>VLOOKUP(R194, [1]Key!$U$2:$V$23, 2, FALSE)</f>
        <v>4</v>
      </c>
      <c r="T194">
        <f t="shared" ref="T194:T257" si="26">IF(S194 &lt; 7, 0, 1)</f>
        <v>0</v>
      </c>
      <c r="U194">
        <f>_xlfn.IFS(C194=2018, VLOOKUP(H194, '[1]State Pop'!$B$2:$G$55,6),C194=2017, VLOOKUP(H194, '[1]State Pop'!$B$2:$F$55,5),C194=2016, VLOOKUP(H194, '[1]State Pop'!$B$2:$F$55,4), C194=2015, VLOOKUP(H194, '[1]State Pop'!$B$2:$F$55,3), C194=2014, VLOOKUP(H194, '[1]State Pop'!$B$2:$F$55,2))</f>
        <v>0</v>
      </c>
      <c r="V194">
        <f>_xlfn.IFS(C194=2014,_xlfn.IFS(D194=1,VLOOKUP(H194,[1]Film_Workers!$B$2:$BD$55,2,FALSE),D194=2,VLOOKUP(H194,[1]Film_Workers!$B$2:$BD$55,3,FALSE),D194=3,VLOOKUP(H194,[1]Film_Workers!$B$2:$BD$55,4,FALSE),D194=4,VLOOKUP(H194,[1]Film_Workers!$B$2:$BD$55,5,FALSE),D194=5,VLOOKUP(H194,[1]Film_Workers!$B$2:$BD$55,6,FALSE),D194=6,VLOOKUP(H194,[1]Film_Workers!$B$2:$BD$55,7,FALSE),D194=7,VLOOKUP(H194,[1]Film_Workers!$B$2:$BD$55,8,FALSE),D194=8,VLOOKUP(H194,[1]Film_Workers!$B$2:$BD$55,9,FALSE),D194=9,VLOOKUP(H194,[1]Film_Workers!$B$2:$BD$55,10,FALSE),D194=10,VLOOKUP(H194,[1]Film_Workers!$B$2:$BD$55,11,FALSE),D194=11,VLOOKUP(H194,[1]Film_Workers!$B$2:$BD$55,12,FALSE),D194=12,VLOOKUP(H194,[1]Film_Workers!$B$2:$BD$55,13,FALSE)),C194=2015,_xlfn.IFS(D194=1,VLOOKUP(H194,[1]Film_Workers!$B$2:$BD$55,14,FALSE),D194=2,VLOOKUP(H194,[1]Film_Workers!$B$2:$BD$55,15,FALSE),D194=3,VLOOKUP(H194,[1]Film_Workers!$B$2:$BD$55,16,FALSE),D194=4,VLOOKUP(H194,[1]Film_Workers!$B$2:$BD$55,17,FALSE),D194=5,VLOOKUP(H194,[1]Film_Workers!$B$2:$BD$55,18,FALSE),D194=6,VLOOKUP(H194,[1]Film_Workers!$B$2:$BD$55,19,FALSE),D194=7,VLOOKUP(H194,[1]Film_Workers!$B$2:$BD$55,20,FALSE),D194=8,VLOOKUP(H194,[1]Film_Workers!$B$2:$BD$55,21,FALSE),D194=9,VLOOKUP(H194,[1]Film_Workers!$B$2:$BD$55,22,FALSE),D194=10,VLOOKUP(H194,[1]Film_Workers!$B$2:$BD$55,23,FALSE),D194=11,VLOOKUP(H194,[1]Film_Workers!$B$2:$BD$55,24,FALSE),D194=12,VLOOKUP(H194,[1]Film_Workers!$B$2:$BD$55,25,FALSE)),C194=2016,_xlfn.IFS(D194=1,VLOOKUP(H194,[1]Film_Workers!$B$2:$BD$55,26,FALSE),D194=2,VLOOKUP(H194,[1]Film_Workers!$B$2:$BD$55,27,FALSE),D194=3,VLOOKUP(H194,[1]Film_Workers!$B$2:$BD$55,28,FALSE),D194=4,VLOOKUP(H194,[1]Film_Workers!$B$2:$BD$55,29,FALSE),D194=5,VLOOKUP(H194,[1]Film_Workers!$B$2:$BD$55,30,FALSE),D194=6,VLOOKUP(H194,[1]Film_Workers!$B$2:$BD$55,31,FALSE),D194=7,VLOOKUP(H194,[1]Film_Workers!$B$2:$BD$55,32,FALSE),D194=8,VLOOKUP(H194,[1]Film_Workers!$B$2:$BD$55,33,FALSE),D194=9,VLOOKUP(H194,[1]Film_Workers!$B$2:$BD$55,34,FALSE),D194=10,VLOOKUP(H194,[1]Film_Workers!$B$2:$BD$55,35,FALSE),D194=11,VLOOKUP(H194,[1]Film_Workers!$B$2:$BD$55,36,FALSE),D194=12,VLOOKUP(H194,[1]Film_Workers!$B$2:$BD$55,37,FALSE)),C194=2017,_xlfn.IFS(D194=1,VLOOKUP(H194,[1]Film_Workers!$B$2:$BD$55,38,FALSE),D194=2,VLOOKUP(H194,[1]Film_Workers!$B$2:$BD$55,39,FALSE),D194=3,VLOOKUP(H194,[1]Film_Workers!$B$2:$BD$55,40,FALSE),D194=4,VLOOKUP(H194,[1]Film_Workers!$B$2:$BD$55,41,FALSE),D194=5,VLOOKUP(H194,[1]Film_Workers!$B$2:$BD$55,42,FALSE),D194=6,VLOOKUP(H194,[1]Film_Workers!$B$2:$BD$55,43,FALSE),D194=7,VLOOKUP(H194,[1]Film_Workers!$B$2:$BD$55,43,FALSE),D194=8,VLOOKUP(H194,[1]Film_Workers!$B$2:$BD$55,44,FALSE),D194=9,VLOOKUP(H194,[1]Film_Workers!$B$2:$BD$55,45,FALSE),D194=10,VLOOKUP(H194,[1]Film_Workers!$B$2:$BD$55,46,FALSE),D194=11,VLOOKUP(H194,[1]Film_Workers!$B$2:$BD$55,47,FALSE),D194=12,VLOOKUP(H194,[1]Film_Workers!$B$2:$BD$55,48)),C194=2018,_xlfn.IFS(D194=1,VLOOKUP(H194,[1]Film_Workers!$B$2:$BD$55,49,FALSE),D194=2,VLOOKUP(H194,[1]Film_Workers!$B$2:$BD$55,50,FALSE),D194=3,VLOOKUP(H194,[1]Film_Workers!$B$2:$BD$55,51,FALSE),D194=4,VLOOKUP(H194,[1]Film_Workers!$B$2:$BD$55,52,FALSE),D194=5,VLOOKUP(H194,[1]Film_Workers!$B$2:$BD$55,53,FALSE),D194=6,VLOOKUP(H194,[1]Film_Workers!$B$2:$BD$55,54)))</f>
        <v>0</v>
      </c>
      <c r="W194">
        <f>_xlfn.IFS(C194=2014,_xlfn.IFS(D194=1,VLOOKUP(H194,[1]Priv_Workers!$B$2:$BD$55,2,FALSE),D194=2,VLOOKUP(H194,[1]Priv_Workers!$B$2:$BD$55,3,FALSE),D194=3,VLOOKUP(H194,[1]Priv_Workers!$B$2:$BD$55,4,FALSE),D194=4,VLOOKUP(H194,[1]Priv_Workers!$B$2:$BD$55,5,FALSE),D194=5,VLOOKUP(H194,[1]Priv_Workers!$B$2:$BD$55,6,FALSE),D194=6,VLOOKUP(H194,[1]Priv_Workers!$B$2:$BD$55,7,FALSE),D194=7,VLOOKUP(H194,[1]Priv_Workers!$B$2:$BD$55,8,FALSE),D194=8,VLOOKUP(H194,[1]Priv_Workers!$B$2:$BD$55,9,FALSE),D194=9,VLOOKUP(H194,[1]Priv_Workers!$B$2:$BD$55,10,FALSE),D194=10,VLOOKUP(H194,[1]Priv_Workers!$B$2:$BD$55,11,FALSE),D194=11,VLOOKUP(H194,[1]Priv_Workers!$B$2:$BD$55,12,FALSE),D194=12,VLOOKUP(H194,[1]Priv_Workers!$B$2:$BD$55,13,FALSE)),C194=2015,_xlfn.IFS(D194=1,VLOOKUP(H194,[1]Priv_Workers!$B$2:$BD$55,14,FALSE),D194=2,VLOOKUP(H194,[1]Priv_Workers!$B$2:$BD$55,15,FALSE),D194=3,VLOOKUP(H194,[1]Priv_Workers!$B$2:$BD$55,16,FALSE),D194=4,VLOOKUP(H194,[1]Priv_Workers!$B$2:$BD$55,17,FALSE),D194=5,VLOOKUP(H194,[1]Priv_Workers!$B$2:$BD$55,18,FALSE),D194=6,VLOOKUP(H194,[1]Priv_Workers!$B$2:$BD$55,19,FALSE),D194=7,VLOOKUP(H194,[1]Priv_Workers!$B$2:$BD$55,20,FALSE),D194=8,VLOOKUP(H194,[1]Priv_Workers!$B$2:$BD$55,21,FALSE),D194=9,VLOOKUP(H194,[1]Priv_Workers!$B$2:$BD$55,22,FALSE),D194=10,VLOOKUP(H194,[1]Priv_Workers!$B$2:$BD$55,23,FALSE),D194=11,VLOOKUP(H194,[1]Priv_Workers!$B$2:$BD$55,24,FALSE),D194=12,VLOOKUP(H194,[1]Priv_Workers!$B$2:$BD$55,25,FALSE)),C194=2016,_xlfn.IFS(D194=1,VLOOKUP(H194,[1]Priv_Workers!$B$2:$BD$55,26,FALSE),D194=2,VLOOKUP(H194,[1]Priv_Workers!$B$2:$BD$55,27,FALSE),D194=3,VLOOKUP(H194,[1]Priv_Workers!$B$2:$BD$55,28,FALSE),D194=4,VLOOKUP(H194,[1]Priv_Workers!$B$2:$BD$55,29,FALSE),D194=5,VLOOKUP(H194,[1]Priv_Workers!$B$2:$BD$55,30,FALSE),D194=6,VLOOKUP(H194,[1]Priv_Workers!$B$2:$BD$55,31,FALSE),D194=7,VLOOKUP(H194,[1]Priv_Workers!$B$2:$BD$55,32,FALSE),D194=8,VLOOKUP(H194,[1]Priv_Workers!$B$2:$BD$55,33,FALSE),D194=9,VLOOKUP(H194,[1]Priv_Workers!$B$2:$BD$55,34,FALSE),D194=10,VLOOKUP(H194,[1]Priv_Workers!$B$2:$BD$55,35,FALSE),D194=11,VLOOKUP(H194,[1]Priv_Workers!$B$2:$BD$55,36,FALSE),D194=12,VLOOKUP(H194,[1]Priv_Workers!$B$2:$BD$55,37,FALSE)),C194=2017,_xlfn.IFS(D194=1,VLOOKUP(H194,[1]Priv_Workers!$B$2:$BD$55,38,FALSE),D194=2,VLOOKUP(H194,[1]Priv_Workers!$B$2:$BD$55,39,FALSE),D194=3,VLOOKUP(H194,[1]Priv_Workers!$B$2:$BD$55,40,FALSE),D194=4,VLOOKUP(H194,[1]Priv_Workers!$B$2:$BD$55,41,FALSE),D194=5,VLOOKUP(H194,[1]Priv_Workers!$B$2:$BD$55,42,FALSE),D194=6,VLOOKUP(H194,[1]Priv_Workers!$B$2:$BD$55,43,FALSE),D194=7,VLOOKUP(H194,[1]Priv_Workers!$B$2:$BD$55,43,FALSE),D194=8,VLOOKUP(H194,[1]Priv_Workers!$B$2:$BD$55,44,FALSE),D194=9,VLOOKUP(H194,[1]Priv_Workers!$B$2:$BD$55,45,FALSE),D194=10,VLOOKUP(H194,[1]Priv_Workers!$B$2:$BD$55,46,FALSE),D194=11,VLOOKUP(H194,[1]Priv_Workers!$B$2:$BD$55,47,FALSE),D194=12,VLOOKUP(H194,[1]Priv_Workers!$B$2:$BD$55,48)),C194=2018,_xlfn.IFS(D194=1,VLOOKUP(H194,[1]Priv_Workers!$B$2:$BD$55,49,FALSE),D194=2,VLOOKUP(H194,[1]Priv_Workers!$B$2:$BD$55,50,FALSE),D194=3,VLOOKUP(H194,[1]Priv_Workers!$B$2:$BD$55,51,FALSE),D194=4,VLOOKUP(H194,[1]Priv_Workers!$B$2:$BD$55,52,FALSE),D194=5,VLOOKUP(H194,[1]Priv_Workers!$B$2:$BD$55,53,FALSE),D194=6,VLOOKUP(H194,[1]Priv_Workers!$B$2:$BD$55,54)))</f>
        <v>0</v>
      </c>
      <c r="X194" s="3" t="e">
        <f t="shared" ref="X194:X257" si="27">V194/W194</f>
        <v>#DIV/0!</v>
      </c>
      <c r="Y194" s="2">
        <f>_xlfn.IFS(C194=2014, _xlfn.IFS(E194=1, VLOOKUP(H194, [1]Wage_Info!$B$2:$AH$55, 2, FALSE), E194=2, VLOOKUP(H194, [1]Wage_Info!$B$2:$AH$55, 3, FALSE), E194=3, VLOOKUP(H194, [1]Wage_Info!$B$2:$AH$55, 4, FALSE), E194=4, VLOOKUP(H194, [1]Wage_Info!$B$2:$AH$55, 5, FALSE)), C194=2015, _xlfn.IFS(E194=1, VLOOKUP(H194, [1]Wage_Info!$B$2:$AH$55, 6, FALSE), E194=2, VLOOKUP(H194, [1]Wage_Info!$B$2:$AH$55, 7, FALSE), E194=3, VLOOKUP(H194, [1]Wage_Info!$B$2:$AH$55, 8, FALSE), E194=4, VLOOKUP(H194, [1]Wage_Info!$B$2:$AH$55, 9, FALSE)), C194=2016, _xlfn.IFS(E194=1, VLOOKUP(H194, [1]Wage_Info!$B$2:$AH$55, 10, FALSE), E194=2, VLOOKUP(H194, [1]Wage_Info!$B$2:$AH$55, 11, FALSE), E194=3, VLOOKUP(H194, [1]Wage_Info!$B$2:$AH$55, 12, FALSE), E194=4, VLOOKUP(H194, [1]Wage_Info!$B$2:$AH$55, 13, FALSE)), C194=2017, _xlfn.IFS(E194=1, VLOOKUP(H194, [1]Wage_Info!$B$2:$AH$55, 14, FALSE), E194=2, VLOOKUP(H194, [1]Wage_Info!$B$2:$AH$55, 15, FALSE), E194=3, VLOOKUP(H194, [1]Wage_Info!$B$2:$AH$55, 16, FALSE), E194=4, VLOOKUP(H194, [1]Wage_Info!$B$2:$AH$55, 17, FALSE)), C194 = 2018, _xlfn.IFS(E194=1, VLOOKUP(H194, [1]Wage_Info!$B$2:$AH$55, 18, FALSE), E194=3, VLOOKUP(H194, [1]Wage_Info!$B$2:$AH$55, 19, FALSE)))</f>
        <v>0</v>
      </c>
      <c r="Z194" s="2">
        <f>_xlfn.IFS(C194=2014, _xlfn.IFS(E194=1, VLOOKUP(H194, [1]Wage_Info!$B$2:$AL$55, 20, FALSE), E194=2, VLOOKUP(H194, [1]Wage_Info!$B$2:$AL$55, 21, FALSE), E194=3, VLOOKUP(H194, [1]Wage_Info!$B$2:$AL$55, 22, FALSE), E194=4, VLOOKUP(H194, [1]Wage_Info!$B$2:$AL$55, 23, FALSE)), C194=2015, _xlfn.IFS(E194=1, VLOOKUP(H194, [1]Wage_Info!$B$2:$AL$55, 24, FALSE), E194=2, VLOOKUP(H194, [1]Wage_Info!$B$2:$AL$55, 25, FALSE), E194=3, VLOOKUP(H194, [1]Wage_Info!$B$2:$AL$55, 26, FALSE), E194=4, VLOOKUP(H194, [1]Wage_Info!$B$2:$AL$55, 27, FALSE)), C194=2016, _xlfn.IFS(E194=1, VLOOKUP(H194, [1]Wage_Info!$B$2:$AL$55, 28, FALSE), E194=2, VLOOKUP(H194, [1]Wage_Info!$B$2:$AL$55, 29, FALSE), E194=3, VLOOKUP(H194, [1]Wage_Info!$B$2:$AL$55, 30, FALSE), E194=4, VLOOKUP(H194, [1]Wage_Info!$B$2:$AL$55, 31, FALSE)), C194=2017, _xlfn.IFS(E194=1, VLOOKUP(H194, [1]Wage_Info!$B$2:$AL$55, 32, FALSE), E194=2, VLOOKUP(H194, [1]Wage_Info!$B$2:$AL$55, 33, FALSE), E194=3, VLOOKUP(H194, [1]Wage_Info!$B$2:$AL$55, 34, FALSE), E194=4, VLOOKUP(H194, [1]Wage_Info!$B$2:$AL$55, 35, FALSE)), C194 = 2018, _xlfn.IFS(E194=1, VLOOKUP(H194, [1]Wage_Info!$B$2:$AL$55, 36, FALSE), E194=2, VLOOKUP(H194, [1]Wage_Info!$B$2:$AL$55, 37, FALSE)))</f>
        <v>0</v>
      </c>
      <c r="AA194" s="4" t="e">
        <f t="shared" ref="AA194:AA257" si="28">Y194/Z194</f>
        <v>#DIV/0!</v>
      </c>
      <c r="AB194">
        <f>[1]Key!C194</f>
        <v>1</v>
      </c>
      <c r="AC194">
        <f t="shared" ref="AC194:AC257" si="29">IF(G194="CA", 1, 0)</f>
        <v>0</v>
      </c>
      <c r="AD194">
        <f t="shared" ref="AD194:AD257" si="30">IF(G194="NY", 1, 0)</f>
        <v>0</v>
      </c>
      <c r="AE194">
        <f t="shared" ref="AE194:AE257" si="31">AC194+AD194</f>
        <v>0</v>
      </c>
      <c r="AF194">
        <f>[1]Key!D194</f>
        <v>0</v>
      </c>
    </row>
    <row r="195" spans="1:32" x14ac:dyDescent="0.3">
      <c r="A195">
        <v>194</v>
      </c>
      <c r="B195">
        <v>13</v>
      </c>
      <c r="E195" t="e">
        <f t="shared" si="24"/>
        <v>#N/A</v>
      </c>
      <c r="F195">
        <v>2017</v>
      </c>
      <c r="G195" t="s">
        <v>40</v>
      </c>
      <c r="H195" s="1">
        <f>VALUE(IF(G195="foreign",53,SUBSTITUTE(G195,G195,VLOOKUP(G195,[1]Key!$G$2:$H$55,2,))))</f>
        <v>5</v>
      </c>
      <c r="I195" t="s">
        <v>97</v>
      </c>
      <c r="J195">
        <f>VALUE(_xlfn.IFS(I195="foreign",53,I195="fictional",54, I195="unspecified", 55, NOT(OR(I195="foreign",I195="fictional")),SUBSTITUTE(I195,I195,VLOOKUP(I195,[1]Key!$G$2:$H$55,2,))))</f>
        <v>54</v>
      </c>
      <c r="K195">
        <f t="shared" si="25"/>
        <v>0</v>
      </c>
      <c r="L195">
        <f>VLOOKUP(H195, [1]Key!$H$2:$K$54, 2)</f>
        <v>3</v>
      </c>
      <c r="M195">
        <f>VLOOKUP(J195, [1]Key!$H$2:$K$54, 2)</f>
        <v>0</v>
      </c>
      <c r="N195">
        <f>VLOOKUP("*"&amp;G195&amp;"*",[1]Key!$N$2:$O$6,2,FALSE)</f>
        <v>4</v>
      </c>
      <c r="O195">
        <f>VLOOKUP("*"&amp;G195&amp;"*",[1]Key!$R$2:$S$11,2,FALSE)</f>
        <v>6</v>
      </c>
      <c r="P195">
        <v>4088</v>
      </c>
      <c r="Q195" s="2">
        <v>80000000</v>
      </c>
      <c r="R195" t="s">
        <v>37</v>
      </c>
      <c r="S195">
        <f>VLOOKUP(R195, [1]Key!$U$2:$V$23, 2, FALSE)</f>
        <v>3</v>
      </c>
      <c r="T195">
        <f t="shared" si="26"/>
        <v>0</v>
      </c>
      <c r="U195" t="e">
        <f>_xlfn.IFS(C195=2018, VLOOKUP(H195, '[1]State Pop'!$B$2:$G$55,6),C195=2017, VLOOKUP(H195, '[1]State Pop'!$B$2:$F$55,5),C195=2016, VLOOKUP(H195, '[1]State Pop'!$B$2:$F$55,4), C195=2015, VLOOKUP(H195, '[1]State Pop'!$B$2:$F$55,3), C195=2014, VLOOKUP(H195, '[1]State Pop'!$B$2:$F$55,2))</f>
        <v>#N/A</v>
      </c>
      <c r="V195" t="e">
        <f>_xlfn.IFS(C195=2014,_xlfn.IFS(D195=1,VLOOKUP(H195,[1]Film_Workers!$B$2:$BD$55,2,FALSE),D195=2,VLOOKUP(H195,[1]Film_Workers!$B$2:$BD$55,3,FALSE),D195=3,VLOOKUP(H195,[1]Film_Workers!$B$2:$BD$55,4,FALSE),D195=4,VLOOKUP(H195,[1]Film_Workers!$B$2:$BD$55,5,FALSE),D195=5,VLOOKUP(H195,[1]Film_Workers!$B$2:$BD$55,6,FALSE),D195=6,VLOOKUP(H195,[1]Film_Workers!$B$2:$BD$55,7,FALSE),D195=7,VLOOKUP(H195,[1]Film_Workers!$B$2:$BD$55,8,FALSE),D195=8,VLOOKUP(H195,[1]Film_Workers!$B$2:$BD$55,9,FALSE),D195=9,VLOOKUP(H195,[1]Film_Workers!$B$2:$BD$55,10,FALSE),D195=10,VLOOKUP(H195,[1]Film_Workers!$B$2:$BD$55,11,FALSE),D195=11,VLOOKUP(H195,[1]Film_Workers!$B$2:$BD$55,12,FALSE),D195=12,VLOOKUP(H195,[1]Film_Workers!$B$2:$BD$55,13,FALSE)),C195=2015,_xlfn.IFS(D195=1,VLOOKUP(H195,[1]Film_Workers!$B$2:$BD$55,14,FALSE),D195=2,VLOOKUP(H195,[1]Film_Workers!$B$2:$BD$55,15,FALSE),D195=3,VLOOKUP(H195,[1]Film_Workers!$B$2:$BD$55,16,FALSE),D195=4,VLOOKUP(H195,[1]Film_Workers!$B$2:$BD$55,17,FALSE),D195=5,VLOOKUP(H195,[1]Film_Workers!$B$2:$BD$55,18,FALSE),D195=6,VLOOKUP(H195,[1]Film_Workers!$B$2:$BD$55,19,FALSE),D195=7,VLOOKUP(H195,[1]Film_Workers!$B$2:$BD$55,20,FALSE),D195=8,VLOOKUP(H195,[1]Film_Workers!$B$2:$BD$55,21,FALSE),D195=9,VLOOKUP(H195,[1]Film_Workers!$B$2:$BD$55,22,FALSE),D195=10,VLOOKUP(H195,[1]Film_Workers!$B$2:$BD$55,23,FALSE),D195=11,VLOOKUP(H195,[1]Film_Workers!$B$2:$BD$55,24,FALSE),D195=12,VLOOKUP(H195,[1]Film_Workers!$B$2:$BD$55,25,FALSE)),C195=2016,_xlfn.IFS(D195=1,VLOOKUP(H195,[1]Film_Workers!$B$2:$BD$55,26,FALSE),D195=2,VLOOKUP(H195,[1]Film_Workers!$B$2:$BD$55,27,FALSE),D195=3,VLOOKUP(H195,[1]Film_Workers!$B$2:$BD$55,28,FALSE),D195=4,VLOOKUP(H195,[1]Film_Workers!$B$2:$BD$55,29,FALSE),D195=5,VLOOKUP(H195,[1]Film_Workers!$B$2:$BD$55,30,FALSE),D195=6,VLOOKUP(H195,[1]Film_Workers!$B$2:$BD$55,31,FALSE),D195=7,VLOOKUP(H195,[1]Film_Workers!$B$2:$BD$55,32,FALSE),D195=8,VLOOKUP(H195,[1]Film_Workers!$B$2:$BD$55,33,FALSE),D195=9,VLOOKUP(H195,[1]Film_Workers!$B$2:$BD$55,34,FALSE),D195=10,VLOOKUP(H195,[1]Film_Workers!$B$2:$BD$55,35,FALSE),D195=11,VLOOKUP(H195,[1]Film_Workers!$B$2:$BD$55,36,FALSE),D195=12,VLOOKUP(H195,[1]Film_Workers!$B$2:$BD$55,37,FALSE)),C195=2017,_xlfn.IFS(D195=1,VLOOKUP(H195,[1]Film_Workers!$B$2:$BD$55,38,FALSE),D195=2,VLOOKUP(H195,[1]Film_Workers!$B$2:$BD$55,39,FALSE),D195=3,VLOOKUP(H195,[1]Film_Workers!$B$2:$BD$55,40,FALSE),D195=4,VLOOKUP(H195,[1]Film_Workers!$B$2:$BD$55,41,FALSE),D195=5,VLOOKUP(H195,[1]Film_Workers!$B$2:$BD$55,42,FALSE),D195=6,VLOOKUP(H195,[1]Film_Workers!$B$2:$BD$55,43,FALSE),D195=7,VLOOKUP(H195,[1]Film_Workers!$B$2:$BD$55,43,FALSE),D195=8,VLOOKUP(H195,[1]Film_Workers!$B$2:$BD$55,44,FALSE),D195=9,VLOOKUP(H195,[1]Film_Workers!$B$2:$BD$55,45,FALSE),D195=10,VLOOKUP(H195,[1]Film_Workers!$B$2:$BD$55,46,FALSE),D195=11,VLOOKUP(H195,[1]Film_Workers!$B$2:$BD$55,47,FALSE),D195=12,VLOOKUP(H195,[1]Film_Workers!$B$2:$BD$55,48)),C195=2018,_xlfn.IFS(D195=1,VLOOKUP(H195,[1]Film_Workers!$B$2:$BD$55,49,FALSE),D195=2,VLOOKUP(H195,[1]Film_Workers!$B$2:$BD$55,50,FALSE),D195=3,VLOOKUP(H195,[1]Film_Workers!$B$2:$BD$55,51,FALSE),D195=4,VLOOKUP(H195,[1]Film_Workers!$B$2:$BD$55,52,FALSE),D195=5,VLOOKUP(H195,[1]Film_Workers!$B$2:$BD$55,53,FALSE),D195=6,VLOOKUP(H195,[1]Film_Workers!$B$2:$BD$55,54)))</f>
        <v>#N/A</v>
      </c>
      <c r="W195" t="e">
        <f>_xlfn.IFS(C195=2014,_xlfn.IFS(D195=1,VLOOKUP(H195,[1]Priv_Workers!$B$2:$BD$55,2,FALSE),D195=2,VLOOKUP(H195,[1]Priv_Workers!$B$2:$BD$55,3,FALSE),D195=3,VLOOKUP(H195,[1]Priv_Workers!$B$2:$BD$55,4,FALSE),D195=4,VLOOKUP(H195,[1]Priv_Workers!$B$2:$BD$55,5,FALSE),D195=5,VLOOKUP(H195,[1]Priv_Workers!$B$2:$BD$55,6,FALSE),D195=6,VLOOKUP(H195,[1]Priv_Workers!$B$2:$BD$55,7,FALSE),D195=7,VLOOKUP(H195,[1]Priv_Workers!$B$2:$BD$55,8,FALSE),D195=8,VLOOKUP(H195,[1]Priv_Workers!$B$2:$BD$55,9,FALSE),D195=9,VLOOKUP(H195,[1]Priv_Workers!$B$2:$BD$55,10,FALSE),D195=10,VLOOKUP(H195,[1]Priv_Workers!$B$2:$BD$55,11,FALSE),D195=11,VLOOKUP(H195,[1]Priv_Workers!$B$2:$BD$55,12,FALSE),D195=12,VLOOKUP(H195,[1]Priv_Workers!$B$2:$BD$55,13,FALSE)),C195=2015,_xlfn.IFS(D195=1,VLOOKUP(H195,[1]Priv_Workers!$B$2:$BD$55,14,FALSE),D195=2,VLOOKUP(H195,[1]Priv_Workers!$B$2:$BD$55,15,FALSE),D195=3,VLOOKUP(H195,[1]Priv_Workers!$B$2:$BD$55,16,FALSE),D195=4,VLOOKUP(H195,[1]Priv_Workers!$B$2:$BD$55,17,FALSE),D195=5,VLOOKUP(H195,[1]Priv_Workers!$B$2:$BD$55,18,FALSE),D195=6,VLOOKUP(H195,[1]Priv_Workers!$B$2:$BD$55,19,FALSE),D195=7,VLOOKUP(H195,[1]Priv_Workers!$B$2:$BD$55,20,FALSE),D195=8,VLOOKUP(H195,[1]Priv_Workers!$B$2:$BD$55,21,FALSE),D195=9,VLOOKUP(H195,[1]Priv_Workers!$B$2:$BD$55,22,FALSE),D195=10,VLOOKUP(H195,[1]Priv_Workers!$B$2:$BD$55,23,FALSE),D195=11,VLOOKUP(H195,[1]Priv_Workers!$B$2:$BD$55,24,FALSE),D195=12,VLOOKUP(H195,[1]Priv_Workers!$B$2:$BD$55,25,FALSE)),C195=2016,_xlfn.IFS(D195=1,VLOOKUP(H195,[1]Priv_Workers!$B$2:$BD$55,26,FALSE),D195=2,VLOOKUP(H195,[1]Priv_Workers!$B$2:$BD$55,27,FALSE),D195=3,VLOOKUP(H195,[1]Priv_Workers!$B$2:$BD$55,28,FALSE),D195=4,VLOOKUP(H195,[1]Priv_Workers!$B$2:$BD$55,29,FALSE),D195=5,VLOOKUP(H195,[1]Priv_Workers!$B$2:$BD$55,30,FALSE),D195=6,VLOOKUP(H195,[1]Priv_Workers!$B$2:$BD$55,31,FALSE),D195=7,VLOOKUP(H195,[1]Priv_Workers!$B$2:$BD$55,32,FALSE),D195=8,VLOOKUP(H195,[1]Priv_Workers!$B$2:$BD$55,33,FALSE),D195=9,VLOOKUP(H195,[1]Priv_Workers!$B$2:$BD$55,34,FALSE),D195=10,VLOOKUP(H195,[1]Priv_Workers!$B$2:$BD$55,35,FALSE),D195=11,VLOOKUP(H195,[1]Priv_Workers!$B$2:$BD$55,36,FALSE),D195=12,VLOOKUP(H195,[1]Priv_Workers!$B$2:$BD$55,37,FALSE)),C195=2017,_xlfn.IFS(D195=1,VLOOKUP(H195,[1]Priv_Workers!$B$2:$BD$55,38,FALSE),D195=2,VLOOKUP(H195,[1]Priv_Workers!$B$2:$BD$55,39,FALSE),D195=3,VLOOKUP(H195,[1]Priv_Workers!$B$2:$BD$55,40,FALSE),D195=4,VLOOKUP(H195,[1]Priv_Workers!$B$2:$BD$55,41,FALSE),D195=5,VLOOKUP(H195,[1]Priv_Workers!$B$2:$BD$55,42,FALSE),D195=6,VLOOKUP(H195,[1]Priv_Workers!$B$2:$BD$55,43,FALSE),D195=7,VLOOKUP(H195,[1]Priv_Workers!$B$2:$BD$55,43,FALSE),D195=8,VLOOKUP(H195,[1]Priv_Workers!$B$2:$BD$55,44,FALSE),D195=9,VLOOKUP(H195,[1]Priv_Workers!$B$2:$BD$55,45,FALSE),D195=10,VLOOKUP(H195,[1]Priv_Workers!$B$2:$BD$55,46,FALSE),D195=11,VLOOKUP(H195,[1]Priv_Workers!$B$2:$BD$55,47,FALSE),D195=12,VLOOKUP(H195,[1]Priv_Workers!$B$2:$BD$55,48)),C195=2018,_xlfn.IFS(D195=1,VLOOKUP(H195,[1]Priv_Workers!$B$2:$BD$55,49,FALSE),D195=2,VLOOKUP(H195,[1]Priv_Workers!$B$2:$BD$55,50,FALSE),D195=3,VLOOKUP(H195,[1]Priv_Workers!$B$2:$BD$55,51,FALSE),D195=4,VLOOKUP(H195,[1]Priv_Workers!$B$2:$BD$55,52,FALSE),D195=5,VLOOKUP(H195,[1]Priv_Workers!$B$2:$BD$55,53,FALSE),D195=6,VLOOKUP(H195,[1]Priv_Workers!$B$2:$BD$55,54)))</f>
        <v>#N/A</v>
      </c>
      <c r="X195" s="3" t="e">
        <f t="shared" si="27"/>
        <v>#N/A</v>
      </c>
      <c r="Y195" s="2" t="e">
        <f>_xlfn.IFS(C195=2014, _xlfn.IFS(E195=1, VLOOKUP(H195, [1]Wage_Info!$B$2:$AH$55, 2, FALSE), E195=2, VLOOKUP(H195, [1]Wage_Info!$B$2:$AH$55, 3, FALSE), E195=3, VLOOKUP(H195, [1]Wage_Info!$B$2:$AH$55, 4, FALSE), E195=4, VLOOKUP(H195, [1]Wage_Info!$B$2:$AH$55, 5, FALSE)), C195=2015, _xlfn.IFS(E195=1, VLOOKUP(H195, [1]Wage_Info!$B$2:$AH$55, 6, FALSE), E195=2, VLOOKUP(H195, [1]Wage_Info!$B$2:$AH$55, 7, FALSE), E195=3, VLOOKUP(H195, [1]Wage_Info!$B$2:$AH$55, 8, FALSE), E195=4, VLOOKUP(H195, [1]Wage_Info!$B$2:$AH$55, 9, FALSE)), C195=2016, _xlfn.IFS(E195=1, VLOOKUP(H195, [1]Wage_Info!$B$2:$AH$55, 10, FALSE), E195=2, VLOOKUP(H195, [1]Wage_Info!$B$2:$AH$55, 11, FALSE), E195=3, VLOOKUP(H195, [1]Wage_Info!$B$2:$AH$55, 12, FALSE), E195=4, VLOOKUP(H195, [1]Wage_Info!$B$2:$AH$55, 13, FALSE)), C195=2017, _xlfn.IFS(E195=1, VLOOKUP(H195, [1]Wage_Info!$B$2:$AH$55, 14, FALSE), E195=2, VLOOKUP(H195, [1]Wage_Info!$B$2:$AH$55, 15, FALSE), E195=3, VLOOKUP(H195, [1]Wage_Info!$B$2:$AH$55, 16, FALSE), E195=4, VLOOKUP(H195, [1]Wage_Info!$B$2:$AH$55, 17, FALSE)), C195 = 2018, _xlfn.IFS(E195=1, VLOOKUP(H195, [1]Wage_Info!$B$2:$AH$55, 18, FALSE), E195=3, VLOOKUP(H195, [1]Wage_Info!$B$2:$AH$55, 19, FALSE)))</f>
        <v>#N/A</v>
      </c>
      <c r="Z195" s="2" t="e">
        <f>_xlfn.IFS(C195=2014, _xlfn.IFS(E195=1, VLOOKUP(H195, [1]Wage_Info!$B$2:$AL$55, 20, FALSE), E195=2, VLOOKUP(H195, [1]Wage_Info!$B$2:$AL$55, 21, FALSE), E195=3, VLOOKUP(H195, [1]Wage_Info!$B$2:$AL$55, 22, FALSE), E195=4, VLOOKUP(H195, [1]Wage_Info!$B$2:$AL$55, 23, FALSE)), C195=2015, _xlfn.IFS(E195=1, VLOOKUP(H195, [1]Wage_Info!$B$2:$AL$55, 24, FALSE), E195=2, VLOOKUP(H195, [1]Wage_Info!$B$2:$AL$55, 25, FALSE), E195=3, VLOOKUP(H195, [1]Wage_Info!$B$2:$AL$55, 26, FALSE), E195=4, VLOOKUP(H195, [1]Wage_Info!$B$2:$AL$55, 27, FALSE)), C195=2016, _xlfn.IFS(E195=1, VLOOKUP(H195, [1]Wage_Info!$B$2:$AL$55, 28, FALSE), E195=2, VLOOKUP(H195, [1]Wage_Info!$B$2:$AL$55, 29, FALSE), E195=3, VLOOKUP(H195, [1]Wage_Info!$B$2:$AL$55, 30, FALSE), E195=4, VLOOKUP(H195, [1]Wage_Info!$B$2:$AL$55, 31, FALSE)), C195=2017, _xlfn.IFS(E195=1, VLOOKUP(H195, [1]Wage_Info!$B$2:$AL$55, 32, FALSE), E195=2, VLOOKUP(H195, [1]Wage_Info!$B$2:$AL$55, 33, FALSE), E195=3, VLOOKUP(H195, [1]Wage_Info!$B$2:$AL$55, 34, FALSE), E195=4, VLOOKUP(H195, [1]Wage_Info!$B$2:$AL$55, 35, FALSE)), C195 = 2018, _xlfn.IFS(E195=1, VLOOKUP(H195, [1]Wage_Info!$B$2:$AL$55, 36, FALSE), E195=2, VLOOKUP(H195, [1]Wage_Info!$B$2:$AL$55, 37, FALSE)))</f>
        <v>#N/A</v>
      </c>
      <c r="AA195" s="4" t="e">
        <f t="shared" si="28"/>
        <v>#N/A</v>
      </c>
      <c r="AB195">
        <f>[1]Key!C195</f>
        <v>0</v>
      </c>
      <c r="AC195">
        <f t="shared" si="29"/>
        <v>1</v>
      </c>
      <c r="AD195">
        <f t="shared" si="30"/>
        <v>0</v>
      </c>
      <c r="AE195">
        <f t="shared" si="31"/>
        <v>1</v>
      </c>
      <c r="AF195">
        <f>[1]Key!D195</f>
        <v>0</v>
      </c>
    </row>
    <row r="196" spans="1:32" x14ac:dyDescent="0.3">
      <c r="A196">
        <v>195</v>
      </c>
      <c r="B196">
        <v>14</v>
      </c>
      <c r="C196">
        <v>2016</v>
      </c>
      <c r="D196">
        <v>7</v>
      </c>
      <c r="E196">
        <f t="shared" si="24"/>
        <v>3</v>
      </c>
      <c r="F196">
        <v>2017</v>
      </c>
      <c r="G196" t="s">
        <v>62</v>
      </c>
      <c r="H196" s="1">
        <f>VALUE(IF(G196="foreign",53,SUBSTITUTE(G196,G196,VLOOKUP(G196,[1]Key!$G$2:$H$55,2,))))</f>
        <v>53</v>
      </c>
      <c r="I196" t="s">
        <v>97</v>
      </c>
      <c r="J196">
        <f>VALUE(_xlfn.IFS(I196="foreign",53,I196="fictional",54, I196="unspecified", 55, NOT(OR(I196="foreign",I196="fictional")),SUBSTITUTE(I196,I196,VLOOKUP(I196,[1]Key!$G$2:$H$55,2,))))</f>
        <v>54</v>
      </c>
      <c r="K196">
        <f t="shared" si="25"/>
        <v>0</v>
      </c>
      <c r="L196">
        <f>VLOOKUP(H196, [1]Key!$H$2:$K$54, 2)</f>
        <v>0</v>
      </c>
      <c r="M196">
        <f>VLOOKUP(J196, [1]Key!$H$2:$K$54, 2)</f>
        <v>0</v>
      </c>
      <c r="N196">
        <f>VLOOKUP("*"&amp;G196&amp;"*",[1]Key!$N$2:$O$6,2,FALSE)</f>
        <v>0</v>
      </c>
      <c r="O196">
        <f>VLOOKUP("*"&amp;G196&amp;"*",[1]Key!$R$2:$S$11,2,FALSE)</f>
        <v>0</v>
      </c>
      <c r="P196">
        <v>4080</v>
      </c>
      <c r="Q196" s="2">
        <v>180000000</v>
      </c>
      <c r="R196" t="s">
        <v>34</v>
      </c>
      <c r="S196">
        <f>VLOOKUP(R196, [1]Key!$U$2:$V$23, 2, FALSE)</f>
        <v>2</v>
      </c>
      <c r="T196">
        <f t="shared" si="26"/>
        <v>0</v>
      </c>
      <c r="U196">
        <f>_xlfn.IFS(C196=2018, VLOOKUP(H196, '[1]State Pop'!$B$2:$G$55,6),C196=2017, VLOOKUP(H196, '[1]State Pop'!$B$2:$F$55,5),C196=2016, VLOOKUP(H196, '[1]State Pop'!$B$2:$F$55,4), C196=2015, VLOOKUP(H196, '[1]State Pop'!$B$2:$F$55,3), C196=2014, VLOOKUP(H196, '[1]State Pop'!$B$2:$F$55,2))</f>
        <v>0</v>
      </c>
      <c r="V196">
        <f>_xlfn.IFS(C196=2014,_xlfn.IFS(D196=1,VLOOKUP(H196,[1]Film_Workers!$B$2:$BD$55,2,FALSE),D196=2,VLOOKUP(H196,[1]Film_Workers!$B$2:$BD$55,3,FALSE),D196=3,VLOOKUP(H196,[1]Film_Workers!$B$2:$BD$55,4,FALSE),D196=4,VLOOKUP(H196,[1]Film_Workers!$B$2:$BD$55,5,FALSE),D196=5,VLOOKUP(H196,[1]Film_Workers!$B$2:$BD$55,6,FALSE),D196=6,VLOOKUP(H196,[1]Film_Workers!$B$2:$BD$55,7,FALSE),D196=7,VLOOKUP(H196,[1]Film_Workers!$B$2:$BD$55,8,FALSE),D196=8,VLOOKUP(H196,[1]Film_Workers!$B$2:$BD$55,9,FALSE),D196=9,VLOOKUP(H196,[1]Film_Workers!$B$2:$BD$55,10,FALSE),D196=10,VLOOKUP(H196,[1]Film_Workers!$B$2:$BD$55,11,FALSE),D196=11,VLOOKUP(H196,[1]Film_Workers!$B$2:$BD$55,12,FALSE),D196=12,VLOOKUP(H196,[1]Film_Workers!$B$2:$BD$55,13,FALSE)),C196=2015,_xlfn.IFS(D196=1,VLOOKUP(H196,[1]Film_Workers!$B$2:$BD$55,14,FALSE),D196=2,VLOOKUP(H196,[1]Film_Workers!$B$2:$BD$55,15,FALSE),D196=3,VLOOKUP(H196,[1]Film_Workers!$B$2:$BD$55,16,FALSE),D196=4,VLOOKUP(H196,[1]Film_Workers!$B$2:$BD$55,17,FALSE),D196=5,VLOOKUP(H196,[1]Film_Workers!$B$2:$BD$55,18,FALSE),D196=6,VLOOKUP(H196,[1]Film_Workers!$B$2:$BD$55,19,FALSE),D196=7,VLOOKUP(H196,[1]Film_Workers!$B$2:$BD$55,20,FALSE),D196=8,VLOOKUP(H196,[1]Film_Workers!$B$2:$BD$55,21,FALSE),D196=9,VLOOKUP(H196,[1]Film_Workers!$B$2:$BD$55,22,FALSE),D196=10,VLOOKUP(H196,[1]Film_Workers!$B$2:$BD$55,23,FALSE),D196=11,VLOOKUP(H196,[1]Film_Workers!$B$2:$BD$55,24,FALSE),D196=12,VLOOKUP(H196,[1]Film_Workers!$B$2:$BD$55,25,FALSE)),C196=2016,_xlfn.IFS(D196=1,VLOOKUP(H196,[1]Film_Workers!$B$2:$BD$55,26,FALSE),D196=2,VLOOKUP(H196,[1]Film_Workers!$B$2:$BD$55,27,FALSE),D196=3,VLOOKUP(H196,[1]Film_Workers!$B$2:$BD$55,28,FALSE),D196=4,VLOOKUP(H196,[1]Film_Workers!$B$2:$BD$55,29,FALSE),D196=5,VLOOKUP(H196,[1]Film_Workers!$B$2:$BD$55,30,FALSE),D196=6,VLOOKUP(H196,[1]Film_Workers!$B$2:$BD$55,31,FALSE),D196=7,VLOOKUP(H196,[1]Film_Workers!$B$2:$BD$55,32,FALSE),D196=8,VLOOKUP(H196,[1]Film_Workers!$B$2:$BD$55,33,FALSE),D196=9,VLOOKUP(H196,[1]Film_Workers!$B$2:$BD$55,34,FALSE),D196=10,VLOOKUP(H196,[1]Film_Workers!$B$2:$BD$55,35,FALSE),D196=11,VLOOKUP(H196,[1]Film_Workers!$B$2:$BD$55,36,FALSE),D196=12,VLOOKUP(H196,[1]Film_Workers!$B$2:$BD$55,37,FALSE)),C196=2017,_xlfn.IFS(D196=1,VLOOKUP(H196,[1]Film_Workers!$B$2:$BD$55,38,FALSE),D196=2,VLOOKUP(H196,[1]Film_Workers!$B$2:$BD$55,39,FALSE),D196=3,VLOOKUP(H196,[1]Film_Workers!$B$2:$BD$55,40,FALSE),D196=4,VLOOKUP(H196,[1]Film_Workers!$B$2:$BD$55,41,FALSE),D196=5,VLOOKUP(H196,[1]Film_Workers!$B$2:$BD$55,42,FALSE),D196=6,VLOOKUP(H196,[1]Film_Workers!$B$2:$BD$55,43,FALSE),D196=7,VLOOKUP(H196,[1]Film_Workers!$B$2:$BD$55,43,FALSE),D196=8,VLOOKUP(H196,[1]Film_Workers!$B$2:$BD$55,44,FALSE),D196=9,VLOOKUP(H196,[1]Film_Workers!$B$2:$BD$55,45,FALSE),D196=10,VLOOKUP(H196,[1]Film_Workers!$B$2:$BD$55,46,FALSE),D196=11,VLOOKUP(H196,[1]Film_Workers!$B$2:$BD$55,47,FALSE),D196=12,VLOOKUP(H196,[1]Film_Workers!$B$2:$BD$55,48)),C196=2018,_xlfn.IFS(D196=1,VLOOKUP(H196,[1]Film_Workers!$B$2:$BD$55,49,FALSE),D196=2,VLOOKUP(H196,[1]Film_Workers!$B$2:$BD$55,50,FALSE),D196=3,VLOOKUP(H196,[1]Film_Workers!$B$2:$BD$55,51,FALSE),D196=4,VLOOKUP(H196,[1]Film_Workers!$B$2:$BD$55,52,FALSE),D196=5,VLOOKUP(H196,[1]Film_Workers!$B$2:$BD$55,53,FALSE),D196=6,VLOOKUP(H196,[1]Film_Workers!$B$2:$BD$55,54)))</f>
        <v>0</v>
      </c>
      <c r="W196">
        <f>_xlfn.IFS(C196=2014,_xlfn.IFS(D196=1,VLOOKUP(H196,[1]Priv_Workers!$B$2:$BD$55,2,FALSE),D196=2,VLOOKUP(H196,[1]Priv_Workers!$B$2:$BD$55,3,FALSE),D196=3,VLOOKUP(H196,[1]Priv_Workers!$B$2:$BD$55,4,FALSE),D196=4,VLOOKUP(H196,[1]Priv_Workers!$B$2:$BD$55,5,FALSE),D196=5,VLOOKUP(H196,[1]Priv_Workers!$B$2:$BD$55,6,FALSE),D196=6,VLOOKUP(H196,[1]Priv_Workers!$B$2:$BD$55,7,FALSE),D196=7,VLOOKUP(H196,[1]Priv_Workers!$B$2:$BD$55,8,FALSE),D196=8,VLOOKUP(H196,[1]Priv_Workers!$B$2:$BD$55,9,FALSE),D196=9,VLOOKUP(H196,[1]Priv_Workers!$B$2:$BD$55,10,FALSE),D196=10,VLOOKUP(H196,[1]Priv_Workers!$B$2:$BD$55,11,FALSE),D196=11,VLOOKUP(H196,[1]Priv_Workers!$B$2:$BD$55,12,FALSE),D196=12,VLOOKUP(H196,[1]Priv_Workers!$B$2:$BD$55,13,FALSE)),C196=2015,_xlfn.IFS(D196=1,VLOOKUP(H196,[1]Priv_Workers!$B$2:$BD$55,14,FALSE),D196=2,VLOOKUP(H196,[1]Priv_Workers!$B$2:$BD$55,15,FALSE),D196=3,VLOOKUP(H196,[1]Priv_Workers!$B$2:$BD$55,16,FALSE),D196=4,VLOOKUP(H196,[1]Priv_Workers!$B$2:$BD$55,17,FALSE),D196=5,VLOOKUP(H196,[1]Priv_Workers!$B$2:$BD$55,18,FALSE),D196=6,VLOOKUP(H196,[1]Priv_Workers!$B$2:$BD$55,19,FALSE),D196=7,VLOOKUP(H196,[1]Priv_Workers!$B$2:$BD$55,20,FALSE),D196=8,VLOOKUP(H196,[1]Priv_Workers!$B$2:$BD$55,21,FALSE),D196=9,VLOOKUP(H196,[1]Priv_Workers!$B$2:$BD$55,22,FALSE),D196=10,VLOOKUP(H196,[1]Priv_Workers!$B$2:$BD$55,23,FALSE),D196=11,VLOOKUP(H196,[1]Priv_Workers!$B$2:$BD$55,24,FALSE),D196=12,VLOOKUP(H196,[1]Priv_Workers!$B$2:$BD$55,25,FALSE)),C196=2016,_xlfn.IFS(D196=1,VLOOKUP(H196,[1]Priv_Workers!$B$2:$BD$55,26,FALSE),D196=2,VLOOKUP(H196,[1]Priv_Workers!$B$2:$BD$55,27,FALSE),D196=3,VLOOKUP(H196,[1]Priv_Workers!$B$2:$BD$55,28,FALSE),D196=4,VLOOKUP(H196,[1]Priv_Workers!$B$2:$BD$55,29,FALSE),D196=5,VLOOKUP(H196,[1]Priv_Workers!$B$2:$BD$55,30,FALSE),D196=6,VLOOKUP(H196,[1]Priv_Workers!$B$2:$BD$55,31,FALSE),D196=7,VLOOKUP(H196,[1]Priv_Workers!$B$2:$BD$55,32,FALSE),D196=8,VLOOKUP(H196,[1]Priv_Workers!$B$2:$BD$55,33,FALSE),D196=9,VLOOKUP(H196,[1]Priv_Workers!$B$2:$BD$55,34,FALSE),D196=10,VLOOKUP(H196,[1]Priv_Workers!$B$2:$BD$55,35,FALSE),D196=11,VLOOKUP(H196,[1]Priv_Workers!$B$2:$BD$55,36,FALSE),D196=12,VLOOKUP(H196,[1]Priv_Workers!$B$2:$BD$55,37,FALSE)),C196=2017,_xlfn.IFS(D196=1,VLOOKUP(H196,[1]Priv_Workers!$B$2:$BD$55,38,FALSE),D196=2,VLOOKUP(H196,[1]Priv_Workers!$B$2:$BD$55,39,FALSE),D196=3,VLOOKUP(H196,[1]Priv_Workers!$B$2:$BD$55,40,FALSE),D196=4,VLOOKUP(H196,[1]Priv_Workers!$B$2:$BD$55,41,FALSE),D196=5,VLOOKUP(H196,[1]Priv_Workers!$B$2:$BD$55,42,FALSE),D196=6,VLOOKUP(H196,[1]Priv_Workers!$B$2:$BD$55,43,FALSE),D196=7,VLOOKUP(H196,[1]Priv_Workers!$B$2:$BD$55,43,FALSE),D196=8,VLOOKUP(H196,[1]Priv_Workers!$B$2:$BD$55,44,FALSE),D196=9,VLOOKUP(H196,[1]Priv_Workers!$B$2:$BD$55,45,FALSE),D196=10,VLOOKUP(H196,[1]Priv_Workers!$B$2:$BD$55,46,FALSE),D196=11,VLOOKUP(H196,[1]Priv_Workers!$B$2:$BD$55,47,FALSE),D196=12,VLOOKUP(H196,[1]Priv_Workers!$B$2:$BD$55,48)),C196=2018,_xlfn.IFS(D196=1,VLOOKUP(H196,[1]Priv_Workers!$B$2:$BD$55,49,FALSE),D196=2,VLOOKUP(H196,[1]Priv_Workers!$B$2:$BD$55,50,FALSE),D196=3,VLOOKUP(H196,[1]Priv_Workers!$B$2:$BD$55,51,FALSE),D196=4,VLOOKUP(H196,[1]Priv_Workers!$B$2:$BD$55,52,FALSE),D196=5,VLOOKUP(H196,[1]Priv_Workers!$B$2:$BD$55,53,FALSE),D196=6,VLOOKUP(H196,[1]Priv_Workers!$B$2:$BD$55,54)))</f>
        <v>0</v>
      </c>
      <c r="X196" s="3" t="e">
        <f t="shared" si="27"/>
        <v>#DIV/0!</v>
      </c>
      <c r="Y196" s="2">
        <f>_xlfn.IFS(C196=2014, _xlfn.IFS(E196=1, VLOOKUP(H196, [1]Wage_Info!$B$2:$AH$55, 2, FALSE), E196=2, VLOOKUP(H196, [1]Wage_Info!$B$2:$AH$55, 3, FALSE), E196=3, VLOOKUP(H196, [1]Wage_Info!$B$2:$AH$55, 4, FALSE), E196=4, VLOOKUP(H196, [1]Wage_Info!$B$2:$AH$55, 5, FALSE)), C196=2015, _xlfn.IFS(E196=1, VLOOKUP(H196, [1]Wage_Info!$B$2:$AH$55, 6, FALSE), E196=2, VLOOKUP(H196, [1]Wage_Info!$B$2:$AH$55, 7, FALSE), E196=3, VLOOKUP(H196, [1]Wage_Info!$B$2:$AH$55, 8, FALSE), E196=4, VLOOKUP(H196, [1]Wage_Info!$B$2:$AH$55, 9, FALSE)), C196=2016, _xlfn.IFS(E196=1, VLOOKUP(H196, [1]Wage_Info!$B$2:$AH$55, 10, FALSE), E196=2, VLOOKUP(H196, [1]Wage_Info!$B$2:$AH$55, 11, FALSE), E196=3, VLOOKUP(H196, [1]Wage_Info!$B$2:$AH$55, 12, FALSE), E196=4, VLOOKUP(H196, [1]Wage_Info!$B$2:$AH$55, 13, FALSE)), C196=2017, _xlfn.IFS(E196=1, VLOOKUP(H196, [1]Wage_Info!$B$2:$AH$55, 14, FALSE), E196=2, VLOOKUP(H196, [1]Wage_Info!$B$2:$AH$55, 15, FALSE), E196=3, VLOOKUP(H196, [1]Wage_Info!$B$2:$AH$55, 16, FALSE), E196=4, VLOOKUP(H196, [1]Wage_Info!$B$2:$AH$55, 17, FALSE)), C196 = 2018, _xlfn.IFS(E196=1, VLOOKUP(H196, [1]Wage_Info!$B$2:$AH$55, 18, FALSE), E196=3, VLOOKUP(H196, [1]Wage_Info!$B$2:$AH$55, 19, FALSE)))</f>
        <v>0</v>
      </c>
      <c r="Z196" s="2">
        <f>_xlfn.IFS(C196=2014, _xlfn.IFS(E196=1, VLOOKUP(H196, [1]Wage_Info!$B$2:$AL$55, 20, FALSE), E196=2, VLOOKUP(H196, [1]Wage_Info!$B$2:$AL$55, 21, FALSE), E196=3, VLOOKUP(H196, [1]Wage_Info!$B$2:$AL$55, 22, FALSE), E196=4, VLOOKUP(H196, [1]Wage_Info!$B$2:$AL$55, 23, FALSE)), C196=2015, _xlfn.IFS(E196=1, VLOOKUP(H196, [1]Wage_Info!$B$2:$AL$55, 24, FALSE), E196=2, VLOOKUP(H196, [1]Wage_Info!$B$2:$AL$55, 25, FALSE), E196=3, VLOOKUP(H196, [1]Wage_Info!$B$2:$AL$55, 26, FALSE), E196=4, VLOOKUP(H196, [1]Wage_Info!$B$2:$AL$55, 27, FALSE)), C196=2016, _xlfn.IFS(E196=1, VLOOKUP(H196, [1]Wage_Info!$B$2:$AL$55, 28, FALSE), E196=2, VLOOKUP(H196, [1]Wage_Info!$B$2:$AL$55, 29, FALSE), E196=3, VLOOKUP(H196, [1]Wage_Info!$B$2:$AL$55, 30, FALSE), E196=4, VLOOKUP(H196, [1]Wage_Info!$B$2:$AL$55, 31, FALSE)), C196=2017, _xlfn.IFS(E196=1, VLOOKUP(H196, [1]Wage_Info!$B$2:$AL$55, 32, FALSE), E196=2, VLOOKUP(H196, [1]Wage_Info!$B$2:$AL$55, 33, FALSE), E196=3, VLOOKUP(H196, [1]Wage_Info!$B$2:$AL$55, 34, FALSE), E196=4, VLOOKUP(H196, [1]Wage_Info!$B$2:$AL$55, 35, FALSE)), C196 = 2018, _xlfn.IFS(E196=1, VLOOKUP(H196, [1]Wage_Info!$B$2:$AL$55, 36, FALSE), E196=2, VLOOKUP(H196, [1]Wage_Info!$B$2:$AL$55, 37, FALSE)))</f>
        <v>0</v>
      </c>
      <c r="AA196" s="4" t="e">
        <f t="shared" si="28"/>
        <v>#DIV/0!</v>
      </c>
      <c r="AB196">
        <f>[1]Key!C196</f>
        <v>1</v>
      </c>
      <c r="AC196">
        <f t="shared" si="29"/>
        <v>0</v>
      </c>
      <c r="AD196">
        <f t="shared" si="30"/>
        <v>0</v>
      </c>
      <c r="AE196">
        <f t="shared" si="31"/>
        <v>0</v>
      </c>
      <c r="AF196">
        <f>[1]Key!D196</f>
        <v>0</v>
      </c>
    </row>
    <row r="197" spans="1:32" x14ac:dyDescent="0.3">
      <c r="A197">
        <v>196</v>
      </c>
      <c r="B197">
        <v>15</v>
      </c>
      <c r="C197">
        <v>2015</v>
      </c>
      <c r="D197">
        <v>8</v>
      </c>
      <c r="E197">
        <f t="shared" si="24"/>
        <v>3</v>
      </c>
      <c r="F197">
        <v>2017</v>
      </c>
      <c r="G197" t="s">
        <v>28</v>
      </c>
      <c r="H197" s="1">
        <f>VALUE(IF(G197="foreign",53,SUBSTITUTE(G197,G197,VLOOKUP(G197,[1]Key!$G$2:$H$55,2,))))</f>
        <v>5</v>
      </c>
      <c r="I197" t="s">
        <v>97</v>
      </c>
      <c r="J197">
        <f>VALUE(_xlfn.IFS(I197="foreign",53,I197="fictional",54, I197="unspecified", 55, NOT(OR(I197="foreign",I197="fictional")),SUBSTITUTE(I197,I197,VLOOKUP(I197,[1]Key!$G$2:$H$55,2,))))</f>
        <v>54</v>
      </c>
      <c r="K197">
        <f t="shared" si="25"/>
        <v>0</v>
      </c>
      <c r="L197">
        <f>VLOOKUP(H197, [1]Key!$H$2:$K$54, 2)</f>
        <v>3</v>
      </c>
      <c r="M197">
        <f>VLOOKUP(J197, [1]Key!$H$2:$K$54, 2)</f>
        <v>0</v>
      </c>
      <c r="N197">
        <f>VLOOKUP("*"&amp;G197&amp;"*",[1]Key!$N$2:$O$6,2,FALSE)</f>
        <v>4</v>
      </c>
      <c r="O197">
        <f>VLOOKUP("*"&amp;G197&amp;"*",[1]Key!$R$2:$S$11,2,FALSE)</f>
        <v>6</v>
      </c>
      <c r="P197">
        <v>4075</v>
      </c>
      <c r="Q197" s="2">
        <v>50000000</v>
      </c>
      <c r="R197" t="s">
        <v>61</v>
      </c>
      <c r="S197">
        <f>VLOOKUP(R197, [1]Key!$U$2:$V$23, 2, FALSE)</f>
        <v>6</v>
      </c>
      <c r="T197">
        <f t="shared" si="26"/>
        <v>0</v>
      </c>
      <c r="U197">
        <f>_xlfn.IFS(C197=2018, VLOOKUP(H197, '[1]State Pop'!$B$2:$G$55,6),C197=2017, VLOOKUP(H197, '[1]State Pop'!$B$2:$F$55,5),C197=2016, VLOOKUP(H197, '[1]State Pop'!$B$2:$F$55,4), C197=2015, VLOOKUP(H197, '[1]State Pop'!$B$2:$F$55,3), C197=2014, VLOOKUP(H197, '[1]State Pop'!$B$2:$F$55,2))</f>
        <v>39032444</v>
      </c>
      <c r="V197">
        <f>_xlfn.IFS(C197=2014,_xlfn.IFS(D197=1,VLOOKUP(H197,[1]Film_Workers!$B$2:$BD$55,2,FALSE),D197=2,VLOOKUP(H197,[1]Film_Workers!$B$2:$BD$55,3,FALSE),D197=3,VLOOKUP(H197,[1]Film_Workers!$B$2:$BD$55,4,FALSE),D197=4,VLOOKUP(H197,[1]Film_Workers!$B$2:$BD$55,5,FALSE),D197=5,VLOOKUP(H197,[1]Film_Workers!$B$2:$BD$55,6,FALSE),D197=6,VLOOKUP(H197,[1]Film_Workers!$B$2:$BD$55,7,FALSE),D197=7,VLOOKUP(H197,[1]Film_Workers!$B$2:$BD$55,8,FALSE),D197=8,VLOOKUP(H197,[1]Film_Workers!$B$2:$BD$55,9,FALSE),D197=9,VLOOKUP(H197,[1]Film_Workers!$B$2:$BD$55,10,FALSE),D197=10,VLOOKUP(H197,[1]Film_Workers!$B$2:$BD$55,11,FALSE),D197=11,VLOOKUP(H197,[1]Film_Workers!$B$2:$BD$55,12,FALSE),D197=12,VLOOKUP(H197,[1]Film_Workers!$B$2:$BD$55,13,FALSE)),C197=2015,_xlfn.IFS(D197=1,VLOOKUP(H197,[1]Film_Workers!$B$2:$BD$55,14,FALSE),D197=2,VLOOKUP(H197,[1]Film_Workers!$B$2:$BD$55,15,FALSE),D197=3,VLOOKUP(H197,[1]Film_Workers!$B$2:$BD$55,16,FALSE),D197=4,VLOOKUP(H197,[1]Film_Workers!$B$2:$BD$55,17,FALSE),D197=5,VLOOKUP(H197,[1]Film_Workers!$B$2:$BD$55,18,FALSE),D197=6,VLOOKUP(H197,[1]Film_Workers!$B$2:$BD$55,19,FALSE),D197=7,VLOOKUP(H197,[1]Film_Workers!$B$2:$BD$55,20,FALSE),D197=8,VLOOKUP(H197,[1]Film_Workers!$B$2:$BD$55,21,FALSE),D197=9,VLOOKUP(H197,[1]Film_Workers!$B$2:$BD$55,22,FALSE),D197=10,VLOOKUP(H197,[1]Film_Workers!$B$2:$BD$55,23,FALSE),D197=11,VLOOKUP(H197,[1]Film_Workers!$B$2:$BD$55,24,FALSE),D197=12,VLOOKUP(H197,[1]Film_Workers!$B$2:$BD$55,25,FALSE)),C197=2016,_xlfn.IFS(D197=1,VLOOKUP(H197,[1]Film_Workers!$B$2:$BD$55,26,FALSE),D197=2,VLOOKUP(H197,[1]Film_Workers!$B$2:$BD$55,27,FALSE),D197=3,VLOOKUP(H197,[1]Film_Workers!$B$2:$BD$55,28,FALSE),D197=4,VLOOKUP(H197,[1]Film_Workers!$B$2:$BD$55,29,FALSE),D197=5,VLOOKUP(H197,[1]Film_Workers!$B$2:$BD$55,30,FALSE),D197=6,VLOOKUP(H197,[1]Film_Workers!$B$2:$BD$55,31,FALSE),D197=7,VLOOKUP(H197,[1]Film_Workers!$B$2:$BD$55,32,FALSE),D197=8,VLOOKUP(H197,[1]Film_Workers!$B$2:$BD$55,33,FALSE),D197=9,VLOOKUP(H197,[1]Film_Workers!$B$2:$BD$55,34,FALSE),D197=10,VLOOKUP(H197,[1]Film_Workers!$B$2:$BD$55,35,FALSE),D197=11,VLOOKUP(H197,[1]Film_Workers!$B$2:$BD$55,36,FALSE),D197=12,VLOOKUP(H197,[1]Film_Workers!$B$2:$BD$55,37,FALSE)),C197=2017,_xlfn.IFS(D197=1,VLOOKUP(H197,[1]Film_Workers!$B$2:$BD$55,38,FALSE),D197=2,VLOOKUP(H197,[1]Film_Workers!$B$2:$BD$55,39,FALSE),D197=3,VLOOKUP(H197,[1]Film_Workers!$B$2:$BD$55,40,FALSE),D197=4,VLOOKUP(H197,[1]Film_Workers!$B$2:$BD$55,41,FALSE),D197=5,VLOOKUP(H197,[1]Film_Workers!$B$2:$BD$55,42,FALSE),D197=6,VLOOKUP(H197,[1]Film_Workers!$B$2:$BD$55,43,FALSE),D197=7,VLOOKUP(H197,[1]Film_Workers!$B$2:$BD$55,43,FALSE),D197=8,VLOOKUP(H197,[1]Film_Workers!$B$2:$BD$55,44,FALSE),D197=9,VLOOKUP(H197,[1]Film_Workers!$B$2:$BD$55,45,FALSE),D197=10,VLOOKUP(H197,[1]Film_Workers!$B$2:$BD$55,46,FALSE),D197=11,VLOOKUP(H197,[1]Film_Workers!$B$2:$BD$55,47,FALSE),D197=12,VLOOKUP(H197,[1]Film_Workers!$B$2:$BD$55,48)),C197=2018,_xlfn.IFS(D197=1,VLOOKUP(H197,[1]Film_Workers!$B$2:$BD$55,49,FALSE),D197=2,VLOOKUP(H197,[1]Film_Workers!$B$2:$BD$55,50,FALSE),D197=3,VLOOKUP(H197,[1]Film_Workers!$B$2:$BD$55,51,FALSE),D197=4,VLOOKUP(H197,[1]Film_Workers!$B$2:$BD$55,52,FALSE),D197=5,VLOOKUP(H197,[1]Film_Workers!$B$2:$BD$55,53,FALSE),D197=6,VLOOKUP(H197,[1]Film_Workers!$B$2:$BD$55,54)))</f>
        <v>115482</v>
      </c>
      <c r="W197">
        <f>_xlfn.IFS(C197=2014,_xlfn.IFS(D197=1,VLOOKUP(H197,[1]Priv_Workers!$B$2:$BD$55,2,FALSE),D197=2,VLOOKUP(H197,[1]Priv_Workers!$B$2:$BD$55,3,FALSE),D197=3,VLOOKUP(H197,[1]Priv_Workers!$B$2:$BD$55,4,FALSE),D197=4,VLOOKUP(H197,[1]Priv_Workers!$B$2:$BD$55,5,FALSE),D197=5,VLOOKUP(H197,[1]Priv_Workers!$B$2:$BD$55,6,FALSE),D197=6,VLOOKUP(H197,[1]Priv_Workers!$B$2:$BD$55,7,FALSE),D197=7,VLOOKUP(H197,[1]Priv_Workers!$B$2:$BD$55,8,FALSE),D197=8,VLOOKUP(H197,[1]Priv_Workers!$B$2:$BD$55,9,FALSE),D197=9,VLOOKUP(H197,[1]Priv_Workers!$B$2:$BD$55,10,FALSE),D197=10,VLOOKUP(H197,[1]Priv_Workers!$B$2:$BD$55,11,FALSE),D197=11,VLOOKUP(H197,[1]Priv_Workers!$B$2:$BD$55,12,FALSE),D197=12,VLOOKUP(H197,[1]Priv_Workers!$B$2:$BD$55,13,FALSE)),C197=2015,_xlfn.IFS(D197=1,VLOOKUP(H197,[1]Priv_Workers!$B$2:$BD$55,14,FALSE),D197=2,VLOOKUP(H197,[1]Priv_Workers!$B$2:$BD$55,15,FALSE),D197=3,VLOOKUP(H197,[1]Priv_Workers!$B$2:$BD$55,16,FALSE),D197=4,VLOOKUP(H197,[1]Priv_Workers!$B$2:$BD$55,17,FALSE),D197=5,VLOOKUP(H197,[1]Priv_Workers!$B$2:$BD$55,18,FALSE),D197=6,VLOOKUP(H197,[1]Priv_Workers!$B$2:$BD$55,19,FALSE),D197=7,VLOOKUP(H197,[1]Priv_Workers!$B$2:$BD$55,20,FALSE),D197=8,VLOOKUP(H197,[1]Priv_Workers!$B$2:$BD$55,21,FALSE),D197=9,VLOOKUP(H197,[1]Priv_Workers!$B$2:$BD$55,22,FALSE),D197=10,VLOOKUP(H197,[1]Priv_Workers!$B$2:$BD$55,23,FALSE),D197=11,VLOOKUP(H197,[1]Priv_Workers!$B$2:$BD$55,24,FALSE),D197=12,VLOOKUP(H197,[1]Priv_Workers!$B$2:$BD$55,25,FALSE)),C197=2016,_xlfn.IFS(D197=1,VLOOKUP(H197,[1]Priv_Workers!$B$2:$BD$55,26,FALSE),D197=2,VLOOKUP(H197,[1]Priv_Workers!$B$2:$BD$55,27,FALSE),D197=3,VLOOKUP(H197,[1]Priv_Workers!$B$2:$BD$55,28,FALSE),D197=4,VLOOKUP(H197,[1]Priv_Workers!$B$2:$BD$55,29,FALSE),D197=5,VLOOKUP(H197,[1]Priv_Workers!$B$2:$BD$55,30,FALSE),D197=6,VLOOKUP(H197,[1]Priv_Workers!$B$2:$BD$55,31,FALSE),D197=7,VLOOKUP(H197,[1]Priv_Workers!$B$2:$BD$55,32,FALSE),D197=8,VLOOKUP(H197,[1]Priv_Workers!$B$2:$BD$55,33,FALSE),D197=9,VLOOKUP(H197,[1]Priv_Workers!$B$2:$BD$55,34,FALSE),D197=10,VLOOKUP(H197,[1]Priv_Workers!$B$2:$BD$55,35,FALSE),D197=11,VLOOKUP(H197,[1]Priv_Workers!$B$2:$BD$55,36,FALSE),D197=12,VLOOKUP(H197,[1]Priv_Workers!$B$2:$BD$55,37,FALSE)),C197=2017,_xlfn.IFS(D197=1,VLOOKUP(H197,[1]Priv_Workers!$B$2:$BD$55,38,FALSE),D197=2,VLOOKUP(H197,[1]Priv_Workers!$B$2:$BD$55,39,FALSE),D197=3,VLOOKUP(H197,[1]Priv_Workers!$B$2:$BD$55,40,FALSE),D197=4,VLOOKUP(H197,[1]Priv_Workers!$B$2:$BD$55,41,FALSE),D197=5,VLOOKUP(H197,[1]Priv_Workers!$B$2:$BD$55,42,FALSE),D197=6,VLOOKUP(H197,[1]Priv_Workers!$B$2:$BD$55,43,FALSE),D197=7,VLOOKUP(H197,[1]Priv_Workers!$B$2:$BD$55,43,FALSE),D197=8,VLOOKUP(H197,[1]Priv_Workers!$B$2:$BD$55,44,FALSE),D197=9,VLOOKUP(H197,[1]Priv_Workers!$B$2:$BD$55,45,FALSE),D197=10,VLOOKUP(H197,[1]Priv_Workers!$B$2:$BD$55,46,FALSE),D197=11,VLOOKUP(H197,[1]Priv_Workers!$B$2:$BD$55,47,FALSE),D197=12,VLOOKUP(H197,[1]Priv_Workers!$B$2:$BD$55,48)),C197=2018,_xlfn.IFS(D197=1,VLOOKUP(H197,[1]Priv_Workers!$B$2:$BD$55,49,FALSE),D197=2,VLOOKUP(H197,[1]Priv_Workers!$B$2:$BD$55,50,FALSE),D197=3,VLOOKUP(H197,[1]Priv_Workers!$B$2:$BD$55,51,FALSE),D197=4,VLOOKUP(H197,[1]Priv_Workers!$B$2:$BD$55,52,FALSE),D197=5,VLOOKUP(H197,[1]Priv_Workers!$B$2:$BD$55,53,FALSE),D197=6,VLOOKUP(H197,[1]Priv_Workers!$B$2:$BD$55,54)))</f>
        <v>14112896</v>
      </c>
      <c r="X197" s="3">
        <f t="shared" si="27"/>
        <v>8.1827287609856966E-3</v>
      </c>
      <c r="Y197" s="2">
        <f>_xlfn.IFS(C197=2014, _xlfn.IFS(E197=1, VLOOKUP(H197, [1]Wage_Info!$B$2:$AH$55, 2, FALSE), E197=2, VLOOKUP(H197, [1]Wage_Info!$B$2:$AH$55, 3, FALSE), E197=3, VLOOKUP(H197, [1]Wage_Info!$B$2:$AH$55, 4, FALSE), E197=4, VLOOKUP(H197, [1]Wage_Info!$B$2:$AH$55, 5, FALSE)), C197=2015, _xlfn.IFS(E197=1, VLOOKUP(H197, [1]Wage_Info!$B$2:$AH$55, 6, FALSE), E197=2, VLOOKUP(H197, [1]Wage_Info!$B$2:$AH$55, 7, FALSE), E197=3, VLOOKUP(H197, [1]Wage_Info!$B$2:$AH$55, 8, FALSE), E197=4, VLOOKUP(H197, [1]Wage_Info!$B$2:$AH$55, 9, FALSE)), C197=2016, _xlfn.IFS(E197=1, VLOOKUP(H197, [1]Wage_Info!$B$2:$AH$55, 10, FALSE), E197=2, VLOOKUP(H197, [1]Wage_Info!$B$2:$AH$55, 11, FALSE), E197=3, VLOOKUP(H197, [1]Wage_Info!$B$2:$AH$55, 12, FALSE), E197=4, VLOOKUP(H197, [1]Wage_Info!$B$2:$AH$55, 13, FALSE)), C197=2017, _xlfn.IFS(E197=1, VLOOKUP(H197, [1]Wage_Info!$B$2:$AH$55, 14, FALSE), E197=2, VLOOKUP(H197, [1]Wage_Info!$B$2:$AH$55, 15, FALSE), E197=3, VLOOKUP(H197, [1]Wage_Info!$B$2:$AH$55, 16, FALSE), E197=4, VLOOKUP(H197, [1]Wage_Info!$B$2:$AH$55, 17, FALSE)), C197 = 2018, _xlfn.IFS(E197=1, VLOOKUP(H197, [1]Wage_Info!$B$2:$AH$55, 18, FALSE), E197=3, VLOOKUP(H197, [1]Wage_Info!$B$2:$AH$55, 19, FALSE)))</f>
        <v>2861042669</v>
      </c>
      <c r="Z197" s="2">
        <f>_xlfn.IFS(C197=2014, _xlfn.IFS(E197=1, VLOOKUP(H197, [1]Wage_Info!$B$2:$AL$55, 20, FALSE), E197=2, VLOOKUP(H197, [1]Wage_Info!$B$2:$AL$55, 21, FALSE), E197=3, VLOOKUP(H197, [1]Wage_Info!$B$2:$AL$55, 22, FALSE), E197=4, VLOOKUP(H197, [1]Wage_Info!$B$2:$AL$55, 23, FALSE)), C197=2015, _xlfn.IFS(E197=1, VLOOKUP(H197, [1]Wage_Info!$B$2:$AL$55, 24, FALSE), E197=2, VLOOKUP(H197, [1]Wage_Info!$B$2:$AL$55, 25, FALSE), E197=3, VLOOKUP(H197, [1]Wage_Info!$B$2:$AL$55, 26, FALSE), E197=4, VLOOKUP(H197, [1]Wage_Info!$B$2:$AL$55, 27, FALSE)), C197=2016, _xlfn.IFS(E197=1, VLOOKUP(H197, [1]Wage_Info!$B$2:$AL$55, 28, FALSE), E197=2, VLOOKUP(H197, [1]Wage_Info!$B$2:$AL$55, 29, FALSE), E197=3, VLOOKUP(H197, [1]Wage_Info!$B$2:$AL$55, 30, FALSE), E197=4, VLOOKUP(H197, [1]Wage_Info!$B$2:$AL$55, 31, FALSE)), C197=2017, _xlfn.IFS(E197=1, VLOOKUP(H197, [1]Wage_Info!$B$2:$AL$55, 32, FALSE), E197=2, VLOOKUP(H197, [1]Wage_Info!$B$2:$AL$55, 33, FALSE), E197=3, VLOOKUP(H197, [1]Wage_Info!$B$2:$AL$55, 34, FALSE), E197=4, VLOOKUP(H197, [1]Wage_Info!$B$2:$AL$55, 35, FALSE)), C197 = 2018, _xlfn.IFS(E197=1, VLOOKUP(H197, [1]Wage_Info!$B$2:$AL$55, 36, FALSE), E197=2, VLOOKUP(H197, [1]Wage_Info!$B$2:$AL$55, 37, FALSE)))</f>
        <v>203882930032</v>
      </c>
      <c r="AA197" s="4">
        <f t="shared" si="28"/>
        <v>1.4032771986114538E-2</v>
      </c>
      <c r="AB197">
        <f>[1]Key!C197</f>
        <v>0</v>
      </c>
      <c r="AC197">
        <f t="shared" si="29"/>
        <v>1</v>
      </c>
      <c r="AD197">
        <f t="shared" si="30"/>
        <v>0</v>
      </c>
      <c r="AE197">
        <f t="shared" si="31"/>
        <v>1</v>
      </c>
      <c r="AF197">
        <f>[1]Key!D197</f>
        <v>0</v>
      </c>
    </row>
    <row r="198" spans="1:32" x14ac:dyDescent="0.3">
      <c r="A198">
        <v>197</v>
      </c>
      <c r="B198">
        <v>16</v>
      </c>
      <c r="C198">
        <v>2016</v>
      </c>
      <c r="D198">
        <v>5</v>
      </c>
      <c r="E198">
        <f t="shared" si="24"/>
        <v>2</v>
      </c>
      <c r="F198">
        <v>2017</v>
      </c>
      <c r="G198" t="s">
        <v>75</v>
      </c>
      <c r="H198" s="1">
        <f>VALUE(IF(G198="foreign",53,SUBSTITUTE(G198,G198,VLOOKUP(G198,[1]Key!$G$2:$H$55,2,))))</f>
        <v>19</v>
      </c>
      <c r="I198" t="s">
        <v>113</v>
      </c>
      <c r="J198">
        <f>VALUE(_xlfn.IFS(I198="foreign",53,I198="fictional",54, I198="unspecified", 55, NOT(OR(I198="foreign",I198="fictional")),SUBSTITUTE(I198,I198,VLOOKUP(I198,[1]Key!$G$2:$H$55,2,))))</f>
        <v>35</v>
      </c>
      <c r="K198">
        <f t="shared" si="25"/>
        <v>0</v>
      </c>
      <c r="L198">
        <f>VLOOKUP(H198, [1]Key!$H$2:$K$54, 2)</f>
        <v>4</v>
      </c>
      <c r="M198">
        <f>VLOOKUP(J198, [1]Key!$H$2:$K$54, 2)</f>
        <v>0</v>
      </c>
      <c r="N198">
        <f>VLOOKUP("*"&amp;G198&amp;"*",[1]Key!$N$2:$O$6,2,FALSE)</f>
        <v>3</v>
      </c>
      <c r="O198">
        <f>VLOOKUP("*"&amp;G198&amp;"*",[1]Key!$R$2:$S$11,2,FALSE)</f>
        <v>9</v>
      </c>
      <c r="P198">
        <v>4071</v>
      </c>
      <c r="Q198" s="2">
        <v>127000000</v>
      </c>
      <c r="R198" t="s">
        <v>66</v>
      </c>
      <c r="S198">
        <f>VLOOKUP(R198, [1]Key!$U$2:$V$50, 2, FALSE)</f>
        <v>4</v>
      </c>
      <c r="T198">
        <f t="shared" si="26"/>
        <v>0</v>
      </c>
      <c r="U198">
        <f>_xlfn.IFS(C198=2018, VLOOKUP(H198, '[1]State Pop'!$B$2:$G$55,6),C198=2017, VLOOKUP(H198, '[1]State Pop'!$B$2:$F$55,5),C198=2016, VLOOKUP(H198, '[1]State Pop'!$B$2:$F$55,4), C198=2015, VLOOKUP(H198, '[1]State Pop'!$B$2:$F$55,3), C198=2014, VLOOKUP(H198, '[1]State Pop'!$B$2:$F$55,2))</f>
        <v>4686157</v>
      </c>
      <c r="V198">
        <f>_xlfn.IFS(C198=2014,_xlfn.IFS(D198=1,VLOOKUP(H198,[1]Film_Workers!$B$2:$BD$55,2,FALSE),D198=2,VLOOKUP(H198,[1]Film_Workers!$B$2:$BD$55,3,FALSE),D198=3,VLOOKUP(H198,[1]Film_Workers!$B$2:$BD$55,4,FALSE),D198=4,VLOOKUP(H198,[1]Film_Workers!$B$2:$BD$55,5,FALSE),D198=5,VLOOKUP(H198,[1]Film_Workers!$B$2:$BD$55,6,FALSE),D198=6,VLOOKUP(H198,[1]Film_Workers!$B$2:$BD$55,7,FALSE),D198=7,VLOOKUP(H198,[1]Film_Workers!$B$2:$BD$55,8,FALSE),D198=8,VLOOKUP(H198,[1]Film_Workers!$B$2:$BD$55,9,FALSE),D198=9,VLOOKUP(H198,[1]Film_Workers!$B$2:$BD$55,10,FALSE),D198=10,VLOOKUP(H198,[1]Film_Workers!$B$2:$BD$55,11,FALSE),D198=11,VLOOKUP(H198,[1]Film_Workers!$B$2:$BD$55,12,FALSE),D198=12,VLOOKUP(H198,[1]Film_Workers!$B$2:$BD$55,13,FALSE)),C198=2015,_xlfn.IFS(D198=1,VLOOKUP(H198,[1]Film_Workers!$B$2:$BD$55,14,FALSE),D198=2,VLOOKUP(H198,[1]Film_Workers!$B$2:$BD$55,15,FALSE),D198=3,VLOOKUP(H198,[1]Film_Workers!$B$2:$BD$55,16,FALSE),D198=4,VLOOKUP(H198,[1]Film_Workers!$B$2:$BD$55,17,FALSE),D198=5,VLOOKUP(H198,[1]Film_Workers!$B$2:$BD$55,18,FALSE),D198=6,VLOOKUP(H198,[1]Film_Workers!$B$2:$BD$55,19,FALSE),D198=7,VLOOKUP(H198,[1]Film_Workers!$B$2:$BD$55,20,FALSE),D198=8,VLOOKUP(H198,[1]Film_Workers!$B$2:$BD$55,21,FALSE),D198=9,VLOOKUP(H198,[1]Film_Workers!$B$2:$BD$55,22,FALSE),D198=10,VLOOKUP(H198,[1]Film_Workers!$B$2:$BD$55,23,FALSE),D198=11,VLOOKUP(H198,[1]Film_Workers!$B$2:$BD$55,24,FALSE),D198=12,VLOOKUP(H198,[1]Film_Workers!$B$2:$BD$55,25,FALSE)),C198=2016,_xlfn.IFS(D198=1,VLOOKUP(H198,[1]Film_Workers!$B$2:$BD$55,26,FALSE),D198=2,VLOOKUP(H198,[1]Film_Workers!$B$2:$BD$55,27,FALSE),D198=3,VLOOKUP(H198,[1]Film_Workers!$B$2:$BD$55,28,FALSE),D198=4,VLOOKUP(H198,[1]Film_Workers!$B$2:$BD$55,29,FALSE),D198=5,VLOOKUP(H198,[1]Film_Workers!$B$2:$BD$55,30,FALSE),D198=6,VLOOKUP(H198,[1]Film_Workers!$B$2:$BD$55,31,FALSE),D198=7,VLOOKUP(H198,[1]Film_Workers!$B$2:$BD$55,32,FALSE),D198=8,VLOOKUP(H198,[1]Film_Workers!$B$2:$BD$55,33,FALSE),D198=9,VLOOKUP(H198,[1]Film_Workers!$B$2:$BD$55,34,FALSE),D198=10,VLOOKUP(H198,[1]Film_Workers!$B$2:$BD$55,35,FALSE),D198=11,VLOOKUP(H198,[1]Film_Workers!$B$2:$BD$55,36,FALSE),D198=12,VLOOKUP(H198,[1]Film_Workers!$B$2:$BD$55,37,FALSE)),C198=2017,_xlfn.IFS(D198=1,VLOOKUP(H198,[1]Film_Workers!$B$2:$BD$55,38,FALSE),D198=2,VLOOKUP(H198,[1]Film_Workers!$B$2:$BD$55,39,FALSE),D198=3,VLOOKUP(H198,[1]Film_Workers!$B$2:$BD$55,40,FALSE),D198=4,VLOOKUP(H198,[1]Film_Workers!$B$2:$BD$55,41,FALSE),D198=5,VLOOKUP(H198,[1]Film_Workers!$B$2:$BD$55,42,FALSE),D198=6,VLOOKUP(H198,[1]Film_Workers!$B$2:$BD$55,43,FALSE),D198=7,VLOOKUP(H198,[1]Film_Workers!$B$2:$BD$55,43,FALSE),D198=8,VLOOKUP(H198,[1]Film_Workers!$B$2:$BD$55,44,FALSE),D198=9,VLOOKUP(H198,[1]Film_Workers!$B$2:$BD$55,45,FALSE),D198=10,VLOOKUP(H198,[1]Film_Workers!$B$2:$BD$55,46,FALSE),D198=11,VLOOKUP(H198,[1]Film_Workers!$B$2:$BD$55,47,FALSE),D198=12,VLOOKUP(H198,[1]Film_Workers!$B$2:$BD$55,48)),C198=2018,_xlfn.IFS(D198=1,VLOOKUP(H198,[1]Film_Workers!$B$2:$BD$55,49,FALSE),D198=2,VLOOKUP(H198,[1]Film_Workers!$B$2:$BD$55,50,FALSE),D198=3,VLOOKUP(H198,[1]Film_Workers!$B$2:$BD$55,51,FALSE),D198=4,VLOOKUP(H198,[1]Film_Workers!$B$2:$BD$55,52,FALSE),D198=5,VLOOKUP(H198,[1]Film_Workers!$B$2:$BD$55,53,FALSE),D198=6,VLOOKUP(H198,[1]Film_Workers!$B$2:$BD$55,54)))</f>
        <v>3491</v>
      </c>
      <c r="W198">
        <f>_xlfn.IFS(C198=2014,_xlfn.IFS(D198=1,VLOOKUP(H198,[1]Priv_Workers!$B$2:$BD$55,2,FALSE),D198=2,VLOOKUP(H198,[1]Priv_Workers!$B$2:$BD$55,3,FALSE),D198=3,VLOOKUP(H198,[1]Priv_Workers!$B$2:$BD$55,4,FALSE),D198=4,VLOOKUP(H198,[1]Priv_Workers!$B$2:$BD$55,5,FALSE),D198=5,VLOOKUP(H198,[1]Priv_Workers!$B$2:$BD$55,6,FALSE),D198=6,VLOOKUP(H198,[1]Priv_Workers!$B$2:$BD$55,7,FALSE),D198=7,VLOOKUP(H198,[1]Priv_Workers!$B$2:$BD$55,8,FALSE),D198=8,VLOOKUP(H198,[1]Priv_Workers!$B$2:$BD$55,9,FALSE),D198=9,VLOOKUP(H198,[1]Priv_Workers!$B$2:$BD$55,10,FALSE),D198=10,VLOOKUP(H198,[1]Priv_Workers!$B$2:$BD$55,11,FALSE),D198=11,VLOOKUP(H198,[1]Priv_Workers!$B$2:$BD$55,12,FALSE),D198=12,VLOOKUP(H198,[1]Priv_Workers!$B$2:$BD$55,13,FALSE)),C198=2015,_xlfn.IFS(D198=1,VLOOKUP(H198,[1]Priv_Workers!$B$2:$BD$55,14,FALSE),D198=2,VLOOKUP(H198,[1]Priv_Workers!$B$2:$BD$55,15,FALSE),D198=3,VLOOKUP(H198,[1]Priv_Workers!$B$2:$BD$55,16,FALSE),D198=4,VLOOKUP(H198,[1]Priv_Workers!$B$2:$BD$55,17,FALSE),D198=5,VLOOKUP(H198,[1]Priv_Workers!$B$2:$BD$55,18,FALSE),D198=6,VLOOKUP(H198,[1]Priv_Workers!$B$2:$BD$55,19,FALSE),D198=7,VLOOKUP(H198,[1]Priv_Workers!$B$2:$BD$55,20,FALSE),D198=8,VLOOKUP(H198,[1]Priv_Workers!$B$2:$BD$55,21,FALSE),D198=9,VLOOKUP(H198,[1]Priv_Workers!$B$2:$BD$55,22,FALSE),D198=10,VLOOKUP(H198,[1]Priv_Workers!$B$2:$BD$55,23,FALSE),D198=11,VLOOKUP(H198,[1]Priv_Workers!$B$2:$BD$55,24,FALSE),D198=12,VLOOKUP(H198,[1]Priv_Workers!$B$2:$BD$55,25,FALSE)),C198=2016,_xlfn.IFS(D198=1,VLOOKUP(H198,[1]Priv_Workers!$B$2:$BD$55,26,FALSE),D198=2,VLOOKUP(H198,[1]Priv_Workers!$B$2:$BD$55,27,FALSE),D198=3,VLOOKUP(H198,[1]Priv_Workers!$B$2:$BD$55,28,FALSE),D198=4,VLOOKUP(H198,[1]Priv_Workers!$B$2:$BD$55,29,FALSE),D198=5,VLOOKUP(H198,[1]Priv_Workers!$B$2:$BD$55,30,FALSE),D198=6,VLOOKUP(H198,[1]Priv_Workers!$B$2:$BD$55,31,FALSE),D198=7,VLOOKUP(H198,[1]Priv_Workers!$B$2:$BD$55,32,FALSE),D198=8,VLOOKUP(H198,[1]Priv_Workers!$B$2:$BD$55,33,FALSE),D198=9,VLOOKUP(H198,[1]Priv_Workers!$B$2:$BD$55,34,FALSE),D198=10,VLOOKUP(H198,[1]Priv_Workers!$B$2:$BD$55,35,FALSE),D198=11,VLOOKUP(H198,[1]Priv_Workers!$B$2:$BD$55,36,FALSE),D198=12,VLOOKUP(H198,[1]Priv_Workers!$B$2:$BD$55,37,FALSE)),C198=2017,_xlfn.IFS(D198=1,VLOOKUP(H198,[1]Priv_Workers!$B$2:$BD$55,38,FALSE),D198=2,VLOOKUP(H198,[1]Priv_Workers!$B$2:$BD$55,39,FALSE),D198=3,VLOOKUP(H198,[1]Priv_Workers!$B$2:$BD$55,40,FALSE),D198=4,VLOOKUP(H198,[1]Priv_Workers!$B$2:$BD$55,41,FALSE),D198=5,VLOOKUP(H198,[1]Priv_Workers!$B$2:$BD$55,42,FALSE),D198=6,VLOOKUP(H198,[1]Priv_Workers!$B$2:$BD$55,43,FALSE),D198=7,VLOOKUP(H198,[1]Priv_Workers!$B$2:$BD$55,43,FALSE),D198=8,VLOOKUP(H198,[1]Priv_Workers!$B$2:$BD$55,44,FALSE),D198=9,VLOOKUP(H198,[1]Priv_Workers!$B$2:$BD$55,45,FALSE),D198=10,VLOOKUP(H198,[1]Priv_Workers!$B$2:$BD$55,46,FALSE),D198=11,VLOOKUP(H198,[1]Priv_Workers!$B$2:$BD$55,47,FALSE),D198=12,VLOOKUP(H198,[1]Priv_Workers!$B$2:$BD$55,48)),C198=2018,_xlfn.IFS(D198=1,VLOOKUP(H198,[1]Priv_Workers!$B$2:$BD$55,49,FALSE),D198=2,VLOOKUP(H198,[1]Priv_Workers!$B$2:$BD$55,50,FALSE),D198=3,VLOOKUP(H198,[1]Priv_Workers!$B$2:$BD$55,51,FALSE),D198=4,VLOOKUP(H198,[1]Priv_Workers!$B$2:$BD$55,52,FALSE),D198=5,VLOOKUP(H198,[1]Priv_Workers!$B$2:$BD$55,53,FALSE),D198=6,VLOOKUP(H198,[1]Priv_Workers!$B$2:$BD$55,54)))</f>
        <v>1605889</v>
      </c>
      <c r="X198" s="3">
        <f t="shared" si="27"/>
        <v>2.1738737857971502E-3</v>
      </c>
      <c r="Y198" s="2">
        <f>_xlfn.IFS(C198=2014, _xlfn.IFS(E198=1, VLOOKUP(H198, [1]Wage_Info!$B$2:$AH$55, 2, FALSE), E198=2, VLOOKUP(H198, [1]Wage_Info!$B$2:$AH$55, 3, FALSE), E198=3, VLOOKUP(H198, [1]Wage_Info!$B$2:$AH$55, 4, FALSE), E198=4, VLOOKUP(H198, [1]Wage_Info!$B$2:$AH$55, 5, FALSE)), C198=2015, _xlfn.IFS(E198=1, VLOOKUP(H198, [1]Wage_Info!$B$2:$AH$55, 6, FALSE), E198=2, VLOOKUP(H198, [1]Wage_Info!$B$2:$AH$55, 7, FALSE), E198=3, VLOOKUP(H198, [1]Wage_Info!$B$2:$AH$55, 8, FALSE), E198=4, VLOOKUP(H198, [1]Wage_Info!$B$2:$AH$55, 9, FALSE)), C198=2016, _xlfn.IFS(E198=1, VLOOKUP(H198, [1]Wage_Info!$B$2:$AH$55, 10, FALSE), E198=2, VLOOKUP(H198, [1]Wage_Info!$B$2:$AH$55, 11, FALSE), E198=3, VLOOKUP(H198, [1]Wage_Info!$B$2:$AH$55, 12, FALSE), E198=4, VLOOKUP(H198, [1]Wage_Info!$B$2:$AH$55, 13, FALSE)), C198=2017, _xlfn.IFS(E198=1, VLOOKUP(H198, [1]Wage_Info!$B$2:$AH$55, 14, FALSE), E198=2, VLOOKUP(H198, [1]Wage_Info!$B$2:$AH$55, 15, FALSE), E198=3, VLOOKUP(H198, [1]Wage_Info!$B$2:$AH$55, 16, FALSE), E198=4, VLOOKUP(H198, [1]Wage_Info!$B$2:$AH$55, 17, FALSE)), C198 = 2018, _xlfn.IFS(E198=1, VLOOKUP(H198, [1]Wage_Info!$B$2:$AH$55, 18, FALSE), E198=3, VLOOKUP(H198, [1]Wage_Info!$B$2:$AH$55, 19, FALSE)))</f>
        <v>44158756</v>
      </c>
      <c r="Z198" s="2">
        <f>_xlfn.IFS(C198=2014, _xlfn.IFS(E198=1, VLOOKUP(H198, [1]Wage_Info!$B$2:$AL$55, 20, FALSE), E198=2, VLOOKUP(H198, [1]Wage_Info!$B$2:$AL$55, 21, FALSE), E198=3, VLOOKUP(H198, [1]Wage_Info!$B$2:$AL$55, 22, FALSE), E198=4, VLOOKUP(H198, [1]Wage_Info!$B$2:$AL$55, 23, FALSE)), C198=2015, _xlfn.IFS(E198=1, VLOOKUP(H198, [1]Wage_Info!$B$2:$AL$55, 24, FALSE), E198=2, VLOOKUP(H198, [1]Wage_Info!$B$2:$AL$55, 25, FALSE), E198=3, VLOOKUP(H198, [1]Wage_Info!$B$2:$AL$55, 26, FALSE), E198=4, VLOOKUP(H198, [1]Wage_Info!$B$2:$AL$55, 27, FALSE)), C198=2016, _xlfn.IFS(E198=1, VLOOKUP(H198, [1]Wage_Info!$B$2:$AL$55, 28, FALSE), E198=2, VLOOKUP(H198, [1]Wage_Info!$B$2:$AL$55, 29, FALSE), E198=3, VLOOKUP(H198, [1]Wage_Info!$B$2:$AL$55, 30, FALSE), E198=4, VLOOKUP(H198, [1]Wage_Info!$B$2:$AL$55, 31, FALSE)), C198=2017, _xlfn.IFS(E198=1, VLOOKUP(H198, [1]Wage_Info!$B$2:$AL$55, 32, FALSE), E198=2, VLOOKUP(H198, [1]Wage_Info!$B$2:$AL$55, 33, FALSE), E198=3, VLOOKUP(H198, [1]Wage_Info!$B$2:$AL$55, 34, FALSE), E198=4, VLOOKUP(H198, [1]Wage_Info!$B$2:$AL$55, 35, FALSE)), C198 = 2018, _xlfn.IFS(E198=1, VLOOKUP(H198, [1]Wage_Info!$B$2:$AL$55, 36, FALSE), E198=2, VLOOKUP(H198, [1]Wage_Info!$B$2:$AL$55, 37, FALSE)))</f>
        <v>17774575161</v>
      </c>
      <c r="AA198" s="4">
        <f t="shared" si="28"/>
        <v>2.4843775786490092E-3</v>
      </c>
      <c r="AB198">
        <f>[1]Key!C198</f>
        <v>1</v>
      </c>
      <c r="AC198">
        <f t="shared" si="29"/>
        <v>0</v>
      </c>
      <c r="AD198">
        <f t="shared" si="30"/>
        <v>0</v>
      </c>
      <c r="AE198">
        <f t="shared" si="31"/>
        <v>0</v>
      </c>
      <c r="AF198">
        <f>[1]Key!D198</f>
        <v>0</v>
      </c>
    </row>
    <row r="199" spans="1:32" x14ac:dyDescent="0.3">
      <c r="A199">
        <v>198</v>
      </c>
      <c r="B199">
        <v>17</v>
      </c>
      <c r="C199">
        <v>2016</v>
      </c>
      <c r="D199">
        <v>7</v>
      </c>
      <c r="E199">
        <f t="shared" si="24"/>
        <v>3</v>
      </c>
      <c r="F199">
        <v>2017</v>
      </c>
      <c r="G199" t="s">
        <v>62</v>
      </c>
      <c r="H199" s="1">
        <f>VALUE(IF(G199="foreign",53,SUBSTITUTE(G199,G199,VLOOKUP(G199,[1]Key!$G$2:$H$55,2,))))</f>
        <v>53</v>
      </c>
      <c r="I199" t="s">
        <v>40</v>
      </c>
      <c r="J199">
        <f>VALUE(_xlfn.IFS(I199="foreign",53,I199="fictional",54, I199="unspecified", 55, NOT(OR(I199="foreign",I199="fictional")),SUBSTITUTE(I199,I199,VLOOKUP(I199,[1]Key!$G$2:$H$55,2,))))</f>
        <v>5</v>
      </c>
      <c r="K199">
        <f t="shared" si="25"/>
        <v>0</v>
      </c>
      <c r="L199">
        <f>VLOOKUP(H199, [1]Key!$H$2:$K$54, 2)</f>
        <v>0</v>
      </c>
      <c r="M199">
        <f>VLOOKUP(J199, [1]Key!$H$2:$K$54, 2)</f>
        <v>3</v>
      </c>
      <c r="N199">
        <f>VLOOKUP("*"&amp;G199&amp;"*",[1]Key!$N$2:$O$6,2,FALSE)</f>
        <v>0</v>
      </c>
      <c r="O199">
        <f>VLOOKUP("*"&amp;G199&amp;"*",[1]Key!$R$2:$S$11,2,FALSE)</f>
        <v>0</v>
      </c>
      <c r="P199">
        <v>4058</v>
      </c>
      <c r="Q199" s="2">
        <v>185000000</v>
      </c>
      <c r="R199" t="s">
        <v>37</v>
      </c>
      <c r="S199">
        <f>VLOOKUP(R199, [1]Key!$U$2:$V$23, 2, FALSE)</f>
        <v>3</v>
      </c>
      <c r="T199">
        <f t="shared" si="26"/>
        <v>0</v>
      </c>
      <c r="U199">
        <f>_xlfn.IFS(C199=2018, VLOOKUP(H199, '[1]State Pop'!$B$2:$G$55,6),C199=2017, VLOOKUP(H199, '[1]State Pop'!$B$2:$F$55,5),C199=2016, VLOOKUP(H199, '[1]State Pop'!$B$2:$F$55,4), C199=2015, VLOOKUP(H199, '[1]State Pop'!$B$2:$F$55,3), C199=2014, VLOOKUP(H199, '[1]State Pop'!$B$2:$F$55,2))</f>
        <v>0</v>
      </c>
      <c r="V199">
        <f>_xlfn.IFS(C199=2014,_xlfn.IFS(D199=1,VLOOKUP(H199,[1]Film_Workers!$B$2:$BD$55,2,FALSE),D199=2,VLOOKUP(H199,[1]Film_Workers!$B$2:$BD$55,3,FALSE),D199=3,VLOOKUP(H199,[1]Film_Workers!$B$2:$BD$55,4,FALSE),D199=4,VLOOKUP(H199,[1]Film_Workers!$B$2:$BD$55,5,FALSE),D199=5,VLOOKUP(H199,[1]Film_Workers!$B$2:$BD$55,6,FALSE),D199=6,VLOOKUP(H199,[1]Film_Workers!$B$2:$BD$55,7,FALSE),D199=7,VLOOKUP(H199,[1]Film_Workers!$B$2:$BD$55,8,FALSE),D199=8,VLOOKUP(H199,[1]Film_Workers!$B$2:$BD$55,9,FALSE),D199=9,VLOOKUP(H199,[1]Film_Workers!$B$2:$BD$55,10,FALSE),D199=10,VLOOKUP(H199,[1]Film_Workers!$B$2:$BD$55,11,FALSE),D199=11,VLOOKUP(H199,[1]Film_Workers!$B$2:$BD$55,12,FALSE),D199=12,VLOOKUP(H199,[1]Film_Workers!$B$2:$BD$55,13,FALSE)),C199=2015,_xlfn.IFS(D199=1,VLOOKUP(H199,[1]Film_Workers!$B$2:$BD$55,14,FALSE),D199=2,VLOOKUP(H199,[1]Film_Workers!$B$2:$BD$55,15,FALSE),D199=3,VLOOKUP(H199,[1]Film_Workers!$B$2:$BD$55,16,FALSE),D199=4,VLOOKUP(H199,[1]Film_Workers!$B$2:$BD$55,17,FALSE),D199=5,VLOOKUP(H199,[1]Film_Workers!$B$2:$BD$55,18,FALSE),D199=6,VLOOKUP(H199,[1]Film_Workers!$B$2:$BD$55,19,FALSE),D199=7,VLOOKUP(H199,[1]Film_Workers!$B$2:$BD$55,20,FALSE),D199=8,VLOOKUP(H199,[1]Film_Workers!$B$2:$BD$55,21,FALSE),D199=9,VLOOKUP(H199,[1]Film_Workers!$B$2:$BD$55,22,FALSE),D199=10,VLOOKUP(H199,[1]Film_Workers!$B$2:$BD$55,23,FALSE),D199=11,VLOOKUP(H199,[1]Film_Workers!$B$2:$BD$55,24,FALSE),D199=12,VLOOKUP(H199,[1]Film_Workers!$B$2:$BD$55,25,FALSE)),C199=2016,_xlfn.IFS(D199=1,VLOOKUP(H199,[1]Film_Workers!$B$2:$BD$55,26,FALSE),D199=2,VLOOKUP(H199,[1]Film_Workers!$B$2:$BD$55,27,FALSE),D199=3,VLOOKUP(H199,[1]Film_Workers!$B$2:$BD$55,28,FALSE),D199=4,VLOOKUP(H199,[1]Film_Workers!$B$2:$BD$55,29,FALSE),D199=5,VLOOKUP(H199,[1]Film_Workers!$B$2:$BD$55,30,FALSE),D199=6,VLOOKUP(H199,[1]Film_Workers!$B$2:$BD$55,31,FALSE),D199=7,VLOOKUP(H199,[1]Film_Workers!$B$2:$BD$55,32,FALSE),D199=8,VLOOKUP(H199,[1]Film_Workers!$B$2:$BD$55,33,FALSE),D199=9,VLOOKUP(H199,[1]Film_Workers!$B$2:$BD$55,34,FALSE),D199=10,VLOOKUP(H199,[1]Film_Workers!$B$2:$BD$55,35,FALSE),D199=11,VLOOKUP(H199,[1]Film_Workers!$B$2:$BD$55,36,FALSE),D199=12,VLOOKUP(H199,[1]Film_Workers!$B$2:$BD$55,37,FALSE)),C199=2017,_xlfn.IFS(D199=1,VLOOKUP(H199,[1]Film_Workers!$B$2:$BD$55,38,FALSE),D199=2,VLOOKUP(H199,[1]Film_Workers!$B$2:$BD$55,39,FALSE),D199=3,VLOOKUP(H199,[1]Film_Workers!$B$2:$BD$55,40,FALSE),D199=4,VLOOKUP(H199,[1]Film_Workers!$B$2:$BD$55,41,FALSE),D199=5,VLOOKUP(H199,[1]Film_Workers!$B$2:$BD$55,42,FALSE),D199=6,VLOOKUP(H199,[1]Film_Workers!$B$2:$BD$55,43,FALSE),D199=7,VLOOKUP(H199,[1]Film_Workers!$B$2:$BD$55,43,FALSE),D199=8,VLOOKUP(H199,[1]Film_Workers!$B$2:$BD$55,44,FALSE),D199=9,VLOOKUP(H199,[1]Film_Workers!$B$2:$BD$55,45,FALSE),D199=10,VLOOKUP(H199,[1]Film_Workers!$B$2:$BD$55,46,FALSE),D199=11,VLOOKUP(H199,[1]Film_Workers!$B$2:$BD$55,47,FALSE),D199=12,VLOOKUP(H199,[1]Film_Workers!$B$2:$BD$55,48)),C199=2018,_xlfn.IFS(D199=1,VLOOKUP(H199,[1]Film_Workers!$B$2:$BD$55,49,FALSE),D199=2,VLOOKUP(H199,[1]Film_Workers!$B$2:$BD$55,50,FALSE),D199=3,VLOOKUP(H199,[1]Film_Workers!$B$2:$BD$55,51,FALSE),D199=4,VLOOKUP(H199,[1]Film_Workers!$B$2:$BD$55,52,FALSE),D199=5,VLOOKUP(H199,[1]Film_Workers!$B$2:$BD$55,53,FALSE),D199=6,VLOOKUP(H199,[1]Film_Workers!$B$2:$BD$55,54)))</f>
        <v>0</v>
      </c>
      <c r="W199">
        <f>_xlfn.IFS(C199=2014,_xlfn.IFS(D199=1,VLOOKUP(H199,[1]Priv_Workers!$B$2:$BD$55,2,FALSE),D199=2,VLOOKUP(H199,[1]Priv_Workers!$B$2:$BD$55,3,FALSE),D199=3,VLOOKUP(H199,[1]Priv_Workers!$B$2:$BD$55,4,FALSE),D199=4,VLOOKUP(H199,[1]Priv_Workers!$B$2:$BD$55,5,FALSE),D199=5,VLOOKUP(H199,[1]Priv_Workers!$B$2:$BD$55,6,FALSE),D199=6,VLOOKUP(H199,[1]Priv_Workers!$B$2:$BD$55,7,FALSE),D199=7,VLOOKUP(H199,[1]Priv_Workers!$B$2:$BD$55,8,FALSE),D199=8,VLOOKUP(H199,[1]Priv_Workers!$B$2:$BD$55,9,FALSE),D199=9,VLOOKUP(H199,[1]Priv_Workers!$B$2:$BD$55,10,FALSE),D199=10,VLOOKUP(H199,[1]Priv_Workers!$B$2:$BD$55,11,FALSE),D199=11,VLOOKUP(H199,[1]Priv_Workers!$B$2:$BD$55,12,FALSE),D199=12,VLOOKUP(H199,[1]Priv_Workers!$B$2:$BD$55,13,FALSE)),C199=2015,_xlfn.IFS(D199=1,VLOOKUP(H199,[1]Priv_Workers!$B$2:$BD$55,14,FALSE),D199=2,VLOOKUP(H199,[1]Priv_Workers!$B$2:$BD$55,15,FALSE),D199=3,VLOOKUP(H199,[1]Priv_Workers!$B$2:$BD$55,16,FALSE),D199=4,VLOOKUP(H199,[1]Priv_Workers!$B$2:$BD$55,17,FALSE),D199=5,VLOOKUP(H199,[1]Priv_Workers!$B$2:$BD$55,18,FALSE),D199=6,VLOOKUP(H199,[1]Priv_Workers!$B$2:$BD$55,19,FALSE),D199=7,VLOOKUP(H199,[1]Priv_Workers!$B$2:$BD$55,20,FALSE),D199=8,VLOOKUP(H199,[1]Priv_Workers!$B$2:$BD$55,21,FALSE),D199=9,VLOOKUP(H199,[1]Priv_Workers!$B$2:$BD$55,22,FALSE),D199=10,VLOOKUP(H199,[1]Priv_Workers!$B$2:$BD$55,23,FALSE),D199=11,VLOOKUP(H199,[1]Priv_Workers!$B$2:$BD$55,24,FALSE),D199=12,VLOOKUP(H199,[1]Priv_Workers!$B$2:$BD$55,25,FALSE)),C199=2016,_xlfn.IFS(D199=1,VLOOKUP(H199,[1]Priv_Workers!$B$2:$BD$55,26,FALSE),D199=2,VLOOKUP(H199,[1]Priv_Workers!$B$2:$BD$55,27,FALSE),D199=3,VLOOKUP(H199,[1]Priv_Workers!$B$2:$BD$55,28,FALSE),D199=4,VLOOKUP(H199,[1]Priv_Workers!$B$2:$BD$55,29,FALSE),D199=5,VLOOKUP(H199,[1]Priv_Workers!$B$2:$BD$55,30,FALSE),D199=6,VLOOKUP(H199,[1]Priv_Workers!$B$2:$BD$55,31,FALSE),D199=7,VLOOKUP(H199,[1]Priv_Workers!$B$2:$BD$55,32,FALSE),D199=8,VLOOKUP(H199,[1]Priv_Workers!$B$2:$BD$55,33,FALSE),D199=9,VLOOKUP(H199,[1]Priv_Workers!$B$2:$BD$55,34,FALSE),D199=10,VLOOKUP(H199,[1]Priv_Workers!$B$2:$BD$55,35,FALSE),D199=11,VLOOKUP(H199,[1]Priv_Workers!$B$2:$BD$55,36,FALSE),D199=12,VLOOKUP(H199,[1]Priv_Workers!$B$2:$BD$55,37,FALSE)),C199=2017,_xlfn.IFS(D199=1,VLOOKUP(H199,[1]Priv_Workers!$B$2:$BD$55,38,FALSE),D199=2,VLOOKUP(H199,[1]Priv_Workers!$B$2:$BD$55,39,FALSE),D199=3,VLOOKUP(H199,[1]Priv_Workers!$B$2:$BD$55,40,FALSE),D199=4,VLOOKUP(H199,[1]Priv_Workers!$B$2:$BD$55,41,FALSE),D199=5,VLOOKUP(H199,[1]Priv_Workers!$B$2:$BD$55,42,FALSE),D199=6,VLOOKUP(H199,[1]Priv_Workers!$B$2:$BD$55,43,FALSE),D199=7,VLOOKUP(H199,[1]Priv_Workers!$B$2:$BD$55,43,FALSE),D199=8,VLOOKUP(H199,[1]Priv_Workers!$B$2:$BD$55,44,FALSE),D199=9,VLOOKUP(H199,[1]Priv_Workers!$B$2:$BD$55,45,FALSE),D199=10,VLOOKUP(H199,[1]Priv_Workers!$B$2:$BD$55,46,FALSE),D199=11,VLOOKUP(H199,[1]Priv_Workers!$B$2:$BD$55,47,FALSE),D199=12,VLOOKUP(H199,[1]Priv_Workers!$B$2:$BD$55,48)),C199=2018,_xlfn.IFS(D199=1,VLOOKUP(H199,[1]Priv_Workers!$B$2:$BD$55,49,FALSE),D199=2,VLOOKUP(H199,[1]Priv_Workers!$B$2:$BD$55,50,FALSE),D199=3,VLOOKUP(H199,[1]Priv_Workers!$B$2:$BD$55,51,FALSE),D199=4,VLOOKUP(H199,[1]Priv_Workers!$B$2:$BD$55,52,FALSE),D199=5,VLOOKUP(H199,[1]Priv_Workers!$B$2:$BD$55,53,FALSE),D199=6,VLOOKUP(H199,[1]Priv_Workers!$B$2:$BD$55,54)))</f>
        <v>0</v>
      </c>
      <c r="X199" s="3" t="e">
        <f t="shared" si="27"/>
        <v>#DIV/0!</v>
      </c>
      <c r="Y199" s="2">
        <f>_xlfn.IFS(C199=2014, _xlfn.IFS(E199=1, VLOOKUP(H199, [1]Wage_Info!$B$2:$AH$55, 2, FALSE), E199=2, VLOOKUP(H199, [1]Wage_Info!$B$2:$AH$55, 3, FALSE), E199=3, VLOOKUP(H199, [1]Wage_Info!$B$2:$AH$55, 4, FALSE), E199=4, VLOOKUP(H199, [1]Wage_Info!$B$2:$AH$55, 5, FALSE)), C199=2015, _xlfn.IFS(E199=1, VLOOKUP(H199, [1]Wage_Info!$B$2:$AH$55, 6, FALSE), E199=2, VLOOKUP(H199, [1]Wage_Info!$B$2:$AH$55, 7, FALSE), E199=3, VLOOKUP(H199, [1]Wage_Info!$B$2:$AH$55, 8, FALSE), E199=4, VLOOKUP(H199, [1]Wage_Info!$B$2:$AH$55, 9, FALSE)), C199=2016, _xlfn.IFS(E199=1, VLOOKUP(H199, [1]Wage_Info!$B$2:$AH$55, 10, FALSE), E199=2, VLOOKUP(H199, [1]Wage_Info!$B$2:$AH$55, 11, FALSE), E199=3, VLOOKUP(H199, [1]Wage_Info!$B$2:$AH$55, 12, FALSE), E199=4, VLOOKUP(H199, [1]Wage_Info!$B$2:$AH$55, 13, FALSE)), C199=2017, _xlfn.IFS(E199=1, VLOOKUP(H199, [1]Wage_Info!$B$2:$AH$55, 14, FALSE), E199=2, VLOOKUP(H199, [1]Wage_Info!$B$2:$AH$55, 15, FALSE), E199=3, VLOOKUP(H199, [1]Wage_Info!$B$2:$AH$55, 16, FALSE), E199=4, VLOOKUP(H199, [1]Wage_Info!$B$2:$AH$55, 17, FALSE)), C199 = 2018, _xlfn.IFS(E199=1, VLOOKUP(H199, [1]Wage_Info!$B$2:$AH$55, 18, FALSE), E199=3, VLOOKUP(H199, [1]Wage_Info!$B$2:$AH$55, 19, FALSE)))</f>
        <v>0</v>
      </c>
      <c r="Z199" s="2">
        <f>_xlfn.IFS(C199=2014, _xlfn.IFS(E199=1, VLOOKUP(H199, [1]Wage_Info!$B$2:$AL$55, 20, FALSE), E199=2, VLOOKUP(H199, [1]Wage_Info!$B$2:$AL$55, 21, FALSE), E199=3, VLOOKUP(H199, [1]Wage_Info!$B$2:$AL$55, 22, FALSE), E199=4, VLOOKUP(H199, [1]Wage_Info!$B$2:$AL$55, 23, FALSE)), C199=2015, _xlfn.IFS(E199=1, VLOOKUP(H199, [1]Wage_Info!$B$2:$AL$55, 24, FALSE), E199=2, VLOOKUP(H199, [1]Wage_Info!$B$2:$AL$55, 25, FALSE), E199=3, VLOOKUP(H199, [1]Wage_Info!$B$2:$AL$55, 26, FALSE), E199=4, VLOOKUP(H199, [1]Wage_Info!$B$2:$AL$55, 27, FALSE)), C199=2016, _xlfn.IFS(E199=1, VLOOKUP(H199, [1]Wage_Info!$B$2:$AL$55, 28, FALSE), E199=2, VLOOKUP(H199, [1]Wage_Info!$B$2:$AL$55, 29, FALSE), E199=3, VLOOKUP(H199, [1]Wage_Info!$B$2:$AL$55, 30, FALSE), E199=4, VLOOKUP(H199, [1]Wage_Info!$B$2:$AL$55, 31, FALSE)), C199=2017, _xlfn.IFS(E199=1, VLOOKUP(H199, [1]Wage_Info!$B$2:$AL$55, 32, FALSE), E199=2, VLOOKUP(H199, [1]Wage_Info!$B$2:$AL$55, 33, FALSE), E199=3, VLOOKUP(H199, [1]Wage_Info!$B$2:$AL$55, 34, FALSE), E199=4, VLOOKUP(H199, [1]Wage_Info!$B$2:$AL$55, 35, FALSE)), C199 = 2018, _xlfn.IFS(E199=1, VLOOKUP(H199, [1]Wage_Info!$B$2:$AL$55, 36, FALSE), E199=2, VLOOKUP(H199, [1]Wage_Info!$B$2:$AL$55, 37, FALSE)))</f>
        <v>0</v>
      </c>
      <c r="AA199" s="4" t="e">
        <f t="shared" si="28"/>
        <v>#DIV/0!</v>
      </c>
      <c r="AB199">
        <f>[1]Key!C199</f>
        <v>1</v>
      </c>
      <c r="AC199">
        <f t="shared" si="29"/>
        <v>0</v>
      </c>
      <c r="AD199">
        <f t="shared" si="30"/>
        <v>0</v>
      </c>
      <c r="AE199">
        <f t="shared" si="31"/>
        <v>0</v>
      </c>
      <c r="AF199">
        <f>[1]Key!D199</f>
        <v>0</v>
      </c>
    </row>
    <row r="200" spans="1:32" x14ac:dyDescent="0.3">
      <c r="A200">
        <v>199</v>
      </c>
      <c r="B200">
        <v>18</v>
      </c>
      <c r="C200">
        <v>2016</v>
      </c>
      <c r="D200">
        <v>4</v>
      </c>
      <c r="E200">
        <f t="shared" si="24"/>
        <v>2</v>
      </c>
      <c r="F200">
        <v>2017</v>
      </c>
      <c r="G200" t="s">
        <v>62</v>
      </c>
      <c r="H200" s="1">
        <f>VALUE(IF(G200="foreign",53,SUBSTITUTE(G200,G200,VLOOKUP(G200,[1]Key!$G$2:$H$55,2,))))</f>
        <v>53</v>
      </c>
      <c r="I200" t="s">
        <v>97</v>
      </c>
      <c r="J200">
        <f>VALUE(_xlfn.IFS(I200="foreign",53,I200="fictional",54, I200="unspecified", 55, NOT(OR(I200="foreign",I200="fictional")),SUBSTITUTE(I200,I200,VLOOKUP(I200,[1]Key!$G$2:$H$55,2,))))</f>
        <v>54</v>
      </c>
      <c r="K200">
        <f t="shared" si="25"/>
        <v>0</v>
      </c>
      <c r="L200">
        <f>VLOOKUP(H200, [1]Key!$H$2:$K$54, 2)</f>
        <v>0</v>
      </c>
      <c r="M200">
        <f>VLOOKUP(J200, [1]Key!$H$2:$K$54, 2)</f>
        <v>0</v>
      </c>
      <c r="N200">
        <f>VLOOKUP("*"&amp;G200&amp;"*",[1]Key!$N$2:$O$6,2,FALSE)</f>
        <v>0</v>
      </c>
      <c r="O200">
        <f>VLOOKUP("*"&amp;G200&amp;"*",[1]Key!$R$2:$S$11,2,FALSE)</f>
        <v>0</v>
      </c>
      <c r="P200">
        <v>4051</v>
      </c>
      <c r="Q200" s="2">
        <v>300000000</v>
      </c>
      <c r="R200" t="s">
        <v>37</v>
      </c>
      <c r="S200">
        <f>VLOOKUP(R200, [1]Key!$U$2:$V$23, 2, FALSE)</f>
        <v>3</v>
      </c>
      <c r="T200">
        <f t="shared" si="26"/>
        <v>0</v>
      </c>
      <c r="U200">
        <f>_xlfn.IFS(C200=2018, VLOOKUP(H200, '[1]State Pop'!$B$2:$G$55,6),C200=2017, VLOOKUP(H200, '[1]State Pop'!$B$2:$F$55,5),C200=2016, VLOOKUP(H200, '[1]State Pop'!$B$2:$F$55,4), C200=2015, VLOOKUP(H200, '[1]State Pop'!$B$2:$F$55,3), C200=2014, VLOOKUP(H200, '[1]State Pop'!$B$2:$F$55,2))</f>
        <v>0</v>
      </c>
      <c r="V200">
        <f>_xlfn.IFS(C200=2014,_xlfn.IFS(D200=1,VLOOKUP(H200,[1]Film_Workers!$B$2:$BD$55,2,FALSE),D200=2,VLOOKUP(H200,[1]Film_Workers!$B$2:$BD$55,3,FALSE),D200=3,VLOOKUP(H200,[1]Film_Workers!$B$2:$BD$55,4,FALSE),D200=4,VLOOKUP(H200,[1]Film_Workers!$B$2:$BD$55,5,FALSE),D200=5,VLOOKUP(H200,[1]Film_Workers!$B$2:$BD$55,6,FALSE),D200=6,VLOOKUP(H200,[1]Film_Workers!$B$2:$BD$55,7,FALSE),D200=7,VLOOKUP(H200,[1]Film_Workers!$B$2:$BD$55,8,FALSE),D200=8,VLOOKUP(H200,[1]Film_Workers!$B$2:$BD$55,9,FALSE),D200=9,VLOOKUP(H200,[1]Film_Workers!$B$2:$BD$55,10,FALSE),D200=10,VLOOKUP(H200,[1]Film_Workers!$B$2:$BD$55,11,FALSE),D200=11,VLOOKUP(H200,[1]Film_Workers!$B$2:$BD$55,12,FALSE),D200=12,VLOOKUP(H200,[1]Film_Workers!$B$2:$BD$55,13,FALSE)),C200=2015,_xlfn.IFS(D200=1,VLOOKUP(H200,[1]Film_Workers!$B$2:$BD$55,14,FALSE),D200=2,VLOOKUP(H200,[1]Film_Workers!$B$2:$BD$55,15,FALSE),D200=3,VLOOKUP(H200,[1]Film_Workers!$B$2:$BD$55,16,FALSE),D200=4,VLOOKUP(H200,[1]Film_Workers!$B$2:$BD$55,17,FALSE),D200=5,VLOOKUP(H200,[1]Film_Workers!$B$2:$BD$55,18,FALSE),D200=6,VLOOKUP(H200,[1]Film_Workers!$B$2:$BD$55,19,FALSE),D200=7,VLOOKUP(H200,[1]Film_Workers!$B$2:$BD$55,20,FALSE),D200=8,VLOOKUP(H200,[1]Film_Workers!$B$2:$BD$55,21,FALSE),D200=9,VLOOKUP(H200,[1]Film_Workers!$B$2:$BD$55,22,FALSE),D200=10,VLOOKUP(H200,[1]Film_Workers!$B$2:$BD$55,23,FALSE),D200=11,VLOOKUP(H200,[1]Film_Workers!$B$2:$BD$55,24,FALSE),D200=12,VLOOKUP(H200,[1]Film_Workers!$B$2:$BD$55,25,FALSE)),C200=2016,_xlfn.IFS(D200=1,VLOOKUP(H200,[1]Film_Workers!$B$2:$BD$55,26,FALSE),D200=2,VLOOKUP(H200,[1]Film_Workers!$B$2:$BD$55,27,FALSE),D200=3,VLOOKUP(H200,[1]Film_Workers!$B$2:$BD$55,28,FALSE),D200=4,VLOOKUP(H200,[1]Film_Workers!$B$2:$BD$55,29,FALSE),D200=5,VLOOKUP(H200,[1]Film_Workers!$B$2:$BD$55,30,FALSE),D200=6,VLOOKUP(H200,[1]Film_Workers!$B$2:$BD$55,31,FALSE),D200=7,VLOOKUP(H200,[1]Film_Workers!$B$2:$BD$55,32,FALSE),D200=8,VLOOKUP(H200,[1]Film_Workers!$B$2:$BD$55,33,FALSE),D200=9,VLOOKUP(H200,[1]Film_Workers!$B$2:$BD$55,34,FALSE),D200=10,VLOOKUP(H200,[1]Film_Workers!$B$2:$BD$55,35,FALSE),D200=11,VLOOKUP(H200,[1]Film_Workers!$B$2:$BD$55,36,FALSE),D200=12,VLOOKUP(H200,[1]Film_Workers!$B$2:$BD$55,37,FALSE)),C200=2017,_xlfn.IFS(D200=1,VLOOKUP(H200,[1]Film_Workers!$B$2:$BD$55,38,FALSE),D200=2,VLOOKUP(H200,[1]Film_Workers!$B$2:$BD$55,39,FALSE),D200=3,VLOOKUP(H200,[1]Film_Workers!$B$2:$BD$55,40,FALSE),D200=4,VLOOKUP(H200,[1]Film_Workers!$B$2:$BD$55,41,FALSE),D200=5,VLOOKUP(H200,[1]Film_Workers!$B$2:$BD$55,42,FALSE),D200=6,VLOOKUP(H200,[1]Film_Workers!$B$2:$BD$55,43,FALSE),D200=7,VLOOKUP(H200,[1]Film_Workers!$B$2:$BD$55,43,FALSE),D200=8,VLOOKUP(H200,[1]Film_Workers!$B$2:$BD$55,44,FALSE),D200=9,VLOOKUP(H200,[1]Film_Workers!$B$2:$BD$55,45,FALSE),D200=10,VLOOKUP(H200,[1]Film_Workers!$B$2:$BD$55,46,FALSE),D200=11,VLOOKUP(H200,[1]Film_Workers!$B$2:$BD$55,47,FALSE),D200=12,VLOOKUP(H200,[1]Film_Workers!$B$2:$BD$55,48)),C200=2018,_xlfn.IFS(D200=1,VLOOKUP(H200,[1]Film_Workers!$B$2:$BD$55,49,FALSE),D200=2,VLOOKUP(H200,[1]Film_Workers!$B$2:$BD$55,50,FALSE),D200=3,VLOOKUP(H200,[1]Film_Workers!$B$2:$BD$55,51,FALSE),D200=4,VLOOKUP(H200,[1]Film_Workers!$B$2:$BD$55,52,FALSE),D200=5,VLOOKUP(H200,[1]Film_Workers!$B$2:$BD$55,53,FALSE),D200=6,VLOOKUP(H200,[1]Film_Workers!$B$2:$BD$55,54)))</f>
        <v>0</v>
      </c>
      <c r="W200">
        <f>_xlfn.IFS(C200=2014,_xlfn.IFS(D200=1,VLOOKUP(H200,[1]Priv_Workers!$B$2:$BD$55,2,FALSE),D200=2,VLOOKUP(H200,[1]Priv_Workers!$B$2:$BD$55,3,FALSE),D200=3,VLOOKUP(H200,[1]Priv_Workers!$B$2:$BD$55,4,FALSE),D200=4,VLOOKUP(H200,[1]Priv_Workers!$B$2:$BD$55,5,FALSE),D200=5,VLOOKUP(H200,[1]Priv_Workers!$B$2:$BD$55,6,FALSE),D200=6,VLOOKUP(H200,[1]Priv_Workers!$B$2:$BD$55,7,FALSE),D200=7,VLOOKUP(H200,[1]Priv_Workers!$B$2:$BD$55,8,FALSE),D200=8,VLOOKUP(H200,[1]Priv_Workers!$B$2:$BD$55,9,FALSE),D200=9,VLOOKUP(H200,[1]Priv_Workers!$B$2:$BD$55,10,FALSE),D200=10,VLOOKUP(H200,[1]Priv_Workers!$B$2:$BD$55,11,FALSE),D200=11,VLOOKUP(H200,[1]Priv_Workers!$B$2:$BD$55,12,FALSE),D200=12,VLOOKUP(H200,[1]Priv_Workers!$B$2:$BD$55,13,FALSE)),C200=2015,_xlfn.IFS(D200=1,VLOOKUP(H200,[1]Priv_Workers!$B$2:$BD$55,14,FALSE),D200=2,VLOOKUP(H200,[1]Priv_Workers!$B$2:$BD$55,15,FALSE),D200=3,VLOOKUP(H200,[1]Priv_Workers!$B$2:$BD$55,16,FALSE),D200=4,VLOOKUP(H200,[1]Priv_Workers!$B$2:$BD$55,17,FALSE),D200=5,VLOOKUP(H200,[1]Priv_Workers!$B$2:$BD$55,18,FALSE),D200=6,VLOOKUP(H200,[1]Priv_Workers!$B$2:$BD$55,19,FALSE),D200=7,VLOOKUP(H200,[1]Priv_Workers!$B$2:$BD$55,20,FALSE),D200=8,VLOOKUP(H200,[1]Priv_Workers!$B$2:$BD$55,21,FALSE),D200=9,VLOOKUP(H200,[1]Priv_Workers!$B$2:$BD$55,22,FALSE),D200=10,VLOOKUP(H200,[1]Priv_Workers!$B$2:$BD$55,23,FALSE),D200=11,VLOOKUP(H200,[1]Priv_Workers!$B$2:$BD$55,24,FALSE),D200=12,VLOOKUP(H200,[1]Priv_Workers!$B$2:$BD$55,25,FALSE)),C200=2016,_xlfn.IFS(D200=1,VLOOKUP(H200,[1]Priv_Workers!$B$2:$BD$55,26,FALSE),D200=2,VLOOKUP(H200,[1]Priv_Workers!$B$2:$BD$55,27,FALSE),D200=3,VLOOKUP(H200,[1]Priv_Workers!$B$2:$BD$55,28,FALSE),D200=4,VLOOKUP(H200,[1]Priv_Workers!$B$2:$BD$55,29,FALSE),D200=5,VLOOKUP(H200,[1]Priv_Workers!$B$2:$BD$55,30,FALSE),D200=6,VLOOKUP(H200,[1]Priv_Workers!$B$2:$BD$55,31,FALSE),D200=7,VLOOKUP(H200,[1]Priv_Workers!$B$2:$BD$55,32,FALSE),D200=8,VLOOKUP(H200,[1]Priv_Workers!$B$2:$BD$55,33,FALSE),D200=9,VLOOKUP(H200,[1]Priv_Workers!$B$2:$BD$55,34,FALSE),D200=10,VLOOKUP(H200,[1]Priv_Workers!$B$2:$BD$55,35,FALSE),D200=11,VLOOKUP(H200,[1]Priv_Workers!$B$2:$BD$55,36,FALSE),D200=12,VLOOKUP(H200,[1]Priv_Workers!$B$2:$BD$55,37,FALSE)),C200=2017,_xlfn.IFS(D200=1,VLOOKUP(H200,[1]Priv_Workers!$B$2:$BD$55,38,FALSE),D200=2,VLOOKUP(H200,[1]Priv_Workers!$B$2:$BD$55,39,FALSE),D200=3,VLOOKUP(H200,[1]Priv_Workers!$B$2:$BD$55,40,FALSE),D200=4,VLOOKUP(H200,[1]Priv_Workers!$B$2:$BD$55,41,FALSE),D200=5,VLOOKUP(H200,[1]Priv_Workers!$B$2:$BD$55,42,FALSE),D200=6,VLOOKUP(H200,[1]Priv_Workers!$B$2:$BD$55,43,FALSE),D200=7,VLOOKUP(H200,[1]Priv_Workers!$B$2:$BD$55,43,FALSE),D200=8,VLOOKUP(H200,[1]Priv_Workers!$B$2:$BD$55,44,FALSE),D200=9,VLOOKUP(H200,[1]Priv_Workers!$B$2:$BD$55,45,FALSE),D200=10,VLOOKUP(H200,[1]Priv_Workers!$B$2:$BD$55,46,FALSE),D200=11,VLOOKUP(H200,[1]Priv_Workers!$B$2:$BD$55,47,FALSE),D200=12,VLOOKUP(H200,[1]Priv_Workers!$B$2:$BD$55,48)),C200=2018,_xlfn.IFS(D200=1,VLOOKUP(H200,[1]Priv_Workers!$B$2:$BD$55,49,FALSE),D200=2,VLOOKUP(H200,[1]Priv_Workers!$B$2:$BD$55,50,FALSE),D200=3,VLOOKUP(H200,[1]Priv_Workers!$B$2:$BD$55,51,FALSE),D200=4,VLOOKUP(H200,[1]Priv_Workers!$B$2:$BD$55,52,FALSE),D200=5,VLOOKUP(H200,[1]Priv_Workers!$B$2:$BD$55,53,FALSE),D200=6,VLOOKUP(H200,[1]Priv_Workers!$B$2:$BD$55,54)))</f>
        <v>0</v>
      </c>
      <c r="X200" s="3" t="e">
        <f t="shared" si="27"/>
        <v>#DIV/0!</v>
      </c>
      <c r="Y200" s="2">
        <f>_xlfn.IFS(C200=2014, _xlfn.IFS(E200=1, VLOOKUP(H200, [1]Wage_Info!$B$2:$AH$55, 2, FALSE), E200=2, VLOOKUP(H200, [1]Wage_Info!$B$2:$AH$55, 3, FALSE), E200=3, VLOOKUP(H200, [1]Wage_Info!$B$2:$AH$55, 4, FALSE), E200=4, VLOOKUP(H200, [1]Wage_Info!$B$2:$AH$55, 5, FALSE)), C200=2015, _xlfn.IFS(E200=1, VLOOKUP(H200, [1]Wage_Info!$B$2:$AH$55, 6, FALSE), E200=2, VLOOKUP(H200, [1]Wage_Info!$B$2:$AH$55, 7, FALSE), E200=3, VLOOKUP(H200, [1]Wage_Info!$B$2:$AH$55, 8, FALSE), E200=4, VLOOKUP(H200, [1]Wage_Info!$B$2:$AH$55, 9, FALSE)), C200=2016, _xlfn.IFS(E200=1, VLOOKUP(H200, [1]Wage_Info!$B$2:$AH$55, 10, FALSE), E200=2, VLOOKUP(H200, [1]Wage_Info!$B$2:$AH$55, 11, FALSE), E200=3, VLOOKUP(H200, [1]Wage_Info!$B$2:$AH$55, 12, FALSE), E200=4, VLOOKUP(H200, [1]Wage_Info!$B$2:$AH$55, 13, FALSE)), C200=2017, _xlfn.IFS(E200=1, VLOOKUP(H200, [1]Wage_Info!$B$2:$AH$55, 14, FALSE), E200=2, VLOOKUP(H200, [1]Wage_Info!$B$2:$AH$55, 15, FALSE), E200=3, VLOOKUP(H200, [1]Wage_Info!$B$2:$AH$55, 16, FALSE), E200=4, VLOOKUP(H200, [1]Wage_Info!$B$2:$AH$55, 17, FALSE)), C200 = 2018, _xlfn.IFS(E200=1, VLOOKUP(H200, [1]Wage_Info!$B$2:$AH$55, 18, FALSE), E200=3, VLOOKUP(H200, [1]Wage_Info!$B$2:$AH$55, 19, FALSE)))</f>
        <v>0</v>
      </c>
      <c r="Z200" s="2">
        <f>_xlfn.IFS(C200=2014, _xlfn.IFS(E200=1, VLOOKUP(H200, [1]Wage_Info!$B$2:$AL$55, 20, FALSE), E200=2, VLOOKUP(H200, [1]Wage_Info!$B$2:$AL$55, 21, FALSE), E200=3, VLOOKUP(H200, [1]Wage_Info!$B$2:$AL$55, 22, FALSE), E200=4, VLOOKUP(H200, [1]Wage_Info!$B$2:$AL$55, 23, FALSE)), C200=2015, _xlfn.IFS(E200=1, VLOOKUP(H200, [1]Wage_Info!$B$2:$AL$55, 24, FALSE), E200=2, VLOOKUP(H200, [1]Wage_Info!$B$2:$AL$55, 25, FALSE), E200=3, VLOOKUP(H200, [1]Wage_Info!$B$2:$AL$55, 26, FALSE), E200=4, VLOOKUP(H200, [1]Wage_Info!$B$2:$AL$55, 27, FALSE)), C200=2016, _xlfn.IFS(E200=1, VLOOKUP(H200, [1]Wage_Info!$B$2:$AL$55, 28, FALSE), E200=2, VLOOKUP(H200, [1]Wage_Info!$B$2:$AL$55, 29, FALSE), E200=3, VLOOKUP(H200, [1]Wage_Info!$B$2:$AL$55, 30, FALSE), E200=4, VLOOKUP(H200, [1]Wage_Info!$B$2:$AL$55, 31, FALSE)), C200=2017, _xlfn.IFS(E200=1, VLOOKUP(H200, [1]Wage_Info!$B$2:$AL$55, 32, FALSE), E200=2, VLOOKUP(H200, [1]Wage_Info!$B$2:$AL$55, 33, FALSE), E200=3, VLOOKUP(H200, [1]Wage_Info!$B$2:$AL$55, 34, FALSE), E200=4, VLOOKUP(H200, [1]Wage_Info!$B$2:$AL$55, 35, FALSE)), C200 = 2018, _xlfn.IFS(E200=1, VLOOKUP(H200, [1]Wage_Info!$B$2:$AL$55, 36, FALSE), E200=2, VLOOKUP(H200, [1]Wage_Info!$B$2:$AL$55, 37, FALSE)))</f>
        <v>0</v>
      </c>
      <c r="AA200" s="4" t="e">
        <f t="shared" si="28"/>
        <v>#DIV/0!</v>
      </c>
      <c r="AB200">
        <f>[1]Key!C200</f>
        <v>1</v>
      </c>
      <c r="AC200">
        <f t="shared" si="29"/>
        <v>0</v>
      </c>
      <c r="AD200">
        <f t="shared" si="30"/>
        <v>0</v>
      </c>
      <c r="AE200">
        <f t="shared" si="31"/>
        <v>0</v>
      </c>
      <c r="AF200">
        <f>[1]Key!D200</f>
        <v>0</v>
      </c>
    </row>
    <row r="201" spans="1:32" x14ac:dyDescent="0.3">
      <c r="A201">
        <v>200</v>
      </c>
      <c r="B201">
        <v>19</v>
      </c>
      <c r="E201" t="e">
        <f t="shared" si="24"/>
        <v>#N/A</v>
      </c>
      <c r="F201">
        <v>2017</v>
      </c>
      <c r="G201" t="s">
        <v>40</v>
      </c>
      <c r="H201" s="1">
        <f>VALUE(IF(G201="foreign",53,SUBSTITUTE(G201,G201,VLOOKUP(G201,[1]Key!$G$2:$H$55,2,))))</f>
        <v>5</v>
      </c>
      <c r="I201" t="s">
        <v>97</v>
      </c>
      <c r="J201">
        <f>VALUE(_xlfn.IFS(I201="foreign",53,I201="fictional",54, I201="unspecified", 55, NOT(OR(I201="foreign",I201="fictional")),SUBSTITUTE(I201,I201,VLOOKUP(I201,[1]Key!$G$2:$H$55,2,))))</f>
        <v>54</v>
      </c>
      <c r="K201">
        <f t="shared" si="25"/>
        <v>0</v>
      </c>
      <c r="L201">
        <f>VLOOKUP(H201, [1]Key!$H$2:$K$54, 2)</f>
        <v>3</v>
      </c>
      <c r="M201">
        <f>VLOOKUP(J201, [1]Key!$H$2:$K$54, 2)</f>
        <v>0</v>
      </c>
      <c r="N201">
        <f>VLOOKUP("*"&amp;G201&amp;"*",[1]Key!$N$2:$O$6,2,FALSE)</f>
        <v>4</v>
      </c>
      <c r="O201">
        <f>VLOOKUP("*"&amp;G201&amp;"*",[1]Key!$R$2:$S$11,2,FALSE)</f>
        <v>6</v>
      </c>
      <c r="P201">
        <v>4047</v>
      </c>
      <c r="Q201" s="2">
        <v>70000000</v>
      </c>
      <c r="R201" t="s">
        <v>37</v>
      </c>
      <c r="S201">
        <f>VLOOKUP(R201, [1]Key!$U$2:$V$23, 2, FALSE)</f>
        <v>3</v>
      </c>
      <c r="T201">
        <f t="shared" si="26"/>
        <v>0</v>
      </c>
      <c r="U201" t="e">
        <f>_xlfn.IFS(C201=2018, VLOOKUP(H201, '[1]State Pop'!$B$2:$G$55,6),C201=2017, VLOOKUP(H201, '[1]State Pop'!$B$2:$F$55,5),C201=2016, VLOOKUP(H201, '[1]State Pop'!$B$2:$F$55,4), C201=2015, VLOOKUP(H201, '[1]State Pop'!$B$2:$F$55,3), C201=2014, VLOOKUP(H201, '[1]State Pop'!$B$2:$F$55,2))</f>
        <v>#N/A</v>
      </c>
      <c r="V201" t="e">
        <f>_xlfn.IFS(C201=2014,_xlfn.IFS(D201=1,VLOOKUP(H201,[1]Film_Workers!$B$2:$BD$55,2,FALSE),D201=2,VLOOKUP(H201,[1]Film_Workers!$B$2:$BD$55,3,FALSE),D201=3,VLOOKUP(H201,[1]Film_Workers!$B$2:$BD$55,4,FALSE),D201=4,VLOOKUP(H201,[1]Film_Workers!$B$2:$BD$55,5,FALSE),D201=5,VLOOKUP(H201,[1]Film_Workers!$B$2:$BD$55,6,FALSE),D201=6,VLOOKUP(H201,[1]Film_Workers!$B$2:$BD$55,7,FALSE),D201=7,VLOOKUP(H201,[1]Film_Workers!$B$2:$BD$55,8,FALSE),D201=8,VLOOKUP(H201,[1]Film_Workers!$B$2:$BD$55,9,FALSE),D201=9,VLOOKUP(H201,[1]Film_Workers!$B$2:$BD$55,10,FALSE),D201=10,VLOOKUP(H201,[1]Film_Workers!$B$2:$BD$55,11,FALSE),D201=11,VLOOKUP(H201,[1]Film_Workers!$B$2:$BD$55,12,FALSE),D201=12,VLOOKUP(H201,[1]Film_Workers!$B$2:$BD$55,13,FALSE)),C201=2015,_xlfn.IFS(D201=1,VLOOKUP(H201,[1]Film_Workers!$B$2:$BD$55,14,FALSE),D201=2,VLOOKUP(H201,[1]Film_Workers!$B$2:$BD$55,15,FALSE),D201=3,VLOOKUP(H201,[1]Film_Workers!$B$2:$BD$55,16,FALSE),D201=4,VLOOKUP(H201,[1]Film_Workers!$B$2:$BD$55,17,FALSE),D201=5,VLOOKUP(H201,[1]Film_Workers!$B$2:$BD$55,18,FALSE),D201=6,VLOOKUP(H201,[1]Film_Workers!$B$2:$BD$55,19,FALSE),D201=7,VLOOKUP(H201,[1]Film_Workers!$B$2:$BD$55,20,FALSE),D201=8,VLOOKUP(H201,[1]Film_Workers!$B$2:$BD$55,21,FALSE),D201=9,VLOOKUP(H201,[1]Film_Workers!$B$2:$BD$55,22,FALSE),D201=10,VLOOKUP(H201,[1]Film_Workers!$B$2:$BD$55,23,FALSE),D201=11,VLOOKUP(H201,[1]Film_Workers!$B$2:$BD$55,24,FALSE),D201=12,VLOOKUP(H201,[1]Film_Workers!$B$2:$BD$55,25,FALSE)),C201=2016,_xlfn.IFS(D201=1,VLOOKUP(H201,[1]Film_Workers!$B$2:$BD$55,26,FALSE),D201=2,VLOOKUP(H201,[1]Film_Workers!$B$2:$BD$55,27,FALSE),D201=3,VLOOKUP(H201,[1]Film_Workers!$B$2:$BD$55,28,FALSE),D201=4,VLOOKUP(H201,[1]Film_Workers!$B$2:$BD$55,29,FALSE),D201=5,VLOOKUP(H201,[1]Film_Workers!$B$2:$BD$55,30,FALSE),D201=6,VLOOKUP(H201,[1]Film_Workers!$B$2:$BD$55,31,FALSE),D201=7,VLOOKUP(H201,[1]Film_Workers!$B$2:$BD$55,32,FALSE),D201=8,VLOOKUP(H201,[1]Film_Workers!$B$2:$BD$55,33,FALSE),D201=9,VLOOKUP(H201,[1]Film_Workers!$B$2:$BD$55,34,FALSE),D201=10,VLOOKUP(H201,[1]Film_Workers!$B$2:$BD$55,35,FALSE),D201=11,VLOOKUP(H201,[1]Film_Workers!$B$2:$BD$55,36,FALSE),D201=12,VLOOKUP(H201,[1]Film_Workers!$B$2:$BD$55,37,FALSE)),C201=2017,_xlfn.IFS(D201=1,VLOOKUP(H201,[1]Film_Workers!$B$2:$BD$55,38,FALSE),D201=2,VLOOKUP(H201,[1]Film_Workers!$B$2:$BD$55,39,FALSE),D201=3,VLOOKUP(H201,[1]Film_Workers!$B$2:$BD$55,40,FALSE),D201=4,VLOOKUP(H201,[1]Film_Workers!$B$2:$BD$55,41,FALSE),D201=5,VLOOKUP(H201,[1]Film_Workers!$B$2:$BD$55,42,FALSE),D201=6,VLOOKUP(H201,[1]Film_Workers!$B$2:$BD$55,43,FALSE),D201=7,VLOOKUP(H201,[1]Film_Workers!$B$2:$BD$55,43,FALSE),D201=8,VLOOKUP(H201,[1]Film_Workers!$B$2:$BD$55,44,FALSE),D201=9,VLOOKUP(H201,[1]Film_Workers!$B$2:$BD$55,45,FALSE),D201=10,VLOOKUP(H201,[1]Film_Workers!$B$2:$BD$55,46,FALSE),D201=11,VLOOKUP(H201,[1]Film_Workers!$B$2:$BD$55,47,FALSE),D201=12,VLOOKUP(H201,[1]Film_Workers!$B$2:$BD$55,48)),C201=2018,_xlfn.IFS(D201=1,VLOOKUP(H201,[1]Film_Workers!$B$2:$BD$55,49,FALSE),D201=2,VLOOKUP(H201,[1]Film_Workers!$B$2:$BD$55,50,FALSE),D201=3,VLOOKUP(H201,[1]Film_Workers!$B$2:$BD$55,51,FALSE),D201=4,VLOOKUP(H201,[1]Film_Workers!$B$2:$BD$55,52,FALSE),D201=5,VLOOKUP(H201,[1]Film_Workers!$B$2:$BD$55,53,FALSE),D201=6,VLOOKUP(H201,[1]Film_Workers!$B$2:$BD$55,54)))</f>
        <v>#N/A</v>
      </c>
      <c r="W201" t="e">
        <f>_xlfn.IFS(C201=2014,_xlfn.IFS(D201=1,VLOOKUP(H201,[1]Priv_Workers!$B$2:$BD$55,2,FALSE),D201=2,VLOOKUP(H201,[1]Priv_Workers!$B$2:$BD$55,3,FALSE),D201=3,VLOOKUP(H201,[1]Priv_Workers!$B$2:$BD$55,4,FALSE),D201=4,VLOOKUP(H201,[1]Priv_Workers!$B$2:$BD$55,5,FALSE),D201=5,VLOOKUP(H201,[1]Priv_Workers!$B$2:$BD$55,6,FALSE),D201=6,VLOOKUP(H201,[1]Priv_Workers!$B$2:$BD$55,7,FALSE),D201=7,VLOOKUP(H201,[1]Priv_Workers!$B$2:$BD$55,8,FALSE),D201=8,VLOOKUP(H201,[1]Priv_Workers!$B$2:$BD$55,9,FALSE),D201=9,VLOOKUP(H201,[1]Priv_Workers!$B$2:$BD$55,10,FALSE),D201=10,VLOOKUP(H201,[1]Priv_Workers!$B$2:$BD$55,11,FALSE),D201=11,VLOOKUP(H201,[1]Priv_Workers!$B$2:$BD$55,12,FALSE),D201=12,VLOOKUP(H201,[1]Priv_Workers!$B$2:$BD$55,13,FALSE)),C201=2015,_xlfn.IFS(D201=1,VLOOKUP(H201,[1]Priv_Workers!$B$2:$BD$55,14,FALSE),D201=2,VLOOKUP(H201,[1]Priv_Workers!$B$2:$BD$55,15,FALSE),D201=3,VLOOKUP(H201,[1]Priv_Workers!$B$2:$BD$55,16,FALSE),D201=4,VLOOKUP(H201,[1]Priv_Workers!$B$2:$BD$55,17,FALSE),D201=5,VLOOKUP(H201,[1]Priv_Workers!$B$2:$BD$55,18,FALSE),D201=6,VLOOKUP(H201,[1]Priv_Workers!$B$2:$BD$55,19,FALSE),D201=7,VLOOKUP(H201,[1]Priv_Workers!$B$2:$BD$55,20,FALSE),D201=8,VLOOKUP(H201,[1]Priv_Workers!$B$2:$BD$55,21,FALSE),D201=9,VLOOKUP(H201,[1]Priv_Workers!$B$2:$BD$55,22,FALSE),D201=10,VLOOKUP(H201,[1]Priv_Workers!$B$2:$BD$55,23,FALSE),D201=11,VLOOKUP(H201,[1]Priv_Workers!$B$2:$BD$55,24,FALSE),D201=12,VLOOKUP(H201,[1]Priv_Workers!$B$2:$BD$55,25,FALSE)),C201=2016,_xlfn.IFS(D201=1,VLOOKUP(H201,[1]Priv_Workers!$B$2:$BD$55,26,FALSE),D201=2,VLOOKUP(H201,[1]Priv_Workers!$B$2:$BD$55,27,FALSE),D201=3,VLOOKUP(H201,[1]Priv_Workers!$B$2:$BD$55,28,FALSE),D201=4,VLOOKUP(H201,[1]Priv_Workers!$B$2:$BD$55,29,FALSE),D201=5,VLOOKUP(H201,[1]Priv_Workers!$B$2:$BD$55,30,FALSE),D201=6,VLOOKUP(H201,[1]Priv_Workers!$B$2:$BD$55,31,FALSE),D201=7,VLOOKUP(H201,[1]Priv_Workers!$B$2:$BD$55,32,FALSE),D201=8,VLOOKUP(H201,[1]Priv_Workers!$B$2:$BD$55,33,FALSE),D201=9,VLOOKUP(H201,[1]Priv_Workers!$B$2:$BD$55,34,FALSE),D201=10,VLOOKUP(H201,[1]Priv_Workers!$B$2:$BD$55,35,FALSE),D201=11,VLOOKUP(H201,[1]Priv_Workers!$B$2:$BD$55,36,FALSE),D201=12,VLOOKUP(H201,[1]Priv_Workers!$B$2:$BD$55,37,FALSE)),C201=2017,_xlfn.IFS(D201=1,VLOOKUP(H201,[1]Priv_Workers!$B$2:$BD$55,38,FALSE),D201=2,VLOOKUP(H201,[1]Priv_Workers!$B$2:$BD$55,39,FALSE),D201=3,VLOOKUP(H201,[1]Priv_Workers!$B$2:$BD$55,40,FALSE),D201=4,VLOOKUP(H201,[1]Priv_Workers!$B$2:$BD$55,41,FALSE),D201=5,VLOOKUP(H201,[1]Priv_Workers!$B$2:$BD$55,42,FALSE),D201=6,VLOOKUP(H201,[1]Priv_Workers!$B$2:$BD$55,43,FALSE),D201=7,VLOOKUP(H201,[1]Priv_Workers!$B$2:$BD$55,43,FALSE),D201=8,VLOOKUP(H201,[1]Priv_Workers!$B$2:$BD$55,44,FALSE),D201=9,VLOOKUP(H201,[1]Priv_Workers!$B$2:$BD$55,45,FALSE),D201=10,VLOOKUP(H201,[1]Priv_Workers!$B$2:$BD$55,46,FALSE),D201=11,VLOOKUP(H201,[1]Priv_Workers!$B$2:$BD$55,47,FALSE),D201=12,VLOOKUP(H201,[1]Priv_Workers!$B$2:$BD$55,48)),C201=2018,_xlfn.IFS(D201=1,VLOOKUP(H201,[1]Priv_Workers!$B$2:$BD$55,49,FALSE),D201=2,VLOOKUP(H201,[1]Priv_Workers!$B$2:$BD$55,50,FALSE),D201=3,VLOOKUP(H201,[1]Priv_Workers!$B$2:$BD$55,51,FALSE),D201=4,VLOOKUP(H201,[1]Priv_Workers!$B$2:$BD$55,52,FALSE),D201=5,VLOOKUP(H201,[1]Priv_Workers!$B$2:$BD$55,53,FALSE),D201=6,VLOOKUP(H201,[1]Priv_Workers!$B$2:$BD$55,54)))</f>
        <v>#N/A</v>
      </c>
      <c r="X201" s="3" t="e">
        <f t="shared" si="27"/>
        <v>#N/A</v>
      </c>
      <c r="Y201" s="2" t="e">
        <f>_xlfn.IFS(C201=2014, _xlfn.IFS(E201=1, VLOOKUP(H201, [1]Wage_Info!$B$2:$AH$55, 2, FALSE), E201=2, VLOOKUP(H201, [1]Wage_Info!$B$2:$AH$55, 3, FALSE), E201=3, VLOOKUP(H201, [1]Wage_Info!$B$2:$AH$55, 4, FALSE), E201=4, VLOOKUP(H201, [1]Wage_Info!$B$2:$AH$55, 5, FALSE)), C201=2015, _xlfn.IFS(E201=1, VLOOKUP(H201, [1]Wage_Info!$B$2:$AH$55, 6, FALSE), E201=2, VLOOKUP(H201, [1]Wage_Info!$B$2:$AH$55, 7, FALSE), E201=3, VLOOKUP(H201, [1]Wage_Info!$B$2:$AH$55, 8, FALSE), E201=4, VLOOKUP(H201, [1]Wage_Info!$B$2:$AH$55, 9, FALSE)), C201=2016, _xlfn.IFS(E201=1, VLOOKUP(H201, [1]Wage_Info!$B$2:$AH$55, 10, FALSE), E201=2, VLOOKUP(H201, [1]Wage_Info!$B$2:$AH$55, 11, FALSE), E201=3, VLOOKUP(H201, [1]Wage_Info!$B$2:$AH$55, 12, FALSE), E201=4, VLOOKUP(H201, [1]Wage_Info!$B$2:$AH$55, 13, FALSE)), C201=2017, _xlfn.IFS(E201=1, VLOOKUP(H201, [1]Wage_Info!$B$2:$AH$55, 14, FALSE), E201=2, VLOOKUP(H201, [1]Wage_Info!$B$2:$AH$55, 15, FALSE), E201=3, VLOOKUP(H201, [1]Wage_Info!$B$2:$AH$55, 16, FALSE), E201=4, VLOOKUP(H201, [1]Wage_Info!$B$2:$AH$55, 17, FALSE)), C201 = 2018, _xlfn.IFS(E201=1, VLOOKUP(H201, [1]Wage_Info!$B$2:$AH$55, 18, FALSE), E201=3, VLOOKUP(H201, [1]Wage_Info!$B$2:$AH$55, 19, FALSE)))</f>
        <v>#N/A</v>
      </c>
      <c r="Z201" s="2" t="e">
        <f>_xlfn.IFS(C201=2014, _xlfn.IFS(E201=1, VLOOKUP(H201, [1]Wage_Info!$B$2:$AL$55, 20, FALSE), E201=2, VLOOKUP(H201, [1]Wage_Info!$B$2:$AL$55, 21, FALSE), E201=3, VLOOKUP(H201, [1]Wage_Info!$B$2:$AL$55, 22, FALSE), E201=4, VLOOKUP(H201, [1]Wage_Info!$B$2:$AL$55, 23, FALSE)), C201=2015, _xlfn.IFS(E201=1, VLOOKUP(H201, [1]Wage_Info!$B$2:$AL$55, 24, FALSE), E201=2, VLOOKUP(H201, [1]Wage_Info!$B$2:$AL$55, 25, FALSE), E201=3, VLOOKUP(H201, [1]Wage_Info!$B$2:$AL$55, 26, FALSE), E201=4, VLOOKUP(H201, [1]Wage_Info!$B$2:$AL$55, 27, FALSE)), C201=2016, _xlfn.IFS(E201=1, VLOOKUP(H201, [1]Wage_Info!$B$2:$AL$55, 28, FALSE), E201=2, VLOOKUP(H201, [1]Wage_Info!$B$2:$AL$55, 29, FALSE), E201=3, VLOOKUP(H201, [1]Wage_Info!$B$2:$AL$55, 30, FALSE), E201=4, VLOOKUP(H201, [1]Wage_Info!$B$2:$AL$55, 31, FALSE)), C201=2017, _xlfn.IFS(E201=1, VLOOKUP(H201, [1]Wage_Info!$B$2:$AL$55, 32, FALSE), E201=2, VLOOKUP(H201, [1]Wage_Info!$B$2:$AL$55, 33, FALSE), E201=3, VLOOKUP(H201, [1]Wage_Info!$B$2:$AL$55, 34, FALSE), E201=4, VLOOKUP(H201, [1]Wage_Info!$B$2:$AL$55, 35, FALSE)), C201 = 2018, _xlfn.IFS(E201=1, VLOOKUP(H201, [1]Wage_Info!$B$2:$AL$55, 36, FALSE), E201=2, VLOOKUP(H201, [1]Wage_Info!$B$2:$AL$55, 37, FALSE)))</f>
        <v>#N/A</v>
      </c>
      <c r="AA201" s="4" t="e">
        <f t="shared" si="28"/>
        <v>#N/A</v>
      </c>
      <c r="AB201">
        <f>[1]Key!C201</f>
        <v>0</v>
      </c>
      <c r="AC201">
        <f t="shared" si="29"/>
        <v>1</v>
      </c>
      <c r="AD201">
        <f t="shared" si="30"/>
        <v>0</v>
      </c>
      <c r="AE201">
        <f t="shared" si="31"/>
        <v>1</v>
      </c>
      <c r="AF201">
        <f>[1]Key!D201</f>
        <v>0</v>
      </c>
    </row>
    <row r="202" spans="1:32" x14ac:dyDescent="0.3">
      <c r="A202">
        <v>201</v>
      </c>
      <c r="B202">
        <v>20</v>
      </c>
      <c r="C202">
        <v>2015</v>
      </c>
      <c r="D202">
        <v>5</v>
      </c>
      <c r="E202">
        <f t="shared" si="24"/>
        <v>2</v>
      </c>
      <c r="F202">
        <v>2017</v>
      </c>
      <c r="G202" t="s">
        <v>62</v>
      </c>
      <c r="H202" s="1">
        <f>VALUE(IF(G202="foreign",53,SUBSTITUTE(G202,G202,VLOOKUP(G202,[1]Key!$G$2:$H$55,2,))))</f>
        <v>53</v>
      </c>
      <c r="I202" t="s">
        <v>62</v>
      </c>
      <c r="J202">
        <f>VALUE(_xlfn.IFS(I202="foreign",53,I202="fictional",54, I202="unspecified", 55, NOT(OR(I202="foreign",I202="fictional")),SUBSTITUTE(I202,I202,VLOOKUP(I202,[1]Key!$G$2:$H$55,2,))))</f>
        <v>53</v>
      </c>
      <c r="K202">
        <f t="shared" si="25"/>
        <v>1</v>
      </c>
      <c r="L202">
        <f>VLOOKUP(H202, [1]Key!$H$2:$K$54, 2)</f>
        <v>0</v>
      </c>
      <c r="M202">
        <f>VLOOKUP(J202, [1]Key!$H$2:$K$54, 2)</f>
        <v>0</v>
      </c>
      <c r="N202">
        <f>VLOOKUP("*"&amp;G202&amp;"*",[1]Key!$N$2:$O$6,2,FALSE)</f>
        <v>0</v>
      </c>
      <c r="O202">
        <f>VLOOKUP("*"&amp;G202&amp;"*",[1]Key!$R$2:$S$11,2,FALSE)</f>
        <v>0</v>
      </c>
      <c r="P202">
        <v>4038</v>
      </c>
      <c r="Q202" s="2">
        <v>104000000</v>
      </c>
      <c r="R202" t="s">
        <v>66</v>
      </c>
      <c r="S202">
        <f>VLOOKUP(R202, [1]Key!$U$2:$V$23, 2, FALSE)</f>
        <v>4</v>
      </c>
      <c r="T202">
        <f t="shared" si="26"/>
        <v>0</v>
      </c>
      <c r="U202">
        <f>_xlfn.IFS(C202=2018, VLOOKUP(H202, '[1]State Pop'!$B$2:$G$55,6),C202=2017, VLOOKUP(H202, '[1]State Pop'!$B$2:$F$55,5),C202=2016, VLOOKUP(H202, '[1]State Pop'!$B$2:$F$55,4), C202=2015, VLOOKUP(H202, '[1]State Pop'!$B$2:$F$55,3), C202=2014, VLOOKUP(H202, '[1]State Pop'!$B$2:$F$55,2))</f>
        <v>0</v>
      </c>
      <c r="V202">
        <f>_xlfn.IFS(C202=2014,_xlfn.IFS(D202=1,VLOOKUP(H202,[1]Film_Workers!$B$2:$BD$55,2,FALSE),D202=2,VLOOKUP(H202,[1]Film_Workers!$B$2:$BD$55,3,FALSE),D202=3,VLOOKUP(H202,[1]Film_Workers!$B$2:$BD$55,4,FALSE),D202=4,VLOOKUP(H202,[1]Film_Workers!$B$2:$BD$55,5,FALSE),D202=5,VLOOKUP(H202,[1]Film_Workers!$B$2:$BD$55,6,FALSE),D202=6,VLOOKUP(H202,[1]Film_Workers!$B$2:$BD$55,7,FALSE),D202=7,VLOOKUP(H202,[1]Film_Workers!$B$2:$BD$55,8,FALSE),D202=8,VLOOKUP(H202,[1]Film_Workers!$B$2:$BD$55,9,FALSE),D202=9,VLOOKUP(H202,[1]Film_Workers!$B$2:$BD$55,10,FALSE),D202=10,VLOOKUP(H202,[1]Film_Workers!$B$2:$BD$55,11,FALSE),D202=11,VLOOKUP(H202,[1]Film_Workers!$B$2:$BD$55,12,FALSE),D202=12,VLOOKUP(H202,[1]Film_Workers!$B$2:$BD$55,13,FALSE)),C202=2015,_xlfn.IFS(D202=1,VLOOKUP(H202,[1]Film_Workers!$B$2:$BD$55,14,FALSE),D202=2,VLOOKUP(H202,[1]Film_Workers!$B$2:$BD$55,15,FALSE),D202=3,VLOOKUP(H202,[1]Film_Workers!$B$2:$BD$55,16,FALSE),D202=4,VLOOKUP(H202,[1]Film_Workers!$B$2:$BD$55,17,FALSE),D202=5,VLOOKUP(H202,[1]Film_Workers!$B$2:$BD$55,18,FALSE),D202=6,VLOOKUP(H202,[1]Film_Workers!$B$2:$BD$55,19,FALSE),D202=7,VLOOKUP(H202,[1]Film_Workers!$B$2:$BD$55,20,FALSE),D202=8,VLOOKUP(H202,[1]Film_Workers!$B$2:$BD$55,21,FALSE),D202=9,VLOOKUP(H202,[1]Film_Workers!$B$2:$BD$55,22,FALSE),D202=10,VLOOKUP(H202,[1]Film_Workers!$B$2:$BD$55,23,FALSE),D202=11,VLOOKUP(H202,[1]Film_Workers!$B$2:$BD$55,24,FALSE),D202=12,VLOOKUP(H202,[1]Film_Workers!$B$2:$BD$55,25,FALSE)),C202=2016,_xlfn.IFS(D202=1,VLOOKUP(H202,[1]Film_Workers!$B$2:$BD$55,26,FALSE),D202=2,VLOOKUP(H202,[1]Film_Workers!$B$2:$BD$55,27,FALSE),D202=3,VLOOKUP(H202,[1]Film_Workers!$B$2:$BD$55,28,FALSE),D202=4,VLOOKUP(H202,[1]Film_Workers!$B$2:$BD$55,29,FALSE),D202=5,VLOOKUP(H202,[1]Film_Workers!$B$2:$BD$55,30,FALSE),D202=6,VLOOKUP(H202,[1]Film_Workers!$B$2:$BD$55,31,FALSE),D202=7,VLOOKUP(H202,[1]Film_Workers!$B$2:$BD$55,32,FALSE),D202=8,VLOOKUP(H202,[1]Film_Workers!$B$2:$BD$55,33,FALSE),D202=9,VLOOKUP(H202,[1]Film_Workers!$B$2:$BD$55,34,FALSE),D202=10,VLOOKUP(H202,[1]Film_Workers!$B$2:$BD$55,35,FALSE),D202=11,VLOOKUP(H202,[1]Film_Workers!$B$2:$BD$55,36,FALSE),D202=12,VLOOKUP(H202,[1]Film_Workers!$B$2:$BD$55,37,FALSE)),C202=2017,_xlfn.IFS(D202=1,VLOOKUP(H202,[1]Film_Workers!$B$2:$BD$55,38,FALSE),D202=2,VLOOKUP(H202,[1]Film_Workers!$B$2:$BD$55,39,FALSE),D202=3,VLOOKUP(H202,[1]Film_Workers!$B$2:$BD$55,40,FALSE),D202=4,VLOOKUP(H202,[1]Film_Workers!$B$2:$BD$55,41,FALSE),D202=5,VLOOKUP(H202,[1]Film_Workers!$B$2:$BD$55,42,FALSE),D202=6,VLOOKUP(H202,[1]Film_Workers!$B$2:$BD$55,43,FALSE),D202=7,VLOOKUP(H202,[1]Film_Workers!$B$2:$BD$55,43,FALSE),D202=8,VLOOKUP(H202,[1]Film_Workers!$B$2:$BD$55,44,FALSE),D202=9,VLOOKUP(H202,[1]Film_Workers!$B$2:$BD$55,45,FALSE),D202=10,VLOOKUP(H202,[1]Film_Workers!$B$2:$BD$55,46,FALSE),D202=11,VLOOKUP(H202,[1]Film_Workers!$B$2:$BD$55,47,FALSE),D202=12,VLOOKUP(H202,[1]Film_Workers!$B$2:$BD$55,48)),C202=2018,_xlfn.IFS(D202=1,VLOOKUP(H202,[1]Film_Workers!$B$2:$BD$55,49,FALSE),D202=2,VLOOKUP(H202,[1]Film_Workers!$B$2:$BD$55,50,FALSE),D202=3,VLOOKUP(H202,[1]Film_Workers!$B$2:$BD$55,51,FALSE),D202=4,VLOOKUP(H202,[1]Film_Workers!$B$2:$BD$55,52,FALSE),D202=5,VLOOKUP(H202,[1]Film_Workers!$B$2:$BD$55,53,FALSE),D202=6,VLOOKUP(H202,[1]Film_Workers!$B$2:$BD$55,54)))</f>
        <v>0</v>
      </c>
      <c r="W202">
        <f>_xlfn.IFS(C202=2014,_xlfn.IFS(D202=1,VLOOKUP(H202,[1]Priv_Workers!$B$2:$BD$55,2,FALSE),D202=2,VLOOKUP(H202,[1]Priv_Workers!$B$2:$BD$55,3,FALSE),D202=3,VLOOKUP(H202,[1]Priv_Workers!$B$2:$BD$55,4,FALSE),D202=4,VLOOKUP(H202,[1]Priv_Workers!$B$2:$BD$55,5,FALSE),D202=5,VLOOKUP(H202,[1]Priv_Workers!$B$2:$BD$55,6,FALSE),D202=6,VLOOKUP(H202,[1]Priv_Workers!$B$2:$BD$55,7,FALSE),D202=7,VLOOKUP(H202,[1]Priv_Workers!$B$2:$BD$55,8,FALSE),D202=8,VLOOKUP(H202,[1]Priv_Workers!$B$2:$BD$55,9,FALSE),D202=9,VLOOKUP(H202,[1]Priv_Workers!$B$2:$BD$55,10,FALSE),D202=10,VLOOKUP(H202,[1]Priv_Workers!$B$2:$BD$55,11,FALSE),D202=11,VLOOKUP(H202,[1]Priv_Workers!$B$2:$BD$55,12,FALSE),D202=12,VLOOKUP(H202,[1]Priv_Workers!$B$2:$BD$55,13,FALSE)),C202=2015,_xlfn.IFS(D202=1,VLOOKUP(H202,[1]Priv_Workers!$B$2:$BD$55,14,FALSE),D202=2,VLOOKUP(H202,[1]Priv_Workers!$B$2:$BD$55,15,FALSE),D202=3,VLOOKUP(H202,[1]Priv_Workers!$B$2:$BD$55,16,FALSE),D202=4,VLOOKUP(H202,[1]Priv_Workers!$B$2:$BD$55,17,FALSE),D202=5,VLOOKUP(H202,[1]Priv_Workers!$B$2:$BD$55,18,FALSE),D202=6,VLOOKUP(H202,[1]Priv_Workers!$B$2:$BD$55,19,FALSE),D202=7,VLOOKUP(H202,[1]Priv_Workers!$B$2:$BD$55,20,FALSE),D202=8,VLOOKUP(H202,[1]Priv_Workers!$B$2:$BD$55,21,FALSE),D202=9,VLOOKUP(H202,[1]Priv_Workers!$B$2:$BD$55,22,FALSE),D202=10,VLOOKUP(H202,[1]Priv_Workers!$B$2:$BD$55,23,FALSE),D202=11,VLOOKUP(H202,[1]Priv_Workers!$B$2:$BD$55,24,FALSE),D202=12,VLOOKUP(H202,[1]Priv_Workers!$B$2:$BD$55,25,FALSE)),C202=2016,_xlfn.IFS(D202=1,VLOOKUP(H202,[1]Priv_Workers!$B$2:$BD$55,26,FALSE),D202=2,VLOOKUP(H202,[1]Priv_Workers!$B$2:$BD$55,27,FALSE),D202=3,VLOOKUP(H202,[1]Priv_Workers!$B$2:$BD$55,28,FALSE),D202=4,VLOOKUP(H202,[1]Priv_Workers!$B$2:$BD$55,29,FALSE),D202=5,VLOOKUP(H202,[1]Priv_Workers!$B$2:$BD$55,30,FALSE),D202=6,VLOOKUP(H202,[1]Priv_Workers!$B$2:$BD$55,31,FALSE),D202=7,VLOOKUP(H202,[1]Priv_Workers!$B$2:$BD$55,32,FALSE),D202=8,VLOOKUP(H202,[1]Priv_Workers!$B$2:$BD$55,33,FALSE),D202=9,VLOOKUP(H202,[1]Priv_Workers!$B$2:$BD$55,34,FALSE),D202=10,VLOOKUP(H202,[1]Priv_Workers!$B$2:$BD$55,35,FALSE),D202=11,VLOOKUP(H202,[1]Priv_Workers!$B$2:$BD$55,36,FALSE),D202=12,VLOOKUP(H202,[1]Priv_Workers!$B$2:$BD$55,37,FALSE)),C202=2017,_xlfn.IFS(D202=1,VLOOKUP(H202,[1]Priv_Workers!$B$2:$BD$55,38,FALSE),D202=2,VLOOKUP(H202,[1]Priv_Workers!$B$2:$BD$55,39,FALSE),D202=3,VLOOKUP(H202,[1]Priv_Workers!$B$2:$BD$55,40,FALSE),D202=4,VLOOKUP(H202,[1]Priv_Workers!$B$2:$BD$55,41,FALSE),D202=5,VLOOKUP(H202,[1]Priv_Workers!$B$2:$BD$55,42,FALSE),D202=6,VLOOKUP(H202,[1]Priv_Workers!$B$2:$BD$55,43,FALSE),D202=7,VLOOKUP(H202,[1]Priv_Workers!$B$2:$BD$55,43,FALSE),D202=8,VLOOKUP(H202,[1]Priv_Workers!$B$2:$BD$55,44,FALSE),D202=9,VLOOKUP(H202,[1]Priv_Workers!$B$2:$BD$55,45,FALSE),D202=10,VLOOKUP(H202,[1]Priv_Workers!$B$2:$BD$55,46,FALSE),D202=11,VLOOKUP(H202,[1]Priv_Workers!$B$2:$BD$55,47,FALSE),D202=12,VLOOKUP(H202,[1]Priv_Workers!$B$2:$BD$55,48)),C202=2018,_xlfn.IFS(D202=1,VLOOKUP(H202,[1]Priv_Workers!$B$2:$BD$55,49,FALSE),D202=2,VLOOKUP(H202,[1]Priv_Workers!$B$2:$BD$55,50,FALSE),D202=3,VLOOKUP(H202,[1]Priv_Workers!$B$2:$BD$55,51,FALSE),D202=4,VLOOKUP(H202,[1]Priv_Workers!$B$2:$BD$55,52,FALSE),D202=5,VLOOKUP(H202,[1]Priv_Workers!$B$2:$BD$55,53,FALSE),D202=6,VLOOKUP(H202,[1]Priv_Workers!$B$2:$BD$55,54)))</f>
        <v>0</v>
      </c>
      <c r="X202" s="3" t="e">
        <f t="shared" si="27"/>
        <v>#DIV/0!</v>
      </c>
      <c r="Y202" s="2">
        <f>_xlfn.IFS(C202=2014, _xlfn.IFS(E202=1, VLOOKUP(H202, [1]Wage_Info!$B$2:$AH$55, 2, FALSE), E202=2, VLOOKUP(H202, [1]Wage_Info!$B$2:$AH$55, 3, FALSE), E202=3, VLOOKUP(H202, [1]Wage_Info!$B$2:$AH$55, 4, FALSE), E202=4, VLOOKUP(H202, [1]Wage_Info!$B$2:$AH$55, 5, FALSE)), C202=2015, _xlfn.IFS(E202=1, VLOOKUP(H202, [1]Wage_Info!$B$2:$AH$55, 6, FALSE), E202=2, VLOOKUP(H202, [1]Wage_Info!$B$2:$AH$55, 7, FALSE), E202=3, VLOOKUP(H202, [1]Wage_Info!$B$2:$AH$55, 8, FALSE), E202=4, VLOOKUP(H202, [1]Wage_Info!$B$2:$AH$55, 9, FALSE)), C202=2016, _xlfn.IFS(E202=1, VLOOKUP(H202, [1]Wage_Info!$B$2:$AH$55, 10, FALSE), E202=2, VLOOKUP(H202, [1]Wage_Info!$B$2:$AH$55, 11, FALSE), E202=3, VLOOKUP(H202, [1]Wage_Info!$B$2:$AH$55, 12, FALSE), E202=4, VLOOKUP(H202, [1]Wage_Info!$B$2:$AH$55, 13, FALSE)), C202=2017, _xlfn.IFS(E202=1, VLOOKUP(H202, [1]Wage_Info!$B$2:$AH$55, 14, FALSE), E202=2, VLOOKUP(H202, [1]Wage_Info!$B$2:$AH$55, 15, FALSE), E202=3, VLOOKUP(H202, [1]Wage_Info!$B$2:$AH$55, 16, FALSE), E202=4, VLOOKUP(H202, [1]Wage_Info!$B$2:$AH$55, 17, FALSE)), C202 = 2018, _xlfn.IFS(E202=1, VLOOKUP(H202, [1]Wage_Info!$B$2:$AH$55, 18, FALSE), E202=3, VLOOKUP(H202, [1]Wage_Info!$B$2:$AH$55, 19, FALSE)))</f>
        <v>0</v>
      </c>
      <c r="Z202" s="2">
        <f>_xlfn.IFS(C202=2014, _xlfn.IFS(E202=1, VLOOKUP(H202, [1]Wage_Info!$B$2:$AL$55, 20, FALSE), E202=2, VLOOKUP(H202, [1]Wage_Info!$B$2:$AL$55, 21, FALSE), E202=3, VLOOKUP(H202, [1]Wage_Info!$B$2:$AL$55, 22, FALSE), E202=4, VLOOKUP(H202, [1]Wage_Info!$B$2:$AL$55, 23, FALSE)), C202=2015, _xlfn.IFS(E202=1, VLOOKUP(H202, [1]Wage_Info!$B$2:$AL$55, 24, FALSE), E202=2, VLOOKUP(H202, [1]Wage_Info!$B$2:$AL$55, 25, FALSE), E202=3, VLOOKUP(H202, [1]Wage_Info!$B$2:$AL$55, 26, FALSE), E202=4, VLOOKUP(H202, [1]Wage_Info!$B$2:$AL$55, 27, FALSE)), C202=2016, _xlfn.IFS(E202=1, VLOOKUP(H202, [1]Wage_Info!$B$2:$AL$55, 28, FALSE), E202=2, VLOOKUP(H202, [1]Wage_Info!$B$2:$AL$55, 29, FALSE), E202=3, VLOOKUP(H202, [1]Wage_Info!$B$2:$AL$55, 30, FALSE), E202=4, VLOOKUP(H202, [1]Wage_Info!$B$2:$AL$55, 31, FALSE)), C202=2017, _xlfn.IFS(E202=1, VLOOKUP(H202, [1]Wage_Info!$B$2:$AL$55, 32, FALSE), E202=2, VLOOKUP(H202, [1]Wage_Info!$B$2:$AL$55, 33, FALSE), E202=3, VLOOKUP(H202, [1]Wage_Info!$B$2:$AL$55, 34, FALSE), E202=4, VLOOKUP(H202, [1]Wage_Info!$B$2:$AL$55, 35, FALSE)), C202 = 2018, _xlfn.IFS(E202=1, VLOOKUP(H202, [1]Wage_Info!$B$2:$AL$55, 36, FALSE), E202=2, VLOOKUP(H202, [1]Wage_Info!$B$2:$AL$55, 37, FALSE)))</f>
        <v>0</v>
      </c>
      <c r="AA202" s="4" t="e">
        <f t="shared" si="28"/>
        <v>#DIV/0!</v>
      </c>
      <c r="AB202">
        <f>[1]Key!C202</f>
        <v>1</v>
      </c>
      <c r="AC202">
        <f t="shared" si="29"/>
        <v>0</v>
      </c>
      <c r="AD202">
        <f t="shared" si="30"/>
        <v>0</v>
      </c>
      <c r="AE202">
        <f t="shared" si="31"/>
        <v>0</v>
      </c>
      <c r="AF202">
        <f>[1]Key!D202</f>
        <v>0</v>
      </c>
    </row>
    <row r="203" spans="1:32" x14ac:dyDescent="0.3">
      <c r="A203">
        <v>202</v>
      </c>
      <c r="B203">
        <v>21</v>
      </c>
      <c r="C203">
        <v>2016</v>
      </c>
      <c r="D203">
        <v>4</v>
      </c>
      <c r="E203">
        <f t="shared" si="24"/>
        <v>2</v>
      </c>
      <c r="F203">
        <v>2017</v>
      </c>
      <c r="G203" t="s">
        <v>62</v>
      </c>
      <c r="H203" s="1">
        <f>VALUE(IF(G203="foreign",53,SUBSTITUTE(G203,G203,VLOOKUP(G203,[1]Key!$G$2:$H$55,2,))))</f>
        <v>53</v>
      </c>
      <c r="I203" t="s">
        <v>32</v>
      </c>
      <c r="J203">
        <f>VALUE(_xlfn.IFS(I203="foreign",53,I203="fictional",54, I203="unspecified", 55, NOT(OR(I203="foreign",I203="fictional")),SUBSTITUTE(I203,I203,VLOOKUP(I203,[1]Key!$G$2:$H$55,2,))))</f>
        <v>53</v>
      </c>
      <c r="K203">
        <f t="shared" si="25"/>
        <v>1</v>
      </c>
      <c r="L203">
        <f>VLOOKUP(H203, [1]Key!$H$2:$K$54, 2)</f>
        <v>0</v>
      </c>
      <c r="M203">
        <f>VLOOKUP(J203, [1]Key!$H$2:$K$54, 2)</f>
        <v>0</v>
      </c>
      <c r="N203">
        <f>VLOOKUP("*"&amp;G203&amp;"*",[1]Key!$N$2:$O$6,2,FALSE)</f>
        <v>0</v>
      </c>
      <c r="O203">
        <f>VLOOKUP("*"&amp;G203&amp;"*",[1]Key!$R$2:$S$11,2,FALSE)</f>
        <v>0</v>
      </c>
      <c r="P203">
        <v>4035</v>
      </c>
      <c r="Q203" s="2">
        <v>195000000</v>
      </c>
      <c r="R203" t="s">
        <v>33</v>
      </c>
      <c r="S203">
        <f>VLOOKUP(R203, [1]Key!$U$2:$V$23, 2, FALSE)</f>
        <v>1</v>
      </c>
      <c r="T203">
        <f t="shared" si="26"/>
        <v>0</v>
      </c>
      <c r="U203">
        <f>_xlfn.IFS(C203=2018, VLOOKUP(H203, '[1]State Pop'!$B$2:$G$55,6),C203=2017, VLOOKUP(H203, '[1]State Pop'!$B$2:$F$55,5),C203=2016, VLOOKUP(H203, '[1]State Pop'!$B$2:$F$55,4), C203=2015, VLOOKUP(H203, '[1]State Pop'!$B$2:$F$55,3), C203=2014, VLOOKUP(H203, '[1]State Pop'!$B$2:$F$55,2))</f>
        <v>0</v>
      </c>
      <c r="V203">
        <f>_xlfn.IFS(C203=2014,_xlfn.IFS(D203=1,VLOOKUP(H203,[1]Film_Workers!$B$2:$BD$55,2,FALSE),D203=2,VLOOKUP(H203,[1]Film_Workers!$B$2:$BD$55,3,FALSE),D203=3,VLOOKUP(H203,[1]Film_Workers!$B$2:$BD$55,4,FALSE),D203=4,VLOOKUP(H203,[1]Film_Workers!$B$2:$BD$55,5,FALSE),D203=5,VLOOKUP(H203,[1]Film_Workers!$B$2:$BD$55,6,FALSE),D203=6,VLOOKUP(H203,[1]Film_Workers!$B$2:$BD$55,7,FALSE),D203=7,VLOOKUP(H203,[1]Film_Workers!$B$2:$BD$55,8,FALSE),D203=8,VLOOKUP(H203,[1]Film_Workers!$B$2:$BD$55,9,FALSE),D203=9,VLOOKUP(H203,[1]Film_Workers!$B$2:$BD$55,10,FALSE),D203=10,VLOOKUP(H203,[1]Film_Workers!$B$2:$BD$55,11,FALSE),D203=11,VLOOKUP(H203,[1]Film_Workers!$B$2:$BD$55,12,FALSE),D203=12,VLOOKUP(H203,[1]Film_Workers!$B$2:$BD$55,13,FALSE)),C203=2015,_xlfn.IFS(D203=1,VLOOKUP(H203,[1]Film_Workers!$B$2:$BD$55,14,FALSE),D203=2,VLOOKUP(H203,[1]Film_Workers!$B$2:$BD$55,15,FALSE),D203=3,VLOOKUP(H203,[1]Film_Workers!$B$2:$BD$55,16,FALSE),D203=4,VLOOKUP(H203,[1]Film_Workers!$B$2:$BD$55,17,FALSE),D203=5,VLOOKUP(H203,[1]Film_Workers!$B$2:$BD$55,18,FALSE),D203=6,VLOOKUP(H203,[1]Film_Workers!$B$2:$BD$55,19,FALSE),D203=7,VLOOKUP(H203,[1]Film_Workers!$B$2:$BD$55,20,FALSE),D203=8,VLOOKUP(H203,[1]Film_Workers!$B$2:$BD$55,21,FALSE),D203=9,VLOOKUP(H203,[1]Film_Workers!$B$2:$BD$55,22,FALSE),D203=10,VLOOKUP(H203,[1]Film_Workers!$B$2:$BD$55,23,FALSE),D203=11,VLOOKUP(H203,[1]Film_Workers!$B$2:$BD$55,24,FALSE),D203=12,VLOOKUP(H203,[1]Film_Workers!$B$2:$BD$55,25,FALSE)),C203=2016,_xlfn.IFS(D203=1,VLOOKUP(H203,[1]Film_Workers!$B$2:$BD$55,26,FALSE),D203=2,VLOOKUP(H203,[1]Film_Workers!$B$2:$BD$55,27,FALSE),D203=3,VLOOKUP(H203,[1]Film_Workers!$B$2:$BD$55,28,FALSE),D203=4,VLOOKUP(H203,[1]Film_Workers!$B$2:$BD$55,29,FALSE),D203=5,VLOOKUP(H203,[1]Film_Workers!$B$2:$BD$55,30,FALSE),D203=6,VLOOKUP(H203,[1]Film_Workers!$B$2:$BD$55,31,FALSE),D203=7,VLOOKUP(H203,[1]Film_Workers!$B$2:$BD$55,32,FALSE),D203=8,VLOOKUP(H203,[1]Film_Workers!$B$2:$BD$55,33,FALSE),D203=9,VLOOKUP(H203,[1]Film_Workers!$B$2:$BD$55,34,FALSE),D203=10,VLOOKUP(H203,[1]Film_Workers!$B$2:$BD$55,35,FALSE),D203=11,VLOOKUP(H203,[1]Film_Workers!$B$2:$BD$55,36,FALSE),D203=12,VLOOKUP(H203,[1]Film_Workers!$B$2:$BD$55,37,FALSE)),C203=2017,_xlfn.IFS(D203=1,VLOOKUP(H203,[1]Film_Workers!$B$2:$BD$55,38,FALSE),D203=2,VLOOKUP(H203,[1]Film_Workers!$B$2:$BD$55,39,FALSE),D203=3,VLOOKUP(H203,[1]Film_Workers!$B$2:$BD$55,40,FALSE),D203=4,VLOOKUP(H203,[1]Film_Workers!$B$2:$BD$55,41,FALSE),D203=5,VLOOKUP(H203,[1]Film_Workers!$B$2:$BD$55,42,FALSE),D203=6,VLOOKUP(H203,[1]Film_Workers!$B$2:$BD$55,43,FALSE),D203=7,VLOOKUP(H203,[1]Film_Workers!$B$2:$BD$55,43,FALSE),D203=8,VLOOKUP(H203,[1]Film_Workers!$B$2:$BD$55,44,FALSE),D203=9,VLOOKUP(H203,[1]Film_Workers!$B$2:$BD$55,45,FALSE),D203=10,VLOOKUP(H203,[1]Film_Workers!$B$2:$BD$55,46,FALSE),D203=11,VLOOKUP(H203,[1]Film_Workers!$B$2:$BD$55,47,FALSE),D203=12,VLOOKUP(H203,[1]Film_Workers!$B$2:$BD$55,48)),C203=2018,_xlfn.IFS(D203=1,VLOOKUP(H203,[1]Film_Workers!$B$2:$BD$55,49,FALSE),D203=2,VLOOKUP(H203,[1]Film_Workers!$B$2:$BD$55,50,FALSE),D203=3,VLOOKUP(H203,[1]Film_Workers!$B$2:$BD$55,51,FALSE),D203=4,VLOOKUP(H203,[1]Film_Workers!$B$2:$BD$55,52,FALSE),D203=5,VLOOKUP(H203,[1]Film_Workers!$B$2:$BD$55,53,FALSE),D203=6,VLOOKUP(H203,[1]Film_Workers!$B$2:$BD$55,54)))</f>
        <v>0</v>
      </c>
      <c r="W203">
        <f>_xlfn.IFS(C203=2014,_xlfn.IFS(D203=1,VLOOKUP(H203,[1]Priv_Workers!$B$2:$BD$55,2,FALSE),D203=2,VLOOKUP(H203,[1]Priv_Workers!$B$2:$BD$55,3,FALSE),D203=3,VLOOKUP(H203,[1]Priv_Workers!$B$2:$BD$55,4,FALSE),D203=4,VLOOKUP(H203,[1]Priv_Workers!$B$2:$BD$55,5,FALSE),D203=5,VLOOKUP(H203,[1]Priv_Workers!$B$2:$BD$55,6,FALSE),D203=6,VLOOKUP(H203,[1]Priv_Workers!$B$2:$BD$55,7,FALSE),D203=7,VLOOKUP(H203,[1]Priv_Workers!$B$2:$BD$55,8,FALSE),D203=8,VLOOKUP(H203,[1]Priv_Workers!$B$2:$BD$55,9,FALSE),D203=9,VLOOKUP(H203,[1]Priv_Workers!$B$2:$BD$55,10,FALSE),D203=10,VLOOKUP(H203,[1]Priv_Workers!$B$2:$BD$55,11,FALSE),D203=11,VLOOKUP(H203,[1]Priv_Workers!$B$2:$BD$55,12,FALSE),D203=12,VLOOKUP(H203,[1]Priv_Workers!$B$2:$BD$55,13,FALSE)),C203=2015,_xlfn.IFS(D203=1,VLOOKUP(H203,[1]Priv_Workers!$B$2:$BD$55,14,FALSE),D203=2,VLOOKUP(H203,[1]Priv_Workers!$B$2:$BD$55,15,FALSE),D203=3,VLOOKUP(H203,[1]Priv_Workers!$B$2:$BD$55,16,FALSE),D203=4,VLOOKUP(H203,[1]Priv_Workers!$B$2:$BD$55,17,FALSE),D203=5,VLOOKUP(H203,[1]Priv_Workers!$B$2:$BD$55,18,FALSE),D203=6,VLOOKUP(H203,[1]Priv_Workers!$B$2:$BD$55,19,FALSE),D203=7,VLOOKUP(H203,[1]Priv_Workers!$B$2:$BD$55,20,FALSE),D203=8,VLOOKUP(H203,[1]Priv_Workers!$B$2:$BD$55,21,FALSE),D203=9,VLOOKUP(H203,[1]Priv_Workers!$B$2:$BD$55,22,FALSE),D203=10,VLOOKUP(H203,[1]Priv_Workers!$B$2:$BD$55,23,FALSE),D203=11,VLOOKUP(H203,[1]Priv_Workers!$B$2:$BD$55,24,FALSE),D203=12,VLOOKUP(H203,[1]Priv_Workers!$B$2:$BD$55,25,FALSE)),C203=2016,_xlfn.IFS(D203=1,VLOOKUP(H203,[1]Priv_Workers!$B$2:$BD$55,26,FALSE),D203=2,VLOOKUP(H203,[1]Priv_Workers!$B$2:$BD$55,27,FALSE),D203=3,VLOOKUP(H203,[1]Priv_Workers!$B$2:$BD$55,28,FALSE),D203=4,VLOOKUP(H203,[1]Priv_Workers!$B$2:$BD$55,29,FALSE),D203=5,VLOOKUP(H203,[1]Priv_Workers!$B$2:$BD$55,30,FALSE),D203=6,VLOOKUP(H203,[1]Priv_Workers!$B$2:$BD$55,31,FALSE),D203=7,VLOOKUP(H203,[1]Priv_Workers!$B$2:$BD$55,32,FALSE),D203=8,VLOOKUP(H203,[1]Priv_Workers!$B$2:$BD$55,33,FALSE),D203=9,VLOOKUP(H203,[1]Priv_Workers!$B$2:$BD$55,34,FALSE),D203=10,VLOOKUP(H203,[1]Priv_Workers!$B$2:$BD$55,35,FALSE),D203=11,VLOOKUP(H203,[1]Priv_Workers!$B$2:$BD$55,36,FALSE),D203=12,VLOOKUP(H203,[1]Priv_Workers!$B$2:$BD$55,37,FALSE)),C203=2017,_xlfn.IFS(D203=1,VLOOKUP(H203,[1]Priv_Workers!$B$2:$BD$55,38,FALSE),D203=2,VLOOKUP(H203,[1]Priv_Workers!$B$2:$BD$55,39,FALSE),D203=3,VLOOKUP(H203,[1]Priv_Workers!$B$2:$BD$55,40,FALSE),D203=4,VLOOKUP(H203,[1]Priv_Workers!$B$2:$BD$55,41,FALSE),D203=5,VLOOKUP(H203,[1]Priv_Workers!$B$2:$BD$55,42,FALSE),D203=6,VLOOKUP(H203,[1]Priv_Workers!$B$2:$BD$55,43,FALSE),D203=7,VLOOKUP(H203,[1]Priv_Workers!$B$2:$BD$55,43,FALSE),D203=8,VLOOKUP(H203,[1]Priv_Workers!$B$2:$BD$55,44,FALSE),D203=9,VLOOKUP(H203,[1]Priv_Workers!$B$2:$BD$55,45,FALSE),D203=10,VLOOKUP(H203,[1]Priv_Workers!$B$2:$BD$55,46,FALSE),D203=11,VLOOKUP(H203,[1]Priv_Workers!$B$2:$BD$55,47,FALSE),D203=12,VLOOKUP(H203,[1]Priv_Workers!$B$2:$BD$55,48)),C203=2018,_xlfn.IFS(D203=1,VLOOKUP(H203,[1]Priv_Workers!$B$2:$BD$55,49,FALSE),D203=2,VLOOKUP(H203,[1]Priv_Workers!$B$2:$BD$55,50,FALSE),D203=3,VLOOKUP(H203,[1]Priv_Workers!$B$2:$BD$55,51,FALSE),D203=4,VLOOKUP(H203,[1]Priv_Workers!$B$2:$BD$55,52,FALSE),D203=5,VLOOKUP(H203,[1]Priv_Workers!$B$2:$BD$55,53,FALSE),D203=6,VLOOKUP(H203,[1]Priv_Workers!$B$2:$BD$55,54)))</f>
        <v>0</v>
      </c>
      <c r="X203" s="3" t="e">
        <f t="shared" si="27"/>
        <v>#DIV/0!</v>
      </c>
      <c r="Y203" s="2">
        <f>_xlfn.IFS(C203=2014, _xlfn.IFS(E203=1, VLOOKUP(H203, [1]Wage_Info!$B$2:$AH$55, 2, FALSE), E203=2, VLOOKUP(H203, [1]Wage_Info!$B$2:$AH$55, 3, FALSE), E203=3, VLOOKUP(H203, [1]Wage_Info!$B$2:$AH$55, 4, FALSE), E203=4, VLOOKUP(H203, [1]Wage_Info!$B$2:$AH$55, 5, FALSE)), C203=2015, _xlfn.IFS(E203=1, VLOOKUP(H203, [1]Wage_Info!$B$2:$AH$55, 6, FALSE), E203=2, VLOOKUP(H203, [1]Wage_Info!$B$2:$AH$55, 7, FALSE), E203=3, VLOOKUP(H203, [1]Wage_Info!$B$2:$AH$55, 8, FALSE), E203=4, VLOOKUP(H203, [1]Wage_Info!$B$2:$AH$55, 9, FALSE)), C203=2016, _xlfn.IFS(E203=1, VLOOKUP(H203, [1]Wage_Info!$B$2:$AH$55, 10, FALSE), E203=2, VLOOKUP(H203, [1]Wage_Info!$B$2:$AH$55, 11, FALSE), E203=3, VLOOKUP(H203, [1]Wage_Info!$B$2:$AH$55, 12, FALSE), E203=4, VLOOKUP(H203, [1]Wage_Info!$B$2:$AH$55, 13, FALSE)), C203=2017, _xlfn.IFS(E203=1, VLOOKUP(H203, [1]Wage_Info!$B$2:$AH$55, 14, FALSE), E203=2, VLOOKUP(H203, [1]Wage_Info!$B$2:$AH$55, 15, FALSE), E203=3, VLOOKUP(H203, [1]Wage_Info!$B$2:$AH$55, 16, FALSE), E203=4, VLOOKUP(H203, [1]Wage_Info!$B$2:$AH$55, 17, FALSE)), C203 = 2018, _xlfn.IFS(E203=1, VLOOKUP(H203, [1]Wage_Info!$B$2:$AH$55, 18, FALSE), E203=3, VLOOKUP(H203, [1]Wage_Info!$B$2:$AH$55, 19, FALSE)))</f>
        <v>0</v>
      </c>
      <c r="Z203" s="2">
        <f>_xlfn.IFS(C203=2014, _xlfn.IFS(E203=1, VLOOKUP(H203, [1]Wage_Info!$B$2:$AL$55, 20, FALSE), E203=2, VLOOKUP(H203, [1]Wage_Info!$B$2:$AL$55, 21, FALSE), E203=3, VLOOKUP(H203, [1]Wage_Info!$B$2:$AL$55, 22, FALSE), E203=4, VLOOKUP(H203, [1]Wage_Info!$B$2:$AL$55, 23, FALSE)), C203=2015, _xlfn.IFS(E203=1, VLOOKUP(H203, [1]Wage_Info!$B$2:$AL$55, 24, FALSE), E203=2, VLOOKUP(H203, [1]Wage_Info!$B$2:$AL$55, 25, FALSE), E203=3, VLOOKUP(H203, [1]Wage_Info!$B$2:$AL$55, 26, FALSE), E203=4, VLOOKUP(H203, [1]Wage_Info!$B$2:$AL$55, 27, FALSE)), C203=2016, _xlfn.IFS(E203=1, VLOOKUP(H203, [1]Wage_Info!$B$2:$AL$55, 28, FALSE), E203=2, VLOOKUP(H203, [1]Wage_Info!$B$2:$AL$55, 29, FALSE), E203=3, VLOOKUP(H203, [1]Wage_Info!$B$2:$AL$55, 30, FALSE), E203=4, VLOOKUP(H203, [1]Wage_Info!$B$2:$AL$55, 31, FALSE)), C203=2017, _xlfn.IFS(E203=1, VLOOKUP(H203, [1]Wage_Info!$B$2:$AL$55, 32, FALSE), E203=2, VLOOKUP(H203, [1]Wage_Info!$B$2:$AL$55, 33, FALSE), E203=3, VLOOKUP(H203, [1]Wage_Info!$B$2:$AL$55, 34, FALSE), E203=4, VLOOKUP(H203, [1]Wage_Info!$B$2:$AL$55, 35, FALSE)), C203 = 2018, _xlfn.IFS(E203=1, VLOOKUP(H203, [1]Wage_Info!$B$2:$AL$55, 36, FALSE), E203=2, VLOOKUP(H203, [1]Wage_Info!$B$2:$AL$55, 37, FALSE)))</f>
        <v>0</v>
      </c>
      <c r="AA203" s="4" t="e">
        <f t="shared" si="28"/>
        <v>#DIV/0!</v>
      </c>
      <c r="AB203">
        <f>[1]Key!C203</f>
        <v>1</v>
      </c>
      <c r="AC203">
        <f t="shared" si="29"/>
        <v>0</v>
      </c>
      <c r="AD203">
        <f t="shared" si="30"/>
        <v>0</v>
      </c>
      <c r="AE203">
        <f t="shared" si="31"/>
        <v>0</v>
      </c>
      <c r="AF203">
        <f>[1]Key!D203</f>
        <v>0</v>
      </c>
    </row>
    <row r="204" spans="1:32" x14ac:dyDescent="0.3">
      <c r="A204">
        <v>203</v>
      </c>
      <c r="B204">
        <v>22</v>
      </c>
      <c r="C204">
        <v>2016</v>
      </c>
      <c r="D204">
        <v>5</v>
      </c>
      <c r="E204">
        <f t="shared" si="24"/>
        <v>2</v>
      </c>
      <c r="F204">
        <v>2017</v>
      </c>
      <c r="G204" t="s">
        <v>62</v>
      </c>
      <c r="H204" s="1">
        <f>VALUE(IF(G204="foreign",53,SUBSTITUTE(G204,G204,VLOOKUP(G204,[1]Key!$G$2:$H$55,2,))))</f>
        <v>53</v>
      </c>
      <c r="I204" t="s">
        <v>32</v>
      </c>
      <c r="J204">
        <f>VALUE(_xlfn.IFS(I204="foreign",53,I204="fictional",54, I204="unspecified", 55, NOT(OR(I204="foreign",I204="fictional")),SUBSTITUTE(I204,I204,VLOOKUP(I204,[1]Key!$G$2:$H$55,2,))))</f>
        <v>53</v>
      </c>
      <c r="K204">
        <f t="shared" si="25"/>
        <v>1</v>
      </c>
      <c r="L204">
        <f>VLOOKUP(H204, [1]Key!$H$2:$K$54, 2)</f>
        <v>0</v>
      </c>
      <c r="M204">
        <f>VLOOKUP(J204, [1]Key!$H$2:$K$54, 2)</f>
        <v>0</v>
      </c>
      <c r="N204">
        <f>VLOOKUP("*"&amp;G204&amp;"*",[1]Key!$N$2:$O$6,2,FALSE)</f>
        <v>0</v>
      </c>
      <c r="O204">
        <f>VLOOKUP("*"&amp;G204&amp;"*",[1]Key!$R$2:$S$11,2,FALSE)</f>
        <v>0</v>
      </c>
      <c r="P204">
        <v>4014</v>
      </c>
      <c r="Q204" s="2">
        <v>150000000</v>
      </c>
      <c r="R204" t="s">
        <v>37</v>
      </c>
      <c r="S204">
        <f>VLOOKUP(R204, [1]Key!$U$2:$V$23, 2, FALSE)</f>
        <v>3</v>
      </c>
      <c r="T204">
        <f t="shared" si="26"/>
        <v>0</v>
      </c>
      <c r="U204">
        <f>_xlfn.IFS(C204=2018, VLOOKUP(H204, '[1]State Pop'!$B$2:$G$55,6),C204=2017, VLOOKUP(H204, '[1]State Pop'!$B$2:$F$55,5),C204=2016, VLOOKUP(H204, '[1]State Pop'!$B$2:$F$55,4), C204=2015, VLOOKUP(H204, '[1]State Pop'!$B$2:$F$55,3), C204=2014, VLOOKUP(H204, '[1]State Pop'!$B$2:$F$55,2))</f>
        <v>0</v>
      </c>
      <c r="V204">
        <f>_xlfn.IFS(C204=2014,_xlfn.IFS(D204=1,VLOOKUP(H204,[1]Film_Workers!$B$2:$BD$55,2,FALSE),D204=2,VLOOKUP(H204,[1]Film_Workers!$B$2:$BD$55,3,FALSE),D204=3,VLOOKUP(H204,[1]Film_Workers!$B$2:$BD$55,4,FALSE),D204=4,VLOOKUP(H204,[1]Film_Workers!$B$2:$BD$55,5,FALSE),D204=5,VLOOKUP(H204,[1]Film_Workers!$B$2:$BD$55,6,FALSE),D204=6,VLOOKUP(H204,[1]Film_Workers!$B$2:$BD$55,7,FALSE),D204=7,VLOOKUP(H204,[1]Film_Workers!$B$2:$BD$55,8,FALSE),D204=8,VLOOKUP(H204,[1]Film_Workers!$B$2:$BD$55,9,FALSE),D204=9,VLOOKUP(H204,[1]Film_Workers!$B$2:$BD$55,10,FALSE),D204=10,VLOOKUP(H204,[1]Film_Workers!$B$2:$BD$55,11,FALSE),D204=11,VLOOKUP(H204,[1]Film_Workers!$B$2:$BD$55,12,FALSE),D204=12,VLOOKUP(H204,[1]Film_Workers!$B$2:$BD$55,13,FALSE)),C204=2015,_xlfn.IFS(D204=1,VLOOKUP(H204,[1]Film_Workers!$B$2:$BD$55,14,FALSE),D204=2,VLOOKUP(H204,[1]Film_Workers!$B$2:$BD$55,15,FALSE),D204=3,VLOOKUP(H204,[1]Film_Workers!$B$2:$BD$55,16,FALSE),D204=4,VLOOKUP(H204,[1]Film_Workers!$B$2:$BD$55,17,FALSE),D204=5,VLOOKUP(H204,[1]Film_Workers!$B$2:$BD$55,18,FALSE),D204=6,VLOOKUP(H204,[1]Film_Workers!$B$2:$BD$55,19,FALSE),D204=7,VLOOKUP(H204,[1]Film_Workers!$B$2:$BD$55,20,FALSE),D204=8,VLOOKUP(H204,[1]Film_Workers!$B$2:$BD$55,21,FALSE),D204=9,VLOOKUP(H204,[1]Film_Workers!$B$2:$BD$55,22,FALSE),D204=10,VLOOKUP(H204,[1]Film_Workers!$B$2:$BD$55,23,FALSE),D204=11,VLOOKUP(H204,[1]Film_Workers!$B$2:$BD$55,24,FALSE),D204=12,VLOOKUP(H204,[1]Film_Workers!$B$2:$BD$55,25,FALSE)),C204=2016,_xlfn.IFS(D204=1,VLOOKUP(H204,[1]Film_Workers!$B$2:$BD$55,26,FALSE),D204=2,VLOOKUP(H204,[1]Film_Workers!$B$2:$BD$55,27,FALSE),D204=3,VLOOKUP(H204,[1]Film_Workers!$B$2:$BD$55,28,FALSE),D204=4,VLOOKUP(H204,[1]Film_Workers!$B$2:$BD$55,29,FALSE),D204=5,VLOOKUP(H204,[1]Film_Workers!$B$2:$BD$55,30,FALSE),D204=6,VLOOKUP(H204,[1]Film_Workers!$B$2:$BD$55,31,FALSE),D204=7,VLOOKUP(H204,[1]Film_Workers!$B$2:$BD$55,32,FALSE),D204=8,VLOOKUP(H204,[1]Film_Workers!$B$2:$BD$55,33,FALSE),D204=9,VLOOKUP(H204,[1]Film_Workers!$B$2:$BD$55,34,FALSE),D204=10,VLOOKUP(H204,[1]Film_Workers!$B$2:$BD$55,35,FALSE),D204=11,VLOOKUP(H204,[1]Film_Workers!$B$2:$BD$55,36,FALSE),D204=12,VLOOKUP(H204,[1]Film_Workers!$B$2:$BD$55,37,FALSE)),C204=2017,_xlfn.IFS(D204=1,VLOOKUP(H204,[1]Film_Workers!$B$2:$BD$55,38,FALSE),D204=2,VLOOKUP(H204,[1]Film_Workers!$B$2:$BD$55,39,FALSE),D204=3,VLOOKUP(H204,[1]Film_Workers!$B$2:$BD$55,40,FALSE),D204=4,VLOOKUP(H204,[1]Film_Workers!$B$2:$BD$55,41,FALSE),D204=5,VLOOKUP(H204,[1]Film_Workers!$B$2:$BD$55,42,FALSE),D204=6,VLOOKUP(H204,[1]Film_Workers!$B$2:$BD$55,43,FALSE),D204=7,VLOOKUP(H204,[1]Film_Workers!$B$2:$BD$55,43,FALSE),D204=8,VLOOKUP(H204,[1]Film_Workers!$B$2:$BD$55,44,FALSE),D204=9,VLOOKUP(H204,[1]Film_Workers!$B$2:$BD$55,45,FALSE),D204=10,VLOOKUP(H204,[1]Film_Workers!$B$2:$BD$55,46,FALSE),D204=11,VLOOKUP(H204,[1]Film_Workers!$B$2:$BD$55,47,FALSE),D204=12,VLOOKUP(H204,[1]Film_Workers!$B$2:$BD$55,48)),C204=2018,_xlfn.IFS(D204=1,VLOOKUP(H204,[1]Film_Workers!$B$2:$BD$55,49,FALSE),D204=2,VLOOKUP(H204,[1]Film_Workers!$B$2:$BD$55,50,FALSE),D204=3,VLOOKUP(H204,[1]Film_Workers!$B$2:$BD$55,51,FALSE),D204=4,VLOOKUP(H204,[1]Film_Workers!$B$2:$BD$55,52,FALSE),D204=5,VLOOKUP(H204,[1]Film_Workers!$B$2:$BD$55,53,FALSE),D204=6,VLOOKUP(H204,[1]Film_Workers!$B$2:$BD$55,54)))</f>
        <v>0</v>
      </c>
      <c r="W204">
        <f>_xlfn.IFS(C204=2014,_xlfn.IFS(D204=1,VLOOKUP(H204,[1]Priv_Workers!$B$2:$BD$55,2,FALSE),D204=2,VLOOKUP(H204,[1]Priv_Workers!$B$2:$BD$55,3,FALSE),D204=3,VLOOKUP(H204,[1]Priv_Workers!$B$2:$BD$55,4,FALSE),D204=4,VLOOKUP(H204,[1]Priv_Workers!$B$2:$BD$55,5,FALSE),D204=5,VLOOKUP(H204,[1]Priv_Workers!$B$2:$BD$55,6,FALSE),D204=6,VLOOKUP(H204,[1]Priv_Workers!$B$2:$BD$55,7,FALSE),D204=7,VLOOKUP(H204,[1]Priv_Workers!$B$2:$BD$55,8,FALSE),D204=8,VLOOKUP(H204,[1]Priv_Workers!$B$2:$BD$55,9,FALSE),D204=9,VLOOKUP(H204,[1]Priv_Workers!$B$2:$BD$55,10,FALSE),D204=10,VLOOKUP(H204,[1]Priv_Workers!$B$2:$BD$55,11,FALSE),D204=11,VLOOKUP(H204,[1]Priv_Workers!$B$2:$BD$55,12,FALSE),D204=12,VLOOKUP(H204,[1]Priv_Workers!$B$2:$BD$55,13,FALSE)),C204=2015,_xlfn.IFS(D204=1,VLOOKUP(H204,[1]Priv_Workers!$B$2:$BD$55,14,FALSE),D204=2,VLOOKUP(H204,[1]Priv_Workers!$B$2:$BD$55,15,FALSE),D204=3,VLOOKUP(H204,[1]Priv_Workers!$B$2:$BD$55,16,FALSE),D204=4,VLOOKUP(H204,[1]Priv_Workers!$B$2:$BD$55,17,FALSE),D204=5,VLOOKUP(H204,[1]Priv_Workers!$B$2:$BD$55,18,FALSE),D204=6,VLOOKUP(H204,[1]Priv_Workers!$B$2:$BD$55,19,FALSE),D204=7,VLOOKUP(H204,[1]Priv_Workers!$B$2:$BD$55,20,FALSE),D204=8,VLOOKUP(H204,[1]Priv_Workers!$B$2:$BD$55,21,FALSE),D204=9,VLOOKUP(H204,[1]Priv_Workers!$B$2:$BD$55,22,FALSE),D204=10,VLOOKUP(H204,[1]Priv_Workers!$B$2:$BD$55,23,FALSE),D204=11,VLOOKUP(H204,[1]Priv_Workers!$B$2:$BD$55,24,FALSE),D204=12,VLOOKUP(H204,[1]Priv_Workers!$B$2:$BD$55,25,FALSE)),C204=2016,_xlfn.IFS(D204=1,VLOOKUP(H204,[1]Priv_Workers!$B$2:$BD$55,26,FALSE),D204=2,VLOOKUP(H204,[1]Priv_Workers!$B$2:$BD$55,27,FALSE),D204=3,VLOOKUP(H204,[1]Priv_Workers!$B$2:$BD$55,28,FALSE),D204=4,VLOOKUP(H204,[1]Priv_Workers!$B$2:$BD$55,29,FALSE),D204=5,VLOOKUP(H204,[1]Priv_Workers!$B$2:$BD$55,30,FALSE),D204=6,VLOOKUP(H204,[1]Priv_Workers!$B$2:$BD$55,31,FALSE),D204=7,VLOOKUP(H204,[1]Priv_Workers!$B$2:$BD$55,32,FALSE),D204=8,VLOOKUP(H204,[1]Priv_Workers!$B$2:$BD$55,33,FALSE),D204=9,VLOOKUP(H204,[1]Priv_Workers!$B$2:$BD$55,34,FALSE),D204=10,VLOOKUP(H204,[1]Priv_Workers!$B$2:$BD$55,35,FALSE),D204=11,VLOOKUP(H204,[1]Priv_Workers!$B$2:$BD$55,36,FALSE),D204=12,VLOOKUP(H204,[1]Priv_Workers!$B$2:$BD$55,37,FALSE)),C204=2017,_xlfn.IFS(D204=1,VLOOKUP(H204,[1]Priv_Workers!$B$2:$BD$55,38,FALSE),D204=2,VLOOKUP(H204,[1]Priv_Workers!$B$2:$BD$55,39,FALSE),D204=3,VLOOKUP(H204,[1]Priv_Workers!$B$2:$BD$55,40,FALSE),D204=4,VLOOKUP(H204,[1]Priv_Workers!$B$2:$BD$55,41,FALSE),D204=5,VLOOKUP(H204,[1]Priv_Workers!$B$2:$BD$55,42,FALSE),D204=6,VLOOKUP(H204,[1]Priv_Workers!$B$2:$BD$55,43,FALSE),D204=7,VLOOKUP(H204,[1]Priv_Workers!$B$2:$BD$55,43,FALSE),D204=8,VLOOKUP(H204,[1]Priv_Workers!$B$2:$BD$55,44,FALSE),D204=9,VLOOKUP(H204,[1]Priv_Workers!$B$2:$BD$55,45,FALSE),D204=10,VLOOKUP(H204,[1]Priv_Workers!$B$2:$BD$55,46,FALSE),D204=11,VLOOKUP(H204,[1]Priv_Workers!$B$2:$BD$55,47,FALSE),D204=12,VLOOKUP(H204,[1]Priv_Workers!$B$2:$BD$55,48)),C204=2018,_xlfn.IFS(D204=1,VLOOKUP(H204,[1]Priv_Workers!$B$2:$BD$55,49,FALSE),D204=2,VLOOKUP(H204,[1]Priv_Workers!$B$2:$BD$55,50,FALSE),D204=3,VLOOKUP(H204,[1]Priv_Workers!$B$2:$BD$55,51,FALSE),D204=4,VLOOKUP(H204,[1]Priv_Workers!$B$2:$BD$55,52,FALSE),D204=5,VLOOKUP(H204,[1]Priv_Workers!$B$2:$BD$55,53,FALSE),D204=6,VLOOKUP(H204,[1]Priv_Workers!$B$2:$BD$55,54)))</f>
        <v>0</v>
      </c>
      <c r="X204" s="3" t="e">
        <f t="shared" si="27"/>
        <v>#DIV/0!</v>
      </c>
      <c r="Y204" s="2">
        <f>_xlfn.IFS(C204=2014, _xlfn.IFS(E204=1, VLOOKUP(H204, [1]Wage_Info!$B$2:$AH$55, 2, FALSE), E204=2, VLOOKUP(H204, [1]Wage_Info!$B$2:$AH$55, 3, FALSE), E204=3, VLOOKUP(H204, [1]Wage_Info!$B$2:$AH$55, 4, FALSE), E204=4, VLOOKUP(H204, [1]Wage_Info!$B$2:$AH$55, 5, FALSE)), C204=2015, _xlfn.IFS(E204=1, VLOOKUP(H204, [1]Wage_Info!$B$2:$AH$55, 6, FALSE), E204=2, VLOOKUP(H204, [1]Wage_Info!$B$2:$AH$55, 7, FALSE), E204=3, VLOOKUP(H204, [1]Wage_Info!$B$2:$AH$55, 8, FALSE), E204=4, VLOOKUP(H204, [1]Wage_Info!$B$2:$AH$55, 9, FALSE)), C204=2016, _xlfn.IFS(E204=1, VLOOKUP(H204, [1]Wage_Info!$B$2:$AH$55, 10, FALSE), E204=2, VLOOKUP(H204, [1]Wage_Info!$B$2:$AH$55, 11, FALSE), E204=3, VLOOKUP(H204, [1]Wage_Info!$B$2:$AH$55, 12, FALSE), E204=4, VLOOKUP(H204, [1]Wage_Info!$B$2:$AH$55, 13, FALSE)), C204=2017, _xlfn.IFS(E204=1, VLOOKUP(H204, [1]Wage_Info!$B$2:$AH$55, 14, FALSE), E204=2, VLOOKUP(H204, [1]Wage_Info!$B$2:$AH$55, 15, FALSE), E204=3, VLOOKUP(H204, [1]Wage_Info!$B$2:$AH$55, 16, FALSE), E204=4, VLOOKUP(H204, [1]Wage_Info!$B$2:$AH$55, 17, FALSE)), C204 = 2018, _xlfn.IFS(E204=1, VLOOKUP(H204, [1]Wage_Info!$B$2:$AH$55, 18, FALSE), E204=3, VLOOKUP(H204, [1]Wage_Info!$B$2:$AH$55, 19, FALSE)))</f>
        <v>0</v>
      </c>
      <c r="Z204" s="2">
        <f>_xlfn.IFS(C204=2014, _xlfn.IFS(E204=1, VLOOKUP(H204, [1]Wage_Info!$B$2:$AL$55, 20, FALSE), E204=2, VLOOKUP(H204, [1]Wage_Info!$B$2:$AL$55, 21, FALSE), E204=3, VLOOKUP(H204, [1]Wage_Info!$B$2:$AL$55, 22, FALSE), E204=4, VLOOKUP(H204, [1]Wage_Info!$B$2:$AL$55, 23, FALSE)), C204=2015, _xlfn.IFS(E204=1, VLOOKUP(H204, [1]Wage_Info!$B$2:$AL$55, 24, FALSE), E204=2, VLOOKUP(H204, [1]Wage_Info!$B$2:$AL$55, 25, FALSE), E204=3, VLOOKUP(H204, [1]Wage_Info!$B$2:$AL$55, 26, FALSE), E204=4, VLOOKUP(H204, [1]Wage_Info!$B$2:$AL$55, 27, FALSE)), C204=2016, _xlfn.IFS(E204=1, VLOOKUP(H204, [1]Wage_Info!$B$2:$AL$55, 28, FALSE), E204=2, VLOOKUP(H204, [1]Wage_Info!$B$2:$AL$55, 29, FALSE), E204=3, VLOOKUP(H204, [1]Wage_Info!$B$2:$AL$55, 30, FALSE), E204=4, VLOOKUP(H204, [1]Wage_Info!$B$2:$AL$55, 31, FALSE)), C204=2017, _xlfn.IFS(E204=1, VLOOKUP(H204, [1]Wage_Info!$B$2:$AL$55, 32, FALSE), E204=2, VLOOKUP(H204, [1]Wage_Info!$B$2:$AL$55, 33, FALSE), E204=3, VLOOKUP(H204, [1]Wage_Info!$B$2:$AL$55, 34, FALSE), E204=4, VLOOKUP(H204, [1]Wage_Info!$B$2:$AL$55, 35, FALSE)), C204 = 2018, _xlfn.IFS(E204=1, VLOOKUP(H204, [1]Wage_Info!$B$2:$AL$55, 36, FALSE), E204=2, VLOOKUP(H204, [1]Wage_Info!$B$2:$AL$55, 37, FALSE)))</f>
        <v>0</v>
      </c>
      <c r="AA204" s="4" t="e">
        <f t="shared" si="28"/>
        <v>#DIV/0!</v>
      </c>
      <c r="AB204">
        <f>[1]Key!C204</f>
        <v>1</v>
      </c>
      <c r="AC204">
        <f t="shared" si="29"/>
        <v>0</v>
      </c>
      <c r="AD204">
        <f t="shared" si="30"/>
        <v>0</v>
      </c>
      <c r="AE204">
        <f t="shared" si="31"/>
        <v>0</v>
      </c>
      <c r="AF204">
        <f>[1]Key!D204</f>
        <v>0</v>
      </c>
    </row>
    <row r="205" spans="1:32" x14ac:dyDescent="0.3">
      <c r="A205">
        <v>204</v>
      </c>
      <c r="B205">
        <v>23</v>
      </c>
      <c r="E205" t="e">
        <f t="shared" si="24"/>
        <v>#N/A</v>
      </c>
      <c r="F205">
        <v>2017</v>
      </c>
      <c r="G205" t="s">
        <v>40</v>
      </c>
      <c r="H205" s="1">
        <f>VALUE(IF(G205="foreign",53,SUBSTITUTE(G205,G205,VLOOKUP(G205,[1]Key!$G$2:$H$55,2,))))</f>
        <v>5</v>
      </c>
      <c r="I205" t="s">
        <v>97</v>
      </c>
      <c r="J205">
        <f>VALUE(_xlfn.IFS(I205="foreign",53,I205="fictional",54, I205="unspecified", 55, NOT(OR(I205="foreign",I205="fictional")),SUBSTITUTE(I205,I205,VLOOKUP(I205,[1]Key!$G$2:$H$55,2,))))</f>
        <v>54</v>
      </c>
      <c r="K205">
        <f t="shared" si="25"/>
        <v>0</v>
      </c>
      <c r="L205">
        <f>VLOOKUP(H205, [1]Key!$H$2:$K$54, 2)</f>
        <v>3</v>
      </c>
      <c r="M205">
        <f>VLOOKUP(J205, [1]Key!$H$2:$K$54, 2)</f>
        <v>0</v>
      </c>
      <c r="N205">
        <f>VLOOKUP("*"&amp;G205&amp;"*",[1]Key!$N$2:$O$6,2,FALSE)</f>
        <v>4</v>
      </c>
      <c r="O205">
        <f>VLOOKUP("*"&amp;G205&amp;"*",[1]Key!$R$2:$S$11,2,FALSE)</f>
        <v>6</v>
      </c>
      <c r="P205">
        <v>4003</v>
      </c>
      <c r="Q205" s="2">
        <v>40000000</v>
      </c>
      <c r="R205" t="s">
        <v>54</v>
      </c>
      <c r="S205">
        <f>VLOOKUP(R205, [1]Key!$U$2:$V$23, 2, FALSE)</f>
        <v>8</v>
      </c>
      <c r="T205">
        <f t="shared" si="26"/>
        <v>1</v>
      </c>
      <c r="U205" t="e">
        <f>_xlfn.IFS(C205=2018, VLOOKUP(H205, '[1]State Pop'!$B$2:$G$55,6),C205=2017, VLOOKUP(H205, '[1]State Pop'!$B$2:$F$55,5),C205=2016, VLOOKUP(H205, '[1]State Pop'!$B$2:$F$55,4), C205=2015, VLOOKUP(H205, '[1]State Pop'!$B$2:$F$55,3), C205=2014, VLOOKUP(H205, '[1]State Pop'!$B$2:$F$55,2))</f>
        <v>#N/A</v>
      </c>
      <c r="V205" t="e">
        <f>_xlfn.IFS(C205=2014,_xlfn.IFS(D205=1,VLOOKUP(H205,[1]Film_Workers!$B$2:$BD$55,2,FALSE),D205=2,VLOOKUP(H205,[1]Film_Workers!$B$2:$BD$55,3,FALSE),D205=3,VLOOKUP(H205,[1]Film_Workers!$B$2:$BD$55,4,FALSE),D205=4,VLOOKUP(H205,[1]Film_Workers!$B$2:$BD$55,5,FALSE),D205=5,VLOOKUP(H205,[1]Film_Workers!$B$2:$BD$55,6,FALSE),D205=6,VLOOKUP(H205,[1]Film_Workers!$B$2:$BD$55,7,FALSE),D205=7,VLOOKUP(H205,[1]Film_Workers!$B$2:$BD$55,8,FALSE),D205=8,VLOOKUP(H205,[1]Film_Workers!$B$2:$BD$55,9,FALSE),D205=9,VLOOKUP(H205,[1]Film_Workers!$B$2:$BD$55,10,FALSE),D205=10,VLOOKUP(H205,[1]Film_Workers!$B$2:$BD$55,11,FALSE),D205=11,VLOOKUP(H205,[1]Film_Workers!$B$2:$BD$55,12,FALSE),D205=12,VLOOKUP(H205,[1]Film_Workers!$B$2:$BD$55,13,FALSE)),C205=2015,_xlfn.IFS(D205=1,VLOOKUP(H205,[1]Film_Workers!$B$2:$BD$55,14,FALSE),D205=2,VLOOKUP(H205,[1]Film_Workers!$B$2:$BD$55,15,FALSE),D205=3,VLOOKUP(H205,[1]Film_Workers!$B$2:$BD$55,16,FALSE),D205=4,VLOOKUP(H205,[1]Film_Workers!$B$2:$BD$55,17,FALSE),D205=5,VLOOKUP(H205,[1]Film_Workers!$B$2:$BD$55,18,FALSE),D205=6,VLOOKUP(H205,[1]Film_Workers!$B$2:$BD$55,19,FALSE),D205=7,VLOOKUP(H205,[1]Film_Workers!$B$2:$BD$55,20,FALSE),D205=8,VLOOKUP(H205,[1]Film_Workers!$B$2:$BD$55,21,FALSE),D205=9,VLOOKUP(H205,[1]Film_Workers!$B$2:$BD$55,22,FALSE),D205=10,VLOOKUP(H205,[1]Film_Workers!$B$2:$BD$55,23,FALSE),D205=11,VLOOKUP(H205,[1]Film_Workers!$B$2:$BD$55,24,FALSE),D205=12,VLOOKUP(H205,[1]Film_Workers!$B$2:$BD$55,25,FALSE)),C205=2016,_xlfn.IFS(D205=1,VLOOKUP(H205,[1]Film_Workers!$B$2:$BD$55,26,FALSE),D205=2,VLOOKUP(H205,[1]Film_Workers!$B$2:$BD$55,27,FALSE),D205=3,VLOOKUP(H205,[1]Film_Workers!$B$2:$BD$55,28,FALSE),D205=4,VLOOKUP(H205,[1]Film_Workers!$B$2:$BD$55,29,FALSE),D205=5,VLOOKUP(H205,[1]Film_Workers!$B$2:$BD$55,30,FALSE),D205=6,VLOOKUP(H205,[1]Film_Workers!$B$2:$BD$55,31,FALSE),D205=7,VLOOKUP(H205,[1]Film_Workers!$B$2:$BD$55,32,FALSE),D205=8,VLOOKUP(H205,[1]Film_Workers!$B$2:$BD$55,33,FALSE),D205=9,VLOOKUP(H205,[1]Film_Workers!$B$2:$BD$55,34,FALSE),D205=10,VLOOKUP(H205,[1]Film_Workers!$B$2:$BD$55,35,FALSE),D205=11,VLOOKUP(H205,[1]Film_Workers!$B$2:$BD$55,36,FALSE),D205=12,VLOOKUP(H205,[1]Film_Workers!$B$2:$BD$55,37,FALSE)),C205=2017,_xlfn.IFS(D205=1,VLOOKUP(H205,[1]Film_Workers!$B$2:$BD$55,38,FALSE),D205=2,VLOOKUP(H205,[1]Film_Workers!$B$2:$BD$55,39,FALSE),D205=3,VLOOKUP(H205,[1]Film_Workers!$B$2:$BD$55,40,FALSE),D205=4,VLOOKUP(H205,[1]Film_Workers!$B$2:$BD$55,41,FALSE),D205=5,VLOOKUP(H205,[1]Film_Workers!$B$2:$BD$55,42,FALSE),D205=6,VLOOKUP(H205,[1]Film_Workers!$B$2:$BD$55,43,FALSE),D205=7,VLOOKUP(H205,[1]Film_Workers!$B$2:$BD$55,43,FALSE),D205=8,VLOOKUP(H205,[1]Film_Workers!$B$2:$BD$55,44,FALSE),D205=9,VLOOKUP(H205,[1]Film_Workers!$B$2:$BD$55,45,FALSE),D205=10,VLOOKUP(H205,[1]Film_Workers!$B$2:$BD$55,46,FALSE),D205=11,VLOOKUP(H205,[1]Film_Workers!$B$2:$BD$55,47,FALSE),D205=12,VLOOKUP(H205,[1]Film_Workers!$B$2:$BD$55,48)),C205=2018,_xlfn.IFS(D205=1,VLOOKUP(H205,[1]Film_Workers!$B$2:$BD$55,49,FALSE),D205=2,VLOOKUP(H205,[1]Film_Workers!$B$2:$BD$55,50,FALSE),D205=3,VLOOKUP(H205,[1]Film_Workers!$B$2:$BD$55,51,FALSE),D205=4,VLOOKUP(H205,[1]Film_Workers!$B$2:$BD$55,52,FALSE),D205=5,VLOOKUP(H205,[1]Film_Workers!$B$2:$BD$55,53,FALSE),D205=6,VLOOKUP(H205,[1]Film_Workers!$B$2:$BD$55,54)))</f>
        <v>#N/A</v>
      </c>
      <c r="W205" t="e">
        <f>_xlfn.IFS(C205=2014,_xlfn.IFS(D205=1,VLOOKUP(H205,[1]Priv_Workers!$B$2:$BD$55,2,FALSE),D205=2,VLOOKUP(H205,[1]Priv_Workers!$B$2:$BD$55,3,FALSE),D205=3,VLOOKUP(H205,[1]Priv_Workers!$B$2:$BD$55,4,FALSE),D205=4,VLOOKUP(H205,[1]Priv_Workers!$B$2:$BD$55,5,FALSE),D205=5,VLOOKUP(H205,[1]Priv_Workers!$B$2:$BD$55,6,FALSE),D205=6,VLOOKUP(H205,[1]Priv_Workers!$B$2:$BD$55,7,FALSE),D205=7,VLOOKUP(H205,[1]Priv_Workers!$B$2:$BD$55,8,FALSE),D205=8,VLOOKUP(H205,[1]Priv_Workers!$B$2:$BD$55,9,FALSE),D205=9,VLOOKUP(H205,[1]Priv_Workers!$B$2:$BD$55,10,FALSE),D205=10,VLOOKUP(H205,[1]Priv_Workers!$B$2:$BD$55,11,FALSE),D205=11,VLOOKUP(H205,[1]Priv_Workers!$B$2:$BD$55,12,FALSE),D205=12,VLOOKUP(H205,[1]Priv_Workers!$B$2:$BD$55,13,FALSE)),C205=2015,_xlfn.IFS(D205=1,VLOOKUP(H205,[1]Priv_Workers!$B$2:$BD$55,14,FALSE),D205=2,VLOOKUP(H205,[1]Priv_Workers!$B$2:$BD$55,15,FALSE),D205=3,VLOOKUP(H205,[1]Priv_Workers!$B$2:$BD$55,16,FALSE),D205=4,VLOOKUP(H205,[1]Priv_Workers!$B$2:$BD$55,17,FALSE),D205=5,VLOOKUP(H205,[1]Priv_Workers!$B$2:$BD$55,18,FALSE),D205=6,VLOOKUP(H205,[1]Priv_Workers!$B$2:$BD$55,19,FALSE),D205=7,VLOOKUP(H205,[1]Priv_Workers!$B$2:$BD$55,20,FALSE),D205=8,VLOOKUP(H205,[1]Priv_Workers!$B$2:$BD$55,21,FALSE),D205=9,VLOOKUP(H205,[1]Priv_Workers!$B$2:$BD$55,22,FALSE),D205=10,VLOOKUP(H205,[1]Priv_Workers!$B$2:$BD$55,23,FALSE),D205=11,VLOOKUP(H205,[1]Priv_Workers!$B$2:$BD$55,24,FALSE),D205=12,VLOOKUP(H205,[1]Priv_Workers!$B$2:$BD$55,25,FALSE)),C205=2016,_xlfn.IFS(D205=1,VLOOKUP(H205,[1]Priv_Workers!$B$2:$BD$55,26,FALSE),D205=2,VLOOKUP(H205,[1]Priv_Workers!$B$2:$BD$55,27,FALSE),D205=3,VLOOKUP(H205,[1]Priv_Workers!$B$2:$BD$55,28,FALSE),D205=4,VLOOKUP(H205,[1]Priv_Workers!$B$2:$BD$55,29,FALSE),D205=5,VLOOKUP(H205,[1]Priv_Workers!$B$2:$BD$55,30,FALSE),D205=6,VLOOKUP(H205,[1]Priv_Workers!$B$2:$BD$55,31,FALSE),D205=7,VLOOKUP(H205,[1]Priv_Workers!$B$2:$BD$55,32,FALSE),D205=8,VLOOKUP(H205,[1]Priv_Workers!$B$2:$BD$55,33,FALSE),D205=9,VLOOKUP(H205,[1]Priv_Workers!$B$2:$BD$55,34,FALSE),D205=10,VLOOKUP(H205,[1]Priv_Workers!$B$2:$BD$55,35,FALSE),D205=11,VLOOKUP(H205,[1]Priv_Workers!$B$2:$BD$55,36,FALSE),D205=12,VLOOKUP(H205,[1]Priv_Workers!$B$2:$BD$55,37,FALSE)),C205=2017,_xlfn.IFS(D205=1,VLOOKUP(H205,[1]Priv_Workers!$B$2:$BD$55,38,FALSE),D205=2,VLOOKUP(H205,[1]Priv_Workers!$B$2:$BD$55,39,FALSE),D205=3,VLOOKUP(H205,[1]Priv_Workers!$B$2:$BD$55,40,FALSE),D205=4,VLOOKUP(H205,[1]Priv_Workers!$B$2:$BD$55,41,FALSE),D205=5,VLOOKUP(H205,[1]Priv_Workers!$B$2:$BD$55,42,FALSE),D205=6,VLOOKUP(H205,[1]Priv_Workers!$B$2:$BD$55,43,FALSE),D205=7,VLOOKUP(H205,[1]Priv_Workers!$B$2:$BD$55,43,FALSE),D205=8,VLOOKUP(H205,[1]Priv_Workers!$B$2:$BD$55,44,FALSE),D205=9,VLOOKUP(H205,[1]Priv_Workers!$B$2:$BD$55,45,FALSE),D205=10,VLOOKUP(H205,[1]Priv_Workers!$B$2:$BD$55,46,FALSE),D205=11,VLOOKUP(H205,[1]Priv_Workers!$B$2:$BD$55,47,FALSE),D205=12,VLOOKUP(H205,[1]Priv_Workers!$B$2:$BD$55,48)),C205=2018,_xlfn.IFS(D205=1,VLOOKUP(H205,[1]Priv_Workers!$B$2:$BD$55,49,FALSE),D205=2,VLOOKUP(H205,[1]Priv_Workers!$B$2:$BD$55,50,FALSE),D205=3,VLOOKUP(H205,[1]Priv_Workers!$B$2:$BD$55,51,FALSE),D205=4,VLOOKUP(H205,[1]Priv_Workers!$B$2:$BD$55,52,FALSE),D205=5,VLOOKUP(H205,[1]Priv_Workers!$B$2:$BD$55,53,FALSE),D205=6,VLOOKUP(H205,[1]Priv_Workers!$B$2:$BD$55,54)))</f>
        <v>#N/A</v>
      </c>
      <c r="X205" s="3" t="e">
        <f t="shared" si="27"/>
        <v>#N/A</v>
      </c>
      <c r="Y205" s="2" t="e">
        <f>_xlfn.IFS(C205=2014, _xlfn.IFS(E205=1, VLOOKUP(H205, [1]Wage_Info!$B$2:$AH$55, 2, FALSE), E205=2, VLOOKUP(H205, [1]Wage_Info!$B$2:$AH$55, 3, FALSE), E205=3, VLOOKUP(H205, [1]Wage_Info!$B$2:$AH$55, 4, FALSE), E205=4, VLOOKUP(H205, [1]Wage_Info!$B$2:$AH$55, 5, FALSE)), C205=2015, _xlfn.IFS(E205=1, VLOOKUP(H205, [1]Wage_Info!$B$2:$AH$55, 6, FALSE), E205=2, VLOOKUP(H205, [1]Wage_Info!$B$2:$AH$55, 7, FALSE), E205=3, VLOOKUP(H205, [1]Wage_Info!$B$2:$AH$55, 8, FALSE), E205=4, VLOOKUP(H205, [1]Wage_Info!$B$2:$AH$55, 9, FALSE)), C205=2016, _xlfn.IFS(E205=1, VLOOKUP(H205, [1]Wage_Info!$B$2:$AH$55, 10, FALSE), E205=2, VLOOKUP(H205, [1]Wage_Info!$B$2:$AH$55, 11, FALSE), E205=3, VLOOKUP(H205, [1]Wage_Info!$B$2:$AH$55, 12, FALSE), E205=4, VLOOKUP(H205, [1]Wage_Info!$B$2:$AH$55, 13, FALSE)), C205=2017, _xlfn.IFS(E205=1, VLOOKUP(H205, [1]Wage_Info!$B$2:$AH$55, 14, FALSE), E205=2, VLOOKUP(H205, [1]Wage_Info!$B$2:$AH$55, 15, FALSE), E205=3, VLOOKUP(H205, [1]Wage_Info!$B$2:$AH$55, 16, FALSE), E205=4, VLOOKUP(H205, [1]Wage_Info!$B$2:$AH$55, 17, FALSE)), C205 = 2018, _xlfn.IFS(E205=1, VLOOKUP(H205, [1]Wage_Info!$B$2:$AH$55, 18, FALSE), E205=3, VLOOKUP(H205, [1]Wage_Info!$B$2:$AH$55, 19, FALSE)))</f>
        <v>#N/A</v>
      </c>
      <c r="Z205" s="2" t="e">
        <f>_xlfn.IFS(C205=2014, _xlfn.IFS(E205=1, VLOOKUP(H205, [1]Wage_Info!$B$2:$AL$55, 20, FALSE), E205=2, VLOOKUP(H205, [1]Wage_Info!$B$2:$AL$55, 21, FALSE), E205=3, VLOOKUP(H205, [1]Wage_Info!$B$2:$AL$55, 22, FALSE), E205=4, VLOOKUP(H205, [1]Wage_Info!$B$2:$AL$55, 23, FALSE)), C205=2015, _xlfn.IFS(E205=1, VLOOKUP(H205, [1]Wage_Info!$B$2:$AL$55, 24, FALSE), E205=2, VLOOKUP(H205, [1]Wage_Info!$B$2:$AL$55, 25, FALSE), E205=3, VLOOKUP(H205, [1]Wage_Info!$B$2:$AL$55, 26, FALSE), E205=4, VLOOKUP(H205, [1]Wage_Info!$B$2:$AL$55, 27, FALSE)), C205=2016, _xlfn.IFS(E205=1, VLOOKUP(H205, [1]Wage_Info!$B$2:$AL$55, 28, FALSE), E205=2, VLOOKUP(H205, [1]Wage_Info!$B$2:$AL$55, 29, FALSE), E205=3, VLOOKUP(H205, [1]Wage_Info!$B$2:$AL$55, 30, FALSE), E205=4, VLOOKUP(H205, [1]Wage_Info!$B$2:$AL$55, 31, FALSE)), C205=2017, _xlfn.IFS(E205=1, VLOOKUP(H205, [1]Wage_Info!$B$2:$AL$55, 32, FALSE), E205=2, VLOOKUP(H205, [1]Wage_Info!$B$2:$AL$55, 33, FALSE), E205=3, VLOOKUP(H205, [1]Wage_Info!$B$2:$AL$55, 34, FALSE), E205=4, VLOOKUP(H205, [1]Wage_Info!$B$2:$AL$55, 35, FALSE)), C205 = 2018, _xlfn.IFS(E205=1, VLOOKUP(H205, [1]Wage_Info!$B$2:$AL$55, 36, FALSE), E205=2, VLOOKUP(H205, [1]Wage_Info!$B$2:$AL$55, 37, FALSE)))</f>
        <v>#N/A</v>
      </c>
      <c r="AA205" s="4" t="e">
        <f t="shared" si="28"/>
        <v>#N/A</v>
      </c>
      <c r="AB205">
        <f>[1]Key!C205</f>
        <v>0</v>
      </c>
      <c r="AC205">
        <f t="shared" si="29"/>
        <v>1</v>
      </c>
      <c r="AD205">
        <f t="shared" si="30"/>
        <v>0</v>
      </c>
      <c r="AE205">
        <f t="shared" si="31"/>
        <v>1</v>
      </c>
      <c r="AF205">
        <f>[1]Key!D205</f>
        <v>0</v>
      </c>
    </row>
    <row r="206" spans="1:32" x14ac:dyDescent="0.3">
      <c r="A206">
        <v>205</v>
      </c>
      <c r="B206">
        <v>24</v>
      </c>
      <c r="C206">
        <v>2016</v>
      </c>
      <c r="D206">
        <v>4</v>
      </c>
      <c r="E206">
        <f t="shared" si="24"/>
        <v>2</v>
      </c>
      <c r="F206">
        <v>2017</v>
      </c>
      <c r="G206" t="s">
        <v>40</v>
      </c>
      <c r="H206" s="1">
        <f>VALUE(IF(G206="foreign",53,SUBSTITUTE(G206,G206,VLOOKUP(G206,[1]Key!$G$2:$H$55,2,))))</f>
        <v>5</v>
      </c>
      <c r="I206" t="s">
        <v>32</v>
      </c>
      <c r="J206">
        <f>VALUE(_xlfn.IFS(I206="foreign",53,I206="fictional",54, I206="unspecified", 55, NOT(OR(I206="foreign",I206="fictional")),SUBSTITUTE(I206,I206,VLOOKUP(I206,[1]Key!$G$2:$H$55,2,))))</f>
        <v>53</v>
      </c>
      <c r="K206">
        <f t="shared" si="25"/>
        <v>0</v>
      </c>
      <c r="L206">
        <f>VLOOKUP(H206, [1]Key!$H$2:$K$54, 2)</f>
        <v>3</v>
      </c>
      <c r="M206">
        <f>VLOOKUP(J206, [1]Key!$H$2:$K$54, 2)</f>
        <v>0</v>
      </c>
      <c r="N206">
        <f>VLOOKUP("*"&amp;G206&amp;"*",[1]Key!$N$2:$O$6,2,FALSE)</f>
        <v>4</v>
      </c>
      <c r="O206">
        <f>VLOOKUP("*"&amp;G206&amp;"*",[1]Key!$R$2:$S$11,2,FALSE)</f>
        <v>6</v>
      </c>
      <c r="P206">
        <v>3987</v>
      </c>
      <c r="Q206" s="2">
        <v>175000000</v>
      </c>
      <c r="R206" t="s">
        <v>34</v>
      </c>
      <c r="S206">
        <f>VLOOKUP(R206, [1]Key!$U$2:$V$23, 2, FALSE)</f>
        <v>2</v>
      </c>
      <c r="T206">
        <f t="shared" si="26"/>
        <v>0</v>
      </c>
      <c r="U206">
        <f>_xlfn.IFS(C206=2018, VLOOKUP(H206, '[1]State Pop'!$B$2:$G$55,6),C206=2017, VLOOKUP(H206, '[1]State Pop'!$B$2:$F$55,5),C206=2016, VLOOKUP(H206, '[1]State Pop'!$B$2:$F$55,4), C206=2015, VLOOKUP(H206, '[1]State Pop'!$B$2:$F$55,3), C206=2014, VLOOKUP(H206, '[1]State Pop'!$B$2:$F$55,2))</f>
        <v>39296476</v>
      </c>
      <c r="V206">
        <f>_xlfn.IFS(C206=2014,_xlfn.IFS(D206=1,VLOOKUP(H206,[1]Film_Workers!$B$2:$BD$55,2,FALSE),D206=2,VLOOKUP(H206,[1]Film_Workers!$B$2:$BD$55,3,FALSE),D206=3,VLOOKUP(H206,[1]Film_Workers!$B$2:$BD$55,4,FALSE),D206=4,VLOOKUP(H206,[1]Film_Workers!$B$2:$BD$55,5,FALSE),D206=5,VLOOKUP(H206,[1]Film_Workers!$B$2:$BD$55,6,FALSE),D206=6,VLOOKUP(H206,[1]Film_Workers!$B$2:$BD$55,7,FALSE),D206=7,VLOOKUP(H206,[1]Film_Workers!$B$2:$BD$55,8,FALSE),D206=8,VLOOKUP(H206,[1]Film_Workers!$B$2:$BD$55,9,FALSE),D206=9,VLOOKUP(H206,[1]Film_Workers!$B$2:$BD$55,10,FALSE),D206=10,VLOOKUP(H206,[1]Film_Workers!$B$2:$BD$55,11,FALSE),D206=11,VLOOKUP(H206,[1]Film_Workers!$B$2:$BD$55,12,FALSE),D206=12,VLOOKUP(H206,[1]Film_Workers!$B$2:$BD$55,13,FALSE)),C206=2015,_xlfn.IFS(D206=1,VLOOKUP(H206,[1]Film_Workers!$B$2:$BD$55,14,FALSE),D206=2,VLOOKUP(H206,[1]Film_Workers!$B$2:$BD$55,15,FALSE),D206=3,VLOOKUP(H206,[1]Film_Workers!$B$2:$BD$55,16,FALSE),D206=4,VLOOKUP(H206,[1]Film_Workers!$B$2:$BD$55,17,FALSE),D206=5,VLOOKUP(H206,[1]Film_Workers!$B$2:$BD$55,18,FALSE),D206=6,VLOOKUP(H206,[1]Film_Workers!$B$2:$BD$55,19,FALSE),D206=7,VLOOKUP(H206,[1]Film_Workers!$B$2:$BD$55,20,FALSE),D206=8,VLOOKUP(H206,[1]Film_Workers!$B$2:$BD$55,21,FALSE),D206=9,VLOOKUP(H206,[1]Film_Workers!$B$2:$BD$55,22,FALSE),D206=10,VLOOKUP(H206,[1]Film_Workers!$B$2:$BD$55,23,FALSE),D206=11,VLOOKUP(H206,[1]Film_Workers!$B$2:$BD$55,24,FALSE),D206=12,VLOOKUP(H206,[1]Film_Workers!$B$2:$BD$55,25,FALSE)),C206=2016,_xlfn.IFS(D206=1,VLOOKUP(H206,[1]Film_Workers!$B$2:$BD$55,26,FALSE),D206=2,VLOOKUP(H206,[1]Film_Workers!$B$2:$BD$55,27,FALSE),D206=3,VLOOKUP(H206,[1]Film_Workers!$B$2:$BD$55,28,FALSE),D206=4,VLOOKUP(H206,[1]Film_Workers!$B$2:$BD$55,29,FALSE),D206=5,VLOOKUP(H206,[1]Film_Workers!$B$2:$BD$55,30,FALSE),D206=6,VLOOKUP(H206,[1]Film_Workers!$B$2:$BD$55,31,FALSE),D206=7,VLOOKUP(H206,[1]Film_Workers!$B$2:$BD$55,32,FALSE),D206=8,VLOOKUP(H206,[1]Film_Workers!$B$2:$BD$55,33,FALSE),D206=9,VLOOKUP(H206,[1]Film_Workers!$B$2:$BD$55,34,FALSE),D206=10,VLOOKUP(H206,[1]Film_Workers!$B$2:$BD$55,35,FALSE),D206=11,VLOOKUP(H206,[1]Film_Workers!$B$2:$BD$55,36,FALSE),D206=12,VLOOKUP(H206,[1]Film_Workers!$B$2:$BD$55,37,FALSE)),C206=2017,_xlfn.IFS(D206=1,VLOOKUP(H206,[1]Film_Workers!$B$2:$BD$55,38,FALSE),D206=2,VLOOKUP(H206,[1]Film_Workers!$B$2:$BD$55,39,FALSE),D206=3,VLOOKUP(H206,[1]Film_Workers!$B$2:$BD$55,40,FALSE),D206=4,VLOOKUP(H206,[1]Film_Workers!$B$2:$BD$55,41,FALSE),D206=5,VLOOKUP(H206,[1]Film_Workers!$B$2:$BD$55,42,FALSE),D206=6,VLOOKUP(H206,[1]Film_Workers!$B$2:$BD$55,43,FALSE),D206=7,VLOOKUP(H206,[1]Film_Workers!$B$2:$BD$55,43,FALSE),D206=8,VLOOKUP(H206,[1]Film_Workers!$B$2:$BD$55,44,FALSE),D206=9,VLOOKUP(H206,[1]Film_Workers!$B$2:$BD$55,45,FALSE),D206=10,VLOOKUP(H206,[1]Film_Workers!$B$2:$BD$55,46,FALSE),D206=11,VLOOKUP(H206,[1]Film_Workers!$B$2:$BD$55,47,FALSE),D206=12,VLOOKUP(H206,[1]Film_Workers!$B$2:$BD$55,48)),C206=2018,_xlfn.IFS(D206=1,VLOOKUP(H206,[1]Film_Workers!$B$2:$BD$55,49,FALSE),D206=2,VLOOKUP(H206,[1]Film_Workers!$B$2:$BD$55,50,FALSE),D206=3,VLOOKUP(H206,[1]Film_Workers!$B$2:$BD$55,51,FALSE),D206=4,VLOOKUP(H206,[1]Film_Workers!$B$2:$BD$55,52,FALSE),D206=5,VLOOKUP(H206,[1]Film_Workers!$B$2:$BD$55,53,FALSE),D206=6,VLOOKUP(H206,[1]Film_Workers!$B$2:$BD$55,54)))</f>
        <v>143739</v>
      </c>
      <c r="W206">
        <f>_xlfn.IFS(C206=2014,_xlfn.IFS(D206=1,VLOOKUP(H206,[1]Priv_Workers!$B$2:$BD$55,2,FALSE),D206=2,VLOOKUP(H206,[1]Priv_Workers!$B$2:$BD$55,3,FALSE),D206=3,VLOOKUP(H206,[1]Priv_Workers!$B$2:$BD$55,4,FALSE),D206=4,VLOOKUP(H206,[1]Priv_Workers!$B$2:$BD$55,5,FALSE),D206=5,VLOOKUP(H206,[1]Priv_Workers!$B$2:$BD$55,6,FALSE),D206=6,VLOOKUP(H206,[1]Priv_Workers!$B$2:$BD$55,7,FALSE),D206=7,VLOOKUP(H206,[1]Priv_Workers!$B$2:$BD$55,8,FALSE),D206=8,VLOOKUP(H206,[1]Priv_Workers!$B$2:$BD$55,9,FALSE),D206=9,VLOOKUP(H206,[1]Priv_Workers!$B$2:$BD$55,10,FALSE),D206=10,VLOOKUP(H206,[1]Priv_Workers!$B$2:$BD$55,11,FALSE),D206=11,VLOOKUP(H206,[1]Priv_Workers!$B$2:$BD$55,12,FALSE),D206=12,VLOOKUP(H206,[1]Priv_Workers!$B$2:$BD$55,13,FALSE)),C206=2015,_xlfn.IFS(D206=1,VLOOKUP(H206,[1]Priv_Workers!$B$2:$BD$55,14,FALSE),D206=2,VLOOKUP(H206,[1]Priv_Workers!$B$2:$BD$55,15,FALSE),D206=3,VLOOKUP(H206,[1]Priv_Workers!$B$2:$BD$55,16,FALSE),D206=4,VLOOKUP(H206,[1]Priv_Workers!$B$2:$BD$55,17,FALSE),D206=5,VLOOKUP(H206,[1]Priv_Workers!$B$2:$BD$55,18,FALSE),D206=6,VLOOKUP(H206,[1]Priv_Workers!$B$2:$BD$55,19,FALSE),D206=7,VLOOKUP(H206,[1]Priv_Workers!$B$2:$BD$55,20,FALSE),D206=8,VLOOKUP(H206,[1]Priv_Workers!$B$2:$BD$55,21,FALSE),D206=9,VLOOKUP(H206,[1]Priv_Workers!$B$2:$BD$55,22,FALSE),D206=10,VLOOKUP(H206,[1]Priv_Workers!$B$2:$BD$55,23,FALSE),D206=11,VLOOKUP(H206,[1]Priv_Workers!$B$2:$BD$55,24,FALSE),D206=12,VLOOKUP(H206,[1]Priv_Workers!$B$2:$BD$55,25,FALSE)),C206=2016,_xlfn.IFS(D206=1,VLOOKUP(H206,[1]Priv_Workers!$B$2:$BD$55,26,FALSE),D206=2,VLOOKUP(H206,[1]Priv_Workers!$B$2:$BD$55,27,FALSE),D206=3,VLOOKUP(H206,[1]Priv_Workers!$B$2:$BD$55,28,FALSE),D206=4,VLOOKUP(H206,[1]Priv_Workers!$B$2:$BD$55,29,FALSE),D206=5,VLOOKUP(H206,[1]Priv_Workers!$B$2:$BD$55,30,FALSE),D206=6,VLOOKUP(H206,[1]Priv_Workers!$B$2:$BD$55,31,FALSE),D206=7,VLOOKUP(H206,[1]Priv_Workers!$B$2:$BD$55,32,FALSE),D206=8,VLOOKUP(H206,[1]Priv_Workers!$B$2:$BD$55,33,FALSE),D206=9,VLOOKUP(H206,[1]Priv_Workers!$B$2:$BD$55,34,FALSE),D206=10,VLOOKUP(H206,[1]Priv_Workers!$B$2:$BD$55,35,FALSE),D206=11,VLOOKUP(H206,[1]Priv_Workers!$B$2:$BD$55,36,FALSE),D206=12,VLOOKUP(H206,[1]Priv_Workers!$B$2:$BD$55,37,FALSE)),C206=2017,_xlfn.IFS(D206=1,VLOOKUP(H206,[1]Priv_Workers!$B$2:$BD$55,38,FALSE),D206=2,VLOOKUP(H206,[1]Priv_Workers!$B$2:$BD$55,39,FALSE),D206=3,VLOOKUP(H206,[1]Priv_Workers!$B$2:$BD$55,40,FALSE),D206=4,VLOOKUP(H206,[1]Priv_Workers!$B$2:$BD$55,41,FALSE),D206=5,VLOOKUP(H206,[1]Priv_Workers!$B$2:$BD$55,42,FALSE),D206=6,VLOOKUP(H206,[1]Priv_Workers!$B$2:$BD$55,43,FALSE),D206=7,VLOOKUP(H206,[1]Priv_Workers!$B$2:$BD$55,43,FALSE),D206=8,VLOOKUP(H206,[1]Priv_Workers!$B$2:$BD$55,44,FALSE),D206=9,VLOOKUP(H206,[1]Priv_Workers!$B$2:$BD$55,45,FALSE),D206=10,VLOOKUP(H206,[1]Priv_Workers!$B$2:$BD$55,46,FALSE),D206=11,VLOOKUP(H206,[1]Priv_Workers!$B$2:$BD$55,47,FALSE),D206=12,VLOOKUP(H206,[1]Priv_Workers!$B$2:$BD$55,48)),C206=2018,_xlfn.IFS(D206=1,VLOOKUP(H206,[1]Priv_Workers!$B$2:$BD$55,49,FALSE),D206=2,VLOOKUP(H206,[1]Priv_Workers!$B$2:$BD$55,50,FALSE),D206=3,VLOOKUP(H206,[1]Priv_Workers!$B$2:$BD$55,51,FALSE),D206=4,VLOOKUP(H206,[1]Priv_Workers!$B$2:$BD$55,52,FALSE),D206=5,VLOOKUP(H206,[1]Priv_Workers!$B$2:$BD$55,53,FALSE),D206=6,VLOOKUP(H206,[1]Priv_Workers!$B$2:$BD$55,54)))</f>
        <v>14223412</v>
      </c>
      <c r="X206" s="3">
        <f t="shared" si="27"/>
        <v>1.0105803023915781E-2</v>
      </c>
      <c r="Y206" s="2">
        <f>_xlfn.IFS(C206=2014, _xlfn.IFS(E206=1, VLOOKUP(H206, [1]Wage_Info!$B$2:$AH$55, 2, FALSE), E206=2, VLOOKUP(H206, [1]Wage_Info!$B$2:$AH$55, 3, FALSE), E206=3, VLOOKUP(H206, [1]Wage_Info!$B$2:$AH$55, 4, FALSE), E206=4, VLOOKUP(H206, [1]Wage_Info!$B$2:$AH$55, 5, FALSE)), C206=2015, _xlfn.IFS(E206=1, VLOOKUP(H206, [1]Wage_Info!$B$2:$AH$55, 6, FALSE), E206=2, VLOOKUP(H206, [1]Wage_Info!$B$2:$AH$55, 7, FALSE), E206=3, VLOOKUP(H206, [1]Wage_Info!$B$2:$AH$55, 8, FALSE), E206=4, VLOOKUP(H206, [1]Wage_Info!$B$2:$AH$55, 9, FALSE)), C206=2016, _xlfn.IFS(E206=1, VLOOKUP(H206, [1]Wage_Info!$B$2:$AH$55, 10, FALSE), E206=2, VLOOKUP(H206, [1]Wage_Info!$B$2:$AH$55, 11, FALSE), E206=3, VLOOKUP(H206, [1]Wage_Info!$B$2:$AH$55, 12, FALSE), E206=4, VLOOKUP(H206, [1]Wage_Info!$B$2:$AH$55, 13, FALSE)), C206=2017, _xlfn.IFS(E206=1, VLOOKUP(H206, [1]Wage_Info!$B$2:$AH$55, 14, FALSE), E206=2, VLOOKUP(H206, [1]Wage_Info!$B$2:$AH$55, 15, FALSE), E206=3, VLOOKUP(H206, [1]Wage_Info!$B$2:$AH$55, 16, FALSE), E206=4, VLOOKUP(H206, [1]Wage_Info!$B$2:$AH$55, 17, FALSE)), C206 = 2018, _xlfn.IFS(E206=1, VLOOKUP(H206, [1]Wage_Info!$B$2:$AH$55, 18, FALSE), E206=3, VLOOKUP(H206, [1]Wage_Info!$B$2:$AH$55, 19, FALSE)))</f>
        <v>2891215074</v>
      </c>
      <c r="Z206" s="2">
        <f>_xlfn.IFS(C206=2014, _xlfn.IFS(E206=1, VLOOKUP(H206, [1]Wage_Info!$B$2:$AL$55, 20, FALSE), E206=2, VLOOKUP(H206, [1]Wage_Info!$B$2:$AL$55, 21, FALSE), E206=3, VLOOKUP(H206, [1]Wage_Info!$B$2:$AL$55, 22, FALSE), E206=4, VLOOKUP(H206, [1]Wage_Info!$B$2:$AL$55, 23, FALSE)), C206=2015, _xlfn.IFS(E206=1, VLOOKUP(H206, [1]Wage_Info!$B$2:$AL$55, 24, FALSE), E206=2, VLOOKUP(H206, [1]Wage_Info!$B$2:$AL$55, 25, FALSE), E206=3, VLOOKUP(H206, [1]Wage_Info!$B$2:$AL$55, 26, FALSE), E206=4, VLOOKUP(H206, [1]Wage_Info!$B$2:$AL$55, 27, FALSE)), C206=2016, _xlfn.IFS(E206=1, VLOOKUP(H206, [1]Wage_Info!$B$2:$AL$55, 28, FALSE), E206=2, VLOOKUP(H206, [1]Wage_Info!$B$2:$AL$55, 29, FALSE), E206=3, VLOOKUP(H206, [1]Wage_Info!$B$2:$AL$55, 30, FALSE), E206=4, VLOOKUP(H206, [1]Wage_Info!$B$2:$AL$55, 31, FALSE)), C206=2017, _xlfn.IFS(E206=1, VLOOKUP(H206, [1]Wage_Info!$B$2:$AL$55, 32, FALSE), E206=2, VLOOKUP(H206, [1]Wage_Info!$B$2:$AL$55, 33, FALSE), E206=3, VLOOKUP(H206, [1]Wage_Info!$B$2:$AL$55, 34, FALSE), E206=4, VLOOKUP(H206, [1]Wage_Info!$B$2:$AL$55, 35, FALSE)), C206 = 2018, _xlfn.IFS(E206=1, VLOOKUP(H206, [1]Wage_Info!$B$2:$AL$55, 36, FALSE), E206=2, VLOOKUP(H206, [1]Wage_Info!$B$2:$AL$55, 37, FALSE)))</f>
        <v>212107959501</v>
      </c>
      <c r="AA206" s="4">
        <f t="shared" si="28"/>
        <v>1.3630865530939064E-2</v>
      </c>
      <c r="AB206">
        <f>[1]Key!C206</f>
        <v>0</v>
      </c>
      <c r="AC206">
        <f t="shared" si="29"/>
        <v>1</v>
      </c>
      <c r="AD206">
        <f t="shared" si="30"/>
        <v>0</v>
      </c>
      <c r="AE206">
        <f t="shared" si="31"/>
        <v>1</v>
      </c>
      <c r="AF206">
        <f>[1]Key!D206</f>
        <v>0</v>
      </c>
    </row>
    <row r="207" spans="1:32" x14ac:dyDescent="0.3">
      <c r="A207">
        <v>206</v>
      </c>
      <c r="B207">
        <v>25</v>
      </c>
      <c r="C207">
        <v>2016</v>
      </c>
      <c r="D207">
        <v>9</v>
      </c>
      <c r="E207">
        <f t="shared" si="24"/>
        <v>3</v>
      </c>
      <c r="F207">
        <v>2017</v>
      </c>
      <c r="G207" t="s">
        <v>68</v>
      </c>
      <c r="H207" s="1">
        <f>VALUE(IF(G207="foreign",53,SUBSTITUTE(G207,G207,VLOOKUP(G207,[1]Key!$G$2:$H$55,2,))))</f>
        <v>12</v>
      </c>
      <c r="I207" t="s">
        <v>97</v>
      </c>
      <c r="J207">
        <f>VALUE(_xlfn.IFS(I207="foreign",53,I207="fictional",54, I207="unspecified", 55, NOT(OR(I207="foreign",I207="fictional")),SUBSTITUTE(I207,I207,VLOOKUP(I207,[1]Key!$G$2:$H$55,2,))))</f>
        <v>54</v>
      </c>
      <c r="K207">
        <f t="shared" si="25"/>
        <v>0</v>
      </c>
      <c r="L207">
        <f>VLOOKUP(H207, [1]Key!$H$2:$K$54, 2)</f>
        <v>3</v>
      </c>
      <c r="M207">
        <f>VLOOKUP(J207, [1]Key!$H$2:$K$54, 2)</f>
        <v>0</v>
      </c>
      <c r="N207">
        <f>VLOOKUP("*"&amp;G207&amp;"*",[1]Key!$N$2:$O$6,2,FALSE)</f>
        <v>4</v>
      </c>
      <c r="O207">
        <f>VLOOKUP("*"&amp;G207&amp;"*",[1]Key!$R$2:$S$11,2,FALSE)</f>
        <v>6</v>
      </c>
      <c r="P207">
        <v>3849</v>
      </c>
      <c r="Q207" s="2">
        <v>150000000</v>
      </c>
      <c r="R207" t="s">
        <v>61</v>
      </c>
      <c r="S207">
        <f>VLOOKUP(R207, [1]Key!$U$2:$V$50, 2, FALSE)</f>
        <v>6</v>
      </c>
      <c r="T207">
        <f t="shared" si="26"/>
        <v>0</v>
      </c>
      <c r="U207">
        <f>_xlfn.IFS(C207=2018, VLOOKUP(H207, '[1]State Pop'!$B$2:$G$55,6),C207=2017, VLOOKUP(H207, '[1]State Pop'!$B$2:$F$55,5),C207=2016, VLOOKUP(H207, '[1]State Pop'!$B$2:$F$55,4), C207=2015, VLOOKUP(H207, '[1]State Pop'!$B$2:$F$55,3), C207=2014, VLOOKUP(H207, '[1]State Pop'!$B$2:$F$55,2))</f>
        <v>1428683</v>
      </c>
      <c r="V207">
        <f>_xlfn.IFS(C207=2014,_xlfn.IFS(D207=1,VLOOKUP(H207,[1]Film_Workers!$B$2:$BD$55,2,FALSE),D207=2,VLOOKUP(H207,[1]Film_Workers!$B$2:$BD$55,3,FALSE),D207=3,VLOOKUP(H207,[1]Film_Workers!$B$2:$BD$55,4,FALSE),D207=4,VLOOKUP(H207,[1]Film_Workers!$B$2:$BD$55,5,FALSE),D207=5,VLOOKUP(H207,[1]Film_Workers!$B$2:$BD$55,6,FALSE),D207=6,VLOOKUP(H207,[1]Film_Workers!$B$2:$BD$55,7,FALSE),D207=7,VLOOKUP(H207,[1]Film_Workers!$B$2:$BD$55,8,FALSE),D207=8,VLOOKUP(H207,[1]Film_Workers!$B$2:$BD$55,9,FALSE),D207=9,VLOOKUP(H207,[1]Film_Workers!$B$2:$BD$55,10,FALSE),D207=10,VLOOKUP(H207,[1]Film_Workers!$B$2:$BD$55,11,FALSE),D207=11,VLOOKUP(H207,[1]Film_Workers!$B$2:$BD$55,12,FALSE),D207=12,VLOOKUP(H207,[1]Film_Workers!$B$2:$BD$55,13,FALSE)),C207=2015,_xlfn.IFS(D207=1,VLOOKUP(H207,[1]Film_Workers!$B$2:$BD$55,14,FALSE),D207=2,VLOOKUP(H207,[1]Film_Workers!$B$2:$BD$55,15,FALSE),D207=3,VLOOKUP(H207,[1]Film_Workers!$B$2:$BD$55,16,FALSE),D207=4,VLOOKUP(H207,[1]Film_Workers!$B$2:$BD$55,17,FALSE),D207=5,VLOOKUP(H207,[1]Film_Workers!$B$2:$BD$55,18,FALSE),D207=6,VLOOKUP(H207,[1]Film_Workers!$B$2:$BD$55,19,FALSE),D207=7,VLOOKUP(H207,[1]Film_Workers!$B$2:$BD$55,20,FALSE),D207=8,VLOOKUP(H207,[1]Film_Workers!$B$2:$BD$55,21,FALSE),D207=9,VLOOKUP(H207,[1]Film_Workers!$B$2:$BD$55,22,FALSE),D207=10,VLOOKUP(H207,[1]Film_Workers!$B$2:$BD$55,23,FALSE),D207=11,VLOOKUP(H207,[1]Film_Workers!$B$2:$BD$55,24,FALSE),D207=12,VLOOKUP(H207,[1]Film_Workers!$B$2:$BD$55,25,FALSE)),C207=2016,_xlfn.IFS(D207=1,VLOOKUP(H207,[1]Film_Workers!$B$2:$BD$55,26,FALSE),D207=2,VLOOKUP(H207,[1]Film_Workers!$B$2:$BD$55,27,FALSE),D207=3,VLOOKUP(H207,[1]Film_Workers!$B$2:$BD$55,28,FALSE),D207=4,VLOOKUP(H207,[1]Film_Workers!$B$2:$BD$55,29,FALSE),D207=5,VLOOKUP(H207,[1]Film_Workers!$B$2:$BD$55,30,FALSE),D207=6,VLOOKUP(H207,[1]Film_Workers!$B$2:$BD$55,31,FALSE),D207=7,VLOOKUP(H207,[1]Film_Workers!$B$2:$BD$55,32,FALSE),D207=8,VLOOKUP(H207,[1]Film_Workers!$B$2:$BD$55,33,FALSE),D207=9,VLOOKUP(H207,[1]Film_Workers!$B$2:$BD$55,34,FALSE),D207=10,VLOOKUP(H207,[1]Film_Workers!$B$2:$BD$55,35,FALSE),D207=11,VLOOKUP(H207,[1]Film_Workers!$B$2:$BD$55,36,FALSE),D207=12,VLOOKUP(H207,[1]Film_Workers!$B$2:$BD$55,37,FALSE)),C207=2017,_xlfn.IFS(D207=1,VLOOKUP(H207,[1]Film_Workers!$B$2:$BD$55,38,FALSE),D207=2,VLOOKUP(H207,[1]Film_Workers!$B$2:$BD$55,39,FALSE),D207=3,VLOOKUP(H207,[1]Film_Workers!$B$2:$BD$55,40,FALSE),D207=4,VLOOKUP(H207,[1]Film_Workers!$B$2:$BD$55,41,FALSE),D207=5,VLOOKUP(H207,[1]Film_Workers!$B$2:$BD$55,42,FALSE),D207=6,VLOOKUP(H207,[1]Film_Workers!$B$2:$BD$55,43,FALSE),D207=7,VLOOKUP(H207,[1]Film_Workers!$B$2:$BD$55,43,FALSE),D207=8,VLOOKUP(H207,[1]Film_Workers!$B$2:$BD$55,44,FALSE),D207=9,VLOOKUP(H207,[1]Film_Workers!$B$2:$BD$55,45,FALSE),D207=10,VLOOKUP(H207,[1]Film_Workers!$B$2:$BD$55,46,FALSE),D207=11,VLOOKUP(H207,[1]Film_Workers!$B$2:$BD$55,47,FALSE),D207=12,VLOOKUP(H207,[1]Film_Workers!$B$2:$BD$55,48)),C207=2018,_xlfn.IFS(D207=1,VLOOKUP(H207,[1]Film_Workers!$B$2:$BD$55,49,FALSE),D207=2,VLOOKUP(H207,[1]Film_Workers!$B$2:$BD$55,50,FALSE),D207=3,VLOOKUP(H207,[1]Film_Workers!$B$2:$BD$55,51,FALSE),D207=4,VLOOKUP(H207,[1]Film_Workers!$B$2:$BD$55,52,FALSE),D207=5,VLOOKUP(H207,[1]Film_Workers!$B$2:$BD$55,53,FALSE),D207=6,VLOOKUP(H207,[1]Film_Workers!$B$2:$BD$55,54)))</f>
        <v>1465</v>
      </c>
      <c r="W207">
        <f>_xlfn.IFS(C207=2014,_xlfn.IFS(D207=1,VLOOKUP(H207,[1]Priv_Workers!$B$2:$BD$55,2,FALSE),D207=2,VLOOKUP(H207,[1]Priv_Workers!$B$2:$BD$55,3,FALSE),D207=3,VLOOKUP(H207,[1]Priv_Workers!$B$2:$BD$55,4,FALSE),D207=4,VLOOKUP(H207,[1]Priv_Workers!$B$2:$BD$55,5,FALSE),D207=5,VLOOKUP(H207,[1]Priv_Workers!$B$2:$BD$55,6,FALSE),D207=6,VLOOKUP(H207,[1]Priv_Workers!$B$2:$BD$55,7,FALSE),D207=7,VLOOKUP(H207,[1]Priv_Workers!$B$2:$BD$55,8,FALSE),D207=8,VLOOKUP(H207,[1]Priv_Workers!$B$2:$BD$55,9,FALSE),D207=9,VLOOKUP(H207,[1]Priv_Workers!$B$2:$BD$55,10,FALSE),D207=10,VLOOKUP(H207,[1]Priv_Workers!$B$2:$BD$55,11,FALSE),D207=11,VLOOKUP(H207,[1]Priv_Workers!$B$2:$BD$55,12,FALSE),D207=12,VLOOKUP(H207,[1]Priv_Workers!$B$2:$BD$55,13,FALSE)),C207=2015,_xlfn.IFS(D207=1,VLOOKUP(H207,[1]Priv_Workers!$B$2:$BD$55,14,FALSE),D207=2,VLOOKUP(H207,[1]Priv_Workers!$B$2:$BD$55,15,FALSE),D207=3,VLOOKUP(H207,[1]Priv_Workers!$B$2:$BD$55,16,FALSE),D207=4,VLOOKUP(H207,[1]Priv_Workers!$B$2:$BD$55,17,FALSE),D207=5,VLOOKUP(H207,[1]Priv_Workers!$B$2:$BD$55,18,FALSE),D207=6,VLOOKUP(H207,[1]Priv_Workers!$B$2:$BD$55,19,FALSE),D207=7,VLOOKUP(H207,[1]Priv_Workers!$B$2:$BD$55,20,FALSE),D207=8,VLOOKUP(H207,[1]Priv_Workers!$B$2:$BD$55,21,FALSE),D207=9,VLOOKUP(H207,[1]Priv_Workers!$B$2:$BD$55,22,FALSE),D207=10,VLOOKUP(H207,[1]Priv_Workers!$B$2:$BD$55,23,FALSE),D207=11,VLOOKUP(H207,[1]Priv_Workers!$B$2:$BD$55,24,FALSE),D207=12,VLOOKUP(H207,[1]Priv_Workers!$B$2:$BD$55,25,FALSE)),C207=2016,_xlfn.IFS(D207=1,VLOOKUP(H207,[1]Priv_Workers!$B$2:$BD$55,26,FALSE),D207=2,VLOOKUP(H207,[1]Priv_Workers!$B$2:$BD$55,27,FALSE),D207=3,VLOOKUP(H207,[1]Priv_Workers!$B$2:$BD$55,28,FALSE),D207=4,VLOOKUP(H207,[1]Priv_Workers!$B$2:$BD$55,29,FALSE),D207=5,VLOOKUP(H207,[1]Priv_Workers!$B$2:$BD$55,30,FALSE),D207=6,VLOOKUP(H207,[1]Priv_Workers!$B$2:$BD$55,31,FALSE),D207=7,VLOOKUP(H207,[1]Priv_Workers!$B$2:$BD$55,32,FALSE),D207=8,VLOOKUP(H207,[1]Priv_Workers!$B$2:$BD$55,33,FALSE),D207=9,VLOOKUP(H207,[1]Priv_Workers!$B$2:$BD$55,34,FALSE),D207=10,VLOOKUP(H207,[1]Priv_Workers!$B$2:$BD$55,35,FALSE),D207=11,VLOOKUP(H207,[1]Priv_Workers!$B$2:$BD$55,36,FALSE),D207=12,VLOOKUP(H207,[1]Priv_Workers!$B$2:$BD$55,37,FALSE)),C207=2017,_xlfn.IFS(D207=1,VLOOKUP(H207,[1]Priv_Workers!$B$2:$BD$55,38,FALSE),D207=2,VLOOKUP(H207,[1]Priv_Workers!$B$2:$BD$55,39,FALSE),D207=3,VLOOKUP(H207,[1]Priv_Workers!$B$2:$BD$55,40,FALSE),D207=4,VLOOKUP(H207,[1]Priv_Workers!$B$2:$BD$55,41,FALSE),D207=5,VLOOKUP(H207,[1]Priv_Workers!$B$2:$BD$55,42,FALSE),D207=6,VLOOKUP(H207,[1]Priv_Workers!$B$2:$BD$55,43,FALSE),D207=7,VLOOKUP(H207,[1]Priv_Workers!$B$2:$BD$55,43,FALSE),D207=8,VLOOKUP(H207,[1]Priv_Workers!$B$2:$BD$55,44,FALSE),D207=9,VLOOKUP(H207,[1]Priv_Workers!$B$2:$BD$55,45,FALSE),D207=10,VLOOKUP(H207,[1]Priv_Workers!$B$2:$BD$55,46,FALSE),D207=11,VLOOKUP(H207,[1]Priv_Workers!$B$2:$BD$55,47,FALSE),D207=12,VLOOKUP(H207,[1]Priv_Workers!$B$2:$BD$55,48)),C207=2018,_xlfn.IFS(D207=1,VLOOKUP(H207,[1]Priv_Workers!$B$2:$BD$55,49,FALSE),D207=2,VLOOKUP(H207,[1]Priv_Workers!$B$2:$BD$55,50,FALSE),D207=3,VLOOKUP(H207,[1]Priv_Workers!$B$2:$BD$55,51,FALSE),D207=4,VLOOKUP(H207,[1]Priv_Workers!$B$2:$BD$55,52,FALSE),D207=5,VLOOKUP(H207,[1]Priv_Workers!$B$2:$BD$55,53,FALSE),D207=6,VLOOKUP(H207,[1]Priv_Workers!$B$2:$BD$55,54)))</f>
        <v>527831</v>
      </c>
      <c r="X207" s="3">
        <f t="shared" si="27"/>
        <v>2.7755095854544352E-3</v>
      </c>
      <c r="Y207" s="2">
        <f>_xlfn.IFS(C207=2014, _xlfn.IFS(E207=1, VLOOKUP(H207, [1]Wage_Info!$B$2:$AH$55, 2, FALSE), E207=2, VLOOKUP(H207, [1]Wage_Info!$B$2:$AH$55, 3, FALSE), E207=3, VLOOKUP(H207, [1]Wage_Info!$B$2:$AH$55, 4, FALSE), E207=4, VLOOKUP(H207, [1]Wage_Info!$B$2:$AH$55, 5, FALSE)), C207=2015, _xlfn.IFS(E207=1, VLOOKUP(H207, [1]Wage_Info!$B$2:$AH$55, 6, FALSE), E207=2, VLOOKUP(H207, [1]Wage_Info!$B$2:$AH$55, 7, FALSE), E207=3, VLOOKUP(H207, [1]Wage_Info!$B$2:$AH$55, 8, FALSE), E207=4, VLOOKUP(H207, [1]Wage_Info!$B$2:$AH$55, 9, FALSE)), C207=2016, _xlfn.IFS(E207=1, VLOOKUP(H207, [1]Wage_Info!$B$2:$AH$55, 10, FALSE), E207=2, VLOOKUP(H207, [1]Wage_Info!$B$2:$AH$55, 11, FALSE), E207=3, VLOOKUP(H207, [1]Wage_Info!$B$2:$AH$55, 12, FALSE), E207=4, VLOOKUP(H207, [1]Wage_Info!$B$2:$AH$55, 13, FALSE)), C207=2017, _xlfn.IFS(E207=1, VLOOKUP(H207, [1]Wage_Info!$B$2:$AH$55, 14, FALSE), E207=2, VLOOKUP(H207, [1]Wage_Info!$B$2:$AH$55, 15, FALSE), E207=3, VLOOKUP(H207, [1]Wage_Info!$B$2:$AH$55, 16, FALSE), E207=4, VLOOKUP(H207, [1]Wage_Info!$B$2:$AH$55, 17, FALSE)), C207 = 2018, _xlfn.IFS(E207=1, VLOOKUP(H207, [1]Wage_Info!$B$2:$AH$55, 18, FALSE), E207=3, VLOOKUP(H207, [1]Wage_Info!$B$2:$AH$55, 19, FALSE)))</f>
        <v>19374199</v>
      </c>
      <c r="Z207" s="2">
        <f>_xlfn.IFS(C207=2014, _xlfn.IFS(E207=1, VLOOKUP(H207, [1]Wage_Info!$B$2:$AL$55, 20, FALSE), E207=2, VLOOKUP(H207, [1]Wage_Info!$B$2:$AL$55, 21, FALSE), E207=3, VLOOKUP(H207, [1]Wage_Info!$B$2:$AL$55, 22, FALSE), E207=4, VLOOKUP(H207, [1]Wage_Info!$B$2:$AL$55, 23, FALSE)), C207=2015, _xlfn.IFS(E207=1, VLOOKUP(H207, [1]Wage_Info!$B$2:$AL$55, 24, FALSE), E207=2, VLOOKUP(H207, [1]Wage_Info!$B$2:$AL$55, 25, FALSE), E207=3, VLOOKUP(H207, [1]Wage_Info!$B$2:$AL$55, 26, FALSE), E207=4, VLOOKUP(H207, [1]Wage_Info!$B$2:$AL$55, 27, FALSE)), C207=2016, _xlfn.IFS(E207=1, VLOOKUP(H207, [1]Wage_Info!$B$2:$AL$55, 28, FALSE), E207=2, VLOOKUP(H207, [1]Wage_Info!$B$2:$AL$55, 29, FALSE), E207=3, VLOOKUP(H207, [1]Wage_Info!$B$2:$AL$55, 30, FALSE), E207=4, VLOOKUP(H207, [1]Wage_Info!$B$2:$AL$55, 31, FALSE)), C207=2017, _xlfn.IFS(E207=1, VLOOKUP(H207, [1]Wage_Info!$B$2:$AL$55, 32, FALSE), E207=2, VLOOKUP(H207, [1]Wage_Info!$B$2:$AL$55, 33, FALSE), E207=3, VLOOKUP(H207, [1]Wage_Info!$B$2:$AL$55, 34, FALSE), E207=4, VLOOKUP(H207, [1]Wage_Info!$B$2:$AL$55, 35, FALSE)), C207 = 2018, _xlfn.IFS(E207=1, VLOOKUP(H207, [1]Wage_Info!$B$2:$AL$55, 36, FALSE), E207=2, VLOOKUP(H207, [1]Wage_Info!$B$2:$AL$55, 37, FALSE)))</f>
        <v>6115754653</v>
      </c>
      <c r="AA207" s="4">
        <f t="shared" si="28"/>
        <v>3.1679163241933278E-3</v>
      </c>
      <c r="AB207">
        <f>[1]Key!C207</f>
        <v>1</v>
      </c>
      <c r="AC207">
        <f t="shared" si="29"/>
        <v>0</v>
      </c>
      <c r="AD207">
        <f t="shared" si="30"/>
        <v>0</v>
      </c>
      <c r="AE207">
        <f t="shared" si="31"/>
        <v>0</v>
      </c>
      <c r="AF207">
        <f>[1]Key!D207</f>
        <v>0</v>
      </c>
    </row>
    <row r="208" spans="1:32" x14ac:dyDescent="0.3">
      <c r="A208">
        <v>207</v>
      </c>
      <c r="B208">
        <v>26</v>
      </c>
      <c r="C208">
        <v>2015</v>
      </c>
      <c r="D208">
        <v>10</v>
      </c>
      <c r="E208">
        <f t="shared" si="24"/>
        <v>4</v>
      </c>
      <c r="F208">
        <v>2017</v>
      </c>
      <c r="G208" t="s">
        <v>62</v>
      </c>
      <c r="H208" s="1">
        <f>VALUE(IF(G208="foreign",53,SUBSTITUTE(G208,G208,VLOOKUP(G208,[1]Key!$G$2:$H$55,2,))))</f>
        <v>53</v>
      </c>
      <c r="I208" t="s">
        <v>97</v>
      </c>
      <c r="J208">
        <f>VALUE(_xlfn.IFS(I208="foreign",53,I208="fictional",54, I208="unspecified", 55, NOT(OR(I208="foreign",I208="fictional")),SUBSTITUTE(I208,I208,VLOOKUP(I208,[1]Key!$G$2:$H$55,2,))))</f>
        <v>54</v>
      </c>
      <c r="K208">
        <f t="shared" si="25"/>
        <v>0</v>
      </c>
      <c r="L208">
        <f>VLOOKUP(H208, [1]Key!$H$2:$K$54, 2)</f>
        <v>0</v>
      </c>
      <c r="M208">
        <f>VLOOKUP(J208, [1]Key!$H$2:$K$54, 2)</f>
        <v>0</v>
      </c>
      <c r="N208">
        <f>VLOOKUP("*"&amp;G208&amp;"*",[1]Key!$N$2:$O$6,2,FALSE)</f>
        <v>0</v>
      </c>
      <c r="O208">
        <f>VLOOKUP("*"&amp;G208&amp;"*",[1]Key!$R$2:$S$11,2,FALSE)</f>
        <v>0</v>
      </c>
      <c r="P208">
        <v>3846</v>
      </c>
      <c r="Q208" s="2">
        <v>185000000</v>
      </c>
      <c r="R208" t="s">
        <v>37</v>
      </c>
      <c r="S208">
        <f>VLOOKUP(R208, [1]Key!$U$2:$V$23, 2, FALSE)</f>
        <v>3</v>
      </c>
      <c r="T208">
        <f t="shared" si="26"/>
        <v>0</v>
      </c>
      <c r="U208">
        <f>_xlfn.IFS(C208=2018, VLOOKUP(H208, '[1]State Pop'!$B$2:$G$55,6),C208=2017, VLOOKUP(H208, '[1]State Pop'!$B$2:$F$55,5),C208=2016, VLOOKUP(H208, '[1]State Pop'!$B$2:$F$55,4), C208=2015, VLOOKUP(H208, '[1]State Pop'!$B$2:$F$55,3), C208=2014, VLOOKUP(H208, '[1]State Pop'!$B$2:$F$55,2))</f>
        <v>0</v>
      </c>
      <c r="V208">
        <f>_xlfn.IFS(C208=2014,_xlfn.IFS(D208=1,VLOOKUP(H208,[1]Film_Workers!$B$2:$BD$55,2,FALSE),D208=2,VLOOKUP(H208,[1]Film_Workers!$B$2:$BD$55,3,FALSE),D208=3,VLOOKUP(H208,[1]Film_Workers!$B$2:$BD$55,4,FALSE),D208=4,VLOOKUP(H208,[1]Film_Workers!$B$2:$BD$55,5,FALSE),D208=5,VLOOKUP(H208,[1]Film_Workers!$B$2:$BD$55,6,FALSE),D208=6,VLOOKUP(H208,[1]Film_Workers!$B$2:$BD$55,7,FALSE),D208=7,VLOOKUP(H208,[1]Film_Workers!$B$2:$BD$55,8,FALSE),D208=8,VLOOKUP(H208,[1]Film_Workers!$B$2:$BD$55,9,FALSE),D208=9,VLOOKUP(H208,[1]Film_Workers!$B$2:$BD$55,10,FALSE),D208=10,VLOOKUP(H208,[1]Film_Workers!$B$2:$BD$55,11,FALSE),D208=11,VLOOKUP(H208,[1]Film_Workers!$B$2:$BD$55,12,FALSE),D208=12,VLOOKUP(H208,[1]Film_Workers!$B$2:$BD$55,13,FALSE)),C208=2015,_xlfn.IFS(D208=1,VLOOKUP(H208,[1]Film_Workers!$B$2:$BD$55,14,FALSE),D208=2,VLOOKUP(H208,[1]Film_Workers!$B$2:$BD$55,15,FALSE),D208=3,VLOOKUP(H208,[1]Film_Workers!$B$2:$BD$55,16,FALSE),D208=4,VLOOKUP(H208,[1]Film_Workers!$B$2:$BD$55,17,FALSE),D208=5,VLOOKUP(H208,[1]Film_Workers!$B$2:$BD$55,18,FALSE),D208=6,VLOOKUP(H208,[1]Film_Workers!$B$2:$BD$55,19,FALSE),D208=7,VLOOKUP(H208,[1]Film_Workers!$B$2:$BD$55,20,FALSE),D208=8,VLOOKUP(H208,[1]Film_Workers!$B$2:$BD$55,21,FALSE),D208=9,VLOOKUP(H208,[1]Film_Workers!$B$2:$BD$55,22,FALSE),D208=10,VLOOKUP(H208,[1]Film_Workers!$B$2:$BD$55,23,FALSE),D208=11,VLOOKUP(H208,[1]Film_Workers!$B$2:$BD$55,24,FALSE),D208=12,VLOOKUP(H208,[1]Film_Workers!$B$2:$BD$55,25,FALSE)),C208=2016,_xlfn.IFS(D208=1,VLOOKUP(H208,[1]Film_Workers!$B$2:$BD$55,26,FALSE),D208=2,VLOOKUP(H208,[1]Film_Workers!$B$2:$BD$55,27,FALSE),D208=3,VLOOKUP(H208,[1]Film_Workers!$B$2:$BD$55,28,FALSE),D208=4,VLOOKUP(H208,[1]Film_Workers!$B$2:$BD$55,29,FALSE),D208=5,VLOOKUP(H208,[1]Film_Workers!$B$2:$BD$55,30,FALSE),D208=6,VLOOKUP(H208,[1]Film_Workers!$B$2:$BD$55,31,FALSE),D208=7,VLOOKUP(H208,[1]Film_Workers!$B$2:$BD$55,32,FALSE),D208=8,VLOOKUP(H208,[1]Film_Workers!$B$2:$BD$55,33,FALSE),D208=9,VLOOKUP(H208,[1]Film_Workers!$B$2:$BD$55,34,FALSE),D208=10,VLOOKUP(H208,[1]Film_Workers!$B$2:$BD$55,35,FALSE),D208=11,VLOOKUP(H208,[1]Film_Workers!$B$2:$BD$55,36,FALSE),D208=12,VLOOKUP(H208,[1]Film_Workers!$B$2:$BD$55,37,FALSE)),C208=2017,_xlfn.IFS(D208=1,VLOOKUP(H208,[1]Film_Workers!$B$2:$BD$55,38,FALSE),D208=2,VLOOKUP(H208,[1]Film_Workers!$B$2:$BD$55,39,FALSE),D208=3,VLOOKUP(H208,[1]Film_Workers!$B$2:$BD$55,40,FALSE),D208=4,VLOOKUP(H208,[1]Film_Workers!$B$2:$BD$55,41,FALSE),D208=5,VLOOKUP(H208,[1]Film_Workers!$B$2:$BD$55,42,FALSE),D208=6,VLOOKUP(H208,[1]Film_Workers!$B$2:$BD$55,43,FALSE),D208=7,VLOOKUP(H208,[1]Film_Workers!$B$2:$BD$55,43,FALSE),D208=8,VLOOKUP(H208,[1]Film_Workers!$B$2:$BD$55,44,FALSE),D208=9,VLOOKUP(H208,[1]Film_Workers!$B$2:$BD$55,45,FALSE),D208=10,VLOOKUP(H208,[1]Film_Workers!$B$2:$BD$55,46,FALSE),D208=11,VLOOKUP(H208,[1]Film_Workers!$B$2:$BD$55,47,FALSE),D208=12,VLOOKUP(H208,[1]Film_Workers!$B$2:$BD$55,48)),C208=2018,_xlfn.IFS(D208=1,VLOOKUP(H208,[1]Film_Workers!$B$2:$BD$55,49,FALSE),D208=2,VLOOKUP(H208,[1]Film_Workers!$B$2:$BD$55,50,FALSE),D208=3,VLOOKUP(H208,[1]Film_Workers!$B$2:$BD$55,51,FALSE),D208=4,VLOOKUP(H208,[1]Film_Workers!$B$2:$BD$55,52,FALSE),D208=5,VLOOKUP(H208,[1]Film_Workers!$B$2:$BD$55,53,FALSE),D208=6,VLOOKUP(H208,[1]Film_Workers!$B$2:$BD$55,54)))</f>
        <v>0</v>
      </c>
      <c r="W208">
        <f>_xlfn.IFS(C208=2014,_xlfn.IFS(D208=1,VLOOKUP(H208,[1]Priv_Workers!$B$2:$BD$55,2,FALSE),D208=2,VLOOKUP(H208,[1]Priv_Workers!$B$2:$BD$55,3,FALSE),D208=3,VLOOKUP(H208,[1]Priv_Workers!$B$2:$BD$55,4,FALSE),D208=4,VLOOKUP(H208,[1]Priv_Workers!$B$2:$BD$55,5,FALSE),D208=5,VLOOKUP(H208,[1]Priv_Workers!$B$2:$BD$55,6,FALSE),D208=6,VLOOKUP(H208,[1]Priv_Workers!$B$2:$BD$55,7,FALSE),D208=7,VLOOKUP(H208,[1]Priv_Workers!$B$2:$BD$55,8,FALSE),D208=8,VLOOKUP(H208,[1]Priv_Workers!$B$2:$BD$55,9,FALSE),D208=9,VLOOKUP(H208,[1]Priv_Workers!$B$2:$BD$55,10,FALSE),D208=10,VLOOKUP(H208,[1]Priv_Workers!$B$2:$BD$55,11,FALSE),D208=11,VLOOKUP(H208,[1]Priv_Workers!$B$2:$BD$55,12,FALSE),D208=12,VLOOKUP(H208,[1]Priv_Workers!$B$2:$BD$55,13,FALSE)),C208=2015,_xlfn.IFS(D208=1,VLOOKUP(H208,[1]Priv_Workers!$B$2:$BD$55,14,FALSE),D208=2,VLOOKUP(H208,[1]Priv_Workers!$B$2:$BD$55,15,FALSE),D208=3,VLOOKUP(H208,[1]Priv_Workers!$B$2:$BD$55,16,FALSE),D208=4,VLOOKUP(H208,[1]Priv_Workers!$B$2:$BD$55,17,FALSE),D208=5,VLOOKUP(H208,[1]Priv_Workers!$B$2:$BD$55,18,FALSE),D208=6,VLOOKUP(H208,[1]Priv_Workers!$B$2:$BD$55,19,FALSE),D208=7,VLOOKUP(H208,[1]Priv_Workers!$B$2:$BD$55,20,FALSE),D208=8,VLOOKUP(H208,[1]Priv_Workers!$B$2:$BD$55,21,FALSE),D208=9,VLOOKUP(H208,[1]Priv_Workers!$B$2:$BD$55,22,FALSE),D208=10,VLOOKUP(H208,[1]Priv_Workers!$B$2:$BD$55,23,FALSE),D208=11,VLOOKUP(H208,[1]Priv_Workers!$B$2:$BD$55,24,FALSE),D208=12,VLOOKUP(H208,[1]Priv_Workers!$B$2:$BD$55,25,FALSE)),C208=2016,_xlfn.IFS(D208=1,VLOOKUP(H208,[1]Priv_Workers!$B$2:$BD$55,26,FALSE),D208=2,VLOOKUP(H208,[1]Priv_Workers!$B$2:$BD$55,27,FALSE),D208=3,VLOOKUP(H208,[1]Priv_Workers!$B$2:$BD$55,28,FALSE),D208=4,VLOOKUP(H208,[1]Priv_Workers!$B$2:$BD$55,29,FALSE),D208=5,VLOOKUP(H208,[1]Priv_Workers!$B$2:$BD$55,30,FALSE),D208=6,VLOOKUP(H208,[1]Priv_Workers!$B$2:$BD$55,31,FALSE),D208=7,VLOOKUP(H208,[1]Priv_Workers!$B$2:$BD$55,32,FALSE),D208=8,VLOOKUP(H208,[1]Priv_Workers!$B$2:$BD$55,33,FALSE),D208=9,VLOOKUP(H208,[1]Priv_Workers!$B$2:$BD$55,34,FALSE),D208=10,VLOOKUP(H208,[1]Priv_Workers!$B$2:$BD$55,35,FALSE),D208=11,VLOOKUP(H208,[1]Priv_Workers!$B$2:$BD$55,36,FALSE),D208=12,VLOOKUP(H208,[1]Priv_Workers!$B$2:$BD$55,37,FALSE)),C208=2017,_xlfn.IFS(D208=1,VLOOKUP(H208,[1]Priv_Workers!$B$2:$BD$55,38,FALSE),D208=2,VLOOKUP(H208,[1]Priv_Workers!$B$2:$BD$55,39,FALSE),D208=3,VLOOKUP(H208,[1]Priv_Workers!$B$2:$BD$55,40,FALSE),D208=4,VLOOKUP(H208,[1]Priv_Workers!$B$2:$BD$55,41,FALSE),D208=5,VLOOKUP(H208,[1]Priv_Workers!$B$2:$BD$55,42,FALSE),D208=6,VLOOKUP(H208,[1]Priv_Workers!$B$2:$BD$55,43,FALSE),D208=7,VLOOKUP(H208,[1]Priv_Workers!$B$2:$BD$55,43,FALSE),D208=8,VLOOKUP(H208,[1]Priv_Workers!$B$2:$BD$55,44,FALSE),D208=9,VLOOKUP(H208,[1]Priv_Workers!$B$2:$BD$55,45,FALSE),D208=10,VLOOKUP(H208,[1]Priv_Workers!$B$2:$BD$55,46,FALSE),D208=11,VLOOKUP(H208,[1]Priv_Workers!$B$2:$BD$55,47,FALSE),D208=12,VLOOKUP(H208,[1]Priv_Workers!$B$2:$BD$55,48)),C208=2018,_xlfn.IFS(D208=1,VLOOKUP(H208,[1]Priv_Workers!$B$2:$BD$55,49,FALSE),D208=2,VLOOKUP(H208,[1]Priv_Workers!$B$2:$BD$55,50,FALSE),D208=3,VLOOKUP(H208,[1]Priv_Workers!$B$2:$BD$55,51,FALSE),D208=4,VLOOKUP(H208,[1]Priv_Workers!$B$2:$BD$55,52,FALSE),D208=5,VLOOKUP(H208,[1]Priv_Workers!$B$2:$BD$55,53,FALSE),D208=6,VLOOKUP(H208,[1]Priv_Workers!$B$2:$BD$55,54)))</f>
        <v>0</v>
      </c>
      <c r="X208" s="3" t="e">
        <f t="shared" si="27"/>
        <v>#DIV/0!</v>
      </c>
      <c r="Y208" s="2">
        <f>_xlfn.IFS(C208=2014, _xlfn.IFS(E208=1, VLOOKUP(H208, [1]Wage_Info!$B$2:$AH$55, 2, FALSE), E208=2, VLOOKUP(H208, [1]Wage_Info!$B$2:$AH$55, 3, FALSE), E208=3, VLOOKUP(H208, [1]Wage_Info!$B$2:$AH$55, 4, FALSE), E208=4, VLOOKUP(H208, [1]Wage_Info!$B$2:$AH$55, 5, FALSE)), C208=2015, _xlfn.IFS(E208=1, VLOOKUP(H208, [1]Wage_Info!$B$2:$AH$55, 6, FALSE), E208=2, VLOOKUP(H208, [1]Wage_Info!$B$2:$AH$55, 7, FALSE), E208=3, VLOOKUP(H208, [1]Wage_Info!$B$2:$AH$55, 8, FALSE), E208=4, VLOOKUP(H208, [1]Wage_Info!$B$2:$AH$55, 9, FALSE)), C208=2016, _xlfn.IFS(E208=1, VLOOKUP(H208, [1]Wage_Info!$B$2:$AH$55, 10, FALSE), E208=2, VLOOKUP(H208, [1]Wage_Info!$B$2:$AH$55, 11, FALSE), E208=3, VLOOKUP(H208, [1]Wage_Info!$B$2:$AH$55, 12, FALSE), E208=4, VLOOKUP(H208, [1]Wage_Info!$B$2:$AH$55, 13, FALSE)), C208=2017, _xlfn.IFS(E208=1, VLOOKUP(H208, [1]Wage_Info!$B$2:$AH$55, 14, FALSE), E208=2, VLOOKUP(H208, [1]Wage_Info!$B$2:$AH$55, 15, FALSE), E208=3, VLOOKUP(H208, [1]Wage_Info!$B$2:$AH$55, 16, FALSE), E208=4, VLOOKUP(H208, [1]Wage_Info!$B$2:$AH$55, 17, FALSE)), C208 = 2018, _xlfn.IFS(E208=1, VLOOKUP(H208, [1]Wage_Info!$B$2:$AH$55, 18, FALSE), E208=3, VLOOKUP(H208, [1]Wage_Info!$B$2:$AH$55, 19, FALSE)))</f>
        <v>0</v>
      </c>
      <c r="Z208" s="2">
        <f>_xlfn.IFS(C208=2014, _xlfn.IFS(E208=1, VLOOKUP(H208, [1]Wage_Info!$B$2:$AL$55, 20, FALSE), E208=2, VLOOKUP(H208, [1]Wage_Info!$B$2:$AL$55, 21, FALSE), E208=3, VLOOKUP(H208, [1]Wage_Info!$B$2:$AL$55, 22, FALSE), E208=4, VLOOKUP(H208, [1]Wage_Info!$B$2:$AL$55, 23, FALSE)), C208=2015, _xlfn.IFS(E208=1, VLOOKUP(H208, [1]Wage_Info!$B$2:$AL$55, 24, FALSE), E208=2, VLOOKUP(H208, [1]Wage_Info!$B$2:$AL$55, 25, FALSE), E208=3, VLOOKUP(H208, [1]Wage_Info!$B$2:$AL$55, 26, FALSE), E208=4, VLOOKUP(H208, [1]Wage_Info!$B$2:$AL$55, 27, FALSE)), C208=2016, _xlfn.IFS(E208=1, VLOOKUP(H208, [1]Wage_Info!$B$2:$AL$55, 28, FALSE), E208=2, VLOOKUP(H208, [1]Wage_Info!$B$2:$AL$55, 29, FALSE), E208=3, VLOOKUP(H208, [1]Wage_Info!$B$2:$AL$55, 30, FALSE), E208=4, VLOOKUP(H208, [1]Wage_Info!$B$2:$AL$55, 31, FALSE)), C208=2017, _xlfn.IFS(E208=1, VLOOKUP(H208, [1]Wage_Info!$B$2:$AL$55, 32, FALSE), E208=2, VLOOKUP(H208, [1]Wage_Info!$B$2:$AL$55, 33, FALSE), E208=3, VLOOKUP(H208, [1]Wage_Info!$B$2:$AL$55, 34, FALSE), E208=4, VLOOKUP(H208, [1]Wage_Info!$B$2:$AL$55, 35, FALSE)), C208 = 2018, _xlfn.IFS(E208=1, VLOOKUP(H208, [1]Wage_Info!$B$2:$AL$55, 36, FALSE), E208=2, VLOOKUP(H208, [1]Wage_Info!$B$2:$AL$55, 37, FALSE)))</f>
        <v>0</v>
      </c>
      <c r="AA208" s="4" t="e">
        <f t="shared" si="28"/>
        <v>#DIV/0!</v>
      </c>
      <c r="AB208">
        <f>[1]Key!C208</f>
        <v>1</v>
      </c>
      <c r="AC208">
        <f t="shared" si="29"/>
        <v>0</v>
      </c>
      <c r="AD208">
        <f t="shared" si="30"/>
        <v>0</v>
      </c>
      <c r="AE208">
        <f t="shared" si="31"/>
        <v>0</v>
      </c>
      <c r="AF208">
        <f>[1]Key!D208</f>
        <v>0</v>
      </c>
    </row>
    <row r="209" spans="1:32" x14ac:dyDescent="0.3">
      <c r="A209">
        <v>208</v>
      </c>
      <c r="B209">
        <v>27</v>
      </c>
      <c r="E209" t="e">
        <f t="shared" si="24"/>
        <v>#N/A</v>
      </c>
      <c r="F209">
        <v>2017</v>
      </c>
      <c r="G209" t="s">
        <v>40</v>
      </c>
      <c r="H209" s="1">
        <f>VALUE(IF(G209="foreign",53,SUBSTITUTE(G209,G209,VLOOKUP(G209,[1]Key!$G$2:$H$55,2,))))</f>
        <v>5</v>
      </c>
      <c r="I209" t="s">
        <v>114</v>
      </c>
      <c r="J209">
        <f>VALUE(_xlfn.IFS(I209="foreign",53,I209="fictional",54, I209="unspecified", 55, NOT(OR(I209="foreign",I209="fictional")),SUBSTITUTE(I209,I209,VLOOKUP(I209,[1]Key!$G$2:$H$55,2,))))</f>
        <v>29</v>
      </c>
      <c r="K209">
        <f t="shared" si="25"/>
        <v>0</v>
      </c>
      <c r="L209">
        <f>VLOOKUP(H209, [1]Key!$H$2:$K$54, 2)</f>
        <v>3</v>
      </c>
      <c r="M209">
        <f>VLOOKUP(J209, [1]Key!$H$2:$K$54, 2)</f>
        <v>2</v>
      </c>
      <c r="N209">
        <f>VLOOKUP("*"&amp;G209&amp;"*",[1]Key!$N$2:$O$6,2,FALSE)</f>
        <v>4</v>
      </c>
      <c r="O209">
        <f>VLOOKUP("*"&amp;G209&amp;"*",[1]Key!$R$2:$S$11,2,FALSE)</f>
        <v>6</v>
      </c>
      <c r="P209">
        <v>3829</v>
      </c>
      <c r="Q209" s="2">
        <v>125000000</v>
      </c>
      <c r="R209" t="s">
        <v>39</v>
      </c>
      <c r="S209">
        <f>VLOOKUP(R209, [1]Key!$U$2:$V$23, 2, FALSE)</f>
        <v>4</v>
      </c>
      <c r="T209">
        <f t="shared" si="26"/>
        <v>0</v>
      </c>
      <c r="U209" t="e">
        <f>_xlfn.IFS(C209=2018, VLOOKUP(H209, '[1]State Pop'!$B$2:$G$55,6),C209=2017, VLOOKUP(H209, '[1]State Pop'!$B$2:$F$55,5),C209=2016, VLOOKUP(H209, '[1]State Pop'!$B$2:$F$55,4), C209=2015, VLOOKUP(H209, '[1]State Pop'!$B$2:$F$55,3), C209=2014, VLOOKUP(H209, '[1]State Pop'!$B$2:$F$55,2))</f>
        <v>#N/A</v>
      </c>
      <c r="V209" t="e">
        <f>_xlfn.IFS(C209=2014,_xlfn.IFS(D209=1,VLOOKUP(H209,[1]Film_Workers!$B$2:$BD$55,2,FALSE),D209=2,VLOOKUP(H209,[1]Film_Workers!$B$2:$BD$55,3,FALSE),D209=3,VLOOKUP(H209,[1]Film_Workers!$B$2:$BD$55,4,FALSE),D209=4,VLOOKUP(H209,[1]Film_Workers!$B$2:$BD$55,5,FALSE),D209=5,VLOOKUP(H209,[1]Film_Workers!$B$2:$BD$55,6,FALSE),D209=6,VLOOKUP(H209,[1]Film_Workers!$B$2:$BD$55,7,FALSE),D209=7,VLOOKUP(H209,[1]Film_Workers!$B$2:$BD$55,8,FALSE),D209=8,VLOOKUP(H209,[1]Film_Workers!$B$2:$BD$55,9,FALSE),D209=9,VLOOKUP(H209,[1]Film_Workers!$B$2:$BD$55,10,FALSE),D209=10,VLOOKUP(H209,[1]Film_Workers!$B$2:$BD$55,11,FALSE),D209=11,VLOOKUP(H209,[1]Film_Workers!$B$2:$BD$55,12,FALSE),D209=12,VLOOKUP(H209,[1]Film_Workers!$B$2:$BD$55,13,FALSE)),C209=2015,_xlfn.IFS(D209=1,VLOOKUP(H209,[1]Film_Workers!$B$2:$BD$55,14,FALSE),D209=2,VLOOKUP(H209,[1]Film_Workers!$B$2:$BD$55,15,FALSE),D209=3,VLOOKUP(H209,[1]Film_Workers!$B$2:$BD$55,16,FALSE),D209=4,VLOOKUP(H209,[1]Film_Workers!$B$2:$BD$55,17,FALSE),D209=5,VLOOKUP(H209,[1]Film_Workers!$B$2:$BD$55,18,FALSE),D209=6,VLOOKUP(H209,[1]Film_Workers!$B$2:$BD$55,19,FALSE),D209=7,VLOOKUP(H209,[1]Film_Workers!$B$2:$BD$55,20,FALSE),D209=8,VLOOKUP(H209,[1]Film_Workers!$B$2:$BD$55,21,FALSE),D209=9,VLOOKUP(H209,[1]Film_Workers!$B$2:$BD$55,22,FALSE),D209=10,VLOOKUP(H209,[1]Film_Workers!$B$2:$BD$55,23,FALSE),D209=11,VLOOKUP(H209,[1]Film_Workers!$B$2:$BD$55,24,FALSE),D209=12,VLOOKUP(H209,[1]Film_Workers!$B$2:$BD$55,25,FALSE)),C209=2016,_xlfn.IFS(D209=1,VLOOKUP(H209,[1]Film_Workers!$B$2:$BD$55,26,FALSE),D209=2,VLOOKUP(H209,[1]Film_Workers!$B$2:$BD$55,27,FALSE),D209=3,VLOOKUP(H209,[1]Film_Workers!$B$2:$BD$55,28,FALSE),D209=4,VLOOKUP(H209,[1]Film_Workers!$B$2:$BD$55,29,FALSE),D209=5,VLOOKUP(H209,[1]Film_Workers!$B$2:$BD$55,30,FALSE),D209=6,VLOOKUP(H209,[1]Film_Workers!$B$2:$BD$55,31,FALSE),D209=7,VLOOKUP(H209,[1]Film_Workers!$B$2:$BD$55,32,FALSE),D209=8,VLOOKUP(H209,[1]Film_Workers!$B$2:$BD$55,33,FALSE),D209=9,VLOOKUP(H209,[1]Film_Workers!$B$2:$BD$55,34,FALSE),D209=10,VLOOKUP(H209,[1]Film_Workers!$B$2:$BD$55,35,FALSE),D209=11,VLOOKUP(H209,[1]Film_Workers!$B$2:$BD$55,36,FALSE),D209=12,VLOOKUP(H209,[1]Film_Workers!$B$2:$BD$55,37,FALSE)),C209=2017,_xlfn.IFS(D209=1,VLOOKUP(H209,[1]Film_Workers!$B$2:$BD$55,38,FALSE),D209=2,VLOOKUP(H209,[1]Film_Workers!$B$2:$BD$55,39,FALSE),D209=3,VLOOKUP(H209,[1]Film_Workers!$B$2:$BD$55,40,FALSE),D209=4,VLOOKUP(H209,[1]Film_Workers!$B$2:$BD$55,41,FALSE),D209=5,VLOOKUP(H209,[1]Film_Workers!$B$2:$BD$55,42,FALSE),D209=6,VLOOKUP(H209,[1]Film_Workers!$B$2:$BD$55,43,FALSE),D209=7,VLOOKUP(H209,[1]Film_Workers!$B$2:$BD$55,43,FALSE),D209=8,VLOOKUP(H209,[1]Film_Workers!$B$2:$BD$55,44,FALSE),D209=9,VLOOKUP(H209,[1]Film_Workers!$B$2:$BD$55,45,FALSE),D209=10,VLOOKUP(H209,[1]Film_Workers!$B$2:$BD$55,46,FALSE),D209=11,VLOOKUP(H209,[1]Film_Workers!$B$2:$BD$55,47,FALSE),D209=12,VLOOKUP(H209,[1]Film_Workers!$B$2:$BD$55,48)),C209=2018,_xlfn.IFS(D209=1,VLOOKUP(H209,[1]Film_Workers!$B$2:$BD$55,49,FALSE),D209=2,VLOOKUP(H209,[1]Film_Workers!$B$2:$BD$55,50,FALSE),D209=3,VLOOKUP(H209,[1]Film_Workers!$B$2:$BD$55,51,FALSE),D209=4,VLOOKUP(H209,[1]Film_Workers!$B$2:$BD$55,52,FALSE),D209=5,VLOOKUP(H209,[1]Film_Workers!$B$2:$BD$55,53,FALSE),D209=6,VLOOKUP(H209,[1]Film_Workers!$B$2:$BD$55,54)))</f>
        <v>#N/A</v>
      </c>
      <c r="W209" t="e">
        <f>_xlfn.IFS(C209=2014,_xlfn.IFS(D209=1,VLOOKUP(H209,[1]Priv_Workers!$B$2:$BD$55,2,FALSE),D209=2,VLOOKUP(H209,[1]Priv_Workers!$B$2:$BD$55,3,FALSE),D209=3,VLOOKUP(H209,[1]Priv_Workers!$B$2:$BD$55,4,FALSE),D209=4,VLOOKUP(H209,[1]Priv_Workers!$B$2:$BD$55,5,FALSE),D209=5,VLOOKUP(H209,[1]Priv_Workers!$B$2:$BD$55,6,FALSE),D209=6,VLOOKUP(H209,[1]Priv_Workers!$B$2:$BD$55,7,FALSE),D209=7,VLOOKUP(H209,[1]Priv_Workers!$B$2:$BD$55,8,FALSE),D209=8,VLOOKUP(H209,[1]Priv_Workers!$B$2:$BD$55,9,FALSE),D209=9,VLOOKUP(H209,[1]Priv_Workers!$B$2:$BD$55,10,FALSE),D209=10,VLOOKUP(H209,[1]Priv_Workers!$B$2:$BD$55,11,FALSE),D209=11,VLOOKUP(H209,[1]Priv_Workers!$B$2:$BD$55,12,FALSE),D209=12,VLOOKUP(H209,[1]Priv_Workers!$B$2:$BD$55,13,FALSE)),C209=2015,_xlfn.IFS(D209=1,VLOOKUP(H209,[1]Priv_Workers!$B$2:$BD$55,14,FALSE),D209=2,VLOOKUP(H209,[1]Priv_Workers!$B$2:$BD$55,15,FALSE),D209=3,VLOOKUP(H209,[1]Priv_Workers!$B$2:$BD$55,16,FALSE),D209=4,VLOOKUP(H209,[1]Priv_Workers!$B$2:$BD$55,17,FALSE),D209=5,VLOOKUP(H209,[1]Priv_Workers!$B$2:$BD$55,18,FALSE),D209=6,VLOOKUP(H209,[1]Priv_Workers!$B$2:$BD$55,19,FALSE),D209=7,VLOOKUP(H209,[1]Priv_Workers!$B$2:$BD$55,20,FALSE),D209=8,VLOOKUP(H209,[1]Priv_Workers!$B$2:$BD$55,21,FALSE),D209=9,VLOOKUP(H209,[1]Priv_Workers!$B$2:$BD$55,22,FALSE),D209=10,VLOOKUP(H209,[1]Priv_Workers!$B$2:$BD$55,23,FALSE),D209=11,VLOOKUP(H209,[1]Priv_Workers!$B$2:$BD$55,24,FALSE),D209=12,VLOOKUP(H209,[1]Priv_Workers!$B$2:$BD$55,25,FALSE)),C209=2016,_xlfn.IFS(D209=1,VLOOKUP(H209,[1]Priv_Workers!$B$2:$BD$55,26,FALSE),D209=2,VLOOKUP(H209,[1]Priv_Workers!$B$2:$BD$55,27,FALSE),D209=3,VLOOKUP(H209,[1]Priv_Workers!$B$2:$BD$55,28,FALSE),D209=4,VLOOKUP(H209,[1]Priv_Workers!$B$2:$BD$55,29,FALSE),D209=5,VLOOKUP(H209,[1]Priv_Workers!$B$2:$BD$55,30,FALSE),D209=6,VLOOKUP(H209,[1]Priv_Workers!$B$2:$BD$55,31,FALSE),D209=7,VLOOKUP(H209,[1]Priv_Workers!$B$2:$BD$55,32,FALSE),D209=8,VLOOKUP(H209,[1]Priv_Workers!$B$2:$BD$55,33,FALSE),D209=9,VLOOKUP(H209,[1]Priv_Workers!$B$2:$BD$55,34,FALSE),D209=10,VLOOKUP(H209,[1]Priv_Workers!$B$2:$BD$55,35,FALSE),D209=11,VLOOKUP(H209,[1]Priv_Workers!$B$2:$BD$55,36,FALSE),D209=12,VLOOKUP(H209,[1]Priv_Workers!$B$2:$BD$55,37,FALSE)),C209=2017,_xlfn.IFS(D209=1,VLOOKUP(H209,[1]Priv_Workers!$B$2:$BD$55,38,FALSE),D209=2,VLOOKUP(H209,[1]Priv_Workers!$B$2:$BD$55,39,FALSE),D209=3,VLOOKUP(H209,[1]Priv_Workers!$B$2:$BD$55,40,FALSE),D209=4,VLOOKUP(H209,[1]Priv_Workers!$B$2:$BD$55,41,FALSE),D209=5,VLOOKUP(H209,[1]Priv_Workers!$B$2:$BD$55,42,FALSE),D209=6,VLOOKUP(H209,[1]Priv_Workers!$B$2:$BD$55,43,FALSE),D209=7,VLOOKUP(H209,[1]Priv_Workers!$B$2:$BD$55,43,FALSE),D209=8,VLOOKUP(H209,[1]Priv_Workers!$B$2:$BD$55,44,FALSE),D209=9,VLOOKUP(H209,[1]Priv_Workers!$B$2:$BD$55,45,FALSE),D209=10,VLOOKUP(H209,[1]Priv_Workers!$B$2:$BD$55,46,FALSE),D209=11,VLOOKUP(H209,[1]Priv_Workers!$B$2:$BD$55,47,FALSE),D209=12,VLOOKUP(H209,[1]Priv_Workers!$B$2:$BD$55,48)),C209=2018,_xlfn.IFS(D209=1,VLOOKUP(H209,[1]Priv_Workers!$B$2:$BD$55,49,FALSE),D209=2,VLOOKUP(H209,[1]Priv_Workers!$B$2:$BD$55,50,FALSE),D209=3,VLOOKUP(H209,[1]Priv_Workers!$B$2:$BD$55,51,FALSE),D209=4,VLOOKUP(H209,[1]Priv_Workers!$B$2:$BD$55,52,FALSE),D209=5,VLOOKUP(H209,[1]Priv_Workers!$B$2:$BD$55,53,FALSE),D209=6,VLOOKUP(H209,[1]Priv_Workers!$B$2:$BD$55,54)))</f>
        <v>#N/A</v>
      </c>
      <c r="X209" s="3" t="e">
        <f t="shared" si="27"/>
        <v>#N/A</v>
      </c>
      <c r="Y209" s="2" t="e">
        <f>_xlfn.IFS(C209=2014, _xlfn.IFS(E209=1, VLOOKUP(H209, [1]Wage_Info!$B$2:$AH$55, 2, FALSE), E209=2, VLOOKUP(H209, [1]Wage_Info!$B$2:$AH$55, 3, FALSE), E209=3, VLOOKUP(H209, [1]Wage_Info!$B$2:$AH$55, 4, FALSE), E209=4, VLOOKUP(H209, [1]Wage_Info!$B$2:$AH$55, 5, FALSE)), C209=2015, _xlfn.IFS(E209=1, VLOOKUP(H209, [1]Wage_Info!$B$2:$AH$55, 6, FALSE), E209=2, VLOOKUP(H209, [1]Wage_Info!$B$2:$AH$55, 7, FALSE), E209=3, VLOOKUP(H209, [1]Wage_Info!$B$2:$AH$55, 8, FALSE), E209=4, VLOOKUP(H209, [1]Wage_Info!$B$2:$AH$55, 9, FALSE)), C209=2016, _xlfn.IFS(E209=1, VLOOKUP(H209, [1]Wage_Info!$B$2:$AH$55, 10, FALSE), E209=2, VLOOKUP(H209, [1]Wage_Info!$B$2:$AH$55, 11, FALSE), E209=3, VLOOKUP(H209, [1]Wage_Info!$B$2:$AH$55, 12, FALSE), E209=4, VLOOKUP(H209, [1]Wage_Info!$B$2:$AH$55, 13, FALSE)), C209=2017, _xlfn.IFS(E209=1, VLOOKUP(H209, [1]Wage_Info!$B$2:$AH$55, 14, FALSE), E209=2, VLOOKUP(H209, [1]Wage_Info!$B$2:$AH$55, 15, FALSE), E209=3, VLOOKUP(H209, [1]Wage_Info!$B$2:$AH$55, 16, FALSE), E209=4, VLOOKUP(H209, [1]Wage_Info!$B$2:$AH$55, 17, FALSE)), C209 = 2018, _xlfn.IFS(E209=1, VLOOKUP(H209, [1]Wage_Info!$B$2:$AH$55, 18, FALSE), E209=3, VLOOKUP(H209, [1]Wage_Info!$B$2:$AH$55, 19, FALSE)))</f>
        <v>#N/A</v>
      </c>
      <c r="Z209" s="2" t="e">
        <f>_xlfn.IFS(C209=2014, _xlfn.IFS(E209=1, VLOOKUP(H209, [1]Wage_Info!$B$2:$AL$55, 20, FALSE), E209=2, VLOOKUP(H209, [1]Wage_Info!$B$2:$AL$55, 21, FALSE), E209=3, VLOOKUP(H209, [1]Wage_Info!$B$2:$AL$55, 22, FALSE), E209=4, VLOOKUP(H209, [1]Wage_Info!$B$2:$AL$55, 23, FALSE)), C209=2015, _xlfn.IFS(E209=1, VLOOKUP(H209, [1]Wage_Info!$B$2:$AL$55, 24, FALSE), E209=2, VLOOKUP(H209, [1]Wage_Info!$B$2:$AL$55, 25, FALSE), E209=3, VLOOKUP(H209, [1]Wage_Info!$B$2:$AL$55, 26, FALSE), E209=4, VLOOKUP(H209, [1]Wage_Info!$B$2:$AL$55, 27, FALSE)), C209=2016, _xlfn.IFS(E209=1, VLOOKUP(H209, [1]Wage_Info!$B$2:$AL$55, 28, FALSE), E209=2, VLOOKUP(H209, [1]Wage_Info!$B$2:$AL$55, 29, FALSE), E209=3, VLOOKUP(H209, [1]Wage_Info!$B$2:$AL$55, 30, FALSE), E209=4, VLOOKUP(H209, [1]Wage_Info!$B$2:$AL$55, 31, FALSE)), C209=2017, _xlfn.IFS(E209=1, VLOOKUP(H209, [1]Wage_Info!$B$2:$AL$55, 32, FALSE), E209=2, VLOOKUP(H209, [1]Wage_Info!$B$2:$AL$55, 33, FALSE), E209=3, VLOOKUP(H209, [1]Wage_Info!$B$2:$AL$55, 34, FALSE), E209=4, VLOOKUP(H209, [1]Wage_Info!$B$2:$AL$55, 35, FALSE)), C209 = 2018, _xlfn.IFS(E209=1, VLOOKUP(H209, [1]Wage_Info!$B$2:$AL$55, 36, FALSE), E209=2, VLOOKUP(H209, [1]Wage_Info!$B$2:$AL$55, 37, FALSE)))</f>
        <v>#N/A</v>
      </c>
      <c r="AA209" s="4" t="e">
        <f t="shared" si="28"/>
        <v>#N/A</v>
      </c>
      <c r="AB209">
        <f>[1]Key!C209</f>
        <v>0</v>
      </c>
      <c r="AC209">
        <f t="shared" si="29"/>
        <v>1</v>
      </c>
      <c r="AD209">
        <f t="shared" si="30"/>
        <v>0</v>
      </c>
      <c r="AE209">
        <f t="shared" si="31"/>
        <v>1</v>
      </c>
      <c r="AF209">
        <f>[1]Key!D209</f>
        <v>0</v>
      </c>
    </row>
    <row r="210" spans="1:32" x14ac:dyDescent="0.3">
      <c r="A210">
        <v>209</v>
      </c>
      <c r="B210">
        <v>28</v>
      </c>
      <c r="C210">
        <v>2016</v>
      </c>
      <c r="D210">
        <v>4</v>
      </c>
      <c r="E210">
        <f t="shared" si="24"/>
        <v>2</v>
      </c>
      <c r="F210">
        <v>2017</v>
      </c>
      <c r="G210" t="s">
        <v>32</v>
      </c>
      <c r="H210" s="1">
        <f>VALUE(IF(G210="foreign",53,SUBSTITUTE(G210,G210,VLOOKUP(G210,[1]Key!$G$2:$H$55,2,))))</f>
        <v>53</v>
      </c>
      <c r="I210" t="s">
        <v>97</v>
      </c>
      <c r="J210">
        <f>VALUE(_xlfn.IFS(I210="foreign",53,I210="fictional",54, I210="unspecified", 55, NOT(OR(I210="foreign",I210="fictional")),SUBSTITUTE(I210,I210,VLOOKUP(I210,[1]Key!$G$2:$H$55,2,))))</f>
        <v>54</v>
      </c>
      <c r="K210">
        <f t="shared" si="25"/>
        <v>0</v>
      </c>
      <c r="L210">
        <f>VLOOKUP(H210, [1]Key!$H$2:$K$54, 2)</f>
        <v>0</v>
      </c>
      <c r="M210">
        <f>VLOOKUP(J210, [1]Key!$H$2:$K$54, 2)</f>
        <v>0</v>
      </c>
      <c r="N210">
        <f>VLOOKUP("*"&amp;G210&amp;"*",[1]Key!$N$2:$O$6,2,FALSE)</f>
        <v>0</v>
      </c>
      <c r="O210">
        <f>VLOOKUP("*"&amp;G210&amp;"*",[1]Key!$R$2:$S$11,2,FALSE)</f>
        <v>0</v>
      </c>
      <c r="P210">
        <v>3772</v>
      </c>
      <c r="Q210" s="2">
        <v>111000000</v>
      </c>
      <c r="R210" t="s">
        <v>66</v>
      </c>
      <c r="S210">
        <f>VLOOKUP(R210, [1]Key!$U$2:$V$23, 2, FALSE)</f>
        <v>4</v>
      </c>
      <c r="T210">
        <f t="shared" si="26"/>
        <v>0</v>
      </c>
      <c r="U210">
        <f>_xlfn.IFS(C210=2018, VLOOKUP(H210, '[1]State Pop'!$B$2:$G$55,6),C210=2017, VLOOKUP(H210, '[1]State Pop'!$B$2:$F$55,5),C210=2016, VLOOKUP(H210, '[1]State Pop'!$B$2:$F$55,4), C210=2015, VLOOKUP(H210, '[1]State Pop'!$B$2:$F$55,3), C210=2014, VLOOKUP(H210, '[1]State Pop'!$B$2:$F$55,2))</f>
        <v>0</v>
      </c>
      <c r="V210">
        <f>_xlfn.IFS(C210=2014,_xlfn.IFS(D210=1,VLOOKUP(H210,[1]Film_Workers!$B$2:$BD$55,2,FALSE),D210=2,VLOOKUP(H210,[1]Film_Workers!$B$2:$BD$55,3,FALSE),D210=3,VLOOKUP(H210,[1]Film_Workers!$B$2:$BD$55,4,FALSE),D210=4,VLOOKUP(H210,[1]Film_Workers!$B$2:$BD$55,5,FALSE),D210=5,VLOOKUP(H210,[1]Film_Workers!$B$2:$BD$55,6,FALSE),D210=6,VLOOKUP(H210,[1]Film_Workers!$B$2:$BD$55,7,FALSE),D210=7,VLOOKUP(H210,[1]Film_Workers!$B$2:$BD$55,8,FALSE),D210=8,VLOOKUP(H210,[1]Film_Workers!$B$2:$BD$55,9,FALSE),D210=9,VLOOKUP(H210,[1]Film_Workers!$B$2:$BD$55,10,FALSE),D210=10,VLOOKUP(H210,[1]Film_Workers!$B$2:$BD$55,11,FALSE),D210=11,VLOOKUP(H210,[1]Film_Workers!$B$2:$BD$55,12,FALSE),D210=12,VLOOKUP(H210,[1]Film_Workers!$B$2:$BD$55,13,FALSE)),C210=2015,_xlfn.IFS(D210=1,VLOOKUP(H210,[1]Film_Workers!$B$2:$BD$55,14,FALSE),D210=2,VLOOKUP(H210,[1]Film_Workers!$B$2:$BD$55,15,FALSE),D210=3,VLOOKUP(H210,[1]Film_Workers!$B$2:$BD$55,16,FALSE),D210=4,VLOOKUP(H210,[1]Film_Workers!$B$2:$BD$55,17,FALSE),D210=5,VLOOKUP(H210,[1]Film_Workers!$B$2:$BD$55,18,FALSE),D210=6,VLOOKUP(H210,[1]Film_Workers!$B$2:$BD$55,19,FALSE),D210=7,VLOOKUP(H210,[1]Film_Workers!$B$2:$BD$55,20,FALSE),D210=8,VLOOKUP(H210,[1]Film_Workers!$B$2:$BD$55,21,FALSE),D210=9,VLOOKUP(H210,[1]Film_Workers!$B$2:$BD$55,22,FALSE),D210=10,VLOOKUP(H210,[1]Film_Workers!$B$2:$BD$55,23,FALSE),D210=11,VLOOKUP(H210,[1]Film_Workers!$B$2:$BD$55,24,FALSE),D210=12,VLOOKUP(H210,[1]Film_Workers!$B$2:$BD$55,25,FALSE)),C210=2016,_xlfn.IFS(D210=1,VLOOKUP(H210,[1]Film_Workers!$B$2:$BD$55,26,FALSE),D210=2,VLOOKUP(H210,[1]Film_Workers!$B$2:$BD$55,27,FALSE),D210=3,VLOOKUP(H210,[1]Film_Workers!$B$2:$BD$55,28,FALSE),D210=4,VLOOKUP(H210,[1]Film_Workers!$B$2:$BD$55,29,FALSE),D210=5,VLOOKUP(H210,[1]Film_Workers!$B$2:$BD$55,30,FALSE),D210=6,VLOOKUP(H210,[1]Film_Workers!$B$2:$BD$55,31,FALSE),D210=7,VLOOKUP(H210,[1]Film_Workers!$B$2:$BD$55,32,FALSE),D210=8,VLOOKUP(H210,[1]Film_Workers!$B$2:$BD$55,33,FALSE),D210=9,VLOOKUP(H210,[1]Film_Workers!$B$2:$BD$55,34,FALSE),D210=10,VLOOKUP(H210,[1]Film_Workers!$B$2:$BD$55,35,FALSE),D210=11,VLOOKUP(H210,[1]Film_Workers!$B$2:$BD$55,36,FALSE),D210=12,VLOOKUP(H210,[1]Film_Workers!$B$2:$BD$55,37,FALSE)),C210=2017,_xlfn.IFS(D210=1,VLOOKUP(H210,[1]Film_Workers!$B$2:$BD$55,38,FALSE),D210=2,VLOOKUP(H210,[1]Film_Workers!$B$2:$BD$55,39,FALSE),D210=3,VLOOKUP(H210,[1]Film_Workers!$B$2:$BD$55,40,FALSE),D210=4,VLOOKUP(H210,[1]Film_Workers!$B$2:$BD$55,41,FALSE),D210=5,VLOOKUP(H210,[1]Film_Workers!$B$2:$BD$55,42,FALSE),D210=6,VLOOKUP(H210,[1]Film_Workers!$B$2:$BD$55,43,FALSE),D210=7,VLOOKUP(H210,[1]Film_Workers!$B$2:$BD$55,43,FALSE),D210=8,VLOOKUP(H210,[1]Film_Workers!$B$2:$BD$55,44,FALSE),D210=9,VLOOKUP(H210,[1]Film_Workers!$B$2:$BD$55,45,FALSE),D210=10,VLOOKUP(H210,[1]Film_Workers!$B$2:$BD$55,46,FALSE),D210=11,VLOOKUP(H210,[1]Film_Workers!$B$2:$BD$55,47,FALSE),D210=12,VLOOKUP(H210,[1]Film_Workers!$B$2:$BD$55,48)),C210=2018,_xlfn.IFS(D210=1,VLOOKUP(H210,[1]Film_Workers!$B$2:$BD$55,49,FALSE),D210=2,VLOOKUP(H210,[1]Film_Workers!$B$2:$BD$55,50,FALSE),D210=3,VLOOKUP(H210,[1]Film_Workers!$B$2:$BD$55,51,FALSE),D210=4,VLOOKUP(H210,[1]Film_Workers!$B$2:$BD$55,52,FALSE),D210=5,VLOOKUP(H210,[1]Film_Workers!$B$2:$BD$55,53,FALSE),D210=6,VLOOKUP(H210,[1]Film_Workers!$B$2:$BD$55,54)))</f>
        <v>0</v>
      </c>
      <c r="W210">
        <f>_xlfn.IFS(C210=2014,_xlfn.IFS(D210=1,VLOOKUP(H210,[1]Priv_Workers!$B$2:$BD$55,2,FALSE),D210=2,VLOOKUP(H210,[1]Priv_Workers!$B$2:$BD$55,3,FALSE),D210=3,VLOOKUP(H210,[1]Priv_Workers!$B$2:$BD$55,4,FALSE),D210=4,VLOOKUP(H210,[1]Priv_Workers!$B$2:$BD$55,5,FALSE),D210=5,VLOOKUP(H210,[1]Priv_Workers!$B$2:$BD$55,6,FALSE),D210=6,VLOOKUP(H210,[1]Priv_Workers!$B$2:$BD$55,7,FALSE),D210=7,VLOOKUP(H210,[1]Priv_Workers!$B$2:$BD$55,8,FALSE),D210=8,VLOOKUP(H210,[1]Priv_Workers!$B$2:$BD$55,9,FALSE),D210=9,VLOOKUP(H210,[1]Priv_Workers!$B$2:$BD$55,10,FALSE),D210=10,VLOOKUP(H210,[1]Priv_Workers!$B$2:$BD$55,11,FALSE),D210=11,VLOOKUP(H210,[1]Priv_Workers!$B$2:$BD$55,12,FALSE),D210=12,VLOOKUP(H210,[1]Priv_Workers!$B$2:$BD$55,13,FALSE)),C210=2015,_xlfn.IFS(D210=1,VLOOKUP(H210,[1]Priv_Workers!$B$2:$BD$55,14,FALSE),D210=2,VLOOKUP(H210,[1]Priv_Workers!$B$2:$BD$55,15,FALSE),D210=3,VLOOKUP(H210,[1]Priv_Workers!$B$2:$BD$55,16,FALSE),D210=4,VLOOKUP(H210,[1]Priv_Workers!$B$2:$BD$55,17,FALSE),D210=5,VLOOKUP(H210,[1]Priv_Workers!$B$2:$BD$55,18,FALSE),D210=6,VLOOKUP(H210,[1]Priv_Workers!$B$2:$BD$55,19,FALSE),D210=7,VLOOKUP(H210,[1]Priv_Workers!$B$2:$BD$55,20,FALSE),D210=8,VLOOKUP(H210,[1]Priv_Workers!$B$2:$BD$55,21,FALSE),D210=9,VLOOKUP(H210,[1]Priv_Workers!$B$2:$BD$55,22,FALSE),D210=10,VLOOKUP(H210,[1]Priv_Workers!$B$2:$BD$55,23,FALSE),D210=11,VLOOKUP(H210,[1]Priv_Workers!$B$2:$BD$55,24,FALSE),D210=12,VLOOKUP(H210,[1]Priv_Workers!$B$2:$BD$55,25,FALSE)),C210=2016,_xlfn.IFS(D210=1,VLOOKUP(H210,[1]Priv_Workers!$B$2:$BD$55,26,FALSE),D210=2,VLOOKUP(H210,[1]Priv_Workers!$B$2:$BD$55,27,FALSE),D210=3,VLOOKUP(H210,[1]Priv_Workers!$B$2:$BD$55,28,FALSE),D210=4,VLOOKUP(H210,[1]Priv_Workers!$B$2:$BD$55,29,FALSE),D210=5,VLOOKUP(H210,[1]Priv_Workers!$B$2:$BD$55,30,FALSE),D210=6,VLOOKUP(H210,[1]Priv_Workers!$B$2:$BD$55,31,FALSE),D210=7,VLOOKUP(H210,[1]Priv_Workers!$B$2:$BD$55,32,FALSE),D210=8,VLOOKUP(H210,[1]Priv_Workers!$B$2:$BD$55,33,FALSE),D210=9,VLOOKUP(H210,[1]Priv_Workers!$B$2:$BD$55,34,FALSE),D210=10,VLOOKUP(H210,[1]Priv_Workers!$B$2:$BD$55,35,FALSE),D210=11,VLOOKUP(H210,[1]Priv_Workers!$B$2:$BD$55,36,FALSE),D210=12,VLOOKUP(H210,[1]Priv_Workers!$B$2:$BD$55,37,FALSE)),C210=2017,_xlfn.IFS(D210=1,VLOOKUP(H210,[1]Priv_Workers!$B$2:$BD$55,38,FALSE),D210=2,VLOOKUP(H210,[1]Priv_Workers!$B$2:$BD$55,39,FALSE),D210=3,VLOOKUP(H210,[1]Priv_Workers!$B$2:$BD$55,40,FALSE),D210=4,VLOOKUP(H210,[1]Priv_Workers!$B$2:$BD$55,41,FALSE),D210=5,VLOOKUP(H210,[1]Priv_Workers!$B$2:$BD$55,42,FALSE),D210=6,VLOOKUP(H210,[1]Priv_Workers!$B$2:$BD$55,43,FALSE),D210=7,VLOOKUP(H210,[1]Priv_Workers!$B$2:$BD$55,43,FALSE),D210=8,VLOOKUP(H210,[1]Priv_Workers!$B$2:$BD$55,44,FALSE),D210=9,VLOOKUP(H210,[1]Priv_Workers!$B$2:$BD$55,45,FALSE),D210=10,VLOOKUP(H210,[1]Priv_Workers!$B$2:$BD$55,46,FALSE),D210=11,VLOOKUP(H210,[1]Priv_Workers!$B$2:$BD$55,47,FALSE),D210=12,VLOOKUP(H210,[1]Priv_Workers!$B$2:$BD$55,48)),C210=2018,_xlfn.IFS(D210=1,VLOOKUP(H210,[1]Priv_Workers!$B$2:$BD$55,49,FALSE),D210=2,VLOOKUP(H210,[1]Priv_Workers!$B$2:$BD$55,50,FALSE),D210=3,VLOOKUP(H210,[1]Priv_Workers!$B$2:$BD$55,51,FALSE),D210=4,VLOOKUP(H210,[1]Priv_Workers!$B$2:$BD$55,52,FALSE),D210=5,VLOOKUP(H210,[1]Priv_Workers!$B$2:$BD$55,53,FALSE),D210=6,VLOOKUP(H210,[1]Priv_Workers!$B$2:$BD$55,54)))</f>
        <v>0</v>
      </c>
      <c r="X210" s="3" t="e">
        <f t="shared" si="27"/>
        <v>#DIV/0!</v>
      </c>
      <c r="Y210" s="2">
        <f>_xlfn.IFS(C210=2014, _xlfn.IFS(E210=1, VLOOKUP(H210, [1]Wage_Info!$B$2:$AH$55, 2, FALSE), E210=2, VLOOKUP(H210, [1]Wage_Info!$B$2:$AH$55, 3, FALSE), E210=3, VLOOKUP(H210, [1]Wage_Info!$B$2:$AH$55, 4, FALSE), E210=4, VLOOKUP(H210, [1]Wage_Info!$B$2:$AH$55, 5, FALSE)), C210=2015, _xlfn.IFS(E210=1, VLOOKUP(H210, [1]Wage_Info!$B$2:$AH$55, 6, FALSE), E210=2, VLOOKUP(H210, [1]Wage_Info!$B$2:$AH$55, 7, FALSE), E210=3, VLOOKUP(H210, [1]Wage_Info!$B$2:$AH$55, 8, FALSE), E210=4, VLOOKUP(H210, [1]Wage_Info!$B$2:$AH$55, 9, FALSE)), C210=2016, _xlfn.IFS(E210=1, VLOOKUP(H210, [1]Wage_Info!$B$2:$AH$55, 10, FALSE), E210=2, VLOOKUP(H210, [1]Wage_Info!$B$2:$AH$55, 11, FALSE), E210=3, VLOOKUP(H210, [1]Wage_Info!$B$2:$AH$55, 12, FALSE), E210=4, VLOOKUP(H210, [1]Wage_Info!$B$2:$AH$55, 13, FALSE)), C210=2017, _xlfn.IFS(E210=1, VLOOKUP(H210, [1]Wage_Info!$B$2:$AH$55, 14, FALSE), E210=2, VLOOKUP(H210, [1]Wage_Info!$B$2:$AH$55, 15, FALSE), E210=3, VLOOKUP(H210, [1]Wage_Info!$B$2:$AH$55, 16, FALSE), E210=4, VLOOKUP(H210, [1]Wage_Info!$B$2:$AH$55, 17, FALSE)), C210 = 2018, _xlfn.IFS(E210=1, VLOOKUP(H210, [1]Wage_Info!$B$2:$AH$55, 18, FALSE), E210=3, VLOOKUP(H210, [1]Wage_Info!$B$2:$AH$55, 19, FALSE)))</f>
        <v>0</v>
      </c>
      <c r="Z210" s="2">
        <f>_xlfn.IFS(C210=2014, _xlfn.IFS(E210=1, VLOOKUP(H210, [1]Wage_Info!$B$2:$AL$55, 20, FALSE), E210=2, VLOOKUP(H210, [1]Wage_Info!$B$2:$AL$55, 21, FALSE), E210=3, VLOOKUP(H210, [1]Wage_Info!$B$2:$AL$55, 22, FALSE), E210=4, VLOOKUP(H210, [1]Wage_Info!$B$2:$AL$55, 23, FALSE)), C210=2015, _xlfn.IFS(E210=1, VLOOKUP(H210, [1]Wage_Info!$B$2:$AL$55, 24, FALSE), E210=2, VLOOKUP(H210, [1]Wage_Info!$B$2:$AL$55, 25, FALSE), E210=3, VLOOKUP(H210, [1]Wage_Info!$B$2:$AL$55, 26, FALSE), E210=4, VLOOKUP(H210, [1]Wage_Info!$B$2:$AL$55, 27, FALSE)), C210=2016, _xlfn.IFS(E210=1, VLOOKUP(H210, [1]Wage_Info!$B$2:$AL$55, 28, FALSE), E210=2, VLOOKUP(H210, [1]Wage_Info!$B$2:$AL$55, 29, FALSE), E210=3, VLOOKUP(H210, [1]Wage_Info!$B$2:$AL$55, 30, FALSE), E210=4, VLOOKUP(H210, [1]Wage_Info!$B$2:$AL$55, 31, FALSE)), C210=2017, _xlfn.IFS(E210=1, VLOOKUP(H210, [1]Wage_Info!$B$2:$AL$55, 32, FALSE), E210=2, VLOOKUP(H210, [1]Wage_Info!$B$2:$AL$55, 33, FALSE), E210=3, VLOOKUP(H210, [1]Wage_Info!$B$2:$AL$55, 34, FALSE), E210=4, VLOOKUP(H210, [1]Wage_Info!$B$2:$AL$55, 35, FALSE)), C210 = 2018, _xlfn.IFS(E210=1, VLOOKUP(H210, [1]Wage_Info!$B$2:$AL$55, 36, FALSE), E210=2, VLOOKUP(H210, [1]Wage_Info!$B$2:$AL$55, 37, FALSE)))</f>
        <v>0</v>
      </c>
      <c r="AA210" s="4" t="e">
        <f t="shared" si="28"/>
        <v>#DIV/0!</v>
      </c>
      <c r="AB210">
        <f>[1]Key!C210</f>
        <v>1</v>
      </c>
      <c r="AC210">
        <f t="shared" si="29"/>
        <v>0</v>
      </c>
      <c r="AD210">
        <f t="shared" si="30"/>
        <v>0</v>
      </c>
      <c r="AE210">
        <f t="shared" si="31"/>
        <v>0</v>
      </c>
      <c r="AF210">
        <f>[1]Key!D210</f>
        <v>0</v>
      </c>
    </row>
    <row r="211" spans="1:32" x14ac:dyDescent="0.3">
      <c r="A211">
        <v>210</v>
      </c>
      <c r="B211">
        <v>29</v>
      </c>
      <c r="C211">
        <v>2015</v>
      </c>
      <c r="D211">
        <v>6</v>
      </c>
      <c r="E211">
        <f t="shared" si="24"/>
        <v>2</v>
      </c>
      <c r="F211">
        <v>2017</v>
      </c>
      <c r="G211" t="s">
        <v>32</v>
      </c>
      <c r="H211" s="1">
        <f>VALUE(IF(G211="foreign",53,SUBSTITUTE(G211,G211,VLOOKUP(G211,[1]Key!$G$2:$H$55,2,))))</f>
        <v>53</v>
      </c>
      <c r="I211" t="s">
        <v>89</v>
      </c>
      <c r="J211">
        <f>VALUE(_xlfn.IFS(I211="foreign",53,I211="fictional",54, I211="unspecified", 55, NOT(OR(I211="foreign",I211="fictional")),SUBSTITUTE(I211,I211,VLOOKUP(I211,[1]Key!$G$2:$H$55,2,))))</f>
        <v>48</v>
      </c>
      <c r="K211">
        <f t="shared" si="25"/>
        <v>0</v>
      </c>
      <c r="L211">
        <f>VLOOKUP(H211, [1]Key!$H$2:$K$54, 2)</f>
        <v>0</v>
      </c>
      <c r="M211">
        <f>VLOOKUP(J211, [1]Key!$H$2:$K$54, 2)</f>
        <v>2</v>
      </c>
      <c r="N211">
        <f>VLOOKUP("*"&amp;G211&amp;"*",[1]Key!$N$2:$O$6,2,FALSE)</f>
        <v>0</v>
      </c>
      <c r="O211">
        <f>VLOOKUP("*"&amp;G211&amp;"*",[1]Key!$R$2:$S$11,2,FALSE)</f>
        <v>0</v>
      </c>
      <c r="P211">
        <v>3714</v>
      </c>
      <c r="Q211" s="2">
        <v>55000000</v>
      </c>
      <c r="R211" t="s">
        <v>33</v>
      </c>
      <c r="S211">
        <f>VLOOKUP(R211, [1]Key!$U$2:$V$23, 2, FALSE)</f>
        <v>1</v>
      </c>
      <c r="T211">
        <f t="shared" si="26"/>
        <v>0</v>
      </c>
      <c r="U211">
        <f>_xlfn.IFS(C211=2018, VLOOKUP(H211, '[1]State Pop'!$B$2:$G$55,6),C211=2017, VLOOKUP(H211, '[1]State Pop'!$B$2:$F$55,5),C211=2016, VLOOKUP(H211, '[1]State Pop'!$B$2:$F$55,4), C211=2015, VLOOKUP(H211, '[1]State Pop'!$B$2:$F$55,3), C211=2014, VLOOKUP(H211, '[1]State Pop'!$B$2:$F$55,2))</f>
        <v>0</v>
      </c>
      <c r="V211">
        <f>_xlfn.IFS(C211=2014,_xlfn.IFS(D211=1,VLOOKUP(H211,[1]Film_Workers!$B$2:$BD$55,2,FALSE),D211=2,VLOOKUP(H211,[1]Film_Workers!$B$2:$BD$55,3,FALSE),D211=3,VLOOKUP(H211,[1]Film_Workers!$B$2:$BD$55,4,FALSE),D211=4,VLOOKUP(H211,[1]Film_Workers!$B$2:$BD$55,5,FALSE),D211=5,VLOOKUP(H211,[1]Film_Workers!$B$2:$BD$55,6,FALSE),D211=6,VLOOKUP(H211,[1]Film_Workers!$B$2:$BD$55,7,FALSE),D211=7,VLOOKUP(H211,[1]Film_Workers!$B$2:$BD$55,8,FALSE),D211=8,VLOOKUP(H211,[1]Film_Workers!$B$2:$BD$55,9,FALSE),D211=9,VLOOKUP(H211,[1]Film_Workers!$B$2:$BD$55,10,FALSE),D211=10,VLOOKUP(H211,[1]Film_Workers!$B$2:$BD$55,11,FALSE),D211=11,VLOOKUP(H211,[1]Film_Workers!$B$2:$BD$55,12,FALSE),D211=12,VLOOKUP(H211,[1]Film_Workers!$B$2:$BD$55,13,FALSE)),C211=2015,_xlfn.IFS(D211=1,VLOOKUP(H211,[1]Film_Workers!$B$2:$BD$55,14,FALSE),D211=2,VLOOKUP(H211,[1]Film_Workers!$B$2:$BD$55,15,FALSE),D211=3,VLOOKUP(H211,[1]Film_Workers!$B$2:$BD$55,16,FALSE),D211=4,VLOOKUP(H211,[1]Film_Workers!$B$2:$BD$55,17,FALSE),D211=5,VLOOKUP(H211,[1]Film_Workers!$B$2:$BD$55,18,FALSE),D211=6,VLOOKUP(H211,[1]Film_Workers!$B$2:$BD$55,19,FALSE),D211=7,VLOOKUP(H211,[1]Film_Workers!$B$2:$BD$55,20,FALSE),D211=8,VLOOKUP(H211,[1]Film_Workers!$B$2:$BD$55,21,FALSE),D211=9,VLOOKUP(H211,[1]Film_Workers!$B$2:$BD$55,22,FALSE),D211=10,VLOOKUP(H211,[1]Film_Workers!$B$2:$BD$55,23,FALSE),D211=11,VLOOKUP(H211,[1]Film_Workers!$B$2:$BD$55,24,FALSE),D211=12,VLOOKUP(H211,[1]Film_Workers!$B$2:$BD$55,25,FALSE)),C211=2016,_xlfn.IFS(D211=1,VLOOKUP(H211,[1]Film_Workers!$B$2:$BD$55,26,FALSE),D211=2,VLOOKUP(H211,[1]Film_Workers!$B$2:$BD$55,27,FALSE),D211=3,VLOOKUP(H211,[1]Film_Workers!$B$2:$BD$55,28,FALSE),D211=4,VLOOKUP(H211,[1]Film_Workers!$B$2:$BD$55,29,FALSE),D211=5,VLOOKUP(H211,[1]Film_Workers!$B$2:$BD$55,30,FALSE),D211=6,VLOOKUP(H211,[1]Film_Workers!$B$2:$BD$55,31,FALSE),D211=7,VLOOKUP(H211,[1]Film_Workers!$B$2:$BD$55,32,FALSE),D211=8,VLOOKUP(H211,[1]Film_Workers!$B$2:$BD$55,33,FALSE),D211=9,VLOOKUP(H211,[1]Film_Workers!$B$2:$BD$55,34,FALSE),D211=10,VLOOKUP(H211,[1]Film_Workers!$B$2:$BD$55,35,FALSE),D211=11,VLOOKUP(H211,[1]Film_Workers!$B$2:$BD$55,36,FALSE),D211=12,VLOOKUP(H211,[1]Film_Workers!$B$2:$BD$55,37,FALSE)),C211=2017,_xlfn.IFS(D211=1,VLOOKUP(H211,[1]Film_Workers!$B$2:$BD$55,38,FALSE),D211=2,VLOOKUP(H211,[1]Film_Workers!$B$2:$BD$55,39,FALSE),D211=3,VLOOKUP(H211,[1]Film_Workers!$B$2:$BD$55,40,FALSE),D211=4,VLOOKUP(H211,[1]Film_Workers!$B$2:$BD$55,41,FALSE),D211=5,VLOOKUP(H211,[1]Film_Workers!$B$2:$BD$55,42,FALSE),D211=6,VLOOKUP(H211,[1]Film_Workers!$B$2:$BD$55,43,FALSE),D211=7,VLOOKUP(H211,[1]Film_Workers!$B$2:$BD$55,43,FALSE),D211=8,VLOOKUP(H211,[1]Film_Workers!$B$2:$BD$55,44,FALSE),D211=9,VLOOKUP(H211,[1]Film_Workers!$B$2:$BD$55,45,FALSE),D211=10,VLOOKUP(H211,[1]Film_Workers!$B$2:$BD$55,46,FALSE),D211=11,VLOOKUP(H211,[1]Film_Workers!$B$2:$BD$55,47,FALSE),D211=12,VLOOKUP(H211,[1]Film_Workers!$B$2:$BD$55,48)),C211=2018,_xlfn.IFS(D211=1,VLOOKUP(H211,[1]Film_Workers!$B$2:$BD$55,49,FALSE),D211=2,VLOOKUP(H211,[1]Film_Workers!$B$2:$BD$55,50,FALSE),D211=3,VLOOKUP(H211,[1]Film_Workers!$B$2:$BD$55,51,FALSE),D211=4,VLOOKUP(H211,[1]Film_Workers!$B$2:$BD$55,52,FALSE),D211=5,VLOOKUP(H211,[1]Film_Workers!$B$2:$BD$55,53,FALSE),D211=6,VLOOKUP(H211,[1]Film_Workers!$B$2:$BD$55,54)))</f>
        <v>0</v>
      </c>
      <c r="W211">
        <f>_xlfn.IFS(C211=2014,_xlfn.IFS(D211=1,VLOOKUP(H211,[1]Priv_Workers!$B$2:$BD$55,2,FALSE),D211=2,VLOOKUP(H211,[1]Priv_Workers!$B$2:$BD$55,3,FALSE),D211=3,VLOOKUP(H211,[1]Priv_Workers!$B$2:$BD$55,4,FALSE),D211=4,VLOOKUP(H211,[1]Priv_Workers!$B$2:$BD$55,5,FALSE),D211=5,VLOOKUP(H211,[1]Priv_Workers!$B$2:$BD$55,6,FALSE),D211=6,VLOOKUP(H211,[1]Priv_Workers!$B$2:$BD$55,7,FALSE),D211=7,VLOOKUP(H211,[1]Priv_Workers!$B$2:$BD$55,8,FALSE),D211=8,VLOOKUP(H211,[1]Priv_Workers!$B$2:$BD$55,9,FALSE),D211=9,VLOOKUP(H211,[1]Priv_Workers!$B$2:$BD$55,10,FALSE),D211=10,VLOOKUP(H211,[1]Priv_Workers!$B$2:$BD$55,11,FALSE),D211=11,VLOOKUP(H211,[1]Priv_Workers!$B$2:$BD$55,12,FALSE),D211=12,VLOOKUP(H211,[1]Priv_Workers!$B$2:$BD$55,13,FALSE)),C211=2015,_xlfn.IFS(D211=1,VLOOKUP(H211,[1]Priv_Workers!$B$2:$BD$55,14,FALSE),D211=2,VLOOKUP(H211,[1]Priv_Workers!$B$2:$BD$55,15,FALSE),D211=3,VLOOKUP(H211,[1]Priv_Workers!$B$2:$BD$55,16,FALSE),D211=4,VLOOKUP(H211,[1]Priv_Workers!$B$2:$BD$55,17,FALSE),D211=5,VLOOKUP(H211,[1]Priv_Workers!$B$2:$BD$55,18,FALSE),D211=6,VLOOKUP(H211,[1]Priv_Workers!$B$2:$BD$55,19,FALSE),D211=7,VLOOKUP(H211,[1]Priv_Workers!$B$2:$BD$55,20,FALSE),D211=8,VLOOKUP(H211,[1]Priv_Workers!$B$2:$BD$55,21,FALSE),D211=9,VLOOKUP(H211,[1]Priv_Workers!$B$2:$BD$55,22,FALSE),D211=10,VLOOKUP(H211,[1]Priv_Workers!$B$2:$BD$55,23,FALSE),D211=11,VLOOKUP(H211,[1]Priv_Workers!$B$2:$BD$55,24,FALSE),D211=12,VLOOKUP(H211,[1]Priv_Workers!$B$2:$BD$55,25,FALSE)),C211=2016,_xlfn.IFS(D211=1,VLOOKUP(H211,[1]Priv_Workers!$B$2:$BD$55,26,FALSE),D211=2,VLOOKUP(H211,[1]Priv_Workers!$B$2:$BD$55,27,FALSE),D211=3,VLOOKUP(H211,[1]Priv_Workers!$B$2:$BD$55,28,FALSE),D211=4,VLOOKUP(H211,[1]Priv_Workers!$B$2:$BD$55,29,FALSE),D211=5,VLOOKUP(H211,[1]Priv_Workers!$B$2:$BD$55,30,FALSE),D211=6,VLOOKUP(H211,[1]Priv_Workers!$B$2:$BD$55,31,FALSE),D211=7,VLOOKUP(H211,[1]Priv_Workers!$B$2:$BD$55,32,FALSE),D211=8,VLOOKUP(H211,[1]Priv_Workers!$B$2:$BD$55,33,FALSE),D211=9,VLOOKUP(H211,[1]Priv_Workers!$B$2:$BD$55,34,FALSE),D211=10,VLOOKUP(H211,[1]Priv_Workers!$B$2:$BD$55,35,FALSE),D211=11,VLOOKUP(H211,[1]Priv_Workers!$B$2:$BD$55,36,FALSE),D211=12,VLOOKUP(H211,[1]Priv_Workers!$B$2:$BD$55,37,FALSE)),C211=2017,_xlfn.IFS(D211=1,VLOOKUP(H211,[1]Priv_Workers!$B$2:$BD$55,38,FALSE),D211=2,VLOOKUP(H211,[1]Priv_Workers!$B$2:$BD$55,39,FALSE),D211=3,VLOOKUP(H211,[1]Priv_Workers!$B$2:$BD$55,40,FALSE),D211=4,VLOOKUP(H211,[1]Priv_Workers!$B$2:$BD$55,41,FALSE),D211=5,VLOOKUP(H211,[1]Priv_Workers!$B$2:$BD$55,42,FALSE),D211=6,VLOOKUP(H211,[1]Priv_Workers!$B$2:$BD$55,43,FALSE),D211=7,VLOOKUP(H211,[1]Priv_Workers!$B$2:$BD$55,43,FALSE),D211=8,VLOOKUP(H211,[1]Priv_Workers!$B$2:$BD$55,44,FALSE),D211=9,VLOOKUP(H211,[1]Priv_Workers!$B$2:$BD$55,45,FALSE),D211=10,VLOOKUP(H211,[1]Priv_Workers!$B$2:$BD$55,46,FALSE),D211=11,VLOOKUP(H211,[1]Priv_Workers!$B$2:$BD$55,47,FALSE),D211=12,VLOOKUP(H211,[1]Priv_Workers!$B$2:$BD$55,48)),C211=2018,_xlfn.IFS(D211=1,VLOOKUP(H211,[1]Priv_Workers!$B$2:$BD$55,49,FALSE),D211=2,VLOOKUP(H211,[1]Priv_Workers!$B$2:$BD$55,50,FALSE),D211=3,VLOOKUP(H211,[1]Priv_Workers!$B$2:$BD$55,51,FALSE),D211=4,VLOOKUP(H211,[1]Priv_Workers!$B$2:$BD$55,52,FALSE),D211=5,VLOOKUP(H211,[1]Priv_Workers!$B$2:$BD$55,53,FALSE),D211=6,VLOOKUP(H211,[1]Priv_Workers!$B$2:$BD$55,54)))</f>
        <v>0</v>
      </c>
      <c r="X211" s="3" t="e">
        <f t="shared" si="27"/>
        <v>#DIV/0!</v>
      </c>
      <c r="Y211" s="2">
        <f>_xlfn.IFS(C211=2014, _xlfn.IFS(E211=1, VLOOKUP(H211, [1]Wage_Info!$B$2:$AH$55, 2, FALSE), E211=2, VLOOKUP(H211, [1]Wage_Info!$B$2:$AH$55, 3, FALSE), E211=3, VLOOKUP(H211, [1]Wage_Info!$B$2:$AH$55, 4, FALSE), E211=4, VLOOKUP(H211, [1]Wage_Info!$B$2:$AH$55, 5, FALSE)), C211=2015, _xlfn.IFS(E211=1, VLOOKUP(H211, [1]Wage_Info!$B$2:$AH$55, 6, FALSE), E211=2, VLOOKUP(H211, [1]Wage_Info!$B$2:$AH$55, 7, FALSE), E211=3, VLOOKUP(H211, [1]Wage_Info!$B$2:$AH$55, 8, FALSE), E211=4, VLOOKUP(H211, [1]Wage_Info!$B$2:$AH$55, 9, FALSE)), C211=2016, _xlfn.IFS(E211=1, VLOOKUP(H211, [1]Wage_Info!$B$2:$AH$55, 10, FALSE), E211=2, VLOOKUP(H211, [1]Wage_Info!$B$2:$AH$55, 11, FALSE), E211=3, VLOOKUP(H211, [1]Wage_Info!$B$2:$AH$55, 12, FALSE), E211=4, VLOOKUP(H211, [1]Wage_Info!$B$2:$AH$55, 13, FALSE)), C211=2017, _xlfn.IFS(E211=1, VLOOKUP(H211, [1]Wage_Info!$B$2:$AH$55, 14, FALSE), E211=2, VLOOKUP(H211, [1]Wage_Info!$B$2:$AH$55, 15, FALSE), E211=3, VLOOKUP(H211, [1]Wage_Info!$B$2:$AH$55, 16, FALSE), E211=4, VLOOKUP(H211, [1]Wage_Info!$B$2:$AH$55, 17, FALSE)), C211 = 2018, _xlfn.IFS(E211=1, VLOOKUP(H211, [1]Wage_Info!$B$2:$AH$55, 18, FALSE), E211=3, VLOOKUP(H211, [1]Wage_Info!$B$2:$AH$55, 19, FALSE)))</f>
        <v>0</v>
      </c>
      <c r="Z211" s="2">
        <f>_xlfn.IFS(C211=2014, _xlfn.IFS(E211=1, VLOOKUP(H211, [1]Wage_Info!$B$2:$AL$55, 20, FALSE), E211=2, VLOOKUP(H211, [1]Wage_Info!$B$2:$AL$55, 21, FALSE), E211=3, VLOOKUP(H211, [1]Wage_Info!$B$2:$AL$55, 22, FALSE), E211=4, VLOOKUP(H211, [1]Wage_Info!$B$2:$AL$55, 23, FALSE)), C211=2015, _xlfn.IFS(E211=1, VLOOKUP(H211, [1]Wage_Info!$B$2:$AL$55, 24, FALSE), E211=2, VLOOKUP(H211, [1]Wage_Info!$B$2:$AL$55, 25, FALSE), E211=3, VLOOKUP(H211, [1]Wage_Info!$B$2:$AL$55, 26, FALSE), E211=4, VLOOKUP(H211, [1]Wage_Info!$B$2:$AL$55, 27, FALSE)), C211=2016, _xlfn.IFS(E211=1, VLOOKUP(H211, [1]Wage_Info!$B$2:$AL$55, 28, FALSE), E211=2, VLOOKUP(H211, [1]Wage_Info!$B$2:$AL$55, 29, FALSE), E211=3, VLOOKUP(H211, [1]Wage_Info!$B$2:$AL$55, 30, FALSE), E211=4, VLOOKUP(H211, [1]Wage_Info!$B$2:$AL$55, 31, FALSE)), C211=2017, _xlfn.IFS(E211=1, VLOOKUP(H211, [1]Wage_Info!$B$2:$AL$55, 32, FALSE), E211=2, VLOOKUP(H211, [1]Wage_Info!$B$2:$AL$55, 33, FALSE), E211=3, VLOOKUP(H211, [1]Wage_Info!$B$2:$AL$55, 34, FALSE), E211=4, VLOOKUP(H211, [1]Wage_Info!$B$2:$AL$55, 35, FALSE)), C211 = 2018, _xlfn.IFS(E211=1, VLOOKUP(H211, [1]Wage_Info!$B$2:$AL$55, 36, FALSE), E211=2, VLOOKUP(H211, [1]Wage_Info!$B$2:$AL$55, 37, FALSE)))</f>
        <v>0</v>
      </c>
      <c r="AA211" s="4" t="e">
        <f t="shared" si="28"/>
        <v>#DIV/0!</v>
      </c>
      <c r="AB211">
        <f>[1]Key!C211</f>
        <v>1</v>
      </c>
      <c r="AC211">
        <f t="shared" si="29"/>
        <v>0</v>
      </c>
      <c r="AD211">
        <f t="shared" si="30"/>
        <v>0</v>
      </c>
      <c r="AE211">
        <f t="shared" si="31"/>
        <v>0</v>
      </c>
      <c r="AF211">
        <f>[1]Key!D211</f>
        <v>0</v>
      </c>
    </row>
    <row r="212" spans="1:32" x14ac:dyDescent="0.3">
      <c r="A212">
        <v>211</v>
      </c>
      <c r="B212">
        <v>30</v>
      </c>
      <c r="C212">
        <v>2015</v>
      </c>
      <c r="D212">
        <v>2</v>
      </c>
      <c r="E212">
        <f t="shared" si="24"/>
        <v>1</v>
      </c>
      <c r="F212">
        <v>2017</v>
      </c>
      <c r="G212" t="s">
        <v>32</v>
      </c>
      <c r="H212" s="1">
        <f>VALUE(IF(G212="foreign",53,SUBSTITUTE(G212,G212,VLOOKUP(G212,[1]Key!$G$2:$H$55,2,))))</f>
        <v>53</v>
      </c>
      <c r="I212" t="s">
        <v>32</v>
      </c>
      <c r="J212">
        <f>VALUE(_xlfn.IFS(I212="foreign",53,I212="fictional",54, I212="unspecified", 55, NOT(OR(I212="foreign",I212="fictional")),SUBSTITUTE(I212,I212,VLOOKUP(I212,[1]Key!$G$2:$H$55,2,))))</f>
        <v>53</v>
      </c>
      <c r="K212">
        <f t="shared" si="25"/>
        <v>1</v>
      </c>
      <c r="L212">
        <f>VLOOKUP(H212, [1]Key!$H$2:$K$54, 2)</f>
        <v>0</v>
      </c>
      <c r="M212">
        <f>VLOOKUP(J212, [1]Key!$H$2:$K$54, 2)</f>
        <v>0</v>
      </c>
      <c r="N212">
        <f>VLOOKUP("*"&amp;G212&amp;"*",[1]Key!$N$2:$O$6,2,FALSE)</f>
        <v>0</v>
      </c>
      <c r="O212">
        <f>VLOOKUP("*"&amp;G212&amp;"*",[1]Key!$R$2:$S$11,2,FALSE)</f>
        <v>0</v>
      </c>
      <c r="P212">
        <v>3702</v>
      </c>
      <c r="Q212" s="2">
        <v>175000000</v>
      </c>
      <c r="R212" t="s">
        <v>37</v>
      </c>
      <c r="S212">
        <f>VLOOKUP(R212, [1]Key!$U$2:$V$23, 2, FALSE)</f>
        <v>3</v>
      </c>
      <c r="T212">
        <f t="shared" si="26"/>
        <v>0</v>
      </c>
      <c r="U212">
        <f>_xlfn.IFS(C212=2018, VLOOKUP(H212, '[1]State Pop'!$B$2:$G$55,6),C212=2017, VLOOKUP(H212, '[1]State Pop'!$B$2:$F$55,5),C212=2016, VLOOKUP(H212, '[1]State Pop'!$B$2:$F$55,4), C212=2015, VLOOKUP(H212, '[1]State Pop'!$B$2:$F$55,3), C212=2014, VLOOKUP(H212, '[1]State Pop'!$B$2:$F$55,2))</f>
        <v>0</v>
      </c>
      <c r="V212">
        <f>_xlfn.IFS(C212=2014,_xlfn.IFS(D212=1,VLOOKUP(H212,[1]Film_Workers!$B$2:$BD$55,2,FALSE),D212=2,VLOOKUP(H212,[1]Film_Workers!$B$2:$BD$55,3,FALSE),D212=3,VLOOKUP(H212,[1]Film_Workers!$B$2:$BD$55,4,FALSE),D212=4,VLOOKUP(H212,[1]Film_Workers!$B$2:$BD$55,5,FALSE),D212=5,VLOOKUP(H212,[1]Film_Workers!$B$2:$BD$55,6,FALSE),D212=6,VLOOKUP(H212,[1]Film_Workers!$B$2:$BD$55,7,FALSE),D212=7,VLOOKUP(H212,[1]Film_Workers!$B$2:$BD$55,8,FALSE),D212=8,VLOOKUP(H212,[1]Film_Workers!$B$2:$BD$55,9,FALSE),D212=9,VLOOKUP(H212,[1]Film_Workers!$B$2:$BD$55,10,FALSE),D212=10,VLOOKUP(H212,[1]Film_Workers!$B$2:$BD$55,11,FALSE),D212=11,VLOOKUP(H212,[1]Film_Workers!$B$2:$BD$55,12,FALSE),D212=12,VLOOKUP(H212,[1]Film_Workers!$B$2:$BD$55,13,FALSE)),C212=2015,_xlfn.IFS(D212=1,VLOOKUP(H212,[1]Film_Workers!$B$2:$BD$55,14,FALSE),D212=2,VLOOKUP(H212,[1]Film_Workers!$B$2:$BD$55,15,FALSE),D212=3,VLOOKUP(H212,[1]Film_Workers!$B$2:$BD$55,16,FALSE),D212=4,VLOOKUP(H212,[1]Film_Workers!$B$2:$BD$55,17,FALSE),D212=5,VLOOKUP(H212,[1]Film_Workers!$B$2:$BD$55,18,FALSE),D212=6,VLOOKUP(H212,[1]Film_Workers!$B$2:$BD$55,19,FALSE),D212=7,VLOOKUP(H212,[1]Film_Workers!$B$2:$BD$55,20,FALSE),D212=8,VLOOKUP(H212,[1]Film_Workers!$B$2:$BD$55,21,FALSE),D212=9,VLOOKUP(H212,[1]Film_Workers!$B$2:$BD$55,22,FALSE),D212=10,VLOOKUP(H212,[1]Film_Workers!$B$2:$BD$55,23,FALSE),D212=11,VLOOKUP(H212,[1]Film_Workers!$B$2:$BD$55,24,FALSE),D212=12,VLOOKUP(H212,[1]Film_Workers!$B$2:$BD$55,25,FALSE)),C212=2016,_xlfn.IFS(D212=1,VLOOKUP(H212,[1]Film_Workers!$B$2:$BD$55,26,FALSE),D212=2,VLOOKUP(H212,[1]Film_Workers!$B$2:$BD$55,27,FALSE),D212=3,VLOOKUP(H212,[1]Film_Workers!$B$2:$BD$55,28,FALSE),D212=4,VLOOKUP(H212,[1]Film_Workers!$B$2:$BD$55,29,FALSE),D212=5,VLOOKUP(H212,[1]Film_Workers!$B$2:$BD$55,30,FALSE),D212=6,VLOOKUP(H212,[1]Film_Workers!$B$2:$BD$55,31,FALSE),D212=7,VLOOKUP(H212,[1]Film_Workers!$B$2:$BD$55,32,FALSE),D212=8,VLOOKUP(H212,[1]Film_Workers!$B$2:$BD$55,33,FALSE),D212=9,VLOOKUP(H212,[1]Film_Workers!$B$2:$BD$55,34,FALSE),D212=10,VLOOKUP(H212,[1]Film_Workers!$B$2:$BD$55,35,FALSE),D212=11,VLOOKUP(H212,[1]Film_Workers!$B$2:$BD$55,36,FALSE),D212=12,VLOOKUP(H212,[1]Film_Workers!$B$2:$BD$55,37,FALSE)),C212=2017,_xlfn.IFS(D212=1,VLOOKUP(H212,[1]Film_Workers!$B$2:$BD$55,38,FALSE),D212=2,VLOOKUP(H212,[1]Film_Workers!$B$2:$BD$55,39,FALSE),D212=3,VLOOKUP(H212,[1]Film_Workers!$B$2:$BD$55,40,FALSE),D212=4,VLOOKUP(H212,[1]Film_Workers!$B$2:$BD$55,41,FALSE),D212=5,VLOOKUP(H212,[1]Film_Workers!$B$2:$BD$55,42,FALSE),D212=6,VLOOKUP(H212,[1]Film_Workers!$B$2:$BD$55,43,FALSE),D212=7,VLOOKUP(H212,[1]Film_Workers!$B$2:$BD$55,43,FALSE),D212=8,VLOOKUP(H212,[1]Film_Workers!$B$2:$BD$55,44,FALSE),D212=9,VLOOKUP(H212,[1]Film_Workers!$B$2:$BD$55,45,FALSE),D212=10,VLOOKUP(H212,[1]Film_Workers!$B$2:$BD$55,46,FALSE),D212=11,VLOOKUP(H212,[1]Film_Workers!$B$2:$BD$55,47,FALSE),D212=12,VLOOKUP(H212,[1]Film_Workers!$B$2:$BD$55,48)),C212=2018,_xlfn.IFS(D212=1,VLOOKUP(H212,[1]Film_Workers!$B$2:$BD$55,49,FALSE),D212=2,VLOOKUP(H212,[1]Film_Workers!$B$2:$BD$55,50,FALSE),D212=3,VLOOKUP(H212,[1]Film_Workers!$B$2:$BD$55,51,FALSE),D212=4,VLOOKUP(H212,[1]Film_Workers!$B$2:$BD$55,52,FALSE),D212=5,VLOOKUP(H212,[1]Film_Workers!$B$2:$BD$55,53,FALSE),D212=6,VLOOKUP(H212,[1]Film_Workers!$B$2:$BD$55,54)))</f>
        <v>0</v>
      </c>
      <c r="W212">
        <f>_xlfn.IFS(C212=2014,_xlfn.IFS(D212=1,VLOOKUP(H212,[1]Priv_Workers!$B$2:$BD$55,2,FALSE),D212=2,VLOOKUP(H212,[1]Priv_Workers!$B$2:$BD$55,3,FALSE),D212=3,VLOOKUP(H212,[1]Priv_Workers!$B$2:$BD$55,4,FALSE),D212=4,VLOOKUP(H212,[1]Priv_Workers!$B$2:$BD$55,5,FALSE),D212=5,VLOOKUP(H212,[1]Priv_Workers!$B$2:$BD$55,6,FALSE),D212=6,VLOOKUP(H212,[1]Priv_Workers!$B$2:$BD$55,7,FALSE),D212=7,VLOOKUP(H212,[1]Priv_Workers!$B$2:$BD$55,8,FALSE),D212=8,VLOOKUP(H212,[1]Priv_Workers!$B$2:$BD$55,9,FALSE),D212=9,VLOOKUP(H212,[1]Priv_Workers!$B$2:$BD$55,10,FALSE),D212=10,VLOOKUP(H212,[1]Priv_Workers!$B$2:$BD$55,11,FALSE),D212=11,VLOOKUP(H212,[1]Priv_Workers!$B$2:$BD$55,12,FALSE),D212=12,VLOOKUP(H212,[1]Priv_Workers!$B$2:$BD$55,13,FALSE)),C212=2015,_xlfn.IFS(D212=1,VLOOKUP(H212,[1]Priv_Workers!$B$2:$BD$55,14,FALSE),D212=2,VLOOKUP(H212,[1]Priv_Workers!$B$2:$BD$55,15,FALSE),D212=3,VLOOKUP(H212,[1]Priv_Workers!$B$2:$BD$55,16,FALSE),D212=4,VLOOKUP(H212,[1]Priv_Workers!$B$2:$BD$55,17,FALSE),D212=5,VLOOKUP(H212,[1]Priv_Workers!$B$2:$BD$55,18,FALSE),D212=6,VLOOKUP(H212,[1]Priv_Workers!$B$2:$BD$55,19,FALSE),D212=7,VLOOKUP(H212,[1]Priv_Workers!$B$2:$BD$55,20,FALSE),D212=8,VLOOKUP(H212,[1]Priv_Workers!$B$2:$BD$55,21,FALSE),D212=9,VLOOKUP(H212,[1]Priv_Workers!$B$2:$BD$55,22,FALSE),D212=10,VLOOKUP(H212,[1]Priv_Workers!$B$2:$BD$55,23,FALSE),D212=11,VLOOKUP(H212,[1]Priv_Workers!$B$2:$BD$55,24,FALSE),D212=12,VLOOKUP(H212,[1]Priv_Workers!$B$2:$BD$55,25,FALSE)),C212=2016,_xlfn.IFS(D212=1,VLOOKUP(H212,[1]Priv_Workers!$B$2:$BD$55,26,FALSE),D212=2,VLOOKUP(H212,[1]Priv_Workers!$B$2:$BD$55,27,FALSE),D212=3,VLOOKUP(H212,[1]Priv_Workers!$B$2:$BD$55,28,FALSE),D212=4,VLOOKUP(H212,[1]Priv_Workers!$B$2:$BD$55,29,FALSE),D212=5,VLOOKUP(H212,[1]Priv_Workers!$B$2:$BD$55,30,FALSE),D212=6,VLOOKUP(H212,[1]Priv_Workers!$B$2:$BD$55,31,FALSE),D212=7,VLOOKUP(H212,[1]Priv_Workers!$B$2:$BD$55,32,FALSE),D212=8,VLOOKUP(H212,[1]Priv_Workers!$B$2:$BD$55,33,FALSE),D212=9,VLOOKUP(H212,[1]Priv_Workers!$B$2:$BD$55,34,FALSE),D212=10,VLOOKUP(H212,[1]Priv_Workers!$B$2:$BD$55,35,FALSE),D212=11,VLOOKUP(H212,[1]Priv_Workers!$B$2:$BD$55,36,FALSE),D212=12,VLOOKUP(H212,[1]Priv_Workers!$B$2:$BD$55,37,FALSE)),C212=2017,_xlfn.IFS(D212=1,VLOOKUP(H212,[1]Priv_Workers!$B$2:$BD$55,38,FALSE),D212=2,VLOOKUP(H212,[1]Priv_Workers!$B$2:$BD$55,39,FALSE),D212=3,VLOOKUP(H212,[1]Priv_Workers!$B$2:$BD$55,40,FALSE),D212=4,VLOOKUP(H212,[1]Priv_Workers!$B$2:$BD$55,41,FALSE),D212=5,VLOOKUP(H212,[1]Priv_Workers!$B$2:$BD$55,42,FALSE),D212=6,VLOOKUP(H212,[1]Priv_Workers!$B$2:$BD$55,43,FALSE),D212=7,VLOOKUP(H212,[1]Priv_Workers!$B$2:$BD$55,43,FALSE),D212=8,VLOOKUP(H212,[1]Priv_Workers!$B$2:$BD$55,44,FALSE),D212=9,VLOOKUP(H212,[1]Priv_Workers!$B$2:$BD$55,45,FALSE),D212=10,VLOOKUP(H212,[1]Priv_Workers!$B$2:$BD$55,46,FALSE),D212=11,VLOOKUP(H212,[1]Priv_Workers!$B$2:$BD$55,47,FALSE),D212=12,VLOOKUP(H212,[1]Priv_Workers!$B$2:$BD$55,48)),C212=2018,_xlfn.IFS(D212=1,VLOOKUP(H212,[1]Priv_Workers!$B$2:$BD$55,49,FALSE),D212=2,VLOOKUP(H212,[1]Priv_Workers!$B$2:$BD$55,50,FALSE),D212=3,VLOOKUP(H212,[1]Priv_Workers!$B$2:$BD$55,51,FALSE),D212=4,VLOOKUP(H212,[1]Priv_Workers!$B$2:$BD$55,52,FALSE),D212=5,VLOOKUP(H212,[1]Priv_Workers!$B$2:$BD$55,53,FALSE),D212=6,VLOOKUP(H212,[1]Priv_Workers!$B$2:$BD$55,54)))</f>
        <v>0</v>
      </c>
      <c r="X212" s="3" t="e">
        <f t="shared" si="27"/>
        <v>#DIV/0!</v>
      </c>
      <c r="Y212" s="2">
        <f>_xlfn.IFS(C212=2014, _xlfn.IFS(E212=1, VLOOKUP(H212, [1]Wage_Info!$B$2:$AH$55, 2, FALSE), E212=2, VLOOKUP(H212, [1]Wage_Info!$B$2:$AH$55, 3, FALSE), E212=3, VLOOKUP(H212, [1]Wage_Info!$B$2:$AH$55, 4, FALSE), E212=4, VLOOKUP(H212, [1]Wage_Info!$B$2:$AH$55, 5, FALSE)), C212=2015, _xlfn.IFS(E212=1, VLOOKUP(H212, [1]Wage_Info!$B$2:$AH$55, 6, FALSE), E212=2, VLOOKUP(H212, [1]Wage_Info!$B$2:$AH$55, 7, FALSE), E212=3, VLOOKUP(H212, [1]Wage_Info!$B$2:$AH$55, 8, FALSE), E212=4, VLOOKUP(H212, [1]Wage_Info!$B$2:$AH$55, 9, FALSE)), C212=2016, _xlfn.IFS(E212=1, VLOOKUP(H212, [1]Wage_Info!$B$2:$AH$55, 10, FALSE), E212=2, VLOOKUP(H212, [1]Wage_Info!$B$2:$AH$55, 11, FALSE), E212=3, VLOOKUP(H212, [1]Wage_Info!$B$2:$AH$55, 12, FALSE), E212=4, VLOOKUP(H212, [1]Wage_Info!$B$2:$AH$55, 13, FALSE)), C212=2017, _xlfn.IFS(E212=1, VLOOKUP(H212, [1]Wage_Info!$B$2:$AH$55, 14, FALSE), E212=2, VLOOKUP(H212, [1]Wage_Info!$B$2:$AH$55, 15, FALSE), E212=3, VLOOKUP(H212, [1]Wage_Info!$B$2:$AH$55, 16, FALSE), E212=4, VLOOKUP(H212, [1]Wage_Info!$B$2:$AH$55, 17, FALSE)), C212 = 2018, _xlfn.IFS(E212=1, VLOOKUP(H212, [1]Wage_Info!$B$2:$AH$55, 18, FALSE), E212=3, VLOOKUP(H212, [1]Wage_Info!$B$2:$AH$55, 19, FALSE)))</f>
        <v>0</v>
      </c>
      <c r="Z212" s="2">
        <f>_xlfn.IFS(C212=2014, _xlfn.IFS(E212=1, VLOOKUP(H212, [1]Wage_Info!$B$2:$AL$55, 20, FALSE), E212=2, VLOOKUP(H212, [1]Wage_Info!$B$2:$AL$55, 21, FALSE), E212=3, VLOOKUP(H212, [1]Wage_Info!$B$2:$AL$55, 22, FALSE), E212=4, VLOOKUP(H212, [1]Wage_Info!$B$2:$AL$55, 23, FALSE)), C212=2015, _xlfn.IFS(E212=1, VLOOKUP(H212, [1]Wage_Info!$B$2:$AL$55, 24, FALSE), E212=2, VLOOKUP(H212, [1]Wage_Info!$B$2:$AL$55, 25, FALSE), E212=3, VLOOKUP(H212, [1]Wage_Info!$B$2:$AL$55, 26, FALSE), E212=4, VLOOKUP(H212, [1]Wage_Info!$B$2:$AL$55, 27, FALSE)), C212=2016, _xlfn.IFS(E212=1, VLOOKUP(H212, [1]Wage_Info!$B$2:$AL$55, 28, FALSE), E212=2, VLOOKUP(H212, [1]Wage_Info!$B$2:$AL$55, 29, FALSE), E212=3, VLOOKUP(H212, [1]Wage_Info!$B$2:$AL$55, 30, FALSE), E212=4, VLOOKUP(H212, [1]Wage_Info!$B$2:$AL$55, 31, FALSE)), C212=2017, _xlfn.IFS(E212=1, VLOOKUP(H212, [1]Wage_Info!$B$2:$AL$55, 32, FALSE), E212=2, VLOOKUP(H212, [1]Wage_Info!$B$2:$AL$55, 33, FALSE), E212=3, VLOOKUP(H212, [1]Wage_Info!$B$2:$AL$55, 34, FALSE), E212=4, VLOOKUP(H212, [1]Wage_Info!$B$2:$AL$55, 35, FALSE)), C212 = 2018, _xlfn.IFS(E212=1, VLOOKUP(H212, [1]Wage_Info!$B$2:$AL$55, 36, FALSE), E212=2, VLOOKUP(H212, [1]Wage_Info!$B$2:$AL$55, 37, FALSE)))</f>
        <v>0</v>
      </c>
      <c r="AA212" s="4" t="e">
        <f t="shared" si="28"/>
        <v>#DIV/0!</v>
      </c>
      <c r="AB212">
        <f>[1]Key!C212</f>
        <v>1</v>
      </c>
      <c r="AC212">
        <f t="shared" si="29"/>
        <v>0</v>
      </c>
      <c r="AD212">
        <f t="shared" si="30"/>
        <v>0</v>
      </c>
      <c r="AE212">
        <f t="shared" si="31"/>
        <v>0</v>
      </c>
      <c r="AF212">
        <f>[1]Key!D212</f>
        <v>0</v>
      </c>
    </row>
    <row r="213" spans="1:32" x14ac:dyDescent="0.3">
      <c r="A213">
        <v>212</v>
      </c>
      <c r="B213">
        <v>31</v>
      </c>
      <c r="C213">
        <v>2016</v>
      </c>
      <c r="D213">
        <v>2</v>
      </c>
      <c r="E213">
        <f t="shared" si="24"/>
        <v>1</v>
      </c>
      <c r="F213">
        <v>2017</v>
      </c>
      <c r="G213" t="s">
        <v>32</v>
      </c>
      <c r="H213" s="1">
        <f>VALUE(IF(G213="foreign",53,SUBSTITUTE(G213,G213,VLOOKUP(G213,[1]Key!$G$2:$H$55,2,))))</f>
        <v>53</v>
      </c>
      <c r="I213" t="s">
        <v>28</v>
      </c>
      <c r="J213">
        <f>VALUE(_xlfn.IFS(I213="foreign",53,I213="fictional",54, I213="unspecified", 55, NOT(OR(I213="foreign",I213="fictional")),SUBSTITUTE(I213,I213,VLOOKUP(I213,[1]Key!$G$2:$H$55,2,))))</f>
        <v>5</v>
      </c>
      <c r="K213">
        <f t="shared" si="25"/>
        <v>0</v>
      </c>
      <c r="L213">
        <f>VLOOKUP(H213, [1]Key!$H$2:$K$54, 2)</f>
        <v>0</v>
      </c>
      <c r="M213">
        <f>VLOOKUP(J213, [1]Key!$H$2:$K$54, 2)</f>
        <v>3</v>
      </c>
      <c r="N213">
        <f>VLOOKUP("*"&amp;G213&amp;"*",[1]Key!$N$2:$O$6,2,FALSE)</f>
        <v>0</v>
      </c>
      <c r="O213">
        <f>VLOOKUP("*"&amp;G213&amp;"*",[1]Key!$R$2:$S$11,2,FALSE)</f>
        <v>0</v>
      </c>
      <c r="P213">
        <v>3693</v>
      </c>
      <c r="Q213" s="2">
        <v>105000000</v>
      </c>
      <c r="R213" t="s">
        <v>49</v>
      </c>
      <c r="S213">
        <f>VLOOKUP(R213, [1]Key!$U$2:$V$23, 2, FALSE)</f>
        <v>7</v>
      </c>
      <c r="T213">
        <f t="shared" si="26"/>
        <v>1</v>
      </c>
      <c r="U213">
        <f>_xlfn.IFS(C213=2018, VLOOKUP(H213, '[1]State Pop'!$B$2:$G$55,6),C213=2017, VLOOKUP(H213, '[1]State Pop'!$B$2:$F$55,5),C213=2016, VLOOKUP(H213, '[1]State Pop'!$B$2:$F$55,4), C213=2015, VLOOKUP(H213, '[1]State Pop'!$B$2:$F$55,3), C213=2014, VLOOKUP(H213, '[1]State Pop'!$B$2:$F$55,2))</f>
        <v>0</v>
      </c>
      <c r="V213">
        <f>_xlfn.IFS(C213=2014,_xlfn.IFS(D213=1,VLOOKUP(H213,[1]Film_Workers!$B$2:$BD$55,2,FALSE),D213=2,VLOOKUP(H213,[1]Film_Workers!$B$2:$BD$55,3,FALSE),D213=3,VLOOKUP(H213,[1]Film_Workers!$B$2:$BD$55,4,FALSE),D213=4,VLOOKUP(H213,[1]Film_Workers!$B$2:$BD$55,5,FALSE),D213=5,VLOOKUP(H213,[1]Film_Workers!$B$2:$BD$55,6,FALSE),D213=6,VLOOKUP(H213,[1]Film_Workers!$B$2:$BD$55,7,FALSE),D213=7,VLOOKUP(H213,[1]Film_Workers!$B$2:$BD$55,8,FALSE),D213=8,VLOOKUP(H213,[1]Film_Workers!$B$2:$BD$55,9,FALSE),D213=9,VLOOKUP(H213,[1]Film_Workers!$B$2:$BD$55,10,FALSE),D213=10,VLOOKUP(H213,[1]Film_Workers!$B$2:$BD$55,11,FALSE),D213=11,VLOOKUP(H213,[1]Film_Workers!$B$2:$BD$55,12,FALSE),D213=12,VLOOKUP(H213,[1]Film_Workers!$B$2:$BD$55,13,FALSE)),C213=2015,_xlfn.IFS(D213=1,VLOOKUP(H213,[1]Film_Workers!$B$2:$BD$55,14,FALSE),D213=2,VLOOKUP(H213,[1]Film_Workers!$B$2:$BD$55,15,FALSE),D213=3,VLOOKUP(H213,[1]Film_Workers!$B$2:$BD$55,16,FALSE),D213=4,VLOOKUP(H213,[1]Film_Workers!$B$2:$BD$55,17,FALSE),D213=5,VLOOKUP(H213,[1]Film_Workers!$B$2:$BD$55,18,FALSE),D213=6,VLOOKUP(H213,[1]Film_Workers!$B$2:$BD$55,19,FALSE),D213=7,VLOOKUP(H213,[1]Film_Workers!$B$2:$BD$55,20,FALSE),D213=8,VLOOKUP(H213,[1]Film_Workers!$B$2:$BD$55,21,FALSE),D213=9,VLOOKUP(H213,[1]Film_Workers!$B$2:$BD$55,22,FALSE),D213=10,VLOOKUP(H213,[1]Film_Workers!$B$2:$BD$55,23,FALSE),D213=11,VLOOKUP(H213,[1]Film_Workers!$B$2:$BD$55,24,FALSE),D213=12,VLOOKUP(H213,[1]Film_Workers!$B$2:$BD$55,25,FALSE)),C213=2016,_xlfn.IFS(D213=1,VLOOKUP(H213,[1]Film_Workers!$B$2:$BD$55,26,FALSE),D213=2,VLOOKUP(H213,[1]Film_Workers!$B$2:$BD$55,27,FALSE),D213=3,VLOOKUP(H213,[1]Film_Workers!$B$2:$BD$55,28,FALSE),D213=4,VLOOKUP(H213,[1]Film_Workers!$B$2:$BD$55,29,FALSE),D213=5,VLOOKUP(H213,[1]Film_Workers!$B$2:$BD$55,30,FALSE),D213=6,VLOOKUP(H213,[1]Film_Workers!$B$2:$BD$55,31,FALSE),D213=7,VLOOKUP(H213,[1]Film_Workers!$B$2:$BD$55,32,FALSE),D213=8,VLOOKUP(H213,[1]Film_Workers!$B$2:$BD$55,33,FALSE),D213=9,VLOOKUP(H213,[1]Film_Workers!$B$2:$BD$55,34,FALSE),D213=10,VLOOKUP(H213,[1]Film_Workers!$B$2:$BD$55,35,FALSE),D213=11,VLOOKUP(H213,[1]Film_Workers!$B$2:$BD$55,36,FALSE),D213=12,VLOOKUP(H213,[1]Film_Workers!$B$2:$BD$55,37,FALSE)),C213=2017,_xlfn.IFS(D213=1,VLOOKUP(H213,[1]Film_Workers!$B$2:$BD$55,38,FALSE),D213=2,VLOOKUP(H213,[1]Film_Workers!$B$2:$BD$55,39,FALSE),D213=3,VLOOKUP(H213,[1]Film_Workers!$B$2:$BD$55,40,FALSE),D213=4,VLOOKUP(H213,[1]Film_Workers!$B$2:$BD$55,41,FALSE),D213=5,VLOOKUP(H213,[1]Film_Workers!$B$2:$BD$55,42,FALSE),D213=6,VLOOKUP(H213,[1]Film_Workers!$B$2:$BD$55,43,FALSE),D213=7,VLOOKUP(H213,[1]Film_Workers!$B$2:$BD$55,43,FALSE),D213=8,VLOOKUP(H213,[1]Film_Workers!$B$2:$BD$55,44,FALSE),D213=9,VLOOKUP(H213,[1]Film_Workers!$B$2:$BD$55,45,FALSE),D213=10,VLOOKUP(H213,[1]Film_Workers!$B$2:$BD$55,46,FALSE),D213=11,VLOOKUP(H213,[1]Film_Workers!$B$2:$BD$55,47,FALSE),D213=12,VLOOKUP(H213,[1]Film_Workers!$B$2:$BD$55,48)),C213=2018,_xlfn.IFS(D213=1,VLOOKUP(H213,[1]Film_Workers!$B$2:$BD$55,49,FALSE),D213=2,VLOOKUP(H213,[1]Film_Workers!$B$2:$BD$55,50,FALSE),D213=3,VLOOKUP(H213,[1]Film_Workers!$B$2:$BD$55,51,FALSE),D213=4,VLOOKUP(H213,[1]Film_Workers!$B$2:$BD$55,52,FALSE),D213=5,VLOOKUP(H213,[1]Film_Workers!$B$2:$BD$55,53,FALSE),D213=6,VLOOKUP(H213,[1]Film_Workers!$B$2:$BD$55,54)))</f>
        <v>0</v>
      </c>
      <c r="W213">
        <f>_xlfn.IFS(C213=2014,_xlfn.IFS(D213=1,VLOOKUP(H213,[1]Priv_Workers!$B$2:$BD$55,2,FALSE),D213=2,VLOOKUP(H213,[1]Priv_Workers!$B$2:$BD$55,3,FALSE),D213=3,VLOOKUP(H213,[1]Priv_Workers!$B$2:$BD$55,4,FALSE),D213=4,VLOOKUP(H213,[1]Priv_Workers!$B$2:$BD$55,5,FALSE),D213=5,VLOOKUP(H213,[1]Priv_Workers!$B$2:$BD$55,6,FALSE),D213=6,VLOOKUP(H213,[1]Priv_Workers!$B$2:$BD$55,7,FALSE),D213=7,VLOOKUP(H213,[1]Priv_Workers!$B$2:$BD$55,8,FALSE),D213=8,VLOOKUP(H213,[1]Priv_Workers!$B$2:$BD$55,9,FALSE),D213=9,VLOOKUP(H213,[1]Priv_Workers!$B$2:$BD$55,10,FALSE),D213=10,VLOOKUP(H213,[1]Priv_Workers!$B$2:$BD$55,11,FALSE),D213=11,VLOOKUP(H213,[1]Priv_Workers!$B$2:$BD$55,12,FALSE),D213=12,VLOOKUP(H213,[1]Priv_Workers!$B$2:$BD$55,13,FALSE)),C213=2015,_xlfn.IFS(D213=1,VLOOKUP(H213,[1]Priv_Workers!$B$2:$BD$55,14,FALSE),D213=2,VLOOKUP(H213,[1]Priv_Workers!$B$2:$BD$55,15,FALSE),D213=3,VLOOKUP(H213,[1]Priv_Workers!$B$2:$BD$55,16,FALSE),D213=4,VLOOKUP(H213,[1]Priv_Workers!$B$2:$BD$55,17,FALSE),D213=5,VLOOKUP(H213,[1]Priv_Workers!$B$2:$BD$55,18,FALSE),D213=6,VLOOKUP(H213,[1]Priv_Workers!$B$2:$BD$55,19,FALSE),D213=7,VLOOKUP(H213,[1]Priv_Workers!$B$2:$BD$55,20,FALSE),D213=8,VLOOKUP(H213,[1]Priv_Workers!$B$2:$BD$55,21,FALSE),D213=9,VLOOKUP(H213,[1]Priv_Workers!$B$2:$BD$55,22,FALSE),D213=10,VLOOKUP(H213,[1]Priv_Workers!$B$2:$BD$55,23,FALSE),D213=11,VLOOKUP(H213,[1]Priv_Workers!$B$2:$BD$55,24,FALSE),D213=12,VLOOKUP(H213,[1]Priv_Workers!$B$2:$BD$55,25,FALSE)),C213=2016,_xlfn.IFS(D213=1,VLOOKUP(H213,[1]Priv_Workers!$B$2:$BD$55,26,FALSE),D213=2,VLOOKUP(H213,[1]Priv_Workers!$B$2:$BD$55,27,FALSE),D213=3,VLOOKUP(H213,[1]Priv_Workers!$B$2:$BD$55,28,FALSE),D213=4,VLOOKUP(H213,[1]Priv_Workers!$B$2:$BD$55,29,FALSE),D213=5,VLOOKUP(H213,[1]Priv_Workers!$B$2:$BD$55,30,FALSE),D213=6,VLOOKUP(H213,[1]Priv_Workers!$B$2:$BD$55,31,FALSE),D213=7,VLOOKUP(H213,[1]Priv_Workers!$B$2:$BD$55,32,FALSE),D213=8,VLOOKUP(H213,[1]Priv_Workers!$B$2:$BD$55,33,FALSE),D213=9,VLOOKUP(H213,[1]Priv_Workers!$B$2:$BD$55,34,FALSE),D213=10,VLOOKUP(H213,[1]Priv_Workers!$B$2:$BD$55,35,FALSE),D213=11,VLOOKUP(H213,[1]Priv_Workers!$B$2:$BD$55,36,FALSE),D213=12,VLOOKUP(H213,[1]Priv_Workers!$B$2:$BD$55,37,FALSE)),C213=2017,_xlfn.IFS(D213=1,VLOOKUP(H213,[1]Priv_Workers!$B$2:$BD$55,38,FALSE),D213=2,VLOOKUP(H213,[1]Priv_Workers!$B$2:$BD$55,39,FALSE),D213=3,VLOOKUP(H213,[1]Priv_Workers!$B$2:$BD$55,40,FALSE),D213=4,VLOOKUP(H213,[1]Priv_Workers!$B$2:$BD$55,41,FALSE),D213=5,VLOOKUP(H213,[1]Priv_Workers!$B$2:$BD$55,42,FALSE),D213=6,VLOOKUP(H213,[1]Priv_Workers!$B$2:$BD$55,43,FALSE),D213=7,VLOOKUP(H213,[1]Priv_Workers!$B$2:$BD$55,43,FALSE),D213=8,VLOOKUP(H213,[1]Priv_Workers!$B$2:$BD$55,44,FALSE),D213=9,VLOOKUP(H213,[1]Priv_Workers!$B$2:$BD$55,45,FALSE),D213=10,VLOOKUP(H213,[1]Priv_Workers!$B$2:$BD$55,46,FALSE),D213=11,VLOOKUP(H213,[1]Priv_Workers!$B$2:$BD$55,47,FALSE),D213=12,VLOOKUP(H213,[1]Priv_Workers!$B$2:$BD$55,48)),C213=2018,_xlfn.IFS(D213=1,VLOOKUP(H213,[1]Priv_Workers!$B$2:$BD$55,49,FALSE),D213=2,VLOOKUP(H213,[1]Priv_Workers!$B$2:$BD$55,50,FALSE),D213=3,VLOOKUP(H213,[1]Priv_Workers!$B$2:$BD$55,51,FALSE),D213=4,VLOOKUP(H213,[1]Priv_Workers!$B$2:$BD$55,52,FALSE),D213=5,VLOOKUP(H213,[1]Priv_Workers!$B$2:$BD$55,53,FALSE),D213=6,VLOOKUP(H213,[1]Priv_Workers!$B$2:$BD$55,54)))</f>
        <v>0</v>
      </c>
      <c r="X213" s="3" t="e">
        <f t="shared" si="27"/>
        <v>#DIV/0!</v>
      </c>
      <c r="Y213" s="2">
        <f>_xlfn.IFS(C213=2014, _xlfn.IFS(E213=1, VLOOKUP(H213, [1]Wage_Info!$B$2:$AH$55, 2, FALSE), E213=2, VLOOKUP(H213, [1]Wage_Info!$B$2:$AH$55, 3, FALSE), E213=3, VLOOKUP(H213, [1]Wage_Info!$B$2:$AH$55, 4, FALSE), E213=4, VLOOKUP(H213, [1]Wage_Info!$B$2:$AH$55, 5, FALSE)), C213=2015, _xlfn.IFS(E213=1, VLOOKUP(H213, [1]Wage_Info!$B$2:$AH$55, 6, FALSE), E213=2, VLOOKUP(H213, [1]Wage_Info!$B$2:$AH$55, 7, FALSE), E213=3, VLOOKUP(H213, [1]Wage_Info!$B$2:$AH$55, 8, FALSE), E213=4, VLOOKUP(H213, [1]Wage_Info!$B$2:$AH$55, 9, FALSE)), C213=2016, _xlfn.IFS(E213=1, VLOOKUP(H213, [1]Wage_Info!$B$2:$AH$55, 10, FALSE), E213=2, VLOOKUP(H213, [1]Wage_Info!$B$2:$AH$55, 11, FALSE), E213=3, VLOOKUP(H213, [1]Wage_Info!$B$2:$AH$55, 12, FALSE), E213=4, VLOOKUP(H213, [1]Wage_Info!$B$2:$AH$55, 13, FALSE)), C213=2017, _xlfn.IFS(E213=1, VLOOKUP(H213, [1]Wage_Info!$B$2:$AH$55, 14, FALSE), E213=2, VLOOKUP(H213, [1]Wage_Info!$B$2:$AH$55, 15, FALSE), E213=3, VLOOKUP(H213, [1]Wage_Info!$B$2:$AH$55, 16, FALSE), E213=4, VLOOKUP(H213, [1]Wage_Info!$B$2:$AH$55, 17, FALSE)), C213 = 2018, _xlfn.IFS(E213=1, VLOOKUP(H213, [1]Wage_Info!$B$2:$AH$55, 18, FALSE), E213=3, VLOOKUP(H213, [1]Wage_Info!$B$2:$AH$55, 19, FALSE)))</f>
        <v>0</v>
      </c>
      <c r="Z213" s="2">
        <f>_xlfn.IFS(C213=2014, _xlfn.IFS(E213=1, VLOOKUP(H213, [1]Wage_Info!$B$2:$AL$55, 20, FALSE), E213=2, VLOOKUP(H213, [1]Wage_Info!$B$2:$AL$55, 21, FALSE), E213=3, VLOOKUP(H213, [1]Wage_Info!$B$2:$AL$55, 22, FALSE), E213=4, VLOOKUP(H213, [1]Wage_Info!$B$2:$AL$55, 23, FALSE)), C213=2015, _xlfn.IFS(E213=1, VLOOKUP(H213, [1]Wage_Info!$B$2:$AL$55, 24, FALSE), E213=2, VLOOKUP(H213, [1]Wage_Info!$B$2:$AL$55, 25, FALSE), E213=3, VLOOKUP(H213, [1]Wage_Info!$B$2:$AL$55, 26, FALSE), E213=4, VLOOKUP(H213, [1]Wage_Info!$B$2:$AL$55, 27, FALSE)), C213=2016, _xlfn.IFS(E213=1, VLOOKUP(H213, [1]Wage_Info!$B$2:$AL$55, 28, FALSE), E213=2, VLOOKUP(H213, [1]Wage_Info!$B$2:$AL$55, 29, FALSE), E213=3, VLOOKUP(H213, [1]Wage_Info!$B$2:$AL$55, 30, FALSE), E213=4, VLOOKUP(H213, [1]Wage_Info!$B$2:$AL$55, 31, FALSE)), C213=2017, _xlfn.IFS(E213=1, VLOOKUP(H213, [1]Wage_Info!$B$2:$AL$55, 32, FALSE), E213=2, VLOOKUP(H213, [1]Wage_Info!$B$2:$AL$55, 33, FALSE), E213=3, VLOOKUP(H213, [1]Wage_Info!$B$2:$AL$55, 34, FALSE), E213=4, VLOOKUP(H213, [1]Wage_Info!$B$2:$AL$55, 35, FALSE)), C213 = 2018, _xlfn.IFS(E213=1, VLOOKUP(H213, [1]Wage_Info!$B$2:$AL$55, 36, FALSE), E213=2, VLOOKUP(H213, [1]Wage_Info!$B$2:$AL$55, 37, FALSE)))</f>
        <v>0</v>
      </c>
      <c r="AA213" s="4" t="e">
        <f t="shared" si="28"/>
        <v>#DIV/0!</v>
      </c>
      <c r="AB213">
        <f>[1]Key!C213</f>
        <v>1</v>
      </c>
      <c r="AC213">
        <f t="shared" si="29"/>
        <v>0</v>
      </c>
      <c r="AD213">
        <f t="shared" si="30"/>
        <v>0</v>
      </c>
      <c r="AE213">
        <f t="shared" si="31"/>
        <v>0</v>
      </c>
      <c r="AF213">
        <f>[1]Key!D213</f>
        <v>0</v>
      </c>
    </row>
    <row r="214" spans="1:32" x14ac:dyDescent="0.3">
      <c r="A214">
        <v>213</v>
      </c>
      <c r="B214">
        <v>32</v>
      </c>
      <c r="C214">
        <v>2016</v>
      </c>
      <c r="D214">
        <v>2</v>
      </c>
      <c r="E214">
        <f t="shared" si="24"/>
        <v>1</v>
      </c>
      <c r="F214">
        <v>2017</v>
      </c>
      <c r="G214" t="s">
        <v>32</v>
      </c>
      <c r="H214" s="1">
        <f>VALUE(IF(G214="foreign",53,SUBSTITUTE(G214,G214,VLOOKUP(G214,[1]Key!$G$2:$H$55,2,))))</f>
        <v>53</v>
      </c>
      <c r="I214" t="s">
        <v>32</v>
      </c>
      <c r="J214">
        <f>VALUE(_xlfn.IFS(I214="foreign",53,I214="fictional",54, I214="unspecified", 55, NOT(OR(I214="foreign",I214="fictional")),SUBSTITUTE(I214,I214,VLOOKUP(I214,[1]Key!$G$2:$H$55,2,))))</f>
        <v>53</v>
      </c>
      <c r="K214">
        <f t="shared" si="25"/>
        <v>1</v>
      </c>
      <c r="L214">
        <f>VLOOKUP(H214, [1]Key!$H$2:$K$54, 2)</f>
        <v>0</v>
      </c>
      <c r="M214">
        <f>VLOOKUP(J214, [1]Key!$H$2:$K$54, 2)</f>
        <v>0</v>
      </c>
      <c r="N214">
        <f>VLOOKUP("*"&amp;G214&amp;"*",[1]Key!$N$2:$O$6,2,FALSE)</f>
        <v>0</v>
      </c>
      <c r="O214">
        <f>VLOOKUP("*"&amp;G214&amp;"*",[1]Key!$R$2:$S$11,2,FALSE)</f>
        <v>0</v>
      </c>
      <c r="P214">
        <v>3651</v>
      </c>
      <c r="Q214" s="2">
        <v>85000000</v>
      </c>
      <c r="R214" t="s">
        <v>42</v>
      </c>
      <c r="S214">
        <f>VLOOKUP(R214, [1]Key!$U$2:$V$23, 2, FALSE)</f>
        <v>5</v>
      </c>
      <c r="T214">
        <f t="shared" si="26"/>
        <v>0</v>
      </c>
      <c r="U214">
        <f>_xlfn.IFS(C214=2018, VLOOKUP(H214, '[1]State Pop'!$B$2:$G$55,6),C214=2017, VLOOKUP(H214, '[1]State Pop'!$B$2:$F$55,5),C214=2016, VLOOKUP(H214, '[1]State Pop'!$B$2:$F$55,4), C214=2015, VLOOKUP(H214, '[1]State Pop'!$B$2:$F$55,3), C214=2014, VLOOKUP(H214, '[1]State Pop'!$B$2:$F$55,2))</f>
        <v>0</v>
      </c>
      <c r="V214">
        <f>_xlfn.IFS(C214=2014,_xlfn.IFS(D214=1,VLOOKUP(H214,[1]Film_Workers!$B$2:$BD$55,2,FALSE),D214=2,VLOOKUP(H214,[1]Film_Workers!$B$2:$BD$55,3,FALSE),D214=3,VLOOKUP(H214,[1]Film_Workers!$B$2:$BD$55,4,FALSE),D214=4,VLOOKUP(H214,[1]Film_Workers!$B$2:$BD$55,5,FALSE),D214=5,VLOOKUP(H214,[1]Film_Workers!$B$2:$BD$55,6,FALSE),D214=6,VLOOKUP(H214,[1]Film_Workers!$B$2:$BD$55,7,FALSE),D214=7,VLOOKUP(H214,[1]Film_Workers!$B$2:$BD$55,8,FALSE),D214=8,VLOOKUP(H214,[1]Film_Workers!$B$2:$BD$55,9,FALSE),D214=9,VLOOKUP(H214,[1]Film_Workers!$B$2:$BD$55,10,FALSE),D214=10,VLOOKUP(H214,[1]Film_Workers!$B$2:$BD$55,11,FALSE),D214=11,VLOOKUP(H214,[1]Film_Workers!$B$2:$BD$55,12,FALSE),D214=12,VLOOKUP(H214,[1]Film_Workers!$B$2:$BD$55,13,FALSE)),C214=2015,_xlfn.IFS(D214=1,VLOOKUP(H214,[1]Film_Workers!$B$2:$BD$55,14,FALSE),D214=2,VLOOKUP(H214,[1]Film_Workers!$B$2:$BD$55,15,FALSE),D214=3,VLOOKUP(H214,[1]Film_Workers!$B$2:$BD$55,16,FALSE),D214=4,VLOOKUP(H214,[1]Film_Workers!$B$2:$BD$55,17,FALSE),D214=5,VLOOKUP(H214,[1]Film_Workers!$B$2:$BD$55,18,FALSE),D214=6,VLOOKUP(H214,[1]Film_Workers!$B$2:$BD$55,19,FALSE),D214=7,VLOOKUP(H214,[1]Film_Workers!$B$2:$BD$55,20,FALSE),D214=8,VLOOKUP(H214,[1]Film_Workers!$B$2:$BD$55,21,FALSE),D214=9,VLOOKUP(H214,[1]Film_Workers!$B$2:$BD$55,22,FALSE),D214=10,VLOOKUP(H214,[1]Film_Workers!$B$2:$BD$55,23,FALSE),D214=11,VLOOKUP(H214,[1]Film_Workers!$B$2:$BD$55,24,FALSE),D214=12,VLOOKUP(H214,[1]Film_Workers!$B$2:$BD$55,25,FALSE)),C214=2016,_xlfn.IFS(D214=1,VLOOKUP(H214,[1]Film_Workers!$B$2:$BD$55,26,FALSE),D214=2,VLOOKUP(H214,[1]Film_Workers!$B$2:$BD$55,27,FALSE),D214=3,VLOOKUP(H214,[1]Film_Workers!$B$2:$BD$55,28,FALSE),D214=4,VLOOKUP(H214,[1]Film_Workers!$B$2:$BD$55,29,FALSE),D214=5,VLOOKUP(H214,[1]Film_Workers!$B$2:$BD$55,30,FALSE),D214=6,VLOOKUP(H214,[1]Film_Workers!$B$2:$BD$55,31,FALSE),D214=7,VLOOKUP(H214,[1]Film_Workers!$B$2:$BD$55,32,FALSE),D214=8,VLOOKUP(H214,[1]Film_Workers!$B$2:$BD$55,33,FALSE),D214=9,VLOOKUP(H214,[1]Film_Workers!$B$2:$BD$55,34,FALSE),D214=10,VLOOKUP(H214,[1]Film_Workers!$B$2:$BD$55,35,FALSE),D214=11,VLOOKUP(H214,[1]Film_Workers!$B$2:$BD$55,36,FALSE),D214=12,VLOOKUP(H214,[1]Film_Workers!$B$2:$BD$55,37,FALSE)),C214=2017,_xlfn.IFS(D214=1,VLOOKUP(H214,[1]Film_Workers!$B$2:$BD$55,38,FALSE),D214=2,VLOOKUP(H214,[1]Film_Workers!$B$2:$BD$55,39,FALSE),D214=3,VLOOKUP(H214,[1]Film_Workers!$B$2:$BD$55,40,FALSE),D214=4,VLOOKUP(H214,[1]Film_Workers!$B$2:$BD$55,41,FALSE),D214=5,VLOOKUP(H214,[1]Film_Workers!$B$2:$BD$55,42,FALSE),D214=6,VLOOKUP(H214,[1]Film_Workers!$B$2:$BD$55,43,FALSE),D214=7,VLOOKUP(H214,[1]Film_Workers!$B$2:$BD$55,43,FALSE),D214=8,VLOOKUP(H214,[1]Film_Workers!$B$2:$BD$55,44,FALSE),D214=9,VLOOKUP(H214,[1]Film_Workers!$B$2:$BD$55,45,FALSE),D214=10,VLOOKUP(H214,[1]Film_Workers!$B$2:$BD$55,46,FALSE),D214=11,VLOOKUP(H214,[1]Film_Workers!$B$2:$BD$55,47,FALSE),D214=12,VLOOKUP(H214,[1]Film_Workers!$B$2:$BD$55,48)),C214=2018,_xlfn.IFS(D214=1,VLOOKUP(H214,[1]Film_Workers!$B$2:$BD$55,49,FALSE),D214=2,VLOOKUP(H214,[1]Film_Workers!$B$2:$BD$55,50,FALSE),D214=3,VLOOKUP(H214,[1]Film_Workers!$B$2:$BD$55,51,FALSE),D214=4,VLOOKUP(H214,[1]Film_Workers!$B$2:$BD$55,52,FALSE),D214=5,VLOOKUP(H214,[1]Film_Workers!$B$2:$BD$55,53,FALSE),D214=6,VLOOKUP(H214,[1]Film_Workers!$B$2:$BD$55,54)))</f>
        <v>0</v>
      </c>
      <c r="W214">
        <f>_xlfn.IFS(C214=2014,_xlfn.IFS(D214=1,VLOOKUP(H214,[1]Priv_Workers!$B$2:$BD$55,2,FALSE),D214=2,VLOOKUP(H214,[1]Priv_Workers!$B$2:$BD$55,3,FALSE),D214=3,VLOOKUP(H214,[1]Priv_Workers!$B$2:$BD$55,4,FALSE),D214=4,VLOOKUP(H214,[1]Priv_Workers!$B$2:$BD$55,5,FALSE),D214=5,VLOOKUP(H214,[1]Priv_Workers!$B$2:$BD$55,6,FALSE),D214=6,VLOOKUP(H214,[1]Priv_Workers!$B$2:$BD$55,7,FALSE),D214=7,VLOOKUP(H214,[1]Priv_Workers!$B$2:$BD$55,8,FALSE),D214=8,VLOOKUP(H214,[1]Priv_Workers!$B$2:$BD$55,9,FALSE),D214=9,VLOOKUP(H214,[1]Priv_Workers!$B$2:$BD$55,10,FALSE),D214=10,VLOOKUP(H214,[1]Priv_Workers!$B$2:$BD$55,11,FALSE),D214=11,VLOOKUP(H214,[1]Priv_Workers!$B$2:$BD$55,12,FALSE),D214=12,VLOOKUP(H214,[1]Priv_Workers!$B$2:$BD$55,13,FALSE)),C214=2015,_xlfn.IFS(D214=1,VLOOKUP(H214,[1]Priv_Workers!$B$2:$BD$55,14,FALSE),D214=2,VLOOKUP(H214,[1]Priv_Workers!$B$2:$BD$55,15,FALSE),D214=3,VLOOKUP(H214,[1]Priv_Workers!$B$2:$BD$55,16,FALSE),D214=4,VLOOKUP(H214,[1]Priv_Workers!$B$2:$BD$55,17,FALSE),D214=5,VLOOKUP(H214,[1]Priv_Workers!$B$2:$BD$55,18,FALSE),D214=6,VLOOKUP(H214,[1]Priv_Workers!$B$2:$BD$55,19,FALSE),D214=7,VLOOKUP(H214,[1]Priv_Workers!$B$2:$BD$55,20,FALSE),D214=8,VLOOKUP(H214,[1]Priv_Workers!$B$2:$BD$55,21,FALSE),D214=9,VLOOKUP(H214,[1]Priv_Workers!$B$2:$BD$55,22,FALSE),D214=10,VLOOKUP(H214,[1]Priv_Workers!$B$2:$BD$55,23,FALSE),D214=11,VLOOKUP(H214,[1]Priv_Workers!$B$2:$BD$55,24,FALSE),D214=12,VLOOKUP(H214,[1]Priv_Workers!$B$2:$BD$55,25,FALSE)),C214=2016,_xlfn.IFS(D214=1,VLOOKUP(H214,[1]Priv_Workers!$B$2:$BD$55,26,FALSE),D214=2,VLOOKUP(H214,[1]Priv_Workers!$B$2:$BD$55,27,FALSE),D214=3,VLOOKUP(H214,[1]Priv_Workers!$B$2:$BD$55,28,FALSE),D214=4,VLOOKUP(H214,[1]Priv_Workers!$B$2:$BD$55,29,FALSE),D214=5,VLOOKUP(H214,[1]Priv_Workers!$B$2:$BD$55,30,FALSE),D214=6,VLOOKUP(H214,[1]Priv_Workers!$B$2:$BD$55,31,FALSE),D214=7,VLOOKUP(H214,[1]Priv_Workers!$B$2:$BD$55,32,FALSE),D214=8,VLOOKUP(H214,[1]Priv_Workers!$B$2:$BD$55,33,FALSE),D214=9,VLOOKUP(H214,[1]Priv_Workers!$B$2:$BD$55,34,FALSE),D214=10,VLOOKUP(H214,[1]Priv_Workers!$B$2:$BD$55,35,FALSE),D214=11,VLOOKUP(H214,[1]Priv_Workers!$B$2:$BD$55,36,FALSE),D214=12,VLOOKUP(H214,[1]Priv_Workers!$B$2:$BD$55,37,FALSE)),C214=2017,_xlfn.IFS(D214=1,VLOOKUP(H214,[1]Priv_Workers!$B$2:$BD$55,38,FALSE),D214=2,VLOOKUP(H214,[1]Priv_Workers!$B$2:$BD$55,39,FALSE),D214=3,VLOOKUP(H214,[1]Priv_Workers!$B$2:$BD$55,40,FALSE),D214=4,VLOOKUP(H214,[1]Priv_Workers!$B$2:$BD$55,41,FALSE),D214=5,VLOOKUP(H214,[1]Priv_Workers!$B$2:$BD$55,42,FALSE),D214=6,VLOOKUP(H214,[1]Priv_Workers!$B$2:$BD$55,43,FALSE),D214=7,VLOOKUP(H214,[1]Priv_Workers!$B$2:$BD$55,43,FALSE),D214=8,VLOOKUP(H214,[1]Priv_Workers!$B$2:$BD$55,44,FALSE),D214=9,VLOOKUP(H214,[1]Priv_Workers!$B$2:$BD$55,45,FALSE),D214=10,VLOOKUP(H214,[1]Priv_Workers!$B$2:$BD$55,46,FALSE),D214=11,VLOOKUP(H214,[1]Priv_Workers!$B$2:$BD$55,47,FALSE),D214=12,VLOOKUP(H214,[1]Priv_Workers!$B$2:$BD$55,48)),C214=2018,_xlfn.IFS(D214=1,VLOOKUP(H214,[1]Priv_Workers!$B$2:$BD$55,49,FALSE),D214=2,VLOOKUP(H214,[1]Priv_Workers!$B$2:$BD$55,50,FALSE),D214=3,VLOOKUP(H214,[1]Priv_Workers!$B$2:$BD$55,51,FALSE),D214=4,VLOOKUP(H214,[1]Priv_Workers!$B$2:$BD$55,52,FALSE),D214=5,VLOOKUP(H214,[1]Priv_Workers!$B$2:$BD$55,53,FALSE),D214=6,VLOOKUP(H214,[1]Priv_Workers!$B$2:$BD$55,54)))</f>
        <v>0</v>
      </c>
      <c r="X214" s="3" t="e">
        <f t="shared" si="27"/>
        <v>#DIV/0!</v>
      </c>
      <c r="Y214" s="2">
        <f>_xlfn.IFS(C214=2014, _xlfn.IFS(E214=1, VLOOKUP(H214, [1]Wage_Info!$B$2:$AH$55, 2, FALSE), E214=2, VLOOKUP(H214, [1]Wage_Info!$B$2:$AH$55, 3, FALSE), E214=3, VLOOKUP(H214, [1]Wage_Info!$B$2:$AH$55, 4, FALSE), E214=4, VLOOKUP(H214, [1]Wage_Info!$B$2:$AH$55, 5, FALSE)), C214=2015, _xlfn.IFS(E214=1, VLOOKUP(H214, [1]Wage_Info!$B$2:$AH$55, 6, FALSE), E214=2, VLOOKUP(H214, [1]Wage_Info!$B$2:$AH$55, 7, FALSE), E214=3, VLOOKUP(H214, [1]Wage_Info!$B$2:$AH$55, 8, FALSE), E214=4, VLOOKUP(H214, [1]Wage_Info!$B$2:$AH$55, 9, FALSE)), C214=2016, _xlfn.IFS(E214=1, VLOOKUP(H214, [1]Wage_Info!$B$2:$AH$55, 10, FALSE), E214=2, VLOOKUP(H214, [1]Wage_Info!$B$2:$AH$55, 11, FALSE), E214=3, VLOOKUP(H214, [1]Wage_Info!$B$2:$AH$55, 12, FALSE), E214=4, VLOOKUP(H214, [1]Wage_Info!$B$2:$AH$55, 13, FALSE)), C214=2017, _xlfn.IFS(E214=1, VLOOKUP(H214, [1]Wage_Info!$B$2:$AH$55, 14, FALSE), E214=2, VLOOKUP(H214, [1]Wage_Info!$B$2:$AH$55, 15, FALSE), E214=3, VLOOKUP(H214, [1]Wage_Info!$B$2:$AH$55, 16, FALSE), E214=4, VLOOKUP(H214, [1]Wage_Info!$B$2:$AH$55, 17, FALSE)), C214 = 2018, _xlfn.IFS(E214=1, VLOOKUP(H214, [1]Wage_Info!$B$2:$AH$55, 18, FALSE), E214=3, VLOOKUP(H214, [1]Wage_Info!$B$2:$AH$55, 19, FALSE)))</f>
        <v>0</v>
      </c>
      <c r="Z214" s="2">
        <f>_xlfn.IFS(C214=2014, _xlfn.IFS(E214=1, VLOOKUP(H214, [1]Wage_Info!$B$2:$AL$55, 20, FALSE), E214=2, VLOOKUP(H214, [1]Wage_Info!$B$2:$AL$55, 21, FALSE), E214=3, VLOOKUP(H214, [1]Wage_Info!$B$2:$AL$55, 22, FALSE), E214=4, VLOOKUP(H214, [1]Wage_Info!$B$2:$AL$55, 23, FALSE)), C214=2015, _xlfn.IFS(E214=1, VLOOKUP(H214, [1]Wage_Info!$B$2:$AL$55, 24, FALSE), E214=2, VLOOKUP(H214, [1]Wage_Info!$B$2:$AL$55, 25, FALSE), E214=3, VLOOKUP(H214, [1]Wage_Info!$B$2:$AL$55, 26, FALSE), E214=4, VLOOKUP(H214, [1]Wage_Info!$B$2:$AL$55, 27, FALSE)), C214=2016, _xlfn.IFS(E214=1, VLOOKUP(H214, [1]Wage_Info!$B$2:$AL$55, 28, FALSE), E214=2, VLOOKUP(H214, [1]Wage_Info!$B$2:$AL$55, 29, FALSE), E214=3, VLOOKUP(H214, [1]Wage_Info!$B$2:$AL$55, 30, FALSE), E214=4, VLOOKUP(H214, [1]Wage_Info!$B$2:$AL$55, 31, FALSE)), C214=2017, _xlfn.IFS(E214=1, VLOOKUP(H214, [1]Wage_Info!$B$2:$AL$55, 32, FALSE), E214=2, VLOOKUP(H214, [1]Wage_Info!$B$2:$AL$55, 33, FALSE), E214=3, VLOOKUP(H214, [1]Wage_Info!$B$2:$AL$55, 34, FALSE), E214=4, VLOOKUP(H214, [1]Wage_Info!$B$2:$AL$55, 35, FALSE)), C214 = 2018, _xlfn.IFS(E214=1, VLOOKUP(H214, [1]Wage_Info!$B$2:$AL$55, 36, FALSE), E214=2, VLOOKUP(H214, [1]Wage_Info!$B$2:$AL$55, 37, FALSE)))</f>
        <v>0</v>
      </c>
      <c r="AA214" s="4" t="e">
        <f t="shared" si="28"/>
        <v>#DIV/0!</v>
      </c>
      <c r="AB214">
        <f>[1]Key!C214</f>
        <v>1</v>
      </c>
      <c r="AC214">
        <f t="shared" si="29"/>
        <v>0</v>
      </c>
      <c r="AD214">
        <f t="shared" si="30"/>
        <v>0</v>
      </c>
      <c r="AE214">
        <f t="shared" si="31"/>
        <v>0</v>
      </c>
      <c r="AF214">
        <f>[1]Key!D214</f>
        <v>0</v>
      </c>
    </row>
    <row r="215" spans="1:32" x14ac:dyDescent="0.3">
      <c r="A215">
        <v>214</v>
      </c>
      <c r="B215">
        <v>33</v>
      </c>
      <c r="C215">
        <v>2016</v>
      </c>
      <c r="D215">
        <v>3</v>
      </c>
      <c r="E215">
        <f t="shared" si="24"/>
        <v>1</v>
      </c>
      <c r="F215">
        <v>2017</v>
      </c>
      <c r="G215" t="s">
        <v>65</v>
      </c>
      <c r="H215" s="1">
        <f>VALUE(IF(G215="foreign",53,SUBSTITUTE(G215,G215,VLOOKUP(G215,[1]Key!$G$2:$H$55,2,))))</f>
        <v>11</v>
      </c>
      <c r="I215" t="s">
        <v>70</v>
      </c>
      <c r="J215">
        <f>VALUE(_xlfn.IFS(I215="foreign",53,I215="fictional",54, I215="unspecified", 55, NOT(OR(I215="foreign",I215="fictional")),SUBSTITUTE(I215,I215,VLOOKUP(I215,[1]Key!$G$2:$H$55,2,))))</f>
        <v>10</v>
      </c>
      <c r="K215">
        <f t="shared" si="25"/>
        <v>0</v>
      </c>
      <c r="L215">
        <f>VLOOKUP(H215, [1]Key!$H$2:$K$54, 2)</f>
        <v>5</v>
      </c>
      <c r="M215">
        <f>VLOOKUP(J215, [1]Key!$H$2:$K$54, 2)</f>
        <v>3</v>
      </c>
      <c r="N215">
        <f>VLOOKUP("*"&amp;G215&amp;"*",[1]Key!$N$2:$O$6,2,FALSE)</f>
        <v>3</v>
      </c>
      <c r="O215">
        <f>VLOOKUP("*"&amp;G215&amp;"*",[1]Key!$R$2:$S$11,2,FALSE)</f>
        <v>7</v>
      </c>
      <c r="P215">
        <v>3647</v>
      </c>
      <c r="Q215" s="2">
        <v>69000000</v>
      </c>
      <c r="R215" t="s">
        <v>42</v>
      </c>
      <c r="S215">
        <f>VLOOKUP(R215, [1]Key!$U$2:$V$50, 2, FALSE)</f>
        <v>5</v>
      </c>
      <c r="T215">
        <f t="shared" si="26"/>
        <v>0</v>
      </c>
      <c r="U215">
        <f>_xlfn.IFS(C215=2018, VLOOKUP(H215, '[1]State Pop'!$B$2:$G$55,6),C215=2017, VLOOKUP(H215, '[1]State Pop'!$B$2:$F$55,5),C215=2016, VLOOKUP(H215, '[1]State Pop'!$B$2:$F$55,4), C215=2015, VLOOKUP(H215, '[1]State Pop'!$B$2:$F$55,3), C215=2014, VLOOKUP(H215, '[1]State Pop'!$B$2:$F$55,2))</f>
        <v>10313620</v>
      </c>
      <c r="V215">
        <f>_xlfn.IFS(C215=2014,_xlfn.IFS(D215=1,VLOOKUP(H215,[1]Film_Workers!$B$2:$BD$55,2,FALSE),D215=2,VLOOKUP(H215,[1]Film_Workers!$B$2:$BD$55,3,FALSE),D215=3,VLOOKUP(H215,[1]Film_Workers!$B$2:$BD$55,4,FALSE),D215=4,VLOOKUP(H215,[1]Film_Workers!$B$2:$BD$55,5,FALSE),D215=5,VLOOKUP(H215,[1]Film_Workers!$B$2:$BD$55,6,FALSE),D215=6,VLOOKUP(H215,[1]Film_Workers!$B$2:$BD$55,7,FALSE),D215=7,VLOOKUP(H215,[1]Film_Workers!$B$2:$BD$55,8,FALSE),D215=8,VLOOKUP(H215,[1]Film_Workers!$B$2:$BD$55,9,FALSE),D215=9,VLOOKUP(H215,[1]Film_Workers!$B$2:$BD$55,10,FALSE),D215=10,VLOOKUP(H215,[1]Film_Workers!$B$2:$BD$55,11,FALSE),D215=11,VLOOKUP(H215,[1]Film_Workers!$B$2:$BD$55,12,FALSE),D215=12,VLOOKUP(H215,[1]Film_Workers!$B$2:$BD$55,13,FALSE)),C215=2015,_xlfn.IFS(D215=1,VLOOKUP(H215,[1]Film_Workers!$B$2:$BD$55,14,FALSE),D215=2,VLOOKUP(H215,[1]Film_Workers!$B$2:$BD$55,15,FALSE),D215=3,VLOOKUP(H215,[1]Film_Workers!$B$2:$BD$55,16,FALSE),D215=4,VLOOKUP(H215,[1]Film_Workers!$B$2:$BD$55,17,FALSE),D215=5,VLOOKUP(H215,[1]Film_Workers!$B$2:$BD$55,18,FALSE),D215=6,VLOOKUP(H215,[1]Film_Workers!$B$2:$BD$55,19,FALSE),D215=7,VLOOKUP(H215,[1]Film_Workers!$B$2:$BD$55,20,FALSE),D215=8,VLOOKUP(H215,[1]Film_Workers!$B$2:$BD$55,21,FALSE),D215=9,VLOOKUP(H215,[1]Film_Workers!$B$2:$BD$55,22,FALSE),D215=10,VLOOKUP(H215,[1]Film_Workers!$B$2:$BD$55,23,FALSE),D215=11,VLOOKUP(H215,[1]Film_Workers!$B$2:$BD$55,24,FALSE),D215=12,VLOOKUP(H215,[1]Film_Workers!$B$2:$BD$55,25,FALSE)),C215=2016,_xlfn.IFS(D215=1,VLOOKUP(H215,[1]Film_Workers!$B$2:$BD$55,26,FALSE),D215=2,VLOOKUP(H215,[1]Film_Workers!$B$2:$BD$55,27,FALSE),D215=3,VLOOKUP(H215,[1]Film_Workers!$B$2:$BD$55,28,FALSE),D215=4,VLOOKUP(H215,[1]Film_Workers!$B$2:$BD$55,29,FALSE),D215=5,VLOOKUP(H215,[1]Film_Workers!$B$2:$BD$55,30,FALSE),D215=6,VLOOKUP(H215,[1]Film_Workers!$B$2:$BD$55,31,FALSE),D215=7,VLOOKUP(H215,[1]Film_Workers!$B$2:$BD$55,32,FALSE),D215=8,VLOOKUP(H215,[1]Film_Workers!$B$2:$BD$55,33,FALSE),D215=9,VLOOKUP(H215,[1]Film_Workers!$B$2:$BD$55,34,FALSE),D215=10,VLOOKUP(H215,[1]Film_Workers!$B$2:$BD$55,35,FALSE),D215=11,VLOOKUP(H215,[1]Film_Workers!$B$2:$BD$55,36,FALSE),D215=12,VLOOKUP(H215,[1]Film_Workers!$B$2:$BD$55,37,FALSE)),C215=2017,_xlfn.IFS(D215=1,VLOOKUP(H215,[1]Film_Workers!$B$2:$BD$55,38,FALSE),D215=2,VLOOKUP(H215,[1]Film_Workers!$B$2:$BD$55,39,FALSE),D215=3,VLOOKUP(H215,[1]Film_Workers!$B$2:$BD$55,40,FALSE),D215=4,VLOOKUP(H215,[1]Film_Workers!$B$2:$BD$55,41,FALSE),D215=5,VLOOKUP(H215,[1]Film_Workers!$B$2:$BD$55,42,FALSE),D215=6,VLOOKUP(H215,[1]Film_Workers!$B$2:$BD$55,43,FALSE),D215=7,VLOOKUP(H215,[1]Film_Workers!$B$2:$BD$55,43,FALSE),D215=8,VLOOKUP(H215,[1]Film_Workers!$B$2:$BD$55,44,FALSE),D215=9,VLOOKUP(H215,[1]Film_Workers!$B$2:$BD$55,45,FALSE),D215=10,VLOOKUP(H215,[1]Film_Workers!$B$2:$BD$55,46,FALSE),D215=11,VLOOKUP(H215,[1]Film_Workers!$B$2:$BD$55,47,FALSE),D215=12,VLOOKUP(H215,[1]Film_Workers!$B$2:$BD$55,48)),C215=2018,_xlfn.IFS(D215=1,VLOOKUP(H215,[1]Film_Workers!$B$2:$BD$55,49,FALSE),D215=2,VLOOKUP(H215,[1]Film_Workers!$B$2:$BD$55,50,FALSE),D215=3,VLOOKUP(H215,[1]Film_Workers!$B$2:$BD$55,51,FALSE),D215=4,VLOOKUP(H215,[1]Film_Workers!$B$2:$BD$55,52,FALSE),D215=5,VLOOKUP(H215,[1]Film_Workers!$B$2:$BD$55,53,FALSE),D215=6,VLOOKUP(H215,[1]Film_Workers!$B$2:$BD$55,54)))</f>
        <v>8805</v>
      </c>
      <c r="W215">
        <f>_xlfn.IFS(C215=2014,_xlfn.IFS(D215=1,VLOOKUP(H215,[1]Priv_Workers!$B$2:$BD$55,2,FALSE),D215=2,VLOOKUP(H215,[1]Priv_Workers!$B$2:$BD$55,3,FALSE),D215=3,VLOOKUP(H215,[1]Priv_Workers!$B$2:$BD$55,4,FALSE),D215=4,VLOOKUP(H215,[1]Priv_Workers!$B$2:$BD$55,5,FALSE),D215=5,VLOOKUP(H215,[1]Priv_Workers!$B$2:$BD$55,6,FALSE),D215=6,VLOOKUP(H215,[1]Priv_Workers!$B$2:$BD$55,7,FALSE),D215=7,VLOOKUP(H215,[1]Priv_Workers!$B$2:$BD$55,8,FALSE),D215=8,VLOOKUP(H215,[1]Priv_Workers!$B$2:$BD$55,9,FALSE),D215=9,VLOOKUP(H215,[1]Priv_Workers!$B$2:$BD$55,10,FALSE),D215=10,VLOOKUP(H215,[1]Priv_Workers!$B$2:$BD$55,11,FALSE),D215=11,VLOOKUP(H215,[1]Priv_Workers!$B$2:$BD$55,12,FALSE),D215=12,VLOOKUP(H215,[1]Priv_Workers!$B$2:$BD$55,13,FALSE)),C215=2015,_xlfn.IFS(D215=1,VLOOKUP(H215,[1]Priv_Workers!$B$2:$BD$55,14,FALSE),D215=2,VLOOKUP(H215,[1]Priv_Workers!$B$2:$BD$55,15,FALSE),D215=3,VLOOKUP(H215,[1]Priv_Workers!$B$2:$BD$55,16,FALSE),D215=4,VLOOKUP(H215,[1]Priv_Workers!$B$2:$BD$55,17,FALSE),D215=5,VLOOKUP(H215,[1]Priv_Workers!$B$2:$BD$55,18,FALSE),D215=6,VLOOKUP(H215,[1]Priv_Workers!$B$2:$BD$55,19,FALSE),D215=7,VLOOKUP(H215,[1]Priv_Workers!$B$2:$BD$55,20,FALSE),D215=8,VLOOKUP(H215,[1]Priv_Workers!$B$2:$BD$55,21,FALSE),D215=9,VLOOKUP(H215,[1]Priv_Workers!$B$2:$BD$55,22,FALSE),D215=10,VLOOKUP(H215,[1]Priv_Workers!$B$2:$BD$55,23,FALSE),D215=11,VLOOKUP(H215,[1]Priv_Workers!$B$2:$BD$55,24,FALSE),D215=12,VLOOKUP(H215,[1]Priv_Workers!$B$2:$BD$55,25,FALSE)),C215=2016,_xlfn.IFS(D215=1,VLOOKUP(H215,[1]Priv_Workers!$B$2:$BD$55,26,FALSE),D215=2,VLOOKUP(H215,[1]Priv_Workers!$B$2:$BD$55,27,FALSE),D215=3,VLOOKUP(H215,[1]Priv_Workers!$B$2:$BD$55,28,FALSE),D215=4,VLOOKUP(H215,[1]Priv_Workers!$B$2:$BD$55,29,FALSE),D215=5,VLOOKUP(H215,[1]Priv_Workers!$B$2:$BD$55,30,FALSE),D215=6,VLOOKUP(H215,[1]Priv_Workers!$B$2:$BD$55,31,FALSE),D215=7,VLOOKUP(H215,[1]Priv_Workers!$B$2:$BD$55,32,FALSE),D215=8,VLOOKUP(H215,[1]Priv_Workers!$B$2:$BD$55,33,FALSE),D215=9,VLOOKUP(H215,[1]Priv_Workers!$B$2:$BD$55,34,FALSE),D215=10,VLOOKUP(H215,[1]Priv_Workers!$B$2:$BD$55,35,FALSE),D215=11,VLOOKUP(H215,[1]Priv_Workers!$B$2:$BD$55,36,FALSE),D215=12,VLOOKUP(H215,[1]Priv_Workers!$B$2:$BD$55,37,FALSE)),C215=2017,_xlfn.IFS(D215=1,VLOOKUP(H215,[1]Priv_Workers!$B$2:$BD$55,38,FALSE),D215=2,VLOOKUP(H215,[1]Priv_Workers!$B$2:$BD$55,39,FALSE),D215=3,VLOOKUP(H215,[1]Priv_Workers!$B$2:$BD$55,40,FALSE),D215=4,VLOOKUP(H215,[1]Priv_Workers!$B$2:$BD$55,41,FALSE),D215=5,VLOOKUP(H215,[1]Priv_Workers!$B$2:$BD$55,42,FALSE),D215=6,VLOOKUP(H215,[1]Priv_Workers!$B$2:$BD$55,43,FALSE),D215=7,VLOOKUP(H215,[1]Priv_Workers!$B$2:$BD$55,43,FALSE),D215=8,VLOOKUP(H215,[1]Priv_Workers!$B$2:$BD$55,44,FALSE),D215=9,VLOOKUP(H215,[1]Priv_Workers!$B$2:$BD$55,45,FALSE),D215=10,VLOOKUP(H215,[1]Priv_Workers!$B$2:$BD$55,46,FALSE),D215=11,VLOOKUP(H215,[1]Priv_Workers!$B$2:$BD$55,47,FALSE),D215=12,VLOOKUP(H215,[1]Priv_Workers!$B$2:$BD$55,48)),C215=2018,_xlfn.IFS(D215=1,VLOOKUP(H215,[1]Priv_Workers!$B$2:$BD$55,49,FALSE),D215=2,VLOOKUP(H215,[1]Priv_Workers!$B$2:$BD$55,50,FALSE),D215=3,VLOOKUP(H215,[1]Priv_Workers!$B$2:$BD$55,51,FALSE),D215=4,VLOOKUP(H215,[1]Priv_Workers!$B$2:$BD$55,52,FALSE),D215=5,VLOOKUP(H215,[1]Priv_Workers!$B$2:$BD$55,53,FALSE),D215=6,VLOOKUP(H215,[1]Priv_Workers!$B$2:$BD$55,54)))</f>
        <v>3560977</v>
      </c>
      <c r="X215" s="3">
        <f t="shared" si="27"/>
        <v>2.4726360209571699E-3</v>
      </c>
      <c r="Y215" s="2">
        <f>_xlfn.IFS(C215=2014, _xlfn.IFS(E215=1, VLOOKUP(H215, [1]Wage_Info!$B$2:$AH$55, 2, FALSE), E215=2, VLOOKUP(H215, [1]Wage_Info!$B$2:$AH$55, 3, FALSE), E215=3, VLOOKUP(H215, [1]Wage_Info!$B$2:$AH$55, 4, FALSE), E215=4, VLOOKUP(H215, [1]Wage_Info!$B$2:$AH$55, 5, FALSE)), C215=2015, _xlfn.IFS(E215=1, VLOOKUP(H215, [1]Wage_Info!$B$2:$AH$55, 6, FALSE), E215=2, VLOOKUP(H215, [1]Wage_Info!$B$2:$AH$55, 7, FALSE), E215=3, VLOOKUP(H215, [1]Wage_Info!$B$2:$AH$55, 8, FALSE), E215=4, VLOOKUP(H215, [1]Wage_Info!$B$2:$AH$55, 9, FALSE)), C215=2016, _xlfn.IFS(E215=1, VLOOKUP(H215, [1]Wage_Info!$B$2:$AH$55, 10, FALSE), E215=2, VLOOKUP(H215, [1]Wage_Info!$B$2:$AH$55, 11, FALSE), E215=3, VLOOKUP(H215, [1]Wage_Info!$B$2:$AH$55, 12, FALSE), E215=4, VLOOKUP(H215, [1]Wage_Info!$B$2:$AH$55, 13, FALSE)), C215=2017, _xlfn.IFS(E215=1, VLOOKUP(H215, [1]Wage_Info!$B$2:$AH$55, 14, FALSE), E215=2, VLOOKUP(H215, [1]Wage_Info!$B$2:$AH$55, 15, FALSE), E215=3, VLOOKUP(H215, [1]Wage_Info!$B$2:$AH$55, 16, FALSE), E215=4, VLOOKUP(H215, [1]Wage_Info!$B$2:$AH$55, 17, FALSE)), C215 = 2018, _xlfn.IFS(E215=1, VLOOKUP(H215, [1]Wage_Info!$B$2:$AH$55, 18, FALSE), E215=3, VLOOKUP(H215, [1]Wage_Info!$B$2:$AH$55, 19, FALSE)))</f>
        <v>151250349</v>
      </c>
      <c r="Z215" s="2">
        <f>_xlfn.IFS(C215=2014, _xlfn.IFS(E215=1, VLOOKUP(H215, [1]Wage_Info!$B$2:$AL$55, 20, FALSE), E215=2, VLOOKUP(H215, [1]Wage_Info!$B$2:$AL$55, 21, FALSE), E215=3, VLOOKUP(H215, [1]Wage_Info!$B$2:$AL$55, 22, FALSE), E215=4, VLOOKUP(H215, [1]Wage_Info!$B$2:$AL$55, 23, FALSE)), C215=2015, _xlfn.IFS(E215=1, VLOOKUP(H215, [1]Wage_Info!$B$2:$AL$55, 24, FALSE), E215=2, VLOOKUP(H215, [1]Wage_Info!$B$2:$AL$55, 25, FALSE), E215=3, VLOOKUP(H215, [1]Wage_Info!$B$2:$AL$55, 26, FALSE), E215=4, VLOOKUP(H215, [1]Wage_Info!$B$2:$AL$55, 27, FALSE)), C215=2016, _xlfn.IFS(E215=1, VLOOKUP(H215, [1]Wage_Info!$B$2:$AL$55, 28, FALSE), E215=2, VLOOKUP(H215, [1]Wage_Info!$B$2:$AL$55, 29, FALSE), E215=3, VLOOKUP(H215, [1]Wage_Info!$B$2:$AL$55, 30, FALSE), E215=4, VLOOKUP(H215, [1]Wage_Info!$B$2:$AL$55, 31, FALSE)), C215=2017, _xlfn.IFS(E215=1, VLOOKUP(H215, [1]Wage_Info!$B$2:$AL$55, 32, FALSE), E215=2, VLOOKUP(H215, [1]Wage_Info!$B$2:$AL$55, 33, FALSE), E215=3, VLOOKUP(H215, [1]Wage_Info!$B$2:$AL$55, 34, FALSE), E215=4, VLOOKUP(H215, [1]Wage_Info!$B$2:$AL$55, 35, FALSE)), C215 = 2018, _xlfn.IFS(E215=1, VLOOKUP(H215, [1]Wage_Info!$B$2:$AL$55, 36, FALSE), E215=2, VLOOKUP(H215, [1]Wage_Info!$B$2:$AL$55, 37, FALSE)))</f>
        <v>47538652919</v>
      </c>
      <c r="AA215" s="4">
        <f t="shared" si="28"/>
        <v>3.1816288370163106E-3</v>
      </c>
      <c r="AB215">
        <f>[1]Key!C215</f>
        <v>1</v>
      </c>
      <c r="AC215">
        <f t="shared" si="29"/>
        <v>0</v>
      </c>
      <c r="AD215">
        <f t="shared" si="30"/>
        <v>0</v>
      </c>
      <c r="AE215">
        <f t="shared" si="31"/>
        <v>0</v>
      </c>
      <c r="AF215">
        <f>[1]Key!D215</f>
        <v>0</v>
      </c>
    </row>
    <row r="216" spans="1:32" x14ac:dyDescent="0.3">
      <c r="A216">
        <v>215</v>
      </c>
      <c r="B216">
        <v>34</v>
      </c>
      <c r="E216" t="e">
        <f t="shared" si="24"/>
        <v>#N/A</v>
      </c>
      <c r="F216">
        <v>2017</v>
      </c>
      <c r="G216" t="s">
        <v>115</v>
      </c>
      <c r="H216" s="1">
        <f>VALUE(IF(G216="foreign",53,SUBSTITUTE(G216,G216,VLOOKUP(G216,[1]Key!$G$2:$H$55,2,))))</f>
        <v>7</v>
      </c>
      <c r="I216" t="s">
        <v>32</v>
      </c>
      <c r="J216">
        <f>VALUE(_xlfn.IFS(I216="foreign",53,I216="fictional",54, I216="unspecified", 55, NOT(OR(I216="foreign",I216="fictional")),SUBSTITUTE(I216,I216,VLOOKUP(I216,[1]Key!$G$2:$H$55,2,))))</f>
        <v>53</v>
      </c>
      <c r="K216">
        <f t="shared" si="25"/>
        <v>0</v>
      </c>
      <c r="L216">
        <f>VLOOKUP(H216, [1]Key!$H$2:$K$54, 2)</f>
        <v>3</v>
      </c>
      <c r="M216">
        <f>VLOOKUP(J216, [1]Key!$H$2:$K$54, 2)</f>
        <v>0</v>
      </c>
      <c r="N216">
        <f>VLOOKUP("*"&amp;G216&amp;"*",[1]Key!$N$2:$O$6,2,FALSE)</f>
        <v>2</v>
      </c>
      <c r="O216">
        <f>VLOOKUP("*"&amp;G216&amp;"*",[1]Key!$R$2:$S$11,2,FALSE)</f>
        <v>5</v>
      </c>
      <c r="P216">
        <v>3630</v>
      </c>
      <c r="Q216" s="2">
        <v>111000000</v>
      </c>
      <c r="R216" t="s">
        <v>66</v>
      </c>
      <c r="S216">
        <f>VLOOKUP(R216, [1]Key!$U$2:$V$23, 2, FALSE)</f>
        <v>4</v>
      </c>
      <c r="T216">
        <f t="shared" si="26"/>
        <v>0</v>
      </c>
      <c r="U216" t="e">
        <f>_xlfn.IFS(C216=2018, VLOOKUP(H216, '[1]State Pop'!$B$2:$G$55,6),C216=2017, VLOOKUP(H216, '[1]State Pop'!$B$2:$F$55,5),C216=2016, VLOOKUP(H216, '[1]State Pop'!$B$2:$F$55,4), C216=2015, VLOOKUP(H216, '[1]State Pop'!$B$2:$F$55,3), C216=2014, VLOOKUP(H216, '[1]State Pop'!$B$2:$F$55,2))</f>
        <v>#N/A</v>
      </c>
      <c r="V216" t="e">
        <f>_xlfn.IFS(C216=2014,_xlfn.IFS(D216=1,VLOOKUP(H216,[1]Film_Workers!$B$2:$BD$55,2,FALSE),D216=2,VLOOKUP(H216,[1]Film_Workers!$B$2:$BD$55,3,FALSE),D216=3,VLOOKUP(H216,[1]Film_Workers!$B$2:$BD$55,4,FALSE),D216=4,VLOOKUP(H216,[1]Film_Workers!$B$2:$BD$55,5,FALSE),D216=5,VLOOKUP(H216,[1]Film_Workers!$B$2:$BD$55,6,FALSE),D216=6,VLOOKUP(H216,[1]Film_Workers!$B$2:$BD$55,7,FALSE),D216=7,VLOOKUP(H216,[1]Film_Workers!$B$2:$BD$55,8,FALSE),D216=8,VLOOKUP(H216,[1]Film_Workers!$B$2:$BD$55,9,FALSE),D216=9,VLOOKUP(H216,[1]Film_Workers!$B$2:$BD$55,10,FALSE),D216=10,VLOOKUP(H216,[1]Film_Workers!$B$2:$BD$55,11,FALSE),D216=11,VLOOKUP(H216,[1]Film_Workers!$B$2:$BD$55,12,FALSE),D216=12,VLOOKUP(H216,[1]Film_Workers!$B$2:$BD$55,13,FALSE)),C216=2015,_xlfn.IFS(D216=1,VLOOKUP(H216,[1]Film_Workers!$B$2:$BD$55,14,FALSE),D216=2,VLOOKUP(H216,[1]Film_Workers!$B$2:$BD$55,15,FALSE),D216=3,VLOOKUP(H216,[1]Film_Workers!$B$2:$BD$55,16,FALSE),D216=4,VLOOKUP(H216,[1]Film_Workers!$B$2:$BD$55,17,FALSE),D216=5,VLOOKUP(H216,[1]Film_Workers!$B$2:$BD$55,18,FALSE),D216=6,VLOOKUP(H216,[1]Film_Workers!$B$2:$BD$55,19,FALSE),D216=7,VLOOKUP(H216,[1]Film_Workers!$B$2:$BD$55,20,FALSE),D216=8,VLOOKUP(H216,[1]Film_Workers!$B$2:$BD$55,21,FALSE),D216=9,VLOOKUP(H216,[1]Film_Workers!$B$2:$BD$55,22,FALSE),D216=10,VLOOKUP(H216,[1]Film_Workers!$B$2:$BD$55,23,FALSE),D216=11,VLOOKUP(H216,[1]Film_Workers!$B$2:$BD$55,24,FALSE),D216=12,VLOOKUP(H216,[1]Film_Workers!$B$2:$BD$55,25,FALSE)),C216=2016,_xlfn.IFS(D216=1,VLOOKUP(H216,[1]Film_Workers!$B$2:$BD$55,26,FALSE),D216=2,VLOOKUP(H216,[1]Film_Workers!$B$2:$BD$55,27,FALSE),D216=3,VLOOKUP(H216,[1]Film_Workers!$B$2:$BD$55,28,FALSE),D216=4,VLOOKUP(H216,[1]Film_Workers!$B$2:$BD$55,29,FALSE),D216=5,VLOOKUP(H216,[1]Film_Workers!$B$2:$BD$55,30,FALSE),D216=6,VLOOKUP(H216,[1]Film_Workers!$B$2:$BD$55,31,FALSE),D216=7,VLOOKUP(H216,[1]Film_Workers!$B$2:$BD$55,32,FALSE),D216=8,VLOOKUP(H216,[1]Film_Workers!$B$2:$BD$55,33,FALSE),D216=9,VLOOKUP(H216,[1]Film_Workers!$B$2:$BD$55,34,FALSE),D216=10,VLOOKUP(H216,[1]Film_Workers!$B$2:$BD$55,35,FALSE),D216=11,VLOOKUP(H216,[1]Film_Workers!$B$2:$BD$55,36,FALSE),D216=12,VLOOKUP(H216,[1]Film_Workers!$B$2:$BD$55,37,FALSE)),C216=2017,_xlfn.IFS(D216=1,VLOOKUP(H216,[1]Film_Workers!$B$2:$BD$55,38,FALSE),D216=2,VLOOKUP(H216,[1]Film_Workers!$B$2:$BD$55,39,FALSE),D216=3,VLOOKUP(H216,[1]Film_Workers!$B$2:$BD$55,40,FALSE),D216=4,VLOOKUP(H216,[1]Film_Workers!$B$2:$BD$55,41,FALSE),D216=5,VLOOKUP(H216,[1]Film_Workers!$B$2:$BD$55,42,FALSE),D216=6,VLOOKUP(H216,[1]Film_Workers!$B$2:$BD$55,43,FALSE),D216=7,VLOOKUP(H216,[1]Film_Workers!$B$2:$BD$55,43,FALSE),D216=8,VLOOKUP(H216,[1]Film_Workers!$B$2:$BD$55,44,FALSE),D216=9,VLOOKUP(H216,[1]Film_Workers!$B$2:$BD$55,45,FALSE),D216=10,VLOOKUP(H216,[1]Film_Workers!$B$2:$BD$55,46,FALSE),D216=11,VLOOKUP(H216,[1]Film_Workers!$B$2:$BD$55,47,FALSE),D216=12,VLOOKUP(H216,[1]Film_Workers!$B$2:$BD$55,48)),C216=2018,_xlfn.IFS(D216=1,VLOOKUP(H216,[1]Film_Workers!$B$2:$BD$55,49,FALSE),D216=2,VLOOKUP(H216,[1]Film_Workers!$B$2:$BD$55,50,FALSE),D216=3,VLOOKUP(H216,[1]Film_Workers!$B$2:$BD$55,51,FALSE),D216=4,VLOOKUP(H216,[1]Film_Workers!$B$2:$BD$55,52,FALSE),D216=5,VLOOKUP(H216,[1]Film_Workers!$B$2:$BD$55,53,FALSE),D216=6,VLOOKUP(H216,[1]Film_Workers!$B$2:$BD$55,54)))</f>
        <v>#N/A</v>
      </c>
      <c r="W216" t="e">
        <f>_xlfn.IFS(C216=2014,_xlfn.IFS(D216=1,VLOOKUP(H216,[1]Priv_Workers!$B$2:$BD$55,2,FALSE),D216=2,VLOOKUP(H216,[1]Priv_Workers!$B$2:$BD$55,3,FALSE),D216=3,VLOOKUP(H216,[1]Priv_Workers!$B$2:$BD$55,4,FALSE),D216=4,VLOOKUP(H216,[1]Priv_Workers!$B$2:$BD$55,5,FALSE),D216=5,VLOOKUP(H216,[1]Priv_Workers!$B$2:$BD$55,6,FALSE),D216=6,VLOOKUP(H216,[1]Priv_Workers!$B$2:$BD$55,7,FALSE),D216=7,VLOOKUP(H216,[1]Priv_Workers!$B$2:$BD$55,8,FALSE),D216=8,VLOOKUP(H216,[1]Priv_Workers!$B$2:$BD$55,9,FALSE),D216=9,VLOOKUP(H216,[1]Priv_Workers!$B$2:$BD$55,10,FALSE),D216=10,VLOOKUP(H216,[1]Priv_Workers!$B$2:$BD$55,11,FALSE),D216=11,VLOOKUP(H216,[1]Priv_Workers!$B$2:$BD$55,12,FALSE),D216=12,VLOOKUP(H216,[1]Priv_Workers!$B$2:$BD$55,13,FALSE)),C216=2015,_xlfn.IFS(D216=1,VLOOKUP(H216,[1]Priv_Workers!$B$2:$BD$55,14,FALSE),D216=2,VLOOKUP(H216,[1]Priv_Workers!$B$2:$BD$55,15,FALSE),D216=3,VLOOKUP(H216,[1]Priv_Workers!$B$2:$BD$55,16,FALSE),D216=4,VLOOKUP(H216,[1]Priv_Workers!$B$2:$BD$55,17,FALSE),D216=5,VLOOKUP(H216,[1]Priv_Workers!$B$2:$BD$55,18,FALSE),D216=6,VLOOKUP(H216,[1]Priv_Workers!$B$2:$BD$55,19,FALSE),D216=7,VLOOKUP(H216,[1]Priv_Workers!$B$2:$BD$55,20,FALSE),D216=8,VLOOKUP(H216,[1]Priv_Workers!$B$2:$BD$55,21,FALSE),D216=9,VLOOKUP(H216,[1]Priv_Workers!$B$2:$BD$55,22,FALSE),D216=10,VLOOKUP(H216,[1]Priv_Workers!$B$2:$BD$55,23,FALSE),D216=11,VLOOKUP(H216,[1]Priv_Workers!$B$2:$BD$55,24,FALSE),D216=12,VLOOKUP(H216,[1]Priv_Workers!$B$2:$BD$55,25,FALSE)),C216=2016,_xlfn.IFS(D216=1,VLOOKUP(H216,[1]Priv_Workers!$B$2:$BD$55,26,FALSE),D216=2,VLOOKUP(H216,[1]Priv_Workers!$B$2:$BD$55,27,FALSE),D216=3,VLOOKUP(H216,[1]Priv_Workers!$B$2:$BD$55,28,FALSE),D216=4,VLOOKUP(H216,[1]Priv_Workers!$B$2:$BD$55,29,FALSE),D216=5,VLOOKUP(H216,[1]Priv_Workers!$B$2:$BD$55,30,FALSE),D216=6,VLOOKUP(H216,[1]Priv_Workers!$B$2:$BD$55,31,FALSE),D216=7,VLOOKUP(H216,[1]Priv_Workers!$B$2:$BD$55,32,FALSE),D216=8,VLOOKUP(H216,[1]Priv_Workers!$B$2:$BD$55,33,FALSE),D216=9,VLOOKUP(H216,[1]Priv_Workers!$B$2:$BD$55,34,FALSE),D216=10,VLOOKUP(H216,[1]Priv_Workers!$B$2:$BD$55,35,FALSE),D216=11,VLOOKUP(H216,[1]Priv_Workers!$B$2:$BD$55,36,FALSE),D216=12,VLOOKUP(H216,[1]Priv_Workers!$B$2:$BD$55,37,FALSE)),C216=2017,_xlfn.IFS(D216=1,VLOOKUP(H216,[1]Priv_Workers!$B$2:$BD$55,38,FALSE),D216=2,VLOOKUP(H216,[1]Priv_Workers!$B$2:$BD$55,39,FALSE),D216=3,VLOOKUP(H216,[1]Priv_Workers!$B$2:$BD$55,40,FALSE),D216=4,VLOOKUP(H216,[1]Priv_Workers!$B$2:$BD$55,41,FALSE),D216=5,VLOOKUP(H216,[1]Priv_Workers!$B$2:$BD$55,42,FALSE),D216=6,VLOOKUP(H216,[1]Priv_Workers!$B$2:$BD$55,43,FALSE),D216=7,VLOOKUP(H216,[1]Priv_Workers!$B$2:$BD$55,43,FALSE),D216=8,VLOOKUP(H216,[1]Priv_Workers!$B$2:$BD$55,44,FALSE),D216=9,VLOOKUP(H216,[1]Priv_Workers!$B$2:$BD$55,45,FALSE),D216=10,VLOOKUP(H216,[1]Priv_Workers!$B$2:$BD$55,46,FALSE),D216=11,VLOOKUP(H216,[1]Priv_Workers!$B$2:$BD$55,47,FALSE),D216=12,VLOOKUP(H216,[1]Priv_Workers!$B$2:$BD$55,48)),C216=2018,_xlfn.IFS(D216=1,VLOOKUP(H216,[1]Priv_Workers!$B$2:$BD$55,49,FALSE),D216=2,VLOOKUP(H216,[1]Priv_Workers!$B$2:$BD$55,50,FALSE),D216=3,VLOOKUP(H216,[1]Priv_Workers!$B$2:$BD$55,51,FALSE),D216=4,VLOOKUP(H216,[1]Priv_Workers!$B$2:$BD$55,52,FALSE),D216=5,VLOOKUP(H216,[1]Priv_Workers!$B$2:$BD$55,53,FALSE),D216=6,VLOOKUP(H216,[1]Priv_Workers!$B$2:$BD$55,54)))</f>
        <v>#N/A</v>
      </c>
      <c r="X216" s="3" t="e">
        <f t="shared" si="27"/>
        <v>#N/A</v>
      </c>
      <c r="Y216" s="2" t="e">
        <f>_xlfn.IFS(C216=2014, _xlfn.IFS(E216=1, VLOOKUP(H216, [1]Wage_Info!$B$2:$AH$55, 2, FALSE), E216=2, VLOOKUP(H216, [1]Wage_Info!$B$2:$AH$55, 3, FALSE), E216=3, VLOOKUP(H216, [1]Wage_Info!$B$2:$AH$55, 4, FALSE), E216=4, VLOOKUP(H216, [1]Wage_Info!$B$2:$AH$55, 5, FALSE)), C216=2015, _xlfn.IFS(E216=1, VLOOKUP(H216, [1]Wage_Info!$B$2:$AH$55, 6, FALSE), E216=2, VLOOKUP(H216, [1]Wage_Info!$B$2:$AH$55, 7, FALSE), E216=3, VLOOKUP(H216, [1]Wage_Info!$B$2:$AH$55, 8, FALSE), E216=4, VLOOKUP(H216, [1]Wage_Info!$B$2:$AH$55, 9, FALSE)), C216=2016, _xlfn.IFS(E216=1, VLOOKUP(H216, [1]Wage_Info!$B$2:$AH$55, 10, FALSE), E216=2, VLOOKUP(H216, [1]Wage_Info!$B$2:$AH$55, 11, FALSE), E216=3, VLOOKUP(H216, [1]Wage_Info!$B$2:$AH$55, 12, FALSE), E216=4, VLOOKUP(H216, [1]Wage_Info!$B$2:$AH$55, 13, FALSE)), C216=2017, _xlfn.IFS(E216=1, VLOOKUP(H216, [1]Wage_Info!$B$2:$AH$55, 14, FALSE), E216=2, VLOOKUP(H216, [1]Wage_Info!$B$2:$AH$55, 15, FALSE), E216=3, VLOOKUP(H216, [1]Wage_Info!$B$2:$AH$55, 16, FALSE), E216=4, VLOOKUP(H216, [1]Wage_Info!$B$2:$AH$55, 17, FALSE)), C216 = 2018, _xlfn.IFS(E216=1, VLOOKUP(H216, [1]Wage_Info!$B$2:$AH$55, 18, FALSE), E216=3, VLOOKUP(H216, [1]Wage_Info!$B$2:$AH$55, 19, FALSE)))</f>
        <v>#N/A</v>
      </c>
      <c r="Z216" s="2" t="e">
        <f>_xlfn.IFS(C216=2014, _xlfn.IFS(E216=1, VLOOKUP(H216, [1]Wage_Info!$B$2:$AL$55, 20, FALSE), E216=2, VLOOKUP(H216, [1]Wage_Info!$B$2:$AL$55, 21, FALSE), E216=3, VLOOKUP(H216, [1]Wage_Info!$B$2:$AL$55, 22, FALSE), E216=4, VLOOKUP(H216, [1]Wage_Info!$B$2:$AL$55, 23, FALSE)), C216=2015, _xlfn.IFS(E216=1, VLOOKUP(H216, [1]Wage_Info!$B$2:$AL$55, 24, FALSE), E216=2, VLOOKUP(H216, [1]Wage_Info!$B$2:$AL$55, 25, FALSE), E216=3, VLOOKUP(H216, [1]Wage_Info!$B$2:$AL$55, 26, FALSE), E216=4, VLOOKUP(H216, [1]Wage_Info!$B$2:$AL$55, 27, FALSE)), C216=2016, _xlfn.IFS(E216=1, VLOOKUP(H216, [1]Wage_Info!$B$2:$AL$55, 28, FALSE), E216=2, VLOOKUP(H216, [1]Wage_Info!$B$2:$AL$55, 29, FALSE), E216=3, VLOOKUP(H216, [1]Wage_Info!$B$2:$AL$55, 30, FALSE), E216=4, VLOOKUP(H216, [1]Wage_Info!$B$2:$AL$55, 31, FALSE)), C216=2017, _xlfn.IFS(E216=1, VLOOKUP(H216, [1]Wage_Info!$B$2:$AL$55, 32, FALSE), E216=2, VLOOKUP(H216, [1]Wage_Info!$B$2:$AL$55, 33, FALSE), E216=3, VLOOKUP(H216, [1]Wage_Info!$B$2:$AL$55, 34, FALSE), E216=4, VLOOKUP(H216, [1]Wage_Info!$B$2:$AL$55, 35, FALSE)), C216 = 2018, _xlfn.IFS(E216=1, VLOOKUP(H216, [1]Wage_Info!$B$2:$AL$55, 36, FALSE), E216=2, VLOOKUP(H216, [1]Wage_Info!$B$2:$AL$55, 37, FALSE)))</f>
        <v>#N/A</v>
      </c>
      <c r="AA216" s="4" t="e">
        <f t="shared" si="28"/>
        <v>#N/A</v>
      </c>
      <c r="AB216">
        <f>[1]Key!C216</f>
        <v>0</v>
      </c>
      <c r="AC216">
        <f t="shared" si="29"/>
        <v>0</v>
      </c>
      <c r="AD216">
        <f t="shared" si="30"/>
        <v>0</v>
      </c>
      <c r="AE216">
        <f t="shared" si="31"/>
        <v>0</v>
      </c>
      <c r="AF216">
        <f>[1]Key!D216</f>
        <v>0</v>
      </c>
    </row>
    <row r="217" spans="1:32" x14ac:dyDescent="0.3">
      <c r="A217">
        <v>216</v>
      </c>
      <c r="B217">
        <v>35</v>
      </c>
      <c r="C217">
        <v>2017</v>
      </c>
      <c r="D217">
        <v>5</v>
      </c>
      <c r="E217">
        <f t="shared" si="24"/>
        <v>2</v>
      </c>
      <c r="F217">
        <v>2017</v>
      </c>
      <c r="G217" t="s">
        <v>65</v>
      </c>
      <c r="H217" s="1">
        <f>VALUE(IF(G217="foreign",53,SUBSTITUTE(G217,G217,VLOOKUP(G217,[1]Key!$G$2:$H$55,2,))))</f>
        <v>11</v>
      </c>
      <c r="I217" t="s">
        <v>77</v>
      </c>
      <c r="J217">
        <f>VALUE(_xlfn.IFS(I217="foreign",53,I217="fictional",54, I217="unspecified", 55, NOT(OR(I217="foreign",I217="fictional")),SUBSTITUTE(I217,I217,VLOOKUP(I217,[1]Key!$G$2:$H$55,2,))))</f>
        <v>14</v>
      </c>
      <c r="K217">
        <f t="shared" si="25"/>
        <v>0</v>
      </c>
      <c r="L217">
        <f>VLOOKUP(H217, [1]Key!$H$2:$K$54, 2)</f>
        <v>5</v>
      </c>
      <c r="M217">
        <f>VLOOKUP(J217, [1]Key!$H$2:$K$54, 2)</f>
        <v>3</v>
      </c>
      <c r="N217">
        <f>VLOOKUP("*"&amp;G217&amp;"*",[1]Key!$N$2:$O$6,2,FALSE)</f>
        <v>3</v>
      </c>
      <c r="O217">
        <f>VLOOKUP("*"&amp;G217&amp;"*",[1]Key!$R$2:$S$11,2,FALSE)</f>
        <v>7</v>
      </c>
      <c r="P217">
        <v>3615</v>
      </c>
      <c r="Q217" s="2">
        <v>28000000</v>
      </c>
      <c r="R217" t="s">
        <v>67</v>
      </c>
      <c r="S217">
        <f>VLOOKUP(R217, [1]Key!$U$2:$V$50, 2, FALSE)</f>
        <v>9</v>
      </c>
      <c r="T217">
        <f t="shared" si="26"/>
        <v>1</v>
      </c>
      <c r="U217">
        <f>_xlfn.IFS(C217=2018, VLOOKUP(H217, '[1]State Pop'!$B$2:$G$55,6),C217=2017, VLOOKUP(H217, '[1]State Pop'!$B$2:$F$55,5),C217=2016, VLOOKUP(H217, '[1]State Pop'!$B$2:$F$55,4), C217=2015, VLOOKUP(H217, '[1]State Pop'!$B$2:$F$55,3), C217=2014, VLOOKUP(H217, '[1]State Pop'!$B$2:$F$55,2))</f>
        <v>10429379</v>
      </c>
      <c r="V217">
        <f>_xlfn.IFS(C217=2014,_xlfn.IFS(D217=1,VLOOKUP(H217,[1]Film_Workers!$B$2:$BD$55,2,FALSE),D217=2,VLOOKUP(H217,[1]Film_Workers!$B$2:$BD$55,3,FALSE),D217=3,VLOOKUP(H217,[1]Film_Workers!$B$2:$BD$55,4,FALSE),D217=4,VLOOKUP(H217,[1]Film_Workers!$B$2:$BD$55,5,FALSE),D217=5,VLOOKUP(H217,[1]Film_Workers!$B$2:$BD$55,6,FALSE),D217=6,VLOOKUP(H217,[1]Film_Workers!$B$2:$BD$55,7,FALSE),D217=7,VLOOKUP(H217,[1]Film_Workers!$B$2:$BD$55,8,FALSE),D217=8,VLOOKUP(H217,[1]Film_Workers!$B$2:$BD$55,9,FALSE),D217=9,VLOOKUP(H217,[1]Film_Workers!$B$2:$BD$55,10,FALSE),D217=10,VLOOKUP(H217,[1]Film_Workers!$B$2:$BD$55,11,FALSE),D217=11,VLOOKUP(H217,[1]Film_Workers!$B$2:$BD$55,12,FALSE),D217=12,VLOOKUP(H217,[1]Film_Workers!$B$2:$BD$55,13,FALSE)),C217=2015,_xlfn.IFS(D217=1,VLOOKUP(H217,[1]Film_Workers!$B$2:$BD$55,14,FALSE),D217=2,VLOOKUP(H217,[1]Film_Workers!$B$2:$BD$55,15,FALSE),D217=3,VLOOKUP(H217,[1]Film_Workers!$B$2:$BD$55,16,FALSE),D217=4,VLOOKUP(H217,[1]Film_Workers!$B$2:$BD$55,17,FALSE),D217=5,VLOOKUP(H217,[1]Film_Workers!$B$2:$BD$55,18,FALSE),D217=6,VLOOKUP(H217,[1]Film_Workers!$B$2:$BD$55,19,FALSE),D217=7,VLOOKUP(H217,[1]Film_Workers!$B$2:$BD$55,20,FALSE),D217=8,VLOOKUP(H217,[1]Film_Workers!$B$2:$BD$55,21,FALSE),D217=9,VLOOKUP(H217,[1]Film_Workers!$B$2:$BD$55,22,FALSE),D217=10,VLOOKUP(H217,[1]Film_Workers!$B$2:$BD$55,23,FALSE),D217=11,VLOOKUP(H217,[1]Film_Workers!$B$2:$BD$55,24,FALSE),D217=12,VLOOKUP(H217,[1]Film_Workers!$B$2:$BD$55,25,FALSE)),C217=2016,_xlfn.IFS(D217=1,VLOOKUP(H217,[1]Film_Workers!$B$2:$BD$55,26,FALSE),D217=2,VLOOKUP(H217,[1]Film_Workers!$B$2:$BD$55,27,FALSE),D217=3,VLOOKUP(H217,[1]Film_Workers!$B$2:$BD$55,28,FALSE),D217=4,VLOOKUP(H217,[1]Film_Workers!$B$2:$BD$55,29,FALSE),D217=5,VLOOKUP(H217,[1]Film_Workers!$B$2:$BD$55,30,FALSE),D217=6,VLOOKUP(H217,[1]Film_Workers!$B$2:$BD$55,31,FALSE),D217=7,VLOOKUP(H217,[1]Film_Workers!$B$2:$BD$55,32,FALSE),D217=8,VLOOKUP(H217,[1]Film_Workers!$B$2:$BD$55,33,FALSE),D217=9,VLOOKUP(H217,[1]Film_Workers!$B$2:$BD$55,34,FALSE),D217=10,VLOOKUP(H217,[1]Film_Workers!$B$2:$BD$55,35,FALSE),D217=11,VLOOKUP(H217,[1]Film_Workers!$B$2:$BD$55,36,FALSE),D217=12,VLOOKUP(H217,[1]Film_Workers!$B$2:$BD$55,37,FALSE)),C217=2017,_xlfn.IFS(D217=1,VLOOKUP(H217,[1]Film_Workers!$B$2:$BD$55,38,FALSE),D217=2,VLOOKUP(H217,[1]Film_Workers!$B$2:$BD$55,39,FALSE),D217=3,VLOOKUP(H217,[1]Film_Workers!$B$2:$BD$55,40,FALSE),D217=4,VLOOKUP(H217,[1]Film_Workers!$B$2:$BD$55,41,FALSE),D217=5,VLOOKUP(H217,[1]Film_Workers!$B$2:$BD$55,42,FALSE),D217=6,VLOOKUP(H217,[1]Film_Workers!$B$2:$BD$55,43,FALSE),D217=7,VLOOKUP(H217,[1]Film_Workers!$B$2:$BD$55,43,FALSE),D217=8,VLOOKUP(H217,[1]Film_Workers!$B$2:$BD$55,44,FALSE),D217=9,VLOOKUP(H217,[1]Film_Workers!$B$2:$BD$55,45,FALSE),D217=10,VLOOKUP(H217,[1]Film_Workers!$B$2:$BD$55,46,FALSE),D217=11,VLOOKUP(H217,[1]Film_Workers!$B$2:$BD$55,47,FALSE),D217=12,VLOOKUP(H217,[1]Film_Workers!$B$2:$BD$55,48)),C217=2018,_xlfn.IFS(D217=1,VLOOKUP(H217,[1]Film_Workers!$B$2:$BD$55,49,FALSE),D217=2,VLOOKUP(H217,[1]Film_Workers!$B$2:$BD$55,50,FALSE),D217=3,VLOOKUP(H217,[1]Film_Workers!$B$2:$BD$55,51,FALSE),D217=4,VLOOKUP(H217,[1]Film_Workers!$B$2:$BD$55,52,FALSE),D217=5,VLOOKUP(H217,[1]Film_Workers!$B$2:$BD$55,53,FALSE),D217=6,VLOOKUP(H217,[1]Film_Workers!$B$2:$BD$55,54)))</f>
        <v>14624</v>
      </c>
      <c r="W217">
        <f>_xlfn.IFS(C217=2014,_xlfn.IFS(D217=1,VLOOKUP(H217,[1]Priv_Workers!$B$2:$BD$55,2,FALSE),D217=2,VLOOKUP(H217,[1]Priv_Workers!$B$2:$BD$55,3,FALSE),D217=3,VLOOKUP(H217,[1]Priv_Workers!$B$2:$BD$55,4,FALSE),D217=4,VLOOKUP(H217,[1]Priv_Workers!$B$2:$BD$55,5,FALSE),D217=5,VLOOKUP(H217,[1]Priv_Workers!$B$2:$BD$55,6,FALSE),D217=6,VLOOKUP(H217,[1]Priv_Workers!$B$2:$BD$55,7,FALSE),D217=7,VLOOKUP(H217,[1]Priv_Workers!$B$2:$BD$55,8,FALSE),D217=8,VLOOKUP(H217,[1]Priv_Workers!$B$2:$BD$55,9,FALSE),D217=9,VLOOKUP(H217,[1]Priv_Workers!$B$2:$BD$55,10,FALSE),D217=10,VLOOKUP(H217,[1]Priv_Workers!$B$2:$BD$55,11,FALSE),D217=11,VLOOKUP(H217,[1]Priv_Workers!$B$2:$BD$55,12,FALSE),D217=12,VLOOKUP(H217,[1]Priv_Workers!$B$2:$BD$55,13,FALSE)),C217=2015,_xlfn.IFS(D217=1,VLOOKUP(H217,[1]Priv_Workers!$B$2:$BD$55,14,FALSE),D217=2,VLOOKUP(H217,[1]Priv_Workers!$B$2:$BD$55,15,FALSE),D217=3,VLOOKUP(H217,[1]Priv_Workers!$B$2:$BD$55,16,FALSE),D217=4,VLOOKUP(H217,[1]Priv_Workers!$B$2:$BD$55,17,FALSE),D217=5,VLOOKUP(H217,[1]Priv_Workers!$B$2:$BD$55,18,FALSE),D217=6,VLOOKUP(H217,[1]Priv_Workers!$B$2:$BD$55,19,FALSE),D217=7,VLOOKUP(H217,[1]Priv_Workers!$B$2:$BD$55,20,FALSE),D217=8,VLOOKUP(H217,[1]Priv_Workers!$B$2:$BD$55,21,FALSE),D217=9,VLOOKUP(H217,[1]Priv_Workers!$B$2:$BD$55,22,FALSE),D217=10,VLOOKUP(H217,[1]Priv_Workers!$B$2:$BD$55,23,FALSE),D217=11,VLOOKUP(H217,[1]Priv_Workers!$B$2:$BD$55,24,FALSE),D217=12,VLOOKUP(H217,[1]Priv_Workers!$B$2:$BD$55,25,FALSE)),C217=2016,_xlfn.IFS(D217=1,VLOOKUP(H217,[1]Priv_Workers!$B$2:$BD$55,26,FALSE),D217=2,VLOOKUP(H217,[1]Priv_Workers!$B$2:$BD$55,27,FALSE),D217=3,VLOOKUP(H217,[1]Priv_Workers!$B$2:$BD$55,28,FALSE),D217=4,VLOOKUP(H217,[1]Priv_Workers!$B$2:$BD$55,29,FALSE),D217=5,VLOOKUP(H217,[1]Priv_Workers!$B$2:$BD$55,30,FALSE),D217=6,VLOOKUP(H217,[1]Priv_Workers!$B$2:$BD$55,31,FALSE),D217=7,VLOOKUP(H217,[1]Priv_Workers!$B$2:$BD$55,32,FALSE),D217=8,VLOOKUP(H217,[1]Priv_Workers!$B$2:$BD$55,33,FALSE),D217=9,VLOOKUP(H217,[1]Priv_Workers!$B$2:$BD$55,34,FALSE),D217=10,VLOOKUP(H217,[1]Priv_Workers!$B$2:$BD$55,35,FALSE),D217=11,VLOOKUP(H217,[1]Priv_Workers!$B$2:$BD$55,36,FALSE),D217=12,VLOOKUP(H217,[1]Priv_Workers!$B$2:$BD$55,37,FALSE)),C217=2017,_xlfn.IFS(D217=1,VLOOKUP(H217,[1]Priv_Workers!$B$2:$BD$55,38,FALSE),D217=2,VLOOKUP(H217,[1]Priv_Workers!$B$2:$BD$55,39,FALSE),D217=3,VLOOKUP(H217,[1]Priv_Workers!$B$2:$BD$55,40,FALSE),D217=4,VLOOKUP(H217,[1]Priv_Workers!$B$2:$BD$55,41,FALSE),D217=5,VLOOKUP(H217,[1]Priv_Workers!$B$2:$BD$55,42,FALSE),D217=6,VLOOKUP(H217,[1]Priv_Workers!$B$2:$BD$55,43,FALSE),D217=7,VLOOKUP(H217,[1]Priv_Workers!$B$2:$BD$55,43,FALSE),D217=8,VLOOKUP(H217,[1]Priv_Workers!$B$2:$BD$55,44,FALSE),D217=9,VLOOKUP(H217,[1]Priv_Workers!$B$2:$BD$55,45,FALSE),D217=10,VLOOKUP(H217,[1]Priv_Workers!$B$2:$BD$55,46,FALSE),D217=11,VLOOKUP(H217,[1]Priv_Workers!$B$2:$BD$55,47,FALSE),D217=12,VLOOKUP(H217,[1]Priv_Workers!$B$2:$BD$55,48)),C217=2018,_xlfn.IFS(D217=1,VLOOKUP(H217,[1]Priv_Workers!$B$2:$BD$55,49,FALSE),D217=2,VLOOKUP(H217,[1]Priv_Workers!$B$2:$BD$55,50,FALSE),D217=3,VLOOKUP(H217,[1]Priv_Workers!$B$2:$BD$55,51,FALSE),D217=4,VLOOKUP(H217,[1]Priv_Workers!$B$2:$BD$55,52,FALSE),D217=5,VLOOKUP(H217,[1]Priv_Workers!$B$2:$BD$55,53,FALSE),D217=6,VLOOKUP(H217,[1]Priv_Workers!$B$2:$BD$55,54)))</f>
        <v>3695033</v>
      </c>
      <c r="X217" s="3">
        <f t="shared" si="27"/>
        <v>3.957745438268075E-3</v>
      </c>
      <c r="Y217" s="2">
        <f>_xlfn.IFS(C217=2014, _xlfn.IFS(E217=1, VLOOKUP(H217, [1]Wage_Info!$B$2:$AH$55, 2, FALSE), E217=2, VLOOKUP(H217, [1]Wage_Info!$B$2:$AH$55, 3, FALSE), E217=3, VLOOKUP(H217, [1]Wage_Info!$B$2:$AH$55, 4, FALSE), E217=4, VLOOKUP(H217, [1]Wage_Info!$B$2:$AH$55, 5, FALSE)), C217=2015, _xlfn.IFS(E217=1, VLOOKUP(H217, [1]Wage_Info!$B$2:$AH$55, 6, FALSE), E217=2, VLOOKUP(H217, [1]Wage_Info!$B$2:$AH$55, 7, FALSE), E217=3, VLOOKUP(H217, [1]Wage_Info!$B$2:$AH$55, 8, FALSE), E217=4, VLOOKUP(H217, [1]Wage_Info!$B$2:$AH$55, 9, FALSE)), C217=2016, _xlfn.IFS(E217=1, VLOOKUP(H217, [1]Wage_Info!$B$2:$AH$55, 10, FALSE), E217=2, VLOOKUP(H217, [1]Wage_Info!$B$2:$AH$55, 11, FALSE), E217=3, VLOOKUP(H217, [1]Wage_Info!$B$2:$AH$55, 12, FALSE), E217=4, VLOOKUP(H217, [1]Wage_Info!$B$2:$AH$55, 13, FALSE)), C217=2017, _xlfn.IFS(E217=1, VLOOKUP(H217, [1]Wage_Info!$B$2:$AH$55, 14, FALSE), E217=2, VLOOKUP(H217, [1]Wage_Info!$B$2:$AH$55, 15, FALSE), E217=3, VLOOKUP(H217, [1]Wage_Info!$B$2:$AH$55, 16, FALSE), E217=4, VLOOKUP(H217, [1]Wage_Info!$B$2:$AH$55, 17, FALSE)), C217 = 2018, _xlfn.IFS(E217=1, VLOOKUP(H217, [1]Wage_Info!$B$2:$AH$55, 18, FALSE), E217=3, VLOOKUP(H217, [1]Wage_Info!$B$2:$AH$55, 19, FALSE)))</f>
        <v>238711048</v>
      </c>
      <c r="Z217" s="2">
        <f>_xlfn.IFS(C217=2014, _xlfn.IFS(E217=1, VLOOKUP(H217, [1]Wage_Info!$B$2:$AL$55, 20, FALSE), E217=2, VLOOKUP(H217, [1]Wage_Info!$B$2:$AL$55, 21, FALSE), E217=3, VLOOKUP(H217, [1]Wage_Info!$B$2:$AL$55, 22, FALSE), E217=4, VLOOKUP(H217, [1]Wage_Info!$B$2:$AL$55, 23, FALSE)), C217=2015, _xlfn.IFS(E217=1, VLOOKUP(H217, [1]Wage_Info!$B$2:$AL$55, 24, FALSE), E217=2, VLOOKUP(H217, [1]Wage_Info!$B$2:$AL$55, 25, FALSE), E217=3, VLOOKUP(H217, [1]Wage_Info!$B$2:$AL$55, 26, FALSE), E217=4, VLOOKUP(H217, [1]Wage_Info!$B$2:$AL$55, 27, FALSE)), C217=2016, _xlfn.IFS(E217=1, VLOOKUP(H217, [1]Wage_Info!$B$2:$AL$55, 28, FALSE), E217=2, VLOOKUP(H217, [1]Wage_Info!$B$2:$AL$55, 29, FALSE), E217=3, VLOOKUP(H217, [1]Wage_Info!$B$2:$AL$55, 30, FALSE), E217=4, VLOOKUP(H217, [1]Wage_Info!$B$2:$AL$55, 31, FALSE)), C217=2017, _xlfn.IFS(E217=1, VLOOKUP(H217, [1]Wage_Info!$B$2:$AL$55, 32, FALSE), E217=2, VLOOKUP(H217, [1]Wage_Info!$B$2:$AL$55, 33, FALSE), E217=3, VLOOKUP(H217, [1]Wage_Info!$B$2:$AL$55, 34, FALSE), E217=4, VLOOKUP(H217, [1]Wage_Info!$B$2:$AL$55, 35, FALSE)), C217 = 2018, _xlfn.IFS(E217=1, VLOOKUP(H217, [1]Wage_Info!$B$2:$AL$55, 36, FALSE), E217=2, VLOOKUP(H217, [1]Wage_Info!$B$2:$AL$55, 37, FALSE)))</f>
        <v>46315728091</v>
      </c>
      <c r="AA217" s="4">
        <f t="shared" si="28"/>
        <v>5.1539953669946939E-3</v>
      </c>
      <c r="AB217">
        <f>[1]Key!C217</f>
        <v>1</v>
      </c>
      <c r="AC217">
        <f t="shared" si="29"/>
        <v>0</v>
      </c>
      <c r="AD217">
        <f t="shared" si="30"/>
        <v>0</v>
      </c>
      <c r="AE217">
        <f t="shared" si="31"/>
        <v>0</v>
      </c>
      <c r="AF217">
        <f>[1]Key!D217</f>
        <v>0</v>
      </c>
    </row>
    <row r="218" spans="1:32" x14ac:dyDescent="0.3">
      <c r="A218">
        <v>217</v>
      </c>
      <c r="B218">
        <v>36</v>
      </c>
      <c r="E218" t="e">
        <f t="shared" si="24"/>
        <v>#N/A</v>
      </c>
      <c r="F218">
        <v>2017</v>
      </c>
      <c r="G218" t="s">
        <v>40</v>
      </c>
      <c r="H218" s="1">
        <f>VALUE(IF(G218="foreign",53,SUBSTITUTE(G218,G218,VLOOKUP(G218,[1]Key!$G$2:$H$55,2,))))</f>
        <v>5</v>
      </c>
      <c r="I218" t="s">
        <v>97</v>
      </c>
      <c r="J218">
        <f>VALUE(_xlfn.IFS(I218="foreign",53,I218="fictional",54, I218="unspecified", 55, NOT(OR(I218="foreign",I218="fictional")),SUBSTITUTE(I218,I218,VLOOKUP(I218,[1]Key!$G$2:$H$55,2,))))</f>
        <v>54</v>
      </c>
      <c r="K218">
        <f t="shared" si="25"/>
        <v>0</v>
      </c>
      <c r="L218">
        <f>VLOOKUP(H218, [1]Key!$H$2:$K$54, 2)</f>
        <v>3</v>
      </c>
      <c r="M218">
        <f>VLOOKUP(J218, [1]Key!$H$2:$K$54, 2)</f>
        <v>0</v>
      </c>
      <c r="N218">
        <f>VLOOKUP("*"&amp;G218&amp;"*",[1]Key!$N$2:$O$6,2,FALSE)</f>
        <v>4</v>
      </c>
      <c r="O218">
        <f>VLOOKUP("*"&amp;G218&amp;"*",[1]Key!$R$2:$S$11,2,FALSE)</f>
        <v>6</v>
      </c>
      <c r="P218">
        <v>3610</v>
      </c>
      <c r="Q218" s="2">
        <v>60000000</v>
      </c>
      <c r="R218" t="s">
        <v>46</v>
      </c>
      <c r="S218">
        <f>VLOOKUP(R218, [1]Key!$U$2:$V$23, 2, FALSE)</f>
        <v>6</v>
      </c>
      <c r="T218">
        <f t="shared" si="26"/>
        <v>0</v>
      </c>
      <c r="U218" t="e">
        <f>_xlfn.IFS(C218=2018, VLOOKUP(H218, '[1]State Pop'!$B$2:$G$55,6),C218=2017, VLOOKUP(H218, '[1]State Pop'!$B$2:$F$55,5),C218=2016, VLOOKUP(H218, '[1]State Pop'!$B$2:$F$55,4), C218=2015, VLOOKUP(H218, '[1]State Pop'!$B$2:$F$55,3), C218=2014, VLOOKUP(H218, '[1]State Pop'!$B$2:$F$55,2))</f>
        <v>#N/A</v>
      </c>
      <c r="V218" t="e">
        <f>_xlfn.IFS(C218=2014,_xlfn.IFS(D218=1,VLOOKUP(H218,[1]Film_Workers!$B$2:$BD$55,2,FALSE),D218=2,VLOOKUP(H218,[1]Film_Workers!$B$2:$BD$55,3,FALSE),D218=3,VLOOKUP(H218,[1]Film_Workers!$B$2:$BD$55,4,FALSE),D218=4,VLOOKUP(H218,[1]Film_Workers!$B$2:$BD$55,5,FALSE),D218=5,VLOOKUP(H218,[1]Film_Workers!$B$2:$BD$55,6,FALSE),D218=6,VLOOKUP(H218,[1]Film_Workers!$B$2:$BD$55,7,FALSE),D218=7,VLOOKUP(H218,[1]Film_Workers!$B$2:$BD$55,8,FALSE),D218=8,VLOOKUP(H218,[1]Film_Workers!$B$2:$BD$55,9,FALSE),D218=9,VLOOKUP(H218,[1]Film_Workers!$B$2:$BD$55,10,FALSE),D218=10,VLOOKUP(H218,[1]Film_Workers!$B$2:$BD$55,11,FALSE),D218=11,VLOOKUP(H218,[1]Film_Workers!$B$2:$BD$55,12,FALSE),D218=12,VLOOKUP(H218,[1]Film_Workers!$B$2:$BD$55,13,FALSE)),C218=2015,_xlfn.IFS(D218=1,VLOOKUP(H218,[1]Film_Workers!$B$2:$BD$55,14,FALSE),D218=2,VLOOKUP(H218,[1]Film_Workers!$B$2:$BD$55,15,FALSE),D218=3,VLOOKUP(H218,[1]Film_Workers!$B$2:$BD$55,16,FALSE),D218=4,VLOOKUP(H218,[1]Film_Workers!$B$2:$BD$55,17,FALSE),D218=5,VLOOKUP(H218,[1]Film_Workers!$B$2:$BD$55,18,FALSE),D218=6,VLOOKUP(H218,[1]Film_Workers!$B$2:$BD$55,19,FALSE),D218=7,VLOOKUP(H218,[1]Film_Workers!$B$2:$BD$55,20,FALSE),D218=8,VLOOKUP(H218,[1]Film_Workers!$B$2:$BD$55,21,FALSE),D218=9,VLOOKUP(H218,[1]Film_Workers!$B$2:$BD$55,22,FALSE),D218=10,VLOOKUP(H218,[1]Film_Workers!$B$2:$BD$55,23,FALSE),D218=11,VLOOKUP(H218,[1]Film_Workers!$B$2:$BD$55,24,FALSE),D218=12,VLOOKUP(H218,[1]Film_Workers!$B$2:$BD$55,25,FALSE)),C218=2016,_xlfn.IFS(D218=1,VLOOKUP(H218,[1]Film_Workers!$B$2:$BD$55,26,FALSE),D218=2,VLOOKUP(H218,[1]Film_Workers!$B$2:$BD$55,27,FALSE),D218=3,VLOOKUP(H218,[1]Film_Workers!$B$2:$BD$55,28,FALSE),D218=4,VLOOKUP(H218,[1]Film_Workers!$B$2:$BD$55,29,FALSE),D218=5,VLOOKUP(H218,[1]Film_Workers!$B$2:$BD$55,30,FALSE),D218=6,VLOOKUP(H218,[1]Film_Workers!$B$2:$BD$55,31,FALSE),D218=7,VLOOKUP(H218,[1]Film_Workers!$B$2:$BD$55,32,FALSE),D218=8,VLOOKUP(H218,[1]Film_Workers!$B$2:$BD$55,33,FALSE),D218=9,VLOOKUP(H218,[1]Film_Workers!$B$2:$BD$55,34,FALSE),D218=10,VLOOKUP(H218,[1]Film_Workers!$B$2:$BD$55,35,FALSE),D218=11,VLOOKUP(H218,[1]Film_Workers!$B$2:$BD$55,36,FALSE),D218=12,VLOOKUP(H218,[1]Film_Workers!$B$2:$BD$55,37,FALSE)),C218=2017,_xlfn.IFS(D218=1,VLOOKUP(H218,[1]Film_Workers!$B$2:$BD$55,38,FALSE),D218=2,VLOOKUP(H218,[1]Film_Workers!$B$2:$BD$55,39,FALSE),D218=3,VLOOKUP(H218,[1]Film_Workers!$B$2:$BD$55,40,FALSE),D218=4,VLOOKUP(H218,[1]Film_Workers!$B$2:$BD$55,41,FALSE),D218=5,VLOOKUP(H218,[1]Film_Workers!$B$2:$BD$55,42,FALSE),D218=6,VLOOKUP(H218,[1]Film_Workers!$B$2:$BD$55,43,FALSE),D218=7,VLOOKUP(H218,[1]Film_Workers!$B$2:$BD$55,43,FALSE),D218=8,VLOOKUP(H218,[1]Film_Workers!$B$2:$BD$55,44,FALSE),D218=9,VLOOKUP(H218,[1]Film_Workers!$B$2:$BD$55,45,FALSE),D218=10,VLOOKUP(H218,[1]Film_Workers!$B$2:$BD$55,46,FALSE),D218=11,VLOOKUP(H218,[1]Film_Workers!$B$2:$BD$55,47,FALSE),D218=12,VLOOKUP(H218,[1]Film_Workers!$B$2:$BD$55,48)),C218=2018,_xlfn.IFS(D218=1,VLOOKUP(H218,[1]Film_Workers!$B$2:$BD$55,49,FALSE),D218=2,VLOOKUP(H218,[1]Film_Workers!$B$2:$BD$55,50,FALSE),D218=3,VLOOKUP(H218,[1]Film_Workers!$B$2:$BD$55,51,FALSE),D218=4,VLOOKUP(H218,[1]Film_Workers!$B$2:$BD$55,52,FALSE),D218=5,VLOOKUP(H218,[1]Film_Workers!$B$2:$BD$55,53,FALSE),D218=6,VLOOKUP(H218,[1]Film_Workers!$B$2:$BD$55,54)))</f>
        <v>#N/A</v>
      </c>
      <c r="W218" t="e">
        <f>_xlfn.IFS(C218=2014,_xlfn.IFS(D218=1,VLOOKUP(H218,[1]Priv_Workers!$B$2:$BD$55,2,FALSE),D218=2,VLOOKUP(H218,[1]Priv_Workers!$B$2:$BD$55,3,FALSE),D218=3,VLOOKUP(H218,[1]Priv_Workers!$B$2:$BD$55,4,FALSE),D218=4,VLOOKUP(H218,[1]Priv_Workers!$B$2:$BD$55,5,FALSE),D218=5,VLOOKUP(H218,[1]Priv_Workers!$B$2:$BD$55,6,FALSE),D218=6,VLOOKUP(H218,[1]Priv_Workers!$B$2:$BD$55,7,FALSE),D218=7,VLOOKUP(H218,[1]Priv_Workers!$B$2:$BD$55,8,FALSE),D218=8,VLOOKUP(H218,[1]Priv_Workers!$B$2:$BD$55,9,FALSE),D218=9,VLOOKUP(H218,[1]Priv_Workers!$B$2:$BD$55,10,FALSE),D218=10,VLOOKUP(H218,[1]Priv_Workers!$B$2:$BD$55,11,FALSE),D218=11,VLOOKUP(H218,[1]Priv_Workers!$B$2:$BD$55,12,FALSE),D218=12,VLOOKUP(H218,[1]Priv_Workers!$B$2:$BD$55,13,FALSE)),C218=2015,_xlfn.IFS(D218=1,VLOOKUP(H218,[1]Priv_Workers!$B$2:$BD$55,14,FALSE),D218=2,VLOOKUP(H218,[1]Priv_Workers!$B$2:$BD$55,15,FALSE),D218=3,VLOOKUP(H218,[1]Priv_Workers!$B$2:$BD$55,16,FALSE),D218=4,VLOOKUP(H218,[1]Priv_Workers!$B$2:$BD$55,17,FALSE),D218=5,VLOOKUP(H218,[1]Priv_Workers!$B$2:$BD$55,18,FALSE),D218=6,VLOOKUP(H218,[1]Priv_Workers!$B$2:$BD$55,19,FALSE),D218=7,VLOOKUP(H218,[1]Priv_Workers!$B$2:$BD$55,20,FALSE),D218=8,VLOOKUP(H218,[1]Priv_Workers!$B$2:$BD$55,21,FALSE),D218=9,VLOOKUP(H218,[1]Priv_Workers!$B$2:$BD$55,22,FALSE),D218=10,VLOOKUP(H218,[1]Priv_Workers!$B$2:$BD$55,23,FALSE),D218=11,VLOOKUP(H218,[1]Priv_Workers!$B$2:$BD$55,24,FALSE),D218=12,VLOOKUP(H218,[1]Priv_Workers!$B$2:$BD$55,25,FALSE)),C218=2016,_xlfn.IFS(D218=1,VLOOKUP(H218,[1]Priv_Workers!$B$2:$BD$55,26,FALSE),D218=2,VLOOKUP(H218,[1]Priv_Workers!$B$2:$BD$55,27,FALSE),D218=3,VLOOKUP(H218,[1]Priv_Workers!$B$2:$BD$55,28,FALSE),D218=4,VLOOKUP(H218,[1]Priv_Workers!$B$2:$BD$55,29,FALSE),D218=5,VLOOKUP(H218,[1]Priv_Workers!$B$2:$BD$55,30,FALSE),D218=6,VLOOKUP(H218,[1]Priv_Workers!$B$2:$BD$55,31,FALSE),D218=7,VLOOKUP(H218,[1]Priv_Workers!$B$2:$BD$55,32,FALSE),D218=8,VLOOKUP(H218,[1]Priv_Workers!$B$2:$BD$55,33,FALSE),D218=9,VLOOKUP(H218,[1]Priv_Workers!$B$2:$BD$55,34,FALSE),D218=10,VLOOKUP(H218,[1]Priv_Workers!$B$2:$BD$55,35,FALSE),D218=11,VLOOKUP(H218,[1]Priv_Workers!$B$2:$BD$55,36,FALSE),D218=12,VLOOKUP(H218,[1]Priv_Workers!$B$2:$BD$55,37,FALSE)),C218=2017,_xlfn.IFS(D218=1,VLOOKUP(H218,[1]Priv_Workers!$B$2:$BD$55,38,FALSE),D218=2,VLOOKUP(H218,[1]Priv_Workers!$B$2:$BD$55,39,FALSE),D218=3,VLOOKUP(H218,[1]Priv_Workers!$B$2:$BD$55,40,FALSE),D218=4,VLOOKUP(H218,[1]Priv_Workers!$B$2:$BD$55,41,FALSE),D218=5,VLOOKUP(H218,[1]Priv_Workers!$B$2:$BD$55,42,FALSE),D218=6,VLOOKUP(H218,[1]Priv_Workers!$B$2:$BD$55,43,FALSE),D218=7,VLOOKUP(H218,[1]Priv_Workers!$B$2:$BD$55,43,FALSE),D218=8,VLOOKUP(H218,[1]Priv_Workers!$B$2:$BD$55,44,FALSE),D218=9,VLOOKUP(H218,[1]Priv_Workers!$B$2:$BD$55,45,FALSE),D218=10,VLOOKUP(H218,[1]Priv_Workers!$B$2:$BD$55,46,FALSE),D218=11,VLOOKUP(H218,[1]Priv_Workers!$B$2:$BD$55,47,FALSE),D218=12,VLOOKUP(H218,[1]Priv_Workers!$B$2:$BD$55,48)),C218=2018,_xlfn.IFS(D218=1,VLOOKUP(H218,[1]Priv_Workers!$B$2:$BD$55,49,FALSE),D218=2,VLOOKUP(H218,[1]Priv_Workers!$B$2:$BD$55,50,FALSE),D218=3,VLOOKUP(H218,[1]Priv_Workers!$B$2:$BD$55,51,FALSE),D218=4,VLOOKUP(H218,[1]Priv_Workers!$B$2:$BD$55,52,FALSE),D218=5,VLOOKUP(H218,[1]Priv_Workers!$B$2:$BD$55,53,FALSE),D218=6,VLOOKUP(H218,[1]Priv_Workers!$B$2:$BD$55,54)))</f>
        <v>#N/A</v>
      </c>
      <c r="X218" s="3" t="e">
        <f t="shared" si="27"/>
        <v>#N/A</v>
      </c>
      <c r="Y218" s="2" t="e">
        <f>_xlfn.IFS(C218=2014, _xlfn.IFS(E218=1, VLOOKUP(H218, [1]Wage_Info!$B$2:$AH$55, 2, FALSE), E218=2, VLOOKUP(H218, [1]Wage_Info!$B$2:$AH$55, 3, FALSE), E218=3, VLOOKUP(H218, [1]Wage_Info!$B$2:$AH$55, 4, FALSE), E218=4, VLOOKUP(H218, [1]Wage_Info!$B$2:$AH$55, 5, FALSE)), C218=2015, _xlfn.IFS(E218=1, VLOOKUP(H218, [1]Wage_Info!$B$2:$AH$55, 6, FALSE), E218=2, VLOOKUP(H218, [1]Wage_Info!$B$2:$AH$55, 7, FALSE), E218=3, VLOOKUP(H218, [1]Wage_Info!$B$2:$AH$55, 8, FALSE), E218=4, VLOOKUP(H218, [1]Wage_Info!$B$2:$AH$55, 9, FALSE)), C218=2016, _xlfn.IFS(E218=1, VLOOKUP(H218, [1]Wage_Info!$B$2:$AH$55, 10, FALSE), E218=2, VLOOKUP(H218, [1]Wage_Info!$B$2:$AH$55, 11, FALSE), E218=3, VLOOKUP(H218, [1]Wage_Info!$B$2:$AH$55, 12, FALSE), E218=4, VLOOKUP(H218, [1]Wage_Info!$B$2:$AH$55, 13, FALSE)), C218=2017, _xlfn.IFS(E218=1, VLOOKUP(H218, [1]Wage_Info!$B$2:$AH$55, 14, FALSE), E218=2, VLOOKUP(H218, [1]Wage_Info!$B$2:$AH$55, 15, FALSE), E218=3, VLOOKUP(H218, [1]Wage_Info!$B$2:$AH$55, 16, FALSE), E218=4, VLOOKUP(H218, [1]Wage_Info!$B$2:$AH$55, 17, FALSE)), C218 = 2018, _xlfn.IFS(E218=1, VLOOKUP(H218, [1]Wage_Info!$B$2:$AH$55, 18, FALSE), E218=3, VLOOKUP(H218, [1]Wage_Info!$B$2:$AH$55, 19, FALSE)))</f>
        <v>#N/A</v>
      </c>
      <c r="Z218" s="2" t="e">
        <f>_xlfn.IFS(C218=2014, _xlfn.IFS(E218=1, VLOOKUP(H218, [1]Wage_Info!$B$2:$AL$55, 20, FALSE), E218=2, VLOOKUP(H218, [1]Wage_Info!$B$2:$AL$55, 21, FALSE), E218=3, VLOOKUP(H218, [1]Wage_Info!$B$2:$AL$55, 22, FALSE), E218=4, VLOOKUP(H218, [1]Wage_Info!$B$2:$AL$55, 23, FALSE)), C218=2015, _xlfn.IFS(E218=1, VLOOKUP(H218, [1]Wage_Info!$B$2:$AL$55, 24, FALSE), E218=2, VLOOKUP(H218, [1]Wage_Info!$B$2:$AL$55, 25, FALSE), E218=3, VLOOKUP(H218, [1]Wage_Info!$B$2:$AL$55, 26, FALSE), E218=4, VLOOKUP(H218, [1]Wage_Info!$B$2:$AL$55, 27, FALSE)), C218=2016, _xlfn.IFS(E218=1, VLOOKUP(H218, [1]Wage_Info!$B$2:$AL$55, 28, FALSE), E218=2, VLOOKUP(H218, [1]Wage_Info!$B$2:$AL$55, 29, FALSE), E218=3, VLOOKUP(H218, [1]Wage_Info!$B$2:$AL$55, 30, FALSE), E218=4, VLOOKUP(H218, [1]Wage_Info!$B$2:$AL$55, 31, FALSE)), C218=2017, _xlfn.IFS(E218=1, VLOOKUP(H218, [1]Wage_Info!$B$2:$AL$55, 32, FALSE), E218=2, VLOOKUP(H218, [1]Wage_Info!$B$2:$AL$55, 33, FALSE), E218=3, VLOOKUP(H218, [1]Wage_Info!$B$2:$AL$55, 34, FALSE), E218=4, VLOOKUP(H218, [1]Wage_Info!$B$2:$AL$55, 35, FALSE)), C218 = 2018, _xlfn.IFS(E218=1, VLOOKUP(H218, [1]Wage_Info!$B$2:$AL$55, 36, FALSE), E218=2, VLOOKUP(H218, [1]Wage_Info!$B$2:$AL$55, 37, FALSE)))</f>
        <v>#N/A</v>
      </c>
      <c r="AA218" s="4" t="e">
        <f t="shared" si="28"/>
        <v>#N/A</v>
      </c>
      <c r="AB218">
        <f>[1]Key!C218</f>
        <v>0</v>
      </c>
      <c r="AC218">
        <f t="shared" si="29"/>
        <v>1</v>
      </c>
      <c r="AD218">
        <f t="shared" si="30"/>
        <v>0</v>
      </c>
      <c r="AE218">
        <f t="shared" si="31"/>
        <v>1</v>
      </c>
      <c r="AF218">
        <f>[1]Key!D218</f>
        <v>0</v>
      </c>
    </row>
    <row r="219" spans="1:32" x14ac:dyDescent="0.3">
      <c r="A219">
        <v>218</v>
      </c>
      <c r="B219">
        <v>37</v>
      </c>
      <c r="C219">
        <v>2017</v>
      </c>
      <c r="D219">
        <v>3</v>
      </c>
      <c r="E219">
        <f t="shared" si="24"/>
        <v>1</v>
      </c>
      <c r="F219">
        <v>2017</v>
      </c>
      <c r="G219" t="s">
        <v>72</v>
      </c>
      <c r="H219" s="1">
        <f>VALUE(IF(G219="foreign",53,SUBSTITUTE(G219,G219,VLOOKUP(G219,[1]Key!$G$2:$H$55,2,))))</f>
        <v>22</v>
      </c>
      <c r="I219" t="s">
        <v>47</v>
      </c>
      <c r="J219">
        <f>VALUE(_xlfn.IFS(I219="foreign",53,I219="fictional",54, I219="unspecified", 55, NOT(OR(I219="foreign",I219="fictional")),SUBSTITUTE(I219,I219,VLOOKUP(I219,[1]Key!$G$2:$H$55,2,))))</f>
        <v>55</v>
      </c>
      <c r="K219">
        <f t="shared" si="25"/>
        <v>0</v>
      </c>
      <c r="L219">
        <f>VLOOKUP(H219, [1]Key!$H$2:$K$54, 2)</f>
        <v>4</v>
      </c>
      <c r="M219">
        <f>VLOOKUP(J219, [1]Key!$H$2:$K$54, 2)</f>
        <v>0</v>
      </c>
      <c r="N219">
        <f>VLOOKUP("*"&amp;G219&amp;"*",[1]Key!$N$2:$O$6,2,FALSE)</f>
        <v>2</v>
      </c>
      <c r="O219">
        <f>VLOOKUP("*"&amp;G219&amp;"*",[1]Key!$R$2:$S$11,2,FALSE)</f>
        <v>5</v>
      </c>
      <c r="P219">
        <v>3575</v>
      </c>
      <c r="Q219" s="2">
        <v>70000000</v>
      </c>
      <c r="R219" t="s">
        <v>42</v>
      </c>
      <c r="S219">
        <f>VLOOKUP(R219, [1]Key!$U$2:$V$50, 2, FALSE)</f>
        <v>5</v>
      </c>
      <c r="T219">
        <f t="shared" si="26"/>
        <v>0</v>
      </c>
      <c r="U219">
        <f>_xlfn.IFS(C219=2018, VLOOKUP(H219, '[1]State Pop'!$B$2:$G$55,6),C219=2017, VLOOKUP(H219, '[1]State Pop'!$B$2:$F$55,5),C219=2016, VLOOKUP(H219, '[1]State Pop'!$B$2:$F$55,4), C219=2015, VLOOKUP(H219, '[1]State Pop'!$B$2:$F$55,3), C219=2014, VLOOKUP(H219, '[1]State Pop'!$B$2:$F$55,2))</f>
        <v>6859819</v>
      </c>
      <c r="V219">
        <f>_xlfn.IFS(C219=2014,_xlfn.IFS(D219=1,VLOOKUP(H219,[1]Film_Workers!$B$2:$BD$55,2,FALSE),D219=2,VLOOKUP(H219,[1]Film_Workers!$B$2:$BD$55,3,FALSE),D219=3,VLOOKUP(H219,[1]Film_Workers!$B$2:$BD$55,4,FALSE),D219=4,VLOOKUP(H219,[1]Film_Workers!$B$2:$BD$55,5,FALSE),D219=5,VLOOKUP(H219,[1]Film_Workers!$B$2:$BD$55,6,FALSE),D219=6,VLOOKUP(H219,[1]Film_Workers!$B$2:$BD$55,7,FALSE),D219=7,VLOOKUP(H219,[1]Film_Workers!$B$2:$BD$55,8,FALSE),D219=8,VLOOKUP(H219,[1]Film_Workers!$B$2:$BD$55,9,FALSE),D219=9,VLOOKUP(H219,[1]Film_Workers!$B$2:$BD$55,10,FALSE),D219=10,VLOOKUP(H219,[1]Film_Workers!$B$2:$BD$55,11,FALSE),D219=11,VLOOKUP(H219,[1]Film_Workers!$B$2:$BD$55,12,FALSE),D219=12,VLOOKUP(H219,[1]Film_Workers!$B$2:$BD$55,13,FALSE)),C219=2015,_xlfn.IFS(D219=1,VLOOKUP(H219,[1]Film_Workers!$B$2:$BD$55,14,FALSE),D219=2,VLOOKUP(H219,[1]Film_Workers!$B$2:$BD$55,15,FALSE),D219=3,VLOOKUP(H219,[1]Film_Workers!$B$2:$BD$55,16,FALSE),D219=4,VLOOKUP(H219,[1]Film_Workers!$B$2:$BD$55,17,FALSE),D219=5,VLOOKUP(H219,[1]Film_Workers!$B$2:$BD$55,18,FALSE),D219=6,VLOOKUP(H219,[1]Film_Workers!$B$2:$BD$55,19,FALSE),D219=7,VLOOKUP(H219,[1]Film_Workers!$B$2:$BD$55,20,FALSE),D219=8,VLOOKUP(H219,[1]Film_Workers!$B$2:$BD$55,21,FALSE),D219=9,VLOOKUP(H219,[1]Film_Workers!$B$2:$BD$55,22,FALSE),D219=10,VLOOKUP(H219,[1]Film_Workers!$B$2:$BD$55,23,FALSE),D219=11,VLOOKUP(H219,[1]Film_Workers!$B$2:$BD$55,24,FALSE),D219=12,VLOOKUP(H219,[1]Film_Workers!$B$2:$BD$55,25,FALSE)),C219=2016,_xlfn.IFS(D219=1,VLOOKUP(H219,[1]Film_Workers!$B$2:$BD$55,26,FALSE),D219=2,VLOOKUP(H219,[1]Film_Workers!$B$2:$BD$55,27,FALSE),D219=3,VLOOKUP(H219,[1]Film_Workers!$B$2:$BD$55,28,FALSE),D219=4,VLOOKUP(H219,[1]Film_Workers!$B$2:$BD$55,29,FALSE),D219=5,VLOOKUP(H219,[1]Film_Workers!$B$2:$BD$55,30,FALSE),D219=6,VLOOKUP(H219,[1]Film_Workers!$B$2:$BD$55,31,FALSE),D219=7,VLOOKUP(H219,[1]Film_Workers!$B$2:$BD$55,32,FALSE),D219=8,VLOOKUP(H219,[1]Film_Workers!$B$2:$BD$55,33,FALSE),D219=9,VLOOKUP(H219,[1]Film_Workers!$B$2:$BD$55,34,FALSE),D219=10,VLOOKUP(H219,[1]Film_Workers!$B$2:$BD$55,35,FALSE),D219=11,VLOOKUP(H219,[1]Film_Workers!$B$2:$BD$55,36,FALSE),D219=12,VLOOKUP(H219,[1]Film_Workers!$B$2:$BD$55,37,FALSE)),C219=2017,_xlfn.IFS(D219=1,VLOOKUP(H219,[1]Film_Workers!$B$2:$BD$55,38,FALSE),D219=2,VLOOKUP(H219,[1]Film_Workers!$B$2:$BD$55,39,FALSE),D219=3,VLOOKUP(H219,[1]Film_Workers!$B$2:$BD$55,40,FALSE),D219=4,VLOOKUP(H219,[1]Film_Workers!$B$2:$BD$55,41,FALSE),D219=5,VLOOKUP(H219,[1]Film_Workers!$B$2:$BD$55,42,FALSE),D219=6,VLOOKUP(H219,[1]Film_Workers!$B$2:$BD$55,43,FALSE),D219=7,VLOOKUP(H219,[1]Film_Workers!$B$2:$BD$55,43,FALSE),D219=8,VLOOKUP(H219,[1]Film_Workers!$B$2:$BD$55,44,FALSE),D219=9,VLOOKUP(H219,[1]Film_Workers!$B$2:$BD$55,45,FALSE),D219=10,VLOOKUP(H219,[1]Film_Workers!$B$2:$BD$55,46,FALSE),D219=11,VLOOKUP(H219,[1]Film_Workers!$B$2:$BD$55,47,FALSE),D219=12,VLOOKUP(H219,[1]Film_Workers!$B$2:$BD$55,48)),C219=2018,_xlfn.IFS(D219=1,VLOOKUP(H219,[1]Film_Workers!$B$2:$BD$55,49,FALSE),D219=2,VLOOKUP(H219,[1]Film_Workers!$B$2:$BD$55,50,FALSE),D219=3,VLOOKUP(H219,[1]Film_Workers!$B$2:$BD$55,51,FALSE),D219=4,VLOOKUP(H219,[1]Film_Workers!$B$2:$BD$55,52,FALSE),D219=5,VLOOKUP(H219,[1]Film_Workers!$B$2:$BD$55,53,FALSE),D219=6,VLOOKUP(H219,[1]Film_Workers!$B$2:$BD$55,54)))</f>
        <v>2707</v>
      </c>
      <c r="W219">
        <f>_xlfn.IFS(C219=2014,_xlfn.IFS(D219=1,VLOOKUP(H219,[1]Priv_Workers!$B$2:$BD$55,2,FALSE),D219=2,VLOOKUP(H219,[1]Priv_Workers!$B$2:$BD$55,3,FALSE),D219=3,VLOOKUP(H219,[1]Priv_Workers!$B$2:$BD$55,4,FALSE),D219=4,VLOOKUP(H219,[1]Priv_Workers!$B$2:$BD$55,5,FALSE),D219=5,VLOOKUP(H219,[1]Priv_Workers!$B$2:$BD$55,6,FALSE),D219=6,VLOOKUP(H219,[1]Priv_Workers!$B$2:$BD$55,7,FALSE),D219=7,VLOOKUP(H219,[1]Priv_Workers!$B$2:$BD$55,8,FALSE),D219=8,VLOOKUP(H219,[1]Priv_Workers!$B$2:$BD$55,9,FALSE),D219=9,VLOOKUP(H219,[1]Priv_Workers!$B$2:$BD$55,10,FALSE),D219=10,VLOOKUP(H219,[1]Priv_Workers!$B$2:$BD$55,11,FALSE),D219=11,VLOOKUP(H219,[1]Priv_Workers!$B$2:$BD$55,12,FALSE),D219=12,VLOOKUP(H219,[1]Priv_Workers!$B$2:$BD$55,13,FALSE)),C219=2015,_xlfn.IFS(D219=1,VLOOKUP(H219,[1]Priv_Workers!$B$2:$BD$55,14,FALSE),D219=2,VLOOKUP(H219,[1]Priv_Workers!$B$2:$BD$55,15,FALSE),D219=3,VLOOKUP(H219,[1]Priv_Workers!$B$2:$BD$55,16,FALSE),D219=4,VLOOKUP(H219,[1]Priv_Workers!$B$2:$BD$55,17,FALSE),D219=5,VLOOKUP(H219,[1]Priv_Workers!$B$2:$BD$55,18,FALSE),D219=6,VLOOKUP(H219,[1]Priv_Workers!$B$2:$BD$55,19,FALSE),D219=7,VLOOKUP(H219,[1]Priv_Workers!$B$2:$BD$55,20,FALSE),D219=8,VLOOKUP(H219,[1]Priv_Workers!$B$2:$BD$55,21,FALSE),D219=9,VLOOKUP(H219,[1]Priv_Workers!$B$2:$BD$55,22,FALSE),D219=10,VLOOKUP(H219,[1]Priv_Workers!$B$2:$BD$55,23,FALSE),D219=11,VLOOKUP(H219,[1]Priv_Workers!$B$2:$BD$55,24,FALSE),D219=12,VLOOKUP(H219,[1]Priv_Workers!$B$2:$BD$55,25,FALSE)),C219=2016,_xlfn.IFS(D219=1,VLOOKUP(H219,[1]Priv_Workers!$B$2:$BD$55,26,FALSE),D219=2,VLOOKUP(H219,[1]Priv_Workers!$B$2:$BD$55,27,FALSE),D219=3,VLOOKUP(H219,[1]Priv_Workers!$B$2:$BD$55,28,FALSE),D219=4,VLOOKUP(H219,[1]Priv_Workers!$B$2:$BD$55,29,FALSE),D219=5,VLOOKUP(H219,[1]Priv_Workers!$B$2:$BD$55,30,FALSE),D219=6,VLOOKUP(H219,[1]Priv_Workers!$B$2:$BD$55,31,FALSE),D219=7,VLOOKUP(H219,[1]Priv_Workers!$B$2:$BD$55,32,FALSE),D219=8,VLOOKUP(H219,[1]Priv_Workers!$B$2:$BD$55,33,FALSE),D219=9,VLOOKUP(H219,[1]Priv_Workers!$B$2:$BD$55,34,FALSE),D219=10,VLOOKUP(H219,[1]Priv_Workers!$B$2:$BD$55,35,FALSE),D219=11,VLOOKUP(H219,[1]Priv_Workers!$B$2:$BD$55,36,FALSE),D219=12,VLOOKUP(H219,[1]Priv_Workers!$B$2:$BD$55,37,FALSE)),C219=2017,_xlfn.IFS(D219=1,VLOOKUP(H219,[1]Priv_Workers!$B$2:$BD$55,38,FALSE),D219=2,VLOOKUP(H219,[1]Priv_Workers!$B$2:$BD$55,39,FALSE),D219=3,VLOOKUP(H219,[1]Priv_Workers!$B$2:$BD$55,40,FALSE),D219=4,VLOOKUP(H219,[1]Priv_Workers!$B$2:$BD$55,41,FALSE),D219=5,VLOOKUP(H219,[1]Priv_Workers!$B$2:$BD$55,42,FALSE),D219=6,VLOOKUP(H219,[1]Priv_Workers!$B$2:$BD$55,43,FALSE),D219=7,VLOOKUP(H219,[1]Priv_Workers!$B$2:$BD$55,43,FALSE),D219=8,VLOOKUP(H219,[1]Priv_Workers!$B$2:$BD$55,44,FALSE),D219=9,VLOOKUP(H219,[1]Priv_Workers!$B$2:$BD$55,45,FALSE),D219=10,VLOOKUP(H219,[1]Priv_Workers!$B$2:$BD$55,46,FALSE),D219=11,VLOOKUP(H219,[1]Priv_Workers!$B$2:$BD$55,47,FALSE),D219=12,VLOOKUP(H219,[1]Priv_Workers!$B$2:$BD$55,48)),C219=2018,_xlfn.IFS(D219=1,VLOOKUP(H219,[1]Priv_Workers!$B$2:$BD$55,49,FALSE),D219=2,VLOOKUP(H219,[1]Priv_Workers!$B$2:$BD$55,50,FALSE),D219=3,VLOOKUP(H219,[1]Priv_Workers!$B$2:$BD$55,51,FALSE),D219=4,VLOOKUP(H219,[1]Priv_Workers!$B$2:$BD$55,52,FALSE),D219=5,VLOOKUP(H219,[1]Priv_Workers!$B$2:$BD$55,53,FALSE),D219=6,VLOOKUP(H219,[1]Priv_Workers!$B$2:$BD$55,54)))</f>
        <v>3033795</v>
      </c>
      <c r="X219" s="3">
        <f t="shared" si="27"/>
        <v>8.9228177909186348E-4</v>
      </c>
      <c r="Y219" s="2">
        <f>_xlfn.IFS(C219=2014, _xlfn.IFS(E219=1, VLOOKUP(H219, [1]Wage_Info!$B$2:$AH$55, 2, FALSE), E219=2, VLOOKUP(H219, [1]Wage_Info!$B$2:$AH$55, 3, FALSE), E219=3, VLOOKUP(H219, [1]Wage_Info!$B$2:$AH$55, 4, FALSE), E219=4, VLOOKUP(H219, [1]Wage_Info!$B$2:$AH$55, 5, FALSE)), C219=2015, _xlfn.IFS(E219=1, VLOOKUP(H219, [1]Wage_Info!$B$2:$AH$55, 6, FALSE), E219=2, VLOOKUP(H219, [1]Wage_Info!$B$2:$AH$55, 7, FALSE), E219=3, VLOOKUP(H219, [1]Wage_Info!$B$2:$AH$55, 8, FALSE), E219=4, VLOOKUP(H219, [1]Wage_Info!$B$2:$AH$55, 9, FALSE)), C219=2016, _xlfn.IFS(E219=1, VLOOKUP(H219, [1]Wage_Info!$B$2:$AH$55, 10, FALSE), E219=2, VLOOKUP(H219, [1]Wage_Info!$B$2:$AH$55, 11, FALSE), E219=3, VLOOKUP(H219, [1]Wage_Info!$B$2:$AH$55, 12, FALSE), E219=4, VLOOKUP(H219, [1]Wage_Info!$B$2:$AH$55, 13, FALSE)), C219=2017, _xlfn.IFS(E219=1, VLOOKUP(H219, [1]Wage_Info!$B$2:$AH$55, 14, FALSE), E219=2, VLOOKUP(H219, [1]Wage_Info!$B$2:$AH$55, 15, FALSE), E219=3, VLOOKUP(H219, [1]Wage_Info!$B$2:$AH$55, 16, FALSE), E219=4, VLOOKUP(H219, [1]Wage_Info!$B$2:$AH$55, 17, FALSE)), C219 = 2018, _xlfn.IFS(E219=1, VLOOKUP(H219, [1]Wage_Info!$B$2:$AH$55, 18, FALSE), E219=3, VLOOKUP(H219, [1]Wage_Info!$B$2:$AH$55, 19, FALSE)))</f>
        <v>29035727</v>
      </c>
      <c r="Z219" s="2">
        <f>_xlfn.IFS(C219=2014, _xlfn.IFS(E219=1, VLOOKUP(H219, [1]Wage_Info!$B$2:$AL$55, 20, FALSE), E219=2, VLOOKUP(H219, [1]Wage_Info!$B$2:$AL$55, 21, FALSE), E219=3, VLOOKUP(H219, [1]Wage_Info!$B$2:$AL$55, 22, FALSE), E219=4, VLOOKUP(H219, [1]Wage_Info!$B$2:$AL$55, 23, FALSE)), C219=2015, _xlfn.IFS(E219=1, VLOOKUP(H219, [1]Wage_Info!$B$2:$AL$55, 24, FALSE), E219=2, VLOOKUP(H219, [1]Wage_Info!$B$2:$AL$55, 25, FALSE), E219=3, VLOOKUP(H219, [1]Wage_Info!$B$2:$AL$55, 26, FALSE), E219=4, VLOOKUP(H219, [1]Wage_Info!$B$2:$AL$55, 27, FALSE)), C219=2016, _xlfn.IFS(E219=1, VLOOKUP(H219, [1]Wage_Info!$B$2:$AL$55, 28, FALSE), E219=2, VLOOKUP(H219, [1]Wage_Info!$B$2:$AL$55, 29, FALSE), E219=3, VLOOKUP(H219, [1]Wage_Info!$B$2:$AL$55, 30, FALSE), E219=4, VLOOKUP(H219, [1]Wage_Info!$B$2:$AL$55, 31, FALSE)), C219=2017, _xlfn.IFS(E219=1, VLOOKUP(H219, [1]Wage_Info!$B$2:$AL$55, 32, FALSE), E219=2, VLOOKUP(H219, [1]Wage_Info!$B$2:$AL$55, 33, FALSE), E219=3, VLOOKUP(H219, [1]Wage_Info!$B$2:$AL$55, 34, FALSE), E219=4, VLOOKUP(H219, [1]Wage_Info!$B$2:$AL$55, 35, FALSE)), C219 = 2018, _xlfn.IFS(E219=1, VLOOKUP(H219, [1]Wage_Info!$B$2:$AL$55, 36, FALSE), E219=2, VLOOKUP(H219, [1]Wage_Info!$B$2:$AL$55, 37, FALSE)))</f>
        <v>57619174353</v>
      </c>
      <c r="AA219" s="4">
        <f t="shared" si="28"/>
        <v>5.0392473210592308E-4</v>
      </c>
      <c r="AB219">
        <f>[1]Key!C219</f>
        <v>1</v>
      </c>
      <c r="AC219">
        <f t="shared" si="29"/>
        <v>0</v>
      </c>
      <c r="AD219">
        <f t="shared" si="30"/>
        <v>0</v>
      </c>
      <c r="AE219">
        <f t="shared" si="31"/>
        <v>0</v>
      </c>
      <c r="AF219">
        <f>[1]Key!D219</f>
        <v>0</v>
      </c>
    </row>
    <row r="220" spans="1:32" x14ac:dyDescent="0.3">
      <c r="A220">
        <v>219</v>
      </c>
      <c r="B220">
        <v>38</v>
      </c>
      <c r="C220">
        <v>2017</v>
      </c>
      <c r="D220">
        <v>6</v>
      </c>
      <c r="E220">
        <f t="shared" si="24"/>
        <v>2</v>
      </c>
      <c r="F220">
        <v>2017</v>
      </c>
      <c r="G220" t="s">
        <v>40</v>
      </c>
      <c r="H220" s="1">
        <f>VALUE(IF(G220="foreign",53,SUBSTITUTE(G220,G220,VLOOKUP(G220,[1]Key!$G$2:$H$55,2,))))</f>
        <v>5</v>
      </c>
      <c r="I220" t="s">
        <v>47</v>
      </c>
      <c r="J220">
        <f>VALUE(_xlfn.IFS(I220="foreign",53,I220="fictional",54, I220="unspecified", 55, NOT(OR(I220="foreign",I220="fictional")),SUBSTITUTE(I220,I220,VLOOKUP(I220,[1]Key!$G$2:$H$55,2,))))</f>
        <v>55</v>
      </c>
      <c r="K220">
        <f t="shared" si="25"/>
        <v>0</v>
      </c>
      <c r="L220">
        <f>VLOOKUP(H220, [1]Key!$H$2:$K$54, 2)</f>
        <v>3</v>
      </c>
      <c r="M220">
        <f>VLOOKUP(J220, [1]Key!$H$2:$K$54, 2)</f>
        <v>0</v>
      </c>
      <c r="N220">
        <f>VLOOKUP("*"&amp;G220&amp;"*",[1]Key!$N$2:$O$6,2,FALSE)</f>
        <v>4</v>
      </c>
      <c r="O220">
        <f>VLOOKUP("*"&amp;G220&amp;"*",[1]Key!$R$2:$S$11,2,FALSE)</f>
        <v>6</v>
      </c>
      <c r="P220">
        <v>3565</v>
      </c>
      <c r="Q220" s="2">
        <v>15000000</v>
      </c>
      <c r="R220" t="s">
        <v>37</v>
      </c>
      <c r="S220">
        <f>VLOOKUP(R220, [1]Key!$U$2:$V$50, 2, FALSE)</f>
        <v>3</v>
      </c>
      <c r="T220">
        <f t="shared" si="26"/>
        <v>0</v>
      </c>
      <c r="U220">
        <f>_xlfn.IFS(C220=2018, VLOOKUP(H220, '[1]State Pop'!$B$2:$G$55,6),C220=2017, VLOOKUP(H220, '[1]State Pop'!$B$2:$F$55,5),C220=2016, VLOOKUP(H220, '[1]State Pop'!$B$2:$F$55,4), C220=2015, VLOOKUP(H220, '[1]State Pop'!$B$2:$F$55,3), C220=2014, VLOOKUP(H220, '[1]State Pop'!$B$2:$F$55,2))</f>
        <v>39536653</v>
      </c>
      <c r="V220">
        <f>_xlfn.IFS(C220=2014,_xlfn.IFS(D220=1,VLOOKUP(H220,[1]Film_Workers!$B$2:$BD$55,2,FALSE),D220=2,VLOOKUP(H220,[1]Film_Workers!$B$2:$BD$55,3,FALSE),D220=3,VLOOKUP(H220,[1]Film_Workers!$B$2:$BD$55,4,FALSE),D220=4,VLOOKUP(H220,[1]Film_Workers!$B$2:$BD$55,5,FALSE),D220=5,VLOOKUP(H220,[1]Film_Workers!$B$2:$BD$55,6,FALSE),D220=6,VLOOKUP(H220,[1]Film_Workers!$B$2:$BD$55,7,FALSE),D220=7,VLOOKUP(H220,[1]Film_Workers!$B$2:$BD$55,8,FALSE),D220=8,VLOOKUP(H220,[1]Film_Workers!$B$2:$BD$55,9,FALSE),D220=9,VLOOKUP(H220,[1]Film_Workers!$B$2:$BD$55,10,FALSE),D220=10,VLOOKUP(H220,[1]Film_Workers!$B$2:$BD$55,11,FALSE),D220=11,VLOOKUP(H220,[1]Film_Workers!$B$2:$BD$55,12,FALSE),D220=12,VLOOKUP(H220,[1]Film_Workers!$B$2:$BD$55,13,FALSE)),C220=2015,_xlfn.IFS(D220=1,VLOOKUP(H220,[1]Film_Workers!$B$2:$BD$55,14,FALSE),D220=2,VLOOKUP(H220,[1]Film_Workers!$B$2:$BD$55,15,FALSE),D220=3,VLOOKUP(H220,[1]Film_Workers!$B$2:$BD$55,16,FALSE),D220=4,VLOOKUP(H220,[1]Film_Workers!$B$2:$BD$55,17,FALSE),D220=5,VLOOKUP(H220,[1]Film_Workers!$B$2:$BD$55,18,FALSE),D220=6,VLOOKUP(H220,[1]Film_Workers!$B$2:$BD$55,19,FALSE),D220=7,VLOOKUP(H220,[1]Film_Workers!$B$2:$BD$55,20,FALSE),D220=8,VLOOKUP(H220,[1]Film_Workers!$B$2:$BD$55,21,FALSE),D220=9,VLOOKUP(H220,[1]Film_Workers!$B$2:$BD$55,22,FALSE),D220=10,VLOOKUP(H220,[1]Film_Workers!$B$2:$BD$55,23,FALSE),D220=11,VLOOKUP(H220,[1]Film_Workers!$B$2:$BD$55,24,FALSE),D220=12,VLOOKUP(H220,[1]Film_Workers!$B$2:$BD$55,25,FALSE)),C220=2016,_xlfn.IFS(D220=1,VLOOKUP(H220,[1]Film_Workers!$B$2:$BD$55,26,FALSE),D220=2,VLOOKUP(H220,[1]Film_Workers!$B$2:$BD$55,27,FALSE),D220=3,VLOOKUP(H220,[1]Film_Workers!$B$2:$BD$55,28,FALSE),D220=4,VLOOKUP(H220,[1]Film_Workers!$B$2:$BD$55,29,FALSE),D220=5,VLOOKUP(H220,[1]Film_Workers!$B$2:$BD$55,30,FALSE),D220=6,VLOOKUP(H220,[1]Film_Workers!$B$2:$BD$55,31,FALSE),D220=7,VLOOKUP(H220,[1]Film_Workers!$B$2:$BD$55,32,FALSE),D220=8,VLOOKUP(H220,[1]Film_Workers!$B$2:$BD$55,33,FALSE),D220=9,VLOOKUP(H220,[1]Film_Workers!$B$2:$BD$55,34,FALSE),D220=10,VLOOKUP(H220,[1]Film_Workers!$B$2:$BD$55,35,FALSE),D220=11,VLOOKUP(H220,[1]Film_Workers!$B$2:$BD$55,36,FALSE),D220=12,VLOOKUP(H220,[1]Film_Workers!$B$2:$BD$55,37,FALSE)),C220=2017,_xlfn.IFS(D220=1,VLOOKUP(H220,[1]Film_Workers!$B$2:$BD$55,38,FALSE),D220=2,VLOOKUP(H220,[1]Film_Workers!$B$2:$BD$55,39,FALSE),D220=3,VLOOKUP(H220,[1]Film_Workers!$B$2:$BD$55,40,FALSE),D220=4,VLOOKUP(H220,[1]Film_Workers!$B$2:$BD$55,41,FALSE),D220=5,VLOOKUP(H220,[1]Film_Workers!$B$2:$BD$55,42,FALSE),D220=6,VLOOKUP(H220,[1]Film_Workers!$B$2:$BD$55,43,FALSE),D220=7,VLOOKUP(H220,[1]Film_Workers!$B$2:$BD$55,43,FALSE),D220=8,VLOOKUP(H220,[1]Film_Workers!$B$2:$BD$55,44,FALSE),D220=9,VLOOKUP(H220,[1]Film_Workers!$B$2:$BD$55,45,FALSE),D220=10,VLOOKUP(H220,[1]Film_Workers!$B$2:$BD$55,46,FALSE),D220=11,VLOOKUP(H220,[1]Film_Workers!$B$2:$BD$55,47,FALSE),D220=12,VLOOKUP(H220,[1]Film_Workers!$B$2:$BD$55,48)),C220=2018,_xlfn.IFS(D220=1,VLOOKUP(H220,[1]Film_Workers!$B$2:$BD$55,49,FALSE),D220=2,VLOOKUP(H220,[1]Film_Workers!$B$2:$BD$55,50,FALSE),D220=3,VLOOKUP(H220,[1]Film_Workers!$B$2:$BD$55,51,FALSE),D220=4,VLOOKUP(H220,[1]Film_Workers!$B$2:$BD$55,52,FALSE),D220=5,VLOOKUP(H220,[1]Film_Workers!$B$2:$BD$55,53,FALSE),D220=6,VLOOKUP(H220,[1]Film_Workers!$B$2:$BD$55,54)))</f>
        <v>98415</v>
      </c>
      <c r="W220">
        <f>_xlfn.IFS(C220=2014,_xlfn.IFS(D220=1,VLOOKUP(H220,[1]Priv_Workers!$B$2:$BD$55,2,FALSE),D220=2,VLOOKUP(H220,[1]Priv_Workers!$B$2:$BD$55,3,FALSE),D220=3,VLOOKUP(H220,[1]Priv_Workers!$B$2:$BD$55,4,FALSE),D220=4,VLOOKUP(H220,[1]Priv_Workers!$B$2:$BD$55,5,FALSE),D220=5,VLOOKUP(H220,[1]Priv_Workers!$B$2:$BD$55,6,FALSE),D220=6,VLOOKUP(H220,[1]Priv_Workers!$B$2:$BD$55,7,FALSE),D220=7,VLOOKUP(H220,[1]Priv_Workers!$B$2:$BD$55,8,FALSE),D220=8,VLOOKUP(H220,[1]Priv_Workers!$B$2:$BD$55,9,FALSE),D220=9,VLOOKUP(H220,[1]Priv_Workers!$B$2:$BD$55,10,FALSE),D220=10,VLOOKUP(H220,[1]Priv_Workers!$B$2:$BD$55,11,FALSE),D220=11,VLOOKUP(H220,[1]Priv_Workers!$B$2:$BD$55,12,FALSE),D220=12,VLOOKUP(H220,[1]Priv_Workers!$B$2:$BD$55,13,FALSE)),C220=2015,_xlfn.IFS(D220=1,VLOOKUP(H220,[1]Priv_Workers!$B$2:$BD$55,14,FALSE),D220=2,VLOOKUP(H220,[1]Priv_Workers!$B$2:$BD$55,15,FALSE),D220=3,VLOOKUP(H220,[1]Priv_Workers!$B$2:$BD$55,16,FALSE),D220=4,VLOOKUP(H220,[1]Priv_Workers!$B$2:$BD$55,17,FALSE),D220=5,VLOOKUP(H220,[1]Priv_Workers!$B$2:$BD$55,18,FALSE),D220=6,VLOOKUP(H220,[1]Priv_Workers!$B$2:$BD$55,19,FALSE),D220=7,VLOOKUP(H220,[1]Priv_Workers!$B$2:$BD$55,20,FALSE),D220=8,VLOOKUP(H220,[1]Priv_Workers!$B$2:$BD$55,21,FALSE),D220=9,VLOOKUP(H220,[1]Priv_Workers!$B$2:$BD$55,22,FALSE),D220=10,VLOOKUP(H220,[1]Priv_Workers!$B$2:$BD$55,23,FALSE),D220=11,VLOOKUP(H220,[1]Priv_Workers!$B$2:$BD$55,24,FALSE),D220=12,VLOOKUP(H220,[1]Priv_Workers!$B$2:$BD$55,25,FALSE)),C220=2016,_xlfn.IFS(D220=1,VLOOKUP(H220,[1]Priv_Workers!$B$2:$BD$55,26,FALSE),D220=2,VLOOKUP(H220,[1]Priv_Workers!$B$2:$BD$55,27,FALSE),D220=3,VLOOKUP(H220,[1]Priv_Workers!$B$2:$BD$55,28,FALSE),D220=4,VLOOKUP(H220,[1]Priv_Workers!$B$2:$BD$55,29,FALSE),D220=5,VLOOKUP(H220,[1]Priv_Workers!$B$2:$BD$55,30,FALSE),D220=6,VLOOKUP(H220,[1]Priv_Workers!$B$2:$BD$55,31,FALSE),D220=7,VLOOKUP(H220,[1]Priv_Workers!$B$2:$BD$55,32,FALSE),D220=8,VLOOKUP(H220,[1]Priv_Workers!$B$2:$BD$55,33,FALSE),D220=9,VLOOKUP(H220,[1]Priv_Workers!$B$2:$BD$55,34,FALSE),D220=10,VLOOKUP(H220,[1]Priv_Workers!$B$2:$BD$55,35,FALSE),D220=11,VLOOKUP(H220,[1]Priv_Workers!$B$2:$BD$55,36,FALSE),D220=12,VLOOKUP(H220,[1]Priv_Workers!$B$2:$BD$55,37,FALSE)),C220=2017,_xlfn.IFS(D220=1,VLOOKUP(H220,[1]Priv_Workers!$B$2:$BD$55,38,FALSE),D220=2,VLOOKUP(H220,[1]Priv_Workers!$B$2:$BD$55,39,FALSE),D220=3,VLOOKUP(H220,[1]Priv_Workers!$B$2:$BD$55,40,FALSE),D220=4,VLOOKUP(H220,[1]Priv_Workers!$B$2:$BD$55,41,FALSE),D220=5,VLOOKUP(H220,[1]Priv_Workers!$B$2:$BD$55,42,FALSE),D220=6,VLOOKUP(H220,[1]Priv_Workers!$B$2:$BD$55,43,FALSE),D220=7,VLOOKUP(H220,[1]Priv_Workers!$B$2:$BD$55,43,FALSE),D220=8,VLOOKUP(H220,[1]Priv_Workers!$B$2:$BD$55,44,FALSE),D220=9,VLOOKUP(H220,[1]Priv_Workers!$B$2:$BD$55,45,FALSE),D220=10,VLOOKUP(H220,[1]Priv_Workers!$B$2:$BD$55,46,FALSE),D220=11,VLOOKUP(H220,[1]Priv_Workers!$B$2:$BD$55,47,FALSE),D220=12,VLOOKUP(H220,[1]Priv_Workers!$B$2:$BD$55,48)),C220=2018,_xlfn.IFS(D220=1,VLOOKUP(H220,[1]Priv_Workers!$B$2:$BD$55,49,FALSE),D220=2,VLOOKUP(H220,[1]Priv_Workers!$B$2:$BD$55,50,FALSE),D220=3,VLOOKUP(H220,[1]Priv_Workers!$B$2:$BD$55,51,FALSE),D220=4,VLOOKUP(H220,[1]Priv_Workers!$B$2:$BD$55,52,FALSE),D220=5,VLOOKUP(H220,[1]Priv_Workers!$B$2:$BD$55,53,FALSE),D220=6,VLOOKUP(H220,[1]Priv_Workers!$B$2:$BD$55,54)))</f>
        <v>14632884</v>
      </c>
      <c r="X220" s="3">
        <f t="shared" si="27"/>
        <v>6.7256051507002994E-3</v>
      </c>
      <c r="Y220" s="2">
        <f>_xlfn.IFS(C220=2014, _xlfn.IFS(E220=1, VLOOKUP(H220, [1]Wage_Info!$B$2:$AH$55, 2, FALSE), E220=2, VLOOKUP(H220, [1]Wage_Info!$B$2:$AH$55, 3, FALSE), E220=3, VLOOKUP(H220, [1]Wage_Info!$B$2:$AH$55, 4, FALSE), E220=4, VLOOKUP(H220, [1]Wage_Info!$B$2:$AH$55, 5, FALSE)), C220=2015, _xlfn.IFS(E220=1, VLOOKUP(H220, [1]Wage_Info!$B$2:$AH$55, 6, FALSE), E220=2, VLOOKUP(H220, [1]Wage_Info!$B$2:$AH$55, 7, FALSE), E220=3, VLOOKUP(H220, [1]Wage_Info!$B$2:$AH$55, 8, FALSE), E220=4, VLOOKUP(H220, [1]Wage_Info!$B$2:$AH$55, 9, FALSE)), C220=2016, _xlfn.IFS(E220=1, VLOOKUP(H220, [1]Wage_Info!$B$2:$AH$55, 10, FALSE), E220=2, VLOOKUP(H220, [1]Wage_Info!$B$2:$AH$55, 11, FALSE), E220=3, VLOOKUP(H220, [1]Wage_Info!$B$2:$AH$55, 12, FALSE), E220=4, VLOOKUP(H220, [1]Wage_Info!$B$2:$AH$55, 13, FALSE)), C220=2017, _xlfn.IFS(E220=1, VLOOKUP(H220, [1]Wage_Info!$B$2:$AH$55, 14, FALSE), E220=2, VLOOKUP(H220, [1]Wage_Info!$B$2:$AH$55, 15, FALSE), E220=3, VLOOKUP(H220, [1]Wage_Info!$B$2:$AH$55, 16, FALSE), E220=4, VLOOKUP(H220, [1]Wage_Info!$B$2:$AH$55, 17, FALSE)), C220 = 2018, _xlfn.IFS(E220=1, VLOOKUP(H220, [1]Wage_Info!$B$2:$AH$55, 18, FALSE), E220=3, VLOOKUP(H220, [1]Wage_Info!$B$2:$AH$55, 19, FALSE)))</f>
        <v>2898469551</v>
      </c>
      <c r="Z220" s="2">
        <f>_xlfn.IFS(C220=2014, _xlfn.IFS(E220=1, VLOOKUP(H220, [1]Wage_Info!$B$2:$AL$55, 20, FALSE), E220=2, VLOOKUP(H220, [1]Wage_Info!$B$2:$AL$55, 21, FALSE), E220=3, VLOOKUP(H220, [1]Wage_Info!$B$2:$AL$55, 22, FALSE), E220=4, VLOOKUP(H220, [1]Wage_Info!$B$2:$AL$55, 23, FALSE)), C220=2015, _xlfn.IFS(E220=1, VLOOKUP(H220, [1]Wage_Info!$B$2:$AL$55, 24, FALSE), E220=2, VLOOKUP(H220, [1]Wage_Info!$B$2:$AL$55, 25, FALSE), E220=3, VLOOKUP(H220, [1]Wage_Info!$B$2:$AL$55, 26, FALSE), E220=4, VLOOKUP(H220, [1]Wage_Info!$B$2:$AL$55, 27, FALSE)), C220=2016, _xlfn.IFS(E220=1, VLOOKUP(H220, [1]Wage_Info!$B$2:$AL$55, 28, FALSE), E220=2, VLOOKUP(H220, [1]Wage_Info!$B$2:$AL$55, 29, FALSE), E220=3, VLOOKUP(H220, [1]Wage_Info!$B$2:$AL$55, 30, FALSE), E220=4, VLOOKUP(H220, [1]Wage_Info!$B$2:$AL$55, 31, FALSE)), C220=2017, _xlfn.IFS(E220=1, VLOOKUP(H220, [1]Wage_Info!$B$2:$AL$55, 32, FALSE), E220=2, VLOOKUP(H220, [1]Wage_Info!$B$2:$AL$55, 33, FALSE), E220=3, VLOOKUP(H220, [1]Wage_Info!$B$2:$AL$55, 34, FALSE), E220=4, VLOOKUP(H220, [1]Wage_Info!$B$2:$AL$55, 35, FALSE)), C220 = 2018, _xlfn.IFS(E220=1, VLOOKUP(H220, [1]Wage_Info!$B$2:$AL$55, 36, FALSE), E220=2, VLOOKUP(H220, [1]Wage_Info!$B$2:$AL$55, 37, FALSE)))</f>
        <v>226131690818</v>
      </c>
      <c r="AA220" s="4">
        <f t="shared" si="28"/>
        <v>1.2817617647996125E-2</v>
      </c>
      <c r="AB220">
        <f>[1]Key!C220</f>
        <v>1</v>
      </c>
      <c r="AC220">
        <f t="shared" si="29"/>
        <v>1</v>
      </c>
      <c r="AD220">
        <f t="shared" si="30"/>
        <v>0</v>
      </c>
      <c r="AE220">
        <f t="shared" si="31"/>
        <v>1</v>
      </c>
      <c r="AF220">
        <f>[1]Key!D220</f>
        <v>0</v>
      </c>
    </row>
    <row r="221" spans="1:32" x14ac:dyDescent="0.3">
      <c r="A221">
        <v>220</v>
      </c>
      <c r="B221">
        <v>39</v>
      </c>
      <c r="C221">
        <v>2016</v>
      </c>
      <c r="D221">
        <v>1</v>
      </c>
      <c r="E221">
        <f t="shared" si="24"/>
        <v>1</v>
      </c>
      <c r="F221">
        <v>2017</v>
      </c>
      <c r="G221" t="s">
        <v>62</v>
      </c>
      <c r="H221" s="1">
        <f>VALUE(IF(G221="foreign",53,SUBSTITUTE(G221,G221,VLOOKUP(G221,[1]Key!$G$2:$H$55,2,))))</f>
        <v>53</v>
      </c>
      <c r="I221" t="s">
        <v>97</v>
      </c>
      <c r="J221">
        <f>VALUE(_xlfn.IFS(I221="foreign",53,I221="fictional",54, I221="unspecified", 55, NOT(OR(I221="foreign",I221="fictional")),SUBSTITUTE(I221,I221,VLOOKUP(I221,[1]Key!$G$2:$H$55,2,))))</f>
        <v>54</v>
      </c>
      <c r="K221">
        <f t="shared" si="25"/>
        <v>0</v>
      </c>
      <c r="L221">
        <f>VLOOKUP(H221, [1]Key!$H$2:$K$54, 2)</f>
        <v>0</v>
      </c>
      <c r="M221">
        <f>VLOOKUP(J221, [1]Key!$H$2:$K$54, 2)</f>
        <v>0</v>
      </c>
      <c r="N221">
        <f>VLOOKUP("*"&amp;G221&amp;"*",[1]Key!$N$2:$O$6,2,FALSE)</f>
        <v>0</v>
      </c>
      <c r="O221">
        <f>VLOOKUP("*"&amp;G221&amp;"*",[1]Key!$R$2:$S$11,2,FALSE)</f>
        <v>0</v>
      </c>
      <c r="P221">
        <v>3553</v>
      </c>
      <c r="Q221" s="2">
        <v>209000000</v>
      </c>
      <c r="R221" t="s">
        <v>67</v>
      </c>
      <c r="S221">
        <f>VLOOKUP(R221, [1]Key!$U$2:$V$23, 2, FALSE)</f>
        <v>9</v>
      </c>
      <c r="T221">
        <f t="shared" si="26"/>
        <v>1</v>
      </c>
      <c r="U221">
        <f>_xlfn.IFS(C221=2018, VLOOKUP(H221, '[1]State Pop'!$B$2:$G$55,6),C221=2017, VLOOKUP(H221, '[1]State Pop'!$B$2:$F$55,5),C221=2016, VLOOKUP(H221, '[1]State Pop'!$B$2:$F$55,4), C221=2015, VLOOKUP(H221, '[1]State Pop'!$B$2:$F$55,3), C221=2014, VLOOKUP(H221, '[1]State Pop'!$B$2:$F$55,2))</f>
        <v>0</v>
      </c>
      <c r="V221">
        <f>_xlfn.IFS(C221=2014,_xlfn.IFS(D221=1,VLOOKUP(H221,[1]Film_Workers!$B$2:$BD$55,2,FALSE),D221=2,VLOOKUP(H221,[1]Film_Workers!$B$2:$BD$55,3,FALSE),D221=3,VLOOKUP(H221,[1]Film_Workers!$B$2:$BD$55,4,FALSE),D221=4,VLOOKUP(H221,[1]Film_Workers!$B$2:$BD$55,5,FALSE),D221=5,VLOOKUP(H221,[1]Film_Workers!$B$2:$BD$55,6,FALSE),D221=6,VLOOKUP(H221,[1]Film_Workers!$B$2:$BD$55,7,FALSE),D221=7,VLOOKUP(H221,[1]Film_Workers!$B$2:$BD$55,8,FALSE),D221=8,VLOOKUP(H221,[1]Film_Workers!$B$2:$BD$55,9,FALSE),D221=9,VLOOKUP(H221,[1]Film_Workers!$B$2:$BD$55,10,FALSE),D221=10,VLOOKUP(H221,[1]Film_Workers!$B$2:$BD$55,11,FALSE),D221=11,VLOOKUP(H221,[1]Film_Workers!$B$2:$BD$55,12,FALSE),D221=12,VLOOKUP(H221,[1]Film_Workers!$B$2:$BD$55,13,FALSE)),C221=2015,_xlfn.IFS(D221=1,VLOOKUP(H221,[1]Film_Workers!$B$2:$BD$55,14,FALSE),D221=2,VLOOKUP(H221,[1]Film_Workers!$B$2:$BD$55,15,FALSE),D221=3,VLOOKUP(H221,[1]Film_Workers!$B$2:$BD$55,16,FALSE),D221=4,VLOOKUP(H221,[1]Film_Workers!$B$2:$BD$55,17,FALSE),D221=5,VLOOKUP(H221,[1]Film_Workers!$B$2:$BD$55,18,FALSE),D221=6,VLOOKUP(H221,[1]Film_Workers!$B$2:$BD$55,19,FALSE),D221=7,VLOOKUP(H221,[1]Film_Workers!$B$2:$BD$55,20,FALSE),D221=8,VLOOKUP(H221,[1]Film_Workers!$B$2:$BD$55,21,FALSE),D221=9,VLOOKUP(H221,[1]Film_Workers!$B$2:$BD$55,22,FALSE),D221=10,VLOOKUP(H221,[1]Film_Workers!$B$2:$BD$55,23,FALSE),D221=11,VLOOKUP(H221,[1]Film_Workers!$B$2:$BD$55,24,FALSE),D221=12,VLOOKUP(H221,[1]Film_Workers!$B$2:$BD$55,25,FALSE)),C221=2016,_xlfn.IFS(D221=1,VLOOKUP(H221,[1]Film_Workers!$B$2:$BD$55,26,FALSE),D221=2,VLOOKUP(H221,[1]Film_Workers!$B$2:$BD$55,27,FALSE),D221=3,VLOOKUP(H221,[1]Film_Workers!$B$2:$BD$55,28,FALSE),D221=4,VLOOKUP(H221,[1]Film_Workers!$B$2:$BD$55,29,FALSE),D221=5,VLOOKUP(H221,[1]Film_Workers!$B$2:$BD$55,30,FALSE),D221=6,VLOOKUP(H221,[1]Film_Workers!$B$2:$BD$55,31,FALSE),D221=7,VLOOKUP(H221,[1]Film_Workers!$B$2:$BD$55,32,FALSE),D221=8,VLOOKUP(H221,[1]Film_Workers!$B$2:$BD$55,33,FALSE),D221=9,VLOOKUP(H221,[1]Film_Workers!$B$2:$BD$55,34,FALSE),D221=10,VLOOKUP(H221,[1]Film_Workers!$B$2:$BD$55,35,FALSE),D221=11,VLOOKUP(H221,[1]Film_Workers!$B$2:$BD$55,36,FALSE),D221=12,VLOOKUP(H221,[1]Film_Workers!$B$2:$BD$55,37,FALSE)),C221=2017,_xlfn.IFS(D221=1,VLOOKUP(H221,[1]Film_Workers!$B$2:$BD$55,38,FALSE),D221=2,VLOOKUP(H221,[1]Film_Workers!$B$2:$BD$55,39,FALSE),D221=3,VLOOKUP(H221,[1]Film_Workers!$B$2:$BD$55,40,FALSE),D221=4,VLOOKUP(H221,[1]Film_Workers!$B$2:$BD$55,41,FALSE),D221=5,VLOOKUP(H221,[1]Film_Workers!$B$2:$BD$55,42,FALSE),D221=6,VLOOKUP(H221,[1]Film_Workers!$B$2:$BD$55,43,FALSE),D221=7,VLOOKUP(H221,[1]Film_Workers!$B$2:$BD$55,43,FALSE),D221=8,VLOOKUP(H221,[1]Film_Workers!$B$2:$BD$55,44,FALSE),D221=9,VLOOKUP(H221,[1]Film_Workers!$B$2:$BD$55,45,FALSE),D221=10,VLOOKUP(H221,[1]Film_Workers!$B$2:$BD$55,46,FALSE),D221=11,VLOOKUP(H221,[1]Film_Workers!$B$2:$BD$55,47,FALSE),D221=12,VLOOKUP(H221,[1]Film_Workers!$B$2:$BD$55,48)),C221=2018,_xlfn.IFS(D221=1,VLOOKUP(H221,[1]Film_Workers!$B$2:$BD$55,49,FALSE),D221=2,VLOOKUP(H221,[1]Film_Workers!$B$2:$BD$55,50,FALSE),D221=3,VLOOKUP(H221,[1]Film_Workers!$B$2:$BD$55,51,FALSE),D221=4,VLOOKUP(H221,[1]Film_Workers!$B$2:$BD$55,52,FALSE),D221=5,VLOOKUP(H221,[1]Film_Workers!$B$2:$BD$55,53,FALSE),D221=6,VLOOKUP(H221,[1]Film_Workers!$B$2:$BD$55,54)))</f>
        <v>0</v>
      </c>
      <c r="W221">
        <f>_xlfn.IFS(C221=2014,_xlfn.IFS(D221=1,VLOOKUP(H221,[1]Priv_Workers!$B$2:$BD$55,2,FALSE),D221=2,VLOOKUP(H221,[1]Priv_Workers!$B$2:$BD$55,3,FALSE),D221=3,VLOOKUP(H221,[1]Priv_Workers!$B$2:$BD$55,4,FALSE),D221=4,VLOOKUP(H221,[1]Priv_Workers!$B$2:$BD$55,5,FALSE),D221=5,VLOOKUP(H221,[1]Priv_Workers!$B$2:$BD$55,6,FALSE),D221=6,VLOOKUP(H221,[1]Priv_Workers!$B$2:$BD$55,7,FALSE),D221=7,VLOOKUP(H221,[1]Priv_Workers!$B$2:$BD$55,8,FALSE),D221=8,VLOOKUP(H221,[1]Priv_Workers!$B$2:$BD$55,9,FALSE),D221=9,VLOOKUP(H221,[1]Priv_Workers!$B$2:$BD$55,10,FALSE),D221=10,VLOOKUP(H221,[1]Priv_Workers!$B$2:$BD$55,11,FALSE),D221=11,VLOOKUP(H221,[1]Priv_Workers!$B$2:$BD$55,12,FALSE),D221=12,VLOOKUP(H221,[1]Priv_Workers!$B$2:$BD$55,13,FALSE)),C221=2015,_xlfn.IFS(D221=1,VLOOKUP(H221,[1]Priv_Workers!$B$2:$BD$55,14,FALSE),D221=2,VLOOKUP(H221,[1]Priv_Workers!$B$2:$BD$55,15,FALSE),D221=3,VLOOKUP(H221,[1]Priv_Workers!$B$2:$BD$55,16,FALSE),D221=4,VLOOKUP(H221,[1]Priv_Workers!$B$2:$BD$55,17,FALSE),D221=5,VLOOKUP(H221,[1]Priv_Workers!$B$2:$BD$55,18,FALSE),D221=6,VLOOKUP(H221,[1]Priv_Workers!$B$2:$BD$55,19,FALSE),D221=7,VLOOKUP(H221,[1]Priv_Workers!$B$2:$BD$55,20,FALSE),D221=8,VLOOKUP(H221,[1]Priv_Workers!$B$2:$BD$55,21,FALSE),D221=9,VLOOKUP(H221,[1]Priv_Workers!$B$2:$BD$55,22,FALSE),D221=10,VLOOKUP(H221,[1]Priv_Workers!$B$2:$BD$55,23,FALSE),D221=11,VLOOKUP(H221,[1]Priv_Workers!$B$2:$BD$55,24,FALSE),D221=12,VLOOKUP(H221,[1]Priv_Workers!$B$2:$BD$55,25,FALSE)),C221=2016,_xlfn.IFS(D221=1,VLOOKUP(H221,[1]Priv_Workers!$B$2:$BD$55,26,FALSE),D221=2,VLOOKUP(H221,[1]Priv_Workers!$B$2:$BD$55,27,FALSE),D221=3,VLOOKUP(H221,[1]Priv_Workers!$B$2:$BD$55,28,FALSE),D221=4,VLOOKUP(H221,[1]Priv_Workers!$B$2:$BD$55,29,FALSE),D221=5,VLOOKUP(H221,[1]Priv_Workers!$B$2:$BD$55,30,FALSE),D221=6,VLOOKUP(H221,[1]Priv_Workers!$B$2:$BD$55,31,FALSE),D221=7,VLOOKUP(H221,[1]Priv_Workers!$B$2:$BD$55,32,FALSE),D221=8,VLOOKUP(H221,[1]Priv_Workers!$B$2:$BD$55,33,FALSE),D221=9,VLOOKUP(H221,[1]Priv_Workers!$B$2:$BD$55,34,FALSE),D221=10,VLOOKUP(H221,[1]Priv_Workers!$B$2:$BD$55,35,FALSE),D221=11,VLOOKUP(H221,[1]Priv_Workers!$B$2:$BD$55,36,FALSE),D221=12,VLOOKUP(H221,[1]Priv_Workers!$B$2:$BD$55,37,FALSE)),C221=2017,_xlfn.IFS(D221=1,VLOOKUP(H221,[1]Priv_Workers!$B$2:$BD$55,38,FALSE),D221=2,VLOOKUP(H221,[1]Priv_Workers!$B$2:$BD$55,39,FALSE),D221=3,VLOOKUP(H221,[1]Priv_Workers!$B$2:$BD$55,40,FALSE),D221=4,VLOOKUP(H221,[1]Priv_Workers!$B$2:$BD$55,41,FALSE),D221=5,VLOOKUP(H221,[1]Priv_Workers!$B$2:$BD$55,42,FALSE),D221=6,VLOOKUP(H221,[1]Priv_Workers!$B$2:$BD$55,43,FALSE),D221=7,VLOOKUP(H221,[1]Priv_Workers!$B$2:$BD$55,43,FALSE),D221=8,VLOOKUP(H221,[1]Priv_Workers!$B$2:$BD$55,44,FALSE),D221=9,VLOOKUP(H221,[1]Priv_Workers!$B$2:$BD$55,45,FALSE),D221=10,VLOOKUP(H221,[1]Priv_Workers!$B$2:$BD$55,46,FALSE),D221=11,VLOOKUP(H221,[1]Priv_Workers!$B$2:$BD$55,47,FALSE),D221=12,VLOOKUP(H221,[1]Priv_Workers!$B$2:$BD$55,48)),C221=2018,_xlfn.IFS(D221=1,VLOOKUP(H221,[1]Priv_Workers!$B$2:$BD$55,49,FALSE),D221=2,VLOOKUP(H221,[1]Priv_Workers!$B$2:$BD$55,50,FALSE),D221=3,VLOOKUP(H221,[1]Priv_Workers!$B$2:$BD$55,51,FALSE),D221=4,VLOOKUP(H221,[1]Priv_Workers!$B$2:$BD$55,52,FALSE),D221=5,VLOOKUP(H221,[1]Priv_Workers!$B$2:$BD$55,53,FALSE),D221=6,VLOOKUP(H221,[1]Priv_Workers!$B$2:$BD$55,54)))</f>
        <v>0</v>
      </c>
      <c r="X221" s="3" t="e">
        <f t="shared" si="27"/>
        <v>#DIV/0!</v>
      </c>
      <c r="Y221" s="2">
        <f>_xlfn.IFS(C221=2014, _xlfn.IFS(E221=1, VLOOKUP(H221, [1]Wage_Info!$B$2:$AH$55, 2, FALSE), E221=2, VLOOKUP(H221, [1]Wage_Info!$B$2:$AH$55, 3, FALSE), E221=3, VLOOKUP(H221, [1]Wage_Info!$B$2:$AH$55, 4, FALSE), E221=4, VLOOKUP(H221, [1]Wage_Info!$B$2:$AH$55, 5, FALSE)), C221=2015, _xlfn.IFS(E221=1, VLOOKUP(H221, [1]Wage_Info!$B$2:$AH$55, 6, FALSE), E221=2, VLOOKUP(H221, [1]Wage_Info!$B$2:$AH$55, 7, FALSE), E221=3, VLOOKUP(H221, [1]Wage_Info!$B$2:$AH$55, 8, FALSE), E221=4, VLOOKUP(H221, [1]Wage_Info!$B$2:$AH$55, 9, FALSE)), C221=2016, _xlfn.IFS(E221=1, VLOOKUP(H221, [1]Wage_Info!$B$2:$AH$55, 10, FALSE), E221=2, VLOOKUP(H221, [1]Wage_Info!$B$2:$AH$55, 11, FALSE), E221=3, VLOOKUP(H221, [1]Wage_Info!$B$2:$AH$55, 12, FALSE), E221=4, VLOOKUP(H221, [1]Wage_Info!$B$2:$AH$55, 13, FALSE)), C221=2017, _xlfn.IFS(E221=1, VLOOKUP(H221, [1]Wage_Info!$B$2:$AH$55, 14, FALSE), E221=2, VLOOKUP(H221, [1]Wage_Info!$B$2:$AH$55, 15, FALSE), E221=3, VLOOKUP(H221, [1]Wage_Info!$B$2:$AH$55, 16, FALSE), E221=4, VLOOKUP(H221, [1]Wage_Info!$B$2:$AH$55, 17, FALSE)), C221 = 2018, _xlfn.IFS(E221=1, VLOOKUP(H221, [1]Wage_Info!$B$2:$AH$55, 18, FALSE), E221=3, VLOOKUP(H221, [1]Wage_Info!$B$2:$AH$55, 19, FALSE)))</f>
        <v>0</v>
      </c>
      <c r="Z221" s="2">
        <f>_xlfn.IFS(C221=2014, _xlfn.IFS(E221=1, VLOOKUP(H221, [1]Wage_Info!$B$2:$AL$55, 20, FALSE), E221=2, VLOOKUP(H221, [1]Wage_Info!$B$2:$AL$55, 21, FALSE), E221=3, VLOOKUP(H221, [1]Wage_Info!$B$2:$AL$55, 22, FALSE), E221=4, VLOOKUP(H221, [1]Wage_Info!$B$2:$AL$55, 23, FALSE)), C221=2015, _xlfn.IFS(E221=1, VLOOKUP(H221, [1]Wage_Info!$B$2:$AL$55, 24, FALSE), E221=2, VLOOKUP(H221, [1]Wage_Info!$B$2:$AL$55, 25, FALSE), E221=3, VLOOKUP(H221, [1]Wage_Info!$B$2:$AL$55, 26, FALSE), E221=4, VLOOKUP(H221, [1]Wage_Info!$B$2:$AL$55, 27, FALSE)), C221=2016, _xlfn.IFS(E221=1, VLOOKUP(H221, [1]Wage_Info!$B$2:$AL$55, 28, FALSE), E221=2, VLOOKUP(H221, [1]Wage_Info!$B$2:$AL$55, 29, FALSE), E221=3, VLOOKUP(H221, [1]Wage_Info!$B$2:$AL$55, 30, FALSE), E221=4, VLOOKUP(H221, [1]Wage_Info!$B$2:$AL$55, 31, FALSE)), C221=2017, _xlfn.IFS(E221=1, VLOOKUP(H221, [1]Wage_Info!$B$2:$AL$55, 32, FALSE), E221=2, VLOOKUP(H221, [1]Wage_Info!$B$2:$AL$55, 33, FALSE), E221=3, VLOOKUP(H221, [1]Wage_Info!$B$2:$AL$55, 34, FALSE), E221=4, VLOOKUP(H221, [1]Wage_Info!$B$2:$AL$55, 35, FALSE)), C221 = 2018, _xlfn.IFS(E221=1, VLOOKUP(H221, [1]Wage_Info!$B$2:$AL$55, 36, FALSE), E221=2, VLOOKUP(H221, [1]Wage_Info!$B$2:$AL$55, 37, FALSE)))</f>
        <v>0</v>
      </c>
      <c r="AA221" s="4" t="e">
        <f t="shared" si="28"/>
        <v>#DIV/0!</v>
      </c>
      <c r="AB221">
        <f>[1]Key!C221</f>
        <v>1</v>
      </c>
      <c r="AC221">
        <f t="shared" si="29"/>
        <v>0</v>
      </c>
      <c r="AD221">
        <f t="shared" si="30"/>
        <v>0</v>
      </c>
      <c r="AE221">
        <f t="shared" si="31"/>
        <v>0</v>
      </c>
      <c r="AF221">
        <f>[1]Key!D221</f>
        <v>0</v>
      </c>
    </row>
    <row r="222" spans="1:32" x14ac:dyDescent="0.3">
      <c r="A222">
        <v>221</v>
      </c>
      <c r="B222">
        <v>40</v>
      </c>
      <c r="E222" t="e">
        <f t="shared" si="24"/>
        <v>#N/A</v>
      </c>
      <c r="F222">
        <v>2017</v>
      </c>
      <c r="G222" t="s">
        <v>75</v>
      </c>
      <c r="H222" s="1">
        <f>VALUE(IF(G222="foreign",53,SUBSTITUTE(G222,G222,VLOOKUP(G222,[1]Key!$G$2:$H$55,2,))))</f>
        <v>19</v>
      </c>
      <c r="I222" t="s">
        <v>47</v>
      </c>
      <c r="J222">
        <f>VALUE(_xlfn.IFS(I222="foreign",53,I222="fictional",54, I222="unspecified", 55, NOT(OR(I222="foreign",I222="fictional")),SUBSTITUTE(I222,I222,VLOOKUP(I222,[1]Key!$G$2:$H$55,2,))))</f>
        <v>55</v>
      </c>
      <c r="K222">
        <f t="shared" si="25"/>
        <v>0</v>
      </c>
      <c r="L222">
        <f>VLOOKUP(H222, [1]Key!$H$2:$K$54, 2)</f>
        <v>4</v>
      </c>
      <c r="M222">
        <f>VLOOKUP(J222, [1]Key!$H$2:$K$54, 2)</f>
        <v>0</v>
      </c>
      <c r="N222">
        <f>VLOOKUP("*"&amp;G222&amp;"*",[1]Key!$N$2:$O$6,2,FALSE)</f>
        <v>3</v>
      </c>
      <c r="O222">
        <f>VLOOKUP("*"&amp;G222&amp;"*",[1]Key!$R$2:$S$11,2,FALSE)</f>
        <v>9</v>
      </c>
      <c r="P222">
        <v>3535</v>
      </c>
      <c r="Q222" s="2">
        <v>4800000</v>
      </c>
      <c r="R222" t="s">
        <v>33</v>
      </c>
      <c r="S222">
        <f>VLOOKUP(R222, [1]Key!$U$2:$V$23, 2, FALSE)</f>
        <v>1</v>
      </c>
      <c r="T222">
        <f t="shared" si="26"/>
        <v>0</v>
      </c>
      <c r="U222" t="e">
        <f>_xlfn.IFS(C222=2018, VLOOKUP(H222, '[1]State Pop'!$B$2:$G$55,6),C222=2017, VLOOKUP(H222, '[1]State Pop'!$B$2:$F$55,5),C222=2016, VLOOKUP(H222, '[1]State Pop'!$B$2:$F$55,4), C222=2015, VLOOKUP(H222, '[1]State Pop'!$B$2:$F$55,3), C222=2014, VLOOKUP(H222, '[1]State Pop'!$B$2:$F$55,2))</f>
        <v>#N/A</v>
      </c>
      <c r="V222" t="e">
        <f>_xlfn.IFS(C222=2014,_xlfn.IFS(D222=1,VLOOKUP(H222,[1]Film_Workers!$B$2:$BD$55,2,FALSE),D222=2,VLOOKUP(H222,[1]Film_Workers!$B$2:$BD$55,3,FALSE),D222=3,VLOOKUP(H222,[1]Film_Workers!$B$2:$BD$55,4,FALSE),D222=4,VLOOKUP(H222,[1]Film_Workers!$B$2:$BD$55,5,FALSE),D222=5,VLOOKUP(H222,[1]Film_Workers!$B$2:$BD$55,6,FALSE),D222=6,VLOOKUP(H222,[1]Film_Workers!$B$2:$BD$55,7,FALSE),D222=7,VLOOKUP(H222,[1]Film_Workers!$B$2:$BD$55,8,FALSE),D222=8,VLOOKUP(H222,[1]Film_Workers!$B$2:$BD$55,9,FALSE),D222=9,VLOOKUP(H222,[1]Film_Workers!$B$2:$BD$55,10,FALSE),D222=10,VLOOKUP(H222,[1]Film_Workers!$B$2:$BD$55,11,FALSE),D222=11,VLOOKUP(H222,[1]Film_Workers!$B$2:$BD$55,12,FALSE),D222=12,VLOOKUP(H222,[1]Film_Workers!$B$2:$BD$55,13,FALSE)),C222=2015,_xlfn.IFS(D222=1,VLOOKUP(H222,[1]Film_Workers!$B$2:$BD$55,14,FALSE),D222=2,VLOOKUP(H222,[1]Film_Workers!$B$2:$BD$55,15,FALSE),D222=3,VLOOKUP(H222,[1]Film_Workers!$B$2:$BD$55,16,FALSE),D222=4,VLOOKUP(H222,[1]Film_Workers!$B$2:$BD$55,17,FALSE),D222=5,VLOOKUP(H222,[1]Film_Workers!$B$2:$BD$55,18,FALSE),D222=6,VLOOKUP(H222,[1]Film_Workers!$B$2:$BD$55,19,FALSE),D222=7,VLOOKUP(H222,[1]Film_Workers!$B$2:$BD$55,20,FALSE),D222=8,VLOOKUP(H222,[1]Film_Workers!$B$2:$BD$55,21,FALSE),D222=9,VLOOKUP(H222,[1]Film_Workers!$B$2:$BD$55,22,FALSE),D222=10,VLOOKUP(H222,[1]Film_Workers!$B$2:$BD$55,23,FALSE),D222=11,VLOOKUP(H222,[1]Film_Workers!$B$2:$BD$55,24,FALSE),D222=12,VLOOKUP(H222,[1]Film_Workers!$B$2:$BD$55,25,FALSE)),C222=2016,_xlfn.IFS(D222=1,VLOOKUP(H222,[1]Film_Workers!$B$2:$BD$55,26,FALSE),D222=2,VLOOKUP(H222,[1]Film_Workers!$B$2:$BD$55,27,FALSE),D222=3,VLOOKUP(H222,[1]Film_Workers!$B$2:$BD$55,28,FALSE),D222=4,VLOOKUP(H222,[1]Film_Workers!$B$2:$BD$55,29,FALSE),D222=5,VLOOKUP(H222,[1]Film_Workers!$B$2:$BD$55,30,FALSE),D222=6,VLOOKUP(H222,[1]Film_Workers!$B$2:$BD$55,31,FALSE),D222=7,VLOOKUP(H222,[1]Film_Workers!$B$2:$BD$55,32,FALSE),D222=8,VLOOKUP(H222,[1]Film_Workers!$B$2:$BD$55,33,FALSE),D222=9,VLOOKUP(H222,[1]Film_Workers!$B$2:$BD$55,34,FALSE),D222=10,VLOOKUP(H222,[1]Film_Workers!$B$2:$BD$55,35,FALSE),D222=11,VLOOKUP(H222,[1]Film_Workers!$B$2:$BD$55,36,FALSE),D222=12,VLOOKUP(H222,[1]Film_Workers!$B$2:$BD$55,37,FALSE)),C222=2017,_xlfn.IFS(D222=1,VLOOKUP(H222,[1]Film_Workers!$B$2:$BD$55,38,FALSE),D222=2,VLOOKUP(H222,[1]Film_Workers!$B$2:$BD$55,39,FALSE),D222=3,VLOOKUP(H222,[1]Film_Workers!$B$2:$BD$55,40,FALSE),D222=4,VLOOKUP(H222,[1]Film_Workers!$B$2:$BD$55,41,FALSE),D222=5,VLOOKUP(H222,[1]Film_Workers!$B$2:$BD$55,42,FALSE),D222=6,VLOOKUP(H222,[1]Film_Workers!$B$2:$BD$55,43,FALSE),D222=7,VLOOKUP(H222,[1]Film_Workers!$B$2:$BD$55,43,FALSE),D222=8,VLOOKUP(H222,[1]Film_Workers!$B$2:$BD$55,44,FALSE),D222=9,VLOOKUP(H222,[1]Film_Workers!$B$2:$BD$55,45,FALSE),D222=10,VLOOKUP(H222,[1]Film_Workers!$B$2:$BD$55,46,FALSE),D222=11,VLOOKUP(H222,[1]Film_Workers!$B$2:$BD$55,47,FALSE),D222=12,VLOOKUP(H222,[1]Film_Workers!$B$2:$BD$55,48)),C222=2018,_xlfn.IFS(D222=1,VLOOKUP(H222,[1]Film_Workers!$B$2:$BD$55,49,FALSE),D222=2,VLOOKUP(H222,[1]Film_Workers!$B$2:$BD$55,50,FALSE),D222=3,VLOOKUP(H222,[1]Film_Workers!$B$2:$BD$55,51,FALSE),D222=4,VLOOKUP(H222,[1]Film_Workers!$B$2:$BD$55,52,FALSE),D222=5,VLOOKUP(H222,[1]Film_Workers!$B$2:$BD$55,53,FALSE),D222=6,VLOOKUP(H222,[1]Film_Workers!$B$2:$BD$55,54)))</f>
        <v>#N/A</v>
      </c>
      <c r="W222" t="e">
        <f>_xlfn.IFS(C222=2014,_xlfn.IFS(D222=1,VLOOKUP(H222,[1]Priv_Workers!$B$2:$BD$55,2,FALSE),D222=2,VLOOKUP(H222,[1]Priv_Workers!$B$2:$BD$55,3,FALSE),D222=3,VLOOKUP(H222,[1]Priv_Workers!$B$2:$BD$55,4,FALSE),D222=4,VLOOKUP(H222,[1]Priv_Workers!$B$2:$BD$55,5,FALSE),D222=5,VLOOKUP(H222,[1]Priv_Workers!$B$2:$BD$55,6,FALSE),D222=6,VLOOKUP(H222,[1]Priv_Workers!$B$2:$BD$55,7,FALSE),D222=7,VLOOKUP(H222,[1]Priv_Workers!$B$2:$BD$55,8,FALSE),D222=8,VLOOKUP(H222,[1]Priv_Workers!$B$2:$BD$55,9,FALSE),D222=9,VLOOKUP(H222,[1]Priv_Workers!$B$2:$BD$55,10,FALSE),D222=10,VLOOKUP(H222,[1]Priv_Workers!$B$2:$BD$55,11,FALSE),D222=11,VLOOKUP(H222,[1]Priv_Workers!$B$2:$BD$55,12,FALSE),D222=12,VLOOKUP(H222,[1]Priv_Workers!$B$2:$BD$55,13,FALSE)),C222=2015,_xlfn.IFS(D222=1,VLOOKUP(H222,[1]Priv_Workers!$B$2:$BD$55,14,FALSE),D222=2,VLOOKUP(H222,[1]Priv_Workers!$B$2:$BD$55,15,FALSE),D222=3,VLOOKUP(H222,[1]Priv_Workers!$B$2:$BD$55,16,FALSE),D222=4,VLOOKUP(H222,[1]Priv_Workers!$B$2:$BD$55,17,FALSE),D222=5,VLOOKUP(H222,[1]Priv_Workers!$B$2:$BD$55,18,FALSE),D222=6,VLOOKUP(H222,[1]Priv_Workers!$B$2:$BD$55,19,FALSE),D222=7,VLOOKUP(H222,[1]Priv_Workers!$B$2:$BD$55,20,FALSE),D222=8,VLOOKUP(H222,[1]Priv_Workers!$B$2:$BD$55,21,FALSE),D222=9,VLOOKUP(H222,[1]Priv_Workers!$B$2:$BD$55,22,FALSE),D222=10,VLOOKUP(H222,[1]Priv_Workers!$B$2:$BD$55,23,FALSE),D222=11,VLOOKUP(H222,[1]Priv_Workers!$B$2:$BD$55,24,FALSE),D222=12,VLOOKUP(H222,[1]Priv_Workers!$B$2:$BD$55,25,FALSE)),C222=2016,_xlfn.IFS(D222=1,VLOOKUP(H222,[1]Priv_Workers!$B$2:$BD$55,26,FALSE),D222=2,VLOOKUP(H222,[1]Priv_Workers!$B$2:$BD$55,27,FALSE),D222=3,VLOOKUP(H222,[1]Priv_Workers!$B$2:$BD$55,28,FALSE),D222=4,VLOOKUP(H222,[1]Priv_Workers!$B$2:$BD$55,29,FALSE),D222=5,VLOOKUP(H222,[1]Priv_Workers!$B$2:$BD$55,30,FALSE),D222=6,VLOOKUP(H222,[1]Priv_Workers!$B$2:$BD$55,31,FALSE),D222=7,VLOOKUP(H222,[1]Priv_Workers!$B$2:$BD$55,32,FALSE),D222=8,VLOOKUP(H222,[1]Priv_Workers!$B$2:$BD$55,33,FALSE),D222=9,VLOOKUP(H222,[1]Priv_Workers!$B$2:$BD$55,34,FALSE),D222=10,VLOOKUP(H222,[1]Priv_Workers!$B$2:$BD$55,35,FALSE),D222=11,VLOOKUP(H222,[1]Priv_Workers!$B$2:$BD$55,36,FALSE),D222=12,VLOOKUP(H222,[1]Priv_Workers!$B$2:$BD$55,37,FALSE)),C222=2017,_xlfn.IFS(D222=1,VLOOKUP(H222,[1]Priv_Workers!$B$2:$BD$55,38,FALSE),D222=2,VLOOKUP(H222,[1]Priv_Workers!$B$2:$BD$55,39,FALSE),D222=3,VLOOKUP(H222,[1]Priv_Workers!$B$2:$BD$55,40,FALSE),D222=4,VLOOKUP(H222,[1]Priv_Workers!$B$2:$BD$55,41,FALSE),D222=5,VLOOKUP(H222,[1]Priv_Workers!$B$2:$BD$55,42,FALSE),D222=6,VLOOKUP(H222,[1]Priv_Workers!$B$2:$BD$55,43,FALSE),D222=7,VLOOKUP(H222,[1]Priv_Workers!$B$2:$BD$55,43,FALSE),D222=8,VLOOKUP(H222,[1]Priv_Workers!$B$2:$BD$55,44,FALSE),D222=9,VLOOKUP(H222,[1]Priv_Workers!$B$2:$BD$55,45,FALSE),D222=10,VLOOKUP(H222,[1]Priv_Workers!$B$2:$BD$55,46,FALSE),D222=11,VLOOKUP(H222,[1]Priv_Workers!$B$2:$BD$55,47,FALSE),D222=12,VLOOKUP(H222,[1]Priv_Workers!$B$2:$BD$55,48)),C222=2018,_xlfn.IFS(D222=1,VLOOKUP(H222,[1]Priv_Workers!$B$2:$BD$55,49,FALSE),D222=2,VLOOKUP(H222,[1]Priv_Workers!$B$2:$BD$55,50,FALSE),D222=3,VLOOKUP(H222,[1]Priv_Workers!$B$2:$BD$55,51,FALSE),D222=4,VLOOKUP(H222,[1]Priv_Workers!$B$2:$BD$55,52,FALSE),D222=5,VLOOKUP(H222,[1]Priv_Workers!$B$2:$BD$55,53,FALSE),D222=6,VLOOKUP(H222,[1]Priv_Workers!$B$2:$BD$55,54)))</f>
        <v>#N/A</v>
      </c>
      <c r="X222" s="3" t="e">
        <f t="shared" si="27"/>
        <v>#N/A</v>
      </c>
      <c r="Y222" s="2" t="e">
        <f>_xlfn.IFS(C222=2014, _xlfn.IFS(E222=1, VLOOKUP(H222, [1]Wage_Info!$B$2:$AH$55, 2, FALSE), E222=2, VLOOKUP(H222, [1]Wage_Info!$B$2:$AH$55, 3, FALSE), E222=3, VLOOKUP(H222, [1]Wage_Info!$B$2:$AH$55, 4, FALSE), E222=4, VLOOKUP(H222, [1]Wage_Info!$B$2:$AH$55, 5, FALSE)), C222=2015, _xlfn.IFS(E222=1, VLOOKUP(H222, [1]Wage_Info!$B$2:$AH$55, 6, FALSE), E222=2, VLOOKUP(H222, [1]Wage_Info!$B$2:$AH$55, 7, FALSE), E222=3, VLOOKUP(H222, [1]Wage_Info!$B$2:$AH$55, 8, FALSE), E222=4, VLOOKUP(H222, [1]Wage_Info!$B$2:$AH$55, 9, FALSE)), C222=2016, _xlfn.IFS(E222=1, VLOOKUP(H222, [1]Wage_Info!$B$2:$AH$55, 10, FALSE), E222=2, VLOOKUP(H222, [1]Wage_Info!$B$2:$AH$55, 11, FALSE), E222=3, VLOOKUP(H222, [1]Wage_Info!$B$2:$AH$55, 12, FALSE), E222=4, VLOOKUP(H222, [1]Wage_Info!$B$2:$AH$55, 13, FALSE)), C222=2017, _xlfn.IFS(E222=1, VLOOKUP(H222, [1]Wage_Info!$B$2:$AH$55, 14, FALSE), E222=2, VLOOKUP(H222, [1]Wage_Info!$B$2:$AH$55, 15, FALSE), E222=3, VLOOKUP(H222, [1]Wage_Info!$B$2:$AH$55, 16, FALSE), E222=4, VLOOKUP(H222, [1]Wage_Info!$B$2:$AH$55, 17, FALSE)), C222 = 2018, _xlfn.IFS(E222=1, VLOOKUP(H222, [1]Wage_Info!$B$2:$AH$55, 18, FALSE), E222=3, VLOOKUP(H222, [1]Wage_Info!$B$2:$AH$55, 19, FALSE)))</f>
        <v>#N/A</v>
      </c>
      <c r="Z222" s="2" t="e">
        <f>_xlfn.IFS(C222=2014, _xlfn.IFS(E222=1, VLOOKUP(H222, [1]Wage_Info!$B$2:$AL$55, 20, FALSE), E222=2, VLOOKUP(H222, [1]Wage_Info!$B$2:$AL$55, 21, FALSE), E222=3, VLOOKUP(H222, [1]Wage_Info!$B$2:$AL$55, 22, FALSE), E222=4, VLOOKUP(H222, [1]Wage_Info!$B$2:$AL$55, 23, FALSE)), C222=2015, _xlfn.IFS(E222=1, VLOOKUP(H222, [1]Wage_Info!$B$2:$AL$55, 24, FALSE), E222=2, VLOOKUP(H222, [1]Wage_Info!$B$2:$AL$55, 25, FALSE), E222=3, VLOOKUP(H222, [1]Wage_Info!$B$2:$AL$55, 26, FALSE), E222=4, VLOOKUP(H222, [1]Wage_Info!$B$2:$AL$55, 27, FALSE)), C222=2016, _xlfn.IFS(E222=1, VLOOKUP(H222, [1]Wage_Info!$B$2:$AL$55, 28, FALSE), E222=2, VLOOKUP(H222, [1]Wage_Info!$B$2:$AL$55, 29, FALSE), E222=3, VLOOKUP(H222, [1]Wage_Info!$B$2:$AL$55, 30, FALSE), E222=4, VLOOKUP(H222, [1]Wage_Info!$B$2:$AL$55, 31, FALSE)), C222=2017, _xlfn.IFS(E222=1, VLOOKUP(H222, [1]Wage_Info!$B$2:$AL$55, 32, FALSE), E222=2, VLOOKUP(H222, [1]Wage_Info!$B$2:$AL$55, 33, FALSE), E222=3, VLOOKUP(H222, [1]Wage_Info!$B$2:$AL$55, 34, FALSE), E222=4, VLOOKUP(H222, [1]Wage_Info!$B$2:$AL$55, 35, FALSE)), C222 = 2018, _xlfn.IFS(E222=1, VLOOKUP(H222, [1]Wage_Info!$B$2:$AL$55, 36, FALSE), E222=2, VLOOKUP(H222, [1]Wage_Info!$B$2:$AL$55, 37, FALSE)))</f>
        <v>#N/A</v>
      </c>
      <c r="AA222" s="4" t="e">
        <f t="shared" si="28"/>
        <v>#N/A</v>
      </c>
      <c r="AB222">
        <f>[1]Key!C222</f>
        <v>1</v>
      </c>
      <c r="AC222">
        <f t="shared" si="29"/>
        <v>0</v>
      </c>
      <c r="AD222">
        <f t="shared" si="30"/>
        <v>0</v>
      </c>
      <c r="AE222">
        <f t="shared" si="31"/>
        <v>0</v>
      </c>
      <c r="AF222">
        <f>[1]Key!D222</f>
        <v>0</v>
      </c>
    </row>
    <row r="223" spans="1:32" x14ac:dyDescent="0.3">
      <c r="A223">
        <v>222</v>
      </c>
      <c r="B223">
        <v>41</v>
      </c>
      <c r="E223" t="e">
        <f t="shared" si="24"/>
        <v>#N/A</v>
      </c>
      <c r="F223">
        <v>2017</v>
      </c>
      <c r="G223" t="s">
        <v>62</v>
      </c>
      <c r="H223" s="1">
        <f>VALUE(IF(G223="foreign",53,SUBSTITUTE(G223,G223,VLOOKUP(G223,[1]Key!$G$2:$H$55,2,))))</f>
        <v>53</v>
      </c>
      <c r="I223" t="s">
        <v>71</v>
      </c>
      <c r="J223">
        <f>VALUE(_xlfn.IFS(I223="foreign",53,I223="fictional",54, I223="unspecified", 55, NOT(OR(I223="foreign",I223="fictional")),SUBSTITUTE(I223,I223,VLOOKUP(I223,[1]Key!$G$2:$H$55,2,))))</f>
        <v>36</v>
      </c>
      <c r="K223">
        <f t="shared" si="25"/>
        <v>0</v>
      </c>
      <c r="L223">
        <f>VLOOKUP(H223, [1]Key!$H$2:$K$54, 2)</f>
        <v>0</v>
      </c>
      <c r="M223">
        <f>VLOOKUP(J223, [1]Key!$H$2:$K$54, 2)</f>
        <v>3</v>
      </c>
      <c r="N223">
        <f>VLOOKUP("*"&amp;G223&amp;"*",[1]Key!$N$2:$O$6,2,FALSE)</f>
        <v>0</v>
      </c>
      <c r="O223">
        <f>VLOOKUP("*"&amp;G223&amp;"*",[1]Key!$R$2:$S$11,2,FALSE)</f>
        <v>0</v>
      </c>
      <c r="P223">
        <v>3529</v>
      </c>
      <c r="Q223" s="2">
        <v>38000000</v>
      </c>
      <c r="R223" t="s">
        <v>66</v>
      </c>
      <c r="S223">
        <f>VLOOKUP(R223, [1]Key!$U$2:$V$23, 2, FALSE)</f>
        <v>4</v>
      </c>
      <c r="T223">
        <f t="shared" si="26"/>
        <v>0</v>
      </c>
      <c r="U223" t="e">
        <f>_xlfn.IFS(C223=2018, VLOOKUP(H223, '[1]State Pop'!$B$2:$G$55,6),C223=2017, VLOOKUP(H223, '[1]State Pop'!$B$2:$F$55,5),C223=2016, VLOOKUP(H223, '[1]State Pop'!$B$2:$F$55,4), C223=2015, VLOOKUP(H223, '[1]State Pop'!$B$2:$F$55,3), C223=2014, VLOOKUP(H223, '[1]State Pop'!$B$2:$F$55,2))</f>
        <v>#N/A</v>
      </c>
      <c r="V223" t="e">
        <f>_xlfn.IFS(C223=2014,_xlfn.IFS(D223=1,VLOOKUP(H223,[1]Film_Workers!$B$2:$BD$55,2,FALSE),D223=2,VLOOKUP(H223,[1]Film_Workers!$B$2:$BD$55,3,FALSE),D223=3,VLOOKUP(H223,[1]Film_Workers!$B$2:$BD$55,4,FALSE),D223=4,VLOOKUP(H223,[1]Film_Workers!$B$2:$BD$55,5,FALSE),D223=5,VLOOKUP(H223,[1]Film_Workers!$B$2:$BD$55,6,FALSE),D223=6,VLOOKUP(H223,[1]Film_Workers!$B$2:$BD$55,7,FALSE),D223=7,VLOOKUP(H223,[1]Film_Workers!$B$2:$BD$55,8,FALSE),D223=8,VLOOKUP(H223,[1]Film_Workers!$B$2:$BD$55,9,FALSE),D223=9,VLOOKUP(H223,[1]Film_Workers!$B$2:$BD$55,10,FALSE),D223=10,VLOOKUP(H223,[1]Film_Workers!$B$2:$BD$55,11,FALSE),D223=11,VLOOKUP(H223,[1]Film_Workers!$B$2:$BD$55,12,FALSE),D223=12,VLOOKUP(H223,[1]Film_Workers!$B$2:$BD$55,13,FALSE)),C223=2015,_xlfn.IFS(D223=1,VLOOKUP(H223,[1]Film_Workers!$B$2:$BD$55,14,FALSE),D223=2,VLOOKUP(H223,[1]Film_Workers!$B$2:$BD$55,15,FALSE),D223=3,VLOOKUP(H223,[1]Film_Workers!$B$2:$BD$55,16,FALSE),D223=4,VLOOKUP(H223,[1]Film_Workers!$B$2:$BD$55,17,FALSE),D223=5,VLOOKUP(H223,[1]Film_Workers!$B$2:$BD$55,18,FALSE),D223=6,VLOOKUP(H223,[1]Film_Workers!$B$2:$BD$55,19,FALSE),D223=7,VLOOKUP(H223,[1]Film_Workers!$B$2:$BD$55,20,FALSE),D223=8,VLOOKUP(H223,[1]Film_Workers!$B$2:$BD$55,21,FALSE),D223=9,VLOOKUP(H223,[1]Film_Workers!$B$2:$BD$55,22,FALSE),D223=10,VLOOKUP(H223,[1]Film_Workers!$B$2:$BD$55,23,FALSE),D223=11,VLOOKUP(H223,[1]Film_Workers!$B$2:$BD$55,24,FALSE),D223=12,VLOOKUP(H223,[1]Film_Workers!$B$2:$BD$55,25,FALSE)),C223=2016,_xlfn.IFS(D223=1,VLOOKUP(H223,[1]Film_Workers!$B$2:$BD$55,26,FALSE),D223=2,VLOOKUP(H223,[1]Film_Workers!$B$2:$BD$55,27,FALSE),D223=3,VLOOKUP(H223,[1]Film_Workers!$B$2:$BD$55,28,FALSE),D223=4,VLOOKUP(H223,[1]Film_Workers!$B$2:$BD$55,29,FALSE),D223=5,VLOOKUP(H223,[1]Film_Workers!$B$2:$BD$55,30,FALSE),D223=6,VLOOKUP(H223,[1]Film_Workers!$B$2:$BD$55,31,FALSE),D223=7,VLOOKUP(H223,[1]Film_Workers!$B$2:$BD$55,32,FALSE),D223=8,VLOOKUP(H223,[1]Film_Workers!$B$2:$BD$55,33,FALSE),D223=9,VLOOKUP(H223,[1]Film_Workers!$B$2:$BD$55,34,FALSE),D223=10,VLOOKUP(H223,[1]Film_Workers!$B$2:$BD$55,35,FALSE),D223=11,VLOOKUP(H223,[1]Film_Workers!$B$2:$BD$55,36,FALSE),D223=12,VLOOKUP(H223,[1]Film_Workers!$B$2:$BD$55,37,FALSE)),C223=2017,_xlfn.IFS(D223=1,VLOOKUP(H223,[1]Film_Workers!$B$2:$BD$55,38,FALSE),D223=2,VLOOKUP(H223,[1]Film_Workers!$B$2:$BD$55,39,FALSE),D223=3,VLOOKUP(H223,[1]Film_Workers!$B$2:$BD$55,40,FALSE),D223=4,VLOOKUP(H223,[1]Film_Workers!$B$2:$BD$55,41,FALSE),D223=5,VLOOKUP(H223,[1]Film_Workers!$B$2:$BD$55,42,FALSE),D223=6,VLOOKUP(H223,[1]Film_Workers!$B$2:$BD$55,43,FALSE),D223=7,VLOOKUP(H223,[1]Film_Workers!$B$2:$BD$55,43,FALSE),D223=8,VLOOKUP(H223,[1]Film_Workers!$B$2:$BD$55,44,FALSE),D223=9,VLOOKUP(H223,[1]Film_Workers!$B$2:$BD$55,45,FALSE),D223=10,VLOOKUP(H223,[1]Film_Workers!$B$2:$BD$55,46,FALSE),D223=11,VLOOKUP(H223,[1]Film_Workers!$B$2:$BD$55,47,FALSE),D223=12,VLOOKUP(H223,[1]Film_Workers!$B$2:$BD$55,48)),C223=2018,_xlfn.IFS(D223=1,VLOOKUP(H223,[1]Film_Workers!$B$2:$BD$55,49,FALSE),D223=2,VLOOKUP(H223,[1]Film_Workers!$B$2:$BD$55,50,FALSE),D223=3,VLOOKUP(H223,[1]Film_Workers!$B$2:$BD$55,51,FALSE),D223=4,VLOOKUP(H223,[1]Film_Workers!$B$2:$BD$55,52,FALSE),D223=5,VLOOKUP(H223,[1]Film_Workers!$B$2:$BD$55,53,FALSE),D223=6,VLOOKUP(H223,[1]Film_Workers!$B$2:$BD$55,54)))</f>
        <v>#N/A</v>
      </c>
      <c r="W223" t="e">
        <f>_xlfn.IFS(C223=2014,_xlfn.IFS(D223=1,VLOOKUP(H223,[1]Priv_Workers!$B$2:$BD$55,2,FALSE),D223=2,VLOOKUP(H223,[1]Priv_Workers!$B$2:$BD$55,3,FALSE),D223=3,VLOOKUP(H223,[1]Priv_Workers!$B$2:$BD$55,4,FALSE),D223=4,VLOOKUP(H223,[1]Priv_Workers!$B$2:$BD$55,5,FALSE),D223=5,VLOOKUP(H223,[1]Priv_Workers!$B$2:$BD$55,6,FALSE),D223=6,VLOOKUP(H223,[1]Priv_Workers!$B$2:$BD$55,7,FALSE),D223=7,VLOOKUP(H223,[1]Priv_Workers!$B$2:$BD$55,8,FALSE),D223=8,VLOOKUP(H223,[1]Priv_Workers!$B$2:$BD$55,9,FALSE),D223=9,VLOOKUP(H223,[1]Priv_Workers!$B$2:$BD$55,10,FALSE),D223=10,VLOOKUP(H223,[1]Priv_Workers!$B$2:$BD$55,11,FALSE),D223=11,VLOOKUP(H223,[1]Priv_Workers!$B$2:$BD$55,12,FALSE),D223=12,VLOOKUP(H223,[1]Priv_Workers!$B$2:$BD$55,13,FALSE)),C223=2015,_xlfn.IFS(D223=1,VLOOKUP(H223,[1]Priv_Workers!$B$2:$BD$55,14,FALSE),D223=2,VLOOKUP(H223,[1]Priv_Workers!$B$2:$BD$55,15,FALSE),D223=3,VLOOKUP(H223,[1]Priv_Workers!$B$2:$BD$55,16,FALSE),D223=4,VLOOKUP(H223,[1]Priv_Workers!$B$2:$BD$55,17,FALSE),D223=5,VLOOKUP(H223,[1]Priv_Workers!$B$2:$BD$55,18,FALSE),D223=6,VLOOKUP(H223,[1]Priv_Workers!$B$2:$BD$55,19,FALSE),D223=7,VLOOKUP(H223,[1]Priv_Workers!$B$2:$BD$55,20,FALSE),D223=8,VLOOKUP(H223,[1]Priv_Workers!$B$2:$BD$55,21,FALSE),D223=9,VLOOKUP(H223,[1]Priv_Workers!$B$2:$BD$55,22,FALSE),D223=10,VLOOKUP(H223,[1]Priv_Workers!$B$2:$BD$55,23,FALSE),D223=11,VLOOKUP(H223,[1]Priv_Workers!$B$2:$BD$55,24,FALSE),D223=12,VLOOKUP(H223,[1]Priv_Workers!$B$2:$BD$55,25,FALSE)),C223=2016,_xlfn.IFS(D223=1,VLOOKUP(H223,[1]Priv_Workers!$B$2:$BD$55,26,FALSE),D223=2,VLOOKUP(H223,[1]Priv_Workers!$B$2:$BD$55,27,FALSE),D223=3,VLOOKUP(H223,[1]Priv_Workers!$B$2:$BD$55,28,FALSE),D223=4,VLOOKUP(H223,[1]Priv_Workers!$B$2:$BD$55,29,FALSE),D223=5,VLOOKUP(H223,[1]Priv_Workers!$B$2:$BD$55,30,FALSE),D223=6,VLOOKUP(H223,[1]Priv_Workers!$B$2:$BD$55,31,FALSE),D223=7,VLOOKUP(H223,[1]Priv_Workers!$B$2:$BD$55,32,FALSE),D223=8,VLOOKUP(H223,[1]Priv_Workers!$B$2:$BD$55,33,FALSE),D223=9,VLOOKUP(H223,[1]Priv_Workers!$B$2:$BD$55,34,FALSE),D223=10,VLOOKUP(H223,[1]Priv_Workers!$B$2:$BD$55,35,FALSE),D223=11,VLOOKUP(H223,[1]Priv_Workers!$B$2:$BD$55,36,FALSE),D223=12,VLOOKUP(H223,[1]Priv_Workers!$B$2:$BD$55,37,FALSE)),C223=2017,_xlfn.IFS(D223=1,VLOOKUP(H223,[1]Priv_Workers!$B$2:$BD$55,38,FALSE),D223=2,VLOOKUP(H223,[1]Priv_Workers!$B$2:$BD$55,39,FALSE),D223=3,VLOOKUP(H223,[1]Priv_Workers!$B$2:$BD$55,40,FALSE),D223=4,VLOOKUP(H223,[1]Priv_Workers!$B$2:$BD$55,41,FALSE),D223=5,VLOOKUP(H223,[1]Priv_Workers!$B$2:$BD$55,42,FALSE),D223=6,VLOOKUP(H223,[1]Priv_Workers!$B$2:$BD$55,43,FALSE),D223=7,VLOOKUP(H223,[1]Priv_Workers!$B$2:$BD$55,43,FALSE),D223=8,VLOOKUP(H223,[1]Priv_Workers!$B$2:$BD$55,44,FALSE),D223=9,VLOOKUP(H223,[1]Priv_Workers!$B$2:$BD$55,45,FALSE),D223=10,VLOOKUP(H223,[1]Priv_Workers!$B$2:$BD$55,46,FALSE),D223=11,VLOOKUP(H223,[1]Priv_Workers!$B$2:$BD$55,47,FALSE),D223=12,VLOOKUP(H223,[1]Priv_Workers!$B$2:$BD$55,48)),C223=2018,_xlfn.IFS(D223=1,VLOOKUP(H223,[1]Priv_Workers!$B$2:$BD$55,49,FALSE),D223=2,VLOOKUP(H223,[1]Priv_Workers!$B$2:$BD$55,50,FALSE),D223=3,VLOOKUP(H223,[1]Priv_Workers!$B$2:$BD$55,51,FALSE),D223=4,VLOOKUP(H223,[1]Priv_Workers!$B$2:$BD$55,52,FALSE),D223=5,VLOOKUP(H223,[1]Priv_Workers!$B$2:$BD$55,53,FALSE),D223=6,VLOOKUP(H223,[1]Priv_Workers!$B$2:$BD$55,54)))</f>
        <v>#N/A</v>
      </c>
      <c r="X223" s="3" t="e">
        <f t="shared" si="27"/>
        <v>#N/A</v>
      </c>
      <c r="Y223" s="2" t="e">
        <f>_xlfn.IFS(C223=2014, _xlfn.IFS(E223=1, VLOOKUP(H223, [1]Wage_Info!$B$2:$AH$55, 2, FALSE), E223=2, VLOOKUP(H223, [1]Wage_Info!$B$2:$AH$55, 3, FALSE), E223=3, VLOOKUP(H223, [1]Wage_Info!$B$2:$AH$55, 4, FALSE), E223=4, VLOOKUP(H223, [1]Wage_Info!$B$2:$AH$55, 5, FALSE)), C223=2015, _xlfn.IFS(E223=1, VLOOKUP(H223, [1]Wage_Info!$B$2:$AH$55, 6, FALSE), E223=2, VLOOKUP(H223, [1]Wage_Info!$B$2:$AH$55, 7, FALSE), E223=3, VLOOKUP(H223, [1]Wage_Info!$B$2:$AH$55, 8, FALSE), E223=4, VLOOKUP(H223, [1]Wage_Info!$B$2:$AH$55, 9, FALSE)), C223=2016, _xlfn.IFS(E223=1, VLOOKUP(H223, [1]Wage_Info!$B$2:$AH$55, 10, FALSE), E223=2, VLOOKUP(H223, [1]Wage_Info!$B$2:$AH$55, 11, FALSE), E223=3, VLOOKUP(H223, [1]Wage_Info!$B$2:$AH$55, 12, FALSE), E223=4, VLOOKUP(H223, [1]Wage_Info!$B$2:$AH$55, 13, FALSE)), C223=2017, _xlfn.IFS(E223=1, VLOOKUP(H223, [1]Wage_Info!$B$2:$AH$55, 14, FALSE), E223=2, VLOOKUP(H223, [1]Wage_Info!$B$2:$AH$55, 15, FALSE), E223=3, VLOOKUP(H223, [1]Wage_Info!$B$2:$AH$55, 16, FALSE), E223=4, VLOOKUP(H223, [1]Wage_Info!$B$2:$AH$55, 17, FALSE)), C223 = 2018, _xlfn.IFS(E223=1, VLOOKUP(H223, [1]Wage_Info!$B$2:$AH$55, 18, FALSE), E223=3, VLOOKUP(H223, [1]Wage_Info!$B$2:$AH$55, 19, FALSE)))</f>
        <v>#N/A</v>
      </c>
      <c r="Z223" s="2" t="e">
        <f>_xlfn.IFS(C223=2014, _xlfn.IFS(E223=1, VLOOKUP(H223, [1]Wage_Info!$B$2:$AL$55, 20, FALSE), E223=2, VLOOKUP(H223, [1]Wage_Info!$B$2:$AL$55, 21, FALSE), E223=3, VLOOKUP(H223, [1]Wage_Info!$B$2:$AL$55, 22, FALSE), E223=4, VLOOKUP(H223, [1]Wage_Info!$B$2:$AL$55, 23, FALSE)), C223=2015, _xlfn.IFS(E223=1, VLOOKUP(H223, [1]Wage_Info!$B$2:$AL$55, 24, FALSE), E223=2, VLOOKUP(H223, [1]Wage_Info!$B$2:$AL$55, 25, FALSE), E223=3, VLOOKUP(H223, [1]Wage_Info!$B$2:$AL$55, 26, FALSE), E223=4, VLOOKUP(H223, [1]Wage_Info!$B$2:$AL$55, 27, FALSE)), C223=2016, _xlfn.IFS(E223=1, VLOOKUP(H223, [1]Wage_Info!$B$2:$AL$55, 28, FALSE), E223=2, VLOOKUP(H223, [1]Wage_Info!$B$2:$AL$55, 29, FALSE), E223=3, VLOOKUP(H223, [1]Wage_Info!$B$2:$AL$55, 30, FALSE), E223=4, VLOOKUP(H223, [1]Wage_Info!$B$2:$AL$55, 31, FALSE)), C223=2017, _xlfn.IFS(E223=1, VLOOKUP(H223, [1]Wage_Info!$B$2:$AL$55, 32, FALSE), E223=2, VLOOKUP(H223, [1]Wage_Info!$B$2:$AL$55, 33, FALSE), E223=3, VLOOKUP(H223, [1]Wage_Info!$B$2:$AL$55, 34, FALSE), E223=4, VLOOKUP(H223, [1]Wage_Info!$B$2:$AL$55, 35, FALSE)), C223 = 2018, _xlfn.IFS(E223=1, VLOOKUP(H223, [1]Wage_Info!$B$2:$AL$55, 36, FALSE), E223=2, VLOOKUP(H223, [1]Wage_Info!$B$2:$AL$55, 37, FALSE)))</f>
        <v>#N/A</v>
      </c>
      <c r="AA223" s="4" t="e">
        <f t="shared" si="28"/>
        <v>#N/A</v>
      </c>
      <c r="AB223">
        <f>[1]Key!C223</f>
        <v>0</v>
      </c>
      <c r="AC223">
        <f t="shared" si="29"/>
        <v>0</v>
      </c>
      <c r="AD223">
        <f t="shared" si="30"/>
        <v>0</v>
      </c>
      <c r="AE223">
        <f t="shared" si="31"/>
        <v>0</v>
      </c>
      <c r="AF223">
        <f>[1]Key!D223</f>
        <v>0</v>
      </c>
    </row>
    <row r="224" spans="1:32" x14ac:dyDescent="0.3">
      <c r="A224">
        <v>223</v>
      </c>
      <c r="B224">
        <v>42</v>
      </c>
      <c r="C224">
        <v>2016</v>
      </c>
      <c r="D224">
        <v>7</v>
      </c>
      <c r="E224">
        <f t="shared" si="24"/>
        <v>3</v>
      </c>
      <c r="F224">
        <v>2017</v>
      </c>
      <c r="G224" t="s">
        <v>64</v>
      </c>
      <c r="H224" s="1">
        <f>VALUE(IF(G224="foreign",53,SUBSTITUTE(G224,G224,VLOOKUP(G224,[1]Key!$G$2:$H$55,2,))))</f>
        <v>33</v>
      </c>
      <c r="I224" t="s">
        <v>64</v>
      </c>
      <c r="J224">
        <f>VALUE(_xlfn.IFS(I224="foreign",53,I224="fictional",54, I224="unspecified", 55, NOT(OR(I224="foreign",I224="fictional")),SUBSTITUTE(I224,I224,VLOOKUP(I224,[1]Key!$G$2:$H$55,2,))))</f>
        <v>33</v>
      </c>
      <c r="K224">
        <f t="shared" si="25"/>
        <v>1</v>
      </c>
      <c r="L224">
        <f>VLOOKUP(H224, [1]Key!$H$2:$K$54, 2)</f>
        <v>3</v>
      </c>
      <c r="M224">
        <f>VLOOKUP(J224, [1]Key!$H$2:$K$54, 2)</f>
        <v>3</v>
      </c>
      <c r="N224">
        <f>VLOOKUP("*"&amp;G224&amp;"*",[1]Key!$N$2:$O$6,2,FALSE)</f>
        <v>2</v>
      </c>
      <c r="O224">
        <f>VLOOKUP("*"&amp;G224&amp;"*",[1]Key!$R$2:$S$11,2,FALSE)</f>
        <v>3</v>
      </c>
      <c r="P224">
        <v>3519</v>
      </c>
      <c r="Q224" s="2">
        <v>20000000</v>
      </c>
      <c r="R224" t="s">
        <v>49</v>
      </c>
      <c r="S224">
        <f>VLOOKUP(R224, [1]Key!$U$2:$V$50, 2, FALSE)</f>
        <v>7</v>
      </c>
      <c r="T224">
        <f t="shared" si="26"/>
        <v>1</v>
      </c>
      <c r="U224">
        <f>_xlfn.IFS(C224=2018, VLOOKUP(H224, '[1]State Pop'!$B$2:$G$55,6),C224=2017, VLOOKUP(H224, '[1]State Pop'!$B$2:$F$55,5),C224=2016, VLOOKUP(H224, '[1]State Pop'!$B$2:$F$55,4), C224=2015, VLOOKUP(H224, '[1]State Pop'!$B$2:$F$55,3), C224=2014, VLOOKUP(H224, '[1]State Pop'!$B$2:$F$55,2))</f>
        <v>19836286</v>
      </c>
      <c r="V224">
        <f>_xlfn.IFS(C224=2014,_xlfn.IFS(D224=1,VLOOKUP(H224,[1]Film_Workers!$B$2:$BD$55,2,FALSE),D224=2,VLOOKUP(H224,[1]Film_Workers!$B$2:$BD$55,3,FALSE),D224=3,VLOOKUP(H224,[1]Film_Workers!$B$2:$BD$55,4,FALSE),D224=4,VLOOKUP(H224,[1]Film_Workers!$B$2:$BD$55,5,FALSE),D224=5,VLOOKUP(H224,[1]Film_Workers!$B$2:$BD$55,6,FALSE),D224=6,VLOOKUP(H224,[1]Film_Workers!$B$2:$BD$55,7,FALSE),D224=7,VLOOKUP(H224,[1]Film_Workers!$B$2:$BD$55,8,FALSE),D224=8,VLOOKUP(H224,[1]Film_Workers!$B$2:$BD$55,9,FALSE),D224=9,VLOOKUP(H224,[1]Film_Workers!$B$2:$BD$55,10,FALSE),D224=10,VLOOKUP(H224,[1]Film_Workers!$B$2:$BD$55,11,FALSE),D224=11,VLOOKUP(H224,[1]Film_Workers!$B$2:$BD$55,12,FALSE),D224=12,VLOOKUP(H224,[1]Film_Workers!$B$2:$BD$55,13,FALSE)),C224=2015,_xlfn.IFS(D224=1,VLOOKUP(H224,[1]Film_Workers!$B$2:$BD$55,14,FALSE),D224=2,VLOOKUP(H224,[1]Film_Workers!$B$2:$BD$55,15,FALSE),D224=3,VLOOKUP(H224,[1]Film_Workers!$B$2:$BD$55,16,FALSE),D224=4,VLOOKUP(H224,[1]Film_Workers!$B$2:$BD$55,17,FALSE),D224=5,VLOOKUP(H224,[1]Film_Workers!$B$2:$BD$55,18,FALSE),D224=6,VLOOKUP(H224,[1]Film_Workers!$B$2:$BD$55,19,FALSE),D224=7,VLOOKUP(H224,[1]Film_Workers!$B$2:$BD$55,20,FALSE),D224=8,VLOOKUP(H224,[1]Film_Workers!$B$2:$BD$55,21,FALSE),D224=9,VLOOKUP(H224,[1]Film_Workers!$B$2:$BD$55,22,FALSE),D224=10,VLOOKUP(H224,[1]Film_Workers!$B$2:$BD$55,23,FALSE),D224=11,VLOOKUP(H224,[1]Film_Workers!$B$2:$BD$55,24,FALSE),D224=12,VLOOKUP(H224,[1]Film_Workers!$B$2:$BD$55,25,FALSE)),C224=2016,_xlfn.IFS(D224=1,VLOOKUP(H224,[1]Film_Workers!$B$2:$BD$55,26,FALSE),D224=2,VLOOKUP(H224,[1]Film_Workers!$B$2:$BD$55,27,FALSE),D224=3,VLOOKUP(H224,[1]Film_Workers!$B$2:$BD$55,28,FALSE),D224=4,VLOOKUP(H224,[1]Film_Workers!$B$2:$BD$55,29,FALSE),D224=5,VLOOKUP(H224,[1]Film_Workers!$B$2:$BD$55,30,FALSE),D224=6,VLOOKUP(H224,[1]Film_Workers!$B$2:$BD$55,31,FALSE),D224=7,VLOOKUP(H224,[1]Film_Workers!$B$2:$BD$55,32,FALSE),D224=8,VLOOKUP(H224,[1]Film_Workers!$B$2:$BD$55,33,FALSE),D224=9,VLOOKUP(H224,[1]Film_Workers!$B$2:$BD$55,34,FALSE),D224=10,VLOOKUP(H224,[1]Film_Workers!$B$2:$BD$55,35,FALSE),D224=11,VLOOKUP(H224,[1]Film_Workers!$B$2:$BD$55,36,FALSE),D224=12,VLOOKUP(H224,[1]Film_Workers!$B$2:$BD$55,37,FALSE)),C224=2017,_xlfn.IFS(D224=1,VLOOKUP(H224,[1]Film_Workers!$B$2:$BD$55,38,FALSE),D224=2,VLOOKUP(H224,[1]Film_Workers!$B$2:$BD$55,39,FALSE),D224=3,VLOOKUP(H224,[1]Film_Workers!$B$2:$BD$55,40,FALSE),D224=4,VLOOKUP(H224,[1]Film_Workers!$B$2:$BD$55,41,FALSE),D224=5,VLOOKUP(H224,[1]Film_Workers!$B$2:$BD$55,42,FALSE),D224=6,VLOOKUP(H224,[1]Film_Workers!$B$2:$BD$55,43,FALSE),D224=7,VLOOKUP(H224,[1]Film_Workers!$B$2:$BD$55,43,FALSE),D224=8,VLOOKUP(H224,[1]Film_Workers!$B$2:$BD$55,44,FALSE),D224=9,VLOOKUP(H224,[1]Film_Workers!$B$2:$BD$55,45,FALSE),D224=10,VLOOKUP(H224,[1]Film_Workers!$B$2:$BD$55,46,FALSE),D224=11,VLOOKUP(H224,[1]Film_Workers!$B$2:$BD$55,47,FALSE),D224=12,VLOOKUP(H224,[1]Film_Workers!$B$2:$BD$55,48)),C224=2018,_xlfn.IFS(D224=1,VLOOKUP(H224,[1]Film_Workers!$B$2:$BD$55,49,FALSE),D224=2,VLOOKUP(H224,[1]Film_Workers!$B$2:$BD$55,50,FALSE),D224=3,VLOOKUP(H224,[1]Film_Workers!$B$2:$BD$55,51,FALSE),D224=4,VLOOKUP(H224,[1]Film_Workers!$B$2:$BD$55,52,FALSE),D224=5,VLOOKUP(H224,[1]Film_Workers!$B$2:$BD$55,53,FALSE),D224=6,VLOOKUP(H224,[1]Film_Workers!$B$2:$BD$55,54)))</f>
        <v>46499</v>
      </c>
      <c r="W224">
        <f>_xlfn.IFS(C224=2014,_xlfn.IFS(D224=1,VLOOKUP(H224,[1]Priv_Workers!$B$2:$BD$55,2,FALSE),D224=2,VLOOKUP(H224,[1]Priv_Workers!$B$2:$BD$55,3,FALSE),D224=3,VLOOKUP(H224,[1]Priv_Workers!$B$2:$BD$55,4,FALSE),D224=4,VLOOKUP(H224,[1]Priv_Workers!$B$2:$BD$55,5,FALSE),D224=5,VLOOKUP(H224,[1]Priv_Workers!$B$2:$BD$55,6,FALSE),D224=6,VLOOKUP(H224,[1]Priv_Workers!$B$2:$BD$55,7,FALSE),D224=7,VLOOKUP(H224,[1]Priv_Workers!$B$2:$BD$55,8,FALSE),D224=8,VLOOKUP(H224,[1]Priv_Workers!$B$2:$BD$55,9,FALSE),D224=9,VLOOKUP(H224,[1]Priv_Workers!$B$2:$BD$55,10,FALSE),D224=10,VLOOKUP(H224,[1]Priv_Workers!$B$2:$BD$55,11,FALSE),D224=11,VLOOKUP(H224,[1]Priv_Workers!$B$2:$BD$55,12,FALSE),D224=12,VLOOKUP(H224,[1]Priv_Workers!$B$2:$BD$55,13,FALSE)),C224=2015,_xlfn.IFS(D224=1,VLOOKUP(H224,[1]Priv_Workers!$B$2:$BD$55,14,FALSE),D224=2,VLOOKUP(H224,[1]Priv_Workers!$B$2:$BD$55,15,FALSE),D224=3,VLOOKUP(H224,[1]Priv_Workers!$B$2:$BD$55,16,FALSE),D224=4,VLOOKUP(H224,[1]Priv_Workers!$B$2:$BD$55,17,FALSE),D224=5,VLOOKUP(H224,[1]Priv_Workers!$B$2:$BD$55,18,FALSE),D224=6,VLOOKUP(H224,[1]Priv_Workers!$B$2:$BD$55,19,FALSE),D224=7,VLOOKUP(H224,[1]Priv_Workers!$B$2:$BD$55,20,FALSE),D224=8,VLOOKUP(H224,[1]Priv_Workers!$B$2:$BD$55,21,FALSE),D224=9,VLOOKUP(H224,[1]Priv_Workers!$B$2:$BD$55,22,FALSE),D224=10,VLOOKUP(H224,[1]Priv_Workers!$B$2:$BD$55,23,FALSE),D224=11,VLOOKUP(H224,[1]Priv_Workers!$B$2:$BD$55,24,FALSE),D224=12,VLOOKUP(H224,[1]Priv_Workers!$B$2:$BD$55,25,FALSE)),C224=2016,_xlfn.IFS(D224=1,VLOOKUP(H224,[1]Priv_Workers!$B$2:$BD$55,26,FALSE),D224=2,VLOOKUP(H224,[1]Priv_Workers!$B$2:$BD$55,27,FALSE),D224=3,VLOOKUP(H224,[1]Priv_Workers!$B$2:$BD$55,28,FALSE),D224=4,VLOOKUP(H224,[1]Priv_Workers!$B$2:$BD$55,29,FALSE),D224=5,VLOOKUP(H224,[1]Priv_Workers!$B$2:$BD$55,30,FALSE),D224=6,VLOOKUP(H224,[1]Priv_Workers!$B$2:$BD$55,31,FALSE),D224=7,VLOOKUP(H224,[1]Priv_Workers!$B$2:$BD$55,32,FALSE),D224=8,VLOOKUP(H224,[1]Priv_Workers!$B$2:$BD$55,33,FALSE),D224=9,VLOOKUP(H224,[1]Priv_Workers!$B$2:$BD$55,34,FALSE),D224=10,VLOOKUP(H224,[1]Priv_Workers!$B$2:$BD$55,35,FALSE),D224=11,VLOOKUP(H224,[1]Priv_Workers!$B$2:$BD$55,36,FALSE),D224=12,VLOOKUP(H224,[1]Priv_Workers!$B$2:$BD$55,37,FALSE)),C224=2017,_xlfn.IFS(D224=1,VLOOKUP(H224,[1]Priv_Workers!$B$2:$BD$55,38,FALSE),D224=2,VLOOKUP(H224,[1]Priv_Workers!$B$2:$BD$55,39,FALSE),D224=3,VLOOKUP(H224,[1]Priv_Workers!$B$2:$BD$55,40,FALSE),D224=4,VLOOKUP(H224,[1]Priv_Workers!$B$2:$BD$55,41,FALSE),D224=5,VLOOKUP(H224,[1]Priv_Workers!$B$2:$BD$55,42,FALSE),D224=6,VLOOKUP(H224,[1]Priv_Workers!$B$2:$BD$55,43,FALSE),D224=7,VLOOKUP(H224,[1]Priv_Workers!$B$2:$BD$55,43,FALSE),D224=8,VLOOKUP(H224,[1]Priv_Workers!$B$2:$BD$55,44,FALSE),D224=9,VLOOKUP(H224,[1]Priv_Workers!$B$2:$BD$55,45,FALSE),D224=10,VLOOKUP(H224,[1]Priv_Workers!$B$2:$BD$55,46,FALSE),D224=11,VLOOKUP(H224,[1]Priv_Workers!$B$2:$BD$55,47,FALSE),D224=12,VLOOKUP(H224,[1]Priv_Workers!$B$2:$BD$55,48)),C224=2018,_xlfn.IFS(D224=1,VLOOKUP(H224,[1]Priv_Workers!$B$2:$BD$55,49,FALSE),D224=2,VLOOKUP(H224,[1]Priv_Workers!$B$2:$BD$55,50,FALSE),D224=3,VLOOKUP(H224,[1]Priv_Workers!$B$2:$BD$55,51,FALSE),D224=4,VLOOKUP(H224,[1]Priv_Workers!$B$2:$BD$55,52,FALSE),D224=5,VLOOKUP(H224,[1]Priv_Workers!$B$2:$BD$55,53,FALSE),D224=6,VLOOKUP(H224,[1]Priv_Workers!$B$2:$BD$55,54)))</f>
        <v>7861365</v>
      </c>
      <c r="X224" s="3">
        <f t="shared" si="27"/>
        <v>5.9148761061215199E-3</v>
      </c>
      <c r="Y224" s="2">
        <f>_xlfn.IFS(C224=2014, _xlfn.IFS(E224=1, VLOOKUP(H224, [1]Wage_Info!$B$2:$AH$55, 2, FALSE), E224=2, VLOOKUP(H224, [1]Wage_Info!$B$2:$AH$55, 3, FALSE), E224=3, VLOOKUP(H224, [1]Wage_Info!$B$2:$AH$55, 4, FALSE), E224=4, VLOOKUP(H224, [1]Wage_Info!$B$2:$AH$55, 5, FALSE)), C224=2015, _xlfn.IFS(E224=1, VLOOKUP(H224, [1]Wage_Info!$B$2:$AH$55, 6, FALSE), E224=2, VLOOKUP(H224, [1]Wage_Info!$B$2:$AH$55, 7, FALSE), E224=3, VLOOKUP(H224, [1]Wage_Info!$B$2:$AH$55, 8, FALSE), E224=4, VLOOKUP(H224, [1]Wage_Info!$B$2:$AH$55, 9, FALSE)), C224=2016, _xlfn.IFS(E224=1, VLOOKUP(H224, [1]Wage_Info!$B$2:$AH$55, 10, FALSE), E224=2, VLOOKUP(H224, [1]Wage_Info!$B$2:$AH$55, 11, FALSE), E224=3, VLOOKUP(H224, [1]Wage_Info!$B$2:$AH$55, 12, FALSE), E224=4, VLOOKUP(H224, [1]Wage_Info!$B$2:$AH$55, 13, FALSE)), C224=2017, _xlfn.IFS(E224=1, VLOOKUP(H224, [1]Wage_Info!$B$2:$AH$55, 14, FALSE), E224=2, VLOOKUP(H224, [1]Wage_Info!$B$2:$AH$55, 15, FALSE), E224=3, VLOOKUP(H224, [1]Wage_Info!$B$2:$AH$55, 16, FALSE), E224=4, VLOOKUP(H224, [1]Wage_Info!$B$2:$AH$55, 17, FALSE)), C224 = 2018, _xlfn.IFS(E224=1, VLOOKUP(H224, [1]Wage_Info!$B$2:$AH$55, 18, FALSE), E224=3, VLOOKUP(H224, [1]Wage_Info!$B$2:$AH$55, 19, FALSE)))</f>
        <v>1191335794</v>
      </c>
      <c r="Z224" s="2">
        <f>_xlfn.IFS(C224=2014, _xlfn.IFS(E224=1, VLOOKUP(H224, [1]Wage_Info!$B$2:$AL$55, 20, FALSE), E224=2, VLOOKUP(H224, [1]Wage_Info!$B$2:$AL$55, 21, FALSE), E224=3, VLOOKUP(H224, [1]Wage_Info!$B$2:$AL$55, 22, FALSE), E224=4, VLOOKUP(H224, [1]Wage_Info!$B$2:$AL$55, 23, FALSE)), C224=2015, _xlfn.IFS(E224=1, VLOOKUP(H224, [1]Wage_Info!$B$2:$AL$55, 24, FALSE), E224=2, VLOOKUP(H224, [1]Wage_Info!$B$2:$AL$55, 25, FALSE), E224=3, VLOOKUP(H224, [1]Wage_Info!$B$2:$AL$55, 26, FALSE), E224=4, VLOOKUP(H224, [1]Wage_Info!$B$2:$AL$55, 27, FALSE)), C224=2016, _xlfn.IFS(E224=1, VLOOKUP(H224, [1]Wage_Info!$B$2:$AL$55, 28, FALSE), E224=2, VLOOKUP(H224, [1]Wage_Info!$B$2:$AL$55, 29, FALSE), E224=3, VLOOKUP(H224, [1]Wage_Info!$B$2:$AL$55, 30, FALSE), E224=4, VLOOKUP(H224, [1]Wage_Info!$B$2:$AL$55, 31, FALSE)), C224=2017, _xlfn.IFS(E224=1, VLOOKUP(H224, [1]Wage_Info!$B$2:$AL$55, 32, FALSE), E224=2, VLOOKUP(H224, [1]Wage_Info!$B$2:$AL$55, 33, FALSE), E224=3, VLOOKUP(H224, [1]Wage_Info!$B$2:$AL$55, 34, FALSE), E224=4, VLOOKUP(H224, [1]Wage_Info!$B$2:$AL$55, 35, FALSE)), C224 = 2018, _xlfn.IFS(E224=1, VLOOKUP(H224, [1]Wage_Info!$B$2:$AL$55, 36, FALSE), E224=2, VLOOKUP(H224, [1]Wage_Info!$B$2:$AL$55, 37, FALSE)))</f>
        <v>125692748307</v>
      </c>
      <c r="AA224" s="4">
        <f t="shared" si="28"/>
        <v>9.4781585258220738E-3</v>
      </c>
      <c r="AB224">
        <f>[1]Key!C224</f>
        <v>1</v>
      </c>
      <c r="AC224">
        <f t="shared" si="29"/>
        <v>0</v>
      </c>
      <c r="AD224">
        <f t="shared" si="30"/>
        <v>1</v>
      </c>
      <c r="AE224">
        <f t="shared" si="31"/>
        <v>1</v>
      </c>
      <c r="AF224">
        <f>[1]Key!D224</f>
        <v>0</v>
      </c>
    </row>
    <row r="225" spans="1:32" x14ac:dyDescent="0.3">
      <c r="A225">
        <v>224</v>
      </c>
      <c r="B225">
        <v>43</v>
      </c>
      <c r="C225">
        <v>2016</v>
      </c>
      <c r="D225">
        <v>5</v>
      </c>
      <c r="E225">
        <f t="shared" si="24"/>
        <v>2</v>
      </c>
      <c r="F225">
        <v>2017</v>
      </c>
      <c r="G225" t="s">
        <v>68</v>
      </c>
      <c r="H225" s="1">
        <f>VALUE(IF(G225="foreign",53,SUBSTITUTE(G225,G225,VLOOKUP(G225,[1]Key!$G$2:$H$55,2,))))</f>
        <v>12</v>
      </c>
      <c r="I225" t="s">
        <v>32</v>
      </c>
      <c r="J225">
        <f>VALUE(_xlfn.IFS(I225="foreign",53,I225="fictional",54, I225="unspecified", 55, NOT(OR(I225="foreign",I225="fictional")),SUBSTITUTE(I225,I225,VLOOKUP(I225,[1]Key!$G$2:$H$55,2,))))</f>
        <v>53</v>
      </c>
      <c r="K225">
        <f t="shared" si="25"/>
        <v>0</v>
      </c>
      <c r="L225">
        <f>VLOOKUP(H225, [1]Key!$H$2:$K$54, 2)</f>
        <v>3</v>
      </c>
      <c r="M225">
        <f>VLOOKUP(J225, [1]Key!$H$2:$K$54, 2)</f>
        <v>0</v>
      </c>
      <c r="N225">
        <f>VLOOKUP("*"&amp;G225&amp;"*",[1]Key!$N$2:$O$6,2,FALSE)</f>
        <v>4</v>
      </c>
      <c r="O225">
        <f>VLOOKUP("*"&amp;G225&amp;"*",[1]Key!$R$2:$S$11,2,FALSE)</f>
        <v>6</v>
      </c>
      <c r="P225">
        <v>3511</v>
      </c>
      <c r="Q225" s="2">
        <v>42000000</v>
      </c>
      <c r="R225" t="s">
        <v>39</v>
      </c>
      <c r="S225">
        <f>VLOOKUP(R225, [1]Key!$U$2:$V$50, 2, FALSE)</f>
        <v>4</v>
      </c>
      <c r="T225">
        <f t="shared" si="26"/>
        <v>0</v>
      </c>
      <c r="U225">
        <f>_xlfn.IFS(C225=2018, VLOOKUP(H225, '[1]State Pop'!$B$2:$G$55,6),C225=2017, VLOOKUP(H225, '[1]State Pop'!$B$2:$F$55,5),C225=2016, VLOOKUP(H225, '[1]State Pop'!$B$2:$F$55,4), C225=2015, VLOOKUP(H225, '[1]State Pop'!$B$2:$F$55,3), C225=2014, VLOOKUP(H225, '[1]State Pop'!$B$2:$F$55,2))</f>
        <v>1428683</v>
      </c>
      <c r="V225">
        <f>_xlfn.IFS(C225=2014,_xlfn.IFS(D225=1,VLOOKUP(H225,[1]Film_Workers!$B$2:$BD$55,2,FALSE),D225=2,VLOOKUP(H225,[1]Film_Workers!$B$2:$BD$55,3,FALSE),D225=3,VLOOKUP(H225,[1]Film_Workers!$B$2:$BD$55,4,FALSE),D225=4,VLOOKUP(H225,[1]Film_Workers!$B$2:$BD$55,5,FALSE),D225=5,VLOOKUP(H225,[1]Film_Workers!$B$2:$BD$55,6,FALSE),D225=6,VLOOKUP(H225,[1]Film_Workers!$B$2:$BD$55,7,FALSE),D225=7,VLOOKUP(H225,[1]Film_Workers!$B$2:$BD$55,8,FALSE),D225=8,VLOOKUP(H225,[1]Film_Workers!$B$2:$BD$55,9,FALSE),D225=9,VLOOKUP(H225,[1]Film_Workers!$B$2:$BD$55,10,FALSE),D225=10,VLOOKUP(H225,[1]Film_Workers!$B$2:$BD$55,11,FALSE),D225=11,VLOOKUP(H225,[1]Film_Workers!$B$2:$BD$55,12,FALSE),D225=12,VLOOKUP(H225,[1]Film_Workers!$B$2:$BD$55,13,FALSE)),C225=2015,_xlfn.IFS(D225=1,VLOOKUP(H225,[1]Film_Workers!$B$2:$BD$55,14,FALSE),D225=2,VLOOKUP(H225,[1]Film_Workers!$B$2:$BD$55,15,FALSE),D225=3,VLOOKUP(H225,[1]Film_Workers!$B$2:$BD$55,16,FALSE),D225=4,VLOOKUP(H225,[1]Film_Workers!$B$2:$BD$55,17,FALSE),D225=5,VLOOKUP(H225,[1]Film_Workers!$B$2:$BD$55,18,FALSE),D225=6,VLOOKUP(H225,[1]Film_Workers!$B$2:$BD$55,19,FALSE),D225=7,VLOOKUP(H225,[1]Film_Workers!$B$2:$BD$55,20,FALSE),D225=8,VLOOKUP(H225,[1]Film_Workers!$B$2:$BD$55,21,FALSE),D225=9,VLOOKUP(H225,[1]Film_Workers!$B$2:$BD$55,22,FALSE),D225=10,VLOOKUP(H225,[1]Film_Workers!$B$2:$BD$55,23,FALSE),D225=11,VLOOKUP(H225,[1]Film_Workers!$B$2:$BD$55,24,FALSE),D225=12,VLOOKUP(H225,[1]Film_Workers!$B$2:$BD$55,25,FALSE)),C225=2016,_xlfn.IFS(D225=1,VLOOKUP(H225,[1]Film_Workers!$B$2:$BD$55,26,FALSE),D225=2,VLOOKUP(H225,[1]Film_Workers!$B$2:$BD$55,27,FALSE),D225=3,VLOOKUP(H225,[1]Film_Workers!$B$2:$BD$55,28,FALSE),D225=4,VLOOKUP(H225,[1]Film_Workers!$B$2:$BD$55,29,FALSE),D225=5,VLOOKUP(H225,[1]Film_Workers!$B$2:$BD$55,30,FALSE),D225=6,VLOOKUP(H225,[1]Film_Workers!$B$2:$BD$55,31,FALSE),D225=7,VLOOKUP(H225,[1]Film_Workers!$B$2:$BD$55,32,FALSE),D225=8,VLOOKUP(H225,[1]Film_Workers!$B$2:$BD$55,33,FALSE),D225=9,VLOOKUP(H225,[1]Film_Workers!$B$2:$BD$55,34,FALSE),D225=10,VLOOKUP(H225,[1]Film_Workers!$B$2:$BD$55,35,FALSE),D225=11,VLOOKUP(H225,[1]Film_Workers!$B$2:$BD$55,36,FALSE),D225=12,VLOOKUP(H225,[1]Film_Workers!$B$2:$BD$55,37,FALSE)),C225=2017,_xlfn.IFS(D225=1,VLOOKUP(H225,[1]Film_Workers!$B$2:$BD$55,38,FALSE),D225=2,VLOOKUP(H225,[1]Film_Workers!$B$2:$BD$55,39,FALSE),D225=3,VLOOKUP(H225,[1]Film_Workers!$B$2:$BD$55,40,FALSE),D225=4,VLOOKUP(H225,[1]Film_Workers!$B$2:$BD$55,41,FALSE),D225=5,VLOOKUP(H225,[1]Film_Workers!$B$2:$BD$55,42,FALSE),D225=6,VLOOKUP(H225,[1]Film_Workers!$B$2:$BD$55,43,FALSE),D225=7,VLOOKUP(H225,[1]Film_Workers!$B$2:$BD$55,43,FALSE),D225=8,VLOOKUP(H225,[1]Film_Workers!$B$2:$BD$55,44,FALSE),D225=9,VLOOKUP(H225,[1]Film_Workers!$B$2:$BD$55,45,FALSE),D225=10,VLOOKUP(H225,[1]Film_Workers!$B$2:$BD$55,46,FALSE),D225=11,VLOOKUP(H225,[1]Film_Workers!$B$2:$BD$55,47,FALSE),D225=12,VLOOKUP(H225,[1]Film_Workers!$B$2:$BD$55,48)),C225=2018,_xlfn.IFS(D225=1,VLOOKUP(H225,[1]Film_Workers!$B$2:$BD$55,49,FALSE),D225=2,VLOOKUP(H225,[1]Film_Workers!$B$2:$BD$55,50,FALSE),D225=3,VLOOKUP(H225,[1]Film_Workers!$B$2:$BD$55,51,FALSE),D225=4,VLOOKUP(H225,[1]Film_Workers!$B$2:$BD$55,52,FALSE),D225=5,VLOOKUP(H225,[1]Film_Workers!$B$2:$BD$55,53,FALSE),D225=6,VLOOKUP(H225,[1]Film_Workers!$B$2:$BD$55,54)))</f>
        <v>1379</v>
      </c>
      <c r="W225">
        <f>_xlfn.IFS(C225=2014,_xlfn.IFS(D225=1,VLOOKUP(H225,[1]Priv_Workers!$B$2:$BD$55,2,FALSE),D225=2,VLOOKUP(H225,[1]Priv_Workers!$B$2:$BD$55,3,FALSE),D225=3,VLOOKUP(H225,[1]Priv_Workers!$B$2:$BD$55,4,FALSE),D225=4,VLOOKUP(H225,[1]Priv_Workers!$B$2:$BD$55,5,FALSE),D225=5,VLOOKUP(H225,[1]Priv_Workers!$B$2:$BD$55,6,FALSE),D225=6,VLOOKUP(H225,[1]Priv_Workers!$B$2:$BD$55,7,FALSE),D225=7,VLOOKUP(H225,[1]Priv_Workers!$B$2:$BD$55,8,FALSE),D225=8,VLOOKUP(H225,[1]Priv_Workers!$B$2:$BD$55,9,FALSE),D225=9,VLOOKUP(H225,[1]Priv_Workers!$B$2:$BD$55,10,FALSE),D225=10,VLOOKUP(H225,[1]Priv_Workers!$B$2:$BD$55,11,FALSE),D225=11,VLOOKUP(H225,[1]Priv_Workers!$B$2:$BD$55,12,FALSE),D225=12,VLOOKUP(H225,[1]Priv_Workers!$B$2:$BD$55,13,FALSE)),C225=2015,_xlfn.IFS(D225=1,VLOOKUP(H225,[1]Priv_Workers!$B$2:$BD$55,14,FALSE),D225=2,VLOOKUP(H225,[1]Priv_Workers!$B$2:$BD$55,15,FALSE),D225=3,VLOOKUP(H225,[1]Priv_Workers!$B$2:$BD$55,16,FALSE),D225=4,VLOOKUP(H225,[1]Priv_Workers!$B$2:$BD$55,17,FALSE),D225=5,VLOOKUP(H225,[1]Priv_Workers!$B$2:$BD$55,18,FALSE),D225=6,VLOOKUP(H225,[1]Priv_Workers!$B$2:$BD$55,19,FALSE),D225=7,VLOOKUP(H225,[1]Priv_Workers!$B$2:$BD$55,20,FALSE),D225=8,VLOOKUP(H225,[1]Priv_Workers!$B$2:$BD$55,21,FALSE),D225=9,VLOOKUP(H225,[1]Priv_Workers!$B$2:$BD$55,22,FALSE),D225=10,VLOOKUP(H225,[1]Priv_Workers!$B$2:$BD$55,23,FALSE),D225=11,VLOOKUP(H225,[1]Priv_Workers!$B$2:$BD$55,24,FALSE),D225=12,VLOOKUP(H225,[1]Priv_Workers!$B$2:$BD$55,25,FALSE)),C225=2016,_xlfn.IFS(D225=1,VLOOKUP(H225,[1]Priv_Workers!$B$2:$BD$55,26,FALSE),D225=2,VLOOKUP(H225,[1]Priv_Workers!$B$2:$BD$55,27,FALSE),D225=3,VLOOKUP(H225,[1]Priv_Workers!$B$2:$BD$55,28,FALSE),D225=4,VLOOKUP(H225,[1]Priv_Workers!$B$2:$BD$55,29,FALSE),D225=5,VLOOKUP(H225,[1]Priv_Workers!$B$2:$BD$55,30,FALSE),D225=6,VLOOKUP(H225,[1]Priv_Workers!$B$2:$BD$55,31,FALSE),D225=7,VLOOKUP(H225,[1]Priv_Workers!$B$2:$BD$55,32,FALSE),D225=8,VLOOKUP(H225,[1]Priv_Workers!$B$2:$BD$55,33,FALSE),D225=9,VLOOKUP(H225,[1]Priv_Workers!$B$2:$BD$55,34,FALSE),D225=10,VLOOKUP(H225,[1]Priv_Workers!$B$2:$BD$55,35,FALSE),D225=11,VLOOKUP(H225,[1]Priv_Workers!$B$2:$BD$55,36,FALSE),D225=12,VLOOKUP(H225,[1]Priv_Workers!$B$2:$BD$55,37,FALSE)),C225=2017,_xlfn.IFS(D225=1,VLOOKUP(H225,[1]Priv_Workers!$B$2:$BD$55,38,FALSE),D225=2,VLOOKUP(H225,[1]Priv_Workers!$B$2:$BD$55,39,FALSE),D225=3,VLOOKUP(H225,[1]Priv_Workers!$B$2:$BD$55,40,FALSE),D225=4,VLOOKUP(H225,[1]Priv_Workers!$B$2:$BD$55,41,FALSE),D225=5,VLOOKUP(H225,[1]Priv_Workers!$B$2:$BD$55,42,FALSE),D225=6,VLOOKUP(H225,[1]Priv_Workers!$B$2:$BD$55,43,FALSE),D225=7,VLOOKUP(H225,[1]Priv_Workers!$B$2:$BD$55,43,FALSE),D225=8,VLOOKUP(H225,[1]Priv_Workers!$B$2:$BD$55,44,FALSE),D225=9,VLOOKUP(H225,[1]Priv_Workers!$B$2:$BD$55,45,FALSE),D225=10,VLOOKUP(H225,[1]Priv_Workers!$B$2:$BD$55,46,FALSE),D225=11,VLOOKUP(H225,[1]Priv_Workers!$B$2:$BD$55,47,FALSE),D225=12,VLOOKUP(H225,[1]Priv_Workers!$B$2:$BD$55,48)),C225=2018,_xlfn.IFS(D225=1,VLOOKUP(H225,[1]Priv_Workers!$B$2:$BD$55,49,FALSE),D225=2,VLOOKUP(H225,[1]Priv_Workers!$B$2:$BD$55,50,FALSE),D225=3,VLOOKUP(H225,[1]Priv_Workers!$B$2:$BD$55,51,FALSE),D225=4,VLOOKUP(H225,[1]Priv_Workers!$B$2:$BD$55,52,FALSE),D225=5,VLOOKUP(H225,[1]Priv_Workers!$B$2:$BD$55,53,FALSE),D225=6,VLOOKUP(H225,[1]Priv_Workers!$B$2:$BD$55,54)))</f>
        <v>522756</v>
      </c>
      <c r="X225" s="3">
        <f t="shared" si="27"/>
        <v>2.6379419844057266E-3</v>
      </c>
      <c r="Y225" s="2">
        <f>_xlfn.IFS(C225=2014, _xlfn.IFS(E225=1, VLOOKUP(H225, [1]Wage_Info!$B$2:$AH$55, 2, FALSE), E225=2, VLOOKUP(H225, [1]Wage_Info!$B$2:$AH$55, 3, FALSE), E225=3, VLOOKUP(H225, [1]Wage_Info!$B$2:$AH$55, 4, FALSE), E225=4, VLOOKUP(H225, [1]Wage_Info!$B$2:$AH$55, 5, FALSE)), C225=2015, _xlfn.IFS(E225=1, VLOOKUP(H225, [1]Wage_Info!$B$2:$AH$55, 6, FALSE), E225=2, VLOOKUP(H225, [1]Wage_Info!$B$2:$AH$55, 7, FALSE), E225=3, VLOOKUP(H225, [1]Wage_Info!$B$2:$AH$55, 8, FALSE), E225=4, VLOOKUP(H225, [1]Wage_Info!$B$2:$AH$55, 9, FALSE)), C225=2016, _xlfn.IFS(E225=1, VLOOKUP(H225, [1]Wage_Info!$B$2:$AH$55, 10, FALSE), E225=2, VLOOKUP(H225, [1]Wage_Info!$B$2:$AH$55, 11, FALSE), E225=3, VLOOKUP(H225, [1]Wage_Info!$B$2:$AH$55, 12, FALSE), E225=4, VLOOKUP(H225, [1]Wage_Info!$B$2:$AH$55, 13, FALSE)), C225=2017, _xlfn.IFS(E225=1, VLOOKUP(H225, [1]Wage_Info!$B$2:$AH$55, 14, FALSE), E225=2, VLOOKUP(H225, [1]Wage_Info!$B$2:$AH$55, 15, FALSE), E225=3, VLOOKUP(H225, [1]Wage_Info!$B$2:$AH$55, 16, FALSE), E225=4, VLOOKUP(H225, [1]Wage_Info!$B$2:$AH$55, 17, FALSE)), C225 = 2018, _xlfn.IFS(E225=1, VLOOKUP(H225, [1]Wage_Info!$B$2:$AH$55, 18, FALSE), E225=3, VLOOKUP(H225, [1]Wage_Info!$B$2:$AH$55, 19, FALSE)))</f>
        <v>10719642</v>
      </c>
      <c r="Z225" s="2">
        <f>_xlfn.IFS(C225=2014, _xlfn.IFS(E225=1, VLOOKUP(H225, [1]Wage_Info!$B$2:$AL$55, 20, FALSE), E225=2, VLOOKUP(H225, [1]Wage_Info!$B$2:$AL$55, 21, FALSE), E225=3, VLOOKUP(H225, [1]Wage_Info!$B$2:$AL$55, 22, FALSE), E225=4, VLOOKUP(H225, [1]Wage_Info!$B$2:$AL$55, 23, FALSE)), C225=2015, _xlfn.IFS(E225=1, VLOOKUP(H225, [1]Wage_Info!$B$2:$AL$55, 24, FALSE), E225=2, VLOOKUP(H225, [1]Wage_Info!$B$2:$AL$55, 25, FALSE), E225=3, VLOOKUP(H225, [1]Wage_Info!$B$2:$AL$55, 26, FALSE), E225=4, VLOOKUP(H225, [1]Wage_Info!$B$2:$AL$55, 27, FALSE)), C225=2016, _xlfn.IFS(E225=1, VLOOKUP(H225, [1]Wage_Info!$B$2:$AL$55, 28, FALSE), E225=2, VLOOKUP(H225, [1]Wage_Info!$B$2:$AL$55, 29, FALSE), E225=3, VLOOKUP(H225, [1]Wage_Info!$B$2:$AL$55, 30, FALSE), E225=4, VLOOKUP(H225, [1]Wage_Info!$B$2:$AL$55, 31, FALSE)), C225=2017, _xlfn.IFS(E225=1, VLOOKUP(H225, [1]Wage_Info!$B$2:$AL$55, 32, FALSE), E225=2, VLOOKUP(H225, [1]Wage_Info!$B$2:$AL$55, 33, FALSE), E225=3, VLOOKUP(H225, [1]Wage_Info!$B$2:$AL$55, 34, FALSE), E225=4, VLOOKUP(H225, [1]Wage_Info!$B$2:$AL$55, 35, FALSE)), C225 = 2018, _xlfn.IFS(E225=1, VLOOKUP(H225, [1]Wage_Info!$B$2:$AL$55, 36, FALSE), E225=2, VLOOKUP(H225, [1]Wage_Info!$B$2:$AL$55, 37, FALSE)))</f>
        <v>5842690881</v>
      </c>
      <c r="AA225" s="4">
        <f t="shared" si="28"/>
        <v>1.8347097627326966E-3</v>
      </c>
      <c r="AB225">
        <f>[1]Key!C225</f>
        <v>1</v>
      </c>
      <c r="AC225">
        <f t="shared" si="29"/>
        <v>0</v>
      </c>
      <c r="AD225">
        <f t="shared" si="30"/>
        <v>0</v>
      </c>
      <c r="AE225">
        <f t="shared" si="31"/>
        <v>0</v>
      </c>
      <c r="AF225">
        <f>[1]Key!D225</f>
        <v>0</v>
      </c>
    </row>
    <row r="226" spans="1:32" x14ac:dyDescent="0.3">
      <c r="A226">
        <v>225</v>
      </c>
      <c r="B226">
        <v>44</v>
      </c>
      <c r="C226">
        <v>2017</v>
      </c>
      <c r="D226">
        <v>1</v>
      </c>
      <c r="E226">
        <f t="shared" si="24"/>
        <v>1</v>
      </c>
      <c r="F226">
        <v>2017</v>
      </c>
      <c r="G226" t="s">
        <v>65</v>
      </c>
      <c r="H226" s="1">
        <f>VALUE(IF(G226="foreign",53,SUBSTITUTE(G226,G226,VLOOKUP(G226,[1]Key!$G$2:$H$55,2,))))</f>
        <v>11</v>
      </c>
      <c r="I226" t="s">
        <v>32</v>
      </c>
      <c r="J226">
        <f>VALUE(_xlfn.IFS(I226="foreign",53,I226="fictional",54, I226="unspecified", 55, NOT(OR(I226="foreign",I226="fictional")),SUBSTITUTE(I226,I226,VLOOKUP(I226,[1]Key!$G$2:$H$55,2,))))</f>
        <v>53</v>
      </c>
      <c r="K226">
        <f t="shared" si="25"/>
        <v>0</v>
      </c>
      <c r="L226">
        <f>VLOOKUP(H226, [1]Key!$H$2:$K$54, 2)</f>
        <v>5</v>
      </c>
      <c r="M226">
        <f>VLOOKUP(J226, [1]Key!$H$2:$K$54, 2)</f>
        <v>0</v>
      </c>
      <c r="N226">
        <f>VLOOKUP("*"&amp;G226&amp;"*",[1]Key!$N$2:$O$6,2,FALSE)</f>
        <v>3</v>
      </c>
      <c r="O226">
        <f>VLOOKUP("*"&amp;G226&amp;"*",[1]Key!$R$2:$S$11,2,FALSE)</f>
        <v>7</v>
      </c>
      <c r="P226">
        <v>3468</v>
      </c>
      <c r="Q226" s="2">
        <v>45000000</v>
      </c>
      <c r="R226" t="s">
        <v>33</v>
      </c>
      <c r="S226">
        <f>VLOOKUP(R226, [1]Key!$U$2:$V$50, 2, FALSE)</f>
        <v>1</v>
      </c>
      <c r="T226">
        <f t="shared" si="26"/>
        <v>0</v>
      </c>
      <c r="U226">
        <f>_xlfn.IFS(C226=2018, VLOOKUP(H226, '[1]State Pop'!$B$2:$G$55,6),C226=2017, VLOOKUP(H226, '[1]State Pop'!$B$2:$F$55,5),C226=2016, VLOOKUP(H226, '[1]State Pop'!$B$2:$F$55,4), C226=2015, VLOOKUP(H226, '[1]State Pop'!$B$2:$F$55,3), C226=2014, VLOOKUP(H226, '[1]State Pop'!$B$2:$F$55,2))</f>
        <v>10429379</v>
      </c>
      <c r="V226">
        <f>_xlfn.IFS(C226=2014,_xlfn.IFS(D226=1,VLOOKUP(H226,[1]Film_Workers!$B$2:$BD$55,2,FALSE),D226=2,VLOOKUP(H226,[1]Film_Workers!$B$2:$BD$55,3,FALSE),D226=3,VLOOKUP(H226,[1]Film_Workers!$B$2:$BD$55,4,FALSE),D226=4,VLOOKUP(H226,[1]Film_Workers!$B$2:$BD$55,5,FALSE),D226=5,VLOOKUP(H226,[1]Film_Workers!$B$2:$BD$55,6,FALSE),D226=6,VLOOKUP(H226,[1]Film_Workers!$B$2:$BD$55,7,FALSE),D226=7,VLOOKUP(H226,[1]Film_Workers!$B$2:$BD$55,8,FALSE),D226=8,VLOOKUP(H226,[1]Film_Workers!$B$2:$BD$55,9,FALSE),D226=9,VLOOKUP(H226,[1]Film_Workers!$B$2:$BD$55,10,FALSE),D226=10,VLOOKUP(H226,[1]Film_Workers!$B$2:$BD$55,11,FALSE),D226=11,VLOOKUP(H226,[1]Film_Workers!$B$2:$BD$55,12,FALSE),D226=12,VLOOKUP(H226,[1]Film_Workers!$B$2:$BD$55,13,FALSE)),C226=2015,_xlfn.IFS(D226=1,VLOOKUP(H226,[1]Film_Workers!$B$2:$BD$55,14,FALSE),D226=2,VLOOKUP(H226,[1]Film_Workers!$B$2:$BD$55,15,FALSE),D226=3,VLOOKUP(H226,[1]Film_Workers!$B$2:$BD$55,16,FALSE),D226=4,VLOOKUP(H226,[1]Film_Workers!$B$2:$BD$55,17,FALSE),D226=5,VLOOKUP(H226,[1]Film_Workers!$B$2:$BD$55,18,FALSE),D226=6,VLOOKUP(H226,[1]Film_Workers!$B$2:$BD$55,19,FALSE),D226=7,VLOOKUP(H226,[1]Film_Workers!$B$2:$BD$55,20,FALSE),D226=8,VLOOKUP(H226,[1]Film_Workers!$B$2:$BD$55,21,FALSE),D226=9,VLOOKUP(H226,[1]Film_Workers!$B$2:$BD$55,22,FALSE),D226=10,VLOOKUP(H226,[1]Film_Workers!$B$2:$BD$55,23,FALSE),D226=11,VLOOKUP(H226,[1]Film_Workers!$B$2:$BD$55,24,FALSE),D226=12,VLOOKUP(H226,[1]Film_Workers!$B$2:$BD$55,25,FALSE)),C226=2016,_xlfn.IFS(D226=1,VLOOKUP(H226,[1]Film_Workers!$B$2:$BD$55,26,FALSE),D226=2,VLOOKUP(H226,[1]Film_Workers!$B$2:$BD$55,27,FALSE),D226=3,VLOOKUP(H226,[1]Film_Workers!$B$2:$BD$55,28,FALSE),D226=4,VLOOKUP(H226,[1]Film_Workers!$B$2:$BD$55,29,FALSE),D226=5,VLOOKUP(H226,[1]Film_Workers!$B$2:$BD$55,30,FALSE),D226=6,VLOOKUP(H226,[1]Film_Workers!$B$2:$BD$55,31,FALSE),D226=7,VLOOKUP(H226,[1]Film_Workers!$B$2:$BD$55,32,FALSE),D226=8,VLOOKUP(H226,[1]Film_Workers!$B$2:$BD$55,33,FALSE),D226=9,VLOOKUP(H226,[1]Film_Workers!$B$2:$BD$55,34,FALSE),D226=10,VLOOKUP(H226,[1]Film_Workers!$B$2:$BD$55,35,FALSE),D226=11,VLOOKUP(H226,[1]Film_Workers!$B$2:$BD$55,36,FALSE),D226=12,VLOOKUP(H226,[1]Film_Workers!$B$2:$BD$55,37,FALSE)),C226=2017,_xlfn.IFS(D226=1,VLOOKUP(H226,[1]Film_Workers!$B$2:$BD$55,38,FALSE),D226=2,VLOOKUP(H226,[1]Film_Workers!$B$2:$BD$55,39,FALSE),D226=3,VLOOKUP(H226,[1]Film_Workers!$B$2:$BD$55,40,FALSE),D226=4,VLOOKUP(H226,[1]Film_Workers!$B$2:$BD$55,41,FALSE),D226=5,VLOOKUP(H226,[1]Film_Workers!$B$2:$BD$55,42,FALSE),D226=6,VLOOKUP(H226,[1]Film_Workers!$B$2:$BD$55,43,FALSE),D226=7,VLOOKUP(H226,[1]Film_Workers!$B$2:$BD$55,43,FALSE),D226=8,VLOOKUP(H226,[1]Film_Workers!$B$2:$BD$55,44,FALSE),D226=9,VLOOKUP(H226,[1]Film_Workers!$B$2:$BD$55,45,FALSE),D226=10,VLOOKUP(H226,[1]Film_Workers!$B$2:$BD$55,46,FALSE),D226=11,VLOOKUP(H226,[1]Film_Workers!$B$2:$BD$55,47,FALSE),D226=12,VLOOKUP(H226,[1]Film_Workers!$B$2:$BD$55,48)),C226=2018,_xlfn.IFS(D226=1,VLOOKUP(H226,[1]Film_Workers!$B$2:$BD$55,49,FALSE),D226=2,VLOOKUP(H226,[1]Film_Workers!$B$2:$BD$55,50,FALSE),D226=3,VLOOKUP(H226,[1]Film_Workers!$B$2:$BD$55,51,FALSE),D226=4,VLOOKUP(H226,[1]Film_Workers!$B$2:$BD$55,52,FALSE),D226=5,VLOOKUP(H226,[1]Film_Workers!$B$2:$BD$55,53,FALSE),D226=6,VLOOKUP(H226,[1]Film_Workers!$B$2:$BD$55,54)))</f>
        <v>12000</v>
      </c>
      <c r="W226">
        <f>_xlfn.IFS(C226=2014,_xlfn.IFS(D226=1,VLOOKUP(H226,[1]Priv_Workers!$B$2:$BD$55,2,FALSE),D226=2,VLOOKUP(H226,[1]Priv_Workers!$B$2:$BD$55,3,FALSE),D226=3,VLOOKUP(H226,[1]Priv_Workers!$B$2:$BD$55,4,FALSE),D226=4,VLOOKUP(H226,[1]Priv_Workers!$B$2:$BD$55,5,FALSE),D226=5,VLOOKUP(H226,[1]Priv_Workers!$B$2:$BD$55,6,FALSE),D226=6,VLOOKUP(H226,[1]Priv_Workers!$B$2:$BD$55,7,FALSE),D226=7,VLOOKUP(H226,[1]Priv_Workers!$B$2:$BD$55,8,FALSE),D226=8,VLOOKUP(H226,[1]Priv_Workers!$B$2:$BD$55,9,FALSE),D226=9,VLOOKUP(H226,[1]Priv_Workers!$B$2:$BD$55,10,FALSE),D226=10,VLOOKUP(H226,[1]Priv_Workers!$B$2:$BD$55,11,FALSE),D226=11,VLOOKUP(H226,[1]Priv_Workers!$B$2:$BD$55,12,FALSE),D226=12,VLOOKUP(H226,[1]Priv_Workers!$B$2:$BD$55,13,FALSE)),C226=2015,_xlfn.IFS(D226=1,VLOOKUP(H226,[1]Priv_Workers!$B$2:$BD$55,14,FALSE),D226=2,VLOOKUP(H226,[1]Priv_Workers!$B$2:$BD$55,15,FALSE),D226=3,VLOOKUP(H226,[1]Priv_Workers!$B$2:$BD$55,16,FALSE),D226=4,VLOOKUP(H226,[1]Priv_Workers!$B$2:$BD$55,17,FALSE),D226=5,VLOOKUP(H226,[1]Priv_Workers!$B$2:$BD$55,18,FALSE),D226=6,VLOOKUP(H226,[1]Priv_Workers!$B$2:$BD$55,19,FALSE),D226=7,VLOOKUP(H226,[1]Priv_Workers!$B$2:$BD$55,20,FALSE),D226=8,VLOOKUP(H226,[1]Priv_Workers!$B$2:$BD$55,21,FALSE),D226=9,VLOOKUP(H226,[1]Priv_Workers!$B$2:$BD$55,22,FALSE),D226=10,VLOOKUP(H226,[1]Priv_Workers!$B$2:$BD$55,23,FALSE),D226=11,VLOOKUP(H226,[1]Priv_Workers!$B$2:$BD$55,24,FALSE),D226=12,VLOOKUP(H226,[1]Priv_Workers!$B$2:$BD$55,25,FALSE)),C226=2016,_xlfn.IFS(D226=1,VLOOKUP(H226,[1]Priv_Workers!$B$2:$BD$55,26,FALSE),D226=2,VLOOKUP(H226,[1]Priv_Workers!$B$2:$BD$55,27,FALSE),D226=3,VLOOKUP(H226,[1]Priv_Workers!$B$2:$BD$55,28,FALSE),D226=4,VLOOKUP(H226,[1]Priv_Workers!$B$2:$BD$55,29,FALSE),D226=5,VLOOKUP(H226,[1]Priv_Workers!$B$2:$BD$55,30,FALSE),D226=6,VLOOKUP(H226,[1]Priv_Workers!$B$2:$BD$55,31,FALSE),D226=7,VLOOKUP(H226,[1]Priv_Workers!$B$2:$BD$55,32,FALSE),D226=8,VLOOKUP(H226,[1]Priv_Workers!$B$2:$BD$55,33,FALSE),D226=9,VLOOKUP(H226,[1]Priv_Workers!$B$2:$BD$55,34,FALSE),D226=10,VLOOKUP(H226,[1]Priv_Workers!$B$2:$BD$55,35,FALSE),D226=11,VLOOKUP(H226,[1]Priv_Workers!$B$2:$BD$55,36,FALSE),D226=12,VLOOKUP(H226,[1]Priv_Workers!$B$2:$BD$55,37,FALSE)),C226=2017,_xlfn.IFS(D226=1,VLOOKUP(H226,[1]Priv_Workers!$B$2:$BD$55,38,FALSE),D226=2,VLOOKUP(H226,[1]Priv_Workers!$B$2:$BD$55,39,FALSE),D226=3,VLOOKUP(H226,[1]Priv_Workers!$B$2:$BD$55,40,FALSE),D226=4,VLOOKUP(H226,[1]Priv_Workers!$B$2:$BD$55,41,FALSE),D226=5,VLOOKUP(H226,[1]Priv_Workers!$B$2:$BD$55,42,FALSE),D226=6,VLOOKUP(H226,[1]Priv_Workers!$B$2:$BD$55,43,FALSE),D226=7,VLOOKUP(H226,[1]Priv_Workers!$B$2:$BD$55,43,FALSE),D226=8,VLOOKUP(H226,[1]Priv_Workers!$B$2:$BD$55,44,FALSE),D226=9,VLOOKUP(H226,[1]Priv_Workers!$B$2:$BD$55,45,FALSE),D226=10,VLOOKUP(H226,[1]Priv_Workers!$B$2:$BD$55,46,FALSE),D226=11,VLOOKUP(H226,[1]Priv_Workers!$B$2:$BD$55,47,FALSE),D226=12,VLOOKUP(H226,[1]Priv_Workers!$B$2:$BD$55,48)),C226=2018,_xlfn.IFS(D226=1,VLOOKUP(H226,[1]Priv_Workers!$B$2:$BD$55,49,FALSE),D226=2,VLOOKUP(H226,[1]Priv_Workers!$B$2:$BD$55,50,FALSE),D226=3,VLOOKUP(H226,[1]Priv_Workers!$B$2:$BD$55,51,FALSE),D226=4,VLOOKUP(H226,[1]Priv_Workers!$B$2:$BD$55,52,FALSE),D226=5,VLOOKUP(H226,[1]Priv_Workers!$B$2:$BD$55,53,FALSE),D226=6,VLOOKUP(H226,[1]Priv_Workers!$B$2:$BD$55,54)))</f>
        <v>3616361</v>
      </c>
      <c r="X226" s="3">
        <f t="shared" si="27"/>
        <v>3.3182527961118924E-3</v>
      </c>
      <c r="Y226" s="2">
        <f>_xlfn.IFS(C226=2014, _xlfn.IFS(E226=1, VLOOKUP(H226, [1]Wage_Info!$B$2:$AH$55, 2, FALSE), E226=2, VLOOKUP(H226, [1]Wage_Info!$B$2:$AH$55, 3, FALSE), E226=3, VLOOKUP(H226, [1]Wage_Info!$B$2:$AH$55, 4, FALSE), E226=4, VLOOKUP(H226, [1]Wage_Info!$B$2:$AH$55, 5, FALSE)), C226=2015, _xlfn.IFS(E226=1, VLOOKUP(H226, [1]Wage_Info!$B$2:$AH$55, 6, FALSE), E226=2, VLOOKUP(H226, [1]Wage_Info!$B$2:$AH$55, 7, FALSE), E226=3, VLOOKUP(H226, [1]Wage_Info!$B$2:$AH$55, 8, FALSE), E226=4, VLOOKUP(H226, [1]Wage_Info!$B$2:$AH$55, 9, FALSE)), C226=2016, _xlfn.IFS(E226=1, VLOOKUP(H226, [1]Wage_Info!$B$2:$AH$55, 10, FALSE), E226=2, VLOOKUP(H226, [1]Wage_Info!$B$2:$AH$55, 11, FALSE), E226=3, VLOOKUP(H226, [1]Wage_Info!$B$2:$AH$55, 12, FALSE), E226=4, VLOOKUP(H226, [1]Wage_Info!$B$2:$AH$55, 13, FALSE)), C226=2017, _xlfn.IFS(E226=1, VLOOKUP(H226, [1]Wage_Info!$B$2:$AH$55, 14, FALSE), E226=2, VLOOKUP(H226, [1]Wage_Info!$B$2:$AH$55, 15, FALSE), E226=3, VLOOKUP(H226, [1]Wage_Info!$B$2:$AH$55, 16, FALSE), E226=4, VLOOKUP(H226, [1]Wage_Info!$B$2:$AH$55, 17, FALSE)), C226 = 2018, _xlfn.IFS(E226=1, VLOOKUP(H226, [1]Wage_Info!$B$2:$AH$55, 18, FALSE), E226=3, VLOOKUP(H226, [1]Wage_Info!$B$2:$AH$55, 19, FALSE)))</f>
        <v>195291583</v>
      </c>
      <c r="Z226" s="2">
        <f>_xlfn.IFS(C226=2014, _xlfn.IFS(E226=1, VLOOKUP(H226, [1]Wage_Info!$B$2:$AL$55, 20, FALSE), E226=2, VLOOKUP(H226, [1]Wage_Info!$B$2:$AL$55, 21, FALSE), E226=3, VLOOKUP(H226, [1]Wage_Info!$B$2:$AL$55, 22, FALSE), E226=4, VLOOKUP(H226, [1]Wage_Info!$B$2:$AL$55, 23, FALSE)), C226=2015, _xlfn.IFS(E226=1, VLOOKUP(H226, [1]Wage_Info!$B$2:$AL$55, 24, FALSE), E226=2, VLOOKUP(H226, [1]Wage_Info!$B$2:$AL$55, 25, FALSE), E226=3, VLOOKUP(H226, [1]Wage_Info!$B$2:$AL$55, 26, FALSE), E226=4, VLOOKUP(H226, [1]Wage_Info!$B$2:$AL$55, 27, FALSE)), C226=2016, _xlfn.IFS(E226=1, VLOOKUP(H226, [1]Wage_Info!$B$2:$AL$55, 28, FALSE), E226=2, VLOOKUP(H226, [1]Wage_Info!$B$2:$AL$55, 29, FALSE), E226=3, VLOOKUP(H226, [1]Wage_Info!$B$2:$AL$55, 30, FALSE), E226=4, VLOOKUP(H226, [1]Wage_Info!$B$2:$AL$55, 31, FALSE)), C226=2017, _xlfn.IFS(E226=1, VLOOKUP(H226, [1]Wage_Info!$B$2:$AL$55, 32, FALSE), E226=2, VLOOKUP(H226, [1]Wage_Info!$B$2:$AL$55, 33, FALSE), E226=3, VLOOKUP(H226, [1]Wage_Info!$B$2:$AL$55, 34, FALSE), E226=4, VLOOKUP(H226, [1]Wage_Info!$B$2:$AL$55, 35, FALSE)), C226 = 2018, _xlfn.IFS(E226=1, VLOOKUP(H226, [1]Wage_Info!$B$2:$AL$55, 36, FALSE), E226=2, VLOOKUP(H226, [1]Wage_Info!$B$2:$AL$55, 37, FALSE)))</f>
        <v>51887921650</v>
      </c>
      <c r="AA226" s="4">
        <f t="shared" si="28"/>
        <v>3.7637195090854058E-3</v>
      </c>
      <c r="AB226">
        <f>[1]Key!C226</f>
        <v>1</v>
      </c>
      <c r="AC226">
        <f t="shared" si="29"/>
        <v>0</v>
      </c>
      <c r="AD226">
        <f t="shared" si="30"/>
        <v>0</v>
      </c>
      <c r="AE226">
        <f t="shared" si="31"/>
        <v>0</v>
      </c>
      <c r="AF226">
        <f>[1]Key!D226</f>
        <v>0</v>
      </c>
    </row>
    <row r="227" spans="1:32" x14ac:dyDescent="0.3">
      <c r="A227">
        <v>226</v>
      </c>
      <c r="B227">
        <v>45</v>
      </c>
      <c r="C227">
        <v>2016</v>
      </c>
      <c r="D227">
        <v>4</v>
      </c>
      <c r="E227">
        <f t="shared" si="24"/>
        <v>2</v>
      </c>
      <c r="F227">
        <v>2017</v>
      </c>
      <c r="G227" t="s">
        <v>32</v>
      </c>
      <c r="H227" s="1">
        <f>VALUE(IF(G227="foreign",53,SUBSTITUTE(G227,G227,VLOOKUP(G227,[1]Key!$G$2:$H$55,2,))))</f>
        <v>53</v>
      </c>
      <c r="I227" t="s">
        <v>97</v>
      </c>
      <c r="J227">
        <f>VALUE(_xlfn.IFS(I227="foreign",53,I227="fictional",54, I227="unspecified", 55, NOT(OR(I227="foreign",I227="fictional")),SUBSTITUTE(I227,I227,VLOOKUP(I227,[1]Key!$G$2:$H$55,2,))))</f>
        <v>54</v>
      </c>
      <c r="K227">
        <f t="shared" si="25"/>
        <v>0</v>
      </c>
      <c r="L227">
        <f>VLOOKUP(H227, [1]Key!$H$2:$K$54, 2)</f>
        <v>0</v>
      </c>
      <c r="M227">
        <f>VLOOKUP(J227, [1]Key!$H$2:$K$54, 2)</f>
        <v>0</v>
      </c>
      <c r="N227">
        <f>VLOOKUP("*"&amp;G227&amp;"*",[1]Key!$N$2:$O$6,2,FALSE)</f>
        <v>0</v>
      </c>
      <c r="O227">
        <f>VLOOKUP("*"&amp;G227&amp;"*",[1]Key!$R$2:$S$11,2,FALSE)</f>
        <v>0</v>
      </c>
      <c r="P227">
        <v>3451</v>
      </c>
      <c r="Q227" s="2">
        <v>66000000</v>
      </c>
      <c r="R227" t="s">
        <v>46</v>
      </c>
      <c r="S227">
        <f>VLOOKUP(R227, [1]Key!$U$2:$V$23, 2, FALSE)</f>
        <v>6</v>
      </c>
      <c r="T227">
        <f t="shared" si="26"/>
        <v>0</v>
      </c>
      <c r="U227">
        <f>_xlfn.IFS(C227=2018, VLOOKUP(H227, '[1]State Pop'!$B$2:$G$55,6),C227=2017, VLOOKUP(H227, '[1]State Pop'!$B$2:$F$55,5),C227=2016, VLOOKUP(H227, '[1]State Pop'!$B$2:$F$55,4), C227=2015, VLOOKUP(H227, '[1]State Pop'!$B$2:$F$55,3), C227=2014, VLOOKUP(H227, '[1]State Pop'!$B$2:$F$55,2))</f>
        <v>0</v>
      </c>
      <c r="V227">
        <f>_xlfn.IFS(C227=2014,_xlfn.IFS(D227=1,VLOOKUP(H227,[1]Film_Workers!$B$2:$BD$55,2,FALSE),D227=2,VLOOKUP(H227,[1]Film_Workers!$B$2:$BD$55,3,FALSE),D227=3,VLOOKUP(H227,[1]Film_Workers!$B$2:$BD$55,4,FALSE),D227=4,VLOOKUP(H227,[1]Film_Workers!$B$2:$BD$55,5,FALSE),D227=5,VLOOKUP(H227,[1]Film_Workers!$B$2:$BD$55,6,FALSE),D227=6,VLOOKUP(H227,[1]Film_Workers!$B$2:$BD$55,7,FALSE),D227=7,VLOOKUP(H227,[1]Film_Workers!$B$2:$BD$55,8,FALSE),D227=8,VLOOKUP(H227,[1]Film_Workers!$B$2:$BD$55,9,FALSE),D227=9,VLOOKUP(H227,[1]Film_Workers!$B$2:$BD$55,10,FALSE),D227=10,VLOOKUP(H227,[1]Film_Workers!$B$2:$BD$55,11,FALSE),D227=11,VLOOKUP(H227,[1]Film_Workers!$B$2:$BD$55,12,FALSE),D227=12,VLOOKUP(H227,[1]Film_Workers!$B$2:$BD$55,13,FALSE)),C227=2015,_xlfn.IFS(D227=1,VLOOKUP(H227,[1]Film_Workers!$B$2:$BD$55,14,FALSE),D227=2,VLOOKUP(H227,[1]Film_Workers!$B$2:$BD$55,15,FALSE),D227=3,VLOOKUP(H227,[1]Film_Workers!$B$2:$BD$55,16,FALSE),D227=4,VLOOKUP(H227,[1]Film_Workers!$B$2:$BD$55,17,FALSE),D227=5,VLOOKUP(H227,[1]Film_Workers!$B$2:$BD$55,18,FALSE),D227=6,VLOOKUP(H227,[1]Film_Workers!$B$2:$BD$55,19,FALSE),D227=7,VLOOKUP(H227,[1]Film_Workers!$B$2:$BD$55,20,FALSE),D227=8,VLOOKUP(H227,[1]Film_Workers!$B$2:$BD$55,21,FALSE),D227=9,VLOOKUP(H227,[1]Film_Workers!$B$2:$BD$55,22,FALSE),D227=10,VLOOKUP(H227,[1]Film_Workers!$B$2:$BD$55,23,FALSE),D227=11,VLOOKUP(H227,[1]Film_Workers!$B$2:$BD$55,24,FALSE),D227=12,VLOOKUP(H227,[1]Film_Workers!$B$2:$BD$55,25,FALSE)),C227=2016,_xlfn.IFS(D227=1,VLOOKUP(H227,[1]Film_Workers!$B$2:$BD$55,26,FALSE),D227=2,VLOOKUP(H227,[1]Film_Workers!$B$2:$BD$55,27,FALSE),D227=3,VLOOKUP(H227,[1]Film_Workers!$B$2:$BD$55,28,FALSE),D227=4,VLOOKUP(H227,[1]Film_Workers!$B$2:$BD$55,29,FALSE),D227=5,VLOOKUP(H227,[1]Film_Workers!$B$2:$BD$55,30,FALSE),D227=6,VLOOKUP(H227,[1]Film_Workers!$B$2:$BD$55,31,FALSE),D227=7,VLOOKUP(H227,[1]Film_Workers!$B$2:$BD$55,32,FALSE),D227=8,VLOOKUP(H227,[1]Film_Workers!$B$2:$BD$55,33,FALSE),D227=9,VLOOKUP(H227,[1]Film_Workers!$B$2:$BD$55,34,FALSE),D227=10,VLOOKUP(H227,[1]Film_Workers!$B$2:$BD$55,35,FALSE),D227=11,VLOOKUP(H227,[1]Film_Workers!$B$2:$BD$55,36,FALSE),D227=12,VLOOKUP(H227,[1]Film_Workers!$B$2:$BD$55,37,FALSE)),C227=2017,_xlfn.IFS(D227=1,VLOOKUP(H227,[1]Film_Workers!$B$2:$BD$55,38,FALSE),D227=2,VLOOKUP(H227,[1]Film_Workers!$B$2:$BD$55,39,FALSE),D227=3,VLOOKUP(H227,[1]Film_Workers!$B$2:$BD$55,40,FALSE),D227=4,VLOOKUP(H227,[1]Film_Workers!$B$2:$BD$55,41,FALSE),D227=5,VLOOKUP(H227,[1]Film_Workers!$B$2:$BD$55,42,FALSE),D227=6,VLOOKUP(H227,[1]Film_Workers!$B$2:$BD$55,43,FALSE),D227=7,VLOOKUP(H227,[1]Film_Workers!$B$2:$BD$55,43,FALSE),D227=8,VLOOKUP(H227,[1]Film_Workers!$B$2:$BD$55,44,FALSE),D227=9,VLOOKUP(H227,[1]Film_Workers!$B$2:$BD$55,45,FALSE),D227=10,VLOOKUP(H227,[1]Film_Workers!$B$2:$BD$55,46,FALSE),D227=11,VLOOKUP(H227,[1]Film_Workers!$B$2:$BD$55,47,FALSE),D227=12,VLOOKUP(H227,[1]Film_Workers!$B$2:$BD$55,48)),C227=2018,_xlfn.IFS(D227=1,VLOOKUP(H227,[1]Film_Workers!$B$2:$BD$55,49,FALSE),D227=2,VLOOKUP(H227,[1]Film_Workers!$B$2:$BD$55,50,FALSE),D227=3,VLOOKUP(H227,[1]Film_Workers!$B$2:$BD$55,51,FALSE),D227=4,VLOOKUP(H227,[1]Film_Workers!$B$2:$BD$55,52,FALSE),D227=5,VLOOKUP(H227,[1]Film_Workers!$B$2:$BD$55,53,FALSE),D227=6,VLOOKUP(H227,[1]Film_Workers!$B$2:$BD$55,54)))</f>
        <v>0</v>
      </c>
      <c r="W227">
        <f>_xlfn.IFS(C227=2014,_xlfn.IFS(D227=1,VLOOKUP(H227,[1]Priv_Workers!$B$2:$BD$55,2,FALSE),D227=2,VLOOKUP(H227,[1]Priv_Workers!$B$2:$BD$55,3,FALSE),D227=3,VLOOKUP(H227,[1]Priv_Workers!$B$2:$BD$55,4,FALSE),D227=4,VLOOKUP(H227,[1]Priv_Workers!$B$2:$BD$55,5,FALSE),D227=5,VLOOKUP(H227,[1]Priv_Workers!$B$2:$BD$55,6,FALSE),D227=6,VLOOKUP(H227,[1]Priv_Workers!$B$2:$BD$55,7,FALSE),D227=7,VLOOKUP(H227,[1]Priv_Workers!$B$2:$BD$55,8,FALSE),D227=8,VLOOKUP(H227,[1]Priv_Workers!$B$2:$BD$55,9,FALSE),D227=9,VLOOKUP(H227,[1]Priv_Workers!$B$2:$BD$55,10,FALSE),D227=10,VLOOKUP(H227,[1]Priv_Workers!$B$2:$BD$55,11,FALSE),D227=11,VLOOKUP(H227,[1]Priv_Workers!$B$2:$BD$55,12,FALSE),D227=12,VLOOKUP(H227,[1]Priv_Workers!$B$2:$BD$55,13,FALSE)),C227=2015,_xlfn.IFS(D227=1,VLOOKUP(H227,[1]Priv_Workers!$B$2:$BD$55,14,FALSE),D227=2,VLOOKUP(H227,[1]Priv_Workers!$B$2:$BD$55,15,FALSE),D227=3,VLOOKUP(H227,[1]Priv_Workers!$B$2:$BD$55,16,FALSE),D227=4,VLOOKUP(H227,[1]Priv_Workers!$B$2:$BD$55,17,FALSE),D227=5,VLOOKUP(H227,[1]Priv_Workers!$B$2:$BD$55,18,FALSE),D227=6,VLOOKUP(H227,[1]Priv_Workers!$B$2:$BD$55,19,FALSE),D227=7,VLOOKUP(H227,[1]Priv_Workers!$B$2:$BD$55,20,FALSE),D227=8,VLOOKUP(H227,[1]Priv_Workers!$B$2:$BD$55,21,FALSE),D227=9,VLOOKUP(H227,[1]Priv_Workers!$B$2:$BD$55,22,FALSE),D227=10,VLOOKUP(H227,[1]Priv_Workers!$B$2:$BD$55,23,FALSE),D227=11,VLOOKUP(H227,[1]Priv_Workers!$B$2:$BD$55,24,FALSE),D227=12,VLOOKUP(H227,[1]Priv_Workers!$B$2:$BD$55,25,FALSE)),C227=2016,_xlfn.IFS(D227=1,VLOOKUP(H227,[1]Priv_Workers!$B$2:$BD$55,26,FALSE),D227=2,VLOOKUP(H227,[1]Priv_Workers!$B$2:$BD$55,27,FALSE),D227=3,VLOOKUP(H227,[1]Priv_Workers!$B$2:$BD$55,28,FALSE),D227=4,VLOOKUP(H227,[1]Priv_Workers!$B$2:$BD$55,29,FALSE),D227=5,VLOOKUP(H227,[1]Priv_Workers!$B$2:$BD$55,30,FALSE),D227=6,VLOOKUP(H227,[1]Priv_Workers!$B$2:$BD$55,31,FALSE),D227=7,VLOOKUP(H227,[1]Priv_Workers!$B$2:$BD$55,32,FALSE),D227=8,VLOOKUP(H227,[1]Priv_Workers!$B$2:$BD$55,33,FALSE),D227=9,VLOOKUP(H227,[1]Priv_Workers!$B$2:$BD$55,34,FALSE),D227=10,VLOOKUP(H227,[1]Priv_Workers!$B$2:$BD$55,35,FALSE),D227=11,VLOOKUP(H227,[1]Priv_Workers!$B$2:$BD$55,36,FALSE),D227=12,VLOOKUP(H227,[1]Priv_Workers!$B$2:$BD$55,37,FALSE)),C227=2017,_xlfn.IFS(D227=1,VLOOKUP(H227,[1]Priv_Workers!$B$2:$BD$55,38,FALSE),D227=2,VLOOKUP(H227,[1]Priv_Workers!$B$2:$BD$55,39,FALSE),D227=3,VLOOKUP(H227,[1]Priv_Workers!$B$2:$BD$55,40,FALSE),D227=4,VLOOKUP(H227,[1]Priv_Workers!$B$2:$BD$55,41,FALSE),D227=5,VLOOKUP(H227,[1]Priv_Workers!$B$2:$BD$55,42,FALSE),D227=6,VLOOKUP(H227,[1]Priv_Workers!$B$2:$BD$55,43,FALSE),D227=7,VLOOKUP(H227,[1]Priv_Workers!$B$2:$BD$55,43,FALSE),D227=8,VLOOKUP(H227,[1]Priv_Workers!$B$2:$BD$55,44,FALSE),D227=9,VLOOKUP(H227,[1]Priv_Workers!$B$2:$BD$55,45,FALSE),D227=10,VLOOKUP(H227,[1]Priv_Workers!$B$2:$BD$55,46,FALSE),D227=11,VLOOKUP(H227,[1]Priv_Workers!$B$2:$BD$55,47,FALSE),D227=12,VLOOKUP(H227,[1]Priv_Workers!$B$2:$BD$55,48)),C227=2018,_xlfn.IFS(D227=1,VLOOKUP(H227,[1]Priv_Workers!$B$2:$BD$55,49,FALSE),D227=2,VLOOKUP(H227,[1]Priv_Workers!$B$2:$BD$55,50,FALSE),D227=3,VLOOKUP(H227,[1]Priv_Workers!$B$2:$BD$55,51,FALSE),D227=4,VLOOKUP(H227,[1]Priv_Workers!$B$2:$BD$55,52,FALSE),D227=5,VLOOKUP(H227,[1]Priv_Workers!$B$2:$BD$55,53,FALSE),D227=6,VLOOKUP(H227,[1]Priv_Workers!$B$2:$BD$55,54)))</f>
        <v>0</v>
      </c>
      <c r="X227" s="3" t="e">
        <f t="shared" si="27"/>
        <v>#DIV/0!</v>
      </c>
      <c r="Y227" s="2">
        <f>_xlfn.IFS(C227=2014, _xlfn.IFS(E227=1, VLOOKUP(H227, [1]Wage_Info!$B$2:$AH$55, 2, FALSE), E227=2, VLOOKUP(H227, [1]Wage_Info!$B$2:$AH$55, 3, FALSE), E227=3, VLOOKUP(H227, [1]Wage_Info!$B$2:$AH$55, 4, FALSE), E227=4, VLOOKUP(H227, [1]Wage_Info!$B$2:$AH$55, 5, FALSE)), C227=2015, _xlfn.IFS(E227=1, VLOOKUP(H227, [1]Wage_Info!$B$2:$AH$55, 6, FALSE), E227=2, VLOOKUP(H227, [1]Wage_Info!$B$2:$AH$55, 7, FALSE), E227=3, VLOOKUP(H227, [1]Wage_Info!$B$2:$AH$55, 8, FALSE), E227=4, VLOOKUP(H227, [1]Wage_Info!$B$2:$AH$55, 9, FALSE)), C227=2016, _xlfn.IFS(E227=1, VLOOKUP(H227, [1]Wage_Info!$B$2:$AH$55, 10, FALSE), E227=2, VLOOKUP(H227, [1]Wage_Info!$B$2:$AH$55, 11, FALSE), E227=3, VLOOKUP(H227, [1]Wage_Info!$B$2:$AH$55, 12, FALSE), E227=4, VLOOKUP(H227, [1]Wage_Info!$B$2:$AH$55, 13, FALSE)), C227=2017, _xlfn.IFS(E227=1, VLOOKUP(H227, [1]Wage_Info!$B$2:$AH$55, 14, FALSE), E227=2, VLOOKUP(H227, [1]Wage_Info!$B$2:$AH$55, 15, FALSE), E227=3, VLOOKUP(H227, [1]Wage_Info!$B$2:$AH$55, 16, FALSE), E227=4, VLOOKUP(H227, [1]Wage_Info!$B$2:$AH$55, 17, FALSE)), C227 = 2018, _xlfn.IFS(E227=1, VLOOKUP(H227, [1]Wage_Info!$B$2:$AH$55, 18, FALSE), E227=3, VLOOKUP(H227, [1]Wage_Info!$B$2:$AH$55, 19, FALSE)))</f>
        <v>0</v>
      </c>
      <c r="Z227" s="2">
        <f>_xlfn.IFS(C227=2014, _xlfn.IFS(E227=1, VLOOKUP(H227, [1]Wage_Info!$B$2:$AL$55, 20, FALSE), E227=2, VLOOKUP(H227, [1]Wage_Info!$B$2:$AL$55, 21, FALSE), E227=3, VLOOKUP(H227, [1]Wage_Info!$B$2:$AL$55, 22, FALSE), E227=4, VLOOKUP(H227, [1]Wage_Info!$B$2:$AL$55, 23, FALSE)), C227=2015, _xlfn.IFS(E227=1, VLOOKUP(H227, [1]Wage_Info!$B$2:$AL$55, 24, FALSE), E227=2, VLOOKUP(H227, [1]Wage_Info!$B$2:$AL$55, 25, FALSE), E227=3, VLOOKUP(H227, [1]Wage_Info!$B$2:$AL$55, 26, FALSE), E227=4, VLOOKUP(H227, [1]Wage_Info!$B$2:$AL$55, 27, FALSE)), C227=2016, _xlfn.IFS(E227=1, VLOOKUP(H227, [1]Wage_Info!$B$2:$AL$55, 28, FALSE), E227=2, VLOOKUP(H227, [1]Wage_Info!$B$2:$AL$55, 29, FALSE), E227=3, VLOOKUP(H227, [1]Wage_Info!$B$2:$AL$55, 30, FALSE), E227=4, VLOOKUP(H227, [1]Wage_Info!$B$2:$AL$55, 31, FALSE)), C227=2017, _xlfn.IFS(E227=1, VLOOKUP(H227, [1]Wage_Info!$B$2:$AL$55, 32, FALSE), E227=2, VLOOKUP(H227, [1]Wage_Info!$B$2:$AL$55, 33, FALSE), E227=3, VLOOKUP(H227, [1]Wage_Info!$B$2:$AL$55, 34, FALSE), E227=4, VLOOKUP(H227, [1]Wage_Info!$B$2:$AL$55, 35, FALSE)), C227 = 2018, _xlfn.IFS(E227=1, VLOOKUP(H227, [1]Wage_Info!$B$2:$AL$55, 36, FALSE), E227=2, VLOOKUP(H227, [1]Wage_Info!$B$2:$AL$55, 37, FALSE)))</f>
        <v>0</v>
      </c>
      <c r="AA227" s="4" t="e">
        <f t="shared" si="28"/>
        <v>#DIV/0!</v>
      </c>
      <c r="AB227">
        <f>[1]Key!C227</f>
        <v>1</v>
      </c>
      <c r="AC227">
        <f t="shared" si="29"/>
        <v>0</v>
      </c>
      <c r="AD227">
        <f t="shared" si="30"/>
        <v>0</v>
      </c>
      <c r="AE227">
        <f t="shared" si="31"/>
        <v>0</v>
      </c>
      <c r="AF227">
        <f>[1]Key!D227</f>
        <v>0</v>
      </c>
    </row>
    <row r="228" spans="1:32" x14ac:dyDescent="0.3">
      <c r="A228">
        <v>227</v>
      </c>
      <c r="B228">
        <v>46</v>
      </c>
      <c r="C228">
        <v>2016</v>
      </c>
      <c r="D228">
        <v>2</v>
      </c>
      <c r="E228">
        <f t="shared" si="24"/>
        <v>1</v>
      </c>
      <c r="F228">
        <v>2017</v>
      </c>
      <c r="G228" t="s">
        <v>32</v>
      </c>
      <c r="H228" s="1">
        <f>VALUE(IF(G228="foreign",53,SUBSTITUTE(G228,G228,VLOOKUP(G228,[1]Key!$G$2:$H$55,2,))))</f>
        <v>53</v>
      </c>
      <c r="I228" t="s">
        <v>32</v>
      </c>
      <c r="J228">
        <f>VALUE(_xlfn.IFS(I228="foreign",53,I228="fictional",54, I228="unspecified", 55, NOT(OR(I228="foreign",I228="fictional")),SUBSTITUTE(I228,I228,VLOOKUP(I228,[1]Key!$G$2:$H$55,2,))))</f>
        <v>53</v>
      </c>
      <c r="K228">
        <f t="shared" si="25"/>
        <v>1</v>
      </c>
      <c r="L228">
        <f>VLOOKUP(H228, [1]Key!$H$2:$K$54, 2)</f>
        <v>0</v>
      </c>
      <c r="M228">
        <f>VLOOKUP(J228, [1]Key!$H$2:$K$54, 2)</f>
        <v>0</v>
      </c>
      <c r="N228">
        <f>VLOOKUP("*"&amp;G228&amp;"*",[1]Key!$N$2:$O$6,2,FALSE)</f>
        <v>0</v>
      </c>
      <c r="O228">
        <f>VLOOKUP("*"&amp;G228&amp;"*",[1]Key!$R$2:$S$11,2,FALSE)</f>
        <v>0</v>
      </c>
      <c r="P228">
        <v>3440</v>
      </c>
      <c r="Q228" s="2">
        <v>110000000</v>
      </c>
      <c r="R228" t="s">
        <v>42</v>
      </c>
      <c r="S228">
        <f>VLOOKUP(R228, [1]Key!$U$2:$V$23, 2, FALSE)</f>
        <v>5</v>
      </c>
      <c r="T228">
        <f t="shared" si="26"/>
        <v>0</v>
      </c>
      <c r="U228">
        <f>_xlfn.IFS(C228=2018, VLOOKUP(H228, '[1]State Pop'!$B$2:$G$55,6),C228=2017, VLOOKUP(H228, '[1]State Pop'!$B$2:$F$55,5),C228=2016, VLOOKUP(H228, '[1]State Pop'!$B$2:$F$55,4), C228=2015, VLOOKUP(H228, '[1]State Pop'!$B$2:$F$55,3), C228=2014, VLOOKUP(H228, '[1]State Pop'!$B$2:$F$55,2))</f>
        <v>0</v>
      </c>
      <c r="V228">
        <f>_xlfn.IFS(C228=2014,_xlfn.IFS(D228=1,VLOOKUP(H228,[1]Film_Workers!$B$2:$BD$55,2,FALSE),D228=2,VLOOKUP(H228,[1]Film_Workers!$B$2:$BD$55,3,FALSE),D228=3,VLOOKUP(H228,[1]Film_Workers!$B$2:$BD$55,4,FALSE),D228=4,VLOOKUP(H228,[1]Film_Workers!$B$2:$BD$55,5,FALSE),D228=5,VLOOKUP(H228,[1]Film_Workers!$B$2:$BD$55,6,FALSE),D228=6,VLOOKUP(H228,[1]Film_Workers!$B$2:$BD$55,7,FALSE),D228=7,VLOOKUP(H228,[1]Film_Workers!$B$2:$BD$55,8,FALSE),D228=8,VLOOKUP(H228,[1]Film_Workers!$B$2:$BD$55,9,FALSE),D228=9,VLOOKUP(H228,[1]Film_Workers!$B$2:$BD$55,10,FALSE),D228=10,VLOOKUP(H228,[1]Film_Workers!$B$2:$BD$55,11,FALSE),D228=11,VLOOKUP(H228,[1]Film_Workers!$B$2:$BD$55,12,FALSE),D228=12,VLOOKUP(H228,[1]Film_Workers!$B$2:$BD$55,13,FALSE)),C228=2015,_xlfn.IFS(D228=1,VLOOKUP(H228,[1]Film_Workers!$B$2:$BD$55,14,FALSE),D228=2,VLOOKUP(H228,[1]Film_Workers!$B$2:$BD$55,15,FALSE),D228=3,VLOOKUP(H228,[1]Film_Workers!$B$2:$BD$55,16,FALSE),D228=4,VLOOKUP(H228,[1]Film_Workers!$B$2:$BD$55,17,FALSE),D228=5,VLOOKUP(H228,[1]Film_Workers!$B$2:$BD$55,18,FALSE),D228=6,VLOOKUP(H228,[1]Film_Workers!$B$2:$BD$55,19,FALSE),D228=7,VLOOKUP(H228,[1]Film_Workers!$B$2:$BD$55,20,FALSE),D228=8,VLOOKUP(H228,[1]Film_Workers!$B$2:$BD$55,21,FALSE),D228=9,VLOOKUP(H228,[1]Film_Workers!$B$2:$BD$55,22,FALSE),D228=10,VLOOKUP(H228,[1]Film_Workers!$B$2:$BD$55,23,FALSE),D228=11,VLOOKUP(H228,[1]Film_Workers!$B$2:$BD$55,24,FALSE),D228=12,VLOOKUP(H228,[1]Film_Workers!$B$2:$BD$55,25,FALSE)),C228=2016,_xlfn.IFS(D228=1,VLOOKUP(H228,[1]Film_Workers!$B$2:$BD$55,26,FALSE),D228=2,VLOOKUP(H228,[1]Film_Workers!$B$2:$BD$55,27,FALSE),D228=3,VLOOKUP(H228,[1]Film_Workers!$B$2:$BD$55,28,FALSE),D228=4,VLOOKUP(H228,[1]Film_Workers!$B$2:$BD$55,29,FALSE),D228=5,VLOOKUP(H228,[1]Film_Workers!$B$2:$BD$55,30,FALSE),D228=6,VLOOKUP(H228,[1]Film_Workers!$B$2:$BD$55,31,FALSE),D228=7,VLOOKUP(H228,[1]Film_Workers!$B$2:$BD$55,32,FALSE),D228=8,VLOOKUP(H228,[1]Film_Workers!$B$2:$BD$55,33,FALSE),D228=9,VLOOKUP(H228,[1]Film_Workers!$B$2:$BD$55,34,FALSE),D228=10,VLOOKUP(H228,[1]Film_Workers!$B$2:$BD$55,35,FALSE),D228=11,VLOOKUP(H228,[1]Film_Workers!$B$2:$BD$55,36,FALSE),D228=12,VLOOKUP(H228,[1]Film_Workers!$B$2:$BD$55,37,FALSE)),C228=2017,_xlfn.IFS(D228=1,VLOOKUP(H228,[1]Film_Workers!$B$2:$BD$55,38,FALSE),D228=2,VLOOKUP(H228,[1]Film_Workers!$B$2:$BD$55,39,FALSE),D228=3,VLOOKUP(H228,[1]Film_Workers!$B$2:$BD$55,40,FALSE),D228=4,VLOOKUP(H228,[1]Film_Workers!$B$2:$BD$55,41,FALSE),D228=5,VLOOKUP(H228,[1]Film_Workers!$B$2:$BD$55,42,FALSE),D228=6,VLOOKUP(H228,[1]Film_Workers!$B$2:$BD$55,43,FALSE),D228=7,VLOOKUP(H228,[1]Film_Workers!$B$2:$BD$55,43,FALSE),D228=8,VLOOKUP(H228,[1]Film_Workers!$B$2:$BD$55,44,FALSE),D228=9,VLOOKUP(H228,[1]Film_Workers!$B$2:$BD$55,45,FALSE),D228=10,VLOOKUP(H228,[1]Film_Workers!$B$2:$BD$55,46,FALSE),D228=11,VLOOKUP(H228,[1]Film_Workers!$B$2:$BD$55,47,FALSE),D228=12,VLOOKUP(H228,[1]Film_Workers!$B$2:$BD$55,48)),C228=2018,_xlfn.IFS(D228=1,VLOOKUP(H228,[1]Film_Workers!$B$2:$BD$55,49,FALSE),D228=2,VLOOKUP(H228,[1]Film_Workers!$B$2:$BD$55,50,FALSE),D228=3,VLOOKUP(H228,[1]Film_Workers!$B$2:$BD$55,51,FALSE),D228=4,VLOOKUP(H228,[1]Film_Workers!$B$2:$BD$55,52,FALSE),D228=5,VLOOKUP(H228,[1]Film_Workers!$B$2:$BD$55,53,FALSE),D228=6,VLOOKUP(H228,[1]Film_Workers!$B$2:$BD$55,54)))</f>
        <v>0</v>
      </c>
      <c r="W228">
        <f>_xlfn.IFS(C228=2014,_xlfn.IFS(D228=1,VLOOKUP(H228,[1]Priv_Workers!$B$2:$BD$55,2,FALSE),D228=2,VLOOKUP(H228,[1]Priv_Workers!$B$2:$BD$55,3,FALSE),D228=3,VLOOKUP(H228,[1]Priv_Workers!$B$2:$BD$55,4,FALSE),D228=4,VLOOKUP(H228,[1]Priv_Workers!$B$2:$BD$55,5,FALSE),D228=5,VLOOKUP(H228,[1]Priv_Workers!$B$2:$BD$55,6,FALSE),D228=6,VLOOKUP(H228,[1]Priv_Workers!$B$2:$BD$55,7,FALSE),D228=7,VLOOKUP(H228,[1]Priv_Workers!$B$2:$BD$55,8,FALSE),D228=8,VLOOKUP(H228,[1]Priv_Workers!$B$2:$BD$55,9,FALSE),D228=9,VLOOKUP(H228,[1]Priv_Workers!$B$2:$BD$55,10,FALSE),D228=10,VLOOKUP(H228,[1]Priv_Workers!$B$2:$BD$55,11,FALSE),D228=11,VLOOKUP(H228,[1]Priv_Workers!$B$2:$BD$55,12,FALSE),D228=12,VLOOKUP(H228,[1]Priv_Workers!$B$2:$BD$55,13,FALSE)),C228=2015,_xlfn.IFS(D228=1,VLOOKUP(H228,[1]Priv_Workers!$B$2:$BD$55,14,FALSE),D228=2,VLOOKUP(H228,[1]Priv_Workers!$B$2:$BD$55,15,FALSE),D228=3,VLOOKUP(H228,[1]Priv_Workers!$B$2:$BD$55,16,FALSE),D228=4,VLOOKUP(H228,[1]Priv_Workers!$B$2:$BD$55,17,FALSE),D228=5,VLOOKUP(H228,[1]Priv_Workers!$B$2:$BD$55,18,FALSE),D228=6,VLOOKUP(H228,[1]Priv_Workers!$B$2:$BD$55,19,FALSE),D228=7,VLOOKUP(H228,[1]Priv_Workers!$B$2:$BD$55,20,FALSE),D228=8,VLOOKUP(H228,[1]Priv_Workers!$B$2:$BD$55,21,FALSE),D228=9,VLOOKUP(H228,[1]Priv_Workers!$B$2:$BD$55,22,FALSE),D228=10,VLOOKUP(H228,[1]Priv_Workers!$B$2:$BD$55,23,FALSE),D228=11,VLOOKUP(H228,[1]Priv_Workers!$B$2:$BD$55,24,FALSE),D228=12,VLOOKUP(H228,[1]Priv_Workers!$B$2:$BD$55,25,FALSE)),C228=2016,_xlfn.IFS(D228=1,VLOOKUP(H228,[1]Priv_Workers!$B$2:$BD$55,26,FALSE),D228=2,VLOOKUP(H228,[1]Priv_Workers!$B$2:$BD$55,27,FALSE),D228=3,VLOOKUP(H228,[1]Priv_Workers!$B$2:$BD$55,28,FALSE),D228=4,VLOOKUP(H228,[1]Priv_Workers!$B$2:$BD$55,29,FALSE),D228=5,VLOOKUP(H228,[1]Priv_Workers!$B$2:$BD$55,30,FALSE),D228=6,VLOOKUP(H228,[1]Priv_Workers!$B$2:$BD$55,31,FALSE),D228=7,VLOOKUP(H228,[1]Priv_Workers!$B$2:$BD$55,32,FALSE),D228=8,VLOOKUP(H228,[1]Priv_Workers!$B$2:$BD$55,33,FALSE),D228=9,VLOOKUP(H228,[1]Priv_Workers!$B$2:$BD$55,34,FALSE),D228=10,VLOOKUP(H228,[1]Priv_Workers!$B$2:$BD$55,35,FALSE),D228=11,VLOOKUP(H228,[1]Priv_Workers!$B$2:$BD$55,36,FALSE),D228=12,VLOOKUP(H228,[1]Priv_Workers!$B$2:$BD$55,37,FALSE)),C228=2017,_xlfn.IFS(D228=1,VLOOKUP(H228,[1]Priv_Workers!$B$2:$BD$55,38,FALSE),D228=2,VLOOKUP(H228,[1]Priv_Workers!$B$2:$BD$55,39,FALSE),D228=3,VLOOKUP(H228,[1]Priv_Workers!$B$2:$BD$55,40,FALSE),D228=4,VLOOKUP(H228,[1]Priv_Workers!$B$2:$BD$55,41,FALSE),D228=5,VLOOKUP(H228,[1]Priv_Workers!$B$2:$BD$55,42,FALSE),D228=6,VLOOKUP(H228,[1]Priv_Workers!$B$2:$BD$55,43,FALSE),D228=7,VLOOKUP(H228,[1]Priv_Workers!$B$2:$BD$55,43,FALSE),D228=8,VLOOKUP(H228,[1]Priv_Workers!$B$2:$BD$55,44,FALSE),D228=9,VLOOKUP(H228,[1]Priv_Workers!$B$2:$BD$55,45,FALSE),D228=10,VLOOKUP(H228,[1]Priv_Workers!$B$2:$BD$55,46,FALSE),D228=11,VLOOKUP(H228,[1]Priv_Workers!$B$2:$BD$55,47,FALSE),D228=12,VLOOKUP(H228,[1]Priv_Workers!$B$2:$BD$55,48)),C228=2018,_xlfn.IFS(D228=1,VLOOKUP(H228,[1]Priv_Workers!$B$2:$BD$55,49,FALSE),D228=2,VLOOKUP(H228,[1]Priv_Workers!$B$2:$BD$55,50,FALSE),D228=3,VLOOKUP(H228,[1]Priv_Workers!$B$2:$BD$55,51,FALSE),D228=4,VLOOKUP(H228,[1]Priv_Workers!$B$2:$BD$55,52,FALSE),D228=5,VLOOKUP(H228,[1]Priv_Workers!$B$2:$BD$55,53,FALSE),D228=6,VLOOKUP(H228,[1]Priv_Workers!$B$2:$BD$55,54)))</f>
        <v>0</v>
      </c>
      <c r="X228" s="3" t="e">
        <f t="shared" si="27"/>
        <v>#DIV/0!</v>
      </c>
      <c r="Y228" s="2">
        <f>_xlfn.IFS(C228=2014, _xlfn.IFS(E228=1, VLOOKUP(H228, [1]Wage_Info!$B$2:$AH$55, 2, FALSE), E228=2, VLOOKUP(H228, [1]Wage_Info!$B$2:$AH$55, 3, FALSE), E228=3, VLOOKUP(H228, [1]Wage_Info!$B$2:$AH$55, 4, FALSE), E228=4, VLOOKUP(H228, [1]Wage_Info!$B$2:$AH$55, 5, FALSE)), C228=2015, _xlfn.IFS(E228=1, VLOOKUP(H228, [1]Wage_Info!$B$2:$AH$55, 6, FALSE), E228=2, VLOOKUP(H228, [1]Wage_Info!$B$2:$AH$55, 7, FALSE), E228=3, VLOOKUP(H228, [1]Wage_Info!$B$2:$AH$55, 8, FALSE), E228=4, VLOOKUP(H228, [1]Wage_Info!$B$2:$AH$55, 9, FALSE)), C228=2016, _xlfn.IFS(E228=1, VLOOKUP(H228, [1]Wage_Info!$B$2:$AH$55, 10, FALSE), E228=2, VLOOKUP(H228, [1]Wage_Info!$B$2:$AH$55, 11, FALSE), E228=3, VLOOKUP(H228, [1]Wage_Info!$B$2:$AH$55, 12, FALSE), E228=4, VLOOKUP(H228, [1]Wage_Info!$B$2:$AH$55, 13, FALSE)), C228=2017, _xlfn.IFS(E228=1, VLOOKUP(H228, [1]Wage_Info!$B$2:$AH$55, 14, FALSE), E228=2, VLOOKUP(H228, [1]Wage_Info!$B$2:$AH$55, 15, FALSE), E228=3, VLOOKUP(H228, [1]Wage_Info!$B$2:$AH$55, 16, FALSE), E228=4, VLOOKUP(H228, [1]Wage_Info!$B$2:$AH$55, 17, FALSE)), C228 = 2018, _xlfn.IFS(E228=1, VLOOKUP(H228, [1]Wage_Info!$B$2:$AH$55, 18, FALSE), E228=3, VLOOKUP(H228, [1]Wage_Info!$B$2:$AH$55, 19, FALSE)))</f>
        <v>0</v>
      </c>
      <c r="Z228" s="2">
        <f>_xlfn.IFS(C228=2014, _xlfn.IFS(E228=1, VLOOKUP(H228, [1]Wage_Info!$B$2:$AL$55, 20, FALSE), E228=2, VLOOKUP(H228, [1]Wage_Info!$B$2:$AL$55, 21, FALSE), E228=3, VLOOKUP(H228, [1]Wage_Info!$B$2:$AL$55, 22, FALSE), E228=4, VLOOKUP(H228, [1]Wage_Info!$B$2:$AL$55, 23, FALSE)), C228=2015, _xlfn.IFS(E228=1, VLOOKUP(H228, [1]Wage_Info!$B$2:$AL$55, 24, FALSE), E228=2, VLOOKUP(H228, [1]Wage_Info!$B$2:$AL$55, 25, FALSE), E228=3, VLOOKUP(H228, [1]Wage_Info!$B$2:$AL$55, 26, FALSE), E228=4, VLOOKUP(H228, [1]Wage_Info!$B$2:$AL$55, 27, FALSE)), C228=2016, _xlfn.IFS(E228=1, VLOOKUP(H228, [1]Wage_Info!$B$2:$AL$55, 28, FALSE), E228=2, VLOOKUP(H228, [1]Wage_Info!$B$2:$AL$55, 29, FALSE), E228=3, VLOOKUP(H228, [1]Wage_Info!$B$2:$AL$55, 30, FALSE), E228=4, VLOOKUP(H228, [1]Wage_Info!$B$2:$AL$55, 31, FALSE)), C228=2017, _xlfn.IFS(E228=1, VLOOKUP(H228, [1]Wage_Info!$B$2:$AL$55, 32, FALSE), E228=2, VLOOKUP(H228, [1]Wage_Info!$B$2:$AL$55, 33, FALSE), E228=3, VLOOKUP(H228, [1]Wage_Info!$B$2:$AL$55, 34, FALSE), E228=4, VLOOKUP(H228, [1]Wage_Info!$B$2:$AL$55, 35, FALSE)), C228 = 2018, _xlfn.IFS(E228=1, VLOOKUP(H228, [1]Wage_Info!$B$2:$AL$55, 36, FALSE), E228=2, VLOOKUP(H228, [1]Wage_Info!$B$2:$AL$55, 37, FALSE)))</f>
        <v>0</v>
      </c>
      <c r="AA228" s="4" t="e">
        <f t="shared" si="28"/>
        <v>#DIV/0!</v>
      </c>
      <c r="AB228">
        <f>[1]Key!C228</f>
        <v>1</v>
      </c>
      <c r="AC228">
        <f t="shared" si="29"/>
        <v>0</v>
      </c>
      <c r="AD228">
        <f t="shared" si="30"/>
        <v>0</v>
      </c>
      <c r="AE228">
        <f t="shared" si="31"/>
        <v>0</v>
      </c>
      <c r="AF228">
        <f>[1]Key!D228</f>
        <v>0</v>
      </c>
    </row>
    <row r="229" spans="1:32" x14ac:dyDescent="0.3">
      <c r="A229">
        <v>228</v>
      </c>
      <c r="B229">
        <v>47</v>
      </c>
      <c r="C229">
        <v>2016</v>
      </c>
      <c r="D229">
        <v>4</v>
      </c>
      <c r="E229">
        <f t="shared" si="24"/>
        <v>2</v>
      </c>
      <c r="F229">
        <v>2017</v>
      </c>
      <c r="G229" t="s">
        <v>32</v>
      </c>
      <c r="H229" s="1">
        <f>VALUE(IF(G229="foreign",53,SUBSTITUTE(G229,G229,VLOOKUP(G229,[1]Key!$G$2:$H$55,2,))))</f>
        <v>53</v>
      </c>
      <c r="I229" t="s">
        <v>32</v>
      </c>
      <c r="J229">
        <f>VALUE(_xlfn.IFS(I229="foreign",53,I229="fictional",54, I229="unspecified", 55, NOT(OR(I229="foreign",I229="fictional")),SUBSTITUTE(I229,I229,VLOOKUP(I229,[1]Key!$G$2:$H$55,2,))))</f>
        <v>53</v>
      </c>
      <c r="K229">
        <f t="shared" si="25"/>
        <v>1</v>
      </c>
      <c r="L229">
        <f>VLOOKUP(H229, [1]Key!$H$2:$K$54, 2)</f>
        <v>0</v>
      </c>
      <c r="M229">
        <f>VLOOKUP(J229, [1]Key!$H$2:$K$54, 2)</f>
        <v>0</v>
      </c>
      <c r="N229">
        <f>VLOOKUP("*"&amp;G229&amp;"*",[1]Key!$N$2:$O$6,2,FALSE)</f>
        <v>0</v>
      </c>
      <c r="O229">
        <f>VLOOKUP("*"&amp;G229&amp;"*",[1]Key!$R$2:$S$11,2,FALSE)</f>
        <v>0</v>
      </c>
      <c r="P229">
        <v>3377</v>
      </c>
      <c r="Q229" s="2">
        <v>69000000</v>
      </c>
      <c r="R229" t="s">
        <v>49</v>
      </c>
      <c r="S229">
        <f>VLOOKUP(R229, [1]Key!$U$2:$V$23, 2, FALSE)</f>
        <v>7</v>
      </c>
      <c r="T229">
        <f t="shared" si="26"/>
        <v>1</v>
      </c>
      <c r="U229">
        <f>_xlfn.IFS(C229=2018, VLOOKUP(H229, '[1]State Pop'!$B$2:$G$55,6),C229=2017, VLOOKUP(H229, '[1]State Pop'!$B$2:$F$55,5),C229=2016, VLOOKUP(H229, '[1]State Pop'!$B$2:$F$55,4), C229=2015, VLOOKUP(H229, '[1]State Pop'!$B$2:$F$55,3), C229=2014, VLOOKUP(H229, '[1]State Pop'!$B$2:$F$55,2))</f>
        <v>0</v>
      </c>
      <c r="V229">
        <f>_xlfn.IFS(C229=2014,_xlfn.IFS(D229=1,VLOOKUP(H229,[1]Film_Workers!$B$2:$BD$55,2,FALSE),D229=2,VLOOKUP(H229,[1]Film_Workers!$B$2:$BD$55,3,FALSE),D229=3,VLOOKUP(H229,[1]Film_Workers!$B$2:$BD$55,4,FALSE),D229=4,VLOOKUP(H229,[1]Film_Workers!$B$2:$BD$55,5,FALSE),D229=5,VLOOKUP(H229,[1]Film_Workers!$B$2:$BD$55,6,FALSE),D229=6,VLOOKUP(H229,[1]Film_Workers!$B$2:$BD$55,7,FALSE),D229=7,VLOOKUP(H229,[1]Film_Workers!$B$2:$BD$55,8,FALSE),D229=8,VLOOKUP(H229,[1]Film_Workers!$B$2:$BD$55,9,FALSE),D229=9,VLOOKUP(H229,[1]Film_Workers!$B$2:$BD$55,10,FALSE),D229=10,VLOOKUP(H229,[1]Film_Workers!$B$2:$BD$55,11,FALSE),D229=11,VLOOKUP(H229,[1]Film_Workers!$B$2:$BD$55,12,FALSE),D229=12,VLOOKUP(H229,[1]Film_Workers!$B$2:$BD$55,13,FALSE)),C229=2015,_xlfn.IFS(D229=1,VLOOKUP(H229,[1]Film_Workers!$B$2:$BD$55,14,FALSE),D229=2,VLOOKUP(H229,[1]Film_Workers!$B$2:$BD$55,15,FALSE),D229=3,VLOOKUP(H229,[1]Film_Workers!$B$2:$BD$55,16,FALSE),D229=4,VLOOKUP(H229,[1]Film_Workers!$B$2:$BD$55,17,FALSE),D229=5,VLOOKUP(H229,[1]Film_Workers!$B$2:$BD$55,18,FALSE),D229=6,VLOOKUP(H229,[1]Film_Workers!$B$2:$BD$55,19,FALSE),D229=7,VLOOKUP(H229,[1]Film_Workers!$B$2:$BD$55,20,FALSE),D229=8,VLOOKUP(H229,[1]Film_Workers!$B$2:$BD$55,21,FALSE),D229=9,VLOOKUP(H229,[1]Film_Workers!$B$2:$BD$55,22,FALSE),D229=10,VLOOKUP(H229,[1]Film_Workers!$B$2:$BD$55,23,FALSE),D229=11,VLOOKUP(H229,[1]Film_Workers!$B$2:$BD$55,24,FALSE),D229=12,VLOOKUP(H229,[1]Film_Workers!$B$2:$BD$55,25,FALSE)),C229=2016,_xlfn.IFS(D229=1,VLOOKUP(H229,[1]Film_Workers!$B$2:$BD$55,26,FALSE),D229=2,VLOOKUP(H229,[1]Film_Workers!$B$2:$BD$55,27,FALSE),D229=3,VLOOKUP(H229,[1]Film_Workers!$B$2:$BD$55,28,FALSE),D229=4,VLOOKUP(H229,[1]Film_Workers!$B$2:$BD$55,29,FALSE),D229=5,VLOOKUP(H229,[1]Film_Workers!$B$2:$BD$55,30,FALSE),D229=6,VLOOKUP(H229,[1]Film_Workers!$B$2:$BD$55,31,FALSE),D229=7,VLOOKUP(H229,[1]Film_Workers!$B$2:$BD$55,32,FALSE),D229=8,VLOOKUP(H229,[1]Film_Workers!$B$2:$BD$55,33,FALSE),D229=9,VLOOKUP(H229,[1]Film_Workers!$B$2:$BD$55,34,FALSE),D229=10,VLOOKUP(H229,[1]Film_Workers!$B$2:$BD$55,35,FALSE),D229=11,VLOOKUP(H229,[1]Film_Workers!$B$2:$BD$55,36,FALSE),D229=12,VLOOKUP(H229,[1]Film_Workers!$B$2:$BD$55,37,FALSE)),C229=2017,_xlfn.IFS(D229=1,VLOOKUP(H229,[1]Film_Workers!$B$2:$BD$55,38,FALSE),D229=2,VLOOKUP(H229,[1]Film_Workers!$B$2:$BD$55,39,FALSE),D229=3,VLOOKUP(H229,[1]Film_Workers!$B$2:$BD$55,40,FALSE),D229=4,VLOOKUP(H229,[1]Film_Workers!$B$2:$BD$55,41,FALSE),D229=5,VLOOKUP(H229,[1]Film_Workers!$B$2:$BD$55,42,FALSE),D229=6,VLOOKUP(H229,[1]Film_Workers!$B$2:$BD$55,43,FALSE),D229=7,VLOOKUP(H229,[1]Film_Workers!$B$2:$BD$55,43,FALSE),D229=8,VLOOKUP(H229,[1]Film_Workers!$B$2:$BD$55,44,FALSE),D229=9,VLOOKUP(H229,[1]Film_Workers!$B$2:$BD$55,45,FALSE),D229=10,VLOOKUP(H229,[1]Film_Workers!$B$2:$BD$55,46,FALSE),D229=11,VLOOKUP(H229,[1]Film_Workers!$B$2:$BD$55,47,FALSE),D229=12,VLOOKUP(H229,[1]Film_Workers!$B$2:$BD$55,48)),C229=2018,_xlfn.IFS(D229=1,VLOOKUP(H229,[1]Film_Workers!$B$2:$BD$55,49,FALSE),D229=2,VLOOKUP(H229,[1]Film_Workers!$B$2:$BD$55,50,FALSE),D229=3,VLOOKUP(H229,[1]Film_Workers!$B$2:$BD$55,51,FALSE),D229=4,VLOOKUP(H229,[1]Film_Workers!$B$2:$BD$55,52,FALSE),D229=5,VLOOKUP(H229,[1]Film_Workers!$B$2:$BD$55,53,FALSE),D229=6,VLOOKUP(H229,[1]Film_Workers!$B$2:$BD$55,54)))</f>
        <v>0</v>
      </c>
      <c r="W229">
        <f>_xlfn.IFS(C229=2014,_xlfn.IFS(D229=1,VLOOKUP(H229,[1]Priv_Workers!$B$2:$BD$55,2,FALSE),D229=2,VLOOKUP(H229,[1]Priv_Workers!$B$2:$BD$55,3,FALSE),D229=3,VLOOKUP(H229,[1]Priv_Workers!$B$2:$BD$55,4,FALSE),D229=4,VLOOKUP(H229,[1]Priv_Workers!$B$2:$BD$55,5,FALSE),D229=5,VLOOKUP(H229,[1]Priv_Workers!$B$2:$BD$55,6,FALSE),D229=6,VLOOKUP(H229,[1]Priv_Workers!$B$2:$BD$55,7,FALSE),D229=7,VLOOKUP(H229,[1]Priv_Workers!$B$2:$BD$55,8,FALSE),D229=8,VLOOKUP(H229,[1]Priv_Workers!$B$2:$BD$55,9,FALSE),D229=9,VLOOKUP(H229,[1]Priv_Workers!$B$2:$BD$55,10,FALSE),D229=10,VLOOKUP(H229,[1]Priv_Workers!$B$2:$BD$55,11,FALSE),D229=11,VLOOKUP(H229,[1]Priv_Workers!$B$2:$BD$55,12,FALSE),D229=12,VLOOKUP(H229,[1]Priv_Workers!$B$2:$BD$55,13,FALSE)),C229=2015,_xlfn.IFS(D229=1,VLOOKUP(H229,[1]Priv_Workers!$B$2:$BD$55,14,FALSE),D229=2,VLOOKUP(H229,[1]Priv_Workers!$B$2:$BD$55,15,FALSE),D229=3,VLOOKUP(H229,[1]Priv_Workers!$B$2:$BD$55,16,FALSE),D229=4,VLOOKUP(H229,[1]Priv_Workers!$B$2:$BD$55,17,FALSE),D229=5,VLOOKUP(H229,[1]Priv_Workers!$B$2:$BD$55,18,FALSE),D229=6,VLOOKUP(H229,[1]Priv_Workers!$B$2:$BD$55,19,FALSE),D229=7,VLOOKUP(H229,[1]Priv_Workers!$B$2:$BD$55,20,FALSE),D229=8,VLOOKUP(H229,[1]Priv_Workers!$B$2:$BD$55,21,FALSE),D229=9,VLOOKUP(H229,[1]Priv_Workers!$B$2:$BD$55,22,FALSE),D229=10,VLOOKUP(H229,[1]Priv_Workers!$B$2:$BD$55,23,FALSE),D229=11,VLOOKUP(H229,[1]Priv_Workers!$B$2:$BD$55,24,FALSE),D229=12,VLOOKUP(H229,[1]Priv_Workers!$B$2:$BD$55,25,FALSE)),C229=2016,_xlfn.IFS(D229=1,VLOOKUP(H229,[1]Priv_Workers!$B$2:$BD$55,26,FALSE),D229=2,VLOOKUP(H229,[1]Priv_Workers!$B$2:$BD$55,27,FALSE),D229=3,VLOOKUP(H229,[1]Priv_Workers!$B$2:$BD$55,28,FALSE),D229=4,VLOOKUP(H229,[1]Priv_Workers!$B$2:$BD$55,29,FALSE),D229=5,VLOOKUP(H229,[1]Priv_Workers!$B$2:$BD$55,30,FALSE),D229=6,VLOOKUP(H229,[1]Priv_Workers!$B$2:$BD$55,31,FALSE),D229=7,VLOOKUP(H229,[1]Priv_Workers!$B$2:$BD$55,32,FALSE),D229=8,VLOOKUP(H229,[1]Priv_Workers!$B$2:$BD$55,33,FALSE),D229=9,VLOOKUP(H229,[1]Priv_Workers!$B$2:$BD$55,34,FALSE),D229=10,VLOOKUP(H229,[1]Priv_Workers!$B$2:$BD$55,35,FALSE),D229=11,VLOOKUP(H229,[1]Priv_Workers!$B$2:$BD$55,36,FALSE),D229=12,VLOOKUP(H229,[1]Priv_Workers!$B$2:$BD$55,37,FALSE)),C229=2017,_xlfn.IFS(D229=1,VLOOKUP(H229,[1]Priv_Workers!$B$2:$BD$55,38,FALSE),D229=2,VLOOKUP(H229,[1]Priv_Workers!$B$2:$BD$55,39,FALSE),D229=3,VLOOKUP(H229,[1]Priv_Workers!$B$2:$BD$55,40,FALSE),D229=4,VLOOKUP(H229,[1]Priv_Workers!$B$2:$BD$55,41,FALSE),D229=5,VLOOKUP(H229,[1]Priv_Workers!$B$2:$BD$55,42,FALSE),D229=6,VLOOKUP(H229,[1]Priv_Workers!$B$2:$BD$55,43,FALSE),D229=7,VLOOKUP(H229,[1]Priv_Workers!$B$2:$BD$55,43,FALSE),D229=8,VLOOKUP(H229,[1]Priv_Workers!$B$2:$BD$55,44,FALSE),D229=9,VLOOKUP(H229,[1]Priv_Workers!$B$2:$BD$55,45,FALSE),D229=10,VLOOKUP(H229,[1]Priv_Workers!$B$2:$BD$55,46,FALSE),D229=11,VLOOKUP(H229,[1]Priv_Workers!$B$2:$BD$55,47,FALSE),D229=12,VLOOKUP(H229,[1]Priv_Workers!$B$2:$BD$55,48)),C229=2018,_xlfn.IFS(D229=1,VLOOKUP(H229,[1]Priv_Workers!$B$2:$BD$55,49,FALSE),D229=2,VLOOKUP(H229,[1]Priv_Workers!$B$2:$BD$55,50,FALSE),D229=3,VLOOKUP(H229,[1]Priv_Workers!$B$2:$BD$55,51,FALSE),D229=4,VLOOKUP(H229,[1]Priv_Workers!$B$2:$BD$55,52,FALSE),D229=5,VLOOKUP(H229,[1]Priv_Workers!$B$2:$BD$55,53,FALSE),D229=6,VLOOKUP(H229,[1]Priv_Workers!$B$2:$BD$55,54)))</f>
        <v>0</v>
      </c>
      <c r="X229" s="3" t="e">
        <f t="shared" si="27"/>
        <v>#DIV/0!</v>
      </c>
      <c r="Y229" s="2">
        <f>_xlfn.IFS(C229=2014, _xlfn.IFS(E229=1, VLOOKUP(H229, [1]Wage_Info!$B$2:$AH$55, 2, FALSE), E229=2, VLOOKUP(H229, [1]Wage_Info!$B$2:$AH$55, 3, FALSE), E229=3, VLOOKUP(H229, [1]Wage_Info!$B$2:$AH$55, 4, FALSE), E229=4, VLOOKUP(H229, [1]Wage_Info!$B$2:$AH$55, 5, FALSE)), C229=2015, _xlfn.IFS(E229=1, VLOOKUP(H229, [1]Wage_Info!$B$2:$AH$55, 6, FALSE), E229=2, VLOOKUP(H229, [1]Wage_Info!$B$2:$AH$55, 7, FALSE), E229=3, VLOOKUP(H229, [1]Wage_Info!$B$2:$AH$55, 8, FALSE), E229=4, VLOOKUP(H229, [1]Wage_Info!$B$2:$AH$55, 9, FALSE)), C229=2016, _xlfn.IFS(E229=1, VLOOKUP(H229, [1]Wage_Info!$B$2:$AH$55, 10, FALSE), E229=2, VLOOKUP(H229, [1]Wage_Info!$B$2:$AH$55, 11, FALSE), E229=3, VLOOKUP(H229, [1]Wage_Info!$B$2:$AH$55, 12, FALSE), E229=4, VLOOKUP(H229, [1]Wage_Info!$B$2:$AH$55, 13, FALSE)), C229=2017, _xlfn.IFS(E229=1, VLOOKUP(H229, [1]Wage_Info!$B$2:$AH$55, 14, FALSE), E229=2, VLOOKUP(H229, [1]Wage_Info!$B$2:$AH$55, 15, FALSE), E229=3, VLOOKUP(H229, [1]Wage_Info!$B$2:$AH$55, 16, FALSE), E229=4, VLOOKUP(H229, [1]Wage_Info!$B$2:$AH$55, 17, FALSE)), C229 = 2018, _xlfn.IFS(E229=1, VLOOKUP(H229, [1]Wage_Info!$B$2:$AH$55, 18, FALSE), E229=3, VLOOKUP(H229, [1]Wage_Info!$B$2:$AH$55, 19, FALSE)))</f>
        <v>0</v>
      </c>
      <c r="Z229" s="2">
        <f>_xlfn.IFS(C229=2014, _xlfn.IFS(E229=1, VLOOKUP(H229, [1]Wage_Info!$B$2:$AL$55, 20, FALSE), E229=2, VLOOKUP(H229, [1]Wage_Info!$B$2:$AL$55, 21, FALSE), E229=3, VLOOKUP(H229, [1]Wage_Info!$B$2:$AL$55, 22, FALSE), E229=4, VLOOKUP(H229, [1]Wage_Info!$B$2:$AL$55, 23, FALSE)), C229=2015, _xlfn.IFS(E229=1, VLOOKUP(H229, [1]Wage_Info!$B$2:$AL$55, 24, FALSE), E229=2, VLOOKUP(H229, [1]Wage_Info!$B$2:$AL$55, 25, FALSE), E229=3, VLOOKUP(H229, [1]Wage_Info!$B$2:$AL$55, 26, FALSE), E229=4, VLOOKUP(H229, [1]Wage_Info!$B$2:$AL$55, 27, FALSE)), C229=2016, _xlfn.IFS(E229=1, VLOOKUP(H229, [1]Wage_Info!$B$2:$AL$55, 28, FALSE), E229=2, VLOOKUP(H229, [1]Wage_Info!$B$2:$AL$55, 29, FALSE), E229=3, VLOOKUP(H229, [1]Wage_Info!$B$2:$AL$55, 30, FALSE), E229=4, VLOOKUP(H229, [1]Wage_Info!$B$2:$AL$55, 31, FALSE)), C229=2017, _xlfn.IFS(E229=1, VLOOKUP(H229, [1]Wage_Info!$B$2:$AL$55, 32, FALSE), E229=2, VLOOKUP(H229, [1]Wage_Info!$B$2:$AL$55, 33, FALSE), E229=3, VLOOKUP(H229, [1]Wage_Info!$B$2:$AL$55, 34, FALSE), E229=4, VLOOKUP(H229, [1]Wage_Info!$B$2:$AL$55, 35, FALSE)), C229 = 2018, _xlfn.IFS(E229=1, VLOOKUP(H229, [1]Wage_Info!$B$2:$AL$55, 36, FALSE), E229=2, VLOOKUP(H229, [1]Wage_Info!$B$2:$AL$55, 37, FALSE)))</f>
        <v>0</v>
      </c>
      <c r="AA229" s="4" t="e">
        <f t="shared" si="28"/>
        <v>#DIV/0!</v>
      </c>
      <c r="AB229">
        <f>[1]Key!C229</f>
        <v>1</v>
      </c>
      <c r="AC229">
        <f t="shared" si="29"/>
        <v>0</v>
      </c>
      <c r="AD229">
        <f t="shared" si="30"/>
        <v>0</v>
      </c>
      <c r="AE229">
        <f t="shared" si="31"/>
        <v>0</v>
      </c>
      <c r="AF229">
        <f>[1]Key!D229</f>
        <v>0</v>
      </c>
    </row>
    <row r="230" spans="1:32" x14ac:dyDescent="0.3">
      <c r="A230">
        <v>229</v>
      </c>
      <c r="B230">
        <v>48</v>
      </c>
      <c r="C230">
        <v>2015</v>
      </c>
      <c r="D230">
        <v>11</v>
      </c>
      <c r="E230">
        <f t="shared" si="24"/>
        <v>4</v>
      </c>
      <c r="F230">
        <v>2017</v>
      </c>
      <c r="G230" t="s">
        <v>79</v>
      </c>
      <c r="H230" s="1">
        <f>VALUE(IF(G230="foreign",53,SUBSTITUTE(G230,G230,VLOOKUP(G230,[1]Key!$G$2:$H$55,2,))))</f>
        <v>39</v>
      </c>
      <c r="I230" t="s">
        <v>79</v>
      </c>
      <c r="J230">
        <f>VALUE(_xlfn.IFS(I230="foreign",53,I230="fictional",54, I230="unspecified", 55, NOT(OR(I230="foreign",I230="fictional")),SUBSTITUTE(I230,I230,VLOOKUP(I230,[1]Key!$G$2:$H$55,2,))))</f>
        <v>39</v>
      </c>
      <c r="K230">
        <f t="shared" si="25"/>
        <v>1</v>
      </c>
      <c r="L230">
        <f>VLOOKUP(H230, [1]Key!$H$2:$K$54, 2)</f>
        <v>4</v>
      </c>
      <c r="M230">
        <f>VLOOKUP(J230, [1]Key!$H$2:$K$54, 2)</f>
        <v>4</v>
      </c>
      <c r="N230">
        <f>VLOOKUP("*"&amp;G230&amp;"*",[1]Key!$N$2:$O$6,2,FALSE)</f>
        <v>2</v>
      </c>
      <c r="O230">
        <f>VLOOKUP("*"&amp;G230&amp;"*",[1]Key!$R$2:$S$11,2,FALSE)</f>
        <v>3</v>
      </c>
      <c r="P230">
        <v>3373</v>
      </c>
      <c r="Q230" s="2">
        <v>9000000</v>
      </c>
      <c r="R230" t="s">
        <v>33</v>
      </c>
      <c r="S230">
        <f>VLOOKUP(R230, [1]Key!$U$2:$V$50, 2, FALSE)</f>
        <v>1</v>
      </c>
      <c r="T230">
        <f t="shared" si="26"/>
        <v>0</v>
      </c>
      <c r="U230">
        <f>_xlfn.IFS(C230=2018, VLOOKUP(H230, '[1]State Pop'!$B$2:$G$55,6),C230=2017, VLOOKUP(H230, '[1]State Pop'!$B$2:$F$55,5),C230=2016, VLOOKUP(H230, '[1]State Pop'!$B$2:$F$55,4), C230=2015, VLOOKUP(H230, '[1]State Pop'!$B$2:$F$55,3), C230=2014, VLOOKUP(H230, '[1]State Pop'!$B$2:$F$55,2))</f>
        <v>12791124</v>
      </c>
      <c r="V230">
        <f>_xlfn.IFS(C230=2014,_xlfn.IFS(D230=1,VLOOKUP(H230,[1]Film_Workers!$B$2:$BD$55,2,FALSE),D230=2,VLOOKUP(H230,[1]Film_Workers!$B$2:$BD$55,3,FALSE),D230=3,VLOOKUP(H230,[1]Film_Workers!$B$2:$BD$55,4,FALSE),D230=4,VLOOKUP(H230,[1]Film_Workers!$B$2:$BD$55,5,FALSE),D230=5,VLOOKUP(H230,[1]Film_Workers!$B$2:$BD$55,6,FALSE),D230=6,VLOOKUP(H230,[1]Film_Workers!$B$2:$BD$55,7,FALSE),D230=7,VLOOKUP(H230,[1]Film_Workers!$B$2:$BD$55,8,FALSE),D230=8,VLOOKUP(H230,[1]Film_Workers!$B$2:$BD$55,9,FALSE),D230=9,VLOOKUP(H230,[1]Film_Workers!$B$2:$BD$55,10,FALSE),D230=10,VLOOKUP(H230,[1]Film_Workers!$B$2:$BD$55,11,FALSE),D230=11,VLOOKUP(H230,[1]Film_Workers!$B$2:$BD$55,12,FALSE),D230=12,VLOOKUP(H230,[1]Film_Workers!$B$2:$BD$55,13,FALSE)),C230=2015,_xlfn.IFS(D230=1,VLOOKUP(H230,[1]Film_Workers!$B$2:$BD$55,14,FALSE),D230=2,VLOOKUP(H230,[1]Film_Workers!$B$2:$BD$55,15,FALSE),D230=3,VLOOKUP(H230,[1]Film_Workers!$B$2:$BD$55,16,FALSE),D230=4,VLOOKUP(H230,[1]Film_Workers!$B$2:$BD$55,17,FALSE),D230=5,VLOOKUP(H230,[1]Film_Workers!$B$2:$BD$55,18,FALSE),D230=6,VLOOKUP(H230,[1]Film_Workers!$B$2:$BD$55,19,FALSE),D230=7,VLOOKUP(H230,[1]Film_Workers!$B$2:$BD$55,20,FALSE),D230=8,VLOOKUP(H230,[1]Film_Workers!$B$2:$BD$55,21,FALSE),D230=9,VLOOKUP(H230,[1]Film_Workers!$B$2:$BD$55,22,FALSE),D230=10,VLOOKUP(H230,[1]Film_Workers!$B$2:$BD$55,23,FALSE),D230=11,VLOOKUP(H230,[1]Film_Workers!$B$2:$BD$55,24,FALSE),D230=12,VLOOKUP(H230,[1]Film_Workers!$B$2:$BD$55,25,FALSE)),C230=2016,_xlfn.IFS(D230=1,VLOOKUP(H230,[1]Film_Workers!$B$2:$BD$55,26,FALSE),D230=2,VLOOKUP(H230,[1]Film_Workers!$B$2:$BD$55,27,FALSE),D230=3,VLOOKUP(H230,[1]Film_Workers!$B$2:$BD$55,28,FALSE),D230=4,VLOOKUP(H230,[1]Film_Workers!$B$2:$BD$55,29,FALSE),D230=5,VLOOKUP(H230,[1]Film_Workers!$B$2:$BD$55,30,FALSE),D230=6,VLOOKUP(H230,[1]Film_Workers!$B$2:$BD$55,31,FALSE),D230=7,VLOOKUP(H230,[1]Film_Workers!$B$2:$BD$55,32,FALSE),D230=8,VLOOKUP(H230,[1]Film_Workers!$B$2:$BD$55,33,FALSE),D230=9,VLOOKUP(H230,[1]Film_Workers!$B$2:$BD$55,34,FALSE),D230=10,VLOOKUP(H230,[1]Film_Workers!$B$2:$BD$55,35,FALSE),D230=11,VLOOKUP(H230,[1]Film_Workers!$B$2:$BD$55,36,FALSE),D230=12,VLOOKUP(H230,[1]Film_Workers!$B$2:$BD$55,37,FALSE)),C230=2017,_xlfn.IFS(D230=1,VLOOKUP(H230,[1]Film_Workers!$B$2:$BD$55,38,FALSE),D230=2,VLOOKUP(H230,[1]Film_Workers!$B$2:$BD$55,39,FALSE),D230=3,VLOOKUP(H230,[1]Film_Workers!$B$2:$BD$55,40,FALSE),D230=4,VLOOKUP(H230,[1]Film_Workers!$B$2:$BD$55,41,FALSE),D230=5,VLOOKUP(H230,[1]Film_Workers!$B$2:$BD$55,42,FALSE),D230=6,VLOOKUP(H230,[1]Film_Workers!$B$2:$BD$55,43,FALSE),D230=7,VLOOKUP(H230,[1]Film_Workers!$B$2:$BD$55,43,FALSE),D230=8,VLOOKUP(H230,[1]Film_Workers!$B$2:$BD$55,44,FALSE),D230=9,VLOOKUP(H230,[1]Film_Workers!$B$2:$BD$55,45,FALSE),D230=10,VLOOKUP(H230,[1]Film_Workers!$B$2:$BD$55,46,FALSE),D230=11,VLOOKUP(H230,[1]Film_Workers!$B$2:$BD$55,47,FALSE),D230=12,VLOOKUP(H230,[1]Film_Workers!$B$2:$BD$55,48)),C230=2018,_xlfn.IFS(D230=1,VLOOKUP(H230,[1]Film_Workers!$B$2:$BD$55,49,FALSE),D230=2,VLOOKUP(H230,[1]Film_Workers!$B$2:$BD$55,50,FALSE),D230=3,VLOOKUP(H230,[1]Film_Workers!$B$2:$BD$55,51,FALSE),D230=4,VLOOKUP(H230,[1]Film_Workers!$B$2:$BD$55,52,FALSE),D230=5,VLOOKUP(H230,[1]Film_Workers!$B$2:$BD$55,53,FALSE),D230=6,VLOOKUP(H230,[1]Film_Workers!$B$2:$BD$55,54)))</f>
        <v>2878</v>
      </c>
      <c r="W230">
        <f>_xlfn.IFS(C230=2014,_xlfn.IFS(D230=1,VLOOKUP(H230,[1]Priv_Workers!$B$2:$BD$55,2,FALSE),D230=2,VLOOKUP(H230,[1]Priv_Workers!$B$2:$BD$55,3,FALSE),D230=3,VLOOKUP(H230,[1]Priv_Workers!$B$2:$BD$55,4,FALSE),D230=4,VLOOKUP(H230,[1]Priv_Workers!$B$2:$BD$55,5,FALSE),D230=5,VLOOKUP(H230,[1]Priv_Workers!$B$2:$BD$55,6,FALSE),D230=6,VLOOKUP(H230,[1]Priv_Workers!$B$2:$BD$55,7,FALSE),D230=7,VLOOKUP(H230,[1]Priv_Workers!$B$2:$BD$55,8,FALSE),D230=8,VLOOKUP(H230,[1]Priv_Workers!$B$2:$BD$55,9,FALSE),D230=9,VLOOKUP(H230,[1]Priv_Workers!$B$2:$BD$55,10,FALSE),D230=10,VLOOKUP(H230,[1]Priv_Workers!$B$2:$BD$55,11,FALSE),D230=11,VLOOKUP(H230,[1]Priv_Workers!$B$2:$BD$55,12,FALSE),D230=12,VLOOKUP(H230,[1]Priv_Workers!$B$2:$BD$55,13,FALSE)),C230=2015,_xlfn.IFS(D230=1,VLOOKUP(H230,[1]Priv_Workers!$B$2:$BD$55,14,FALSE),D230=2,VLOOKUP(H230,[1]Priv_Workers!$B$2:$BD$55,15,FALSE),D230=3,VLOOKUP(H230,[1]Priv_Workers!$B$2:$BD$55,16,FALSE),D230=4,VLOOKUP(H230,[1]Priv_Workers!$B$2:$BD$55,17,FALSE),D230=5,VLOOKUP(H230,[1]Priv_Workers!$B$2:$BD$55,18,FALSE),D230=6,VLOOKUP(H230,[1]Priv_Workers!$B$2:$BD$55,19,FALSE),D230=7,VLOOKUP(H230,[1]Priv_Workers!$B$2:$BD$55,20,FALSE),D230=8,VLOOKUP(H230,[1]Priv_Workers!$B$2:$BD$55,21,FALSE),D230=9,VLOOKUP(H230,[1]Priv_Workers!$B$2:$BD$55,22,FALSE),D230=10,VLOOKUP(H230,[1]Priv_Workers!$B$2:$BD$55,23,FALSE),D230=11,VLOOKUP(H230,[1]Priv_Workers!$B$2:$BD$55,24,FALSE),D230=12,VLOOKUP(H230,[1]Priv_Workers!$B$2:$BD$55,25,FALSE)),C230=2016,_xlfn.IFS(D230=1,VLOOKUP(H230,[1]Priv_Workers!$B$2:$BD$55,26,FALSE),D230=2,VLOOKUP(H230,[1]Priv_Workers!$B$2:$BD$55,27,FALSE),D230=3,VLOOKUP(H230,[1]Priv_Workers!$B$2:$BD$55,28,FALSE),D230=4,VLOOKUP(H230,[1]Priv_Workers!$B$2:$BD$55,29,FALSE),D230=5,VLOOKUP(H230,[1]Priv_Workers!$B$2:$BD$55,30,FALSE),D230=6,VLOOKUP(H230,[1]Priv_Workers!$B$2:$BD$55,31,FALSE),D230=7,VLOOKUP(H230,[1]Priv_Workers!$B$2:$BD$55,32,FALSE),D230=8,VLOOKUP(H230,[1]Priv_Workers!$B$2:$BD$55,33,FALSE),D230=9,VLOOKUP(H230,[1]Priv_Workers!$B$2:$BD$55,34,FALSE),D230=10,VLOOKUP(H230,[1]Priv_Workers!$B$2:$BD$55,35,FALSE),D230=11,VLOOKUP(H230,[1]Priv_Workers!$B$2:$BD$55,36,FALSE),D230=12,VLOOKUP(H230,[1]Priv_Workers!$B$2:$BD$55,37,FALSE)),C230=2017,_xlfn.IFS(D230=1,VLOOKUP(H230,[1]Priv_Workers!$B$2:$BD$55,38,FALSE),D230=2,VLOOKUP(H230,[1]Priv_Workers!$B$2:$BD$55,39,FALSE),D230=3,VLOOKUP(H230,[1]Priv_Workers!$B$2:$BD$55,40,FALSE),D230=4,VLOOKUP(H230,[1]Priv_Workers!$B$2:$BD$55,41,FALSE),D230=5,VLOOKUP(H230,[1]Priv_Workers!$B$2:$BD$55,42,FALSE),D230=6,VLOOKUP(H230,[1]Priv_Workers!$B$2:$BD$55,43,FALSE),D230=7,VLOOKUP(H230,[1]Priv_Workers!$B$2:$BD$55,43,FALSE),D230=8,VLOOKUP(H230,[1]Priv_Workers!$B$2:$BD$55,44,FALSE),D230=9,VLOOKUP(H230,[1]Priv_Workers!$B$2:$BD$55,45,FALSE),D230=10,VLOOKUP(H230,[1]Priv_Workers!$B$2:$BD$55,46,FALSE),D230=11,VLOOKUP(H230,[1]Priv_Workers!$B$2:$BD$55,47,FALSE),D230=12,VLOOKUP(H230,[1]Priv_Workers!$B$2:$BD$55,48)),C230=2018,_xlfn.IFS(D230=1,VLOOKUP(H230,[1]Priv_Workers!$B$2:$BD$55,49,FALSE),D230=2,VLOOKUP(H230,[1]Priv_Workers!$B$2:$BD$55,50,FALSE),D230=3,VLOOKUP(H230,[1]Priv_Workers!$B$2:$BD$55,51,FALSE),D230=4,VLOOKUP(H230,[1]Priv_Workers!$B$2:$BD$55,52,FALSE),D230=5,VLOOKUP(H230,[1]Priv_Workers!$B$2:$BD$55,53,FALSE),D230=6,VLOOKUP(H230,[1]Priv_Workers!$B$2:$BD$55,54)))</f>
        <v>5073445</v>
      </c>
      <c r="X230" s="3">
        <f t="shared" si="27"/>
        <v>5.6726740902877633E-4</v>
      </c>
      <c r="Y230" s="2">
        <f>_xlfn.IFS(C230=2014, _xlfn.IFS(E230=1, VLOOKUP(H230, [1]Wage_Info!$B$2:$AH$55, 2, FALSE), E230=2, VLOOKUP(H230, [1]Wage_Info!$B$2:$AH$55, 3, FALSE), E230=3, VLOOKUP(H230, [1]Wage_Info!$B$2:$AH$55, 4, FALSE), E230=4, VLOOKUP(H230, [1]Wage_Info!$B$2:$AH$55, 5, FALSE)), C230=2015, _xlfn.IFS(E230=1, VLOOKUP(H230, [1]Wage_Info!$B$2:$AH$55, 6, FALSE), E230=2, VLOOKUP(H230, [1]Wage_Info!$B$2:$AH$55, 7, FALSE), E230=3, VLOOKUP(H230, [1]Wage_Info!$B$2:$AH$55, 8, FALSE), E230=4, VLOOKUP(H230, [1]Wage_Info!$B$2:$AH$55, 9, FALSE)), C230=2016, _xlfn.IFS(E230=1, VLOOKUP(H230, [1]Wage_Info!$B$2:$AH$55, 10, FALSE), E230=2, VLOOKUP(H230, [1]Wage_Info!$B$2:$AH$55, 11, FALSE), E230=3, VLOOKUP(H230, [1]Wage_Info!$B$2:$AH$55, 12, FALSE), E230=4, VLOOKUP(H230, [1]Wage_Info!$B$2:$AH$55, 13, FALSE)), C230=2017, _xlfn.IFS(E230=1, VLOOKUP(H230, [1]Wage_Info!$B$2:$AH$55, 14, FALSE), E230=2, VLOOKUP(H230, [1]Wage_Info!$B$2:$AH$55, 15, FALSE), E230=3, VLOOKUP(H230, [1]Wage_Info!$B$2:$AH$55, 16, FALSE), E230=4, VLOOKUP(H230, [1]Wage_Info!$B$2:$AH$55, 17, FALSE)), C230 = 2018, _xlfn.IFS(E230=1, VLOOKUP(H230, [1]Wage_Info!$B$2:$AH$55, 18, FALSE), E230=3, VLOOKUP(H230, [1]Wage_Info!$B$2:$AH$55, 19, FALSE)))</f>
        <v>44191688</v>
      </c>
      <c r="Z230" s="2">
        <f>_xlfn.IFS(C230=2014, _xlfn.IFS(E230=1, VLOOKUP(H230, [1]Wage_Info!$B$2:$AL$55, 20, FALSE), E230=2, VLOOKUP(H230, [1]Wage_Info!$B$2:$AL$55, 21, FALSE), E230=3, VLOOKUP(H230, [1]Wage_Info!$B$2:$AL$55, 22, FALSE), E230=4, VLOOKUP(H230, [1]Wage_Info!$B$2:$AL$55, 23, FALSE)), C230=2015, _xlfn.IFS(E230=1, VLOOKUP(H230, [1]Wage_Info!$B$2:$AL$55, 24, FALSE), E230=2, VLOOKUP(H230, [1]Wage_Info!$B$2:$AL$55, 25, FALSE), E230=3, VLOOKUP(H230, [1]Wage_Info!$B$2:$AL$55, 26, FALSE), E230=4, VLOOKUP(H230, [1]Wage_Info!$B$2:$AL$55, 27, FALSE)), C230=2016, _xlfn.IFS(E230=1, VLOOKUP(H230, [1]Wage_Info!$B$2:$AL$55, 28, FALSE), E230=2, VLOOKUP(H230, [1]Wage_Info!$B$2:$AL$55, 29, FALSE), E230=3, VLOOKUP(H230, [1]Wage_Info!$B$2:$AL$55, 30, FALSE), E230=4, VLOOKUP(H230, [1]Wage_Info!$B$2:$AL$55, 31, FALSE)), C230=2017, _xlfn.IFS(E230=1, VLOOKUP(H230, [1]Wage_Info!$B$2:$AL$55, 32, FALSE), E230=2, VLOOKUP(H230, [1]Wage_Info!$B$2:$AL$55, 33, FALSE), E230=3, VLOOKUP(H230, [1]Wage_Info!$B$2:$AL$55, 34, FALSE), E230=4, VLOOKUP(H230, [1]Wage_Info!$B$2:$AL$55, 35, FALSE)), C230 = 2018, _xlfn.IFS(E230=1, VLOOKUP(H230, [1]Wage_Info!$B$2:$AL$55, 36, FALSE), E230=2, VLOOKUP(H230, [1]Wage_Info!$B$2:$AL$55, 37, FALSE)))</f>
        <v>69982796779</v>
      </c>
      <c r="AA230" s="4">
        <f t="shared" si="28"/>
        <v>6.3146501760359436E-4</v>
      </c>
      <c r="AB230">
        <f>[1]Key!C230</f>
        <v>1</v>
      </c>
      <c r="AC230">
        <f t="shared" si="29"/>
        <v>0</v>
      </c>
      <c r="AD230">
        <f t="shared" si="30"/>
        <v>0</v>
      </c>
      <c r="AE230">
        <f t="shared" si="31"/>
        <v>0</v>
      </c>
      <c r="AF230">
        <f>[1]Key!D230</f>
        <v>0</v>
      </c>
    </row>
    <row r="231" spans="1:32" x14ac:dyDescent="0.3">
      <c r="A231">
        <v>230</v>
      </c>
      <c r="B231">
        <v>49</v>
      </c>
      <c r="C231">
        <v>2016</v>
      </c>
      <c r="D231">
        <v>11</v>
      </c>
      <c r="E231">
        <f t="shared" si="24"/>
        <v>4</v>
      </c>
      <c r="F231">
        <v>2017</v>
      </c>
      <c r="G231" t="s">
        <v>62</v>
      </c>
      <c r="H231" s="1">
        <f>VALUE(IF(G231="foreign",53,SUBSTITUTE(G231,G231,VLOOKUP(G231,[1]Key!$G$2:$H$55,2,))))</f>
        <v>53</v>
      </c>
      <c r="I231" t="s">
        <v>62</v>
      </c>
      <c r="J231">
        <f>VALUE(_xlfn.IFS(I231="foreign",53,I231="fictional",54, I231="unspecified", 55, NOT(OR(I231="foreign",I231="fictional")),SUBSTITUTE(I231,I231,VLOOKUP(I231,[1]Key!$G$2:$H$55,2,))))</f>
        <v>53</v>
      </c>
      <c r="K231">
        <f t="shared" si="25"/>
        <v>1</v>
      </c>
      <c r="L231">
        <f>VLOOKUP(H231, [1]Key!$H$2:$K$54, 2)</f>
        <v>0</v>
      </c>
      <c r="M231">
        <f>VLOOKUP(J231, [1]Key!$H$2:$K$54, 2)</f>
        <v>0</v>
      </c>
      <c r="N231">
        <f>VLOOKUP("*"&amp;G231&amp;"*",[1]Key!$N$2:$O$6,2,FALSE)</f>
        <v>0</v>
      </c>
      <c r="O231">
        <f>VLOOKUP("*"&amp;G231&amp;"*",[1]Key!$R$2:$S$11,2,FALSE)</f>
        <v>0</v>
      </c>
      <c r="P231">
        <v>3354</v>
      </c>
      <c r="Q231" s="2">
        <v>55000000</v>
      </c>
      <c r="R231" t="s">
        <v>66</v>
      </c>
      <c r="S231">
        <f>VLOOKUP(R231, [1]Key!$U$2:$V$23, 2, FALSE)</f>
        <v>4</v>
      </c>
      <c r="T231">
        <f t="shared" si="26"/>
        <v>0</v>
      </c>
      <c r="U231">
        <f>_xlfn.IFS(C231=2018, VLOOKUP(H231, '[1]State Pop'!$B$2:$G$55,6),C231=2017, VLOOKUP(H231, '[1]State Pop'!$B$2:$F$55,5),C231=2016, VLOOKUP(H231, '[1]State Pop'!$B$2:$F$55,4), C231=2015, VLOOKUP(H231, '[1]State Pop'!$B$2:$F$55,3), C231=2014, VLOOKUP(H231, '[1]State Pop'!$B$2:$F$55,2))</f>
        <v>0</v>
      </c>
      <c r="V231">
        <f>_xlfn.IFS(C231=2014,_xlfn.IFS(D231=1,VLOOKUP(H231,[1]Film_Workers!$B$2:$BD$55,2,FALSE),D231=2,VLOOKUP(H231,[1]Film_Workers!$B$2:$BD$55,3,FALSE),D231=3,VLOOKUP(H231,[1]Film_Workers!$B$2:$BD$55,4,FALSE),D231=4,VLOOKUP(H231,[1]Film_Workers!$B$2:$BD$55,5,FALSE),D231=5,VLOOKUP(H231,[1]Film_Workers!$B$2:$BD$55,6,FALSE),D231=6,VLOOKUP(H231,[1]Film_Workers!$B$2:$BD$55,7,FALSE),D231=7,VLOOKUP(H231,[1]Film_Workers!$B$2:$BD$55,8,FALSE),D231=8,VLOOKUP(H231,[1]Film_Workers!$B$2:$BD$55,9,FALSE),D231=9,VLOOKUP(H231,[1]Film_Workers!$B$2:$BD$55,10,FALSE),D231=10,VLOOKUP(H231,[1]Film_Workers!$B$2:$BD$55,11,FALSE),D231=11,VLOOKUP(H231,[1]Film_Workers!$B$2:$BD$55,12,FALSE),D231=12,VLOOKUP(H231,[1]Film_Workers!$B$2:$BD$55,13,FALSE)),C231=2015,_xlfn.IFS(D231=1,VLOOKUP(H231,[1]Film_Workers!$B$2:$BD$55,14,FALSE),D231=2,VLOOKUP(H231,[1]Film_Workers!$B$2:$BD$55,15,FALSE),D231=3,VLOOKUP(H231,[1]Film_Workers!$B$2:$BD$55,16,FALSE),D231=4,VLOOKUP(H231,[1]Film_Workers!$B$2:$BD$55,17,FALSE),D231=5,VLOOKUP(H231,[1]Film_Workers!$B$2:$BD$55,18,FALSE),D231=6,VLOOKUP(H231,[1]Film_Workers!$B$2:$BD$55,19,FALSE),D231=7,VLOOKUP(H231,[1]Film_Workers!$B$2:$BD$55,20,FALSE),D231=8,VLOOKUP(H231,[1]Film_Workers!$B$2:$BD$55,21,FALSE),D231=9,VLOOKUP(H231,[1]Film_Workers!$B$2:$BD$55,22,FALSE),D231=10,VLOOKUP(H231,[1]Film_Workers!$B$2:$BD$55,23,FALSE),D231=11,VLOOKUP(H231,[1]Film_Workers!$B$2:$BD$55,24,FALSE),D231=12,VLOOKUP(H231,[1]Film_Workers!$B$2:$BD$55,25,FALSE)),C231=2016,_xlfn.IFS(D231=1,VLOOKUP(H231,[1]Film_Workers!$B$2:$BD$55,26,FALSE),D231=2,VLOOKUP(H231,[1]Film_Workers!$B$2:$BD$55,27,FALSE),D231=3,VLOOKUP(H231,[1]Film_Workers!$B$2:$BD$55,28,FALSE),D231=4,VLOOKUP(H231,[1]Film_Workers!$B$2:$BD$55,29,FALSE),D231=5,VLOOKUP(H231,[1]Film_Workers!$B$2:$BD$55,30,FALSE),D231=6,VLOOKUP(H231,[1]Film_Workers!$B$2:$BD$55,31,FALSE),D231=7,VLOOKUP(H231,[1]Film_Workers!$B$2:$BD$55,32,FALSE),D231=8,VLOOKUP(H231,[1]Film_Workers!$B$2:$BD$55,33,FALSE),D231=9,VLOOKUP(H231,[1]Film_Workers!$B$2:$BD$55,34,FALSE),D231=10,VLOOKUP(H231,[1]Film_Workers!$B$2:$BD$55,35,FALSE),D231=11,VLOOKUP(H231,[1]Film_Workers!$B$2:$BD$55,36,FALSE),D231=12,VLOOKUP(H231,[1]Film_Workers!$B$2:$BD$55,37,FALSE)),C231=2017,_xlfn.IFS(D231=1,VLOOKUP(H231,[1]Film_Workers!$B$2:$BD$55,38,FALSE),D231=2,VLOOKUP(H231,[1]Film_Workers!$B$2:$BD$55,39,FALSE),D231=3,VLOOKUP(H231,[1]Film_Workers!$B$2:$BD$55,40,FALSE),D231=4,VLOOKUP(H231,[1]Film_Workers!$B$2:$BD$55,41,FALSE),D231=5,VLOOKUP(H231,[1]Film_Workers!$B$2:$BD$55,42,FALSE),D231=6,VLOOKUP(H231,[1]Film_Workers!$B$2:$BD$55,43,FALSE),D231=7,VLOOKUP(H231,[1]Film_Workers!$B$2:$BD$55,43,FALSE),D231=8,VLOOKUP(H231,[1]Film_Workers!$B$2:$BD$55,44,FALSE),D231=9,VLOOKUP(H231,[1]Film_Workers!$B$2:$BD$55,45,FALSE),D231=10,VLOOKUP(H231,[1]Film_Workers!$B$2:$BD$55,46,FALSE),D231=11,VLOOKUP(H231,[1]Film_Workers!$B$2:$BD$55,47,FALSE),D231=12,VLOOKUP(H231,[1]Film_Workers!$B$2:$BD$55,48)),C231=2018,_xlfn.IFS(D231=1,VLOOKUP(H231,[1]Film_Workers!$B$2:$BD$55,49,FALSE),D231=2,VLOOKUP(H231,[1]Film_Workers!$B$2:$BD$55,50,FALSE),D231=3,VLOOKUP(H231,[1]Film_Workers!$B$2:$BD$55,51,FALSE),D231=4,VLOOKUP(H231,[1]Film_Workers!$B$2:$BD$55,52,FALSE),D231=5,VLOOKUP(H231,[1]Film_Workers!$B$2:$BD$55,53,FALSE),D231=6,VLOOKUP(H231,[1]Film_Workers!$B$2:$BD$55,54)))</f>
        <v>0</v>
      </c>
      <c r="W231">
        <f>_xlfn.IFS(C231=2014,_xlfn.IFS(D231=1,VLOOKUP(H231,[1]Priv_Workers!$B$2:$BD$55,2,FALSE),D231=2,VLOOKUP(H231,[1]Priv_Workers!$B$2:$BD$55,3,FALSE),D231=3,VLOOKUP(H231,[1]Priv_Workers!$B$2:$BD$55,4,FALSE),D231=4,VLOOKUP(H231,[1]Priv_Workers!$B$2:$BD$55,5,FALSE),D231=5,VLOOKUP(H231,[1]Priv_Workers!$B$2:$BD$55,6,FALSE),D231=6,VLOOKUP(H231,[1]Priv_Workers!$B$2:$BD$55,7,FALSE),D231=7,VLOOKUP(H231,[1]Priv_Workers!$B$2:$BD$55,8,FALSE),D231=8,VLOOKUP(H231,[1]Priv_Workers!$B$2:$BD$55,9,FALSE),D231=9,VLOOKUP(H231,[1]Priv_Workers!$B$2:$BD$55,10,FALSE),D231=10,VLOOKUP(H231,[1]Priv_Workers!$B$2:$BD$55,11,FALSE),D231=11,VLOOKUP(H231,[1]Priv_Workers!$B$2:$BD$55,12,FALSE),D231=12,VLOOKUP(H231,[1]Priv_Workers!$B$2:$BD$55,13,FALSE)),C231=2015,_xlfn.IFS(D231=1,VLOOKUP(H231,[1]Priv_Workers!$B$2:$BD$55,14,FALSE),D231=2,VLOOKUP(H231,[1]Priv_Workers!$B$2:$BD$55,15,FALSE),D231=3,VLOOKUP(H231,[1]Priv_Workers!$B$2:$BD$55,16,FALSE),D231=4,VLOOKUP(H231,[1]Priv_Workers!$B$2:$BD$55,17,FALSE),D231=5,VLOOKUP(H231,[1]Priv_Workers!$B$2:$BD$55,18,FALSE),D231=6,VLOOKUP(H231,[1]Priv_Workers!$B$2:$BD$55,19,FALSE),D231=7,VLOOKUP(H231,[1]Priv_Workers!$B$2:$BD$55,20,FALSE),D231=8,VLOOKUP(H231,[1]Priv_Workers!$B$2:$BD$55,21,FALSE),D231=9,VLOOKUP(H231,[1]Priv_Workers!$B$2:$BD$55,22,FALSE),D231=10,VLOOKUP(H231,[1]Priv_Workers!$B$2:$BD$55,23,FALSE),D231=11,VLOOKUP(H231,[1]Priv_Workers!$B$2:$BD$55,24,FALSE),D231=12,VLOOKUP(H231,[1]Priv_Workers!$B$2:$BD$55,25,FALSE)),C231=2016,_xlfn.IFS(D231=1,VLOOKUP(H231,[1]Priv_Workers!$B$2:$BD$55,26,FALSE),D231=2,VLOOKUP(H231,[1]Priv_Workers!$B$2:$BD$55,27,FALSE),D231=3,VLOOKUP(H231,[1]Priv_Workers!$B$2:$BD$55,28,FALSE),D231=4,VLOOKUP(H231,[1]Priv_Workers!$B$2:$BD$55,29,FALSE),D231=5,VLOOKUP(H231,[1]Priv_Workers!$B$2:$BD$55,30,FALSE),D231=6,VLOOKUP(H231,[1]Priv_Workers!$B$2:$BD$55,31,FALSE),D231=7,VLOOKUP(H231,[1]Priv_Workers!$B$2:$BD$55,32,FALSE),D231=8,VLOOKUP(H231,[1]Priv_Workers!$B$2:$BD$55,33,FALSE),D231=9,VLOOKUP(H231,[1]Priv_Workers!$B$2:$BD$55,34,FALSE),D231=10,VLOOKUP(H231,[1]Priv_Workers!$B$2:$BD$55,35,FALSE),D231=11,VLOOKUP(H231,[1]Priv_Workers!$B$2:$BD$55,36,FALSE),D231=12,VLOOKUP(H231,[1]Priv_Workers!$B$2:$BD$55,37,FALSE)),C231=2017,_xlfn.IFS(D231=1,VLOOKUP(H231,[1]Priv_Workers!$B$2:$BD$55,38,FALSE),D231=2,VLOOKUP(H231,[1]Priv_Workers!$B$2:$BD$55,39,FALSE),D231=3,VLOOKUP(H231,[1]Priv_Workers!$B$2:$BD$55,40,FALSE),D231=4,VLOOKUP(H231,[1]Priv_Workers!$B$2:$BD$55,41,FALSE),D231=5,VLOOKUP(H231,[1]Priv_Workers!$B$2:$BD$55,42,FALSE),D231=6,VLOOKUP(H231,[1]Priv_Workers!$B$2:$BD$55,43,FALSE),D231=7,VLOOKUP(H231,[1]Priv_Workers!$B$2:$BD$55,43,FALSE),D231=8,VLOOKUP(H231,[1]Priv_Workers!$B$2:$BD$55,44,FALSE),D231=9,VLOOKUP(H231,[1]Priv_Workers!$B$2:$BD$55,45,FALSE),D231=10,VLOOKUP(H231,[1]Priv_Workers!$B$2:$BD$55,46,FALSE),D231=11,VLOOKUP(H231,[1]Priv_Workers!$B$2:$BD$55,47,FALSE),D231=12,VLOOKUP(H231,[1]Priv_Workers!$B$2:$BD$55,48)),C231=2018,_xlfn.IFS(D231=1,VLOOKUP(H231,[1]Priv_Workers!$B$2:$BD$55,49,FALSE),D231=2,VLOOKUP(H231,[1]Priv_Workers!$B$2:$BD$55,50,FALSE),D231=3,VLOOKUP(H231,[1]Priv_Workers!$B$2:$BD$55,51,FALSE),D231=4,VLOOKUP(H231,[1]Priv_Workers!$B$2:$BD$55,52,FALSE),D231=5,VLOOKUP(H231,[1]Priv_Workers!$B$2:$BD$55,53,FALSE),D231=6,VLOOKUP(H231,[1]Priv_Workers!$B$2:$BD$55,54)))</f>
        <v>0</v>
      </c>
      <c r="X231" s="3" t="e">
        <f t="shared" si="27"/>
        <v>#DIV/0!</v>
      </c>
      <c r="Y231" s="2">
        <f>_xlfn.IFS(C231=2014, _xlfn.IFS(E231=1, VLOOKUP(H231, [1]Wage_Info!$B$2:$AH$55, 2, FALSE), E231=2, VLOOKUP(H231, [1]Wage_Info!$B$2:$AH$55, 3, FALSE), E231=3, VLOOKUP(H231, [1]Wage_Info!$B$2:$AH$55, 4, FALSE), E231=4, VLOOKUP(H231, [1]Wage_Info!$B$2:$AH$55, 5, FALSE)), C231=2015, _xlfn.IFS(E231=1, VLOOKUP(H231, [1]Wage_Info!$B$2:$AH$55, 6, FALSE), E231=2, VLOOKUP(H231, [1]Wage_Info!$B$2:$AH$55, 7, FALSE), E231=3, VLOOKUP(H231, [1]Wage_Info!$B$2:$AH$55, 8, FALSE), E231=4, VLOOKUP(H231, [1]Wage_Info!$B$2:$AH$55, 9, FALSE)), C231=2016, _xlfn.IFS(E231=1, VLOOKUP(H231, [1]Wage_Info!$B$2:$AH$55, 10, FALSE), E231=2, VLOOKUP(H231, [1]Wage_Info!$B$2:$AH$55, 11, FALSE), E231=3, VLOOKUP(H231, [1]Wage_Info!$B$2:$AH$55, 12, FALSE), E231=4, VLOOKUP(H231, [1]Wage_Info!$B$2:$AH$55, 13, FALSE)), C231=2017, _xlfn.IFS(E231=1, VLOOKUP(H231, [1]Wage_Info!$B$2:$AH$55, 14, FALSE), E231=2, VLOOKUP(H231, [1]Wage_Info!$B$2:$AH$55, 15, FALSE), E231=3, VLOOKUP(H231, [1]Wage_Info!$B$2:$AH$55, 16, FALSE), E231=4, VLOOKUP(H231, [1]Wage_Info!$B$2:$AH$55, 17, FALSE)), C231 = 2018, _xlfn.IFS(E231=1, VLOOKUP(H231, [1]Wage_Info!$B$2:$AH$55, 18, FALSE), E231=3, VLOOKUP(H231, [1]Wage_Info!$B$2:$AH$55, 19, FALSE)))</f>
        <v>0</v>
      </c>
      <c r="Z231" s="2">
        <f>_xlfn.IFS(C231=2014, _xlfn.IFS(E231=1, VLOOKUP(H231, [1]Wage_Info!$B$2:$AL$55, 20, FALSE), E231=2, VLOOKUP(H231, [1]Wage_Info!$B$2:$AL$55, 21, FALSE), E231=3, VLOOKUP(H231, [1]Wage_Info!$B$2:$AL$55, 22, FALSE), E231=4, VLOOKUP(H231, [1]Wage_Info!$B$2:$AL$55, 23, FALSE)), C231=2015, _xlfn.IFS(E231=1, VLOOKUP(H231, [1]Wage_Info!$B$2:$AL$55, 24, FALSE), E231=2, VLOOKUP(H231, [1]Wage_Info!$B$2:$AL$55, 25, FALSE), E231=3, VLOOKUP(H231, [1]Wage_Info!$B$2:$AL$55, 26, FALSE), E231=4, VLOOKUP(H231, [1]Wage_Info!$B$2:$AL$55, 27, FALSE)), C231=2016, _xlfn.IFS(E231=1, VLOOKUP(H231, [1]Wage_Info!$B$2:$AL$55, 28, FALSE), E231=2, VLOOKUP(H231, [1]Wage_Info!$B$2:$AL$55, 29, FALSE), E231=3, VLOOKUP(H231, [1]Wage_Info!$B$2:$AL$55, 30, FALSE), E231=4, VLOOKUP(H231, [1]Wage_Info!$B$2:$AL$55, 31, FALSE)), C231=2017, _xlfn.IFS(E231=1, VLOOKUP(H231, [1]Wage_Info!$B$2:$AL$55, 32, FALSE), E231=2, VLOOKUP(H231, [1]Wage_Info!$B$2:$AL$55, 33, FALSE), E231=3, VLOOKUP(H231, [1]Wage_Info!$B$2:$AL$55, 34, FALSE), E231=4, VLOOKUP(H231, [1]Wage_Info!$B$2:$AL$55, 35, FALSE)), C231 = 2018, _xlfn.IFS(E231=1, VLOOKUP(H231, [1]Wage_Info!$B$2:$AL$55, 36, FALSE), E231=2, VLOOKUP(H231, [1]Wage_Info!$B$2:$AL$55, 37, FALSE)))</f>
        <v>0</v>
      </c>
      <c r="AA231" s="4" t="e">
        <f t="shared" si="28"/>
        <v>#DIV/0!</v>
      </c>
      <c r="AB231">
        <f>[1]Key!C231</f>
        <v>1</v>
      </c>
      <c r="AC231">
        <f t="shared" si="29"/>
        <v>0</v>
      </c>
      <c r="AD231">
        <f t="shared" si="30"/>
        <v>0</v>
      </c>
      <c r="AE231">
        <f t="shared" si="31"/>
        <v>0</v>
      </c>
      <c r="AF231">
        <f>[1]Key!D231</f>
        <v>0</v>
      </c>
    </row>
    <row r="232" spans="1:32" x14ac:dyDescent="0.3">
      <c r="A232">
        <v>231</v>
      </c>
      <c r="B232">
        <v>50</v>
      </c>
      <c r="C232">
        <v>2016</v>
      </c>
      <c r="D232">
        <v>10</v>
      </c>
      <c r="E232">
        <f t="shared" si="24"/>
        <v>4</v>
      </c>
      <c r="F232">
        <v>2017</v>
      </c>
      <c r="G232" t="s">
        <v>64</v>
      </c>
      <c r="H232" s="1">
        <f>VALUE(IF(G232="foreign",53,SUBSTITUTE(G232,G232,VLOOKUP(G232,[1]Key!$G$2:$H$55,2,))))</f>
        <v>33</v>
      </c>
      <c r="I232" t="s">
        <v>64</v>
      </c>
      <c r="J232">
        <f>VALUE(_xlfn.IFS(I232="foreign",53,I232="fictional",54, I232="unspecified", 55, NOT(OR(I232="foreign",I232="fictional")),SUBSTITUTE(I232,I232,VLOOKUP(I232,[1]Key!$G$2:$H$55,2,))))</f>
        <v>33</v>
      </c>
      <c r="K232">
        <f t="shared" si="25"/>
        <v>1</v>
      </c>
      <c r="L232">
        <f>VLOOKUP(H232, [1]Key!$H$2:$K$54, 2)</f>
        <v>3</v>
      </c>
      <c r="M232">
        <f>VLOOKUP(J232, [1]Key!$H$2:$K$54, 2)</f>
        <v>3</v>
      </c>
      <c r="N232">
        <f>VLOOKUP("*"&amp;G232&amp;"*",[1]Key!$N$2:$O$6,2,FALSE)</f>
        <v>2</v>
      </c>
      <c r="O232">
        <f>VLOOKUP("*"&amp;G232&amp;"*",[1]Key!$R$2:$S$11,2,FALSE)</f>
        <v>3</v>
      </c>
      <c r="P232">
        <v>3342</v>
      </c>
      <c r="Q232" s="2">
        <v>84000000</v>
      </c>
      <c r="R232" t="s">
        <v>66</v>
      </c>
      <c r="S232">
        <f>VLOOKUP(R232, [1]Key!$U$2:$V$50, 2, FALSE)</f>
        <v>4</v>
      </c>
      <c r="T232">
        <f t="shared" si="26"/>
        <v>0</v>
      </c>
      <c r="U232">
        <f>_xlfn.IFS(C232=2018, VLOOKUP(H232, '[1]State Pop'!$B$2:$G$55,6),C232=2017, VLOOKUP(H232, '[1]State Pop'!$B$2:$F$55,5),C232=2016, VLOOKUP(H232, '[1]State Pop'!$B$2:$F$55,4), C232=2015, VLOOKUP(H232, '[1]State Pop'!$B$2:$F$55,3), C232=2014, VLOOKUP(H232, '[1]State Pop'!$B$2:$F$55,2))</f>
        <v>19836286</v>
      </c>
      <c r="V232">
        <f>_xlfn.IFS(C232=2014,_xlfn.IFS(D232=1,VLOOKUP(H232,[1]Film_Workers!$B$2:$BD$55,2,FALSE),D232=2,VLOOKUP(H232,[1]Film_Workers!$B$2:$BD$55,3,FALSE),D232=3,VLOOKUP(H232,[1]Film_Workers!$B$2:$BD$55,4,FALSE),D232=4,VLOOKUP(H232,[1]Film_Workers!$B$2:$BD$55,5,FALSE),D232=5,VLOOKUP(H232,[1]Film_Workers!$B$2:$BD$55,6,FALSE),D232=6,VLOOKUP(H232,[1]Film_Workers!$B$2:$BD$55,7,FALSE),D232=7,VLOOKUP(H232,[1]Film_Workers!$B$2:$BD$55,8,FALSE),D232=8,VLOOKUP(H232,[1]Film_Workers!$B$2:$BD$55,9,FALSE),D232=9,VLOOKUP(H232,[1]Film_Workers!$B$2:$BD$55,10,FALSE),D232=10,VLOOKUP(H232,[1]Film_Workers!$B$2:$BD$55,11,FALSE),D232=11,VLOOKUP(H232,[1]Film_Workers!$B$2:$BD$55,12,FALSE),D232=12,VLOOKUP(H232,[1]Film_Workers!$B$2:$BD$55,13,FALSE)),C232=2015,_xlfn.IFS(D232=1,VLOOKUP(H232,[1]Film_Workers!$B$2:$BD$55,14,FALSE),D232=2,VLOOKUP(H232,[1]Film_Workers!$B$2:$BD$55,15,FALSE),D232=3,VLOOKUP(H232,[1]Film_Workers!$B$2:$BD$55,16,FALSE),D232=4,VLOOKUP(H232,[1]Film_Workers!$B$2:$BD$55,17,FALSE),D232=5,VLOOKUP(H232,[1]Film_Workers!$B$2:$BD$55,18,FALSE),D232=6,VLOOKUP(H232,[1]Film_Workers!$B$2:$BD$55,19,FALSE),D232=7,VLOOKUP(H232,[1]Film_Workers!$B$2:$BD$55,20,FALSE),D232=8,VLOOKUP(H232,[1]Film_Workers!$B$2:$BD$55,21,FALSE),D232=9,VLOOKUP(H232,[1]Film_Workers!$B$2:$BD$55,22,FALSE),D232=10,VLOOKUP(H232,[1]Film_Workers!$B$2:$BD$55,23,FALSE),D232=11,VLOOKUP(H232,[1]Film_Workers!$B$2:$BD$55,24,FALSE),D232=12,VLOOKUP(H232,[1]Film_Workers!$B$2:$BD$55,25,FALSE)),C232=2016,_xlfn.IFS(D232=1,VLOOKUP(H232,[1]Film_Workers!$B$2:$BD$55,26,FALSE),D232=2,VLOOKUP(H232,[1]Film_Workers!$B$2:$BD$55,27,FALSE),D232=3,VLOOKUP(H232,[1]Film_Workers!$B$2:$BD$55,28,FALSE),D232=4,VLOOKUP(H232,[1]Film_Workers!$B$2:$BD$55,29,FALSE),D232=5,VLOOKUP(H232,[1]Film_Workers!$B$2:$BD$55,30,FALSE),D232=6,VLOOKUP(H232,[1]Film_Workers!$B$2:$BD$55,31,FALSE),D232=7,VLOOKUP(H232,[1]Film_Workers!$B$2:$BD$55,32,FALSE),D232=8,VLOOKUP(H232,[1]Film_Workers!$B$2:$BD$55,33,FALSE),D232=9,VLOOKUP(H232,[1]Film_Workers!$B$2:$BD$55,34,FALSE),D232=10,VLOOKUP(H232,[1]Film_Workers!$B$2:$BD$55,35,FALSE),D232=11,VLOOKUP(H232,[1]Film_Workers!$B$2:$BD$55,36,FALSE),D232=12,VLOOKUP(H232,[1]Film_Workers!$B$2:$BD$55,37,FALSE)),C232=2017,_xlfn.IFS(D232=1,VLOOKUP(H232,[1]Film_Workers!$B$2:$BD$55,38,FALSE),D232=2,VLOOKUP(H232,[1]Film_Workers!$B$2:$BD$55,39,FALSE),D232=3,VLOOKUP(H232,[1]Film_Workers!$B$2:$BD$55,40,FALSE),D232=4,VLOOKUP(H232,[1]Film_Workers!$B$2:$BD$55,41,FALSE),D232=5,VLOOKUP(H232,[1]Film_Workers!$B$2:$BD$55,42,FALSE),D232=6,VLOOKUP(H232,[1]Film_Workers!$B$2:$BD$55,43,FALSE),D232=7,VLOOKUP(H232,[1]Film_Workers!$B$2:$BD$55,43,FALSE),D232=8,VLOOKUP(H232,[1]Film_Workers!$B$2:$BD$55,44,FALSE),D232=9,VLOOKUP(H232,[1]Film_Workers!$B$2:$BD$55,45,FALSE),D232=10,VLOOKUP(H232,[1]Film_Workers!$B$2:$BD$55,46,FALSE),D232=11,VLOOKUP(H232,[1]Film_Workers!$B$2:$BD$55,47,FALSE),D232=12,VLOOKUP(H232,[1]Film_Workers!$B$2:$BD$55,48)),C232=2018,_xlfn.IFS(D232=1,VLOOKUP(H232,[1]Film_Workers!$B$2:$BD$55,49,FALSE),D232=2,VLOOKUP(H232,[1]Film_Workers!$B$2:$BD$55,50,FALSE),D232=3,VLOOKUP(H232,[1]Film_Workers!$B$2:$BD$55,51,FALSE),D232=4,VLOOKUP(H232,[1]Film_Workers!$B$2:$BD$55,52,FALSE),D232=5,VLOOKUP(H232,[1]Film_Workers!$B$2:$BD$55,53,FALSE),D232=6,VLOOKUP(H232,[1]Film_Workers!$B$2:$BD$55,54)))</f>
        <v>48682</v>
      </c>
      <c r="W232">
        <f>_xlfn.IFS(C232=2014,_xlfn.IFS(D232=1,VLOOKUP(H232,[1]Priv_Workers!$B$2:$BD$55,2,FALSE),D232=2,VLOOKUP(H232,[1]Priv_Workers!$B$2:$BD$55,3,FALSE),D232=3,VLOOKUP(H232,[1]Priv_Workers!$B$2:$BD$55,4,FALSE),D232=4,VLOOKUP(H232,[1]Priv_Workers!$B$2:$BD$55,5,FALSE),D232=5,VLOOKUP(H232,[1]Priv_Workers!$B$2:$BD$55,6,FALSE),D232=6,VLOOKUP(H232,[1]Priv_Workers!$B$2:$BD$55,7,FALSE),D232=7,VLOOKUP(H232,[1]Priv_Workers!$B$2:$BD$55,8,FALSE),D232=8,VLOOKUP(H232,[1]Priv_Workers!$B$2:$BD$55,9,FALSE),D232=9,VLOOKUP(H232,[1]Priv_Workers!$B$2:$BD$55,10,FALSE),D232=10,VLOOKUP(H232,[1]Priv_Workers!$B$2:$BD$55,11,FALSE),D232=11,VLOOKUP(H232,[1]Priv_Workers!$B$2:$BD$55,12,FALSE),D232=12,VLOOKUP(H232,[1]Priv_Workers!$B$2:$BD$55,13,FALSE)),C232=2015,_xlfn.IFS(D232=1,VLOOKUP(H232,[1]Priv_Workers!$B$2:$BD$55,14,FALSE),D232=2,VLOOKUP(H232,[1]Priv_Workers!$B$2:$BD$55,15,FALSE),D232=3,VLOOKUP(H232,[1]Priv_Workers!$B$2:$BD$55,16,FALSE),D232=4,VLOOKUP(H232,[1]Priv_Workers!$B$2:$BD$55,17,FALSE),D232=5,VLOOKUP(H232,[1]Priv_Workers!$B$2:$BD$55,18,FALSE),D232=6,VLOOKUP(H232,[1]Priv_Workers!$B$2:$BD$55,19,FALSE),D232=7,VLOOKUP(H232,[1]Priv_Workers!$B$2:$BD$55,20,FALSE),D232=8,VLOOKUP(H232,[1]Priv_Workers!$B$2:$BD$55,21,FALSE),D232=9,VLOOKUP(H232,[1]Priv_Workers!$B$2:$BD$55,22,FALSE),D232=10,VLOOKUP(H232,[1]Priv_Workers!$B$2:$BD$55,23,FALSE),D232=11,VLOOKUP(H232,[1]Priv_Workers!$B$2:$BD$55,24,FALSE),D232=12,VLOOKUP(H232,[1]Priv_Workers!$B$2:$BD$55,25,FALSE)),C232=2016,_xlfn.IFS(D232=1,VLOOKUP(H232,[1]Priv_Workers!$B$2:$BD$55,26,FALSE),D232=2,VLOOKUP(H232,[1]Priv_Workers!$B$2:$BD$55,27,FALSE),D232=3,VLOOKUP(H232,[1]Priv_Workers!$B$2:$BD$55,28,FALSE),D232=4,VLOOKUP(H232,[1]Priv_Workers!$B$2:$BD$55,29,FALSE),D232=5,VLOOKUP(H232,[1]Priv_Workers!$B$2:$BD$55,30,FALSE),D232=6,VLOOKUP(H232,[1]Priv_Workers!$B$2:$BD$55,31,FALSE),D232=7,VLOOKUP(H232,[1]Priv_Workers!$B$2:$BD$55,32,FALSE),D232=8,VLOOKUP(H232,[1]Priv_Workers!$B$2:$BD$55,33,FALSE),D232=9,VLOOKUP(H232,[1]Priv_Workers!$B$2:$BD$55,34,FALSE),D232=10,VLOOKUP(H232,[1]Priv_Workers!$B$2:$BD$55,35,FALSE),D232=11,VLOOKUP(H232,[1]Priv_Workers!$B$2:$BD$55,36,FALSE),D232=12,VLOOKUP(H232,[1]Priv_Workers!$B$2:$BD$55,37,FALSE)),C232=2017,_xlfn.IFS(D232=1,VLOOKUP(H232,[1]Priv_Workers!$B$2:$BD$55,38,FALSE),D232=2,VLOOKUP(H232,[1]Priv_Workers!$B$2:$BD$55,39,FALSE),D232=3,VLOOKUP(H232,[1]Priv_Workers!$B$2:$BD$55,40,FALSE),D232=4,VLOOKUP(H232,[1]Priv_Workers!$B$2:$BD$55,41,FALSE),D232=5,VLOOKUP(H232,[1]Priv_Workers!$B$2:$BD$55,42,FALSE),D232=6,VLOOKUP(H232,[1]Priv_Workers!$B$2:$BD$55,43,FALSE),D232=7,VLOOKUP(H232,[1]Priv_Workers!$B$2:$BD$55,43,FALSE),D232=8,VLOOKUP(H232,[1]Priv_Workers!$B$2:$BD$55,44,FALSE),D232=9,VLOOKUP(H232,[1]Priv_Workers!$B$2:$BD$55,45,FALSE),D232=10,VLOOKUP(H232,[1]Priv_Workers!$B$2:$BD$55,46,FALSE),D232=11,VLOOKUP(H232,[1]Priv_Workers!$B$2:$BD$55,47,FALSE),D232=12,VLOOKUP(H232,[1]Priv_Workers!$B$2:$BD$55,48)),C232=2018,_xlfn.IFS(D232=1,VLOOKUP(H232,[1]Priv_Workers!$B$2:$BD$55,49,FALSE),D232=2,VLOOKUP(H232,[1]Priv_Workers!$B$2:$BD$55,50,FALSE),D232=3,VLOOKUP(H232,[1]Priv_Workers!$B$2:$BD$55,51,FALSE),D232=4,VLOOKUP(H232,[1]Priv_Workers!$B$2:$BD$55,52,FALSE),D232=5,VLOOKUP(H232,[1]Priv_Workers!$B$2:$BD$55,53,FALSE),D232=6,VLOOKUP(H232,[1]Priv_Workers!$B$2:$BD$55,54)))</f>
        <v>7882963</v>
      </c>
      <c r="X232" s="3">
        <f t="shared" si="27"/>
        <v>6.1755966633358552E-3</v>
      </c>
      <c r="Y232" s="2">
        <f>_xlfn.IFS(C232=2014, _xlfn.IFS(E232=1, VLOOKUP(H232, [1]Wage_Info!$B$2:$AH$55, 2, FALSE), E232=2, VLOOKUP(H232, [1]Wage_Info!$B$2:$AH$55, 3, FALSE), E232=3, VLOOKUP(H232, [1]Wage_Info!$B$2:$AH$55, 4, FALSE), E232=4, VLOOKUP(H232, [1]Wage_Info!$B$2:$AH$55, 5, FALSE)), C232=2015, _xlfn.IFS(E232=1, VLOOKUP(H232, [1]Wage_Info!$B$2:$AH$55, 6, FALSE), E232=2, VLOOKUP(H232, [1]Wage_Info!$B$2:$AH$55, 7, FALSE), E232=3, VLOOKUP(H232, [1]Wage_Info!$B$2:$AH$55, 8, FALSE), E232=4, VLOOKUP(H232, [1]Wage_Info!$B$2:$AH$55, 9, FALSE)), C232=2016, _xlfn.IFS(E232=1, VLOOKUP(H232, [1]Wage_Info!$B$2:$AH$55, 10, FALSE), E232=2, VLOOKUP(H232, [1]Wage_Info!$B$2:$AH$55, 11, FALSE), E232=3, VLOOKUP(H232, [1]Wage_Info!$B$2:$AH$55, 12, FALSE), E232=4, VLOOKUP(H232, [1]Wage_Info!$B$2:$AH$55, 13, FALSE)), C232=2017, _xlfn.IFS(E232=1, VLOOKUP(H232, [1]Wage_Info!$B$2:$AH$55, 14, FALSE), E232=2, VLOOKUP(H232, [1]Wage_Info!$B$2:$AH$55, 15, FALSE), E232=3, VLOOKUP(H232, [1]Wage_Info!$B$2:$AH$55, 16, FALSE), E232=4, VLOOKUP(H232, [1]Wage_Info!$B$2:$AH$55, 17, FALSE)), C232 = 2018, _xlfn.IFS(E232=1, VLOOKUP(H232, [1]Wage_Info!$B$2:$AH$55, 18, FALSE), E232=3, VLOOKUP(H232, [1]Wage_Info!$B$2:$AH$55, 19, FALSE)))</f>
        <v>1541190733</v>
      </c>
      <c r="Z232" s="2">
        <f>_xlfn.IFS(C232=2014, _xlfn.IFS(E232=1, VLOOKUP(H232, [1]Wage_Info!$B$2:$AL$55, 20, FALSE), E232=2, VLOOKUP(H232, [1]Wage_Info!$B$2:$AL$55, 21, FALSE), E232=3, VLOOKUP(H232, [1]Wage_Info!$B$2:$AL$55, 22, FALSE), E232=4, VLOOKUP(H232, [1]Wage_Info!$B$2:$AL$55, 23, FALSE)), C232=2015, _xlfn.IFS(E232=1, VLOOKUP(H232, [1]Wage_Info!$B$2:$AL$55, 24, FALSE), E232=2, VLOOKUP(H232, [1]Wage_Info!$B$2:$AL$55, 25, FALSE), E232=3, VLOOKUP(H232, [1]Wage_Info!$B$2:$AL$55, 26, FALSE), E232=4, VLOOKUP(H232, [1]Wage_Info!$B$2:$AL$55, 27, FALSE)), C232=2016, _xlfn.IFS(E232=1, VLOOKUP(H232, [1]Wage_Info!$B$2:$AL$55, 28, FALSE), E232=2, VLOOKUP(H232, [1]Wage_Info!$B$2:$AL$55, 29, FALSE), E232=3, VLOOKUP(H232, [1]Wage_Info!$B$2:$AL$55, 30, FALSE), E232=4, VLOOKUP(H232, [1]Wage_Info!$B$2:$AL$55, 31, FALSE)), C232=2017, _xlfn.IFS(E232=1, VLOOKUP(H232, [1]Wage_Info!$B$2:$AL$55, 32, FALSE), E232=2, VLOOKUP(H232, [1]Wage_Info!$B$2:$AL$55, 33, FALSE), E232=3, VLOOKUP(H232, [1]Wage_Info!$B$2:$AL$55, 34, FALSE), E232=4, VLOOKUP(H232, [1]Wage_Info!$B$2:$AL$55, 35, FALSE)), C232 = 2018, _xlfn.IFS(E232=1, VLOOKUP(H232, [1]Wage_Info!$B$2:$AL$55, 36, FALSE), E232=2, VLOOKUP(H232, [1]Wage_Info!$B$2:$AL$55, 37, FALSE)))</f>
        <v>140717353459</v>
      </c>
      <c r="AA232" s="4">
        <f t="shared" si="28"/>
        <v>1.0952385722980839E-2</v>
      </c>
      <c r="AB232">
        <f>[1]Key!C232</f>
        <v>1</v>
      </c>
      <c r="AC232">
        <f t="shared" si="29"/>
        <v>0</v>
      </c>
      <c r="AD232">
        <f t="shared" si="30"/>
        <v>1</v>
      </c>
      <c r="AE232">
        <f t="shared" si="31"/>
        <v>1</v>
      </c>
      <c r="AF232">
        <f>[1]Key!D232</f>
        <v>0</v>
      </c>
    </row>
    <row r="233" spans="1:32" x14ac:dyDescent="0.3">
      <c r="A233">
        <v>232</v>
      </c>
      <c r="B233">
        <v>51</v>
      </c>
      <c r="C233">
        <v>2015</v>
      </c>
      <c r="D233">
        <v>3</v>
      </c>
      <c r="E233">
        <f t="shared" si="24"/>
        <v>1</v>
      </c>
      <c r="F233">
        <v>2017</v>
      </c>
      <c r="G233" t="s">
        <v>32</v>
      </c>
      <c r="H233" s="1">
        <f>VALUE(IF(G233="foreign",53,SUBSTITUTE(G233,G233,VLOOKUP(G233,[1]Key!$G$2:$H$55,2,))))</f>
        <v>53</v>
      </c>
      <c r="I233" t="s">
        <v>62</v>
      </c>
      <c r="J233">
        <f>VALUE(_xlfn.IFS(I233="foreign",53,I233="fictional",54, I233="unspecified", 55, NOT(OR(I233="foreign",I233="fictional")),SUBSTITUTE(I233,I233,VLOOKUP(I233,[1]Key!$G$2:$H$55,2,))))</f>
        <v>53</v>
      </c>
      <c r="K233">
        <f t="shared" si="25"/>
        <v>1</v>
      </c>
      <c r="L233">
        <f>VLOOKUP(H233, [1]Key!$H$2:$K$54, 2)</f>
        <v>0</v>
      </c>
      <c r="M233">
        <f>VLOOKUP(J233, [1]Key!$H$2:$K$54, 2)</f>
        <v>0</v>
      </c>
      <c r="N233">
        <f>VLOOKUP("*"&amp;G233&amp;"*",[1]Key!$N$2:$O$6,2,FALSE)</f>
        <v>0</v>
      </c>
      <c r="O233">
        <f>VLOOKUP("*"&amp;G233&amp;"*",[1]Key!$R$2:$S$11,2,FALSE)</f>
        <v>0</v>
      </c>
      <c r="P233">
        <v>3328</v>
      </c>
      <c r="Q233" s="2">
        <v>150000000</v>
      </c>
      <c r="R233" t="s">
        <v>33</v>
      </c>
      <c r="S233">
        <f>VLOOKUP(R233, [1]Key!$U$2:$V$23, 2, FALSE)</f>
        <v>1</v>
      </c>
      <c r="T233">
        <f t="shared" si="26"/>
        <v>0</v>
      </c>
      <c r="U233">
        <f>_xlfn.IFS(C233=2018, VLOOKUP(H233, '[1]State Pop'!$B$2:$G$55,6),C233=2017, VLOOKUP(H233, '[1]State Pop'!$B$2:$F$55,5),C233=2016, VLOOKUP(H233, '[1]State Pop'!$B$2:$F$55,4), C233=2015, VLOOKUP(H233, '[1]State Pop'!$B$2:$F$55,3), C233=2014, VLOOKUP(H233, '[1]State Pop'!$B$2:$F$55,2))</f>
        <v>0</v>
      </c>
      <c r="V233">
        <f>_xlfn.IFS(C233=2014,_xlfn.IFS(D233=1,VLOOKUP(H233,[1]Film_Workers!$B$2:$BD$55,2,FALSE),D233=2,VLOOKUP(H233,[1]Film_Workers!$B$2:$BD$55,3,FALSE),D233=3,VLOOKUP(H233,[1]Film_Workers!$B$2:$BD$55,4,FALSE),D233=4,VLOOKUP(H233,[1]Film_Workers!$B$2:$BD$55,5,FALSE),D233=5,VLOOKUP(H233,[1]Film_Workers!$B$2:$BD$55,6,FALSE),D233=6,VLOOKUP(H233,[1]Film_Workers!$B$2:$BD$55,7,FALSE),D233=7,VLOOKUP(H233,[1]Film_Workers!$B$2:$BD$55,8,FALSE),D233=8,VLOOKUP(H233,[1]Film_Workers!$B$2:$BD$55,9,FALSE),D233=9,VLOOKUP(H233,[1]Film_Workers!$B$2:$BD$55,10,FALSE),D233=10,VLOOKUP(H233,[1]Film_Workers!$B$2:$BD$55,11,FALSE),D233=11,VLOOKUP(H233,[1]Film_Workers!$B$2:$BD$55,12,FALSE),D233=12,VLOOKUP(H233,[1]Film_Workers!$B$2:$BD$55,13,FALSE)),C233=2015,_xlfn.IFS(D233=1,VLOOKUP(H233,[1]Film_Workers!$B$2:$BD$55,14,FALSE),D233=2,VLOOKUP(H233,[1]Film_Workers!$B$2:$BD$55,15,FALSE),D233=3,VLOOKUP(H233,[1]Film_Workers!$B$2:$BD$55,16,FALSE),D233=4,VLOOKUP(H233,[1]Film_Workers!$B$2:$BD$55,17,FALSE),D233=5,VLOOKUP(H233,[1]Film_Workers!$B$2:$BD$55,18,FALSE),D233=6,VLOOKUP(H233,[1]Film_Workers!$B$2:$BD$55,19,FALSE),D233=7,VLOOKUP(H233,[1]Film_Workers!$B$2:$BD$55,20,FALSE),D233=8,VLOOKUP(H233,[1]Film_Workers!$B$2:$BD$55,21,FALSE),D233=9,VLOOKUP(H233,[1]Film_Workers!$B$2:$BD$55,22,FALSE),D233=10,VLOOKUP(H233,[1]Film_Workers!$B$2:$BD$55,23,FALSE),D233=11,VLOOKUP(H233,[1]Film_Workers!$B$2:$BD$55,24,FALSE),D233=12,VLOOKUP(H233,[1]Film_Workers!$B$2:$BD$55,25,FALSE)),C233=2016,_xlfn.IFS(D233=1,VLOOKUP(H233,[1]Film_Workers!$B$2:$BD$55,26,FALSE),D233=2,VLOOKUP(H233,[1]Film_Workers!$B$2:$BD$55,27,FALSE),D233=3,VLOOKUP(H233,[1]Film_Workers!$B$2:$BD$55,28,FALSE),D233=4,VLOOKUP(H233,[1]Film_Workers!$B$2:$BD$55,29,FALSE),D233=5,VLOOKUP(H233,[1]Film_Workers!$B$2:$BD$55,30,FALSE),D233=6,VLOOKUP(H233,[1]Film_Workers!$B$2:$BD$55,31,FALSE),D233=7,VLOOKUP(H233,[1]Film_Workers!$B$2:$BD$55,32,FALSE),D233=8,VLOOKUP(H233,[1]Film_Workers!$B$2:$BD$55,33,FALSE),D233=9,VLOOKUP(H233,[1]Film_Workers!$B$2:$BD$55,34,FALSE),D233=10,VLOOKUP(H233,[1]Film_Workers!$B$2:$BD$55,35,FALSE),D233=11,VLOOKUP(H233,[1]Film_Workers!$B$2:$BD$55,36,FALSE),D233=12,VLOOKUP(H233,[1]Film_Workers!$B$2:$BD$55,37,FALSE)),C233=2017,_xlfn.IFS(D233=1,VLOOKUP(H233,[1]Film_Workers!$B$2:$BD$55,38,FALSE),D233=2,VLOOKUP(H233,[1]Film_Workers!$B$2:$BD$55,39,FALSE),D233=3,VLOOKUP(H233,[1]Film_Workers!$B$2:$BD$55,40,FALSE),D233=4,VLOOKUP(H233,[1]Film_Workers!$B$2:$BD$55,41,FALSE),D233=5,VLOOKUP(H233,[1]Film_Workers!$B$2:$BD$55,42,FALSE),D233=6,VLOOKUP(H233,[1]Film_Workers!$B$2:$BD$55,43,FALSE),D233=7,VLOOKUP(H233,[1]Film_Workers!$B$2:$BD$55,43,FALSE),D233=8,VLOOKUP(H233,[1]Film_Workers!$B$2:$BD$55,44,FALSE),D233=9,VLOOKUP(H233,[1]Film_Workers!$B$2:$BD$55,45,FALSE),D233=10,VLOOKUP(H233,[1]Film_Workers!$B$2:$BD$55,46,FALSE),D233=11,VLOOKUP(H233,[1]Film_Workers!$B$2:$BD$55,47,FALSE),D233=12,VLOOKUP(H233,[1]Film_Workers!$B$2:$BD$55,48)),C233=2018,_xlfn.IFS(D233=1,VLOOKUP(H233,[1]Film_Workers!$B$2:$BD$55,49,FALSE),D233=2,VLOOKUP(H233,[1]Film_Workers!$B$2:$BD$55,50,FALSE),D233=3,VLOOKUP(H233,[1]Film_Workers!$B$2:$BD$55,51,FALSE),D233=4,VLOOKUP(H233,[1]Film_Workers!$B$2:$BD$55,52,FALSE),D233=5,VLOOKUP(H233,[1]Film_Workers!$B$2:$BD$55,53,FALSE),D233=6,VLOOKUP(H233,[1]Film_Workers!$B$2:$BD$55,54)))</f>
        <v>0</v>
      </c>
      <c r="W233">
        <f>_xlfn.IFS(C233=2014,_xlfn.IFS(D233=1,VLOOKUP(H233,[1]Priv_Workers!$B$2:$BD$55,2,FALSE),D233=2,VLOOKUP(H233,[1]Priv_Workers!$B$2:$BD$55,3,FALSE),D233=3,VLOOKUP(H233,[1]Priv_Workers!$B$2:$BD$55,4,FALSE),D233=4,VLOOKUP(H233,[1]Priv_Workers!$B$2:$BD$55,5,FALSE),D233=5,VLOOKUP(H233,[1]Priv_Workers!$B$2:$BD$55,6,FALSE),D233=6,VLOOKUP(H233,[1]Priv_Workers!$B$2:$BD$55,7,FALSE),D233=7,VLOOKUP(H233,[1]Priv_Workers!$B$2:$BD$55,8,FALSE),D233=8,VLOOKUP(H233,[1]Priv_Workers!$B$2:$BD$55,9,FALSE),D233=9,VLOOKUP(H233,[1]Priv_Workers!$B$2:$BD$55,10,FALSE),D233=10,VLOOKUP(H233,[1]Priv_Workers!$B$2:$BD$55,11,FALSE),D233=11,VLOOKUP(H233,[1]Priv_Workers!$B$2:$BD$55,12,FALSE),D233=12,VLOOKUP(H233,[1]Priv_Workers!$B$2:$BD$55,13,FALSE)),C233=2015,_xlfn.IFS(D233=1,VLOOKUP(H233,[1]Priv_Workers!$B$2:$BD$55,14,FALSE),D233=2,VLOOKUP(H233,[1]Priv_Workers!$B$2:$BD$55,15,FALSE),D233=3,VLOOKUP(H233,[1]Priv_Workers!$B$2:$BD$55,16,FALSE),D233=4,VLOOKUP(H233,[1]Priv_Workers!$B$2:$BD$55,17,FALSE),D233=5,VLOOKUP(H233,[1]Priv_Workers!$B$2:$BD$55,18,FALSE),D233=6,VLOOKUP(H233,[1]Priv_Workers!$B$2:$BD$55,19,FALSE),D233=7,VLOOKUP(H233,[1]Priv_Workers!$B$2:$BD$55,20,FALSE),D233=8,VLOOKUP(H233,[1]Priv_Workers!$B$2:$BD$55,21,FALSE),D233=9,VLOOKUP(H233,[1]Priv_Workers!$B$2:$BD$55,22,FALSE),D233=10,VLOOKUP(H233,[1]Priv_Workers!$B$2:$BD$55,23,FALSE),D233=11,VLOOKUP(H233,[1]Priv_Workers!$B$2:$BD$55,24,FALSE),D233=12,VLOOKUP(H233,[1]Priv_Workers!$B$2:$BD$55,25,FALSE)),C233=2016,_xlfn.IFS(D233=1,VLOOKUP(H233,[1]Priv_Workers!$B$2:$BD$55,26,FALSE),D233=2,VLOOKUP(H233,[1]Priv_Workers!$B$2:$BD$55,27,FALSE),D233=3,VLOOKUP(H233,[1]Priv_Workers!$B$2:$BD$55,28,FALSE),D233=4,VLOOKUP(H233,[1]Priv_Workers!$B$2:$BD$55,29,FALSE),D233=5,VLOOKUP(H233,[1]Priv_Workers!$B$2:$BD$55,30,FALSE),D233=6,VLOOKUP(H233,[1]Priv_Workers!$B$2:$BD$55,31,FALSE),D233=7,VLOOKUP(H233,[1]Priv_Workers!$B$2:$BD$55,32,FALSE),D233=8,VLOOKUP(H233,[1]Priv_Workers!$B$2:$BD$55,33,FALSE),D233=9,VLOOKUP(H233,[1]Priv_Workers!$B$2:$BD$55,34,FALSE),D233=10,VLOOKUP(H233,[1]Priv_Workers!$B$2:$BD$55,35,FALSE),D233=11,VLOOKUP(H233,[1]Priv_Workers!$B$2:$BD$55,36,FALSE),D233=12,VLOOKUP(H233,[1]Priv_Workers!$B$2:$BD$55,37,FALSE)),C233=2017,_xlfn.IFS(D233=1,VLOOKUP(H233,[1]Priv_Workers!$B$2:$BD$55,38,FALSE),D233=2,VLOOKUP(H233,[1]Priv_Workers!$B$2:$BD$55,39,FALSE),D233=3,VLOOKUP(H233,[1]Priv_Workers!$B$2:$BD$55,40,FALSE),D233=4,VLOOKUP(H233,[1]Priv_Workers!$B$2:$BD$55,41,FALSE),D233=5,VLOOKUP(H233,[1]Priv_Workers!$B$2:$BD$55,42,FALSE),D233=6,VLOOKUP(H233,[1]Priv_Workers!$B$2:$BD$55,43,FALSE),D233=7,VLOOKUP(H233,[1]Priv_Workers!$B$2:$BD$55,43,FALSE),D233=8,VLOOKUP(H233,[1]Priv_Workers!$B$2:$BD$55,44,FALSE),D233=9,VLOOKUP(H233,[1]Priv_Workers!$B$2:$BD$55,45,FALSE),D233=10,VLOOKUP(H233,[1]Priv_Workers!$B$2:$BD$55,46,FALSE),D233=11,VLOOKUP(H233,[1]Priv_Workers!$B$2:$BD$55,47,FALSE),D233=12,VLOOKUP(H233,[1]Priv_Workers!$B$2:$BD$55,48)),C233=2018,_xlfn.IFS(D233=1,VLOOKUP(H233,[1]Priv_Workers!$B$2:$BD$55,49,FALSE),D233=2,VLOOKUP(H233,[1]Priv_Workers!$B$2:$BD$55,50,FALSE),D233=3,VLOOKUP(H233,[1]Priv_Workers!$B$2:$BD$55,51,FALSE),D233=4,VLOOKUP(H233,[1]Priv_Workers!$B$2:$BD$55,52,FALSE),D233=5,VLOOKUP(H233,[1]Priv_Workers!$B$2:$BD$55,53,FALSE),D233=6,VLOOKUP(H233,[1]Priv_Workers!$B$2:$BD$55,54)))</f>
        <v>0</v>
      </c>
      <c r="X233" s="3" t="e">
        <f t="shared" si="27"/>
        <v>#DIV/0!</v>
      </c>
      <c r="Y233" s="2">
        <f>_xlfn.IFS(C233=2014, _xlfn.IFS(E233=1, VLOOKUP(H233, [1]Wage_Info!$B$2:$AH$55, 2, FALSE), E233=2, VLOOKUP(H233, [1]Wage_Info!$B$2:$AH$55, 3, FALSE), E233=3, VLOOKUP(H233, [1]Wage_Info!$B$2:$AH$55, 4, FALSE), E233=4, VLOOKUP(H233, [1]Wage_Info!$B$2:$AH$55, 5, FALSE)), C233=2015, _xlfn.IFS(E233=1, VLOOKUP(H233, [1]Wage_Info!$B$2:$AH$55, 6, FALSE), E233=2, VLOOKUP(H233, [1]Wage_Info!$B$2:$AH$55, 7, FALSE), E233=3, VLOOKUP(H233, [1]Wage_Info!$B$2:$AH$55, 8, FALSE), E233=4, VLOOKUP(H233, [1]Wage_Info!$B$2:$AH$55, 9, FALSE)), C233=2016, _xlfn.IFS(E233=1, VLOOKUP(H233, [1]Wage_Info!$B$2:$AH$55, 10, FALSE), E233=2, VLOOKUP(H233, [1]Wage_Info!$B$2:$AH$55, 11, FALSE), E233=3, VLOOKUP(H233, [1]Wage_Info!$B$2:$AH$55, 12, FALSE), E233=4, VLOOKUP(H233, [1]Wage_Info!$B$2:$AH$55, 13, FALSE)), C233=2017, _xlfn.IFS(E233=1, VLOOKUP(H233, [1]Wage_Info!$B$2:$AH$55, 14, FALSE), E233=2, VLOOKUP(H233, [1]Wage_Info!$B$2:$AH$55, 15, FALSE), E233=3, VLOOKUP(H233, [1]Wage_Info!$B$2:$AH$55, 16, FALSE), E233=4, VLOOKUP(H233, [1]Wage_Info!$B$2:$AH$55, 17, FALSE)), C233 = 2018, _xlfn.IFS(E233=1, VLOOKUP(H233, [1]Wage_Info!$B$2:$AH$55, 18, FALSE), E233=3, VLOOKUP(H233, [1]Wage_Info!$B$2:$AH$55, 19, FALSE)))</f>
        <v>0</v>
      </c>
      <c r="Z233" s="2">
        <f>_xlfn.IFS(C233=2014, _xlfn.IFS(E233=1, VLOOKUP(H233, [1]Wage_Info!$B$2:$AL$55, 20, FALSE), E233=2, VLOOKUP(H233, [1]Wage_Info!$B$2:$AL$55, 21, FALSE), E233=3, VLOOKUP(H233, [1]Wage_Info!$B$2:$AL$55, 22, FALSE), E233=4, VLOOKUP(H233, [1]Wage_Info!$B$2:$AL$55, 23, FALSE)), C233=2015, _xlfn.IFS(E233=1, VLOOKUP(H233, [1]Wage_Info!$B$2:$AL$55, 24, FALSE), E233=2, VLOOKUP(H233, [1]Wage_Info!$B$2:$AL$55, 25, FALSE), E233=3, VLOOKUP(H233, [1]Wage_Info!$B$2:$AL$55, 26, FALSE), E233=4, VLOOKUP(H233, [1]Wage_Info!$B$2:$AL$55, 27, FALSE)), C233=2016, _xlfn.IFS(E233=1, VLOOKUP(H233, [1]Wage_Info!$B$2:$AL$55, 28, FALSE), E233=2, VLOOKUP(H233, [1]Wage_Info!$B$2:$AL$55, 29, FALSE), E233=3, VLOOKUP(H233, [1]Wage_Info!$B$2:$AL$55, 30, FALSE), E233=4, VLOOKUP(H233, [1]Wage_Info!$B$2:$AL$55, 31, FALSE)), C233=2017, _xlfn.IFS(E233=1, VLOOKUP(H233, [1]Wage_Info!$B$2:$AL$55, 32, FALSE), E233=2, VLOOKUP(H233, [1]Wage_Info!$B$2:$AL$55, 33, FALSE), E233=3, VLOOKUP(H233, [1]Wage_Info!$B$2:$AL$55, 34, FALSE), E233=4, VLOOKUP(H233, [1]Wage_Info!$B$2:$AL$55, 35, FALSE)), C233 = 2018, _xlfn.IFS(E233=1, VLOOKUP(H233, [1]Wage_Info!$B$2:$AL$55, 36, FALSE), E233=2, VLOOKUP(H233, [1]Wage_Info!$B$2:$AL$55, 37, FALSE)))</f>
        <v>0</v>
      </c>
      <c r="AA233" s="4" t="e">
        <f t="shared" si="28"/>
        <v>#DIV/0!</v>
      </c>
      <c r="AB233">
        <f>[1]Key!C233</f>
        <v>1</v>
      </c>
      <c r="AC233">
        <f t="shared" si="29"/>
        <v>0</v>
      </c>
      <c r="AD233">
        <f t="shared" si="30"/>
        <v>0</v>
      </c>
      <c r="AE233">
        <f t="shared" si="31"/>
        <v>0</v>
      </c>
      <c r="AF233">
        <f>[1]Key!D233</f>
        <v>0</v>
      </c>
    </row>
    <row r="234" spans="1:32" x14ac:dyDescent="0.3">
      <c r="A234">
        <v>233</v>
      </c>
      <c r="B234">
        <v>52</v>
      </c>
      <c r="C234">
        <v>2015</v>
      </c>
      <c r="D234">
        <v>11</v>
      </c>
      <c r="E234">
        <f t="shared" si="24"/>
        <v>4</v>
      </c>
      <c r="F234">
        <v>2017</v>
      </c>
      <c r="G234" t="s">
        <v>32</v>
      </c>
      <c r="H234" s="1">
        <f>VALUE(IF(G234="foreign",53,SUBSTITUTE(G234,G234,VLOOKUP(G234,[1]Key!$G$2:$H$55,2,))))</f>
        <v>53</v>
      </c>
      <c r="I234" t="s">
        <v>62</v>
      </c>
      <c r="J234">
        <f>VALUE(_xlfn.IFS(I234="foreign",53,I234="fictional",54, I234="unspecified", 55, NOT(OR(I234="foreign",I234="fictional")),SUBSTITUTE(I234,I234,VLOOKUP(I234,[1]Key!$G$2:$H$55,2,))))</f>
        <v>53</v>
      </c>
      <c r="K234">
        <f t="shared" si="25"/>
        <v>1</v>
      </c>
      <c r="L234">
        <f>VLOOKUP(H234, [1]Key!$H$2:$K$54, 2)</f>
        <v>0</v>
      </c>
      <c r="M234">
        <f>VLOOKUP(J234, [1]Key!$H$2:$K$54, 2)</f>
        <v>0</v>
      </c>
      <c r="N234">
        <f>VLOOKUP("*"&amp;G234&amp;"*",[1]Key!$N$2:$O$6,2,FALSE)</f>
        <v>0</v>
      </c>
      <c r="O234">
        <f>VLOOKUP("*"&amp;G234&amp;"*",[1]Key!$R$2:$S$11,2,FALSE)</f>
        <v>0</v>
      </c>
      <c r="P234">
        <v>3326</v>
      </c>
      <c r="Q234" s="2">
        <v>30000000</v>
      </c>
      <c r="R234" t="s">
        <v>33</v>
      </c>
      <c r="S234">
        <f>VLOOKUP(R234, [1]Key!$U$2:$V$23, 2, FALSE)</f>
        <v>1</v>
      </c>
      <c r="T234">
        <f t="shared" si="26"/>
        <v>0</v>
      </c>
      <c r="U234">
        <f>_xlfn.IFS(C234=2018, VLOOKUP(H234, '[1]State Pop'!$B$2:$G$55,6),C234=2017, VLOOKUP(H234, '[1]State Pop'!$B$2:$F$55,5),C234=2016, VLOOKUP(H234, '[1]State Pop'!$B$2:$F$55,4), C234=2015, VLOOKUP(H234, '[1]State Pop'!$B$2:$F$55,3), C234=2014, VLOOKUP(H234, '[1]State Pop'!$B$2:$F$55,2))</f>
        <v>0</v>
      </c>
      <c r="V234">
        <f>_xlfn.IFS(C234=2014,_xlfn.IFS(D234=1,VLOOKUP(H234,[1]Film_Workers!$B$2:$BD$55,2,FALSE),D234=2,VLOOKUP(H234,[1]Film_Workers!$B$2:$BD$55,3,FALSE),D234=3,VLOOKUP(H234,[1]Film_Workers!$B$2:$BD$55,4,FALSE),D234=4,VLOOKUP(H234,[1]Film_Workers!$B$2:$BD$55,5,FALSE),D234=5,VLOOKUP(H234,[1]Film_Workers!$B$2:$BD$55,6,FALSE),D234=6,VLOOKUP(H234,[1]Film_Workers!$B$2:$BD$55,7,FALSE),D234=7,VLOOKUP(H234,[1]Film_Workers!$B$2:$BD$55,8,FALSE),D234=8,VLOOKUP(H234,[1]Film_Workers!$B$2:$BD$55,9,FALSE),D234=9,VLOOKUP(H234,[1]Film_Workers!$B$2:$BD$55,10,FALSE),D234=10,VLOOKUP(H234,[1]Film_Workers!$B$2:$BD$55,11,FALSE),D234=11,VLOOKUP(H234,[1]Film_Workers!$B$2:$BD$55,12,FALSE),D234=12,VLOOKUP(H234,[1]Film_Workers!$B$2:$BD$55,13,FALSE)),C234=2015,_xlfn.IFS(D234=1,VLOOKUP(H234,[1]Film_Workers!$B$2:$BD$55,14,FALSE),D234=2,VLOOKUP(H234,[1]Film_Workers!$B$2:$BD$55,15,FALSE),D234=3,VLOOKUP(H234,[1]Film_Workers!$B$2:$BD$55,16,FALSE),D234=4,VLOOKUP(H234,[1]Film_Workers!$B$2:$BD$55,17,FALSE),D234=5,VLOOKUP(H234,[1]Film_Workers!$B$2:$BD$55,18,FALSE),D234=6,VLOOKUP(H234,[1]Film_Workers!$B$2:$BD$55,19,FALSE),D234=7,VLOOKUP(H234,[1]Film_Workers!$B$2:$BD$55,20,FALSE),D234=8,VLOOKUP(H234,[1]Film_Workers!$B$2:$BD$55,21,FALSE),D234=9,VLOOKUP(H234,[1]Film_Workers!$B$2:$BD$55,22,FALSE),D234=10,VLOOKUP(H234,[1]Film_Workers!$B$2:$BD$55,23,FALSE),D234=11,VLOOKUP(H234,[1]Film_Workers!$B$2:$BD$55,24,FALSE),D234=12,VLOOKUP(H234,[1]Film_Workers!$B$2:$BD$55,25,FALSE)),C234=2016,_xlfn.IFS(D234=1,VLOOKUP(H234,[1]Film_Workers!$B$2:$BD$55,26,FALSE),D234=2,VLOOKUP(H234,[1]Film_Workers!$B$2:$BD$55,27,FALSE),D234=3,VLOOKUP(H234,[1]Film_Workers!$B$2:$BD$55,28,FALSE),D234=4,VLOOKUP(H234,[1]Film_Workers!$B$2:$BD$55,29,FALSE),D234=5,VLOOKUP(H234,[1]Film_Workers!$B$2:$BD$55,30,FALSE),D234=6,VLOOKUP(H234,[1]Film_Workers!$B$2:$BD$55,31,FALSE),D234=7,VLOOKUP(H234,[1]Film_Workers!$B$2:$BD$55,32,FALSE),D234=8,VLOOKUP(H234,[1]Film_Workers!$B$2:$BD$55,33,FALSE),D234=9,VLOOKUP(H234,[1]Film_Workers!$B$2:$BD$55,34,FALSE),D234=10,VLOOKUP(H234,[1]Film_Workers!$B$2:$BD$55,35,FALSE),D234=11,VLOOKUP(H234,[1]Film_Workers!$B$2:$BD$55,36,FALSE),D234=12,VLOOKUP(H234,[1]Film_Workers!$B$2:$BD$55,37,FALSE)),C234=2017,_xlfn.IFS(D234=1,VLOOKUP(H234,[1]Film_Workers!$B$2:$BD$55,38,FALSE),D234=2,VLOOKUP(H234,[1]Film_Workers!$B$2:$BD$55,39,FALSE),D234=3,VLOOKUP(H234,[1]Film_Workers!$B$2:$BD$55,40,FALSE),D234=4,VLOOKUP(H234,[1]Film_Workers!$B$2:$BD$55,41,FALSE),D234=5,VLOOKUP(H234,[1]Film_Workers!$B$2:$BD$55,42,FALSE),D234=6,VLOOKUP(H234,[1]Film_Workers!$B$2:$BD$55,43,FALSE),D234=7,VLOOKUP(H234,[1]Film_Workers!$B$2:$BD$55,43,FALSE),D234=8,VLOOKUP(H234,[1]Film_Workers!$B$2:$BD$55,44,FALSE),D234=9,VLOOKUP(H234,[1]Film_Workers!$B$2:$BD$55,45,FALSE),D234=10,VLOOKUP(H234,[1]Film_Workers!$B$2:$BD$55,46,FALSE),D234=11,VLOOKUP(H234,[1]Film_Workers!$B$2:$BD$55,47,FALSE),D234=12,VLOOKUP(H234,[1]Film_Workers!$B$2:$BD$55,48)),C234=2018,_xlfn.IFS(D234=1,VLOOKUP(H234,[1]Film_Workers!$B$2:$BD$55,49,FALSE),D234=2,VLOOKUP(H234,[1]Film_Workers!$B$2:$BD$55,50,FALSE),D234=3,VLOOKUP(H234,[1]Film_Workers!$B$2:$BD$55,51,FALSE),D234=4,VLOOKUP(H234,[1]Film_Workers!$B$2:$BD$55,52,FALSE),D234=5,VLOOKUP(H234,[1]Film_Workers!$B$2:$BD$55,53,FALSE),D234=6,VLOOKUP(H234,[1]Film_Workers!$B$2:$BD$55,54)))</f>
        <v>0</v>
      </c>
      <c r="W234">
        <f>_xlfn.IFS(C234=2014,_xlfn.IFS(D234=1,VLOOKUP(H234,[1]Priv_Workers!$B$2:$BD$55,2,FALSE),D234=2,VLOOKUP(H234,[1]Priv_Workers!$B$2:$BD$55,3,FALSE),D234=3,VLOOKUP(H234,[1]Priv_Workers!$B$2:$BD$55,4,FALSE),D234=4,VLOOKUP(H234,[1]Priv_Workers!$B$2:$BD$55,5,FALSE),D234=5,VLOOKUP(H234,[1]Priv_Workers!$B$2:$BD$55,6,FALSE),D234=6,VLOOKUP(H234,[1]Priv_Workers!$B$2:$BD$55,7,FALSE),D234=7,VLOOKUP(H234,[1]Priv_Workers!$B$2:$BD$55,8,FALSE),D234=8,VLOOKUP(H234,[1]Priv_Workers!$B$2:$BD$55,9,FALSE),D234=9,VLOOKUP(H234,[1]Priv_Workers!$B$2:$BD$55,10,FALSE),D234=10,VLOOKUP(H234,[1]Priv_Workers!$B$2:$BD$55,11,FALSE),D234=11,VLOOKUP(H234,[1]Priv_Workers!$B$2:$BD$55,12,FALSE),D234=12,VLOOKUP(H234,[1]Priv_Workers!$B$2:$BD$55,13,FALSE)),C234=2015,_xlfn.IFS(D234=1,VLOOKUP(H234,[1]Priv_Workers!$B$2:$BD$55,14,FALSE),D234=2,VLOOKUP(H234,[1]Priv_Workers!$B$2:$BD$55,15,FALSE),D234=3,VLOOKUP(H234,[1]Priv_Workers!$B$2:$BD$55,16,FALSE),D234=4,VLOOKUP(H234,[1]Priv_Workers!$B$2:$BD$55,17,FALSE),D234=5,VLOOKUP(H234,[1]Priv_Workers!$B$2:$BD$55,18,FALSE),D234=6,VLOOKUP(H234,[1]Priv_Workers!$B$2:$BD$55,19,FALSE),D234=7,VLOOKUP(H234,[1]Priv_Workers!$B$2:$BD$55,20,FALSE),D234=8,VLOOKUP(H234,[1]Priv_Workers!$B$2:$BD$55,21,FALSE),D234=9,VLOOKUP(H234,[1]Priv_Workers!$B$2:$BD$55,22,FALSE),D234=10,VLOOKUP(H234,[1]Priv_Workers!$B$2:$BD$55,23,FALSE),D234=11,VLOOKUP(H234,[1]Priv_Workers!$B$2:$BD$55,24,FALSE),D234=12,VLOOKUP(H234,[1]Priv_Workers!$B$2:$BD$55,25,FALSE)),C234=2016,_xlfn.IFS(D234=1,VLOOKUP(H234,[1]Priv_Workers!$B$2:$BD$55,26,FALSE),D234=2,VLOOKUP(H234,[1]Priv_Workers!$B$2:$BD$55,27,FALSE),D234=3,VLOOKUP(H234,[1]Priv_Workers!$B$2:$BD$55,28,FALSE),D234=4,VLOOKUP(H234,[1]Priv_Workers!$B$2:$BD$55,29,FALSE),D234=5,VLOOKUP(H234,[1]Priv_Workers!$B$2:$BD$55,30,FALSE),D234=6,VLOOKUP(H234,[1]Priv_Workers!$B$2:$BD$55,31,FALSE),D234=7,VLOOKUP(H234,[1]Priv_Workers!$B$2:$BD$55,32,FALSE),D234=8,VLOOKUP(H234,[1]Priv_Workers!$B$2:$BD$55,33,FALSE),D234=9,VLOOKUP(H234,[1]Priv_Workers!$B$2:$BD$55,34,FALSE),D234=10,VLOOKUP(H234,[1]Priv_Workers!$B$2:$BD$55,35,FALSE),D234=11,VLOOKUP(H234,[1]Priv_Workers!$B$2:$BD$55,36,FALSE),D234=12,VLOOKUP(H234,[1]Priv_Workers!$B$2:$BD$55,37,FALSE)),C234=2017,_xlfn.IFS(D234=1,VLOOKUP(H234,[1]Priv_Workers!$B$2:$BD$55,38,FALSE),D234=2,VLOOKUP(H234,[1]Priv_Workers!$B$2:$BD$55,39,FALSE),D234=3,VLOOKUP(H234,[1]Priv_Workers!$B$2:$BD$55,40,FALSE),D234=4,VLOOKUP(H234,[1]Priv_Workers!$B$2:$BD$55,41,FALSE),D234=5,VLOOKUP(H234,[1]Priv_Workers!$B$2:$BD$55,42,FALSE),D234=6,VLOOKUP(H234,[1]Priv_Workers!$B$2:$BD$55,43,FALSE),D234=7,VLOOKUP(H234,[1]Priv_Workers!$B$2:$BD$55,43,FALSE),D234=8,VLOOKUP(H234,[1]Priv_Workers!$B$2:$BD$55,44,FALSE),D234=9,VLOOKUP(H234,[1]Priv_Workers!$B$2:$BD$55,45,FALSE),D234=10,VLOOKUP(H234,[1]Priv_Workers!$B$2:$BD$55,46,FALSE),D234=11,VLOOKUP(H234,[1]Priv_Workers!$B$2:$BD$55,47,FALSE),D234=12,VLOOKUP(H234,[1]Priv_Workers!$B$2:$BD$55,48)),C234=2018,_xlfn.IFS(D234=1,VLOOKUP(H234,[1]Priv_Workers!$B$2:$BD$55,49,FALSE),D234=2,VLOOKUP(H234,[1]Priv_Workers!$B$2:$BD$55,50,FALSE),D234=3,VLOOKUP(H234,[1]Priv_Workers!$B$2:$BD$55,51,FALSE),D234=4,VLOOKUP(H234,[1]Priv_Workers!$B$2:$BD$55,52,FALSE),D234=5,VLOOKUP(H234,[1]Priv_Workers!$B$2:$BD$55,53,FALSE),D234=6,VLOOKUP(H234,[1]Priv_Workers!$B$2:$BD$55,54)))</f>
        <v>0</v>
      </c>
      <c r="X234" s="3" t="e">
        <f t="shared" si="27"/>
        <v>#DIV/0!</v>
      </c>
      <c r="Y234" s="2">
        <f>_xlfn.IFS(C234=2014, _xlfn.IFS(E234=1, VLOOKUP(H234, [1]Wage_Info!$B$2:$AH$55, 2, FALSE), E234=2, VLOOKUP(H234, [1]Wage_Info!$B$2:$AH$55, 3, FALSE), E234=3, VLOOKUP(H234, [1]Wage_Info!$B$2:$AH$55, 4, FALSE), E234=4, VLOOKUP(H234, [1]Wage_Info!$B$2:$AH$55, 5, FALSE)), C234=2015, _xlfn.IFS(E234=1, VLOOKUP(H234, [1]Wage_Info!$B$2:$AH$55, 6, FALSE), E234=2, VLOOKUP(H234, [1]Wage_Info!$B$2:$AH$55, 7, FALSE), E234=3, VLOOKUP(H234, [1]Wage_Info!$B$2:$AH$55, 8, FALSE), E234=4, VLOOKUP(H234, [1]Wage_Info!$B$2:$AH$55, 9, FALSE)), C234=2016, _xlfn.IFS(E234=1, VLOOKUP(H234, [1]Wage_Info!$B$2:$AH$55, 10, FALSE), E234=2, VLOOKUP(H234, [1]Wage_Info!$B$2:$AH$55, 11, FALSE), E234=3, VLOOKUP(H234, [1]Wage_Info!$B$2:$AH$55, 12, FALSE), E234=4, VLOOKUP(H234, [1]Wage_Info!$B$2:$AH$55, 13, FALSE)), C234=2017, _xlfn.IFS(E234=1, VLOOKUP(H234, [1]Wage_Info!$B$2:$AH$55, 14, FALSE), E234=2, VLOOKUP(H234, [1]Wage_Info!$B$2:$AH$55, 15, FALSE), E234=3, VLOOKUP(H234, [1]Wage_Info!$B$2:$AH$55, 16, FALSE), E234=4, VLOOKUP(H234, [1]Wage_Info!$B$2:$AH$55, 17, FALSE)), C234 = 2018, _xlfn.IFS(E234=1, VLOOKUP(H234, [1]Wage_Info!$B$2:$AH$55, 18, FALSE), E234=3, VLOOKUP(H234, [1]Wage_Info!$B$2:$AH$55, 19, FALSE)))</f>
        <v>0</v>
      </c>
      <c r="Z234" s="2">
        <f>_xlfn.IFS(C234=2014, _xlfn.IFS(E234=1, VLOOKUP(H234, [1]Wage_Info!$B$2:$AL$55, 20, FALSE), E234=2, VLOOKUP(H234, [1]Wage_Info!$B$2:$AL$55, 21, FALSE), E234=3, VLOOKUP(H234, [1]Wage_Info!$B$2:$AL$55, 22, FALSE), E234=4, VLOOKUP(H234, [1]Wage_Info!$B$2:$AL$55, 23, FALSE)), C234=2015, _xlfn.IFS(E234=1, VLOOKUP(H234, [1]Wage_Info!$B$2:$AL$55, 24, FALSE), E234=2, VLOOKUP(H234, [1]Wage_Info!$B$2:$AL$55, 25, FALSE), E234=3, VLOOKUP(H234, [1]Wage_Info!$B$2:$AL$55, 26, FALSE), E234=4, VLOOKUP(H234, [1]Wage_Info!$B$2:$AL$55, 27, FALSE)), C234=2016, _xlfn.IFS(E234=1, VLOOKUP(H234, [1]Wage_Info!$B$2:$AL$55, 28, FALSE), E234=2, VLOOKUP(H234, [1]Wage_Info!$B$2:$AL$55, 29, FALSE), E234=3, VLOOKUP(H234, [1]Wage_Info!$B$2:$AL$55, 30, FALSE), E234=4, VLOOKUP(H234, [1]Wage_Info!$B$2:$AL$55, 31, FALSE)), C234=2017, _xlfn.IFS(E234=1, VLOOKUP(H234, [1]Wage_Info!$B$2:$AL$55, 32, FALSE), E234=2, VLOOKUP(H234, [1]Wage_Info!$B$2:$AL$55, 33, FALSE), E234=3, VLOOKUP(H234, [1]Wage_Info!$B$2:$AL$55, 34, FALSE), E234=4, VLOOKUP(H234, [1]Wage_Info!$B$2:$AL$55, 35, FALSE)), C234 = 2018, _xlfn.IFS(E234=1, VLOOKUP(H234, [1]Wage_Info!$B$2:$AL$55, 36, FALSE), E234=2, VLOOKUP(H234, [1]Wage_Info!$B$2:$AL$55, 37, FALSE)))</f>
        <v>0</v>
      </c>
      <c r="AA234" s="4" t="e">
        <f t="shared" si="28"/>
        <v>#DIV/0!</v>
      </c>
      <c r="AB234">
        <f>[1]Key!C234</f>
        <v>1</v>
      </c>
      <c r="AC234">
        <f t="shared" si="29"/>
        <v>0</v>
      </c>
      <c r="AD234">
        <f t="shared" si="30"/>
        <v>0</v>
      </c>
      <c r="AE234">
        <f t="shared" si="31"/>
        <v>0</v>
      </c>
      <c r="AF234">
        <f>[1]Key!D234</f>
        <v>0</v>
      </c>
    </row>
    <row r="235" spans="1:32" x14ac:dyDescent="0.3">
      <c r="A235">
        <v>234</v>
      </c>
      <c r="B235">
        <v>53</v>
      </c>
      <c r="C235">
        <v>2016</v>
      </c>
      <c r="D235">
        <v>12</v>
      </c>
      <c r="E235">
        <f t="shared" si="24"/>
        <v>4</v>
      </c>
      <c r="F235">
        <v>2017</v>
      </c>
      <c r="G235" t="s">
        <v>32</v>
      </c>
      <c r="H235" s="1">
        <f>VALUE(IF(G235="foreign",53,SUBSTITUTE(G235,G235,VLOOKUP(G235,[1]Key!$G$2:$H$55,2,))))</f>
        <v>53</v>
      </c>
      <c r="I235" t="s">
        <v>116</v>
      </c>
      <c r="J235">
        <f>VALUE(_xlfn.IFS(I235="foreign",53,I235="fictional",54, I235="unspecified", 55, NOT(OR(I235="foreign",I235="fictional")),SUBSTITUTE(I235,I235,VLOOKUP(I235,[1]Key!$G$2:$H$55,2,))))</f>
        <v>45</v>
      </c>
      <c r="K235">
        <f t="shared" si="25"/>
        <v>0</v>
      </c>
      <c r="L235">
        <f>VLOOKUP(H235, [1]Key!$H$2:$K$54, 2)</f>
        <v>0</v>
      </c>
      <c r="M235">
        <f>VLOOKUP(J235, [1]Key!$H$2:$K$54, 2)</f>
        <v>2</v>
      </c>
      <c r="N235">
        <f>VLOOKUP("*"&amp;G235&amp;"*",[1]Key!$N$2:$O$6,2,FALSE)</f>
        <v>0</v>
      </c>
      <c r="O235">
        <f>VLOOKUP("*"&amp;G235&amp;"*",[1]Key!$R$2:$S$11,2,FALSE)</f>
        <v>0</v>
      </c>
      <c r="P235">
        <v>3259</v>
      </c>
      <c r="Q235" s="2">
        <v>35000000</v>
      </c>
      <c r="R235" t="s">
        <v>66</v>
      </c>
      <c r="S235">
        <f>VLOOKUP(R235, [1]Key!$U$2:$V$23, 2, FALSE)</f>
        <v>4</v>
      </c>
      <c r="T235">
        <f t="shared" si="26"/>
        <v>0</v>
      </c>
      <c r="U235">
        <f>_xlfn.IFS(C235=2018, VLOOKUP(H235, '[1]State Pop'!$B$2:$G$55,6),C235=2017, VLOOKUP(H235, '[1]State Pop'!$B$2:$F$55,5),C235=2016, VLOOKUP(H235, '[1]State Pop'!$B$2:$F$55,4), C235=2015, VLOOKUP(H235, '[1]State Pop'!$B$2:$F$55,3), C235=2014, VLOOKUP(H235, '[1]State Pop'!$B$2:$F$55,2))</f>
        <v>0</v>
      </c>
      <c r="V235">
        <f>_xlfn.IFS(C235=2014,_xlfn.IFS(D235=1,VLOOKUP(H235,[1]Film_Workers!$B$2:$BD$55,2,FALSE),D235=2,VLOOKUP(H235,[1]Film_Workers!$B$2:$BD$55,3,FALSE),D235=3,VLOOKUP(H235,[1]Film_Workers!$B$2:$BD$55,4,FALSE),D235=4,VLOOKUP(H235,[1]Film_Workers!$B$2:$BD$55,5,FALSE),D235=5,VLOOKUP(H235,[1]Film_Workers!$B$2:$BD$55,6,FALSE),D235=6,VLOOKUP(H235,[1]Film_Workers!$B$2:$BD$55,7,FALSE),D235=7,VLOOKUP(H235,[1]Film_Workers!$B$2:$BD$55,8,FALSE),D235=8,VLOOKUP(H235,[1]Film_Workers!$B$2:$BD$55,9,FALSE),D235=9,VLOOKUP(H235,[1]Film_Workers!$B$2:$BD$55,10,FALSE),D235=10,VLOOKUP(H235,[1]Film_Workers!$B$2:$BD$55,11,FALSE),D235=11,VLOOKUP(H235,[1]Film_Workers!$B$2:$BD$55,12,FALSE),D235=12,VLOOKUP(H235,[1]Film_Workers!$B$2:$BD$55,13,FALSE)),C235=2015,_xlfn.IFS(D235=1,VLOOKUP(H235,[1]Film_Workers!$B$2:$BD$55,14,FALSE),D235=2,VLOOKUP(H235,[1]Film_Workers!$B$2:$BD$55,15,FALSE),D235=3,VLOOKUP(H235,[1]Film_Workers!$B$2:$BD$55,16,FALSE),D235=4,VLOOKUP(H235,[1]Film_Workers!$B$2:$BD$55,17,FALSE),D235=5,VLOOKUP(H235,[1]Film_Workers!$B$2:$BD$55,18,FALSE),D235=6,VLOOKUP(H235,[1]Film_Workers!$B$2:$BD$55,19,FALSE),D235=7,VLOOKUP(H235,[1]Film_Workers!$B$2:$BD$55,20,FALSE),D235=8,VLOOKUP(H235,[1]Film_Workers!$B$2:$BD$55,21,FALSE),D235=9,VLOOKUP(H235,[1]Film_Workers!$B$2:$BD$55,22,FALSE),D235=10,VLOOKUP(H235,[1]Film_Workers!$B$2:$BD$55,23,FALSE),D235=11,VLOOKUP(H235,[1]Film_Workers!$B$2:$BD$55,24,FALSE),D235=12,VLOOKUP(H235,[1]Film_Workers!$B$2:$BD$55,25,FALSE)),C235=2016,_xlfn.IFS(D235=1,VLOOKUP(H235,[1]Film_Workers!$B$2:$BD$55,26,FALSE),D235=2,VLOOKUP(H235,[1]Film_Workers!$B$2:$BD$55,27,FALSE),D235=3,VLOOKUP(H235,[1]Film_Workers!$B$2:$BD$55,28,FALSE),D235=4,VLOOKUP(H235,[1]Film_Workers!$B$2:$BD$55,29,FALSE),D235=5,VLOOKUP(H235,[1]Film_Workers!$B$2:$BD$55,30,FALSE),D235=6,VLOOKUP(H235,[1]Film_Workers!$B$2:$BD$55,31,FALSE),D235=7,VLOOKUP(H235,[1]Film_Workers!$B$2:$BD$55,32,FALSE),D235=8,VLOOKUP(H235,[1]Film_Workers!$B$2:$BD$55,33,FALSE),D235=9,VLOOKUP(H235,[1]Film_Workers!$B$2:$BD$55,34,FALSE),D235=10,VLOOKUP(H235,[1]Film_Workers!$B$2:$BD$55,35,FALSE),D235=11,VLOOKUP(H235,[1]Film_Workers!$B$2:$BD$55,36,FALSE),D235=12,VLOOKUP(H235,[1]Film_Workers!$B$2:$BD$55,37,FALSE)),C235=2017,_xlfn.IFS(D235=1,VLOOKUP(H235,[1]Film_Workers!$B$2:$BD$55,38,FALSE),D235=2,VLOOKUP(H235,[1]Film_Workers!$B$2:$BD$55,39,FALSE),D235=3,VLOOKUP(H235,[1]Film_Workers!$B$2:$BD$55,40,FALSE),D235=4,VLOOKUP(H235,[1]Film_Workers!$B$2:$BD$55,41,FALSE),D235=5,VLOOKUP(H235,[1]Film_Workers!$B$2:$BD$55,42,FALSE),D235=6,VLOOKUP(H235,[1]Film_Workers!$B$2:$BD$55,43,FALSE),D235=7,VLOOKUP(H235,[1]Film_Workers!$B$2:$BD$55,43,FALSE),D235=8,VLOOKUP(H235,[1]Film_Workers!$B$2:$BD$55,44,FALSE),D235=9,VLOOKUP(H235,[1]Film_Workers!$B$2:$BD$55,45,FALSE),D235=10,VLOOKUP(H235,[1]Film_Workers!$B$2:$BD$55,46,FALSE),D235=11,VLOOKUP(H235,[1]Film_Workers!$B$2:$BD$55,47,FALSE),D235=12,VLOOKUP(H235,[1]Film_Workers!$B$2:$BD$55,48)),C235=2018,_xlfn.IFS(D235=1,VLOOKUP(H235,[1]Film_Workers!$B$2:$BD$55,49,FALSE),D235=2,VLOOKUP(H235,[1]Film_Workers!$B$2:$BD$55,50,FALSE),D235=3,VLOOKUP(H235,[1]Film_Workers!$B$2:$BD$55,51,FALSE),D235=4,VLOOKUP(H235,[1]Film_Workers!$B$2:$BD$55,52,FALSE),D235=5,VLOOKUP(H235,[1]Film_Workers!$B$2:$BD$55,53,FALSE),D235=6,VLOOKUP(H235,[1]Film_Workers!$B$2:$BD$55,54)))</f>
        <v>0</v>
      </c>
      <c r="W235">
        <f>_xlfn.IFS(C235=2014,_xlfn.IFS(D235=1,VLOOKUP(H235,[1]Priv_Workers!$B$2:$BD$55,2,FALSE),D235=2,VLOOKUP(H235,[1]Priv_Workers!$B$2:$BD$55,3,FALSE),D235=3,VLOOKUP(H235,[1]Priv_Workers!$B$2:$BD$55,4,FALSE),D235=4,VLOOKUP(H235,[1]Priv_Workers!$B$2:$BD$55,5,FALSE),D235=5,VLOOKUP(H235,[1]Priv_Workers!$B$2:$BD$55,6,FALSE),D235=6,VLOOKUP(H235,[1]Priv_Workers!$B$2:$BD$55,7,FALSE),D235=7,VLOOKUP(H235,[1]Priv_Workers!$B$2:$BD$55,8,FALSE),D235=8,VLOOKUP(H235,[1]Priv_Workers!$B$2:$BD$55,9,FALSE),D235=9,VLOOKUP(H235,[1]Priv_Workers!$B$2:$BD$55,10,FALSE),D235=10,VLOOKUP(H235,[1]Priv_Workers!$B$2:$BD$55,11,FALSE),D235=11,VLOOKUP(H235,[1]Priv_Workers!$B$2:$BD$55,12,FALSE),D235=12,VLOOKUP(H235,[1]Priv_Workers!$B$2:$BD$55,13,FALSE)),C235=2015,_xlfn.IFS(D235=1,VLOOKUP(H235,[1]Priv_Workers!$B$2:$BD$55,14,FALSE),D235=2,VLOOKUP(H235,[1]Priv_Workers!$B$2:$BD$55,15,FALSE),D235=3,VLOOKUP(H235,[1]Priv_Workers!$B$2:$BD$55,16,FALSE),D235=4,VLOOKUP(H235,[1]Priv_Workers!$B$2:$BD$55,17,FALSE),D235=5,VLOOKUP(H235,[1]Priv_Workers!$B$2:$BD$55,18,FALSE),D235=6,VLOOKUP(H235,[1]Priv_Workers!$B$2:$BD$55,19,FALSE),D235=7,VLOOKUP(H235,[1]Priv_Workers!$B$2:$BD$55,20,FALSE),D235=8,VLOOKUP(H235,[1]Priv_Workers!$B$2:$BD$55,21,FALSE),D235=9,VLOOKUP(H235,[1]Priv_Workers!$B$2:$BD$55,22,FALSE),D235=10,VLOOKUP(H235,[1]Priv_Workers!$B$2:$BD$55,23,FALSE),D235=11,VLOOKUP(H235,[1]Priv_Workers!$B$2:$BD$55,24,FALSE),D235=12,VLOOKUP(H235,[1]Priv_Workers!$B$2:$BD$55,25,FALSE)),C235=2016,_xlfn.IFS(D235=1,VLOOKUP(H235,[1]Priv_Workers!$B$2:$BD$55,26,FALSE),D235=2,VLOOKUP(H235,[1]Priv_Workers!$B$2:$BD$55,27,FALSE),D235=3,VLOOKUP(H235,[1]Priv_Workers!$B$2:$BD$55,28,FALSE),D235=4,VLOOKUP(H235,[1]Priv_Workers!$B$2:$BD$55,29,FALSE),D235=5,VLOOKUP(H235,[1]Priv_Workers!$B$2:$BD$55,30,FALSE),D235=6,VLOOKUP(H235,[1]Priv_Workers!$B$2:$BD$55,31,FALSE),D235=7,VLOOKUP(H235,[1]Priv_Workers!$B$2:$BD$55,32,FALSE),D235=8,VLOOKUP(H235,[1]Priv_Workers!$B$2:$BD$55,33,FALSE),D235=9,VLOOKUP(H235,[1]Priv_Workers!$B$2:$BD$55,34,FALSE),D235=10,VLOOKUP(H235,[1]Priv_Workers!$B$2:$BD$55,35,FALSE),D235=11,VLOOKUP(H235,[1]Priv_Workers!$B$2:$BD$55,36,FALSE),D235=12,VLOOKUP(H235,[1]Priv_Workers!$B$2:$BD$55,37,FALSE)),C235=2017,_xlfn.IFS(D235=1,VLOOKUP(H235,[1]Priv_Workers!$B$2:$BD$55,38,FALSE),D235=2,VLOOKUP(H235,[1]Priv_Workers!$B$2:$BD$55,39,FALSE),D235=3,VLOOKUP(H235,[1]Priv_Workers!$B$2:$BD$55,40,FALSE),D235=4,VLOOKUP(H235,[1]Priv_Workers!$B$2:$BD$55,41,FALSE),D235=5,VLOOKUP(H235,[1]Priv_Workers!$B$2:$BD$55,42,FALSE),D235=6,VLOOKUP(H235,[1]Priv_Workers!$B$2:$BD$55,43,FALSE),D235=7,VLOOKUP(H235,[1]Priv_Workers!$B$2:$BD$55,43,FALSE),D235=8,VLOOKUP(H235,[1]Priv_Workers!$B$2:$BD$55,44,FALSE),D235=9,VLOOKUP(H235,[1]Priv_Workers!$B$2:$BD$55,45,FALSE),D235=10,VLOOKUP(H235,[1]Priv_Workers!$B$2:$BD$55,46,FALSE),D235=11,VLOOKUP(H235,[1]Priv_Workers!$B$2:$BD$55,47,FALSE),D235=12,VLOOKUP(H235,[1]Priv_Workers!$B$2:$BD$55,48)),C235=2018,_xlfn.IFS(D235=1,VLOOKUP(H235,[1]Priv_Workers!$B$2:$BD$55,49,FALSE),D235=2,VLOOKUP(H235,[1]Priv_Workers!$B$2:$BD$55,50,FALSE),D235=3,VLOOKUP(H235,[1]Priv_Workers!$B$2:$BD$55,51,FALSE),D235=4,VLOOKUP(H235,[1]Priv_Workers!$B$2:$BD$55,52,FALSE),D235=5,VLOOKUP(H235,[1]Priv_Workers!$B$2:$BD$55,53,FALSE),D235=6,VLOOKUP(H235,[1]Priv_Workers!$B$2:$BD$55,54)))</f>
        <v>0</v>
      </c>
      <c r="X235" s="3" t="e">
        <f t="shared" si="27"/>
        <v>#DIV/0!</v>
      </c>
      <c r="Y235" s="2">
        <f>_xlfn.IFS(C235=2014, _xlfn.IFS(E235=1, VLOOKUP(H235, [1]Wage_Info!$B$2:$AH$55, 2, FALSE), E235=2, VLOOKUP(H235, [1]Wage_Info!$B$2:$AH$55, 3, FALSE), E235=3, VLOOKUP(H235, [1]Wage_Info!$B$2:$AH$55, 4, FALSE), E235=4, VLOOKUP(H235, [1]Wage_Info!$B$2:$AH$55, 5, FALSE)), C235=2015, _xlfn.IFS(E235=1, VLOOKUP(H235, [1]Wage_Info!$B$2:$AH$55, 6, FALSE), E235=2, VLOOKUP(H235, [1]Wage_Info!$B$2:$AH$55, 7, FALSE), E235=3, VLOOKUP(H235, [1]Wage_Info!$B$2:$AH$55, 8, FALSE), E235=4, VLOOKUP(H235, [1]Wage_Info!$B$2:$AH$55, 9, FALSE)), C235=2016, _xlfn.IFS(E235=1, VLOOKUP(H235, [1]Wage_Info!$B$2:$AH$55, 10, FALSE), E235=2, VLOOKUP(H235, [1]Wage_Info!$B$2:$AH$55, 11, FALSE), E235=3, VLOOKUP(H235, [1]Wage_Info!$B$2:$AH$55, 12, FALSE), E235=4, VLOOKUP(H235, [1]Wage_Info!$B$2:$AH$55, 13, FALSE)), C235=2017, _xlfn.IFS(E235=1, VLOOKUP(H235, [1]Wage_Info!$B$2:$AH$55, 14, FALSE), E235=2, VLOOKUP(H235, [1]Wage_Info!$B$2:$AH$55, 15, FALSE), E235=3, VLOOKUP(H235, [1]Wage_Info!$B$2:$AH$55, 16, FALSE), E235=4, VLOOKUP(H235, [1]Wage_Info!$B$2:$AH$55, 17, FALSE)), C235 = 2018, _xlfn.IFS(E235=1, VLOOKUP(H235, [1]Wage_Info!$B$2:$AH$55, 18, FALSE), E235=3, VLOOKUP(H235, [1]Wage_Info!$B$2:$AH$55, 19, FALSE)))</f>
        <v>0</v>
      </c>
      <c r="Z235" s="2">
        <f>_xlfn.IFS(C235=2014, _xlfn.IFS(E235=1, VLOOKUP(H235, [1]Wage_Info!$B$2:$AL$55, 20, FALSE), E235=2, VLOOKUP(H235, [1]Wage_Info!$B$2:$AL$55, 21, FALSE), E235=3, VLOOKUP(H235, [1]Wage_Info!$B$2:$AL$55, 22, FALSE), E235=4, VLOOKUP(H235, [1]Wage_Info!$B$2:$AL$55, 23, FALSE)), C235=2015, _xlfn.IFS(E235=1, VLOOKUP(H235, [1]Wage_Info!$B$2:$AL$55, 24, FALSE), E235=2, VLOOKUP(H235, [1]Wage_Info!$B$2:$AL$55, 25, FALSE), E235=3, VLOOKUP(H235, [1]Wage_Info!$B$2:$AL$55, 26, FALSE), E235=4, VLOOKUP(H235, [1]Wage_Info!$B$2:$AL$55, 27, FALSE)), C235=2016, _xlfn.IFS(E235=1, VLOOKUP(H235, [1]Wage_Info!$B$2:$AL$55, 28, FALSE), E235=2, VLOOKUP(H235, [1]Wage_Info!$B$2:$AL$55, 29, FALSE), E235=3, VLOOKUP(H235, [1]Wage_Info!$B$2:$AL$55, 30, FALSE), E235=4, VLOOKUP(H235, [1]Wage_Info!$B$2:$AL$55, 31, FALSE)), C235=2017, _xlfn.IFS(E235=1, VLOOKUP(H235, [1]Wage_Info!$B$2:$AL$55, 32, FALSE), E235=2, VLOOKUP(H235, [1]Wage_Info!$B$2:$AL$55, 33, FALSE), E235=3, VLOOKUP(H235, [1]Wage_Info!$B$2:$AL$55, 34, FALSE), E235=4, VLOOKUP(H235, [1]Wage_Info!$B$2:$AL$55, 35, FALSE)), C235 = 2018, _xlfn.IFS(E235=1, VLOOKUP(H235, [1]Wage_Info!$B$2:$AL$55, 36, FALSE), E235=2, VLOOKUP(H235, [1]Wage_Info!$B$2:$AL$55, 37, FALSE)))</f>
        <v>0</v>
      </c>
      <c r="AA235" s="4" t="e">
        <f t="shared" si="28"/>
        <v>#DIV/0!</v>
      </c>
      <c r="AB235">
        <f>[1]Key!C235</f>
        <v>1</v>
      </c>
      <c r="AC235">
        <f t="shared" si="29"/>
        <v>0</v>
      </c>
      <c r="AD235">
        <f t="shared" si="30"/>
        <v>0</v>
      </c>
      <c r="AE235">
        <f t="shared" si="31"/>
        <v>0</v>
      </c>
      <c r="AF235">
        <f>[1]Key!D235</f>
        <v>0</v>
      </c>
    </row>
    <row r="236" spans="1:32" x14ac:dyDescent="0.3">
      <c r="A236">
        <v>235</v>
      </c>
      <c r="B236">
        <v>54</v>
      </c>
      <c r="C236">
        <v>2014</v>
      </c>
      <c r="D236">
        <v>10</v>
      </c>
      <c r="E236">
        <f t="shared" si="24"/>
        <v>4</v>
      </c>
      <c r="F236">
        <v>2017</v>
      </c>
      <c r="G236" t="s">
        <v>75</v>
      </c>
      <c r="H236" s="1">
        <f>VALUE(IF(G236="foreign",53,SUBSTITUTE(G236,G236,VLOOKUP(G236,[1]Key!$G$2:$H$55,2,))))</f>
        <v>19</v>
      </c>
      <c r="I236" t="s">
        <v>70</v>
      </c>
      <c r="J236">
        <f>VALUE(_xlfn.IFS(I236="foreign",53,I236="fictional",54, I236="unspecified", 55, NOT(OR(I236="foreign",I236="fictional")),SUBSTITUTE(I236,I236,VLOOKUP(I236,[1]Key!$G$2:$H$55,2,))))</f>
        <v>10</v>
      </c>
      <c r="K236">
        <f t="shared" si="25"/>
        <v>0</v>
      </c>
      <c r="L236">
        <f>VLOOKUP(H236, [1]Key!$H$2:$K$54, 2)</f>
        <v>4</v>
      </c>
      <c r="M236">
        <f>VLOOKUP(J236, [1]Key!$H$2:$K$54, 2)</f>
        <v>3</v>
      </c>
      <c r="N236">
        <f>VLOOKUP("*"&amp;G236&amp;"*",[1]Key!$N$2:$O$6,2,FALSE)</f>
        <v>3</v>
      </c>
      <c r="O236">
        <f>VLOOKUP("*"&amp;G236&amp;"*",[1]Key!$R$2:$S$11,2,FALSE)</f>
        <v>9</v>
      </c>
      <c r="P236">
        <v>3246</v>
      </c>
      <c r="Q236" s="2">
        <v>120000000</v>
      </c>
      <c r="R236" t="s">
        <v>37</v>
      </c>
      <c r="S236">
        <f>VLOOKUP(R236, [1]Key!$U$2:$V$50, 2, FALSE)</f>
        <v>3</v>
      </c>
      <c r="T236">
        <f t="shared" si="26"/>
        <v>0</v>
      </c>
      <c r="U236">
        <f>_xlfn.IFS(C236=2018, VLOOKUP(H236, '[1]State Pop'!$B$2:$G$55,6),C236=2017, VLOOKUP(H236, '[1]State Pop'!$B$2:$F$55,5),C236=2016, VLOOKUP(H236, '[1]State Pop'!$B$2:$F$55,4), C236=2015, VLOOKUP(H236, '[1]State Pop'!$B$2:$F$55,3), C236=2014, VLOOKUP(H236, '[1]State Pop'!$B$2:$F$55,2))</f>
        <v>4648797</v>
      </c>
      <c r="V236">
        <f>_xlfn.IFS(C236=2014,_xlfn.IFS(D236=1,VLOOKUP(H236,[1]Film_Workers!$B$2:$BD$55,2,FALSE),D236=2,VLOOKUP(H236,[1]Film_Workers!$B$2:$BD$55,3,FALSE),D236=3,VLOOKUP(H236,[1]Film_Workers!$B$2:$BD$55,4,FALSE),D236=4,VLOOKUP(H236,[1]Film_Workers!$B$2:$BD$55,5,FALSE),D236=5,VLOOKUP(H236,[1]Film_Workers!$B$2:$BD$55,6,FALSE),D236=6,VLOOKUP(H236,[1]Film_Workers!$B$2:$BD$55,7,FALSE),D236=7,VLOOKUP(H236,[1]Film_Workers!$B$2:$BD$55,8,FALSE),D236=8,VLOOKUP(H236,[1]Film_Workers!$B$2:$BD$55,9,FALSE),D236=9,VLOOKUP(H236,[1]Film_Workers!$B$2:$BD$55,10,FALSE),D236=10,VLOOKUP(H236,[1]Film_Workers!$B$2:$BD$55,11,FALSE),D236=11,VLOOKUP(H236,[1]Film_Workers!$B$2:$BD$55,12,FALSE),D236=12,VLOOKUP(H236,[1]Film_Workers!$B$2:$BD$55,13,FALSE)),C236=2015,_xlfn.IFS(D236=1,VLOOKUP(H236,[1]Film_Workers!$B$2:$BD$55,14,FALSE),D236=2,VLOOKUP(H236,[1]Film_Workers!$B$2:$BD$55,15,FALSE),D236=3,VLOOKUP(H236,[1]Film_Workers!$B$2:$BD$55,16,FALSE),D236=4,VLOOKUP(H236,[1]Film_Workers!$B$2:$BD$55,17,FALSE),D236=5,VLOOKUP(H236,[1]Film_Workers!$B$2:$BD$55,18,FALSE),D236=6,VLOOKUP(H236,[1]Film_Workers!$B$2:$BD$55,19,FALSE),D236=7,VLOOKUP(H236,[1]Film_Workers!$B$2:$BD$55,20,FALSE),D236=8,VLOOKUP(H236,[1]Film_Workers!$B$2:$BD$55,21,FALSE),D236=9,VLOOKUP(H236,[1]Film_Workers!$B$2:$BD$55,22,FALSE),D236=10,VLOOKUP(H236,[1]Film_Workers!$B$2:$BD$55,23,FALSE),D236=11,VLOOKUP(H236,[1]Film_Workers!$B$2:$BD$55,24,FALSE),D236=12,VLOOKUP(H236,[1]Film_Workers!$B$2:$BD$55,25,FALSE)),C236=2016,_xlfn.IFS(D236=1,VLOOKUP(H236,[1]Film_Workers!$B$2:$BD$55,26,FALSE),D236=2,VLOOKUP(H236,[1]Film_Workers!$B$2:$BD$55,27,FALSE),D236=3,VLOOKUP(H236,[1]Film_Workers!$B$2:$BD$55,28,FALSE),D236=4,VLOOKUP(H236,[1]Film_Workers!$B$2:$BD$55,29,FALSE),D236=5,VLOOKUP(H236,[1]Film_Workers!$B$2:$BD$55,30,FALSE),D236=6,VLOOKUP(H236,[1]Film_Workers!$B$2:$BD$55,31,FALSE),D236=7,VLOOKUP(H236,[1]Film_Workers!$B$2:$BD$55,32,FALSE),D236=8,VLOOKUP(H236,[1]Film_Workers!$B$2:$BD$55,33,FALSE),D236=9,VLOOKUP(H236,[1]Film_Workers!$B$2:$BD$55,34,FALSE),D236=10,VLOOKUP(H236,[1]Film_Workers!$B$2:$BD$55,35,FALSE),D236=11,VLOOKUP(H236,[1]Film_Workers!$B$2:$BD$55,36,FALSE),D236=12,VLOOKUP(H236,[1]Film_Workers!$B$2:$BD$55,37,FALSE)),C236=2017,_xlfn.IFS(D236=1,VLOOKUP(H236,[1]Film_Workers!$B$2:$BD$55,38,FALSE),D236=2,VLOOKUP(H236,[1]Film_Workers!$B$2:$BD$55,39,FALSE),D236=3,VLOOKUP(H236,[1]Film_Workers!$B$2:$BD$55,40,FALSE),D236=4,VLOOKUP(H236,[1]Film_Workers!$B$2:$BD$55,41,FALSE),D236=5,VLOOKUP(H236,[1]Film_Workers!$B$2:$BD$55,42,FALSE),D236=6,VLOOKUP(H236,[1]Film_Workers!$B$2:$BD$55,43,FALSE),D236=7,VLOOKUP(H236,[1]Film_Workers!$B$2:$BD$55,43,FALSE),D236=8,VLOOKUP(H236,[1]Film_Workers!$B$2:$BD$55,44,FALSE),D236=9,VLOOKUP(H236,[1]Film_Workers!$B$2:$BD$55,45,FALSE),D236=10,VLOOKUP(H236,[1]Film_Workers!$B$2:$BD$55,46,FALSE),D236=11,VLOOKUP(H236,[1]Film_Workers!$B$2:$BD$55,47,FALSE),D236=12,VLOOKUP(H236,[1]Film_Workers!$B$2:$BD$55,48)),C236=2018,_xlfn.IFS(D236=1,VLOOKUP(H236,[1]Film_Workers!$B$2:$BD$55,49,FALSE),D236=2,VLOOKUP(H236,[1]Film_Workers!$B$2:$BD$55,50,FALSE),D236=3,VLOOKUP(H236,[1]Film_Workers!$B$2:$BD$55,51,FALSE),D236=4,VLOOKUP(H236,[1]Film_Workers!$B$2:$BD$55,52,FALSE),D236=5,VLOOKUP(H236,[1]Film_Workers!$B$2:$BD$55,53,FALSE),D236=6,VLOOKUP(H236,[1]Film_Workers!$B$2:$BD$55,54)))</f>
        <v>4313</v>
      </c>
      <c r="W236">
        <f>_xlfn.IFS(C236=2014,_xlfn.IFS(D236=1,VLOOKUP(H236,[1]Priv_Workers!$B$2:$BD$55,2,FALSE),D236=2,VLOOKUP(H236,[1]Priv_Workers!$B$2:$BD$55,3,FALSE),D236=3,VLOOKUP(H236,[1]Priv_Workers!$B$2:$BD$55,4,FALSE),D236=4,VLOOKUP(H236,[1]Priv_Workers!$B$2:$BD$55,5,FALSE),D236=5,VLOOKUP(H236,[1]Priv_Workers!$B$2:$BD$55,6,FALSE),D236=6,VLOOKUP(H236,[1]Priv_Workers!$B$2:$BD$55,7,FALSE),D236=7,VLOOKUP(H236,[1]Priv_Workers!$B$2:$BD$55,8,FALSE),D236=8,VLOOKUP(H236,[1]Priv_Workers!$B$2:$BD$55,9,FALSE),D236=9,VLOOKUP(H236,[1]Priv_Workers!$B$2:$BD$55,10,FALSE),D236=10,VLOOKUP(H236,[1]Priv_Workers!$B$2:$BD$55,11,FALSE),D236=11,VLOOKUP(H236,[1]Priv_Workers!$B$2:$BD$55,12,FALSE),D236=12,VLOOKUP(H236,[1]Priv_Workers!$B$2:$BD$55,13,FALSE)),C236=2015,_xlfn.IFS(D236=1,VLOOKUP(H236,[1]Priv_Workers!$B$2:$BD$55,14,FALSE),D236=2,VLOOKUP(H236,[1]Priv_Workers!$B$2:$BD$55,15,FALSE),D236=3,VLOOKUP(H236,[1]Priv_Workers!$B$2:$BD$55,16,FALSE),D236=4,VLOOKUP(H236,[1]Priv_Workers!$B$2:$BD$55,17,FALSE),D236=5,VLOOKUP(H236,[1]Priv_Workers!$B$2:$BD$55,18,FALSE),D236=6,VLOOKUP(H236,[1]Priv_Workers!$B$2:$BD$55,19,FALSE),D236=7,VLOOKUP(H236,[1]Priv_Workers!$B$2:$BD$55,20,FALSE),D236=8,VLOOKUP(H236,[1]Priv_Workers!$B$2:$BD$55,21,FALSE),D236=9,VLOOKUP(H236,[1]Priv_Workers!$B$2:$BD$55,22,FALSE),D236=10,VLOOKUP(H236,[1]Priv_Workers!$B$2:$BD$55,23,FALSE),D236=11,VLOOKUP(H236,[1]Priv_Workers!$B$2:$BD$55,24,FALSE),D236=12,VLOOKUP(H236,[1]Priv_Workers!$B$2:$BD$55,25,FALSE)),C236=2016,_xlfn.IFS(D236=1,VLOOKUP(H236,[1]Priv_Workers!$B$2:$BD$55,26,FALSE),D236=2,VLOOKUP(H236,[1]Priv_Workers!$B$2:$BD$55,27,FALSE),D236=3,VLOOKUP(H236,[1]Priv_Workers!$B$2:$BD$55,28,FALSE),D236=4,VLOOKUP(H236,[1]Priv_Workers!$B$2:$BD$55,29,FALSE),D236=5,VLOOKUP(H236,[1]Priv_Workers!$B$2:$BD$55,30,FALSE),D236=6,VLOOKUP(H236,[1]Priv_Workers!$B$2:$BD$55,31,FALSE),D236=7,VLOOKUP(H236,[1]Priv_Workers!$B$2:$BD$55,32,FALSE),D236=8,VLOOKUP(H236,[1]Priv_Workers!$B$2:$BD$55,33,FALSE),D236=9,VLOOKUP(H236,[1]Priv_Workers!$B$2:$BD$55,34,FALSE),D236=10,VLOOKUP(H236,[1]Priv_Workers!$B$2:$BD$55,35,FALSE),D236=11,VLOOKUP(H236,[1]Priv_Workers!$B$2:$BD$55,36,FALSE),D236=12,VLOOKUP(H236,[1]Priv_Workers!$B$2:$BD$55,37,FALSE)),C236=2017,_xlfn.IFS(D236=1,VLOOKUP(H236,[1]Priv_Workers!$B$2:$BD$55,38,FALSE),D236=2,VLOOKUP(H236,[1]Priv_Workers!$B$2:$BD$55,39,FALSE),D236=3,VLOOKUP(H236,[1]Priv_Workers!$B$2:$BD$55,40,FALSE),D236=4,VLOOKUP(H236,[1]Priv_Workers!$B$2:$BD$55,41,FALSE),D236=5,VLOOKUP(H236,[1]Priv_Workers!$B$2:$BD$55,42,FALSE),D236=6,VLOOKUP(H236,[1]Priv_Workers!$B$2:$BD$55,43,FALSE),D236=7,VLOOKUP(H236,[1]Priv_Workers!$B$2:$BD$55,43,FALSE),D236=8,VLOOKUP(H236,[1]Priv_Workers!$B$2:$BD$55,44,FALSE),D236=9,VLOOKUP(H236,[1]Priv_Workers!$B$2:$BD$55,45,FALSE),D236=10,VLOOKUP(H236,[1]Priv_Workers!$B$2:$BD$55,46,FALSE),D236=11,VLOOKUP(H236,[1]Priv_Workers!$B$2:$BD$55,47,FALSE),D236=12,VLOOKUP(H236,[1]Priv_Workers!$B$2:$BD$55,48)),C236=2018,_xlfn.IFS(D236=1,VLOOKUP(H236,[1]Priv_Workers!$B$2:$BD$55,49,FALSE),D236=2,VLOOKUP(H236,[1]Priv_Workers!$B$2:$BD$55,50,FALSE),D236=3,VLOOKUP(H236,[1]Priv_Workers!$B$2:$BD$55,51,FALSE),D236=4,VLOOKUP(H236,[1]Priv_Workers!$B$2:$BD$55,52,FALSE),D236=5,VLOOKUP(H236,[1]Priv_Workers!$B$2:$BD$55,53,FALSE),D236=6,VLOOKUP(H236,[1]Priv_Workers!$B$2:$BD$55,54)))</f>
        <v>1634089</v>
      </c>
      <c r="X236" s="3">
        <f t="shared" si="27"/>
        <v>2.6393911225153586E-3</v>
      </c>
      <c r="Y236" s="2">
        <f>_xlfn.IFS(C236=2014, _xlfn.IFS(E236=1, VLOOKUP(H236, [1]Wage_Info!$B$2:$AH$55, 2, FALSE), E236=2, VLOOKUP(H236, [1]Wage_Info!$B$2:$AH$55, 3, FALSE), E236=3, VLOOKUP(H236, [1]Wage_Info!$B$2:$AH$55, 4, FALSE), E236=4, VLOOKUP(H236, [1]Wage_Info!$B$2:$AH$55, 5, FALSE)), C236=2015, _xlfn.IFS(E236=1, VLOOKUP(H236, [1]Wage_Info!$B$2:$AH$55, 6, FALSE), E236=2, VLOOKUP(H236, [1]Wage_Info!$B$2:$AH$55, 7, FALSE), E236=3, VLOOKUP(H236, [1]Wage_Info!$B$2:$AH$55, 8, FALSE), E236=4, VLOOKUP(H236, [1]Wage_Info!$B$2:$AH$55, 9, FALSE)), C236=2016, _xlfn.IFS(E236=1, VLOOKUP(H236, [1]Wage_Info!$B$2:$AH$55, 10, FALSE), E236=2, VLOOKUP(H236, [1]Wage_Info!$B$2:$AH$55, 11, FALSE), E236=3, VLOOKUP(H236, [1]Wage_Info!$B$2:$AH$55, 12, FALSE), E236=4, VLOOKUP(H236, [1]Wage_Info!$B$2:$AH$55, 13, FALSE)), C236=2017, _xlfn.IFS(E236=1, VLOOKUP(H236, [1]Wage_Info!$B$2:$AH$55, 14, FALSE), E236=2, VLOOKUP(H236, [1]Wage_Info!$B$2:$AH$55, 15, FALSE), E236=3, VLOOKUP(H236, [1]Wage_Info!$B$2:$AH$55, 16, FALSE), E236=4, VLOOKUP(H236, [1]Wage_Info!$B$2:$AH$55, 17, FALSE)), C236 = 2018, _xlfn.IFS(E236=1, VLOOKUP(H236, [1]Wage_Info!$B$2:$AH$55, 18, FALSE), E236=3, VLOOKUP(H236, [1]Wage_Info!$B$2:$AH$55, 19, FALSE)))</f>
        <v>65518457</v>
      </c>
      <c r="Z236" s="2">
        <f>_xlfn.IFS(C236=2014, _xlfn.IFS(E236=1, VLOOKUP(H236, [1]Wage_Info!$B$2:$AL$55, 20, FALSE), E236=2, VLOOKUP(H236, [1]Wage_Info!$B$2:$AL$55, 21, FALSE), E236=3, VLOOKUP(H236, [1]Wage_Info!$B$2:$AL$55, 22, FALSE), E236=4, VLOOKUP(H236, [1]Wage_Info!$B$2:$AL$55, 23, FALSE)), C236=2015, _xlfn.IFS(E236=1, VLOOKUP(H236, [1]Wage_Info!$B$2:$AL$55, 24, FALSE), E236=2, VLOOKUP(H236, [1]Wage_Info!$B$2:$AL$55, 25, FALSE), E236=3, VLOOKUP(H236, [1]Wage_Info!$B$2:$AL$55, 26, FALSE), E236=4, VLOOKUP(H236, [1]Wage_Info!$B$2:$AL$55, 27, FALSE)), C236=2016, _xlfn.IFS(E236=1, VLOOKUP(H236, [1]Wage_Info!$B$2:$AL$55, 28, FALSE), E236=2, VLOOKUP(H236, [1]Wage_Info!$B$2:$AL$55, 29, FALSE), E236=3, VLOOKUP(H236, [1]Wage_Info!$B$2:$AL$55, 30, FALSE), E236=4, VLOOKUP(H236, [1]Wage_Info!$B$2:$AL$55, 31, FALSE)), C236=2017, _xlfn.IFS(E236=1, VLOOKUP(H236, [1]Wage_Info!$B$2:$AL$55, 32, FALSE), E236=2, VLOOKUP(H236, [1]Wage_Info!$B$2:$AL$55, 33, FALSE), E236=3, VLOOKUP(H236, [1]Wage_Info!$B$2:$AL$55, 34, FALSE), E236=4, VLOOKUP(H236, [1]Wage_Info!$B$2:$AL$55, 35, FALSE)), C236 = 2018, _xlfn.IFS(E236=1, VLOOKUP(H236, [1]Wage_Info!$B$2:$AL$55, 36, FALSE), E236=2, VLOOKUP(H236, [1]Wage_Info!$B$2:$AL$55, 37, FALSE)))</f>
        <v>20000213101</v>
      </c>
      <c r="AA236" s="4">
        <f t="shared" si="28"/>
        <v>3.2758879452501489E-3</v>
      </c>
      <c r="AB236">
        <f>[1]Key!C236</f>
        <v>1</v>
      </c>
      <c r="AC236">
        <f t="shared" si="29"/>
        <v>0</v>
      </c>
      <c r="AD236">
        <f t="shared" si="30"/>
        <v>0</v>
      </c>
      <c r="AE236">
        <f t="shared" si="31"/>
        <v>0</v>
      </c>
      <c r="AF236">
        <f>[1]Key!D236</f>
        <v>0</v>
      </c>
    </row>
    <row r="237" spans="1:32" x14ac:dyDescent="0.3">
      <c r="A237">
        <v>236</v>
      </c>
      <c r="B237">
        <v>55</v>
      </c>
      <c r="C237">
        <v>2016</v>
      </c>
      <c r="D237">
        <v>2</v>
      </c>
      <c r="E237">
        <f t="shared" si="24"/>
        <v>1</v>
      </c>
      <c r="F237">
        <v>2017</v>
      </c>
      <c r="G237" t="s">
        <v>65</v>
      </c>
      <c r="H237" s="1">
        <f>VALUE(IF(G237="foreign",53,SUBSTITUTE(G237,G237,VLOOKUP(G237,[1]Key!$G$2:$H$55,2,))))</f>
        <v>11</v>
      </c>
      <c r="I237" t="s">
        <v>65</v>
      </c>
      <c r="J237">
        <f>VALUE(_xlfn.IFS(I237="foreign",53,I237="fictional",54, I237="unspecified", 55, NOT(OR(I237="foreign",I237="fictional")),SUBSTITUTE(I237,I237,VLOOKUP(I237,[1]Key!$G$2:$H$55,2,))))</f>
        <v>11</v>
      </c>
      <c r="K237">
        <f t="shared" si="25"/>
        <v>1</v>
      </c>
      <c r="L237">
        <f>VLOOKUP(H237, [1]Key!$H$2:$K$54, 2)</f>
        <v>5</v>
      </c>
      <c r="M237">
        <f>VLOOKUP(J237, [1]Key!$H$2:$K$54, 2)</f>
        <v>5</v>
      </c>
      <c r="N237">
        <f>VLOOKUP("*"&amp;G237&amp;"*",[1]Key!$N$2:$O$6,2,FALSE)</f>
        <v>3</v>
      </c>
      <c r="O237">
        <f>VLOOKUP("*"&amp;G237&amp;"*",[1]Key!$R$2:$S$11,2,FALSE)</f>
        <v>7</v>
      </c>
      <c r="P237">
        <v>3226</v>
      </c>
      <c r="Q237" s="2">
        <v>34000000</v>
      </c>
      <c r="R237" t="s">
        <v>61</v>
      </c>
      <c r="S237">
        <f>VLOOKUP(R237, [1]Key!$U$2:$V$50, 2, FALSE)</f>
        <v>6</v>
      </c>
      <c r="T237">
        <f t="shared" si="26"/>
        <v>0</v>
      </c>
      <c r="U237">
        <f>_xlfn.IFS(C237=2018, VLOOKUP(H237, '[1]State Pop'!$B$2:$G$55,6),C237=2017, VLOOKUP(H237, '[1]State Pop'!$B$2:$F$55,5),C237=2016, VLOOKUP(H237, '[1]State Pop'!$B$2:$F$55,4), C237=2015, VLOOKUP(H237, '[1]State Pop'!$B$2:$F$55,3), C237=2014, VLOOKUP(H237, '[1]State Pop'!$B$2:$F$55,2))</f>
        <v>10313620</v>
      </c>
      <c r="V237">
        <f>_xlfn.IFS(C237=2014,_xlfn.IFS(D237=1,VLOOKUP(H237,[1]Film_Workers!$B$2:$BD$55,2,FALSE),D237=2,VLOOKUP(H237,[1]Film_Workers!$B$2:$BD$55,3,FALSE),D237=3,VLOOKUP(H237,[1]Film_Workers!$B$2:$BD$55,4,FALSE),D237=4,VLOOKUP(H237,[1]Film_Workers!$B$2:$BD$55,5,FALSE),D237=5,VLOOKUP(H237,[1]Film_Workers!$B$2:$BD$55,6,FALSE),D237=6,VLOOKUP(H237,[1]Film_Workers!$B$2:$BD$55,7,FALSE),D237=7,VLOOKUP(H237,[1]Film_Workers!$B$2:$BD$55,8,FALSE),D237=8,VLOOKUP(H237,[1]Film_Workers!$B$2:$BD$55,9,FALSE),D237=9,VLOOKUP(H237,[1]Film_Workers!$B$2:$BD$55,10,FALSE),D237=10,VLOOKUP(H237,[1]Film_Workers!$B$2:$BD$55,11,FALSE),D237=11,VLOOKUP(H237,[1]Film_Workers!$B$2:$BD$55,12,FALSE),D237=12,VLOOKUP(H237,[1]Film_Workers!$B$2:$BD$55,13,FALSE)),C237=2015,_xlfn.IFS(D237=1,VLOOKUP(H237,[1]Film_Workers!$B$2:$BD$55,14,FALSE),D237=2,VLOOKUP(H237,[1]Film_Workers!$B$2:$BD$55,15,FALSE),D237=3,VLOOKUP(H237,[1]Film_Workers!$B$2:$BD$55,16,FALSE),D237=4,VLOOKUP(H237,[1]Film_Workers!$B$2:$BD$55,17,FALSE),D237=5,VLOOKUP(H237,[1]Film_Workers!$B$2:$BD$55,18,FALSE),D237=6,VLOOKUP(H237,[1]Film_Workers!$B$2:$BD$55,19,FALSE),D237=7,VLOOKUP(H237,[1]Film_Workers!$B$2:$BD$55,20,FALSE),D237=8,VLOOKUP(H237,[1]Film_Workers!$B$2:$BD$55,21,FALSE),D237=9,VLOOKUP(H237,[1]Film_Workers!$B$2:$BD$55,22,FALSE),D237=10,VLOOKUP(H237,[1]Film_Workers!$B$2:$BD$55,23,FALSE),D237=11,VLOOKUP(H237,[1]Film_Workers!$B$2:$BD$55,24,FALSE),D237=12,VLOOKUP(H237,[1]Film_Workers!$B$2:$BD$55,25,FALSE)),C237=2016,_xlfn.IFS(D237=1,VLOOKUP(H237,[1]Film_Workers!$B$2:$BD$55,26,FALSE),D237=2,VLOOKUP(H237,[1]Film_Workers!$B$2:$BD$55,27,FALSE),D237=3,VLOOKUP(H237,[1]Film_Workers!$B$2:$BD$55,28,FALSE),D237=4,VLOOKUP(H237,[1]Film_Workers!$B$2:$BD$55,29,FALSE),D237=5,VLOOKUP(H237,[1]Film_Workers!$B$2:$BD$55,30,FALSE),D237=6,VLOOKUP(H237,[1]Film_Workers!$B$2:$BD$55,31,FALSE),D237=7,VLOOKUP(H237,[1]Film_Workers!$B$2:$BD$55,32,FALSE),D237=8,VLOOKUP(H237,[1]Film_Workers!$B$2:$BD$55,33,FALSE),D237=9,VLOOKUP(H237,[1]Film_Workers!$B$2:$BD$55,34,FALSE),D237=10,VLOOKUP(H237,[1]Film_Workers!$B$2:$BD$55,35,FALSE),D237=11,VLOOKUP(H237,[1]Film_Workers!$B$2:$BD$55,36,FALSE),D237=12,VLOOKUP(H237,[1]Film_Workers!$B$2:$BD$55,37,FALSE)),C237=2017,_xlfn.IFS(D237=1,VLOOKUP(H237,[1]Film_Workers!$B$2:$BD$55,38,FALSE),D237=2,VLOOKUP(H237,[1]Film_Workers!$B$2:$BD$55,39,FALSE),D237=3,VLOOKUP(H237,[1]Film_Workers!$B$2:$BD$55,40,FALSE),D237=4,VLOOKUP(H237,[1]Film_Workers!$B$2:$BD$55,41,FALSE),D237=5,VLOOKUP(H237,[1]Film_Workers!$B$2:$BD$55,42,FALSE),D237=6,VLOOKUP(H237,[1]Film_Workers!$B$2:$BD$55,43,FALSE),D237=7,VLOOKUP(H237,[1]Film_Workers!$B$2:$BD$55,43,FALSE),D237=8,VLOOKUP(H237,[1]Film_Workers!$B$2:$BD$55,44,FALSE),D237=9,VLOOKUP(H237,[1]Film_Workers!$B$2:$BD$55,45,FALSE),D237=10,VLOOKUP(H237,[1]Film_Workers!$B$2:$BD$55,46,FALSE),D237=11,VLOOKUP(H237,[1]Film_Workers!$B$2:$BD$55,47,FALSE),D237=12,VLOOKUP(H237,[1]Film_Workers!$B$2:$BD$55,48)),C237=2018,_xlfn.IFS(D237=1,VLOOKUP(H237,[1]Film_Workers!$B$2:$BD$55,49,FALSE),D237=2,VLOOKUP(H237,[1]Film_Workers!$B$2:$BD$55,50,FALSE),D237=3,VLOOKUP(H237,[1]Film_Workers!$B$2:$BD$55,51,FALSE),D237=4,VLOOKUP(H237,[1]Film_Workers!$B$2:$BD$55,52,FALSE),D237=5,VLOOKUP(H237,[1]Film_Workers!$B$2:$BD$55,53,FALSE),D237=6,VLOOKUP(H237,[1]Film_Workers!$B$2:$BD$55,54)))</f>
        <v>10882</v>
      </c>
      <c r="W237">
        <f>_xlfn.IFS(C237=2014,_xlfn.IFS(D237=1,VLOOKUP(H237,[1]Priv_Workers!$B$2:$BD$55,2,FALSE),D237=2,VLOOKUP(H237,[1]Priv_Workers!$B$2:$BD$55,3,FALSE),D237=3,VLOOKUP(H237,[1]Priv_Workers!$B$2:$BD$55,4,FALSE),D237=4,VLOOKUP(H237,[1]Priv_Workers!$B$2:$BD$55,5,FALSE),D237=5,VLOOKUP(H237,[1]Priv_Workers!$B$2:$BD$55,6,FALSE),D237=6,VLOOKUP(H237,[1]Priv_Workers!$B$2:$BD$55,7,FALSE),D237=7,VLOOKUP(H237,[1]Priv_Workers!$B$2:$BD$55,8,FALSE),D237=8,VLOOKUP(H237,[1]Priv_Workers!$B$2:$BD$55,9,FALSE),D237=9,VLOOKUP(H237,[1]Priv_Workers!$B$2:$BD$55,10,FALSE),D237=10,VLOOKUP(H237,[1]Priv_Workers!$B$2:$BD$55,11,FALSE),D237=11,VLOOKUP(H237,[1]Priv_Workers!$B$2:$BD$55,12,FALSE),D237=12,VLOOKUP(H237,[1]Priv_Workers!$B$2:$BD$55,13,FALSE)),C237=2015,_xlfn.IFS(D237=1,VLOOKUP(H237,[1]Priv_Workers!$B$2:$BD$55,14,FALSE),D237=2,VLOOKUP(H237,[1]Priv_Workers!$B$2:$BD$55,15,FALSE),D237=3,VLOOKUP(H237,[1]Priv_Workers!$B$2:$BD$55,16,FALSE),D237=4,VLOOKUP(H237,[1]Priv_Workers!$B$2:$BD$55,17,FALSE),D237=5,VLOOKUP(H237,[1]Priv_Workers!$B$2:$BD$55,18,FALSE),D237=6,VLOOKUP(H237,[1]Priv_Workers!$B$2:$BD$55,19,FALSE),D237=7,VLOOKUP(H237,[1]Priv_Workers!$B$2:$BD$55,20,FALSE),D237=8,VLOOKUP(H237,[1]Priv_Workers!$B$2:$BD$55,21,FALSE),D237=9,VLOOKUP(H237,[1]Priv_Workers!$B$2:$BD$55,22,FALSE),D237=10,VLOOKUP(H237,[1]Priv_Workers!$B$2:$BD$55,23,FALSE),D237=11,VLOOKUP(H237,[1]Priv_Workers!$B$2:$BD$55,24,FALSE),D237=12,VLOOKUP(H237,[1]Priv_Workers!$B$2:$BD$55,25,FALSE)),C237=2016,_xlfn.IFS(D237=1,VLOOKUP(H237,[1]Priv_Workers!$B$2:$BD$55,26,FALSE),D237=2,VLOOKUP(H237,[1]Priv_Workers!$B$2:$BD$55,27,FALSE),D237=3,VLOOKUP(H237,[1]Priv_Workers!$B$2:$BD$55,28,FALSE),D237=4,VLOOKUP(H237,[1]Priv_Workers!$B$2:$BD$55,29,FALSE),D237=5,VLOOKUP(H237,[1]Priv_Workers!$B$2:$BD$55,30,FALSE),D237=6,VLOOKUP(H237,[1]Priv_Workers!$B$2:$BD$55,31,FALSE),D237=7,VLOOKUP(H237,[1]Priv_Workers!$B$2:$BD$55,32,FALSE),D237=8,VLOOKUP(H237,[1]Priv_Workers!$B$2:$BD$55,33,FALSE),D237=9,VLOOKUP(H237,[1]Priv_Workers!$B$2:$BD$55,34,FALSE),D237=10,VLOOKUP(H237,[1]Priv_Workers!$B$2:$BD$55,35,FALSE),D237=11,VLOOKUP(H237,[1]Priv_Workers!$B$2:$BD$55,36,FALSE),D237=12,VLOOKUP(H237,[1]Priv_Workers!$B$2:$BD$55,37,FALSE)),C237=2017,_xlfn.IFS(D237=1,VLOOKUP(H237,[1]Priv_Workers!$B$2:$BD$55,38,FALSE),D237=2,VLOOKUP(H237,[1]Priv_Workers!$B$2:$BD$55,39,FALSE),D237=3,VLOOKUP(H237,[1]Priv_Workers!$B$2:$BD$55,40,FALSE),D237=4,VLOOKUP(H237,[1]Priv_Workers!$B$2:$BD$55,41,FALSE),D237=5,VLOOKUP(H237,[1]Priv_Workers!$B$2:$BD$55,42,FALSE),D237=6,VLOOKUP(H237,[1]Priv_Workers!$B$2:$BD$55,43,FALSE),D237=7,VLOOKUP(H237,[1]Priv_Workers!$B$2:$BD$55,43,FALSE),D237=8,VLOOKUP(H237,[1]Priv_Workers!$B$2:$BD$55,44,FALSE),D237=9,VLOOKUP(H237,[1]Priv_Workers!$B$2:$BD$55,45,FALSE),D237=10,VLOOKUP(H237,[1]Priv_Workers!$B$2:$BD$55,46,FALSE),D237=11,VLOOKUP(H237,[1]Priv_Workers!$B$2:$BD$55,47,FALSE),D237=12,VLOOKUP(H237,[1]Priv_Workers!$B$2:$BD$55,48)),C237=2018,_xlfn.IFS(D237=1,VLOOKUP(H237,[1]Priv_Workers!$B$2:$BD$55,49,FALSE),D237=2,VLOOKUP(H237,[1]Priv_Workers!$B$2:$BD$55,50,FALSE),D237=3,VLOOKUP(H237,[1]Priv_Workers!$B$2:$BD$55,51,FALSE),D237=4,VLOOKUP(H237,[1]Priv_Workers!$B$2:$BD$55,52,FALSE),D237=5,VLOOKUP(H237,[1]Priv_Workers!$B$2:$BD$55,53,FALSE),D237=6,VLOOKUP(H237,[1]Priv_Workers!$B$2:$BD$55,54)))</f>
        <v>3543404</v>
      </c>
      <c r="X237" s="3">
        <f t="shared" si="27"/>
        <v>3.0710582253674714E-3</v>
      </c>
      <c r="Y237" s="2">
        <f>_xlfn.IFS(C237=2014, _xlfn.IFS(E237=1, VLOOKUP(H237, [1]Wage_Info!$B$2:$AH$55, 2, FALSE), E237=2, VLOOKUP(H237, [1]Wage_Info!$B$2:$AH$55, 3, FALSE), E237=3, VLOOKUP(H237, [1]Wage_Info!$B$2:$AH$55, 4, FALSE), E237=4, VLOOKUP(H237, [1]Wage_Info!$B$2:$AH$55, 5, FALSE)), C237=2015, _xlfn.IFS(E237=1, VLOOKUP(H237, [1]Wage_Info!$B$2:$AH$55, 6, FALSE), E237=2, VLOOKUP(H237, [1]Wage_Info!$B$2:$AH$55, 7, FALSE), E237=3, VLOOKUP(H237, [1]Wage_Info!$B$2:$AH$55, 8, FALSE), E237=4, VLOOKUP(H237, [1]Wage_Info!$B$2:$AH$55, 9, FALSE)), C237=2016, _xlfn.IFS(E237=1, VLOOKUP(H237, [1]Wage_Info!$B$2:$AH$55, 10, FALSE), E237=2, VLOOKUP(H237, [1]Wage_Info!$B$2:$AH$55, 11, FALSE), E237=3, VLOOKUP(H237, [1]Wage_Info!$B$2:$AH$55, 12, FALSE), E237=4, VLOOKUP(H237, [1]Wage_Info!$B$2:$AH$55, 13, FALSE)), C237=2017, _xlfn.IFS(E237=1, VLOOKUP(H237, [1]Wage_Info!$B$2:$AH$55, 14, FALSE), E237=2, VLOOKUP(H237, [1]Wage_Info!$B$2:$AH$55, 15, FALSE), E237=3, VLOOKUP(H237, [1]Wage_Info!$B$2:$AH$55, 16, FALSE), E237=4, VLOOKUP(H237, [1]Wage_Info!$B$2:$AH$55, 17, FALSE)), C237 = 2018, _xlfn.IFS(E237=1, VLOOKUP(H237, [1]Wage_Info!$B$2:$AH$55, 18, FALSE), E237=3, VLOOKUP(H237, [1]Wage_Info!$B$2:$AH$55, 19, FALSE)))</f>
        <v>151250349</v>
      </c>
      <c r="Z237" s="2">
        <f>_xlfn.IFS(C237=2014, _xlfn.IFS(E237=1, VLOOKUP(H237, [1]Wage_Info!$B$2:$AL$55, 20, FALSE), E237=2, VLOOKUP(H237, [1]Wage_Info!$B$2:$AL$55, 21, FALSE), E237=3, VLOOKUP(H237, [1]Wage_Info!$B$2:$AL$55, 22, FALSE), E237=4, VLOOKUP(H237, [1]Wage_Info!$B$2:$AL$55, 23, FALSE)), C237=2015, _xlfn.IFS(E237=1, VLOOKUP(H237, [1]Wage_Info!$B$2:$AL$55, 24, FALSE), E237=2, VLOOKUP(H237, [1]Wage_Info!$B$2:$AL$55, 25, FALSE), E237=3, VLOOKUP(H237, [1]Wage_Info!$B$2:$AL$55, 26, FALSE), E237=4, VLOOKUP(H237, [1]Wage_Info!$B$2:$AL$55, 27, FALSE)), C237=2016, _xlfn.IFS(E237=1, VLOOKUP(H237, [1]Wage_Info!$B$2:$AL$55, 28, FALSE), E237=2, VLOOKUP(H237, [1]Wage_Info!$B$2:$AL$55, 29, FALSE), E237=3, VLOOKUP(H237, [1]Wage_Info!$B$2:$AL$55, 30, FALSE), E237=4, VLOOKUP(H237, [1]Wage_Info!$B$2:$AL$55, 31, FALSE)), C237=2017, _xlfn.IFS(E237=1, VLOOKUP(H237, [1]Wage_Info!$B$2:$AL$55, 32, FALSE), E237=2, VLOOKUP(H237, [1]Wage_Info!$B$2:$AL$55, 33, FALSE), E237=3, VLOOKUP(H237, [1]Wage_Info!$B$2:$AL$55, 34, FALSE), E237=4, VLOOKUP(H237, [1]Wage_Info!$B$2:$AL$55, 35, FALSE)), C237 = 2018, _xlfn.IFS(E237=1, VLOOKUP(H237, [1]Wage_Info!$B$2:$AL$55, 36, FALSE), E237=2, VLOOKUP(H237, [1]Wage_Info!$B$2:$AL$55, 37, FALSE)))</f>
        <v>47538652919</v>
      </c>
      <c r="AA237" s="4">
        <f t="shared" si="28"/>
        <v>3.1816288370163106E-3</v>
      </c>
      <c r="AB237">
        <f>[1]Key!C237</f>
        <v>1</v>
      </c>
      <c r="AC237">
        <f t="shared" si="29"/>
        <v>0</v>
      </c>
      <c r="AD237">
        <f t="shared" si="30"/>
        <v>0</v>
      </c>
      <c r="AE237">
        <f t="shared" si="31"/>
        <v>0</v>
      </c>
      <c r="AF237">
        <f>[1]Key!D237</f>
        <v>0</v>
      </c>
    </row>
    <row r="238" spans="1:32" x14ac:dyDescent="0.3">
      <c r="A238">
        <v>237</v>
      </c>
      <c r="B238">
        <v>56</v>
      </c>
      <c r="C238">
        <v>2015</v>
      </c>
      <c r="D238">
        <v>9</v>
      </c>
      <c r="E238">
        <f t="shared" si="24"/>
        <v>3</v>
      </c>
      <c r="F238">
        <v>2017</v>
      </c>
      <c r="G238" t="s">
        <v>65</v>
      </c>
      <c r="H238" s="1">
        <f>VALUE(IF(G238="foreign",53,SUBSTITUTE(G238,G238,VLOOKUP(G238,[1]Key!$G$2:$H$55,2,))))</f>
        <v>11</v>
      </c>
      <c r="I238" t="s">
        <v>65</v>
      </c>
      <c r="J238">
        <f>VALUE(_xlfn.IFS(I238="foreign",53,I238="fictional",54, I238="unspecified", 55, NOT(OR(I238="foreign",I238="fictional")),SUBSTITUTE(I238,I238,VLOOKUP(I238,[1]Key!$G$2:$H$55,2,))))</f>
        <v>11</v>
      </c>
      <c r="K238">
        <f t="shared" si="25"/>
        <v>1</v>
      </c>
      <c r="L238">
        <f>VLOOKUP(H238, [1]Key!$H$2:$K$54, 2)</f>
        <v>5</v>
      </c>
      <c r="M238">
        <f>VLOOKUP(J238, [1]Key!$H$2:$K$54, 2)</f>
        <v>5</v>
      </c>
      <c r="N238">
        <f>VLOOKUP("*"&amp;G238&amp;"*",[1]Key!$N$2:$O$6,2,FALSE)</f>
        <v>3</v>
      </c>
      <c r="O238">
        <f>VLOOKUP("*"&amp;G238&amp;"*",[1]Key!$R$2:$S$11,2,FALSE)</f>
        <v>7</v>
      </c>
      <c r="P238">
        <v>3185</v>
      </c>
      <c r="Q238" s="2">
        <v>25000000</v>
      </c>
      <c r="R238" t="s">
        <v>37</v>
      </c>
      <c r="S238">
        <f>VLOOKUP(R238, [1]Key!$U$2:$V$50, 2, FALSE)</f>
        <v>3</v>
      </c>
      <c r="T238">
        <f t="shared" si="26"/>
        <v>0</v>
      </c>
      <c r="U238">
        <f>_xlfn.IFS(C238=2018, VLOOKUP(H238, '[1]State Pop'!$B$2:$G$55,6),C238=2017, VLOOKUP(H238, '[1]State Pop'!$B$2:$F$55,5),C238=2016, VLOOKUP(H238, '[1]State Pop'!$B$2:$F$55,4), C238=2015, VLOOKUP(H238, '[1]State Pop'!$B$2:$F$55,3), C238=2014, VLOOKUP(H238, '[1]State Pop'!$B$2:$F$55,2))</f>
        <v>10199533</v>
      </c>
      <c r="V238">
        <f>_xlfn.IFS(C238=2014,_xlfn.IFS(D238=1,VLOOKUP(H238,[1]Film_Workers!$B$2:$BD$55,2,FALSE),D238=2,VLOOKUP(H238,[1]Film_Workers!$B$2:$BD$55,3,FALSE),D238=3,VLOOKUP(H238,[1]Film_Workers!$B$2:$BD$55,4,FALSE),D238=4,VLOOKUP(H238,[1]Film_Workers!$B$2:$BD$55,5,FALSE),D238=5,VLOOKUP(H238,[1]Film_Workers!$B$2:$BD$55,6,FALSE),D238=6,VLOOKUP(H238,[1]Film_Workers!$B$2:$BD$55,7,FALSE),D238=7,VLOOKUP(H238,[1]Film_Workers!$B$2:$BD$55,8,FALSE),D238=8,VLOOKUP(H238,[1]Film_Workers!$B$2:$BD$55,9,FALSE),D238=9,VLOOKUP(H238,[1]Film_Workers!$B$2:$BD$55,10,FALSE),D238=10,VLOOKUP(H238,[1]Film_Workers!$B$2:$BD$55,11,FALSE),D238=11,VLOOKUP(H238,[1]Film_Workers!$B$2:$BD$55,12,FALSE),D238=12,VLOOKUP(H238,[1]Film_Workers!$B$2:$BD$55,13,FALSE)),C238=2015,_xlfn.IFS(D238=1,VLOOKUP(H238,[1]Film_Workers!$B$2:$BD$55,14,FALSE),D238=2,VLOOKUP(H238,[1]Film_Workers!$B$2:$BD$55,15,FALSE),D238=3,VLOOKUP(H238,[1]Film_Workers!$B$2:$BD$55,16,FALSE),D238=4,VLOOKUP(H238,[1]Film_Workers!$B$2:$BD$55,17,FALSE),D238=5,VLOOKUP(H238,[1]Film_Workers!$B$2:$BD$55,18,FALSE),D238=6,VLOOKUP(H238,[1]Film_Workers!$B$2:$BD$55,19,FALSE),D238=7,VLOOKUP(H238,[1]Film_Workers!$B$2:$BD$55,20,FALSE),D238=8,VLOOKUP(H238,[1]Film_Workers!$B$2:$BD$55,21,FALSE),D238=9,VLOOKUP(H238,[1]Film_Workers!$B$2:$BD$55,22,FALSE),D238=10,VLOOKUP(H238,[1]Film_Workers!$B$2:$BD$55,23,FALSE),D238=11,VLOOKUP(H238,[1]Film_Workers!$B$2:$BD$55,24,FALSE),D238=12,VLOOKUP(H238,[1]Film_Workers!$B$2:$BD$55,25,FALSE)),C238=2016,_xlfn.IFS(D238=1,VLOOKUP(H238,[1]Film_Workers!$B$2:$BD$55,26,FALSE),D238=2,VLOOKUP(H238,[1]Film_Workers!$B$2:$BD$55,27,FALSE),D238=3,VLOOKUP(H238,[1]Film_Workers!$B$2:$BD$55,28,FALSE),D238=4,VLOOKUP(H238,[1]Film_Workers!$B$2:$BD$55,29,FALSE),D238=5,VLOOKUP(H238,[1]Film_Workers!$B$2:$BD$55,30,FALSE),D238=6,VLOOKUP(H238,[1]Film_Workers!$B$2:$BD$55,31,FALSE),D238=7,VLOOKUP(H238,[1]Film_Workers!$B$2:$BD$55,32,FALSE),D238=8,VLOOKUP(H238,[1]Film_Workers!$B$2:$BD$55,33,FALSE),D238=9,VLOOKUP(H238,[1]Film_Workers!$B$2:$BD$55,34,FALSE),D238=10,VLOOKUP(H238,[1]Film_Workers!$B$2:$BD$55,35,FALSE),D238=11,VLOOKUP(H238,[1]Film_Workers!$B$2:$BD$55,36,FALSE),D238=12,VLOOKUP(H238,[1]Film_Workers!$B$2:$BD$55,37,FALSE)),C238=2017,_xlfn.IFS(D238=1,VLOOKUP(H238,[1]Film_Workers!$B$2:$BD$55,38,FALSE),D238=2,VLOOKUP(H238,[1]Film_Workers!$B$2:$BD$55,39,FALSE),D238=3,VLOOKUP(H238,[1]Film_Workers!$B$2:$BD$55,40,FALSE),D238=4,VLOOKUP(H238,[1]Film_Workers!$B$2:$BD$55,41,FALSE),D238=5,VLOOKUP(H238,[1]Film_Workers!$B$2:$BD$55,42,FALSE),D238=6,VLOOKUP(H238,[1]Film_Workers!$B$2:$BD$55,43,FALSE),D238=7,VLOOKUP(H238,[1]Film_Workers!$B$2:$BD$55,43,FALSE),D238=8,VLOOKUP(H238,[1]Film_Workers!$B$2:$BD$55,44,FALSE),D238=9,VLOOKUP(H238,[1]Film_Workers!$B$2:$BD$55,45,FALSE),D238=10,VLOOKUP(H238,[1]Film_Workers!$B$2:$BD$55,46,FALSE),D238=11,VLOOKUP(H238,[1]Film_Workers!$B$2:$BD$55,47,FALSE),D238=12,VLOOKUP(H238,[1]Film_Workers!$B$2:$BD$55,48)),C238=2018,_xlfn.IFS(D238=1,VLOOKUP(H238,[1]Film_Workers!$B$2:$BD$55,49,FALSE),D238=2,VLOOKUP(H238,[1]Film_Workers!$B$2:$BD$55,50,FALSE),D238=3,VLOOKUP(H238,[1]Film_Workers!$B$2:$BD$55,51,FALSE),D238=4,VLOOKUP(H238,[1]Film_Workers!$B$2:$BD$55,52,FALSE),D238=5,VLOOKUP(H238,[1]Film_Workers!$B$2:$BD$55,53,FALSE),D238=6,VLOOKUP(H238,[1]Film_Workers!$B$2:$BD$55,54)))</f>
        <v>6223</v>
      </c>
      <c r="W238">
        <f>_xlfn.IFS(C238=2014,_xlfn.IFS(D238=1,VLOOKUP(H238,[1]Priv_Workers!$B$2:$BD$55,2,FALSE),D238=2,VLOOKUP(H238,[1]Priv_Workers!$B$2:$BD$55,3,FALSE),D238=3,VLOOKUP(H238,[1]Priv_Workers!$B$2:$BD$55,4,FALSE),D238=4,VLOOKUP(H238,[1]Priv_Workers!$B$2:$BD$55,5,FALSE),D238=5,VLOOKUP(H238,[1]Priv_Workers!$B$2:$BD$55,6,FALSE),D238=6,VLOOKUP(H238,[1]Priv_Workers!$B$2:$BD$55,7,FALSE),D238=7,VLOOKUP(H238,[1]Priv_Workers!$B$2:$BD$55,8,FALSE),D238=8,VLOOKUP(H238,[1]Priv_Workers!$B$2:$BD$55,9,FALSE),D238=9,VLOOKUP(H238,[1]Priv_Workers!$B$2:$BD$55,10,FALSE),D238=10,VLOOKUP(H238,[1]Priv_Workers!$B$2:$BD$55,11,FALSE),D238=11,VLOOKUP(H238,[1]Priv_Workers!$B$2:$BD$55,12,FALSE),D238=12,VLOOKUP(H238,[1]Priv_Workers!$B$2:$BD$55,13,FALSE)),C238=2015,_xlfn.IFS(D238=1,VLOOKUP(H238,[1]Priv_Workers!$B$2:$BD$55,14,FALSE),D238=2,VLOOKUP(H238,[1]Priv_Workers!$B$2:$BD$55,15,FALSE),D238=3,VLOOKUP(H238,[1]Priv_Workers!$B$2:$BD$55,16,FALSE),D238=4,VLOOKUP(H238,[1]Priv_Workers!$B$2:$BD$55,17,FALSE),D238=5,VLOOKUP(H238,[1]Priv_Workers!$B$2:$BD$55,18,FALSE),D238=6,VLOOKUP(H238,[1]Priv_Workers!$B$2:$BD$55,19,FALSE),D238=7,VLOOKUP(H238,[1]Priv_Workers!$B$2:$BD$55,20,FALSE),D238=8,VLOOKUP(H238,[1]Priv_Workers!$B$2:$BD$55,21,FALSE),D238=9,VLOOKUP(H238,[1]Priv_Workers!$B$2:$BD$55,22,FALSE),D238=10,VLOOKUP(H238,[1]Priv_Workers!$B$2:$BD$55,23,FALSE),D238=11,VLOOKUP(H238,[1]Priv_Workers!$B$2:$BD$55,24,FALSE),D238=12,VLOOKUP(H238,[1]Priv_Workers!$B$2:$BD$55,25,FALSE)),C238=2016,_xlfn.IFS(D238=1,VLOOKUP(H238,[1]Priv_Workers!$B$2:$BD$55,26,FALSE),D238=2,VLOOKUP(H238,[1]Priv_Workers!$B$2:$BD$55,27,FALSE),D238=3,VLOOKUP(H238,[1]Priv_Workers!$B$2:$BD$55,28,FALSE),D238=4,VLOOKUP(H238,[1]Priv_Workers!$B$2:$BD$55,29,FALSE),D238=5,VLOOKUP(H238,[1]Priv_Workers!$B$2:$BD$55,30,FALSE),D238=6,VLOOKUP(H238,[1]Priv_Workers!$B$2:$BD$55,31,FALSE),D238=7,VLOOKUP(H238,[1]Priv_Workers!$B$2:$BD$55,32,FALSE),D238=8,VLOOKUP(H238,[1]Priv_Workers!$B$2:$BD$55,33,FALSE),D238=9,VLOOKUP(H238,[1]Priv_Workers!$B$2:$BD$55,34,FALSE),D238=10,VLOOKUP(H238,[1]Priv_Workers!$B$2:$BD$55,35,FALSE),D238=11,VLOOKUP(H238,[1]Priv_Workers!$B$2:$BD$55,36,FALSE),D238=12,VLOOKUP(H238,[1]Priv_Workers!$B$2:$BD$55,37,FALSE)),C238=2017,_xlfn.IFS(D238=1,VLOOKUP(H238,[1]Priv_Workers!$B$2:$BD$55,38,FALSE),D238=2,VLOOKUP(H238,[1]Priv_Workers!$B$2:$BD$55,39,FALSE),D238=3,VLOOKUP(H238,[1]Priv_Workers!$B$2:$BD$55,40,FALSE),D238=4,VLOOKUP(H238,[1]Priv_Workers!$B$2:$BD$55,41,FALSE),D238=5,VLOOKUP(H238,[1]Priv_Workers!$B$2:$BD$55,42,FALSE),D238=6,VLOOKUP(H238,[1]Priv_Workers!$B$2:$BD$55,43,FALSE),D238=7,VLOOKUP(H238,[1]Priv_Workers!$B$2:$BD$55,43,FALSE),D238=8,VLOOKUP(H238,[1]Priv_Workers!$B$2:$BD$55,44,FALSE),D238=9,VLOOKUP(H238,[1]Priv_Workers!$B$2:$BD$55,45,FALSE),D238=10,VLOOKUP(H238,[1]Priv_Workers!$B$2:$BD$55,46,FALSE),D238=11,VLOOKUP(H238,[1]Priv_Workers!$B$2:$BD$55,47,FALSE),D238=12,VLOOKUP(H238,[1]Priv_Workers!$B$2:$BD$55,48)),C238=2018,_xlfn.IFS(D238=1,VLOOKUP(H238,[1]Priv_Workers!$B$2:$BD$55,49,FALSE),D238=2,VLOOKUP(H238,[1]Priv_Workers!$B$2:$BD$55,50,FALSE),D238=3,VLOOKUP(H238,[1]Priv_Workers!$B$2:$BD$55,51,FALSE),D238=4,VLOOKUP(H238,[1]Priv_Workers!$B$2:$BD$55,52,FALSE),D238=5,VLOOKUP(H238,[1]Priv_Workers!$B$2:$BD$55,53,FALSE),D238=6,VLOOKUP(H238,[1]Priv_Workers!$B$2:$BD$55,54)))</f>
        <v>3531520</v>
      </c>
      <c r="X238" s="3">
        <f t="shared" si="27"/>
        <v>1.7621307538963392E-3</v>
      </c>
      <c r="Y238" s="2">
        <f>_xlfn.IFS(C238=2014, _xlfn.IFS(E238=1, VLOOKUP(H238, [1]Wage_Info!$B$2:$AH$55, 2, FALSE), E238=2, VLOOKUP(H238, [1]Wage_Info!$B$2:$AH$55, 3, FALSE), E238=3, VLOOKUP(H238, [1]Wage_Info!$B$2:$AH$55, 4, FALSE), E238=4, VLOOKUP(H238, [1]Wage_Info!$B$2:$AH$55, 5, FALSE)), C238=2015, _xlfn.IFS(E238=1, VLOOKUP(H238, [1]Wage_Info!$B$2:$AH$55, 6, FALSE), E238=2, VLOOKUP(H238, [1]Wage_Info!$B$2:$AH$55, 7, FALSE), E238=3, VLOOKUP(H238, [1]Wage_Info!$B$2:$AH$55, 8, FALSE), E238=4, VLOOKUP(H238, [1]Wage_Info!$B$2:$AH$55, 9, FALSE)), C238=2016, _xlfn.IFS(E238=1, VLOOKUP(H238, [1]Wage_Info!$B$2:$AH$55, 10, FALSE), E238=2, VLOOKUP(H238, [1]Wage_Info!$B$2:$AH$55, 11, FALSE), E238=3, VLOOKUP(H238, [1]Wage_Info!$B$2:$AH$55, 12, FALSE), E238=4, VLOOKUP(H238, [1]Wage_Info!$B$2:$AH$55, 13, FALSE)), C238=2017, _xlfn.IFS(E238=1, VLOOKUP(H238, [1]Wage_Info!$B$2:$AH$55, 14, FALSE), E238=2, VLOOKUP(H238, [1]Wage_Info!$B$2:$AH$55, 15, FALSE), E238=3, VLOOKUP(H238, [1]Wage_Info!$B$2:$AH$55, 16, FALSE), E238=4, VLOOKUP(H238, [1]Wage_Info!$B$2:$AH$55, 17, FALSE)), C238 = 2018, _xlfn.IFS(E238=1, VLOOKUP(H238, [1]Wage_Info!$B$2:$AH$55, 18, FALSE), E238=3, VLOOKUP(H238, [1]Wage_Info!$B$2:$AH$55, 19, FALSE)))</f>
        <v>94216253</v>
      </c>
      <c r="Z238" s="2">
        <f>_xlfn.IFS(C238=2014, _xlfn.IFS(E238=1, VLOOKUP(H238, [1]Wage_Info!$B$2:$AL$55, 20, FALSE), E238=2, VLOOKUP(H238, [1]Wage_Info!$B$2:$AL$55, 21, FALSE), E238=3, VLOOKUP(H238, [1]Wage_Info!$B$2:$AL$55, 22, FALSE), E238=4, VLOOKUP(H238, [1]Wage_Info!$B$2:$AL$55, 23, FALSE)), C238=2015, _xlfn.IFS(E238=1, VLOOKUP(H238, [1]Wage_Info!$B$2:$AL$55, 24, FALSE), E238=2, VLOOKUP(H238, [1]Wage_Info!$B$2:$AL$55, 25, FALSE), E238=3, VLOOKUP(H238, [1]Wage_Info!$B$2:$AL$55, 26, FALSE), E238=4, VLOOKUP(H238, [1]Wage_Info!$B$2:$AL$55, 27, FALSE)), C238=2016, _xlfn.IFS(E238=1, VLOOKUP(H238, [1]Wage_Info!$B$2:$AL$55, 28, FALSE), E238=2, VLOOKUP(H238, [1]Wage_Info!$B$2:$AL$55, 29, FALSE), E238=3, VLOOKUP(H238, [1]Wage_Info!$B$2:$AL$55, 30, FALSE), E238=4, VLOOKUP(H238, [1]Wage_Info!$B$2:$AL$55, 31, FALSE)), C238=2017, _xlfn.IFS(E238=1, VLOOKUP(H238, [1]Wage_Info!$B$2:$AL$55, 32, FALSE), E238=2, VLOOKUP(H238, [1]Wage_Info!$B$2:$AL$55, 33, FALSE), E238=3, VLOOKUP(H238, [1]Wage_Info!$B$2:$AL$55, 34, FALSE), E238=4, VLOOKUP(H238, [1]Wage_Info!$B$2:$AL$55, 35, FALSE)), C238 = 2018, _xlfn.IFS(E238=1, VLOOKUP(H238, [1]Wage_Info!$B$2:$AL$55, 36, FALSE), E238=2, VLOOKUP(H238, [1]Wage_Info!$B$2:$AL$55, 37, FALSE)))</f>
        <v>42086831937</v>
      </c>
      <c r="AA238" s="4">
        <f t="shared" si="28"/>
        <v>2.2386159438427867E-3</v>
      </c>
      <c r="AB238">
        <f>[1]Key!C238</f>
        <v>1</v>
      </c>
      <c r="AC238">
        <f t="shared" si="29"/>
        <v>0</v>
      </c>
      <c r="AD238">
        <f t="shared" si="30"/>
        <v>0</v>
      </c>
      <c r="AE238">
        <f t="shared" si="31"/>
        <v>0</v>
      </c>
      <c r="AF238">
        <f>[1]Key!D238</f>
        <v>0</v>
      </c>
    </row>
    <row r="239" spans="1:32" x14ac:dyDescent="0.3">
      <c r="A239">
        <v>238</v>
      </c>
      <c r="B239">
        <v>57</v>
      </c>
      <c r="C239">
        <v>2015</v>
      </c>
      <c r="D239">
        <v>8</v>
      </c>
      <c r="E239">
        <f t="shared" si="24"/>
        <v>3</v>
      </c>
      <c r="F239">
        <v>2017</v>
      </c>
      <c r="G239" t="s">
        <v>32</v>
      </c>
      <c r="H239" s="1">
        <f>VALUE(IF(G239="foreign",53,SUBSTITUTE(G239,G239,VLOOKUP(G239,[1]Key!$G$2:$H$55,2,))))</f>
        <v>53</v>
      </c>
      <c r="I239" t="s">
        <v>117</v>
      </c>
      <c r="J239">
        <f>VALUE(_xlfn.IFS(I239="foreign",53,I239="fictional",54, I239="unspecified", 55, NOT(OR(I239="foreign",I239="fictional")),SUBSTITUTE(I239,I239,VLOOKUP(I239,[1]Key!$G$2:$H$55,2,))))</f>
        <v>23</v>
      </c>
      <c r="K239">
        <f t="shared" si="25"/>
        <v>0</v>
      </c>
      <c r="L239">
        <f>VLOOKUP(H239, [1]Key!$H$2:$K$54, 2)</f>
        <v>0</v>
      </c>
      <c r="M239">
        <f>VLOOKUP(J239, [1]Key!$H$2:$K$54, 2)</f>
        <v>0</v>
      </c>
      <c r="N239">
        <f>VLOOKUP("*"&amp;G239&amp;"*",[1]Key!$N$2:$O$6,2,FALSE)</f>
        <v>0</v>
      </c>
      <c r="O239">
        <f>VLOOKUP("*"&amp;G239&amp;"*",[1]Key!$R$2:$S$11,2,FALSE)</f>
        <v>0</v>
      </c>
      <c r="P239">
        <v>3178</v>
      </c>
      <c r="Q239" s="2">
        <v>22000000</v>
      </c>
      <c r="R239" t="s">
        <v>33</v>
      </c>
      <c r="S239">
        <f>VLOOKUP(R239, [1]Key!$U$2:$V$23, 2, FALSE)</f>
        <v>1</v>
      </c>
      <c r="T239">
        <f t="shared" si="26"/>
        <v>0</v>
      </c>
      <c r="U239">
        <f>_xlfn.IFS(C239=2018, VLOOKUP(H239, '[1]State Pop'!$B$2:$G$55,6),C239=2017, VLOOKUP(H239, '[1]State Pop'!$B$2:$F$55,5),C239=2016, VLOOKUP(H239, '[1]State Pop'!$B$2:$F$55,4), C239=2015, VLOOKUP(H239, '[1]State Pop'!$B$2:$F$55,3), C239=2014, VLOOKUP(H239, '[1]State Pop'!$B$2:$F$55,2))</f>
        <v>0</v>
      </c>
      <c r="V239">
        <f>_xlfn.IFS(C239=2014,_xlfn.IFS(D239=1,VLOOKUP(H239,[1]Film_Workers!$B$2:$BD$55,2,FALSE),D239=2,VLOOKUP(H239,[1]Film_Workers!$B$2:$BD$55,3,FALSE),D239=3,VLOOKUP(H239,[1]Film_Workers!$B$2:$BD$55,4,FALSE),D239=4,VLOOKUP(H239,[1]Film_Workers!$B$2:$BD$55,5,FALSE),D239=5,VLOOKUP(H239,[1]Film_Workers!$B$2:$BD$55,6,FALSE),D239=6,VLOOKUP(H239,[1]Film_Workers!$B$2:$BD$55,7,FALSE),D239=7,VLOOKUP(H239,[1]Film_Workers!$B$2:$BD$55,8,FALSE),D239=8,VLOOKUP(H239,[1]Film_Workers!$B$2:$BD$55,9,FALSE),D239=9,VLOOKUP(H239,[1]Film_Workers!$B$2:$BD$55,10,FALSE),D239=10,VLOOKUP(H239,[1]Film_Workers!$B$2:$BD$55,11,FALSE),D239=11,VLOOKUP(H239,[1]Film_Workers!$B$2:$BD$55,12,FALSE),D239=12,VLOOKUP(H239,[1]Film_Workers!$B$2:$BD$55,13,FALSE)),C239=2015,_xlfn.IFS(D239=1,VLOOKUP(H239,[1]Film_Workers!$B$2:$BD$55,14,FALSE),D239=2,VLOOKUP(H239,[1]Film_Workers!$B$2:$BD$55,15,FALSE),D239=3,VLOOKUP(H239,[1]Film_Workers!$B$2:$BD$55,16,FALSE),D239=4,VLOOKUP(H239,[1]Film_Workers!$B$2:$BD$55,17,FALSE),D239=5,VLOOKUP(H239,[1]Film_Workers!$B$2:$BD$55,18,FALSE),D239=6,VLOOKUP(H239,[1]Film_Workers!$B$2:$BD$55,19,FALSE),D239=7,VLOOKUP(H239,[1]Film_Workers!$B$2:$BD$55,20,FALSE),D239=8,VLOOKUP(H239,[1]Film_Workers!$B$2:$BD$55,21,FALSE),D239=9,VLOOKUP(H239,[1]Film_Workers!$B$2:$BD$55,22,FALSE),D239=10,VLOOKUP(H239,[1]Film_Workers!$B$2:$BD$55,23,FALSE),D239=11,VLOOKUP(H239,[1]Film_Workers!$B$2:$BD$55,24,FALSE),D239=12,VLOOKUP(H239,[1]Film_Workers!$B$2:$BD$55,25,FALSE)),C239=2016,_xlfn.IFS(D239=1,VLOOKUP(H239,[1]Film_Workers!$B$2:$BD$55,26,FALSE),D239=2,VLOOKUP(H239,[1]Film_Workers!$B$2:$BD$55,27,FALSE),D239=3,VLOOKUP(H239,[1]Film_Workers!$B$2:$BD$55,28,FALSE),D239=4,VLOOKUP(H239,[1]Film_Workers!$B$2:$BD$55,29,FALSE),D239=5,VLOOKUP(H239,[1]Film_Workers!$B$2:$BD$55,30,FALSE),D239=6,VLOOKUP(H239,[1]Film_Workers!$B$2:$BD$55,31,FALSE),D239=7,VLOOKUP(H239,[1]Film_Workers!$B$2:$BD$55,32,FALSE),D239=8,VLOOKUP(H239,[1]Film_Workers!$B$2:$BD$55,33,FALSE),D239=9,VLOOKUP(H239,[1]Film_Workers!$B$2:$BD$55,34,FALSE),D239=10,VLOOKUP(H239,[1]Film_Workers!$B$2:$BD$55,35,FALSE),D239=11,VLOOKUP(H239,[1]Film_Workers!$B$2:$BD$55,36,FALSE),D239=12,VLOOKUP(H239,[1]Film_Workers!$B$2:$BD$55,37,FALSE)),C239=2017,_xlfn.IFS(D239=1,VLOOKUP(H239,[1]Film_Workers!$B$2:$BD$55,38,FALSE),D239=2,VLOOKUP(H239,[1]Film_Workers!$B$2:$BD$55,39,FALSE),D239=3,VLOOKUP(H239,[1]Film_Workers!$B$2:$BD$55,40,FALSE),D239=4,VLOOKUP(H239,[1]Film_Workers!$B$2:$BD$55,41,FALSE),D239=5,VLOOKUP(H239,[1]Film_Workers!$B$2:$BD$55,42,FALSE),D239=6,VLOOKUP(H239,[1]Film_Workers!$B$2:$BD$55,43,FALSE),D239=7,VLOOKUP(H239,[1]Film_Workers!$B$2:$BD$55,43,FALSE),D239=8,VLOOKUP(H239,[1]Film_Workers!$B$2:$BD$55,44,FALSE),D239=9,VLOOKUP(H239,[1]Film_Workers!$B$2:$BD$55,45,FALSE),D239=10,VLOOKUP(H239,[1]Film_Workers!$B$2:$BD$55,46,FALSE),D239=11,VLOOKUP(H239,[1]Film_Workers!$B$2:$BD$55,47,FALSE),D239=12,VLOOKUP(H239,[1]Film_Workers!$B$2:$BD$55,48)),C239=2018,_xlfn.IFS(D239=1,VLOOKUP(H239,[1]Film_Workers!$B$2:$BD$55,49,FALSE),D239=2,VLOOKUP(H239,[1]Film_Workers!$B$2:$BD$55,50,FALSE),D239=3,VLOOKUP(H239,[1]Film_Workers!$B$2:$BD$55,51,FALSE),D239=4,VLOOKUP(H239,[1]Film_Workers!$B$2:$BD$55,52,FALSE),D239=5,VLOOKUP(H239,[1]Film_Workers!$B$2:$BD$55,53,FALSE),D239=6,VLOOKUP(H239,[1]Film_Workers!$B$2:$BD$55,54)))</f>
        <v>0</v>
      </c>
      <c r="W239">
        <f>_xlfn.IFS(C239=2014,_xlfn.IFS(D239=1,VLOOKUP(H239,[1]Priv_Workers!$B$2:$BD$55,2,FALSE),D239=2,VLOOKUP(H239,[1]Priv_Workers!$B$2:$BD$55,3,FALSE),D239=3,VLOOKUP(H239,[1]Priv_Workers!$B$2:$BD$55,4,FALSE),D239=4,VLOOKUP(H239,[1]Priv_Workers!$B$2:$BD$55,5,FALSE),D239=5,VLOOKUP(H239,[1]Priv_Workers!$B$2:$BD$55,6,FALSE),D239=6,VLOOKUP(H239,[1]Priv_Workers!$B$2:$BD$55,7,FALSE),D239=7,VLOOKUP(H239,[1]Priv_Workers!$B$2:$BD$55,8,FALSE),D239=8,VLOOKUP(H239,[1]Priv_Workers!$B$2:$BD$55,9,FALSE),D239=9,VLOOKUP(H239,[1]Priv_Workers!$B$2:$BD$55,10,FALSE),D239=10,VLOOKUP(H239,[1]Priv_Workers!$B$2:$BD$55,11,FALSE),D239=11,VLOOKUP(H239,[1]Priv_Workers!$B$2:$BD$55,12,FALSE),D239=12,VLOOKUP(H239,[1]Priv_Workers!$B$2:$BD$55,13,FALSE)),C239=2015,_xlfn.IFS(D239=1,VLOOKUP(H239,[1]Priv_Workers!$B$2:$BD$55,14,FALSE),D239=2,VLOOKUP(H239,[1]Priv_Workers!$B$2:$BD$55,15,FALSE),D239=3,VLOOKUP(H239,[1]Priv_Workers!$B$2:$BD$55,16,FALSE),D239=4,VLOOKUP(H239,[1]Priv_Workers!$B$2:$BD$55,17,FALSE),D239=5,VLOOKUP(H239,[1]Priv_Workers!$B$2:$BD$55,18,FALSE),D239=6,VLOOKUP(H239,[1]Priv_Workers!$B$2:$BD$55,19,FALSE),D239=7,VLOOKUP(H239,[1]Priv_Workers!$B$2:$BD$55,20,FALSE),D239=8,VLOOKUP(H239,[1]Priv_Workers!$B$2:$BD$55,21,FALSE),D239=9,VLOOKUP(H239,[1]Priv_Workers!$B$2:$BD$55,22,FALSE),D239=10,VLOOKUP(H239,[1]Priv_Workers!$B$2:$BD$55,23,FALSE),D239=11,VLOOKUP(H239,[1]Priv_Workers!$B$2:$BD$55,24,FALSE),D239=12,VLOOKUP(H239,[1]Priv_Workers!$B$2:$BD$55,25,FALSE)),C239=2016,_xlfn.IFS(D239=1,VLOOKUP(H239,[1]Priv_Workers!$B$2:$BD$55,26,FALSE),D239=2,VLOOKUP(H239,[1]Priv_Workers!$B$2:$BD$55,27,FALSE),D239=3,VLOOKUP(H239,[1]Priv_Workers!$B$2:$BD$55,28,FALSE),D239=4,VLOOKUP(H239,[1]Priv_Workers!$B$2:$BD$55,29,FALSE),D239=5,VLOOKUP(H239,[1]Priv_Workers!$B$2:$BD$55,30,FALSE),D239=6,VLOOKUP(H239,[1]Priv_Workers!$B$2:$BD$55,31,FALSE),D239=7,VLOOKUP(H239,[1]Priv_Workers!$B$2:$BD$55,32,FALSE),D239=8,VLOOKUP(H239,[1]Priv_Workers!$B$2:$BD$55,33,FALSE),D239=9,VLOOKUP(H239,[1]Priv_Workers!$B$2:$BD$55,34,FALSE),D239=10,VLOOKUP(H239,[1]Priv_Workers!$B$2:$BD$55,35,FALSE),D239=11,VLOOKUP(H239,[1]Priv_Workers!$B$2:$BD$55,36,FALSE),D239=12,VLOOKUP(H239,[1]Priv_Workers!$B$2:$BD$55,37,FALSE)),C239=2017,_xlfn.IFS(D239=1,VLOOKUP(H239,[1]Priv_Workers!$B$2:$BD$55,38,FALSE),D239=2,VLOOKUP(H239,[1]Priv_Workers!$B$2:$BD$55,39,FALSE),D239=3,VLOOKUP(H239,[1]Priv_Workers!$B$2:$BD$55,40,FALSE),D239=4,VLOOKUP(H239,[1]Priv_Workers!$B$2:$BD$55,41,FALSE),D239=5,VLOOKUP(H239,[1]Priv_Workers!$B$2:$BD$55,42,FALSE),D239=6,VLOOKUP(H239,[1]Priv_Workers!$B$2:$BD$55,43,FALSE),D239=7,VLOOKUP(H239,[1]Priv_Workers!$B$2:$BD$55,43,FALSE),D239=8,VLOOKUP(H239,[1]Priv_Workers!$B$2:$BD$55,44,FALSE),D239=9,VLOOKUP(H239,[1]Priv_Workers!$B$2:$BD$55,45,FALSE),D239=10,VLOOKUP(H239,[1]Priv_Workers!$B$2:$BD$55,46,FALSE),D239=11,VLOOKUP(H239,[1]Priv_Workers!$B$2:$BD$55,47,FALSE),D239=12,VLOOKUP(H239,[1]Priv_Workers!$B$2:$BD$55,48)),C239=2018,_xlfn.IFS(D239=1,VLOOKUP(H239,[1]Priv_Workers!$B$2:$BD$55,49,FALSE),D239=2,VLOOKUP(H239,[1]Priv_Workers!$B$2:$BD$55,50,FALSE),D239=3,VLOOKUP(H239,[1]Priv_Workers!$B$2:$BD$55,51,FALSE),D239=4,VLOOKUP(H239,[1]Priv_Workers!$B$2:$BD$55,52,FALSE),D239=5,VLOOKUP(H239,[1]Priv_Workers!$B$2:$BD$55,53,FALSE),D239=6,VLOOKUP(H239,[1]Priv_Workers!$B$2:$BD$55,54)))</f>
        <v>0</v>
      </c>
      <c r="X239" s="3" t="e">
        <f t="shared" si="27"/>
        <v>#DIV/0!</v>
      </c>
      <c r="Y239" s="2">
        <f>_xlfn.IFS(C239=2014, _xlfn.IFS(E239=1, VLOOKUP(H239, [1]Wage_Info!$B$2:$AH$55, 2, FALSE), E239=2, VLOOKUP(H239, [1]Wage_Info!$B$2:$AH$55, 3, FALSE), E239=3, VLOOKUP(H239, [1]Wage_Info!$B$2:$AH$55, 4, FALSE), E239=4, VLOOKUP(H239, [1]Wage_Info!$B$2:$AH$55, 5, FALSE)), C239=2015, _xlfn.IFS(E239=1, VLOOKUP(H239, [1]Wage_Info!$B$2:$AH$55, 6, FALSE), E239=2, VLOOKUP(H239, [1]Wage_Info!$B$2:$AH$55, 7, FALSE), E239=3, VLOOKUP(H239, [1]Wage_Info!$B$2:$AH$55, 8, FALSE), E239=4, VLOOKUP(H239, [1]Wage_Info!$B$2:$AH$55, 9, FALSE)), C239=2016, _xlfn.IFS(E239=1, VLOOKUP(H239, [1]Wage_Info!$B$2:$AH$55, 10, FALSE), E239=2, VLOOKUP(H239, [1]Wage_Info!$B$2:$AH$55, 11, FALSE), E239=3, VLOOKUP(H239, [1]Wage_Info!$B$2:$AH$55, 12, FALSE), E239=4, VLOOKUP(H239, [1]Wage_Info!$B$2:$AH$55, 13, FALSE)), C239=2017, _xlfn.IFS(E239=1, VLOOKUP(H239, [1]Wage_Info!$B$2:$AH$55, 14, FALSE), E239=2, VLOOKUP(H239, [1]Wage_Info!$B$2:$AH$55, 15, FALSE), E239=3, VLOOKUP(H239, [1]Wage_Info!$B$2:$AH$55, 16, FALSE), E239=4, VLOOKUP(H239, [1]Wage_Info!$B$2:$AH$55, 17, FALSE)), C239 = 2018, _xlfn.IFS(E239=1, VLOOKUP(H239, [1]Wage_Info!$B$2:$AH$55, 18, FALSE), E239=3, VLOOKUP(H239, [1]Wage_Info!$B$2:$AH$55, 19, FALSE)))</f>
        <v>0</v>
      </c>
      <c r="Z239" s="2">
        <f>_xlfn.IFS(C239=2014, _xlfn.IFS(E239=1, VLOOKUP(H239, [1]Wage_Info!$B$2:$AL$55, 20, FALSE), E239=2, VLOOKUP(H239, [1]Wage_Info!$B$2:$AL$55, 21, FALSE), E239=3, VLOOKUP(H239, [1]Wage_Info!$B$2:$AL$55, 22, FALSE), E239=4, VLOOKUP(H239, [1]Wage_Info!$B$2:$AL$55, 23, FALSE)), C239=2015, _xlfn.IFS(E239=1, VLOOKUP(H239, [1]Wage_Info!$B$2:$AL$55, 24, FALSE), E239=2, VLOOKUP(H239, [1]Wage_Info!$B$2:$AL$55, 25, FALSE), E239=3, VLOOKUP(H239, [1]Wage_Info!$B$2:$AL$55, 26, FALSE), E239=4, VLOOKUP(H239, [1]Wage_Info!$B$2:$AL$55, 27, FALSE)), C239=2016, _xlfn.IFS(E239=1, VLOOKUP(H239, [1]Wage_Info!$B$2:$AL$55, 28, FALSE), E239=2, VLOOKUP(H239, [1]Wage_Info!$B$2:$AL$55, 29, FALSE), E239=3, VLOOKUP(H239, [1]Wage_Info!$B$2:$AL$55, 30, FALSE), E239=4, VLOOKUP(H239, [1]Wage_Info!$B$2:$AL$55, 31, FALSE)), C239=2017, _xlfn.IFS(E239=1, VLOOKUP(H239, [1]Wage_Info!$B$2:$AL$55, 32, FALSE), E239=2, VLOOKUP(H239, [1]Wage_Info!$B$2:$AL$55, 33, FALSE), E239=3, VLOOKUP(H239, [1]Wage_Info!$B$2:$AL$55, 34, FALSE), E239=4, VLOOKUP(H239, [1]Wage_Info!$B$2:$AL$55, 35, FALSE)), C239 = 2018, _xlfn.IFS(E239=1, VLOOKUP(H239, [1]Wage_Info!$B$2:$AL$55, 36, FALSE), E239=2, VLOOKUP(H239, [1]Wage_Info!$B$2:$AL$55, 37, FALSE)))</f>
        <v>0</v>
      </c>
      <c r="AA239" s="4" t="e">
        <f t="shared" si="28"/>
        <v>#DIV/0!</v>
      </c>
      <c r="AB239">
        <f>[1]Key!C239</f>
        <v>1</v>
      </c>
      <c r="AC239">
        <f t="shared" si="29"/>
        <v>0</v>
      </c>
      <c r="AD239">
        <f t="shared" si="30"/>
        <v>0</v>
      </c>
      <c r="AE239">
        <f t="shared" si="31"/>
        <v>0</v>
      </c>
      <c r="AF239">
        <f>[1]Key!D239</f>
        <v>0</v>
      </c>
    </row>
    <row r="240" spans="1:32" x14ac:dyDescent="0.3">
      <c r="A240">
        <v>239</v>
      </c>
      <c r="B240">
        <v>58</v>
      </c>
      <c r="E240" t="e">
        <f t="shared" si="24"/>
        <v>#N/A</v>
      </c>
      <c r="F240">
        <v>2017</v>
      </c>
      <c r="H240" s="1" t="e">
        <f>VALUE(IF(G240="foreign",53,SUBSTITUTE(G240,G240,VLOOKUP(G240,[1]Key!$G$2:$H$55,2,))))</f>
        <v>#N/A</v>
      </c>
      <c r="I240" t="s">
        <v>118</v>
      </c>
      <c r="J240">
        <f>VALUE(_xlfn.IFS(I240="foreign",53,I240="fictional",54, I240="unspecified", 55, NOT(OR(I240="foreign",I240="fictional")),SUBSTITUTE(I240,I240,VLOOKUP(I240,[1]Key!$G$2:$H$55,2,))))</f>
        <v>15</v>
      </c>
      <c r="K240" t="e">
        <f t="shared" si="25"/>
        <v>#N/A</v>
      </c>
      <c r="L240" t="e">
        <f>VLOOKUP(H240, [1]Key!$H$2:$K$54, 2)</f>
        <v>#N/A</v>
      </c>
      <c r="M240">
        <f>VLOOKUP(J240, [1]Key!$H$2:$K$54, 2)</f>
        <v>0</v>
      </c>
      <c r="N240">
        <f>VLOOKUP("*"&amp;G240&amp;"*",[1]Key!$N$2:$O$6,2,FALSE)</f>
        <v>1</v>
      </c>
      <c r="O240">
        <f>VLOOKUP("*"&amp;G240&amp;"*",[1]Key!$R$2:$S$11,2,FALSE)</f>
        <v>1</v>
      </c>
      <c r="P240">
        <v>3174</v>
      </c>
      <c r="Q240" s="2">
        <v>22000000</v>
      </c>
      <c r="R240" t="s">
        <v>66</v>
      </c>
      <c r="S240">
        <f>VLOOKUP(R240, [1]Key!$U$2:$V$23, 2, FALSE)</f>
        <v>4</v>
      </c>
      <c r="T240">
        <f t="shared" si="26"/>
        <v>0</v>
      </c>
      <c r="U240" t="e">
        <f>_xlfn.IFS(C240=2018, VLOOKUP(H240, '[1]State Pop'!$B$2:$G$55,6),C240=2017, VLOOKUP(H240, '[1]State Pop'!$B$2:$F$55,5),C240=2016, VLOOKUP(H240, '[1]State Pop'!$B$2:$F$55,4), C240=2015, VLOOKUP(H240, '[1]State Pop'!$B$2:$F$55,3), C240=2014, VLOOKUP(H240, '[1]State Pop'!$B$2:$F$55,2))</f>
        <v>#N/A</v>
      </c>
      <c r="V240" t="e">
        <f>_xlfn.IFS(C240=2014,_xlfn.IFS(D240=1,VLOOKUP(H240,[1]Film_Workers!$B$2:$BD$55,2,FALSE),D240=2,VLOOKUP(H240,[1]Film_Workers!$B$2:$BD$55,3,FALSE),D240=3,VLOOKUP(H240,[1]Film_Workers!$B$2:$BD$55,4,FALSE),D240=4,VLOOKUP(H240,[1]Film_Workers!$B$2:$BD$55,5,FALSE),D240=5,VLOOKUP(H240,[1]Film_Workers!$B$2:$BD$55,6,FALSE),D240=6,VLOOKUP(H240,[1]Film_Workers!$B$2:$BD$55,7,FALSE),D240=7,VLOOKUP(H240,[1]Film_Workers!$B$2:$BD$55,8,FALSE),D240=8,VLOOKUP(H240,[1]Film_Workers!$B$2:$BD$55,9,FALSE),D240=9,VLOOKUP(H240,[1]Film_Workers!$B$2:$BD$55,10,FALSE),D240=10,VLOOKUP(H240,[1]Film_Workers!$B$2:$BD$55,11,FALSE),D240=11,VLOOKUP(H240,[1]Film_Workers!$B$2:$BD$55,12,FALSE),D240=12,VLOOKUP(H240,[1]Film_Workers!$B$2:$BD$55,13,FALSE)),C240=2015,_xlfn.IFS(D240=1,VLOOKUP(H240,[1]Film_Workers!$B$2:$BD$55,14,FALSE),D240=2,VLOOKUP(H240,[1]Film_Workers!$B$2:$BD$55,15,FALSE),D240=3,VLOOKUP(H240,[1]Film_Workers!$B$2:$BD$55,16,FALSE),D240=4,VLOOKUP(H240,[1]Film_Workers!$B$2:$BD$55,17,FALSE),D240=5,VLOOKUP(H240,[1]Film_Workers!$B$2:$BD$55,18,FALSE),D240=6,VLOOKUP(H240,[1]Film_Workers!$B$2:$BD$55,19,FALSE),D240=7,VLOOKUP(H240,[1]Film_Workers!$B$2:$BD$55,20,FALSE),D240=8,VLOOKUP(H240,[1]Film_Workers!$B$2:$BD$55,21,FALSE),D240=9,VLOOKUP(H240,[1]Film_Workers!$B$2:$BD$55,22,FALSE),D240=10,VLOOKUP(H240,[1]Film_Workers!$B$2:$BD$55,23,FALSE),D240=11,VLOOKUP(H240,[1]Film_Workers!$B$2:$BD$55,24,FALSE),D240=12,VLOOKUP(H240,[1]Film_Workers!$B$2:$BD$55,25,FALSE)),C240=2016,_xlfn.IFS(D240=1,VLOOKUP(H240,[1]Film_Workers!$B$2:$BD$55,26,FALSE),D240=2,VLOOKUP(H240,[1]Film_Workers!$B$2:$BD$55,27,FALSE),D240=3,VLOOKUP(H240,[1]Film_Workers!$B$2:$BD$55,28,FALSE),D240=4,VLOOKUP(H240,[1]Film_Workers!$B$2:$BD$55,29,FALSE),D240=5,VLOOKUP(H240,[1]Film_Workers!$B$2:$BD$55,30,FALSE),D240=6,VLOOKUP(H240,[1]Film_Workers!$B$2:$BD$55,31,FALSE),D240=7,VLOOKUP(H240,[1]Film_Workers!$B$2:$BD$55,32,FALSE),D240=8,VLOOKUP(H240,[1]Film_Workers!$B$2:$BD$55,33,FALSE),D240=9,VLOOKUP(H240,[1]Film_Workers!$B$2:$BD$55,34,FALSE),D240=10,VLOOKUP(H240,[1]Film_Workers!$B$2:$BD$55,35,FALSE),D240=11,VLOOKUP(H240,[1]Film_Workers!$B$2:$BD$55,36,FALSE),D240=12,VLOOKUP(H240,[1]Film_Workers!$B$2:$BD$55,37,FALSE)),C240=2017,_xlfn.IFS(D240=1,VLOOKUP(H240,[1]Film_Workers!$B$2:$BD$55,38,FALSE),D240=2,VLOOKUP(H240,[1]Film_Workers!$B$2:$BD$55,39,FALSE),D240=3,VLOOKUP(H240,[1]Film_Workers!$B$2:$BD$55,40,FALSE),D240=4,VLOOKUP(H240,[1]Film_Workers!$B$2:$BD$55,41,FALSE),D240=5,VLOOKUP(H240,[1]Film_Workers!$B$2:$BD$55,42,FALSE),D240=6,VLOOKUP(H240,[1]Film_Workers!$B$2:$BD$55,43,FALSE),D240=7,VLOOKUP(H240,[1]Film_Workers!$B$2:$BD$55,43,FALSE),D240=8,VLOOKUP(H240,[1]Film_Workers!$B$2:$BD$55,44,FALSE),D240=9,VLOOKUP(H240,[1]Film_Workers!$B$2:$BD$55,45,FALSE),D240=10,VLOOKUP(H240,[1]Film_Workers!$B$2:$BD$55,46,FALSE),D240=11,VLOOKUP(H240,[1]Film_Workers!$B$2:$BD$55,47,FALSE),D240=12,VLOOKUP(H240,[1]Film_Workers!$B$2:$BD$55,48)),C240=2018,_xlfn.IFS(D240=1,VLOOKUP(H240,[1]Film_Workers!$B$2:$BD$55,49,FALSE),D240=2,VLOOKUP(H240,[1]Film_Workers!$B$2:$BD$55,50,FALSE),D240=3,VLOOKUP(H240,[1]Film_Workers!$B$2:$BD$55,51,FALSE),D240=4,VLOOKUP(H240,[1]Film_Workers!$B$2:$BD$55,52,FALSE),D240=5,VLOOKUP(H240,[1]Film_Workers!$B$2:$BD$55,53,FALSE),D240=6,VLOOKUP(H240,[1]Film_Workers!$B$2:$BD$55,54)))</f>
        <v>#N/A</v>
      </c>
      <c r="W240" t="e">
        <f>_xlfn.IFS(C240=2014,_xlfn.IFS(D240=1,VLOOKUP(H240,[1]Priv_Workers!$B$2:$BD$55,2,FALSE),D240=2,VLOOKUP(H240,[1]Priv_Workers!$B$2:$BD$55,3,FALSE),D240=3,VLOOKUP(H240,[1]Priv_Workers!$B$2:$BD$55,4,FALSE),D240=4,VLOOKUP(H240,[1]Priv_Workers!$B$2:$BD$55,5,FALSE),D240=5,VLOOKUP(H240,[1]Priv_Workers!$B$2:$BD$55,6,FALSE),D240=6,VLOOKUP(H240,[1]Priv_Workers!$B$2:$BD$55,7,FALSE),D240=7,VLOOKUP(H240,[1]Priv_Workers!$B$2:$BD$55,8,FALSE),D240=8,VLOOKUP(H240,[1]Priv_Workers!$B$2:$BD$55,9,FALSE),D240=9,VLOOKUP(H240,[1]Priv_Workers!$B$2:$BD$55,10,FALSE),D240=10,VLOOKUP(H240,[1]Priv_Workers!$B$2:$BD$55,11,FALSE),D240=11,VLOOKUP(H240,[1]Priv_Workers!$B$2:$BD$55,12,FALSE),D240=12,VLOOKUP(H240,[1]Priv_Workers!$B$2:$BD$55,13,FALSE)),C240=2015,_xlfn.IFS(D240=1,VLOOKUP(H240,[1]Priv_Workers!$B$2:$BD$55,14,FALSE),D240=2,VLOOKUP(H240,[1]Priv_Workers!$B$2:$BD$55,15,FALSE),D240=3,VLOOKUP(H240,[1]Priv_Workers!$B$2:$BD$55,16,FALSE),D240=4,VLOOKUP(H240,[1]Priv_Workers!$B$2:$BD$55,17,FALSE),D240=5,VLOOKUP(H240,[1]Priv_Workers!$B$2:$BD$55,18,FALSE),D240=6,VLOOKUP(H240,[1]Priv_Workers!$B$2:$BD$55,19,FALSE),D240=7,VLOOKUP(H240,[1]Priv_Workers!$B$2:$BD$55,20,FALSE),D240=8,VLOOKUP(H240,[1]Priv_Workers!$B$2:$BD$55,21,FALSE),D240=9,VLOOKUP(H240,[1]Priv_Workers!$B$2:$BD$55,22,FALSE),D240=10,VLOOKUP(H240,[1]Priv_Workers!$B$2:$BD$55,23,FALSE),D240=11,VLOOKUP(H240,[1]Priv_Workers!$B$2:$BD$55,24,FALSE),D240=12,VLOOKUP(H240,[1]Priv_Workers!$B$2:$BD$55,25,FALSE)),C240=2016,_xlfn.IFS(D240=1,VLOOKUP(H240,[1]Priv_Workers!$B$2:$BD$55,26,FALSE),D240=2,VLOOKUP(H240,[1]Priv_Workers!$B$2:$BD$55,27,FALSE),D240=3,VLOOKUP(H240,[1]Priv_Workers!$B$2:$BD$55,28,FALSE),D240=4,VLOOKUP(H240,[1]Priv_Workers!$B$2:$BD$55,29,FALSE),D240=5,VLOOKUP(H240,[1]Priv_Workers!$B$2:$BD$55,30,FALSE),D240=6,VLOOKUP(H240,[1]Priv_Workers!$B$2:$BD$55,31,FALSE),D240=7,VLOOKUP(H240,[1]Priv_Workers!$B$2:$BD$55,32,FALSE),D240=8,VLOOKUP(H240,[1]Priv_Workers!$B$2:$BD$55,33,FALSE),D240=9,VLOOKUP(H240,[1]Priv_Workers!$B$2:$BD$55,34,FALSE),D240=10,VLOOKUP(H240,[1]Priv_Workers!$B$2:$BD$55,35,FALSE),D240=11,VLOOKUP(H240,[1]Priv_Workers!$B$2:$BD$55,36,FALSE),D240=12,VLOOKUP(H240,[1]Priv_Workers!$B$2:$BD$55,37,FALSE)),C240=2017,_xlfn.IFS(D240=1,VLOOKUP(H240,[1]Priv_Workers!$B$2:$BD$55,38,FALSE),D240=2,VLOOKUP(H240,[1]Priv_Workers!$B$2:$BD$55,39,FALSE),D240=3,VLOOKUP(H240,[1]Priv_Workers!$B$2:$BD$55,40,FALSE),D240=4,VLOOKUP(H240,[1]Priv_Workers!$B$2:$BD$55,41,FALSE),D240=5,VLOOKUP(H240,[1]Priv_Workers!$B$2:$BD$55,42,FALSE),D240=6,VLOOKUP(H240,[1]Priv_Workers!$B$2:$BD$55,43,FALSE),D240=7,VLOOKUP(H240,[1]Priv_Workers!$B$2:$BD$55,43,FALSE),D240=8,VLOOKUP(H240,[1]Priv_Workers!$B$2:$BD$55,44,FALSE),D240=9,VLOOKUP(H240,[1]Priv_Workers!$B$2:$BD$55,45,FALSE),D240=10,VLOOKUP(H240,[1]Priv_Workers!$B$2:$BD$55,46,FALSE),D240=11,VLOOKUP(H240,[1]Priv_Workers!$B$2:$BD$55,47,FALSE),D240=12,VLOOKUP(H240,[1]Priv_Workers!$B$2:$BD$55,48)),C240=2018,_xlfn.IFS(D240=1,VLOOKUP(H240,[1]Priv_Workers!$B$2:$BD$55,49,FALSE),D240=2,VLOOKUP(H240,[1]Priv_Workers!$B$2:$BD$55,50,FALSE),D240=3,VLOOKUP(H240,[1]Priv_Workers!$B$2:$BD$55,51,FALSE),D240=4,VLOOKUP(H240,[1]Priv_Workers!$B$2:$BD$55,52,FALSE),D240=5,VLOOKUP(H240,[1]Priv_Workers!$B$2:$BD$55,53,FALSE),D240=6,VLOOKUP(H240,[1]Priv_Workers!$B$2:$BD$55,54)))</f>
        <v>#N/A</v>
      </c>
      <c r="X240" s="3" t="e">
        <f t="shared" si="27"/>
        <v>#N/A</v>
      </c>
      <c r="Y240" s="2" t="e">
        <f>_xlfn.IFS(C240=2014, _xlfn.IFS(E240=1, VLOOKUP(H240, [1]Wage_Info!$B$2:$AH$55, 2, FALSE), E240=2, VLOOKUP(H240, [1]Wage_Info!$B$2:$AH$55, 3, FALSE), E240=3, VLOOKUP(H240, [1]Wage_Info!$B$2:$AH$55, 4, FALSE), E240=4, VLOOKUP(H240, [1]Wage_Info!$B$2:$AH$55, 5, FALSE)), C240=2015, _xlfn.IFS(E240=1, VLOOKUP(H240, [1]Wage_Info!$B$2:$AH$55, 6, FALSE), E240=2, VLOOKUP(H240, [1]Wage_Info!$B$2:$AH$55, 7, FALSE), E240=3, VLOOKUP(H240, [1]Wage_Info!$B$2:$AH$55, 8, FALSE), E240=4, VLOOKUP(H240, [1]Wage_Info!$B$2:$AH$55, 9, FALSE)), C240=2016, _xlfn.IFS(E240=1, VLOOKUP(H240, [1]Wage_Info!$B$2:$AH$55, 10, FALSE), E240=2, VLOOKUP(H240, [1]Wage_Info!$B$2:$AH$55, 11, FALSE), E240=3, VLOOKUP(H240, [1]Wage_Info!$B$2:$AH$55, 12, FALSE), E240=4, VLOOKUP(H240, [1]Wage_Info!$B$2:$AH$55, 13, FALSE)), C240=2017, _xlfn.IFS(E240=1, VLOOKUP(H240, [1]Wage_Info!$B$2:$AH$55, 14, FALSE), E240=2, VLOOKUP(H240, [1]Wage_Info!$B$2:$AH$55, 15, FALSE), E240=3, VLOOKUP(H240, [1]Wage_Info!$B$2:$AH$55, 16, FALSE), E240=4, VLOOKUP(H240, [1]Wage_Info!$B$2:$AH$55, 17, FALSE)), C240 = 2018, _xlfn.IFS(E240=1, VLOOKUP(H240, [1]Wage_Info!$B$2:$AH$55, 18, FALSE), E240=3, VLOOKUP(H240, [1]Wage_Info!$B$2:$AH$55, 19, FALSE)))</f>
        <v>#N/A</v>
      </c>
      <c r="Z240" s="2" t="e">
        <f>_xlfn.IFS(C240=2014, _xlfn.IFS(E240=1, VLOOKUP(H240, [1]Wage_Info!$B$2:$AL$55, 20, FALSE), E240=2, VLOOKUP(H240, [1]Wage_Info!$B$2:$AL$55, 21, FALSE), E240=3, VLOOKUP(H240, [1]Wage_Info!$B$2:$AL$55, 22, FALSE), E240=4, VLOOKUP(H240, [1]Wage_Info!$B$2:$AL$55, 23, FALSE)), C240=2015, _xlfn.IFS(E240=1, VLOOKUP(H240, [1]Wage_Info!$B$2:$AL$55, 24, FALSE), E240=2, VLOOKUP(H240, [1]Wage_Info!$B$2:$AL$55, 25, FALSE), E240=3, VLOOKUP(H240, [1]Wage_Info!$B$2:$AL$55, 26, FALSE), E240=4, VLOOKUP(H240, [1]Wage_Info!$B$2:$AL$55, 27, FALSE)), C240=2016, _xlfn.IFS(E240=1, VLOOKUP(H240, [1]Wage_Info!$B$2:$AL$55, 28, FALSE), E240=2, VLOOKUP(H240, [1]Wage_Info!$B$2:$AL$55, 29, FALSE), E240=3, VLOOKUP(H240, [1]Wage_Info!$B$2:$AL$55, 30, FALSE), E240=4, VLOOKUP(H240, [1]Wage_Info!$B$2:$AL$55, 31, FALSE)), C240=2017, _xlfn.IFS(E240=1, VLOOKUP(H240, [1]Wage_Info!$B$2:$AL$55, 32, FALSE), E240=2, VLOOKUP(H240, [1]Wage_Info!$B$2:$AL$55, 33, FALSE), E240=3, VLOOKUP(H240, [1]Wage_Info!$B$2:$AL$55, 34, FALSE), E240=4, VLOOKUP(H240, [1]Wage_Info!$B$2:$AL$55, 35, FALSE)), C240 = 2018, _xlfn.IFS(E240=1, VLOOKUP(H240, [1]Wage_Info!$B$2:$AL$55, 36, FALSE), E240=2, VLOOKUP(H240, [1]Wage_Info!$B$2:$AL$55, 37, FALSE)))</f>
        <v>#N/A</v>
      </c>
      <c r="AA240" s="4" t="e">
        <f t="shared" si="28"/>
        <v>#N/A</v>
      </c>
      <c r="AB240">
        <f>[1]Key!C240</f>
        <v>1</v>
      </c>
      <c r="AC240">
        <f t="shared" si="29"/>
        <v>0</v>
      </c>
      <c r="AD240">
        <f t="shared" si="30"/>
        <v>0</v>
      </c>
      <c r="AE240">
        <f t="shared" si="31"/>
        <v>0</v>
      </c>
      <c r="AF240">
        <f>[1]Key!D240</f>
        <v>0</v>
      </c>
    </row>
    <row r="241" spans="1:32" x14ac:dyDescent="0.3">
      <c r="A241">
        <v>240</v>
      </c>
      <c r="B241">
        <v>59</v>
      </c>
      <c r="C241">
        <v>2015</v>
      </c>
      <c r="D241">
        <v>9</v>
      </c>
      <c r="E241">
        <f t="shared" si="24"/>
        <v>3</v>
      </c>
      <c r="F241">
        <v>2017</v>
      </c>
      <c r="G241" t="s">
        <v>40</v>
      </c>
      <c r="H241" s="1">
        <f>VALUE(IF(G241="foreign",53,SUBSTITUTE(G241,G241,VLOOKUP(G241,[1]Key!$G$2:$H$55,2,))))</f>
        <v>5</v>
      </c>
      <c r="I241" t="s">
        <v>47</v>
      </c>
      <c r="J241">
        <f>VALUE(_xlfn.IFS(I241="foreign",53,I241="fictional",54, I241="unspecified", 55, NOT(OR(I241="foreign",I241="fictional")),SUBSTITUTE(I241,I241,VLOOKUP(I241,[1]Key!$G$2:$H$55,2,))))</f>
        <v>55</v>
      </c>
      <c r="K241">
        <f t="shared" si="25"/>
        <v>0</v>
      </c>
      <c r="L241">
        <f>VLOOKUP(H241, [1]Key!$H$2:$K$54, 2)</f>
        <v>3</v>
      </c>
      <c r="M241">
        <f>VLOOKUP(J241, [1]Key!$H$2:$K$54, 2)</f>
        <v>0</v>
      </c>
      <c r="N241">
        <f>VLOOKUP("*"&amp;G241&amp;"*",[1]Key!$N$2:$O$6,2,FALSE)</f>
        <v>4</v>
      </c>
      <c r="O241">
        <f>VLOOKUP("*"&amp;G241&amp;"*",[1]Key!$R$2:$S$11,2,FALSE)</f>
        <v>6</v>
      </c>
      <c r="P241">
        <v>3163</v>
      </c>
      <c r="Q241" s="2">
        <v>18000000</v>
      </c>
      <c r="R241" t="s">
        <v>67</v>
      </c>
      <c r="S241">
        <f>VLOOKUP(R241, [1]Key!$U$2:$V$50, 2, FALSE)</f>
        <v>9</v>
      </c>
      <c r="T241">
        <f t="shared" si="26"/>
        <v>1</v>
      </c>
      <c r="U241">
        <f>_xlfn.IFS(C241=2018, VLOOKUP(H241, '[1]State Pop'!$B$2:$G$55,6),C241=2017, VLOOKUP(H241, '[1]State Pop'!$B$2:$F$55,5),C241=2016, VLOOKUP(H241, '[1]State Pop'!$B$2:$F$55,4), C241=2015, VLOOKUP(H241, '[1]State Pop'!$B$2:$F$55,3), C241=2014, VLOOKUP(H241, '[1]State Pop'!$B$2:$F$55,2))</f>
        <v>39032444</v>
      </c>
      <c r="V241">
        <f>_xlfn.IFS(C241=2014,_xlfn.IFS(D241=1,VLOOKUP(H241,[1]Film_Workers!$B$2:$BD$55,2,FALSE),D241=2,VLOOKUP(H241,[1]Film_Workers!$B$2:$BD$55,3,FALSE),D241=3,VLOOKUP(H241,[1]Film_Workers!$B$2:$BD$55,4,FALSE),D241=4,VLOOKUP(H241,[1]Film_Workers!$B$2:$BD$55,5,FALSE),D241=5,VLOOKUP(H241,[1]Film_Workers!$B$2:$BD$55,6,FALSE),D241=6,VLOOKUP(H241,[1]Film_Workers!$B$2:$BD$55,7,FALSE),D241=7,VLOOKUP(H241,[1]Film_Workers!$B$2:$BD$55,8,FALSE),D241=8,VLOOKUP(H241,[1]Film_Workers!$B$2:$BD$55,9,FALSE),D241=9,VLOOKUP(H241,[1]Film_Workers!$B$2:$BD$55,10,FALSE),D241=10,VLOOKUP(H241,[1]Film_Workers!$B$2:$BD$55,11,FALSE),D241=11,VLOOKUP(H241,[1]Film_Workers!$B$2:$BD$55,12,FALSE),D241=12,VLOOKUP(H241,[1]Film_Workers!$B$2:$BD$55,13,FALSE)),C241=2015,_xlfn.IFS(D241=1,VLOOKUP(H241,[1]Film_Workers!$B$2:$BD$55,14,FALSE),D241=2,VLOOKUP(H241,[1]Film_Workers!$B$2:$BD$55,15,FALSE),D241=3,VLOOKUP(H241,[1]Film_Workers!$B$2:$BD$55,16,FALSE),D241=4,VLOOKUP(H241,[1]Film_Workers!$B$2:$BD$55,17,FALSE),D241=5,VLOOKUP(H241,[1]Film_Workers!$B$2:$BD$55,18,FALSE),D241=6,VLOOKUP(H241,[1]Film_Workers!$B$2:$BD$55,19,FALSE),D241=7,VLOOKUP(H241,[1]Film_Workers!$B$2:$BD$55,20,FALSE),D241=8,VLOOKUP(H241,[1]Film_Workers!$B$2:$BD$55,21,FALSE),D241=9,VLOOKUP(H241,[1]Film_Workers!$B$2:$BD$55,22,FALSE),D241=10,VLOOKUP(H241,[1]Film_Workers!$B$2:$BD$55,23,FALSE),D241=11,VLOOKUP(H241,[1]Film_Workers!$B$2:$BD$55,24,FALSE),D241=12,VLOOKUP(H241,[1]Film_Workers!$B$2:$BD$55,25,FALSE)),C241=2016,_xlfn.IFS(D241=1,VLOOKUP(H241,[1]Film_Workers!$B$2:$BD$55,26,FALSE),D241=2,VLOOKUP(H241,[1]Film_Workers!$B$2:$BD$55,27,FALSE),D241=3,VLOOKUP(H241,[1]Film_Workers!$B$2:$BD$55,28,FALSE),D241=4,VLOOKUP(H241,[1]Film_Workers!$B$2:$BD$55,29,FALSE),D241=5,VLOOKUP(H241,[1]Film_Workers!$B$2:$BD$55,30,FALSE),D241=6,VLOOKUP(H241,[1]Film_Workers!$B$2:$BD$55,31,FALSE),D241=7,VLOOKUP(H241,[1]Film_Workers!$B$2:$BD$55,32,FALSE),D241=8,VLOOKUP(H241,[1]Film_Workers!$B$2:$BD$55,33,FALSE),D241=9,VLOOKUP(H241,[1]Film_Workers!$B$2:$BD$55,34,FALSE),D241=10,VLOOKUP(H241,[1]Film_Workers!$B$2:$BD$55,35,FALSE),D241=11,VLOOKUP(H241,[1]Film_Workers!$B$2:$BD$55,36,FALSE),D241=12,VLOOKUP(H241,[1]Film_Workers!$B$2:$BD$55,37,FALSE)),C241=2017,_xlfn.IFS(D241=1,VLOOKUP(H241,[1]Film_Workers!$B$2:$BD$55,38,FALSE),D241=2,VLOOKUP(H241,[1]Film_Workers!$B$2:$BD$55,39,FALSE),D241=3,VLOOKUP(H241,[1]Film_Workers!$B$2:$BD$55,40,FALSE),D241=4,VLOOKUP(H241,[1]Film_Workers!$B$2:$BD$55,41,FALSE),D241=5,VLOOKUP(H241,[1]Film_Workers!$B$2:$BD$55,42,FALSE),D241=6,VLOOKUP(H241,[1]Film_Workers!$B$2:$BD$55,43,FALSE),D241=7,VLOOKUP(H241,[1]Film_Workers!$B$2:$BD$55,43,FALSE),D241=8,VLOOKUP(H241,[1]Film_Workers!$B$2:$BD$55,44,FALSE),D241=9,VLOOKUP(H241,[1]Film_Workers!$B$2:$BD$55,45,FALSE),D241=10,VLOOKUP(H241,[1]Film_Workers!$B$2:$BD$55,46,FALSE),D241=11,VLOOKUP(H241,[1]Film_Workers!$B$2:$BD$55,47,FALSE),D241=12,VLOOKUP(H241,[1]Film_Workers!$B$2:$BD$55,48)),C241=2018,_xlfn.IFS(D241=1,VLOOKUP(H241,[1]Film_Workers!$B$2:$BD$55,49,FALSE),D241=2,VLOOKUP(H241,[1]Film_Workers!$B$2:$BD$55,50,FALSE),D241=3,VLOOKUP(H241,[1]Film_Workers!$B$2:$BD$55,51,FALSE),D241=4,VLOOKUP(H241,[1]Film_Workers!$B$2:$BD$55,52,FALSE),D241=5,VLOOKUP(H241,[1]Film_Workers!$B$2:$BD$55,53,FALSE),D241=6,VLOOKUP(H241,[1]Film_Workers!$B$2:$BD$55,54)))</f>
        <v>118911</v>
      </c>
      <c r="W241">
        <f>_xlfn.IFS(C241=2014,_xlfn.IFS(D241=1,VLOOKUP(H241,[1]Priv_Workers!$B$2:$BD$55,2,FALSE),D241=2,VLOOKUP(H241,[1]Priv_Workers!$B$2:$BD$55,3,FALSE),D241=3,VLOOKUP(H241,[1]Priv_Workers!$B$2:$BD$55,4,FALSE),D241=4,VLOOKUP(H241,[1]Priv_Workers!$B$2:$BD$55,5,FALSE),D241=5,VLOOKUP(H241,[1]Priv_Workers!$B$2:$BD$55,6,FALSE),D241=6,VLOOKUP(H241,[1]Priv_Workers!$B$2:$BD$55,7,FALSE),D241=7,VLOOKUP(H241,[1]Priv_Workers!$B$2:$BD$55,8,FALSE),D241=8,VLOOKUP(H241,[1]Priv_Workers!$B$2:$BD$55,9,FALSE),D241=9,VLOOKUP(H241,[1]Priv_Workers!$B$2:$BD$55,10,FALSE),D241=10,VLOOKUP(H241,[1]Priv_Workers!$B$2:$BD$55,11,FALSE),D241=11,VLOOKUP(H241,[1]Priv_Workers!$B$2:$BD$55,12,FALSE),D241=12,VLOOKUP(H241,[1]Priv_Workers!$B$2:$BD$55,13,FALSE)),C241=2015,_xlfn.IFS(D241=1,VLOOKUP(H241,[1]Priv_Workers!$B$2:$BD$55,14,FALSE),D241=2,VLOOKUP(H241,[1]Priv_Workers!$B$2:$BD$55,15,FALSE),D241=3,VLOOKUP(H241,[1]Priv_Workers!$B$2:$BD$55,16,FALSE),D241=4,VLOOKUP(H241,[1]Priv_Workers!$B$2:$BD$55,17,FALSE),D241=5,VLOOKUP(H241,[1]Priv_Workers!$B$2:$BD$55,18,FALSE),D241=6,VLOOKUP(H241,[1]Priv_Workers!$B$2:$BD$55,19,FALSE),D241=7,VLOOKUP(H241,[1]Priv_Workers!$B$2:$BD$55,20,FALSE),D241=8,VLOOKUP(H241,[1]Priv_Workers!$B$2:$BD$55,21,FALSE),D241=9,VLOOKUP(H241,[1]Priv_Workers!$B$2:$BD$55,22,FALSE),D241=10,VLOOKUP(H241,[1]Priv_Workers!$B$2:$BD$55,23,FALSE),D241=11,VLOOKUP(H241,[1]Priv_Workers!$B$2:$BD$55,24,FALSE),D241=12,VLOOKUP(H241,[1]Priv_Workers!$B$2:$BD$55,25,FALSE)),C241=2016,_xlfn.IFS(D241=1,VLOOKUP(H241,[1]Priv_Workers!$B$2:$BD$55,26,FALSE),D241=2,VLOOKUP(H241,[1]Priv_Workers!$B$2:$BD$55,27,FALSE),D241=3,VLOOKUP(H241,[1]Priv_Workers!$B$2:$BD$55,28,FALSE),D241=4,VLOOKUP(H241,[1]Priv_Workers!$B$2:$BD$55,29,FALSE),D241=5,VLOOKUP(H241,[1]Priv_Workers!$B$2:$BD$55,30,FALSE),D241=6,VLOOKUP(H241,[1]Priv_Workers!$B$2:$BD$55,31,FALSE),D241=7,VLOOKUP(H241,[1]Priv_Workers!$B$2:$BD$55,32,FALSE),D241=8,VLOOKUP(H241,[1]Priv_Workers!$B$2:$BD$55,33,FALSE),D241=9,VLOOKUP(H241,[1]Priv_Workers!$B$2:$BD$55,34,FALSE),D241=10,VLOOKUP(H241,[1]Priv_Workers!$B$2:$BD$55,35,FALSE),D241=11,VLOOKUP(H241,[1]Priv_Workers!$B$2:$BD$55,36,FALSE),D241=12,VLOOKUP(H241,[1]Priv_Workers!$B$2:$BD$55,37,FALSE)),C241=2017,_xlfn.IFS(D241=1,VLOOKUP(H241,[1]Priv_Workers!$B$2:$BD$55,38,FALSE),D241=2,VLOOKUP(H241,[1]Priv_Workers!$B$2:$BD$55,39,FALSE),D241=3,VLOOKUP(H241,[1]Priv_Workers!$B$2:$BD$55,40,FALSE),D241=4,VLOOKUP(H241,[1]Priv_Workers!$B$2:$BD$55,41,FALSE),D241=5,VLOOKUP(H241,[1]Priv_Workers!$B$2:$BD$55,42,FALSE),D241=6,VLOOKUP(H241,[1]Priv_Workers!$B$2:$BD$55,43,FALSE),D241=7,VLOOKUP(H241,[1]Priv_Workers!$B$2:$BD$55,43,FALSE),D241=8,VLOOKUP(H241,[1]Priv_Workers!$B$2:$BD$55,44,FALSE),D241=9,VLOOKUP(H241,[1]Priv_Workers!$B$2:$BD$55,45,FALSE),D241=10,VLOOKUP(H241,[1]Priv_Workers!$B$2:$BD$55,46,FALSE),D241=11,VLOOKUP(H241,[1]Priv_Workers!$B$2:$BD$55,47,FALSE),D241=12,VLOOKUP(H241,[1]Priv_Workers!$B$2:$BD$55,48)),C241=2018,_xlfn.IFS(D241=1,VLOOKUP(H241,[1]Priv_Workers!$B$2:$BD$55,49,FALSE),D241=2,VLOOKUP(H241,[1]Priv_Workers!$B$2:$BD$55,50,FALSE),D241=3,VLOOKUP(H241,[1]Priv_Workers!$B$2:$BD$55,51,FALSE),D241=4,VLOOKUP(H241,[1]Priv_Workers!$B$2:$BD$55,52,FALSE),D241=5,VLOOKUP(H241,[1]Priv_Workers!$B$2:$BD$55,53,FALSE),D241=6,VLOOKUP(H241,[1]Priv_Workers!$B$2:$BD$55,54)))</f>
        <v>14091508</v>
      </c>
      <c r="X241" s="3">
        <f t="shared" si="27"/>
        <v>8.4384864983932158E-3</v>
      </c>
      <c r="Y241" s="2">
        <f>_xlfn.IFS(C241=2014, _xlfn.IFS(E241=1, VLOOKUP(H241, [1]Wage_Info!$B$2:$AH$55, 2, FALSE), E241=2, VLOOKUP(H241, [1]Wage_Info!$B$2:$AH$55, 3, FALSE), E241=3, VLOOKUP(H241, [1]Wage_Info!$B$2:$AH$55, 4, FALSE), E241=4, VLOOKUP(H241, [1]Wage_Info!$B$2:$AH$55, 5, FALSE)), C241=2015, _xlfn.IFS(E241=1, VLOOKUP(H241, [1]Wage_Info!$B$2:$AH$55, 6, FALSE), E241=2, VLOOKUP(H241, [1]Wage_Info!$B$2:$AH$55, 7, FALSE), E241=3, VLOOKUP(H241, [1]Wage_Info!$B$2:$AH$55, 8, FALSE), E241=4, VLOOKUP(H241, [1]Wage_Info!$B$2:$AH$55, 9, FALSE)), C241=2016, _xlfn.IFS(E241=1, VLOOKUP(H241, [1]Wage_Info!$B$2:$AH$55, 10, FALSE), E241=2, VLOOKUP(H241, [1]Wage_Info!$B$2:$AH$55, 11, FALSE), E241=3, VLOOKUP(H241, [1]Wage_Info!$B$2:$AH$55, 12, FALSE), E241=4, VLOOKUP(H241, [1]Wage_Info!$B$2:$AH$55, 13, FALSE)), C241=2017, _xlfn.IFS(E241=1, VLOOKUP(H241, [1]Wage_Info!$B$2:$AH$55, 14, FALSE), E241=2, VLOOKUP(H241, [1]Wage_Info!$B$2:$AH$55, 15, FALSE), E241=3, VLOOKUP(H241, [1]Wage_Info!$B$2:$AH$55, 16, FALSE), E241=4, VLOOKUP(H241, [1]Wage_Info!$B$2:$AH$55, 17, FALSE)), C241 = 2018, _xlfn.IFS(E241=1, VLOOKUP(H241, [1]Wage_Info!$B$2:$AH$55, 18, FALSE), E241=3, VLOOKUP(H241, [1]Wage_Info!$B$2:$AH$55, 19, FALSE)))</f>
        <v>2861042669</v>
      </c>
      <c r="Z241" s="2">
        <f>_xlfn.IFS(C241=2014, _xlfn.IFS(E241=1, VLOOKUP(H241, [1]Wage_Info!$B$2:$AL$55, 20, FALSE), E241=2, VLOOKUP(H241, [1]Wage_Info!$B$2:$AL$55, 21, FALSE), E241=3, VLOOKUP(H241, [1]Wage_Info!$B$2:$AL$55, 22, FALSE), E241=4, VLOOKUP(H241, [1]Wage_Info!$B$2:$AL$55, 23, FALSE)), C241=2015, _xlfn.IFS(E241=1, VLOOKUP(H241, [1]Wage_Info!$B$2:$AL$55, 24, FALSE), E241=2, VLOOKUP(H241, [1]Wage_Info!$B$2:$AL$55, 25, FALSE), E241=3, VLOOKUP(H241, [1]Wage_Info!$B$2:$AL$55, 26, FALSE), E241=4, VLOOKUP(H241, [1]Wage_Info!$B$2:$AL$55, 27, FALSE)), C241=2016, _xlfn.IFS(E241=1, VLOOKUP(H241, [1]Wage_Info!$B$2:$AL$55, 28, FALSE), E241=2, VLOOKUP(H241, [1]Wage_Info!$B$2:$AL$55, 29, FALSE), E241=3, VLOOKUP(H241, [1]Wage_Info!$B$2:$AL$55, 30, FALSE), E241=4, VLOOKUP(H241, [1]Wage_Info!$B$2:$AL$55, 31, FALSE)), C241=2017, _xlfn.IFS(E241=1, VLOOKUP(H241, [1]Wage_Info!$B$2:$AL$55, 32, FALSE), E241=2, VLOOKUP(H241, [1]Wage_Info!$B$2:$AL$55, 33, FALSE), E241=3, VLOOKUP(H241, [1]Wage_Info!$B$2:$AL$55, 34, FALSE), E241=4, VLOOKUP(H241, [1]Wage_Info!$B$2:$AL$55, 35, FALSE)), C241 = 2018, _xlfn.IFS(E241=1, VLOOKUP(H241, [1]Wage_Info!$B$2:$AL$55, 36, FALSE), E241=2, VLOOKUP(H241, [1]Wage_Info!$B$2:$AL$55, 37, FALSE)))</f>
        <v>203882930032</v>
      </c>
      <c r="AA241" s="4">
        <f t="shared" si="28"/>
        <v>1.4032771986114538E-2</v>
      </c>
      <c r="AB241">
        <f>[1]Key!C241</f>
        <v>1</v>
      </c>
      <c r="AC241">
        <f t="shared" si="29"/>
        <v>1</v>
      </c>
      <c r="AD241">
        <f t="shared" si="30"/>
        <v>0</v>
      </c>
      <c r="AE241">
        <f t="shared" si="31"/>
        <v>1</v>
      </c>
      <c r="AF241">
        <f>[1]Key!D241</f>
        <v>0</v>
      </c>
    </row>
    <row r="242" spans="1:32" x14ac:dyDescent="0.3">
      <c r="A242">
        <v>241</v>
      </c>
      <c r="B242">
        <v>60</v>
      </c>
      <c r="C242">
        <v>2016</v>
      </c>
      <c r="D242">
        <v>9</v>
      </c>
      <c r="E242">
        <f t="shared" si="24"/>
        <v>3</v>
      </c>
      <c r="F242">
        <v>2017</v>
      </c>
      <c r="G242" t="s">
        <v>64</v>
      </c>
      <c r="H242" s="1">
        <f>VALUE(IF(G242="foreign",53,SUBSTITUTE(G242,G242,VLOOKUP(G242,[1]Key!$G$2:$H$55,2,))))</f>
        <v>33</v>
      </c>
      <c r="I242" t="s">
        <v>70</v>
      </c>
      <c r="J242">
        <f>VALUE(_xlfn.IFS(I242="foreign",53,I242="fictional",54, I242="unspecified", 55, NOT(OR(I242="foreign",I242="fictional")),SUBSTITUTE(I242,I242,VLOOKUP(I242,[1]Key!$G$2:$H$55,2,))))</f>
        <v>10</v>
      </c>
      <c r="K242">
        <f t="shared" si="25"/>
        <v>0</v>
      </c>
      <c r="L242">
        <f>VLOOKUP(H242, [1]Key!$H$2:$K$54, 2)</f>
        <v>3</v>
      </c>
      <c r="M242">
        <f>VLOOKUP(J242, [1]Key!$H$2:$K$54, 2)</f>
        <v>3</v>
      </c>
      <c r="N242">
        <f>VLOOKUP("*"&amp;G242&amp;"*",[1]Key!$N$2:$O$6,2,FALSE)</f>
        <v>2</v>
      </c>
      <c r="O242">
        <f>VLOOKUP("*"&amp;G242&amp;"*",[1]Key!$R$2:$S$11,2,FALSE)</f>
        <v>3</v>
      </c>
      <c r="P242">
        <v>3162</v>
      </c>
      <c r="Q242" s="2">
        <v>26000000</v>
      </c>
      <c r="R242" t="s">
        <v>61</v>
      </c>
      <c r="S242">
        <f>VLOOKUP(R242, [1]Key!$U$2:$V$50, 2, FALSE)</f>
        <v>6</v>
      </c>
      <c r="T242">
        <f t="shared" si="26"/>
        <v>0</v>
      </c>
      <c r="U242">
        <f>_xlfn.IFS(C242=2018, VLOOKUP(H242, '[1]State Pop'!$B$2:$G$55,6),C242=2017, VLOOKUP(H242, '[1]State Pop'!$B$2:$F$55,5),C242=2016, VLOOKUP(H242, '[1]State Pop'!$B$2:$F$55,4), C242=2015, VLOOKUP(H242, '[1]State Pop'!$B$2:$F$55,3), C242=2014, VLOOKUP(H242, '[1]State Pop'!$B$2:$F$55,2))</f>
        <v>19836286</v>
      </c>
      <c r="V242">
        <f>_xlfn.IFS(C242=2014,_xlfn.IFS(D242=1,VLOOKUP(H242,[1]Film_Workers!$B$2:$BD$55,2,FALSE),D242=2,VLOOKUP(H242,[1]Film_Workers!$B$2:$BD$55,3,FALSE),D242=3,VLOOKUP(H242,[1]Film_Workers!$B$2:$BD$55,4,FALSE),D242=4,VLOOKUP(H242,[1]Film_Workers!$B$2:$BD$55,5,FALSE),D242=5,VLOOKUP(H242,[1]Film_Workers!$B$2:$BD$55,6,FALSE),D242=6,VLOOKUP(H242,[1]Film_Workers!$B$2:$BD$55,7,FALSE),D242=7,VLOOKUP(H242,[1]Film_Workers!$B$2:$BD$55,8,FALSE),D242=8,VLOOKUP(H242,[1]Film_Workers!$B$2:$BD$55,9,FALSE),D242=9,VLOOKUP(H242,[1]Film_Workers!$B$2:$BD$55,10,FALSE),D242=10,VLOOKUP(H242,[1]Film_Workers!$B$2:$BD$55,11,FALSE),D242=11,VLOOKUP(H242,[1]Film_Workers!$B$2:$BD$55,12,FALSE),D242=12,VLOOKUP(H242,[1]Film_Workers!$B$2:$BD$55,13,FALSE)),C242=2015,_xlfn.IFS(D242=1,VLOOKUP(H242,[1]Film_Workers!$B$2:$BD$55,14,FALSE),D242=2,VLOOKUP(H242,[1]Film_Workers!$B$2:$BD$55,15,FALSE),D242=3,VLOOKUP(H242,[1]Film_Workers!$B$2:$BD$55,16,FALSE),D242=4,VLOOKUP(H242,[1]Film_Workers!$B$2:$BD$55,17,FALSE),D242=5,VLOOKUP(H242,[1]Film_Workers!$B$2:$BD$55,18,FALSE),D242=6,VLOOKUP(H242,[1]Film_Workers!$B$2:$BD$55,19,FALSE),D242=7,VLOOKUP(H242,[1]Film_Workers!$B$2:$BD$55,20,FALSE),D242=8,VLOOKUP(H242,[1]Film_Workers!$B$2:$BD$55,21,FALSE),D242=9,VLOOKUP(H242,[1]Film_Workers!$B$2:$BD$55,22,FALSE),D242=10,VLOOKUP(H242,[1]Film_Workers!$B$2:$BD$55,23,FALSE),D242=11,VLOOKUP(H242,[1]Film_Workers!$B$2:$BD$55,24,FALSE),D242=12,VLOOKUP(H242,[1]Film_Workers!$B$2:$BD$55,25,FALSE)),C242=2016,_xlfn.IFS(D242=1,VLOOKUP(H242,[1]Film_Workers!$B$2:$BD$55,26,FALSE),D242=2,VLOOKUP(H242,[1]Film_Workers!$B$2:$BD$55,27,FALSE),D242=3,VLOOKUP(H242,[1]Film_Workers!$B$2:$BD$55,28,FALSE),D242=4,VLOOKUP(H242,[1]Film_Workers!$B$2:$BD$55,29,FALSE),D242=5,VLOOKUP(H242,[1]Film_Workers!$B$2:$BD$55,30,FALSE),D242=6,VLOOKUP(H242,[1]Film_Workers!$B$2:$BD$55,31,FALSE),D242=7,VLOOKUP(H242,[1]Film_Workers!$B$2:$BD$55,32,FALSE),D242=8,VLOOKUP(H242,[1]Film_Workers!$B$2:$BD$55,33,FALSE),D242=9,VLOOKUP(H242,[1]Film_Workers!$B$2:$BD$55,34,FALSE),D242=10,VLOOKUP(H242,[1]Film_Workers!$B$2:$BD$55,35,FALSE),D242=11,VLOOKUP(H242,[1]Film_Workers!$B$2:$BD$55,36,FALSE),D242=12,VLOOKUP(H242,[1]Film_Workers!$B$2:$BD$55,37,FALSE)),C242=2017,_xlfn.IFS(D242=1,VLOOKUP(H242,[1]Film_Workers!$B$2:$BD$55,38,FALSE),D242=2,VLOOKUP(H242,[1]Film_Workers!$B$2:$BD$55,39,FALSE),D242=3,VLOOKUP(H242,[1]Film_Workers!$B$2:$BD$55,40,FALSE),D242=4,VLOOKUP(H242,[1]Film_Workers!$B$2:$BD$55,41,FALSE),D242=5,VLOOKUP(H242,[1]Film_Workers!$B$2:$BD$55,42,FALSE),D242=6,VLOOKUP(H242,[1]Film_Workers!$B$2:$BD$55,43,FALSE),D242=7,VLOOKUP(H242,[1]Film_Workers!$B$2:$BD$55,43,FALSE),D242=8,VLOOKUP(H242,[1]Film_Workers!$B$2:$BD$55,44,FALSE),D242=9,VLOOKUP(H242,[1]Film_Workers!$B$2:$BD$55,45,FALSE),D242=10,VLOOKUP(H242,[1]Film_Workers!$B$2:$BD$55,46,FALSE),D242=11,VLOOKUP(H242,[1]Film_Workers!$B$2:$BD$55,47,FALSE),D242=12,VLOOKUP(H242,[1]Film_Workers!$B$2:$BD$55,48)),C242=2018,_xlfn.IFS(D242=1,VLOOKUP(H242,[1]Film_Workers!$B$2:$BD$55,49,FALSE),D242=2,VLOOKUP(H242,[1]Film_Workers!$B$2:$BD$55,50,FALSE),D242=3,VLOOKUP(H242,[1]Film_Workers!$B$2:$BD$55,51,FALSE),D242=4,VLOOKUP(H242,[1]Film_Workers!$B$2:$BD$55,52,FALSE),D242=5,VLOOKUP(H242,[1]Film_Workers!$B$2:$BD$55,53,FALSE),D242=6,VLOOKUP(H242,[1]Film_Workers!$B$2:$BD$55,54)))</f>
        <v>47138</v>
      </c>
      <c r="W242">
        <f>_xlfn.IFS(C242=2014,_xlfn.IFS(D242=1,VLOOKUP(H242,[1]Priv_Workers!$B$2:$BD$55,2,FALSE),D242=2,VLOOKUP(H242,[1]Priv_Workers!$B$2:$BD$55,3,FALSE),D242=3,VLOOKUP(H242,[1]Priv_Workers!$B$2:$BD$55,4,FALSE),D242=4,VLOOKUP(H242,[1]Priv_Workers!$B$2:$BD$55,5,FALSE),D242=5,VLOOKUP(H242,[1]Priv_Workers!$B$2:$BD$55,6,FALSE),D242=6,VLOOKUP(H242,[1]Priv_Workers!$B$2:$BD$55,7,FALSE),D242=7,VLOOKUP(H242,[1]Priv_Workers!$B$2:$BD$55,8,FALSE),D242=8,VLOOKUP(H242,[1]Priv_Workers!$B$2:$BD$55,9,FALSE),D242=9,VLOOKUP(H242,[1]Priv_Workers!$B$2:$BD$55,10,FALSE),D242=10,VLOOKUP(H242,[1]Priv_Workers!$B$2:$BD$55,11,FALSE),D242=11,VLOOKUP(H242,[1]Priv_Workers!$B$2:$BD$55,12,FALSE),D242=12,VLOOKUP(H242,[1]Priv_Workers!$B$2:$BD$55,13,FALSE)),C242=2015,_xlfn.IFS(D242=1,VLOOKUP(H242,[1]Priv_Workers!$B$2:$BD$55,14,FALSE),D242=2,VLOOKUP(H242,[1]Priv_Workers!$B$2:$BD$55,15,FALSE),D242=3,VLOOKUP(H242,[1]Priv_Workers!$B$2:$BD$55,16,FALSE),D242=4,VLOOKUP(H242,[1]Priv_Workers!$B$2:$BD$55,17,FALSE),D242=5,VLOOKUP(H242,[1]Priv_Workers!$B$2:$BD$55,18,FALSE),D242=6,VLOOKUP(H242,[1]Priv_Workers!$B$2:$BD$55,19,FALSE),D242=7,VLOOKUP(H242,[1]Priv_Workers!$B$2:$BD$55,20,FALSE),D242=8,VLOOKUP(H242,[1]Priv_Workers!$B$2:$BD$55,21,FALSE),D242=9,VLOOKUP(H242,[1]Priv_Workers!$B$2:$BD$55,22,FALSE),D242=10,VLOOKUP(H242,[1]Priv_Workers!$B$2:$BD$55,23,FALSE),D242=11,VLOOKUP(H242,[1]Priv_Workers!$B$2:$BD$55,24,FALSE),D242=12,VLOOKUP(H242,[1]Priv_Workers!$B$2:$BD$55,25,FALSE)),C242=2016,_xlfn.IFS(D242=1,VLOOKUP(H242,[1]Priv_Workers!$B$2:$BD$55,26,FALSE),D242=2,VLOOKUP(H242,[1]Priv_Workers!$B$2:$BD$55,27,FALSE),D242=3,VLOOKUP(H242,[1]Priv_Workers!$B$2:$BD$55,28,FALSE),D242=4,VLOOKUP(H242,[1]Priv_Workers!$B$2:$BD$55,29,FALSE),D242=5,VLOOKUP(H242,[1]Priv_Workers!$B$2:$BD$55,30,FALSE),D242=6,VLOOKUP(H242,[1]Priv_Workers!$B$2:$BD$55,31,FALSE),D242=7,VLOOKUP(H242,[1]Priv_Workers!$B$2:$BD$55,32,FALSE),D242=8,VLOOKUP(H242,[1]Priv_Workers!$B$2:$BD$55,33,FALSE),D242=9,VLOOKUP(H242,[1]Priv_Workers!$B$2:$BD$55,34,FALSE),D242=10,VLOOKUP(H242,[1]Priv_Workers!$B$2:$BD$55,35,FALSE),D242=11,VLOOKUP(H242,[1]Priv_Workers!$B$2:$BD$55,36,FALSE),D242=12,VLOOKUP(H242,[1]Priv_Workers!$B$2:$BD$55,37,FALSE)),C242=2017,_xlfn.IFS(D242=1,VLOOKUP(H242,[1]Priv_Workers!$B$2:$BD$55,38,FALSE),D242=2,VLOOKUP(H242,[1]Priv_Workers!$B$2:$BD$55,39,FALSE),D242=3,VLOOKUP(H242,[1]Priv_Workers!$B$2:$BD$55,40,FALSE),D242=4,VLOOKUP(H242,[1]Priv_Workers!$B$2:$BD$55,41,FALSE),D242=5,VLOOKUP(H242,[1]Priv_Workers!$B$2:$BD$55,42,FALSE),D242=6,VLOOKUP(H242,[1]Priv_Workers!$B$2:$BD$55,43,FALSE),D242=7,VLOOKUP(H242,[1]Priv_Workers!$B$2:$BD$55,43,FALSE),D242=8,VLOOKUP(H242,[1]Priv_Workers!$B$2:$BD$55,44,FALSE),D242=9,VLOOKUP(H242,[1]Priv_Workers!$B$2:$BD$55,45,FALSE),D242=10,VLOOKUP(H242,[1]Priv_Workers!$B$2:$BD$55,46,FALSE),D242=11,VLOOKUP(H242,[1]Priv_Workers!$B$2:$BD$55,47,FALSE),D242=12,VLOOKUP(H242,[1]Priv_Workers!$B$2:$BD$55,48)),C242=2018,_xlfn.IFS(D242=1,VLOOKUP(H242,[1]Priv_Workers!$B$2:$BD$55,49,FALSE),D242=2,VLOOKUP(H242,[1]Priv_Workers!$B$2:$BD$55,50,FALSE),D242=3,VLOOKUP(H242,[1]Priv_Workers!$B$2:$BD$55,51,FALSE),D242=4,VLOOKUP(H242,[1]Priv_Workers!$B$2:$BD$55,52,FALSE),D242=5,VLOOKUP(H242,[1]Priv_Workers!$B$2:$BD$55,53,FALSE),D242=6,VLOOKUP(H242,[1]Priv_Workers!$B$2:$BD$55,54)))</f>
        <v>7835367</v>
      </c>
      <c r="X242" s="3">
        <f t="shared" si="27"/>
        <v>6.0160551509584681E-3</v>
      </c>
      <c r="Y242" s="2">
        <f>_xlfn.IFS(C242=2014, _xlfn.IFS(E242=1, VLOOKUP(H242, [1]Wage_Info!$B$2:$AH$55, 2, FALSE), E242=2, VLOOKUP(H242, [1]Wage_Info!$B$2:$AH$55, 3, FALSE), E242=3, VLOOKUP(H242, [1]Wage_Info!$B$2:$AH$55, 4, FALSE), E242=4, VLOOKUP(H242, [1]Wage_Info!$B$2:$AH$55, 5, FALSE)), C242=2015, _xlfn.IFS(E242=1, VLOOKUP(H242, [1]Wage_Info!$B$2:$AH$55, 6, FALSE), E242=2, VLOOKUP(H242, [1]Wage_Info!$B$2:$AH$55, 7, FALSE), E242=3, VLOOKUP(H242, [1]Wage_Info!$B$2:$AH$55, 8, FALSE), E242=4, VLOOKUP(H242, [1]Wage_Info!$B$2:$AH$55, 9, FALSE)), C242=2016, _xlfn.IFS(E242=1, VLOOKUP(H242, [1]Wage_Info!$B$2:$AH$55, 10, FALSE), E242=2, VLOOKUP(H242, [1]Wage_Info!$B$2:$AH$55, 11, FALSE), E242=3, VLOOKUP(H242, [1]Wage_Info!$B$2:$AH$55, 12, FALSE), E242=4, VLOOKUP(H242, [1]Wage_Info!$B$2:$AH$55, 13, FALSE)), C242=2017, _xlfn.IFS(E242=1, VLOOKUP(H242, [1]Wage_Info!$B$2:$AH$55, 14, FALSE), E242=2, VLOOKUP(H242, [1]Wage_Info!$B$2:$AH$55, 15, FALSE), E242=3, VLOOKUP(H242, [1]Wage_Info!$B$2:$AH$55, 16, FALSE), E242=4, VLOOKUP(H242, [1]Wage_Info!$B$2:$AH$55, 17, FALSE)), C242 = 2018, _xlfn.IFS(E242=1, VLOOKUP(H242, [1]Wage_Info!$B$2:$AH$55, 18, FALSE), E242=3, VLOOKUP(H242, [1]Wage_Info!$B$2:$AH$55, 19, FALSE)))</f>
        <v>1191335794</v>
      </c>
      <c r="Z242" s="2">
        <f>_xlfn.IFS(C242=2014, _xlfn.IFS(E242=1, VLOOKUP(H242, [1]Wage_Info!$B$2:$AL$55, 20, FALSE), E242=2, VLOOKUP(H242, [1]Wage_Info!$B$2:$AL$55, 21, FALSE), E242=3, VLOOKUP(H242, [1]Wage_Info!$B$2:$AL$55, 22, FALSE), E242=4, VLOOKUP(H242, [1]Wage_Info!$B$2:$AL$55, 23, FALSE)), C242=2015, _xlfn.IFS(E242=1, VLOOKUP(H242, [1]Wage_Info!$B$2:$AL$55, 24, FALSE), E242=2, VLOOKUP(H242, [1]Wage_Info!$B$2:$AL$55, 25, FALSE), E242=3, VLOOKUP(H242, [1]Wage_Info!$B$2:$AL$55, 26, FALSE), E242=4, VLOOKUP(H242, [1]Wage_Info!$B$2:$AL$55, 27, FALSE)), C242=2016, _xlfn.IFS(E242=1, VLOOKUP(H242, [1]Wage_Info!$B$2:$AL$55, 28, FALSE), E242=2, VLOOKUP(H242, [1]Wage_Info!$B$2:$AL$55, 29, FALSE), E242=3, VLOOKUP(H242, [1]Wage_Info!$B$2:$AL$55, 30, FALSE), E242=4, VLOOKUP(H242, [1]Wage_Info!$B$2:$AL$55, 31, FALSE)), C242=2017, _xlfn.IFS(E242=1, VLOOKUP(H242, [1]Wage_Info!$B$2:$AL$55, 32, FALSE), E242=2, VLOOKUP(H242, [1]Wage_Info!$B$2:$AL$55, 33, FALSE), E242=3, VLOOKUP(H242, [1]Wage_Info!$B$2:$AL$55, 34, FALSE), E242=4, VLOOKUP(H242, [1]Wage_Info!$B$2:$AL$55, 35, FALSE)), C242 = 2018, _xlfn.IFS(E242=1, VLOOKUP(H242, [1]Wage_Info!$B$2:$AL$55, 36, FALSE), E242=2, VLOOKUP(H242, [1]Wage_Info!$B$2:$AL$55, 37, FALSE)))</f>
        <v>125692748307</v>
      </c>
      <c r="AA242" s="4">
        <f t="shared" si="28"/>
        <v>9.4781585258220738E-3</v>
      </c>
      <c r="AB242">
        <f>[1]Key!C242</f>
        <v>1</v>
      </c>
      <c r="AC242">
        <f t="shared" si="29"/>
        <v>0</v>
      </c>
      <c r="AD242">
        <f t="shared" si="30"/>
        <v>1</v>
      </c>
      <c r="AE242">
        <f t="shared" si="31"/>
        <v>1</v>
      </c>
      <c r="AF242">
        <f>[1]Key!D242</f>
        <v>0</v>
      </c>
    </row>
    <row r="243" spans="1:32" x14ac:dyDescent="0.3">
      <c r="A243">
        <v>242</v>
      </c>
      <c r="B243">
        <v>61</v>
      </c>
      <c r="C243">
        <v>2016</v>
      </c>
      <c r="D243">
        <v>9</v>
      </c>
      <c r="E243">
        <f t="shared" si="24"/>
        <v>3</v>
      </c>
      <c r="F243">
        <v>2017</v>
      </c>
      <c r="G243" t="s">
        <v>62</v>
      </c>
      <c r="H243" s="1">
        <f>VALUE(IF(G243="foreign",53,SUBSTITUTE(G243,G243,VLOOKUP(G243,[1]Key!$G$2:$H$55,2,))))</f>
        <v>53</v>
      </c>
      <c r="I243" t="s">
        <v>62</v>
      </c>
      <c r="J243">
        <f>VALUE(_xlfn.IFS(I243="foreign",53,I243="fictional",54, I243="unspecified", 55, NOT(OR(I243="foreign",I243="fictional")),SUBSTITUTE(I243,I243,VLOOKUP(I243,[1]Key!$G$2:$H$55,2,))))</f>
        <v>53</v>
      </c>
      <c r="K243">
        <f t="shared" si="25"/>
        <v>1</v>
      </c>
      <c r="L243">
        <f>VLOOKUP(H243, [1]Key!$H$2:$K$54, 2)</f>
        <v>0</v>
      </c>
      <c r="M243">
        <f>VLOOKUP(J243, [1]Key!$H$2:$K$54, 2)</f>
        <v>0</v>
      </c>
      <c r="N243">
        <f>VLOOKUP("*"&amp;G243&amp;"*",[1]Key!$N$2:$O$6,2,FALSE)</f>
        <v>0</v>
      </c>
      <c r="O243">
        <f>VLOOKUP("*"&amp;G243&amp;"*",[1]Key!$R$2:$S$11,2,FALSE)</f>
        <v>0</v>
      </c>
      <c r="P243">
        <v>3154</v>
      </c>
      <c r="Q243" s="2">
        <v>63000000</v>
      </c>
      <c r="R243" t="s">
        <v>49</v>
      </c>
      <c r="S243">
        <f>VLOOKUP(R243, [1]Key!$U$2:$V$23, 2, FALSE)</f>
        <v>7</v>
      </c>
      <c r="T243">
        <f t="shared" si="26"/>
        <v>1</v>
      </c>
      <c r="U243">
        <f>_xlfn.IFS(C243=2018, VLOOKUP(H243, '[1]State Pop'!$B$2:$G$55,6),C243=2017, VLOOKUP(H243, '[1]State Pop'!$B$2:$F$55,5),C243=2016, VLOOKUP(H243, '[1]State Pop'!$B$2:$F$55,4), C243=2015, VLOOKUP(H243, '[1]State Pop'!$B$2:$F$55,3), C243=2014, VLOOKUP(H243, '[1]State Pop'!$B$2:$F$55,2))</f>
        <v>0</v>
      </c>
      <c r="V243">
        <f>_xlfn.IFS(C243=2014,_xlfn.IFS(D243=1,VLOOKUP(H243,[1]Film_Workers!$B$2:$BD$55,2,FALSE),D243=2,VLOOKUP(H243,[1]Film_Workers!$B$2:$BD$55,3,FALSE),D243=3,VLOOKUP(H243,[1]Film_Workers!$B$2:$BD$55,4,FALSE),D243=4,VLOOKUP(H243,[1]Film_Workers!$B$2:$BD$55,5,FALSE),D243=5,VLOOKUP(H243,[1]Film_Workers!$B$2:$BD$55,6,FALSE),D243=6,VLOOKUP(H243,[1]Film_Workers!$B$2:$BD$55,7,FALSE),D243=7,VLOOKUP(H243,[1]Film_Workers!$B$2:$BD$55,8,FALSE),D243=8,VLOOKUP(H243,[1]Film_Workers!$B$2:$BD$55,9,FALSE),D243=9,VLOOKUP(H243,[1]Film_Workers!$B$2:$BD$55,10,FALSE),D243=10,VLOOKUP(H243,[1]Film_Workers!$B$2:$BD$55,11,FALSE),D243=11,VLOOKUP(H243,[1]Film_Workers!$B$2:$BD$55,12,FALSE),D243=12,VLOOKUP(H243,[1]Film_Workers!$B$2:$BD$55,13,FALSE)),C243=2015,_xlfn.IFS(D243=1,VLOOKUP(H243,[1]Film_Workers!$B$2:$BD$55,14,FALSE),D243=2,VLOOKUP(H243,[1]Film_Workers!$B$2:$BD$55,15,FALSE),D243=3,VLOOKUP(H243,[1]Film_Workers!$B$2:$BD$55,16,FALSE),D243=4,VLOOKUP(H243,[1]Film_Workers!$B$2:$BD$55,17,FALSE),D243=5,VLOOKUP(H243,[1]Film_Workers!$B$2:$BD$55,18,FALSE),D243=6,VLOOKUP(H243,[1]Film_Workers!$B$2:$BD$55,19,FALSE),D243=7,VLOOKUP(H243,[1]Film_Workers!$B$2:$BD$55,20,FALSE),D243=8,VLOOKUP(H243,[1]Film_Workers!$B$2:$BD$55,21,FALSE),D243=9,VLOOKUP(H243,[1]Film_Workers!$B$2:$BD$55,22,FALSE),D243=10,VLOOKUP(H243,[1]Film_Workers!$B$2:$BD$55,23,FALSE),D243=11,VLOOKUP(H243,[1]Film_Workers!$B$2:$BD$55,24,FALSE),D243=12,VLOOKUP(H243,[1]Film_Workers!$B$2:$BD$55,25,FALSE)),C243=2016,_xlfn.IFS(D243=1,VLOOKUP(H243,[1]Film_Workers!$B$2:$BD$55,26,FALSE),D243=2,VLOOKUP(H243,[1]Film_Workers!$B$2:$BD$55,27,FALSE),D243=3,VLOOKUP(H243,[1]Film_Workers!$B$2:$BD$55,28,FALSE),D243=4,VLOOKUP(H243,[1]Film_Workers!$B$2:$BD$55,29,FALSE),D243=5,VLOOKUP(H243,[1]Film_Workers!$B$2:$BD$55,30,FALSE),D243=6,VLOOKUP(H243,[1]Film_Workers!$B$2:$BD$55,31,FALSE),D243=7,VLOOKUP(H243,[1]Film_Workers!$B$2:$BD$55,32,FALSE),D243=8,VLOOKUP(H243,[1]Film_Workers!$B$2:$BD$55,33,FALSE),D243=9,VLOOKUP(H243,[1]Film_Workers!$B$2:$BD$55,34,FALSE),D243=10,VLOOKUP(H243,[1]Film_Workers!$B$2:$BD$55,35,FALSE),D243=11,VLOOKUP(H243,[1]Film_Workers!$B$2:$BD$55,36,FALSE),D243=12,VLOOKUP(H243,[1]Film_Workers!$B$2:$BD$55,37,FALSE)),C243=2017,_xlfn.IFS(D243=1,VLOOKUP(H243,[1]Film_Workers!$B$2:$BD$55,38,FALSE),D243=2,VLOOKUP(H243,[1]Film_Workers!$B$2:$BD$55,39,FALSE),D243=3,VLOOKUP(H243,[1]Film_Workers!$B$2:$BD$55,40,FALSE),D243=4,VLOOKUP(H243,[1]Film_Workers!$B$2:$BD$55,41,FALSE),D243=5,VLOOKUP(H243,[1]Film_Workers!$B$2:$BD$55,42,FALSE),D243=6,VLOOKUP(H243,[1]Film_Workers!$B$2:$BD$55,43,FALSE),D243=7,VLOOKUP(H243,[1]Film_Workers!$B$2:$BD$55,43,FALSE),D243=8,VLOOKUP(H243,[1]Film_Workers!$B$2:$BD$55,44,FALSE),D243=9,VLOOKUP(H243,[1]Film_Workers!$B$2:$BD$55,45,FALSE),D243=10,VLOOKUP(H243,[1]Film_Workers!$B$2:$BD$55,46,FALSE),D243=11,VLOOKUP(H243,[1]Film_Workers!$B$2:$BD$55,47,FALSE),D243=12,VLOOKUP(H243,[1]Film_Workers!$B$2:$BD$55,48)),C243=2018,_xlfn.IFS(D243=1,VLOOKUP(H243,[1]Film_Workers!$B$2:$BD$55,49,FALSE),D243=2,VLOOKUP(H243,[1]Film_Workers!$B$2:$BD$55,50,FALSE),D243=3,VLOOKUP(H243,[1]Film_Workers!$B$2:$BD$55,51,FALSE),D243=4,VLOOKUP(H243,[1]Film_Workers!$B$2:$BD$55,52,FALSE),D243=5,VLOOKUP(H243,[1]Film_Workers!$B$2:$BD$55,53,FALSE),D243=6,VLOOKUP(H243,[1]Film_Workers!$B$2:$BD$55,54)))</f>
        <v>0</v>
      </c>
      <c r="W243">
        <f>_xlfn.IFS(C243=2014,_xlfn.IFS(D243=1,VLOOKUP(H243,[1]Priv_Workers!$B$2:$BD$55,2,FALSE),D243=2,VLOOKUP(H243,[1]Priv_Workers!$B$2:$BD$55,3,FALSE),D243=3,VLOOKUP(H243,[1]Priv_Workers!$B$2:$BD$55,4,FALSE),D243=4,VLOOKUP(H243,[1]Priv_Workers!$B$2:$BD$55,5,FALSE),D243=5,VLOOKUP(H243,[1]Priv_Workers!$B$2:$BD$55,6,FALSE),D243=6,VLOOKUP(H243,[1]Priv_Workers!$B$2:$BD$55,7,FALSE),D243=7,VLOOKUP(H243,[1]Priv_Workers!$B$2:$BD$55,8,FALSE),D243=8,VLOOKUP(H243,[1]Priv_Workers!$B$2:$BD$55,9,FALSE),D243=9,VLOOKUP(H243,[1]Priv_Workers!$B$2:$BD$55,10,FALSE),D243=10,VLOOKUP(H243,[1]Priv_Workers!$B$2:$BD$55,11,FALSE),D243=11,VLOOKUP(H243,[1]Priv_Workers!$B$2:$BD$55,12,FALSE),D243=12,VLOOKUP(H243,[1]Priv_Workers!$B$2:$BD$55,13,FALSE)),C243=2015,_xlfn.IFS(D243=1,VLOOKUP(H243,[1]Priv_Workers!$B$2:$BD$55,14,FALSE),D243=2,VLOOKUP(H243,[1]Priv_Workers!$B$2:$BD$55,15,FALSE),D243=3,VLOOKUP(H243,[1]Priv_Workers!$B$2:$BD$55,16,FALSE),D243=4,VLOOKUP(H243,[1]Priv_Workers!$B$2:$BD$55,17,FALSE),D243=5,VLOOKUP(H243,[1]Priv_Workers!$B$2:$BD$55,18,FALSE),D243=6,VLOOKUP(H243,[1]Priv_Workers!$B$2:$BD$55,19,FALSE),D243=7,VLOOKUP(H243,[1]Priv_Workers!$B$2:$BD$55,20,FALSE),D243=8,VLOOKUP(H243,[1]Priv_Workers!$B$2:$BD$55,21,FALSE),D243=9,VLOOKUP(H243,[1]Priv_Workers!$B$2:$BD$55,22,FALSE),D243=10,VLOOKUP(H243,[1]Priv_Workers!$B$2:$BD$55,23,FALSE),D243=11,VLOOKUP(H243,[1]Priv_Workers!$B$2:$BD$55,24,FALSE),D243=12,VLOOKUP(H243,[1]Priv_Workers!$B$2:$BD$55,25,FALSE)),C243=2016,_xlfn.IFS(D243=1,VLOOKUP(H243,[1]Priv_Workers!$B$2:$BD$55,26,FALSE),D243=2,VLOOKUP(H243,[1]Priv_Workers!$B$2:$BD$55,27,FALSE),D243=3,VLOOKUP(H243,[1]Priv_Workers!$B$2:$BD$55,28,FALSE),D243=4,VLOOKUP(H243,[1]Priv_Workers!$B$2:$BD$55,29,FALSE),D243=5,VLOOKUP(H243,[1]Priv_Workers!$B$2:$BD$55,30,FALSE),D243=6,VLOOKUP(H243,[1]Priv_Workers!$B$2:$BD$55,31,FALSE),D243=7,VLOOKUP(H243,[1]Priv_Workers!$B$2:$BD$55,32,FALSE),D243=8,VLOOKUP(H243,[1]Priv_Workers!$B$2:$BD$55,33,FALSE),D243=9,VLOOKUP(H243,[1]Priv_Workers!$B$2:$BD$55,34,FALSE),D243=10,VLOOKUP(H243,[1]Priv_Workers!$B$2:$BD$55,35,FALSE),D243=11,VLOOKUP(H243,[1]Priv_Workers!$B$2:$BD$55,36,FALSE),D243=12,VLOOKUP(H243,[1]Priv_Workers!$B$2:$BD$55,37,FALSE)),C243=2017,_xlfn.IFS(D243=1,VLOOKUP(H243,[1]Priv_Workers!$B$2:$BD$55,38,FALSE),D243=2,VLOOKUP(H243,[1]Priv_Workers!$B$2:$BD$55,39,FALSE),D243=3,VLOOKUP(H243,[1]Priv_Workers!$B$2:$BD$55,40,FALSE),D243=4,VLOOKUP(H243,[1]Priv_Workers!$B$2:$BD$55,41,FALSE),D243=5,VLOOKUP(H243,[1]Priv_Workers!$B$2:$BD$55,42,FALSE),D243=6,VLOOKUP(H243,[1]Priv_Workers!$B$2:$BD$55,43,FALSE),D243=7,VLOOKUP(H243,[1]Priv_Workers!$B$2:$BD$55,43,FALSE),D243=8,VLOOKUP(H243,[1]Priv_Workers!$B$2:$BD$55,44,FALSE),D243=9,VLOOKUP(H243,[1]Priv_Workers!$B$2:$BD$55,45,FALSE),D243=10,VLOOKUP(H243,[1]Priv_Workers!$B$2:$BD$55,46,FALSE),D243=11,VLOOKUP(H243,[1]Priv_Workers!$B$2:$BD$55,47,FALSE),D243=12,VLOOKUP(H243,[1]Priv_Workers!$B$2:$BD$55,48)),C243=2018,_xlfn.IFS(D243=1,VLOOKUP(H243,[1]Priv_Workers!$B$2:$BD$55,49,FALSE),D243=2,VLOOKUP(H243,[1]Priv_Workers!$B$2:$BD$55,50,FALSE),D243=3,VLOOKUP(H243,[1]Priv_Workers!$B$2:$BD$55,51,FALSE),D243=4,VLOOKUP(H243,[1]Priv_Workers!$B$2:$BD$55,52,FALSE),D243=5,VLOOKUP(H243,[1]Priv_Workers!$B$2:$BD$55,53,FALSE),D243=6,VLOOKUP(H243,[1]Priv_Workers!$B$2:$BD$55,54)))</f>
        <v>0</v>
      </c>
      <c r="X243" s="3" t="e">
        <f t="shared" si="27"/>
        <v>#DIV/0!</v>
      </c>
      <c r="Y243" s="2">
        <f>_xlfn.IFS(C243=2014, _xlfn.IFS(E243=1, VLOOKUP(H243, [1]Wage_Info!$B$2:$AH$55, 2, FALSE), E243=2, VLOOKUP(H243, [1]Wage_Info!$B$2:$AH$55, 3, FALSE), E243=3, VLOOKUP(H243, [1]Wage_Info!$B$2:$AH$55, 4, FALSE), E243=4, VLOOKUP(H243, [1]Wage_Info!$B$2:$AH$55, 5, FALSE)), C243=2015, _xlfn.IFS(E243=1, VLOOKUP(H243, [1]Wage_Info!$B$2:$AH$55, 6, FALSE), E243=2, VLOOKUP(H243, [1]Wage_Info!$B$2:$AH$55, 7, FALSE), E243=3, VLOOKUP(H243, [1]Wage_Info!$B$2:$AH$55, 8, FALSE), E243=4, VLOOKUP(H243, [1]Wage_Info!$B$2:$AH$55, 9, FALSE)), C243=2016, _xlfn.IFS(E243=1, VLOOKUP(H243, [1]Wage_Info!$B$2:$AH$55, 10, FALSE), E243=2, VLOOKUP(H243, [1]Wage_Info!$B$2:$AH$55, 11, FALSE), E243=3, VLOOKUP(H243, [1]Wage_Info!$B$2:$AH$55, 12, FALSE), E243=4, VLOOKUP(H243, [1]Wage_Info!$B$2:$AH$55, 13, FALSE)), C243=2017, _xlfn.IFS(E243=1, VLOOKUP(H243, [1]Wage_Info!$B$2:$AH$55, 14, FALSE), E243=2, VLOOKUP(H243, [1]Wage_Info!$B$2:$AH$55, 15, FALSE), E243=3, VLOOKUP(H243, [1]Wage_Info!$B$2:$AH$55, 16, FALSE), E243=4, VLOOKUP(H243, [1]Wage_Info!$B$2:$AH$55, 17, FALSE)), C243 = 2018, _xlfn.IFS(E243=1, VLOOKUP(H243, [1]Wage_Info!$B$2:$AH$55, 18, FALSE), E243=3, VLOOKUP(H243, [1]Wage_Info!$B$2:$AH$55, 19, FALSE)))</f>
        <v>0</v>
      </c>
      <c r="Z243" s="2">
        <f>_xlfn.IFS(C243=2014, _xlfn.IFS(E243=1, VLOOKUP(H243, [1]Wage_Info!$B$2:$AL$55, 20, FALSE), E243=2, VLOOKUP(H243, [1]Wage_Info!$B$2:$AL$55, 21, FALSE), E243=3, VLOOKUP(H243, [1]Wage_Info!$B$2:$AL$55, 22, FALSE), E243=4, VLOOKUP(H243, [1]Wage_Info!$B$2:$AL$55, 23, FALSE)), C243=2015, _xlfn.IFS(E243=1, VLOOKUP(H243, [1]Wage_Info!$B$2:$AL$55, 24, FALSE), E243=2, VLOOKUP(H243, [1]Wage_Info!$B$2:$AL$55, 25, FALSE), E243=3, VLOOKUP(H243, [1]Wage_Info!$B$2:$AL$55, 26, FALSE), E243=4, VLOOKUP(H243, [1]Wage_Info!$B$2:$AL$55, 27, FALSE)), C243=2016, _xlfn.IFS(E243=1, VLOOKUP(H243, [1]Wage_Info!$B$2:$AL$55, 28, FALSE), E243=2, VLOOKUP(H243, [1]Wage_Info!$B$2:$AL$55, 29, FALSE), E243=3, VLOOKUP(H243, [1]Wage_Info!$B$2:$AL$55, 30, FALSE), E243=4, VLOOKUP(H243, [1]Wage_Info!$B$2:$AL$55, 31, FALSE)), C243=2017, _xlfn.IFS(E243=1, VLOOKUP(H243, [1]Wage_Info!$B$2:$AL$55, 32, FALSE), E243=2, VLOOKUP(H243, [1]Wage_Info!$B$2:$AL$55, 33, FALSE), E243=3, VLOOKUP(H243, [1]Wage_Info!$B$2:$AL$55, 34, FALSE), E243=4, VLOOKUP(H243, [1]Wage_Info!$B$2:$AL$55, 35, FALSE)), C243 = 2018, _xlfn.IFS(E243=1, VLOOKUP(H243, [1]Wage_Info!$B$2:$AL$55, 36, FALSE), E243=2, VLOOKUP(H243, [1]Wage_Info!$B$2:$AL$55, 37, FALSE)))</f>
        <v>0</v>
      </c>
      <c r="AA243" s="4" t="e">
        <f t="shared" si="28"/>
        <v>#DIV/0!</v>
      </c>
      <c r="AB243">
        <f>[1]Key!C243</f>
        <v>1</v>
      </c>
      <c r="AC243">
        <f t="shared" si="29"/>
        <v>0</v>
      </c>
      <c r="AD243">
        <f t="shared" si="30"/>
        <v>0</v>
      </c>
      <c r="AE243">
        <f t="shared" si="31"/>
        <v>0</v>
      </c>
      <c r="AF243">
        <f>[1]Key!D243</f>
        <v>0</v>
      </c>
    </row>
    <row r="244" spans="1:32" x14ac:dyDescent="0.3">
      <c r="A244">
        <v>243</v>
      </c>
      <c r="B244">
        <v>62</v>
      </c>
      <c r="C244">
        <v>2016</v>
      </c>
      <c r="D244">
        <v>7</v>
      </c>
      <c r="E244">
        <f t="shared" si="24"/>
        <v>3</v>
      </c>
      <c r="F244">
        <v>2017</v>
      </c>
      <c r="G244" t="s">
        <v>62</v>
      </c>
      <c r="H244" s="1">
        <f>VALUE(IF(G244="foreign",53,SUBSTITUTE(G244,G244,VLOOKUP(G244,[1]Key!$G$2:$H$55,2,))))</f>
        <v>53</v>
      </c>
      <c r="I244" t="s">
        <v>97</v>
      </c>
      <c r="J244">
        <f>VALUE(_xlfn.IFS(I244="foreign",53,I244="fictional",54, I244="unspecified", 55, NOT(OR(I244="foreign",I244="fictional")),SUBSTITUTE(I244,I244,VLOOKUP(I244,[1]Key!$G$2:$H$55,2,))))</f>
        <v>54</v>
      </c>
      <c r="K244">
        <f t="shared" si="25"/>
        <v>0</v>
      </c>
      <c r="L244">
        <f>VLOOKUP(H244, [1]Key!$H$2:$K$54, 2)</f>
        <v>0</v>
      </c>
      <c r="M244">
        <f>VLOOKUP(J244, [1]Key!$H$2:$K$54, 2)</f>
        <v>0</v>
      </c>
      <c r="N244">
        <f>VLOOKUP("*"&amp;G244&amp;"*",[1]Key!$N$2:$O$6,2,FALSE)</f>
        <v>0</v>
      </c>
      <c r="O244">
        <f>VLOOKUP("*"&amp;G244&amp;"*",[1]Key!$R$2:$S$11,2,FALSE)</f>
        <v>0</v>
      </c>
      <c r="P244">
        <v>3146</v>
      </c>
      <c r="Q244" s="2">
        <v>62000000</v>
      </c>
      <c r="R244" t="s">
        <v>61</v>
      </c>
      <c r="S244">
        <f>VLOOKUP(R244, [1]Key!$U$2:$V$23, 2, FALSE)</f>
        <v>6</v>
      </c>
      <c r="T244">
        <f t="shared" si="26"/>
        <v>0</v>
      </c>
      <c r="U244">
        <f>_xlfn.IFS(C244=2018, VLOOKUP(H244, '[1]State Pop'!$B$2:$G$55,6),C244=2017, VLOOKUP(H244, '[1]State Pop'!$B$2:$F$55,5),C244=2016, VLOOKUP(H244, '[1]State Pop'!$B$2:$F$55,4), C244=2015, VLOOKUP(H244, '[1]State Pop'!$B$2:$F$55,3), C244=2014, VLOOKUP(H244, '[1]State Pop'!$B$2:$F$55,2))</f>
        <v>0</v>
      </c>
      <c r="V244">
        <f>_xlfn.IFS(C244=2014,_xlfn.IFS(D244=1,VLOOKUP(H244,[1]Film_Workers!$B$2:$BD$55,2,FALSE),D244=2,VLOOKUP(H244,[1]Film_Workers!$B$2:$BD$55,3,FALSE),D244=3,VLOOKUP(H244,[1]Film_Workers!$B$2:$BD$55,4,FALSE),D244=4,VLOOKUP(H244,[1]Film_Workers!$B$2:$BD$55,5,FALSE),D244=5,VLOOKUP(H244,[1]Film_Workers!$B$2:$BD$55,6,FALSE),D244=6,VLOOKUP(H244,[1]Film_Workers!$B$2:$BD$55,7,FALSE),D244=7,VLOOKUP(H244,[1]Film_Workers!$B$2:$BD$55,8,FALSE),D244=8,VLOOKUP(H244,[1]Film_Workers!$B$2:$BD$55,9,FALSE),D244=9,VLOOKUP(H244,[1]Film_Workers!$B$2:$BD$55,10,FALSE),D244=10,VLOOKUP(H244,[1]Film_Workers!$B$2:$BD$55,11,FALSE),D244=11,VLOOKUP(H244,[1]Film_Workers!$B$2:$BD$55,12,FALSE),D244=12,VLOOKUP(H244,[1]Film_Workers!$B$2:$BD$55,13,FALSE)),C244=2015,_xlfn.IFS(D244=1,VLOOKUP(H244,[1]Film_Workers!$B$2:$BD$55,14,FALSE),D244=2,VLOOKUP(H244,[1]Film_Workers!$B$2:$BD$55,15,FALSE),D244=3,VLOOKUP(H244,[1]Film_Workers!$B$2:$BD$55,16,FALSE),D244=4,VLOOKUP(H244,[1]Film_Workers!$B$2:$BD$55,17,FALSE),D244=5,VLOOKUP(H244,[1]Film_Workers!$B$2:$BD$55,18,FALSE),D244=6,VLOOKUP(H244,[1]Film_Workers!$B$2:$BD$55,19,FALSE),D244=7,VLOOKUP(H244,[1]Film_Workers!$B$2:$BD$55,20,FALSE),D244=8,VLOOKUP(H244,[1]Film_Workers!$B$2:$BD$55,21,FALSE),D244=9,VLOOKUP(H244,[1]Film_Workers!$B$2:$BD$55,22,FALSE),D244=10,VLOOKUP(H244,[1]Film_Workers!$B$2:$BD$55,23,FALSE),D244=11,VLOOKUP(H244,[1]Film_Workers!$B$2:$BD$55,24,FALSE),D244=12,VLOOKUP(H244,[1]Film_Workers!$B$2:$BD$55,25,FALSE)),C244=2016,_xlfn.IFS(D244=1,VLOOKUP(H244,[1]Film_Workers!$B$2:$BD$55,26,FALSE),D244=2,VLOOKUP(H244,[1]Film_Workers!$B$2:$BD$55,27,FALSE),D244=3,VLOOKUP(H244,[1]Film_Workers!$B$2:$BD$55,28,FALSE),D244=4,VLOOKUP(H244,[1]Film_Workers!$B$2:$BD$55,29,FALSE),D244=5,VLOOKUP(H244,[1]Film_Workers!$B$2:$BD$55,30,FALSE),D244=6,VLOOKUP(H244,[1]Film_Workers!$B$2:$BD$55,31,FALSE),D244=7,VLOOKUP(H244,[1]Film_Workers!$B$2:$BD$55,32,FALSE),D244=8,VLOOKUP(H244,[1]Film_Workers!$B$2:$BD$55,33,FALSE),D244=9,VLOOKUP(H244,[1]Film_Workers!$B$2:$BD$55,34,FALSE),D244=10,VLOOKUP(H244,[1]Film_Workers!$B$2:$BD$55,35,FALSE),D244=11,VLOOKUP(H244,[1]Film_Workers!$B$2:$BD$55,36,FALSE),D244=12,VLOOKUP(H244,[1]Film_Workers!$B$2:$BD$55,37,FALSE)),C244=2017,_xlfn.IFS(D244=1,VLOOKUP(H244,[1]Film_Workers!$B$2:$BD$55,38,FALSE),D244=2,VLOOKUP(H244,[1]Film_Workers!$B$2:$BD$55,39,FALSE),D244=3,VLOOKUP(H244,[1]Film_Workers!$B$2:$BD$55,40,FALSE),D244=4,VLOOKUP(H244,[1]Film_Workers!$B$2:$BD$55,41,FALSE),D244=5,VLOOKUP(H244,[1]Film_Workers!$B$2:$BD$55,42,FALSE),D244=6,VLOOKUP(H244,[1]Film_Workers!$B$2:$BD$55,43,FALSE),D244=7,VLOOKUP(H244,[1]Film_Workers!$B$2:$BD$55,43,FALSE),D244=8,VLOOKUP(H244,[1]Film_Workers!$B$2:$BD$55,44,FALSE),D244=9,VLOOKUP(H244,[1]Film_Workers!$B$2:$BD$55,45,FALSE),D244=10,VLOOKUP(H244,[1]Film_Workers!$B$2:$BD$55,46,FALSE),D244=11,VLOOKUP(H244,[1]Film_Workers!$B$2:$BD$55,47,FALSE),D244=12,VLOOKUP(H244,[1]Film_Workers!$B$2:$BD$55,48)),C244=2018,_xlfn.IFS(D244=1,VLOOKUP(H244,[1]Film_Workers!$B$2:$BD$55,49,FALSE),D244=2,VLOOKUP(H244,[1]Film_Workers!$B$2:$BD$55,50,FALSE),D244=3,VLOOKUP(H244,[1]Film_Workers!$B$2:$BD$55,51,FALSE),D244=4,VLOOKUP(H244,[1]Film_Workers!$B$2:$BD$55,52,FALSE),D244=5,VLOOKUP(H244,[1]Film_Workers!$B$2:$BD$55,53,FALSE),D244=6,VLOOKUP(H244,[1]Film_Workers!$B$2:$BD$55,54)))</f>
        <v>0</v>
      </c>
      <c r="W244">
        <f>_xlfn.IFS(C244=2014,_xlfn.IFS(D244=1,VLOOKUP(H244,[1]Priv_Workers!$B$2:$BD$55,2,FALSE),D244=2,VLOOKUP(H244,[1]Priv_Workers!$B$2:$BD$55,3,FALSE),D244=3,VLOOKUP(H244,[1]Priv_Workers!$B$2:$BD$55,4,FALSE),D244=4,VLOOKUP(H244,[1]Priv_Workers!$B$2:$BD$55,5,FALSE),D244=5,VLOOKUP(H244,[1]Priv_Workers!$B$2:$BD$55,6,FALSE),D244=6,VLOOKUP(H244,[1]Priv_Workers!$B$2:$BD$55,7,FALSE),D244=7,VLOOKUP(H244,[1]Priv_Workers!$B$2:$BD$55,8,FALSE),D244=8,VLOOKUP(H244,[1]Priv_Workers!$B$2:$BD$55,9,FALSE),D244=9,VLOOKUP(H244,[1]Priv_Workers!$B$2:$BD$55,10,FALSE),D244=10,VLOOKUP(H244,[1]Priv_Workers!$B$2:$BD$55,11,FALSE),D244=11,VLOOKUP(H244,[1]Priv_Workers!$B$2:$BD$55,12,FALSE),D244=12,VLOOKUP(H244,[1]Priv_Workers!$B$2:$BD$55,13,FALSE)),C244=2015,_xlfn.IFS(D244=1,VLOOKUP(H244,[1]Priv_Workers!$B$2:$BD$55,14,FALSE),D244=2,VLOOKUP(H244,[1]Priv_Workers!$B$2:$BD$55,15,FALSE),D244=3,VLOOKUP(H244,[1]Priv_Workers!$B$2:$BD$55,16,FALSE),D244=4,VLOOKUP(H244,[1]Priv_Workers!$B$2:$BD$55,17,FALSE),D244=5,VLOOKUP(H244,[1]Priv_Workers!$B$2:$BD$55,18,FALSE),D244=6,VLOOKUP(H244,[1]Priv_Workers!$B$2:$BD$55,19,FALSE),D244=7,VLOOKUP(H244,[1]Priv_Workers!$B$2:$BD$55,20,FALSE),D244=8,VLOOKUP(H244,[1]Priv_Workers!$B$2:$BD$55,21,FALSE),D244=9,VLOOKUP(H244,[1]Priv_Workers!$B$2:$BD$55,22,FALSE),D244=10,VLOOKUP(H244,[1]Priv_Workers!$B$2:$BD$55,23,FALSE),D244=11,VLOOKUP(H244,[1]Priv_Workers!$B$2:$BD$55,24,FALSE),D244=12,VLOOKUP(H244,[1]Priv_Workers!$B$2:$BD$55,25,FALSE)),C244=2016,_xlfn.IFS(D244=1,VLOOKUP(H244,[1]Priv_Workers!$B$2:$BD$55,26,FALSE),D244=2,VLOOKUP(H244,[1]Priv_Workers!$B$2:$BD$55,27,FALSE),D244=3,VLOOKUP(H244,[1]Priv_Workers!$B$2:$BD$55,28,FALSE),D244=4,VLOOKUP(H244,[1]Priv_Workers!$B$2:$BD$55,29,FALSE),D244=5,VLOOKUP(H244,[1]Priv_Workers!$B$2:$BD$55,30,FALSE),D244=6,VLOOKUP(H244,[1]Priv_Workers!$B$2:$BD$55,31,FALSE),D244=7,VLOOKUP(H244,[1]Priv_Workers!$B$2:$BD$55,32,FALSE),D244=8,VLOOKUP(H244,[1]Priv_Workers!$B$2:$BD$55,33,FALSE),D244=9,VLOOKUP(H244,[1]Priv_Workers!$B$2:$BD$55,34,FALSE),D244=10,VLOOKUP(H244,[1]Priv_Workers!$B$2:$BD$55,35,FALSE),D244=11,VLOOKUP(H244,[1]Priv_Workers!$B$2:$BD$55,36,FALSE),D244=12,VLOOKUP(H244,[1]Priv_Workers!$B$2:$BD$55,37,FALSE)),C244=2017,_xlfn.IFS(D244=1,VLOOKUP(H244,[1]Priv_Workers!$B$2:$BD$55,38,FALSE),D244=2,VLOOKUP(H244,[1]Priv_Workers!$B$2:$BD$55,39,FALSE),D244=3,VLOOKUP(H244,[1]Priv_Workers!$B$2:$BD$55,40,FALSE),D244=4,VLOOKUP(H244,[1]Priv_Workers!$B$2:$BD$55,41,FALSE),D244=5,VLOOKUP(H244,[1]Priv_Workers!$B$2:$BD$55,42,FALSE),D244=6,VLOOKUP(H244,[1]Priv_Workers!$B$2:$BD$55,43,FALSE),D244=7,VLOOKUP(H244,[1]Priv_Workers!$B$2:$BD$55,43,FALSE),D244=8,VLOOKUP(H244,[1]Priv_Workers!$B$2:$BD$55,44,FALSE),D244=9,VLOOKUP(H244,[1]Priv_Workers!$B$2:$BD$55,45,FALSE),D244=10,VLOOKUP(H244,[1]Priv_Workers!$B$2:$BD$55,46,FALSE),D244=11,VLOOKUP(H244,[1]Priv_Workers!$B$2:$BD$55,47,FALSE),D244=12,VLOOKUP(H244,[1]Priv_Workers!$B$2:$BD$55,48)),C244=2018,_xlfn.IFS(D244=1,VLOOKUP(H244,[1]Priv_Workers!$B$2:$BD$55,49,FALSE),D244=2,VLOOKUP(H244,[1]Priv_Workers!$B$2:$BD$55,50,FALSE),D244=3,VLOOKUP(H244,[1]Priv_Workers!$B$2:$BD$55,51,FALSE),D244=4,VLOOKUP(H244,[1]Priv_Workers!$B$2:$BD$55,52,FALSE),D244=5,VLOOKUP(H244,[1]Priv_Workers!$B$2:$BD$55,53,FALSE),D244=6,VLOOKUP(H244,[1]Priv_Workers!$B$2:$BD$55,54)))</f>
        <v>0</v>
      </c>
      <c r="X244" s="3" t="e">
        <f t="shared" si="27"/>
        <v>#DIV/0!</v>
      </c>
      <c r="Y244" s="2">
        <f>_xlfn.IFS(C244=2014, _xlfn.IFS(E244=1, VLOOKUP(H244, [1]Wage_Info!$B$2:$AH$55, 2, FALSE), E244=2, VLOOKUP(H244, [1]Wage_Info!$B$2:$AH$55, 3, FALSE), E244=3, VLOOKUP(H244, [1]Wage_Info!$B$2:$AH$55, 4, FALSE), E244=4, VLOOKUP(H244, [1]Wage_Info!$B$2:$AH$55, 5, FALSE)), C244=2015, _xlfn.IFS(E244=1, VLOOKUP(H244, [1]Wage_Info!$B$2:$AH$55, 6, FALSE), E244=2, VLOOKUP(H244, [1]Wage_Info!$B$2:$AH$55, 7, FALSE), E244=3, VLOOKUP(H244, [1]Wage_Info!$B$2:$AH$55, 8, FALSE), E244=4, VLOOKUP(H244, [1]Wage_Info!$B$2:$AH$55, 9, FALSE)), C244=2016, _xlfn.IFS(E244=1, VLOOKUP(H244, [1]Wage_Info!$B$2:$AH$55, 10, FALSE), E244=2, VLOOKUP(H244, [1]Wage_Info!$B$2:$AH$55, 11, FALSE), E244=3, VLOOKUP(H244, [1]Wage_Info!$B$2:$AH$55, 12, FALSE), E244=4, VLOOKUP(H244, [1]Wage_Info!$B$2:$AH$55, 13, FALSE)), C244=2017, _xlfn.IFS(E244=1, VLOOKUP(H244, [1]Wage_Info!$B$2:$AH$55, 14, FALSE), E244=2, VLOOKUP(H244, [1]Wage_Info!$B$2:$AH$55, 15, FALSE), E244=3, VLOOKUP(H244, [1]Wage_Info!$B$2:$AH$55, 16, FALSE), E244=4, VLOOKUP(H244, [1]Wage_Info!$B$2:$AH$55, 17, FALSE)), C244 = 2018, _xlfn.IFS(E244=1, VLOOKUP(H244, [1]Wage_Info!$B$2:$AH$55, 18, FALSE), E244=3, VLOOKUP(H244, [1]Wage_Info!$B$2:$AH$55, 19, FALSE)))</f>
        <v>0</v>
      </c>
      <c r="Z244" s="2">
        <f>_xlfn.IFS(C244=2014, _xlfn.IFS(E244=1, VLOOKUP(H244, [1]Wage_Info!$B$2:$AL$55, 20, FALSE), E244=2, VLOOKUP(H244, [1]Wage_Info!$B$2:$AL$55, 21, FALSE), E244=3, VLOOKUP(H244, [1]Wage_Info!$B$2:$AL$55, 22, FALSE), E244=4, VLOOKUP(H244, [1]Wage_Info!$B$2:$AL$55, 23, FALSE)), C244=2015, _xlfn.IFS(E244=1, VLOOKUP(H244, [1]Wage_Info!$B$2:$AL$55, 24, FALSE), E244=2, VLOOKUP(H244, [1]Wage_Info!$B$2:$AL$55, 25, FALSE), E244=3, VLOOKUP(H244, [1]Wage_Info!$B$2:$AL$55, 26, FALSE), E244=4, VLOOKUP(H244, [1]Wage_Info!$B$2:$AL$55, 27, FALSE)), C244=2016, _xlfn.IFS(E244=1, VLOOKUP(H244, [1]Wage_Info!$B$2:$AL$55, 28, FALSE), E244=2, VLOOKUP(H244, [1]Wage_Info!$B$2:$AL$55, 29, FALSE), E244=3, VLOOKUP(H244, [1]Wage_Info!$B$2:$AL$55, 30, FALSE), E244=4, VLOOKUP(H244, [1]Wage_Info!$B$2:$AL$55, 31, FALSE)), C244=2017, _xlfn.IFS(E244=1, VLOOKUP(H244, [1]Wage_Info!$B$2:$AL$55, 32, FALSE), E244=2, VLOOKUP(H244, [1]Wage_Info!$B$2:$AL$55, 33, FALSE), E244=3, VLOOKUP(H244, [1]Wage_Info!$B$2:$AL$55, 34, FALSE), E244=4, VLOOKUP(H244, [1]Wage_Info!$B$2:$AL$55, 35, FALSE)), C244 = 2018, _xlfn.IFS(E244=1, VLOOKUP(H244, [1]Wage_Info!$B$2:$AL$55, 36, FALSE), E244=2, VLOOKUP(H244, [1]Wage_Info!$B$2:$AL$55, 37, FALSE)))</f>
        <v>0</v>
      </c>
      <c r="AA244" s="4" t="e">
        <f t="shared" si="28"/>
        <v>#DIV/0!</v>
      </c>
      <c r="AB244">
        <f>[1]Key!C244</f>
        <v>1</v>
      </c>
      <c r="AC244">
        <f t="shared" si="29"/>
        <v>0</v>
      </c>
      <c r="AD244">
        <f t="shared" si="30"/>
        <v>0</v>
      </c>
      <c r="AE244">
        <f t="shared" si="31"/>
        <v>0</v>
      </c>
      <c r="AF244">
        <f>[1]Key!D244</f>
        <v>0</v>
      </c>
    </row>
    <row r="245" spans="1:32" x14ac:dyDescent="0.3">
      <c r="A245">
        <v>244</v>
      </c>
      <c r="B245">
        <v>63</v>
      </c>
      <c r="C245">
        <v>2016</v>
      </c>
      <c r="D245">
        <v>2</v>
      </c>
      <c r="E245">
        <f t="shared" si="24"/>
        <v>1</v>
      </c>
      <c r="F245">
        <v>2017</v>
      </c>
      <c r="G245" t="s">
        <v>119</v>
      </c>
      <c r="H245" s="1">
        <f>VALUE(IF(G245="foreign",53,SUBSTITUTE(G245,G245,VLOOKUP(G245,[1]Key!$G$2:$H$55,2,))))</f>
        <v>1</v>
      </c>
      <c r="I245" t="s">
        <v>47</v>
      </c>
      <c r="J245">
        <f>VALUE(_xlfn.IFS(I245="foreign",53,I245="fictional",54, I245="unspecified", 55, NOT(OR(I245="foreign",I245="fictional")),SUBSTITUTE(I245,I245,VLOOKUP(I245,[1]Key!$G$2:$H$55,2,))))</f>
        <v>55</v>
      </c>
      <c r="K245">
        <f t="shared" si="25"/>
        <v>0</v>
      </c>
      <c r="L245">
        <f>VLOOKUP(H245, [1]Key!$H$2:$K$54, 2)</f>
        <v>3</v>
      </c>
      <c r="M245">
        <f>VLOOKUP(J245, [1]Key!$H$2:$K$54, 2)</f>
        <v>0</v>
      </c>
      <c r="N245">
        <f>VLOOKUP("*"&amp;G245&amp;"*",[1]Key!$N$2:$O$6,2,FALSE)</f>
        <v>3</v>
      </c>
      <c r="O245">
        <f>VLOOKUP("*"&amp;G245&amp;"*",[1]Key!$R$2:$S$11,2,FALSE)</f>
        <v>2</v>
      </c>
      <c r="P245">
        <v>3143</v>
      </c>
      <c r="Q245" s="2">
        <v>4500000</v>
      </c>
      <c r="R245" t="s">
        <v>33</v>
      </c>
      <c r="S245">
        <f>VLOOKUP(R245, [1]Key!$U$2:$V$50, 2, FALSE)</f>
        <v>1</v>
      </c>
      <c r="T245">
        <f t="shared" si="26"/>
        <v>0</v>
      </c>
      <c r="U245">
        <f>_xlfn.IFS(C245=2018, VLOOKUP(H245, '[1]State Pop'!$B$2:$G$55,6),C245=2017, VLOOKUP(H245, '[1]State Pop'!$B$2:$F$55,5),C245=2016, VLOOKUP(H245, '[1]State Pop'!$B$2:$F$55,4), C245=2015, VLOOKUP(H245, '[1]State Pop'!$B$2:$F$55,3), C245=2014, VLOOKUP(H245, '[1]State Pop'!$B$2:$F$55,2))</f>
        <v>4860545</v>
      </c>
      <c r="V245">
        <f>_xlfn.IFS(C245=2014,_xlfn.IFS(D245=1,VLOOKUP(H245,[1]Film_Workers!$B$2:$BD$55,2,FALSE),D245=2,VLOOKUP(H245,[1]Film_Workers!$B$2:$BD$55,3,FALSE),D245=3,VLOOKUP(H245,[1]Film_Workers!$B$2:$BD$55,4,FALSE),D245=4,VLOOKUP(H245,[1]Film_Workers!$B$2:$BD$55,5,FALSE),D245=5,VLOOKUP(H245,[1]Film_Workers!$B$2:$BD$55,6,FALSE),D245=6,VLOOKUP(H245,[1]Film_Workers!$B$2:$BD$55,7,FALSE),D245=7,VLOOKUP(H245,[1]Film_Workers!$B$2:$BD$55,8,FALSE),D245=8,VLOOKUP(H245,[1]Film_Workers!$B$2:$BD$55,9,FALSE),D245=9,VLOOKUP(H245,[1]Film_Workers!$B$2:$BD$55,10,FALSE),D245=10,VLOOKUP(H245,[1]Film_Workers!$B$2:$BD$55,11,FALSE),D245=11,VLOOKUP(H245,[1]Film_Workers!$B$2:$BD$55,12,FALSE),D245=12,VLOOKUP(H245,[1]Film_Workers!$B$2:$BD$55,13,FALSE)),C245=2015,_xlfn.IFS(D245=1,VLOOKUP(H245,[1]Film_Workers!$B$2:$BD$55,14,FALSE),D245=2,VLOOKUP(H245,[1]Film_Workers!$B$2:$BD$55,15,FALSE),D245=3,VLOOKUP(H245,[1]Film_Workers!$B$2:$BD$55,16,FALSE),D245=4,VLOOKUP(H245,[1]Film_Workers!$B$2:$BD$55,17,FALSE),D245=5,VLOOKUP(H245,[1]Film_Workers!$B$2:$BD$55,18,FALSE),D245=6,VLOOKUP(H245,[1]Film_Workers!$B$2:$BD$55,19,FALSE),D245=7,VLOOKUP(H245,[1]Film_Workers!$B$2:$BD$55,20,FALSE),D245=8,VLOOKUP(H245,[1]Film_Workers!$B$2:$BD$55,21,FALSE),D245=9,VLOOKUP(H245,[1]Film_Workers!$B$2:$BD$55,22,FALSE),D245=10,VLOOKUP(H245,[1]Film_Workers!$B$2:$BD$55,23,FALSE),D245=11,VLOOKUP(H245,[1]Film_Workers!$B$2:$BD$55,24,FALSE),D245=12,VLOOKUP(H245,[1]Film_Workers!$B$2:$BD$55,25,FALSE)),C245=2016,_xlfn.IFS(D245=1,VLOOKUP(H245,[1]Film_Workers!$B$2:$BD$55,26,FALSE),D245=2,VLOOKUP(H245,[1]Film_Workers!$B$2:$BD$55,27,FALSE),D245=3,VLOOKUP(H245,[1]Film_Workers!$B$2:$BD$55,28,FALSE),D245=4,VLOOKUP(H245,[1]Film_Workers!$B$2:$BD$55,29,FALSE),D245=5,VLOOKUP(H245,[1]Film_Workers!$B$2:$BD$55,30,FALSE),D245=6,VLOOKUP(H245,[1]Film_Workers!$B$2:$BD$55,31,FALSE),D245=7,VLOOKUP(H245,[1]Film_Workers!$B$2:$BD$55,32,FALSE),D245=8,VLOOKUP(H245,[1]Film_Workers!$B$2:$BD$55,33,FALSE),D245=9,VLOOKUP(H245,[1]Film_Workers!$B$2:$BD$55,34,FALSE),D245=10,VLOOKUP(H245,[1]Film_Workers!$B$2:$BD$55,35,FALSE),D245=11,VLOOKUP(H245,[1]Film_Workers!$B$2:$BD$55,36,FALSE),D245=12,VLOOKUP(H245,[1]Film_Workers!$B$2:$BD$55,37,FALSE)),C245=2017,_xlfn.IFS(D245=1,VLOOKUP(H245,[1]Film_Workers!$B$2:$BD$55,38,FALSE),D245=2,VLOOKUP(H245,[1]Film_Workers!$B$2:$BD$55,39,FALSE),D245=3,VLOOKUP(H245,[1]Film_Workers!$B$2:$BD$55,40,FALSE),D245=4,VLOOKUP(H245,[1]Film_Workers!$B$2:$BD$55,41,FALSE),D245=5,VLOOKUP(H245,[1]Film_Workers!$B$2:$BD$55,42,FALSE),D245=6,VLOOKUP(H245,[1]Film_Workers!$B$2:$BD$55,43,FALSE),D245=7,VLOOKUP(H245,[1]Film_Workers!$B$2:$BD$55,43,FALSE),D245=8,VLOOKUP(H245,[1]Film_Workers!$B$2:$BD$55,44,FALSE),D245=9,VLOOKUP(H245,[1]Film_Workers!$B$2:$BD$55,45,FALSE),D245=10,VLOOKUP(H245,[1]Film_Workers!$B$2:$BD$55,46,FALSE),D245=11,VLOOKUP(H245,[1]Film_Workers!$B$2:$BD$55,47,FALSE),D245=12,VLOOKUP(H245,[1]Film_Workers!$B$2:$BD$55,48)),C245=2018,_xlfn.IFS(D245=1,VLOOKUP(H245,[1]Film_Workers!$B$2:$BD$55,49,FALSE),D245=2,VLOOKUP(H245,[1]Film_Workers!$B$2:$BD$55,50,FALSE),D245=3,VLOOKUP(H245,[1]Film_Workers!$B$2:$BD$55,51,FALSE),D245=4,VLOOKUP(H245,[1]Film_Workers!$B$2:$BD$55,52,FALSE),D245=5,VLOOKUP(H245,[1]Film_Workers!$B$2:$BD$55,53,FALSE),D245=6,VLOOKUP(H245,[1]Film_Workers!$B$2:$BD$55,54)))</f>
        <v>336</v>
      </c>
      <c r="W245">
        <f>_xlfn.IFS(C245=2014,_xlfn.IFS(D245=1,VLOOKUP(H245,[1]Priv_Workers!$B$2:$BD$55,2,FALSE),D245=2,VLOOKUP(H245,[1]Priv_Workers!$B$2:$BD$55,3,FALSE),D245=3,VLOOKUP(H245,[1]Priv_Workers!$B$2:$BD$55,4,FALSE),D245=4,VLOOKUP(H245,[1]Priv_Workers!$B$2:$BD$55,5,FALSE),D245=5,VLOOKUP(H245,[1]Priv_Workers!$B$2:$BD$55,6,FALSE),D245=6,VLOOKUP(H245,[1]Priv_Workers!$B$2:$BD$55,7,FALSE),D245=7,VLOOKUP(H245,[1]Priv_Workers!$B$2:$BD$55,8,FALSE),D245=8,VLOOKUP(H245,[1]Priv_Workers!$B$2:$BD$55,9,FALSE),D245=9,VLOOKUP(H245,[1]Priv_Workers!$B$2:$BD$55,10,FALSE),D245=10,VLOOKUP(H245,[1]Priv_Workers!$B$2:$BD$55,11,FALSE),D245=11,VLOOKUP(H245,[1]Priv_Workers!$B$2:$BD$55,12,FALSE),D245=12,VLOOKUP(H245,[1]Priv_Workers!$B$2:$BD$55,13,FALSE)),C245=2015,_xlfn.IFS(D245=1,VLOOKUP(H245,[1]Priv_Workers!$B$2:$BD$55,14,FALSE),D245=2,VLOOKUP(H245,[1]Priv_Workers!$B$2:$BD$55,15,FALSE),D245=3,VLOOKUP(H245,[1]Priv_Workers!$B$2:$BD$55,16,FALSE),D245=4,VLOOKUP(H245,[1]Priv_Workers!$B$2:$BD$55,17,FALSE),D245=5,VLOOKUP(H245,[1]Priv_Workers!$B$2:$BD$55,18,FALSE),D245=6,VLOOKUP(H245,[1]Priv_Workers!$B$2:$BD$55,19,FALSE),D245=7,VLOOKUP(H245,[1]Priv_Workers!$B$2:$BD$55,20,FALSE),D245=8,VLOOKUP(H245,[1]Priv_Workers!$B$2:$BD$55,21,FALSE),D245=9,VLOOKUP(H245,[1]Priv_Workers!$B$2:$BD$55,22,FALSE),D245=10,VLOOKUP(H245,[1]Priv_Workers!$B$2:$BD$55,23,FALSE),D245=11,VLOOKUP(H245,[1]Priv_Workers!$B$2:$BD$55,24,FALSE),D245=12,VLOOKUP(H245,[1]Priv_Workers!$B$2:$BD$55,25,FALSE)),C245=2016,_xlfn.IFS(D245=1,VLOOKUP(H245,[1]Priv_Workers!$B$2:$BD$55,26,FALSE),D245=2,VLOOKUP(H245,[1]Priv_Workers!$B$2:$BD$55,27,FALSE),D245=3,VLOOKUP(H245,[1]Priv_Workers!$B$2:$BD$55,28,FALSE),D245=4,VLOOKUP(H245,[1]Priv_Workers!$B$2:$BD$55,29,FALSE),D245=5,VLOOKUP(H245,[1]Priv_Workers!$B$2:$BD$55,30,FALSE),D245=6,VLOOKUP(H245,[1]Priv_Workers!$B$2:$BD$55,31,FALSE),D245=7,VLOOKUP(H245,[1]Priv_Workers!$B$2:$BD$55,32,FALSE),D245=8,VLOOKUP(H245,[1]Priv_Workers!$B$2:$BD$55,33,FALSE),D245=9,VLOOKUP(H245,[1]Priv_Workers!$B$2:$BD$55,34,FALSE),D245=10,VLOOKUP(H245,[1]Priv_Workers!$B$2:$BD$55,35,FALSE),D245=11,VLOOKUP(H245,[1]Priv_Workers!$B$2:$BD$55,36,FALSE),D245=12,VLOOKUP(H245,[1]Priv_Workers!$B$2:$BD$55,37,FALSE)),C245=2017,_xlfn.IFS(D245=1,VLOOKUP(H245,[1]Priv_Workers!$B$2:$BD$55,38,FALSE),D245=2,VLOOKUP(H245,[1]Priv_Workers!$B$2:$BD$55,39,FALSE),D245=3,VLOOKUP(H245,[1]Priv_Workers!$B$2:$BD$55,40,FALSE),D245=4,VLOOKUP(H245,[1]Priv_Workers!$B$2:$BD$55,41,FALSE),D245=5,VLOOKUP(H245,[1]Priv_Workers!$B$2:$BD$55,42,FALSE),D245=6,VLOOKUP(H245,[1]Priv_Workers!$B$2:$BD$55,43,FALSE),D245=7,VLOOKUP(H245,[1]Priv_Workers!$B$2:$BD$55,43,FALSE),D245=8,VLOOKUP(H245,[1]Priv_Workers!$B$2:$BD$55,44,FALSE),D245=9,VLOOKUP(H245,[1]Priv_Workers!$B$2:$BD$55,45,FALSE),D245=10,VLOOKUP(H245,[1]Priv_Workers!$B$2:$BD$55,46,FALSE),D245=11,VLOOKUP(H245,[1]Priv_Workers!$B$2:$BD$55,47,FALSE),D245=12,VLOOKUP(H245,[1]Priv_Workers!$B$2:$BD$55,48)),C245=2018,_xlfn.IFS(D245=1,VLOOKUP(H245,[1]Priv_Workers!$B$2:$BD$55,49,FALSE),D245=2,VLOOKUP(H245,[1]Priv_Workers!$B$2:$BD$55,50,FALSE),D245=3,VLOOKUP(H245,[1]Priv_Workers!$B$2:$BD$55,51,FALSE),D245=4,VLOOKUP(H245,[1]Priv_Workers!$B$2:$BD$55,52,FALSE),D245=5,VLOOKUP(H245,[1]Priv_Workers!$B$2:$BD$55,53,FALSE),D245=6,VLOOKUP(H245,[1]Priv_Workers!$B$2:$BD$55,54)))</f>
        <v>1533211</v>
      </c>
      <c r="X245" s="3">
        <f t="shared" si="27"/>
        <v>2.1914791897527478E-4</v>
      </c>
      <c r="Y245" s="2">
        <f>_xlfn.IFS(C245=2014, _xlfn.IFS(E245=1, VLOOKUP(H245, [1]Wage_Info!$B$2:$AH$55, 2, FALSE), E245=2, VLOOKUP(H245, [1]Wage_Info!$B$2:$AH$55, 3, FALSE), E245=3, VLOOKUP(H245, [1]Wage_Info!$B$2:$AH$55, 4, FALSE), E245=4, VLOOKUP(H245, [1]Wage_Info!$B$2:$AH$55, 5, FALSE)), C245=2015, _xlfn.IFS(E245=1, VLOOKUP(H245, [1]Wage_Info!$B$2:$AH$55, 6, FALSE), E245=2, VLOOKUP(H245, [1]Wage_Info!$B$2:$AH$55, 7, FALSE), E245=3, VLOOKUP(H245, [1]Wage_Info!$B$2:$AH$55, 8, FALSE), E245=4, VLOOKUP(H245, [1]Wage_Info!$B$2:$AH$55, 9, FALSE)), C245=2016, _xlfn.IFS(E245=1, VLOOKUP(H245, [1]Wage_Info!$B$2:$AH$55, 10, FALSE), E245=2, VLOOKUP(H245, [1]Wage_Info!$B$2:$AH$55, 11, FALSE), E245=3, VLOOKUP(H245, [1]Wage_Info!$B$2:$AH$55, 12, FALSE), E245=4, VLOOKUP(H245, [1]Wage_Info!$B$2:$AH$55, 13, FALSE)), C245=2017, _xlfn.IFS(E245=1, VLOOKUP(H245, [1]Wage_Info!$B$2:$AH$55, 14, FALSE), E245=2, VLOOKUP(H245, [1]Wage_Info!$B$2:$AH$55, 15, FALSE), E245=3, VLOOKUP(H245, [1]Wage_Info!$B$2:$AH$55, 16, FALSE), E245=4, VLOOKUP(H245, [1]Wage_Info!$B$2:$AH$55, 17, FALSE)), C245 = 2018, _xlfn.IFS(E245=1, VLOOKUP(H245, [1]Wage_Info!$B$2:$AH$55, 18, FALSE), E245=3, VLOOKUP(H245, [1]Wage_Info!$B$2:$AH$55, 19, FALSE)))</f>
        <v>3365058</v>
      </c>
      <c r="Z245" s="2">
        <f>_xlfn.IFS(C245=2014, _xlfn.IFS(E245=1, VLOOKUP(H245, [1]Wage_Info!$B$2:$AL$55, 20, FALSE), E245=2, VLOOKUP(H245, [1]Wage_Info!$B$2:$AL$55, 21, FALSE), E245=3, VLOOKUP(H245, [1]Wage_Info!$B$2:$AL$55, 22, FALSE), E245=4, VLOOKUP(H245, [1]Wage_Info!$B$2:$AL$55, 23, FALSE)), C245=2015, _xlfn.IFS(E245=1, VLOOKUP(H245, [1]Wage_Info!$B$2:$AL$55, 24, FALSE), E245=2, VLOOKUP(H245, [1]Wage_Info!$B$2:$AL$55, 25, FALSE), E245=3, VLOOKUP(H245, [1]Wage_Info!$B$2:$AL$55, 26, FALSE), E245=4, VLOOKUP(H245, [1]Wage_Info!$B$2:$AL$55, 27, FALSE)), C245=2016, _xlfn.IFS(E245=1, VLOOKUP(H245, [1]Wage_Info!$B$2:$AL$55, 28, FALSE), E245=2, VLOOKUP(H245, [1]Wage_Info!$B$2:$AL$55, 29, FALSE), E245=3, VLOOKUP(H245, [1]Wage_Info!$B$2:$AL$55, 30, FALSE), E245=4, VLOOKUP(H245, [1]Wage_Info!$B$2:$AL$55, 31, FALSE)), C245=2017, _xlfn.IFS(E245=1, VLOOKUP(H245, [1]Wage_Info!$B$2:$AL$55, 32, FALSE), E245=2, VLOOKUP(H245, [1]Wage_Info!$B$2:$AL$55, 33, FALSE), E245=3, VLOOKUP(H245, [1]Wage_Info!$B$2:$AL$55, 34, FALSE), E245=4, VLOOKUP(H245, [1]Wage_Info!$B$2:$AL$55, 35, FALSE)), C245 = 2018, _xlfn.IFS(E245=1, VLOOKUP(H245, [1]Wage_Info!$B$2:$AL$55, 36, FALSE), E245=2, VLOOKUP(H245, [1]Wage_Info!$B$2:$AL$55, 37, FALSE)))</f>
        <v>16484347189</v>
      </c>
      <c r="AA245" s="4">
        <f t="shared" si="28"/>
        <v>2.0413656430662308E-4</v>
      </c>
      <c r="AB245">
        <f>[1]Key!C245</f>
        <v>1</v>
      </c>
      <c r="AC245">
        <f t="shared" si="29"/>
        <v>0</v>
      </c>
      <c r="AD245">
        <f t="shared" si="30"/>
        <v>0</v>
      </c>
      <c r="AE245">
        <f t="shared" si="31"/>
        <v>0</v>
      </c>
      <c r="AF245">
        <f>[1]Key!D245</f>
        <v>0</v>
      </c>
    </row>
    <row r="246" spans="1:32" x14ac:dyDescent="0.3">
      <c r="A246">
        <v>245</v>
      </c>
      <c r="B246">
        <v>64</v>
      </c>
      <c r="C246">
        <v>2015</v>
      </c>
      <c r="D246">
        <v>9</v>
      </c>
      <c r="E246">
        <f t="shared" si="24"/>
        <v>3</v>
      </c>
      <c r="F246">
        <v>2017</v>
      </c>
      <c r="G246" t="s">
        <v>40</v>
      </c>
      <c r="H246" s="1">
        <f>VALUE(IF(G246="foreign",53,SUBSTITUTE(G246,G246,VLOOKUP(G246,[1]Key!$G$2:$H$55,2,))))</f>
        <v>5</v>
      </c>
      <c r="I246" t="s">
        <v>97</v>
      </c>
      <c r="J246">
        <f>VALUE(_xlfn.IFS(I246="foreign",53,I246="fictional",54, I246="unspecified", 55, NOT(OR(I246="foreign",I246="fictional")),SUBSTITUTE(I246,I246,VLOOKUP(I246,[1]Key!$G$2:$H$55,2,))))</f>
        <v>54</v>
      </c>
      <c r="K246">
        <f t="shared" si="25"/>
        <v>0</v>
      </c>
      <c r="L246">
        <f>VLOOKUP(H246, [1]Key!$H$2:$K$54, 2)</f>
        <v>3</v>
      </c>
      <c r="M246">
        <f>VLOOKUP(J246, [1]Key!$H$2:$K$54, 2)</f>
        <v>0</v>
      </c>
      <c r="N246">
        <f>VLOOKUP("*"&amp;G246&amp;"*",[1]Key!$N$2:$O$6,2,FALSE)</f>
        <v>4</v>
      </c>
      <c r="O246">
        <f>VLOOKUP("*"&amp;G246&amp;"*",[1]Key!$R$2:$S$11,2,FALSE)</f>
        <v>6</v>
      </c>
      <c r="P246">
        <v>3134</v>
      </c>
      <c r="Q246" s="2">
        <v>40000000</v>
      </c>
      <c r="R246" t="s">
        <v>37</v>
      </c>
      <c r="S246">
        <f>VLOOKUP(R246, [1]Key!$U$2:$V$50, 2, FALSE)</f>
        <v>3</v>
      </c>
      <c r="T246">
        <f t="shared" si="26"/>
        <v>0</v>
      </c>
      <c r="U246">
        <f>_xlfn.IFS(C246=2018, VLOOKUP(H246, '[1]State Pop'!$B$2:$G$55,6),C246=2017, VLOOKUP(H246, '[1]State Pop'!$B$2:$F$55,5),C246=2016, VLOOKUP(H246, '[1]State Pop'!$B$2:$F$55,4), C246=2015, VLOOKUP(H246, '[1]State Pop'!$B$2:$F$55,3), C246=2014, VLOOKUP(H246, '[1]State Pop'!$B$2:$F$55,2))</f>
        <v>39032444</v>
      </c>
      <c r="V246">
        <f>_xlfn.IFS(C246=2014,_xlfn.IFS(D246=1,VLOOKUP(H246,[1]Film_Workers!$B$2:$BD$55,2,FALSE),D246=2,VLOOKUP(H246,[1]Film_Workers!$B$2:$BD$55,3,FALSE),D246=3,VLOOKUP(H246,[1]Film_Workers!$B$2:$BD$55,4,FALSE),D246=4,VLOOKUP(H246,[1]Film_Workers!$B$2:$BD$55,5,FALSE),D246=5,VLOOKUP(H246,[1]Film_Workers!$B$2:$BD$55,6,FALSE),D246=6,VLOOKUP(H246,[1]Film_Workers!$B$2:$BD$55,7,FALSE),D246=7,VLOOKUP(H246,[1]Film_Workers!$B$2:$BD$55,8,FALSE),D246=8,VLOOKUP(H246,[1]Film_Workers!$B$2:$BD$55,9,FALSE),D246=9,VLOOKUP(H246,[1]Film_Workers!$B$2:$BD$55,10,FALSE),D246=10,VLOOKUP(H246,[1]Film_Workers!$B$2:$BD$55,11,FALSE),D246=11,VLOOKUP(H246,[1]Film_Workers!$B$2:$BD$55,12,FALSE),D246=12,VLOOKUP(H246,[1]Film_Workers!$B$2:$BD$55,13,FALSE)),C246=2015,_xlfn.IFS(D246=1,VLOOKUP(H246,[1]Film_Workers!$B$2:$BD$55,14,FALSE),D246=2,VLOOKUP(H246,[1]Film_Workers!$B$2:$BD$55,15,FALSE),D246=3,VLOOKUP(H246,[1]Film_Workers!$B$2:$BD$55,16,FALSE),D246=4,VLOOKUP(H246,[1]Film_Workers!$B$2:$BD$55,17,FALSE),D246=5,VLOOKUP(H246,[1]Film_Workers!$B$2:$BD$55,18,FALSE),D246=6,VLOOKUP(H246,[1]Film_Workers!$B$2:$BD$55,19,FALSE),D246=7,VLOOKUP(H246,[1]Film_Workers!$B$2:$BD$55,20,FALSE),D246=8,VLOOKUP(H246,[1]Film_Workers!$B$2:$BD$55,21,FALSE),D246=9,VLOOKUP(H246,[1]Film_Workers!$B$2:$BD$55,22,FALSE),D246=10,VLOOKUP(H246,[1]Film_Workers!$B$2:$BD$55,23,FALSE),D246=11,VLOOKUP(H246,[1]Film_Workers!$B$2:$BD$55,24,FALSE),D246=12,VLOOKUP(H246,[1]Film_Workers!$B$2:$BD$55,25,FALSE)),C246=2016,_xlfn.IFS(D246=1,VLOOKUP(H246,[1]Film_Workers!$B$2:$BD$55,26,FALSE),D246=2,VLOOKUP(H246,[1]Film_Workers!$B$2:$BD$55,27,FALSE),D246=3,VLOOKUP(H246,[1]Film_Workers!$B$2:$BD$55,28,FALSE),D246=4,VLOOKUP(H246,[1]Film_Workers!$B$2:$BD$55,29,FALSE),D246=5,VLOOKUP(H246,[1]Film_Workers!$B$2:$BD$55,30,FALSE),D246=6,VLOOKUP(H246,[1]Film_Workers!$B$2:$BD$55,31,FALSE),D246=7,VLOOKUP(H246,[1]Film_Workers!$B$2:$BD$55,32,FALSE),D246=8,VLOOKUP(H246,[1]Film_Workers!$B$2:$BD$55,33,FALSE),D246=9,VLOOKUP(H246,[1]Film_Workers!$B$2:$BD$55,34,FALSE),D246=10,VLOOKUP(H246,[1]Film_Workers!$B$2:$BD$55,35,FALSE),D246=11,VLOOKUP(H246,[1]Film_Workers!$B$2:$BD$55,36,FALSE),D246=12,VLOOKUP(H246,[1]Film_Workers!$B$2:$BD$55,37,FALSE)),C246=2017,_xlfn.IFS(D246=1,VLOOKUP(H246,[1]Film_Workers!$B$2:$BD$55,38,FALSE),D246=2,VLOOKUP(H246,[1]Film_Workers!$B$2:$BD$55,39,FALSE),D246=3,VLOOKUP(H246,[1]Film_Workers!$B$2:$BD$55,40,FALSE),D246=4,VLOOKUP(H246,[1]Film_Workers!$B$2:$BD$55,41,FALSE),D246=5,VLOOKUP(H246,[1]Film_Workers!$B$2:$BD$55,42,FALSE),D246=6,VLOOKUP(H246,[1]Film_Workers!$B$2:$BD$55,43,FALSE),D246=7,VLOOKUP(H246,[1]Film_Workers!$B$2:$BD$55,43,FALSE),D246=8,VLOOKUP(H246,[1]Film_Workers!$B$2:$BD$55,44,FALSE),D246=9,VLOOKUP(H246,[1]Film_Workers!$B$2:$BD$55,45,FALSE),D246=10,VLOOKUP(H246,[1]Film_Workers!$B$2:$BD$55,46,FALSE),D246=11,VLOOKUP(H246,[1]Film_Workers!$B$2:$BD$55,47,FALSE),D246=12,VLOOKUP(H246,[1]Film_Workers!$B$2:$BD$55,48)),C246=2018,_xlfn.IFS(D246=1,VLOOKUP(H246,[1]Film_Workers!$B$2:$BD$55,49,FALSE),D246=2,VLOOKUP(H246,[1]Film_Workers!$B$2:$BD$55,50,FALSE),D246=3,VLOOKUP(H246,[1]Film_Workers!$B$2:$BD$55,51,FALSE),D246=4,VLOOKUP(H246,[1]Film_Workers!$B$2:$BD$55,52,FALSE),D246=5,VLOOKUP(H246,[1]Film_Workers!$B$2:$BD$55,53,FALSE),D246=6,VLOOKUP(H246,[1]Film_Workers!$B$2:$BD$55,54)))</f>
        <v>118911</v>
      </c>
      <c r="W246">
        <f>_xlfn.IFS(C246=2014,_xlfn.IFS(D246=1,VLOOKUP(H246,[1]Priv_Workers!$B$2:$BD$55,2,FALSE),D246=2,VLOOKUP(H246,[1]Priv_Workers!$B$2:$BD$55,3,FALSE),D246=3,VLOOKUP(H246,[1]Priv_Workers!$B$2:$BD$55,4,FALSE),D246=4,VLOOKUP(H246,[1]Priv_Workers!$B$2:$BD$55,5,FALSE),D246=5,VLOOKUP(H246,[1]Priv_Workers!$B$2:$BD$55,6,FALSE),D246=6,VLOOKUP(H246,[1]Priv_Workers!$B$2:$BD$55,7,FALSE),D246=7,VLOOKUP(H246,[1]Priv_Workers!$B$2:$BD$55,8,FALSE),D246=8,VLOOKUP(H246,[1]Priv_Workers!$B$2:$BD$55,9,FALSE),D246=9,VLOOKUP(H246,[1]Priv_Workers!$B$2:$BD$55,10,FALSE),D246=10,VLOOKUP(H246,[1]Priv_Workers!$B$2:$BD$55,11,FALSE),D246=11,VLOOKUP(H246,[1]Priv_Workers!$B$2:$BD$55,12,FALSE),D246=12,VLOOKUP(H246,[1]Priv_Workers!$B$2:$BD$55,13,FALSE)),C246=2015,_xlfn.IFS(D246=1,VLOOKUP(H246,[1]Priv_Workers!$B$2:$BD$55,14,FALSE),D246=2,VLOOKUP(H246,[1]Priv_Workers!$B$2:$BD$55,15,FALSE),D246=3,VLOOKUP(H246,[1]Priv_Workers!$B$2:$BD$55,16,FALSE),D246=4,VLOOKUP(H246,[1]Priv_Workers!$B$2:$BD$55,17,FALSE),D246=5,VLOOKUP(H246,[1]Priv_Workers!$B$2:$BD$55,18,FALSE),D246=6,VLOOKUP(H246,[1]Priv_Workers!$B$2:$BD$55,19,FALSE),D246=7,VLOOKUP(H246,[1]Priv_Workers!$B$2:$BD$55,20,FALSE),D246=8,VLOOKUP(H246,[1]Priv_Workers!$B$2:$BD$55,21,FALSE),D246=9,VLOOKUP(H246,[1]Priv_Workers!$B$2:$BD$55,22,FALSE),D246=10,VLOOKUP(H246,[1]Priv_Workers!$B$2:$BD$55,23,FALSE),D246=11,VLOOKUP(H246,[1]Priv_Workers!$B$2:$BD$55,24,FALSE),D246=12,VLOOKUP(H246,[1]Priv_Workers!$B$2:$BD$55,25,FALSE)),C246=2016,_xlfn.IFS(D246=1,VLOOKUP(H246,[1]Priv_Workers!$B$2:$BD$55,26,FALSE),D246=2,VLOOKUP(H246,[1]Priv_Workers!$B$2:$BD$55,27,FALSE),D246=3,VLOOKUP(H246,[1]Priv_Workers!$B$2:$BD$55,28,FALSE),D246=4,VLOOKUP(H246,[1]Priv_Workers!$B$2:$BD$55,29,FALSE),D246=5,VLOOKUP(H246,[1]Priv_Workers!$B$2:$BD$55,30,FALSE),D246=6,VLOOKUP(H246,[1]Priv_Workers!$B$2:$BD$55,31,FALSE),D246=7,VLOOKUP(H246,[1]Priv_Workers!$B$2:$BD$55,32,FALSE),D246=8,VLOOKUP(H246,[1]Priv_Workers!$B$2:$BD$55,33,FALSE),D246=9,VLOOKUP(H246,[1]Priv_Workers!$B$2:$BD$55,34,FALSE),D246=10,VLOOKUP(H246,[1]Priv_Workers!$B$2:$BD$55,35,FALSE),D246=11,VLOOKUP(H246,[1]Priv_Workers!$B$2:$BD$55,36,FALSE),D246=12,VLOOKUP(H246,[1]Priv_Workers!$B$2:$BD$55,37,FALSE)),C246=2017,_xlfn.IFS(D246=1,VLOOKUP(H246,[1]Priv_Workers!$B$2:$BD$55,38,FALSE),D246=2,VLOOKUP(H246,[1]Priv_Workers!$B$2:$BD$55,39,FALSE),D246=3,VLOOKUP(H246,[1]Priv_Workers!$B$2:$BD$55,40,FALSE),D246=4,VLOOKUP(H246,[1]Priv_Workers!$B$2:$BD$55,41,FALSE),D246=5,VLOOKUP(H246,[1]Priv_Workers!$B$2:$BD$55,42,FALSE),D246=6,VLOOKUP(H246,[1]Priv_Workers!$B$2:$BD$55,43,FALSE),D246=7,VLOOKUP(H246,[1]Priv_Workers!$B$2:$BD$55,43,FALSE),D246=8,VLOOKUP(H246,[1]Priv_Workers!$B$2:$BD$55,44,FALSE),D246=9,VLOOKUP(H246,[1]Priv_Workers!$B$2:$BD$55,45,FALSE),D246=10,VLOOKUP(H246,[1]Priv_Workers!$B$2:$BD$55,46,FALSE),D246=11,VLOOKUP(H246,[1]Priv_Workers!$B$2:$BD$55,47,FALSE),D246=12,VLOOKUP(H246,[1]Priv_Workers!$B$2:$BD$55,48)),C246=2018,_xlfn.IFS(D246=1,VLOOKUP(H246,[1]Priv_Workers!$B$2:$BD$55,49,FALSE),D246=2,VLOOKUP(H246,[1]Priv_Workers!$B$2:$BD$55,50,FALSE),D246=3,VLOOKUP(H246,[1]Priv_Workers!$B$2:$BD$55,51,FALSE),D246=4,VLOOKUP(H246,[1]Priv_Workers!$B$2:$BD$55,52,FALSE),D246=5,VLOOKUP(H246,[1]Priv_Workers!$B$2:$BD$55,53,FALSE),D246=6,VLOOKUP(H246,[1]Priv_Workers!$B$2:$BD$55,54)))</f>
        <v>14091508</v>
      </c>
      <c r="X246" s="3">
        <f t="shared" si="27"/>
        <v>8.4384864983932158E-3</v>
      </c>
      <c r="Y246" s="2">
        <f>_xlfn.IFS(C246=2014, _xlfn.IFS(E246=1, VLOOKUP(H246, [1]Wage_Info!$B$2:$AH$55, 2, FALSE), E246=2, VLOOKUP(H246, [1]Wage_Info!$B$2:$AH$55, 3, FALSE), E246=3, VLOOKUP(H246, [1]Wage_Info!$B$2:$AH$55, 4, FALSE), E246=4, VLOOKUP(H246, [1]Wage_Info!$B$2:$AH$55, 5, FALSE)), C246=2015, _xlfn.IFS(E246=1, VLOOKUP(H246, [1]Wage_Info!$B$2:$AH$55, 6, FALSE), E246=2, VLOOKUP(H246, [1]Wage_Info!$B$2:$AH$55, 7, FALSE), E246=3, VLOOKUP(H246, [1]Wage_Info!$B$2:$AH$55, 8, FALSE), E246=4, VLOOKUP(H246, [1]Wage_Info!$B$2:$AH$55, 9, FALSE)), C246=2016, _xlfn.IFS(E246=1, VLOOKUP(H246, [1]Wage_Info!$B$2:$AH$55, 10, FALSE), E246=2, VLOOKUP(H246, [1]Wage_Info!$B$2:$AH$55, 11, FALSE), E246=3, VLOOKUP(H246, [1]Wage_Info!$B$2:$AH$55, 12, FALSE), E246=4, VLOOKUP(H246, [1]Wage_Info!$B$2:$AH$55, 13, FALSE)), C246=2017, _xlfn.IFS(E246=1, VLOOKUP(H246, [1]Wage_Info!$B$2:$AH$55, 14, FALSE), E246=2, VLOOKUP(H246, [1]Wage_Info!$B$2:$AH$55, 15, FALSE), E246=3, VLOOKUP(H246, [1]Wage_Info!$B$2:$AH$55, 16, FALSE), E246=4, VLOOKUP(H246, [1]Wage_Info!$B$2:$AH$55, 17, FALSE)), C246 = 2018, _xlfn.IFS(E246=1, VLOOKUP(H246, [1]Wage_Info!$B$2:$AH$55, 18, FALSE), E246=3, VLOOKUP(H246, [1]Wage_Info!$B$2:$AH$55, 19, FALSE)))</f>
        <v>2861042669</v>
      </c>
      <c r="Z246" s="2">
        <f>_xlfn.IFS(C246=2014, _xlfn.IFS(E246=1, VLOOKUP(H246, [1]Wage_Info!$B$2:$AL$55, 20, FALSE), E246=2, VLOOKUP(H246, [1]Wage_Info!$B$2:$AL$55, 21, FALSE), E246=3, VLOOKUP(H246, [1]Wage_Info!$B$2:$AL$55, 22, FALSE), E246=4, VLOOKUP(H246, [1]Wage_Info!$B$2:$AL$55, 23, FALSE)), C246=2015, _xlfn.IFS(E246=1, VLOOKUP(H246, [1]Wage_Info!$B$2:$AL$55, 24, FALSE), E246=2, VLOOKUP(H246, [1]Wage_Info!$B$2:$AL$55, 25, FALSE), E246=3, VLOOKUP(H246, [1]Wage_Info!$B$2:$AL$55, 26, FALSE), E246=4, VLOOKUP(H246, [1]Wage_Info!$B$2:$AL$55, 27, FALSE)), C246=2016, _xlfn.IFS(E246=1, VLOOKUP(H246, [1]Wage_Info!$B$2:$AL$55, 28, FALSE), E246=2, VLOOKUP(H246, [1]Wage_Info!$B$2:$AL$55, 29, FALSE), E246=3, VLOOKUP(H246, [1]Wage_Info!$B$2:$AL$55, 30, FALSE), E246=4, VLOOKUP(H246, [1]Wage_Info!$B$2:$AL$55, 31, FALSE)), C246=2017, _xlfn.IFS(E246=1, VLOOKUP(H246, [1]Wage_Info!$B$2:$AL$55, 32, FALSE), E246=2, VLOOKUP(H246, [1]Wage_Info!$B$2:$AL$55, 33, FALSE), E246=3, VLOOKUP(H246, [1]Wage_Info!$B$2:$AL$55, 34, FALSE), E246=4, VLOOKUP(H246, [1]Wage_Info!$B$2:$AL$55, 35, FALSE)), C246 = 2018, _xlfn.IFS(E246=1, VLOOKUP(H246, [1]Wage_Info!$B$2:$AL$55, 36, FALSE), E246=2, VLOOKUP(H246, [1]Wage_Info!$B$2:$AL$55, 37, FALSE)))</f>
        <v>203882930032</v>
      </c>
      <c r="AA246" s="4">
        <f t="shared" si="28"/>
        <v>1.4032771986114538E-2</v>
      </c>
      <c r="AB246">
        <f>[1]Key!C246</f>
        <v>1</v>
      </c>
      <c r="AC246">
        <f t="shared" si="29"/>
        <v>1</v>
      </c>
      <c r="AD246">
        <f t="shared" si="30"/>
        <v>0</v>
      </c>
      <c r="AE246">
        <f t="shared" si="31"/>
        <v>1</v>
      </c>
      <c r="AF246">
        <f>[1]Key!D246</f>
        <v>0</v>
      </c>
    </row>
    <row r="247" spans="1:32" x14ac:dyDescent="0.3">
      <c r="A247">
        <v>246</v>
      </c>
      <c r="B247">
        <v>65</v>
      </c>
      <c r="C247">
        <v>2014</v>
      </c>
      <c r="D247">
        <v>4</v>
      </c>
      <c r="E247">
        <f t="shared" si="24"/>
        <v>2</v>
      </c>
      <c r="F247">
        <v>2017</v>
      </c>
      <c r="G247" t="s">
        <v>62</v>
      </c>
      <c r="H247" s="1">
        <f>VALUE(IF(G247="foreign",53,SUBSTITUTE(G247,G247,VLOOKUP(G247,[1]Key!$G$2:$H$55,2,))))</f>
        <v>53</v>
      </c>
      <c r="I247" t="s">
        <v>113</v>
      </c>
      <c r="J247">
        <f>VALUE(_xlfn.IFS(I247="foreign",53,I247="fictional",54, I247="unspecified", 55, NOT(OR(I247="foreign",I247="fictional")),SUBSTITUTE(I247,I247,VLOOKUP(I247,[1]Key!$G$2:$H$55,2,))))</f>
        <v>35</v>
      </c>
      <c r="K247">
        <f t="shared" si="25"/>
        <v>0</v>
      </c>
      <c r="L247">
        <f>VLOOKUP(H247, [1]Key!$H$2:$K$54, 2)</f>
        <v>0</v>
      </c>
      <c r="M247">
        <f>VLOOKUP(J247, [1]Key!$H$2:$K$54, 2)</f>
        <v>0</v>
      </c>
      <c r="N247">
        <f>VLOOKUP("*"&amp;G247&amp;"*",[1]Key!$N$2:$O$6,2,FALSE)</f>
        <v>0</v>
      </c>
      <c r="O247">
        <f>VLOOKUP("*"&amp;G247&amp;"*",[1]Key!$R$2:$S$11,2,FALSE)</f>
        <v>0</v>
      </c>
      <c r="P247">
        <v>3119</v>
      </c>
      <c r="Q247" s="2">
        <v>125000000</v>
      </c>
      <c r="R247" t="s">
        <v>42</v>
      </c>
      <c r="S247">
        <f>VLOOKUP(R247, [1]Key!$U$2:$V$23, 2, FALSE)</f>
        <v>5</v>
      </c>
      <c r="T247">
        <f t="shared" si="26"/>
        <v>0</v>
      </c>
      <c r="U247">
        <f>_xlfn.IFS(C247=2018, VLOOKUP(H247, '[1]State Pop'!$B$2:$G$55,6),C247=2017, VLOOKUP(H247, '[1]State Pop'!$B$2:$F$55,5),C247=2016, VLOOKUP(H247, '[1]State Pop'!$B$2:$F$55,4), C247=2015, VLOOKUP(H247, '[1]State Pop'!$B$2:$F$55,3), C247=2014, VLOOKUP(H247, '[1]State Pop'!$B$2:$F$55,2))</f>
        <v>0</v>
      </c>
      <c r="V247">
        <f>_xlfn.IFS(C247=2014,_xlfn.IFS(D247=1,VLOOKUP(H247,[1]Film_Workers!$B$2:$BD$55,2,FALSE),D247=2,VLOOKUP(H247,[1]Film_Workers!$B$2:$BD$55,3,FALSE),D247=3,VLOOKUP(H247,[1]Film_Workers!$B$2:$BD$55,4,FALSE),D247=4,VLOOKUP(H247,[1]Film_Workers!$B$2:$BD$55,5,FALSE),D247=5,VLOOKUP(H247,[1]Film_Workers!$B$2:$BD$55,6,FALSE),D247=6,VLOOKUP(H247,[1]Film_Workers!$B$2:$BD$55,7,FALSE),D247=7,VLOOKUP(H247,[1]Film_Workers!$B$2:$BD$55,8,FALSE),D247=8,VLOOKUP(H247,[1]Film_Workers!$B$2:$BD$55,9,FALSE),D247=9,VLOOKUP(H247,[1]Film_Workers!$B$2:$BD$55,10,FALSE),D247=10,VLOOKUP(H247,[1]Film_Workers!$B$2:$BD$55,11,FALSE),D247=11,VLOOKUP(H247,[1]Film_Workers!$B$2:$BD$55,12,FALSE),D247=12,VLOOKUP(H247,[1]Film_Workers!$B$2:$BD$55,13,FALSE)),C247=2015,_xlfn.IFS(D247=1,VLOOKUP(H247,[1]Film_Workers!$B$2:$BD$55,14,FALSE),D247=2,VLOOKUP(H247,[1]Film_Workers!$B$2:$BD$55,15,FALSE),D247=3,VLOOKUP(H247,[1]Film_Workers!$B$2:$BD$55,16,FALSE),D247=4,VLOOKUP(H247,[1]Film_Workers!$B$2:$BD$55,17,FALSE),D247=5,VLOOKUP(H247,[1]Film_Workers!$B$2:$BD$55,18,FALSE),D247=6,VLOOKUP(H247,[1]Film_Workers!$B$2:$BD$55,19,FALSE),D247=7,VLOOKUP(H247,[1]Film_Workers!$B$2:$BD$55,20,FALSE),D247=8,VLOOKUP(H247,[1]Film_Workers!$B$2:$BD$55,21,FALSE),D247=9,VLOOKUP(H247,[1]Film_Workers!$B$2:$BD$55,22,FALSE),D247=10,VLOOKUP(H247,[1]Film_Workers!$B$2:$BD$55,23,FALSE),D247=11,VLOOKUP(H247,[1]Film_Workers!$B$2:$BD$55,24,FALSE),D247=12,VLOOKUP(H247,[1]Film_Workers!$B$2:$BD$55,25,FALSE)),C247=2016,_xlfn.IFS(D247=1,VLOOKUP(H247,[1]Film_Workers!$B$2:$BD$55,26,FALSE),D247=2,VLOOKUP(H247,[1]Film_Workers!$B$2:$BD$55,27,FALSE),D247=3,VLOOKUP(H247,[1]Film_Workers!$B$2:$BD$55,28,FALSE),D247=4,VLOOKUP(H247,[1]Film_Workers!$B$2:$BD$55,29,FALSE),D247=5,VLOOKUP(H247,[1]Film_Workers!$B$2:$BD$55,30,FALSE),D247=6,VLOOKUP(H247,[1]Film_Workers!$B$2:$BD$55,31,FALSE),D247=7,VLOOKUP(H247,[1]Film_Workers!$B$2:$BD$55,32,FALSE),D247=8,VLOOKUP(H247,[1]Film_Workers!$B$2:$BD$55,33,FALSE),D247=9,VLOOKUP(H247,[1]Film_Workers!$B$2:$BD$55,34,FALSE),D247=10,VLOOKUP(H247,[1]Film_Workers!$B$2:$BD$55,35,FALSE),D247=11,VLOOKUP(H247,[1]Film_Workers!$B$2:$BD$55,36,FALSE),D247=12,VLOOKUP(H247,[1]Film_Workers!$B$2:$BD$55,37,FALSE)),C247=2017,_xlfn.IFS(D247=1,VLOOKUP(H247,[1]Film_Workers!$B$2:$BD$55,38,FALSE),D247=2,VLOOKUP(H247,[1]Film_Workers!$B$2:$BD$55,39,FALSE),D247=3,VLOOKUP(H247,[1]Film_Workers!$B$2:$BD$55,40,FALSE),D247=4,VLOOKUP(H247,[1]Film_Workers!$B$2:$BD$55,41,FALSE),D247=5,VLOOKUP(H247,[1]Film_Workers!$B$2:$BD$55,42,FALSE),D247=6,VLOOKUP(H247,[1]Film_Workers!$B$2:$BD$55,43,FALSE),D247=7,VLOOKUP(H247,[1]Film_Workers!$B$2:$BD$55,43,FALSE),D247=8,VLOOKUP(H247,[1]Film_Workers!$B$2:$BD$55,44,FALSE),D247=9,VLOOKUP(H247,[1]Film_Workers!$B$2:$BD$55,45,FALSE),D247=10,VLOOKUP(H247,[1]Film_Workers!$B$2:$BD$55,46,FALSE),D247=11,VLOOKUP(H247,[1]Film_Workers!$B$2:$BD$55,47,FALSE),D247=12,VLOOKUP(H247,[1]Film_Workers!$B$2:$BD$55,48)),C247=2018,_xlfn.IFS(D247=1,VLOOKUP(H247,[1]Film_Workers!$B$2:$BD$55,49,FALSE),D247=2,VLOOKUP(H247,[1]Film_Workers!$B$2:$BD$55,50,FALSE),D247=3,VLOOKUP(H247,[1]Film_Workers!$B$2:$BD$55,51,FALSE),D247=4,VLOOKUP(H247,[1]Film_Workers!$B$2:$BD$55,52,FALSE),D247=5,VLOOKUP(H247,[1]Film_Workers!$B$2:$BD$55,53,FALSE),D247=6,VLOOKUP(H247,[1]Film_Workers!$B$2:$BD$55,54)))</f>
        <v>0</v>
      </c>
      <c r="W247">
        <f>_xlfn.IFS(C247=2014,_xlfn.IFS(D247=1,VLOOKUP(H247,[1]Priv_Workers!$B$2:$BD$55,2,FALSE),D247=2,VLOOKUP(H247,[1]Priv_Workers!$B$2:$BD$55,3,FALSE),D247=3,VLOOKUP(H247,[1]Priv_Workers!$B$2:$BD$55,4,FALSE),D247=4,VLOOKUP(H247,[1]Priv_Workers!$B$2:$BD$55,5,FALSE),D247=5,VLOOKUP(H247,[1]Priv_Workers!$B$2:$BD$55,6,FALSE),D247=6,VLOOKUP(H247,[1]Priv_Workers!$B$2:$BD$55,7,FALSE),D247=7,VLOOKUP(H247,[1]Priv_Workers!$B$2:$BD$55,8,FALSE),D247=8,VLOOKUP(H247,[1]Priv_Workers!$B$2:$BD$55,9,FALSE),D247=9,VLOOKUP(H247,[1]Priv_Workers!$B$2:$BD$55,10,FALSE),D247=10,VLOOKUP(H247,[1]Priv_Workers!$B$2:$BD$55,11,FALSE),D247=11,VLOOKUP(H247,[1]Priv_Workers!$B$2:$BD$55,12,FALSE),D247=12,VLOOKUP(H247,[1]Priv_Workers!$B$2:$BD$55,13,FALSE)),C247=2015,_xlfn.IFS(D247=1,VLOOKUP(H247,[1]Priv_Workers!$B$2:$BD$55,14,FALSE),D247=2,VLOOKUP(H247,[1]Priv_Workers!$B$2:$BD$55,15,FALSE),D247=3,VLOOKUP(H247,[1]Priv_Workers!$B$2:$BD$55,16,FALSE),D247=4,VLOOKUP(H247,[1]Priv_Workers!$B$2:$BD$55,17,FALSE),D247=5,VLOOKUP(H247,[1]Priv_Workers!$B$2:$BD$55,18,FALSE),D247=6,VLOOKUP(H247,[1]Priv_Workers!$B$2:$BD$55,19,FALSE),D247=7,VLOOKUP(H247,[1]Priv_Workers!$B$2:$BD$55,20,FALSE),D247=8,VLOOKUP(H247,[1]Priv_Workers!$B$2:$BD$55,21,FALSE),D247=9,VLOOKUP(H247,[1]Priv_Workers!$B$2:$BD$55,22,FALSE),D247=10,VLOOKUP(H247,[1]Priv_Workers!$B$2:$BD$55,23,FALSE),D247=11,VLOOKUP(H247,[1]Priv_Workers!$B$2:$BD$55,24,FALSE),D247=12,VLOOKUP(H247,[1]Priv_Workers!$B$2:$BD$55,25,FALSE)),C247=2016,_xlfn.IFS(D247=1,VLOOKUP(H247,[1]Priv_Workers!$B$2:$BD$55,26,FALSE),D247=2,VLOOKUP(H247,[1]Priv_Workers!$B$2:$BD$55,27,FALSE),D247=3,VLOOKUP(H247,[1]Priv_Workers!$B$2:$BD$55,28,FALSE),D247=4,VLOOKUP(H247,[1]Priv_Workers!$B$2:$BD$55,29,FALSE),D247=5,VLOOKUP(H247,[1]Priv_Workers!$B$2:$BD$55,30,FALSE),D247=6,VLOOKUP(H247,[1]Priv_Workers!$B$2:$BD$55,31,FALSE),D247=7,VLOOKUP(H247,[1]Priv_Workers!$B$2:$BD$55,32,FALSE),D247=8,VLOOKUP(H247,[1]Priv_Workers!$B$2:$BD$55,33,FALSE),D247=9,VLOOKUP(H247,[1]Priv_Workers!$B$2:$BD$55,34,FALSE),D247=10,VLOOKUP(H247,[1]Priv_Workers!$B$2:$BD$55,35,FALSE),D247=11,VLOOKUP(H247,[1]Priv_Workers!$B$2:$BD$55,36,FALSE),D247=12,VLOOKUP(H247,[1]Priv_Workers!$B$2:$BD$55,37,FALSE)),C247=2017,_xlfn.IFS(D247=1,VLOOKUP(H247,[1]Priv_Workers!$B$2:$BD$55,38,FALSE),D247=2,VLOOKUP(H247,[1]Priv_Workers!$B$2:$BD$55,39,FALSE),D247=3,VLOOKUP(H247,[1]Priv_Workers!$B$2:$BD$55,40,FALSE),D247=4,VLOOKUP(H247,[1]Priv_Workers!$B$2:$BD$55,41,FALSE),D247=5,VLOOKUP(H247,[1]Priv_Workers!$B$2:$BD$55,42,FALSE),D247=6,VLOOKUP(H247,[1]Priv_Workers!$B$2:$BD$55,43,FALSE),D247=7,VLOOKUP(H247,[1]Priv_Workers!$B$2:$BD$55,43,FALSE),D247=8,VLOOKUP(H247,[1]Priv_Workers!$B$2:$BD$55,44,FALSE),D247=9,VLOOKUP(H247,[1]Priv_Workers!$B$2:$BD$55,45,FALSE),D247=10,VLOOKUP(H247,[1]Priv_Workers!$B$2:$BD$55,46,FALSE),D247=11,VLOOKUP(H247,[1]Priv_Workers!$B$2:$BD$55,47,FALSE),D247=12,VLOOKUP(H247,[1]Priv_Workers!$B$2:$BD$55,48)),C247=2018,_xlfn.IFS(D247=1,VLOOKUP(H247,[1]Priv_Workers!$B$2:$BD$55,49,FALSE),D247=2,VLOOKUP(H247,[1]Priv_Workers!$B$2:$BD$55,50,FALSE),D247=3,VLOOKUP(H247,[1]Priv_Workers!$B$2:$BD$55,51,FALSE),D247=4,VLOOKUP(H247,[1]Priv_Workers!$B$2:$BD$55,52,FALSE),D247=5,VLOOKUP(H247,[1]Priv_Workers!$B$2:$BD$55,53,FALSE),D247=6,VLOOKUP(H247,[1]Priv_Workers!$B$2:$BD$55,54)))</f>
        <v>0</v>
      </c>
      <c r="X247" s="3" t="e">
        <f t="shared" si="27"/>
        <v>#DIV/0!</v>
      </c>
      <c r="Y247" s="2">
        <f>_xlfn.IFS(C247=2014, _xlfn.IFS(E247=1, VLOOKUP(H247, [1]Wage_Info!$B$2:$AH$55, 2, FALSE), E247=2, VLOOKUP(H247, [1]Wage_Info!$B$2:$AH$55, 3, FALSE), E247=3, VLOOKUP(H247, [1]Wage_Info!$B$2:$AH$55, 4, FALSE), E247=4, VLOOKUP(H247, [1]Wage_Info!$B$2:$AH$55, 5, FALSE)), C247=2015, _xlfn.IFS(E247=1, VLOOKUP(H247, [1]Wage_Info!$B$2:$AH$55, 6, FALSE), E247=2, VLOOKUP(H247, [1]Wage_Info!$B$2:$AH$55, 7, FALSE), E247=3, VLOOKUP(H247, [1]Wage_Info!$B$2:$AH$55, 8, FALSE), E247=4, VLOOKUP(H247, [1]Wage_Info!$B$2:$AH$55, 9, FALSE)), C247=2016, _xlfn.IFS(E247=1, VLOOKUP(H247, [1]Wage_Info!$B$2:$AH$55, 10, FALSE), E247=2, VLOOKUP(H247, [1]Wage_Info!$B$2:$AH$55, 11, FALSE), E247=3, VLOOKUP(H247, [1]Wage_Info!$B$2:$AH$55, 12, FALSE), E247=4, VLOOKUP(H247, [1]Wage_Info!$B$2:$AH$55, 13, FALSE)), C247=2017, _xlfn.IFS(E247=1, VLOOKUP(H247, [1]Wage_Info!$B$2:$AH$55, 14, FALSE), E247=2, VLOOKUP(H247, [1]Wage_Info!$B$2:$AH$55, 15, FALSE), E247=3, VLOOKUP(H247, [1]Wage_Info!$B$2:$AH$55, 16, FALSE), E247=4, VLOOKUP(H247, [1]Wage_Info!$B$2:$AH$55, 17, FALSE)), C247 = 2018, _xlfn.IFS(E247=1, VLOOKUP(H247, [1]Wage_Info!$B$2:$AH$55, 18, FALSE), E247=3, VLOOKUP(H247, [1]Wage_Info!$B$2:$AH$55, 19, FALSE)))</f>
        <v>0</v>
      </c>
      <c r="Z247" s="2">
        <f>_xlfn.IFS(C247=2014, _xlfn.IFS(E247=1, VLOOKUP(H247, [1]Wage_Info!$B$2:$AL$55, 20, FALSE), E247=2, VLOOKUP(H247, [1]Wage_Info!$B$2:$AL$55, 21, FALSE), E247=3, VLOOKUP(H247, [1]Wage_Info!$B$2:$AL$55, 22, FALSE), E247=4, VLOOKUP(H247, [1]Wage_Info!$B$2:$AL$55, 23, FALSE)), C247=2015, _xlfn.IFS(E247=1, VLOOKUP(H247, [1]Wage_Info!$B$2:$AL$55, 24, FALSE), E247=2, VLOOKUP(H247, [1]Wage_Info!$B$2:$AL$55, 25, FALSE), E247=3, VLOOKUP(H247, [1]Wage_Info!$B$2:$AL$55, 26, FALSE), E247=4, VLOOKUP(H247, [1]Wage_Info!$B$2:$AL$55, 27, FALSE)), C247=2016, _xlfn.IFS(E247=1, VLOOKUP(H247, [1]Wage_Info!$B$2:$AL$55, 28, FALSE), E247=2, VLOOKUP(H247, [1]Wage_Info!$B$2:$AL$55, 29, FALSE), E247=3, VLOOKUP(H247, [1]Wage_Info!$B$2:$AL$55, 30, FALSE), E247=4, VLOOKUP(H247, [1]Wage_Info!$B$2:$AL$55, 31, FALSE)), C247=2017, _xlfn.IFS(E247=1, VLOOKUP(H247, [1]Wage_Info!$B$2:$AL$55, 32, FALSE), E247=2, VLOOKUP(H247, [1]Wage_Info!$B$2:$AL$55, 33, FALSE), E247=3, VLOOKUP(H247, [1]Wage_Info!$B$2:$AL$55, 34, FALSE), E247=4, VLOOKUP(H247, [1]Wage_Info!$B$2:$AL$55, 35, FALSE)), C247 = 2018, _xlfn.IFS(E247=1, VLOOKUP(H247, [1]Wage_Info!$B$2:$AL$55, 36, FALSE), E247=2, VLOOKUP(H247, [1]Wage_Info!$B$2:$AL$55, 37, FALSE)))</f>
        <v>0</v>
      </c>
      <c r="AA247" s="4" t="e">
        <f t="shared" si="28"/>
        <v>#DIV/0!</v>
      </c>
      <c r="AB247">
        <f>[1]Key!C247</f>
        <v>1</v>
      </c>
      <c r="AC247">
        <f t="shared" si="29"/>
        <v>0</v>
      </c>
      <c r="AD247">
        <f t="shared" si="30"/>
        <v>0</v>
      </c>
      <c r="AE247">
        <f t="shared" si="31"/>
        <v>0</v>
      </c>
      <c r="AF247">
        <f>[1]Key!D247</f>
        <v>0</v>
      </c>
    </row>
    <row r="248" spans="1:32" x14ac:dyDescent="0.3">
      <c r="A248">
        <v>247</v>
      </c>
      <c r="B248">
        <v>66</v>
      </c>
      <c r="C248">
        <v>2015</v>
      </c>
      <c r="D248">
        <v>10</v>
      </c>
      <c r="E248">
        <f t="shared" si="24"/>
        <v>4</v>
      </c>
      <c r="F248">
        <v>2017</v>
      </c>
      <c r="G248" t="s">
        <v>64</v>
      </c>
      <c r="H248" s="1">
        <f>VALUE(IF(G248="foreign",53,SUBSTITUTE(G248,G248,VLOOKUP(G248,[1]Key!$G$2:$H$55,2,))))</f>
        <v>33</v>
      </c>
      <c r="I248" t="s">
        <v>64</v>
      </c>
      <c r="J248">
        <f>VALUE(_xlfn.IFS(I248="foreign",53,I248="fictional",54, I248="unspecified", 55, NOT(OR(I248="foreign",I248="fictional")),SUBSTITUTE(I248,I248,VLOOKUP(I248,[1]Key!$G$2:$H$55,2,))))</f>
        <v>33</v>
      </c>
      <c r="K248">
        <f t="shared" si="25"/>
        <v>1</v>
      </c>
      <c r="L248">
        <f>VLOOKUP(H248, [1]Key!$H$2:$K$54, 2)</f>
        <v>3</v>
      </c>
      <c r="M248">
        <f>VLOOKUP(J248, [1]Key!$H$2:$K$54, 2)</f>
        <v>3</v>
      </c>
      <c r="N248">
        <f>VLOOKUP("*"&amp;G248&amp;"*",[1]Key!$N$2:$O$6,2,FALSE)</f>
        <v>2</v>
      </c>
      <c r="O248">
        <f>VLOOKUP("*"&amp;G248&amp;"*",[1]Key!$R$2:$S$11,2,FALSE)</f>
        <v>3</v>
      </c>
      <c r="P248">
        <v>3113</v>
      </c>
      <c r="Q248" s="2">
        <v>40000000</v>
      </c>
      <c r="R248" t="s">
        <v>49</v>
      </c>
      <c r="S248">
        <f>VLOOKUP(R248, [1]Key!$U$2:$V$50, 2, FALSE)</f>
        <v>7</v>
      </c>
      <c r="T248">
        <f t="shared" si="26"/>
        <v>1</v>
      </c>
      <c r="U248">
        <f>_xlfn.IFS(C248=2018, VLOOKUP(H248, '[1]State Pop'!$B$2:$G$55,6),C248=2017, VLOOKUP(H248, '[1]State Pop'!$B$2:$F$55,5),C248=2016, VLOOKUP(H248, '[1]State Pop'!$B$2:$F$55,4), C248=2015, VLOOKUP(H248, '[1]State Pop'!$B$2:$F$55,3), C248=2014, VLOOKUP(H248, '[1]State Pop'!$B$2:$F$55,2))</f>
        <v>19819347</v>
      </c>
      <c r="V248">
        <f>_xlfn.IFS(C248=2014,_xlfn.IFS(D248=1,VLOOKUP(H248,[1]Film_Workers!$B$2:$BD$55,2,FALSE),D248=2,VLOOKUP(H248,[1]Film_Workers!$B$2:$BD$55,3,FALSE),D248=3,VLOOKUP(H248,[1]Film_Workers!$B$2:$BD$55,4,FALSE),D248=4,VLOOKUP(H248,[1]Film_Workers!$B$2:$BD$55,5,FALSE),D248=5,VLOOKUP(H248,[1]Film_Workers!$B$2:$BD$55,6,FALSE),D248=6,VLOOKUP(H248,[1]Film_Workers!$B$2:$BD$55,7,FALSE),D248=7,VLOOKUP(H248,[1]Film_Workers!$B$2:$BD$55,8,FALSE),D248=8,VLOOKUP(H248,[1]Film_Workers!$B$2:$BD$55,9,FALSE),D248=9,VLOOKUP(H248,[1]Film_Workers!$B$2:$BD$55,10,FALSE),D248=10,VLOOKUP(H248,[1]Film_Workers!$B$2:$BD$55,11,FALSE),D248=11,VLOOKUP(H248,[1]Film_Workers!$B$2:$BD$55,12,FALSE),D248=12,VLOOKUP(H248,[1]Film_Workers!$B$2:$BD$55,13,FALSE)),C248=2015,_xlfn.IFS(D248=1,VLOOKUP(H248,[1]Film_Workers!$B$2:$BD$55,14,FALSE),D248=2,VLOOKUP(H248,[1]Film_Workers!$B$2:$BD$55,15,FALSE),D248=3,VLOOKUP(H248,[1]Film_Workers!$B$2:$BD$55,16,FALSE),D248=4,VLOOKUP(H248,[1]Film_Workers!$B$2:$BD$55,17,FALSE),D248=5,VLOOKUP(H248,[1]Film_Workers!$B$2:$BD$55,18,FALSE),D248=6,VLOOKUP(H248,[1]Film_Workers!$B$2:$BD$55,19,FALSE),D248=7,VLOOKUP(H248,[1]Film_Workers!$B$2:$BD$55,20,FALSE),D248=8,VLOOKUP(H248,[1]Film_Workers!$B$2:$BD$55,21,FALSE),D248=9,VLOOKUP(H248,[1]Film_Workers!$B$2:$BD$55,22,FALSE),D248=10,VLOOKUP(H248,[1]Film_Workers!$B$2:$BD$55,23,FALSE),D248=11,VLOOKUP(H248,[1]Film_Workers!$B$2:$BD$55,24,FALSE),D248=12,VLOOKUP(H248,[1]Film_Workers!$B$2:$BD$55,25,FALSE)),C248=2016,_xlfn.IFS(D248=1,VLOOKUP(H248,[1]Film_Workers!$B$2:$BD$55,26,FALSE),D248=2,VLOOKUP(H248,[1]Film_Workers!$B$2:$BD$55,27,FALSE),D248=3,VLOOKUP(H248,[1]Film_Workers!$B$2:$BD$55,28,FALSE),D248=4,VLOOKUP(H248,[1]Film_Workers!$B$2:$BD$55,29,FALSE),D248=5,VLOOKUP(H248,[1]Film_Workers!$B$2:$BD$55,30,FALSE),D248=6,VLOOKUP(H248,[1]Film_Workers!$B$2:$BD$55,31,FALSE),D248=7,VLOOKUP(H248,[1]Film_Workers!$B$2:$BD$55,32,FALSE),D248=8,VLOOKUP(H248,[1]Film_Workers!$B$2:$BD$55,33,FALSE),D248=9,VLOOKUP(H248,[1]Film_Workers!$B$2:$BD$55,34,FALSE),D248=10,VLOOKUP(H248,[1]Film_Workers!$B$2:$BD$55,35,FALSE),D248=11,VLOOKUP(H248,[1]Film_Workers!$B$2:$BD$55,36,FALSE),D248=12,VLOOKUP(H248,[1]Film_Workers!$B$2:$BD$55,37,FALSE)),C248=2017,_xlfn.IFS(D248=1,VLOOKUP(H248,[1]Film_Workers!$B$2:$BD$55,38,FALSE),D248=2,VLOOKUP(H248,[1]Film_Workers!$B$2:$BD$55,39,FALSE),D248=3,VLOOKUP(H248,[1]Film_Workers!$B$2:$BD$55,40,FALSE),D248=4,VLOOKUP(H248,[1]Film_Workers!$B$2:$BD$55,41,FALSE),D248=5,VLOOKUP(H248,[1]Film_Workers!$B$2:$BD$55,42,FALSE),D248=6,VLOOKUP(H248,[1]Film_Workers!$B$2:$BD$55,43,FALSE),D248=7,VLOOKUP(H248,[1]Film_Workers!$B$2:$BD$55,43,FALSE),D248=8,VLOOKUP(H248,[1]Film_Workers!$B$2:$BD$55,44,FALSE),D248=9,VLOOKUP(H248,[1]Film_Workers!$B$2:$BD$55,45,FALSE),D248=10,VLOOKUP(H248,[1]Film_Workers!$B$2:$BD$55,46,FALSE),D248=11,VLOOKUP(H248,[1]Film_Workers!$B$2:$BD$55,47,FALSE),D248=12,VLOOKUP(H248,[1]Film_Workers!$B$2:$BD$55,48)),C248=2018,_xlfn.IFS(D248=1,VLOOKUP(H248,[1]Film_Workers!$B$2:$BD$55,49,FALSE),D248=2,VLOOKUP(H248,[1]Film_Workers!$B$2:$BD$55,50,FALSE),D248=3,VLOOKUP(H248,[1]Film_Workers!$B$2:$BD$55,51,FALSE),D248=4,VLOOKUP(H248,[1]Film_Workers!$B$2:$BD$55,52,FALSE),D248=5,VLOOKUP(H248,[1]Film_Workers!$B$2:$BD$55,53,FALSE),D248=6,VLOOKUP(H248,[1]Film_Workers!$B$2:$BD$55,54)))</f>
        <v>46641</v>
      </c>
      <c r="W248">
        <f>_xlfn.IFS(C248=2014,_xlfn.IFS(D248=1,VLOOKUP(H248,[1]Priv_Workers!$B$2:$BD$55,2,FALSE),D248=2,VLOOKUP(H248,[1]Priv_Workers!$B$2:$BD$55,3,FALSE),D248=3,VLOOKUP(H248,[1]Priv_Workers!$B$2:$BD$55,4,FALSE),D248=4,VLOOKUP(H248,[1]Priv_Workers!$B$2:$BD$55,5,FALSE),D248=5,VLOOKUP(H248,[1]Priv_Workers!$B$2:$BD$55,6,FALSE),D248=6,VLOOKUP(H248,[1]Priv_Workers!$B$2:$BD$55,7,FALSE),D248=7,VLOOKUP(H248,[1]Priv_Workers!$B$2:$BD$55,8,FALSE),D248=8,VLOOKUP(H248,[1]Priv_Workers!$B$2:$BD$55,9,FALSE),D248=9,VLOOKUP(H248,[1]Priv_Workers!$B$2:$BD$55,10,FALSE),D248=10,VLOOKUP(H248,[1]Priv_Workers!$B$2:$BD$55,11,FALSE),D248=11,VLOOKUP(H248,[1]Priv_Workers!$B$2:$BD$55,12,FALSE),D248=12,VLOOKUP(H248,[1]Priv_Workers!$B$2:$BD$55,13,FALSE)),C248=2015,_xlfn.IFS(D248=1,VLOOKUP(H248,[1]Priv_Workers!$B$2:$BD$55,14,FALSE),D248=2,VLOOKUP(H248,[1]Priv_Workers!$B$2:$BD$55,15,FALSE),D248=3,VLOOKUP(H248,[1]Priv_Workers!$B$2:$BD$55,16,FALSE),D248=4,VLOOKUP(H248,[1]Priv_Workers!$B$2:$BD$55,17,FALSE),D248=5,VLOOKUP(H248,[1]Priv_Workers!$B$2:$BD$55,18,FALSE),D248=6,VLOOKUP(H248,[1]Priv_Workers!$B$2:$BD$55,19,FALSE),D248=7,VLOOKUP(H248,[1]Priv_Workers!$B$2:$BD$55,20,FALSE),D248=8,VLOOKUP(H248,[1]Priv_Workers!$B$2:$BD$55,21,FALSE),D248=9,VLOOKUP(H248,[1]Priv_Workers!$B$2:$BD$55,22,FALSE),D248=10,VLOOKUP(H248,[1]Priv_Workers!$B$2:$BD$55,23,FALSE),D248=11,VLOOKUP(H248,[1]Priv_Workers!$B$2:$BD$55,24,FALSE),D248=12,VLOOKUP(H248,[1]Priv_Workers!$B$2:$BD$55,25,FALSE)),C248=2016,_xlfn.IFS(D248=1,VLOOKUP(H248,[1]Priv_Workers!$B$2:$BD$55,26,FALSE),D248=2,VLOOKUP(H248,[1]Priv_Workers!$B$2:$BD$55,27,FALSE),D248=3,VLOOKUP(H248,[1]Priv_Workers!$B$2:$BD$55,28,FALSE),D248=4,VLOOKUP(H248,[1]Priv_Workers!$B$2:$BD$55,29,FALSE),D248=5,VLOOKUP(H248,[1]Priv_Workers!$B$2:$BD$55,30,FALSE),D248=6,VLOOKUP(H248,[1]Priv_Workers!$B$2:$BD$55,31,FALSE),D248=7,VLOOKUP(H248,[1]Priv_Workers!$B$2:$BD$55,32,FALSE),D248=8,VLOOKUP(H248,[1]Priv_Workers!$B$2:$BD$55,33,FALSE),D248=9,VLOOKUP(H248,[1]Priv_Workers!$B$2:$BD$55,34,FALSE),D248=10,VLOOKUP(H248,[1]Priv_Workers!$B$2:$BD$55,35,FALSE),D248=11,VLOOKUP(H248,[1]Priv_Workers!$B$2:$BD$55,36,FALSE),D248=12,VLOOKUP(H248,[1]Priv_Workers!$B$2:$BD$55,37,FALSE)),C248=2017,_xlfn.IFS(D248=1,VLOOKUP(H248,[1]Priv_Workers!$B$2:$BD$55,38,FALSE),D248=2,VLOOKUP(H248,[1]Priv_Workers!$B$2:$BD$55,39,FALSE),D248=3,VLOOKUP(H248,[1]Priv_Workers!$B$2:$BD$55,40,FALSE),D248=4,VLOOKUP(H248,[1]Priv_Workers!$B$2:$BD$55,41,FALSE),D248=5,VLOOKUP(H248,[1]Priv_Workers!$B$2:$BD$55,42,FALSE),D248=6,VLOOKUP(H248,[1]Priv_Workers!$B$2:$BD$55,43,FALSE),D248=7,VLOOKUP(H248,[1]Priv_Workers!$B$2:$BD$55,43,FALSE),D248=8,VLOOKUP(H248,[1]Priv_Workers!$B$2:$BD$55,44,FALSE),D248=9,VLOOKUP(H248,[1]Priv_Workers!$B$2:$BD$55,45,FALSE),D248=10,VLOOKUP(H248,[1]Priv_Workers!$B$2:$BD$55,46,FALSE),D248=11,VLOOKUP(H248,[1]Priv_Workers!$B$2:$BD$55,47,FALSE),D248=12,VLOOKUP(H248,[1]Priv_Workers!$B$2:$BD$55,48)),C248=2018,_xlfn.IFS(D248=1,VLOOKUP(H248,[1]Priv_Workers!$B$2:$BD$55,49,FALSE),D248=2,VLOOKUP(H248,[1]Priv_Workers!$B$2:$BD$55,50,FALSE),D248=3,VLOOKUP(H248,[1]Priv_Workers!$B$2:$BD$55,51,FALSE),D248=4,VLOOKUP(H248,[1]Priv_Workers!$B$2:$BD$55,52,FALSE),D248=5,VLOOKUP(H248,[1]Priv_Workers!$B$2:$BD$55,53,FALSE),D248=6,VLOOKUP(H248,[1]Priv_Workers!$B$2:$BD$55,54)))</f>
        <v>7778137</v>
      </c>
      <c r="X248" s="3">
        <f t="shared" si="27"/>
        <v>5.9964230509182339E-3</v>
      </c>
      <c r="Y248" s="2">
        <f>_xlfn.IFS(C248=2014, _xlfn.IFS(E248=1, VLOOKUP(H248, [1]Wage_Info!$B$2:$AH$55, 2, FALSE), E248=2, VLOOKUP(H248, [1]Wage_Info!$B$2:$AH$55, 3, FALSE), E248=3, VLOOKUP(H248, [1]Wage_Info!$B$2:$AH$55, 4, FALSE), E248=4, VLOOKUP(H248, [1]Wage_Info!$B$2:$AH$55, 5, FALSE)), C248=2015, _xlfn.IFS(E248=1, VLOOKUP(H248, [1]Wage_Info!$B$2:$AH$55, 6, FALSE), E248=2, VLOOKUP(H248, [1]Wage_Info!$B$2:$AH$55, 7, FALSE), E248=3, VLOOKUP(H248, [1]Wage_Info!$B$2:$AH$55, 8, FALSE), E248=4, VLOOKUP(H248, [1]Wage_Info!$B$2:$AH$55, 9, FALSE)), C248=2016, _xlfn.IFS(E248=1, VLOOKUP(H248, [1]Wage_Info!$B$2:$AH$55, 10, FALSE), E248=2, VLOOKUP(H248, [1]Wage_Info!$B$2:$AH$55, 11, FALSE), E248=3, VLOOKUP(H248, [1]Wage_Info!$B$2:$AH$55, 12, FALSE), E248=4, VLOOKUP(H248, [1]Wage_Info!$B$2:$AH$55, 13, FALSE)), C248=2017, _xlfn.IFS(E248=1, VLOOKUP(H248, [1]Wage_Info!$B$2:$AH$55, 14, FALSE), E248=2, VLOOKUP(H248, [1]Wage_Info!$B$2:$AH$55, 15, FALSE), E248=3, VLOOKUP(H248, [1]Wage_Info!$B$2:$AH$55, 16, FALSE), E248=4, VLOOKUP(H248, [1]Wage_Info!$B$2:$AH$55, 17, FALSE)), C248 = 2018, _xlfn.IFS(E248=1, VLOOKUP(H248, [1]Wage_Info!$B$2:$AH$55, 18, FALSE), E248=3, VLOOKUP(H248, [1]Wage_Info!$B$2:$AH$55, 19, FALSE)))</f>
        <v>1514736037</v>
      </c>
      <c r="Z248" s="2">
        <f>_xlfn.IFS(C248=2014, _xlfn.IFS(E248=1, VLOOKUP(H248, [1]Wage_Info!$B$2:$AL$55, 20, FALSE), E248=2, VLOOKUP(H248, [1]Wage_Info!$B$2:$AL$55, 21, FALSE), E248=3, VLOOKUP(H248, [1]Wage_Info!$B$2:$AL$55, 22, FALSE), E248=4, VLOOKUP(H248, [1]Wage_Info!$B$2:$AL$55, 23, FALSE)), C248=2015, _xlfn.IFS(E248=1, VLOOKUP(H248, [1]Wage_Info!$B$2:$AL$55, 24, FALSE), E248=2, VLOOKUP(H248, [1]Wage_Info!$B$2:$AL$55, 25, FALSE), E248=3, VLOOKUP(H248, [1]Wage_Info!$B$2:$AL$55, 26, FALSE), E248=4, VLOOKUP(H248, [1]Wage_Info!$B$2:$AL$55, 27, FALSE)), C248=2016, _xlfn.IFS(E248=1, VLOOKUP(H248, [1]Wage_Info!$B$2:$AL$55, 28, FALSE), E248=2, VLOOKUP(H248, [1]Wage_Info!$B$2:$AL$55, 29, FALSE), E248=3, VLOOKUP(H248, [1]Wage_Info!$B$2:$AL$55, 30, FALSE), E248=4, VLOOKUP(H248, [1]Wage_Info!$B$2:$AL$55, 31, FALSE)), C248=2017, _xlfn.IFS(E248=1, VLOOKUP(H248, [1]Wage_Info!$B$2:$AL$55, 32, FALSE), E248=2, VLOOKUP(H248, [1]Wage_Info!$B$2:$AL$55, 33, FALSE), E248=3, VLOOKUP(H248, [1]Wage_Info!$B$2:$AL$55, 34, FALSE), E248=4, VLOOKUP(H248, [1]Wage_Info!$B$2:$AL$55, 35, FALSE)), C248 = 2018, _xlfn.IFS(E248=1, VLOOKUP(H248, [1]Wage_Info!$B$2:$AL$55, 36, FALSE), E248=2, VLOOKUP(H248, [1]Wage_Info!$B$2:$AL$55, 37, FALSE)))</f>
        <v>142553536837</v>
      </c>
      <c r="AA248" s="4">
        <f t="shared" si="28"/>
        <v>1.0625734517776257E-2</v>
      </c>
      <c r="AB248">
        <f>[1]Key!C248</f>
        <v>1</v>
      </c>
      <c r="AC248">
        <f t="shared" si="29"/>
        <v>0</v>
      </c>
      <c r="AD248">
        <f t="shared" si="30"/>
        <v>1</v>
      </c>
      <c r="AE248">
        <f t="shared" si="31"/>
        <v>1</v>
      </c>
      <c r="AF248">
        <f>[1]Key!D248</f>
        <v>0</v>
      </c>
    </row>
    <row r="249" spans="1:32" x14ac:dyDescent="0.3">
      <c r="A249">
        <v>248</v>
      </c>
      <c r="B249">
        <v>67</v>
      </c>
      <c r="C249">
        <v>2015</v>
      </c>
      <c r="D249">
        <v>9</v>
      </c>
      <c r="E249">
        <f t="shared" si="24"/>
        <v>3</v>
      </c>
      <c r="F249">
        <v>2017</v>
      </c>
      <c r="G249" t="s">
        <v>62</v>
      </c>
      <c r="H249" s="1">
        <f>VALUE(IF(G249="foreign",53,SUBSTITUTE(G249,G249,VLOOKUP(G249,[1]Key!$G$2:$H$55,2,))))</f>
        <v>53</v>
      </c>
      <c r="I249" t="s">
        <v>97</v>
      </c>
      <c r="J249">
        <f>VALUE(_xlfn.IFS(I249="foreign",53,I249="fictional",54, I249="unspecified", 55, NOT(OR(I249="foreign",I249="fictional")),SUBSTITUTE(I249,I249,VLOOKUP(I249,[1]Key!$G$2:$H$55,2,))))</f>
        <v>54</v>
      </c>
      <c r="K249">
        <f t="shared" si="25"/>
        <v>0</v>
      </c>
      <c r="L249">
        <f>VLOOKUP(H249, [1]Key!$H$2:$K$54, 2)</f>
        <v>0</v>
      </c>
      <c r="M249">
        <f>VLOOKUP(J249, [1]Key!$H$2:$K$54, 2)</f>
        <v>0</v>
      </c>
      <c r="N249">
        <f>VLOOKUP("*"&amp;G249&amp;"*",[1]Key!$N$2:$O$6,2,FALSE)</f>
        <v>0</v>
      </c>
      <c r="O249">
        <f>VLOOKUP("*"&amp;G249&amp;"*",[1]Key!$R$2:$S$11,2,FALSE)</f>
        <v>0</v>
      </c>
      <c r="P249">
        <v>3104</v>
      </c>
      <c r="Q249" s="2">
        <v>40000000</v>
      </c>
      <c r="R249" t="s">
        <v>61</v>
      </c>
      <c r="S249">
        <f>VLOOKUP(R249, [1]Key!$U$2:$V$23, 2, FALSE)</f>
        <v>6</v>
      </c>
      <c r="T249">
        <f t="shared" si="26"/>
        <v>0</v>
      </c>
      <c r="U249">
        <f>_xlfn.IFS(C249=2018, VLOOKUP(H249, '[1]State Pop'!$B$2:$G$55,6),C249=2017, VLOOKUP(H249, '[1]State Pop'!$B$2:$F$55,5),C249=2016, VLOOKUP(H249, '[1]State Pop'!$B$2:$F$55,4), C249=2015, VLOOKUP(H249, '[1]State Pop'!$B$2:$F$55,3), C249=2014, VLOOKUP(H249, '[1]State Pop'!$B$2:$F$55,2))</f>
        <v>0</v>
      </c>
      <c r="V249">
        <f>_xlfn.IFS(C249=2014,_xlfn.IFS(D249=1,VLOOKUP(H249,[1]Film_Workers!$B$2:$BD$55,2,FALSE),D249=2,VLOOKUP(H249,[1]Film_Workers!$B$2:$BD$55,3,FALSE),D249=3,VLOOKUP(H249,[1]Film_Workers!$B$2:$BD$55,4,FALSE),D249=4,VLOOKUP(H249,[1]Film_Workers!$B$2:$BD$55,5,FALSE),D249=5,VLOOKUP(H249,[1]Film_Workers!$B$2:$BD$55,6,FALSE),D249=6,VLOOKUP(H249,[1]Film_Workers!$B$2:$BD$55,7,FALSE),D249=7,VLOOKUP(H249,[1]Film_Workers!$B$2:$BD$55,8,FALSE),D249=8,VLOOKUP(H249,[1]Film_Workers!$B$2:$BD$55,9,FALSE),D249=9,VLOOKUP(H249,[1]Film_Workers!$B$2:$BD$55,10,FALSE),D249=10,VLOOKUP(H249,[1]Film_Workers!$B$2:$BD$55,11,FALSE),D249=11,VLOOKUP(H249,[1]Film_Workers!$B$2:$BD$55,12,FALSE),D249=12,VLOOKUP(H249,[1]Film_Workers!$B$2:$BD$55,13,FALSE)),C249=2015,_xlfn.IFS(D249=1,VLOOKUP(H249,[1]Film_Workers!$B$2:$BD$55,14,FALSE),D249=2,VLOOKUP(H249,[1]Film_Workers!$B$2:$BD$55,15,FALSE),D249=3,VLOOKUP(H249,[1]Film_Workers!$B$2:$BD$55,16,FALSE),D249=4,VLOOKUP(H249,[1]Film_Workers!$B$2:$BD$55,17,FALSE),D249=5,VLOOKUP(H249,[1]Film_Workers!$B$2:$BD$55,18,FALSE),D249=6,VLOOKUP(H249,[1]Film_Workers!$B$2:$BD$55,19,FALSE),D249=7,VLOOKUP(H249,[1]Film_Workers!$B$2:$BD$55,20,FALSE),D249=8,VLOOKUP(H249,[1]Film_Workers!$B$2:$BD$55,21,FALSE),D249=9,VLOOKUP(H249,[1]Film_Workers!$B$2:$BD$55,22,FALSE),D249=10,VLOOKUP(H249,[1]Film_Workers!$B$2:$BD$55,23,FALSE),D249=11,VLOOKUP(H249,[1]Film_Workers!$B$2:$BD$55,24,FALSE),D249=12,VLOOKUP(H249,[1]Film_Workers!$B$2:$BD$55,25,FALSE)),C249=2016,_xlfn.IFS(D249=1,VLOOKUP(H249,[1]Film_Workers!$B$2:$BD$55,26,FALSE),D249=2,VLOOKUP(H249,[1]Film_Workers!$B$2:$BD$55,27,FALSE),D249=3,VLOOKUP(H249,[1]Film_Workers!$B$2:$BD$55,28,FALSE),D249=4,VLOOKUP(H249,[1]Film_Workers!$B$2:$BD$55,29,FALSE),D249=5,VLOOKUP(H249,[1]Film_Workers!$B$2:$BD$55,30,FALSE),D249=6,VLOOKUP(H249,[1]Film_Workers!$B$2:$BD$55,31,FALSE),D249=7,VLOOKUP(H249,[1]Film_Workers!$B$2:$BD$55,32,FALSE),D249=8,VLOOKUP(H249,[1]Film_Workers!$B$2:$BD$55,33,FALSE),D249=9,VLOOKUP(H249,[1]Film_Workers!$B$2:$BD$55,34,FALSE),D249=10,VLOOKUP(H249,[1]Film_Workers!$B$2:$BD$55,35,FALSE),D249=11,VLOOKUP(H249,[1]Film_Workers!$B$2:$BD$55,36,FALSE),D249=12,VLOOKUP(H249,[1]Film_Workers!$B$2:$BD$55,37,FALSE)),C249=2017,_xlfn.IFS(D249=1,VLOOKUP(H249,[1]Film_Workers!$B$2:$BD$55,38,FALSE),D249=2,VLOOKUP(H249,[1]Film_Workers!$B$2:$BD$55,39,FALSE),D249=3,VLOOKUP(H249,[1]Film_Workers!$B$2:$BD$55,40,FALSE),D249=4,VLOOKUP(H249,[1]Film_Workers!$B$2:$BD$55,41,FALSE),D249=5,VLOOKUP(H249,[1]Film_Workers!$B$2:$BD$55,42,FALSE),D249=6,VLOOKUP(H249,[1]Film_Workers!$B$2:$BD$55,43,FALSE),D249=7,VLOOKUP(H249,[1]Film_Workers!$B$2:$BD$55,43,FALSE),D249=8,VLOOKUP(H249,[1]Film_Workers!$B$2:$BD$55,44,FALSE),D249=9,VLOOKUP(H249,[1]Film_Workers!$B$2:$BD$55,45,FALSE),D249=10,VLOOKUP(H249,[1]Film_Workers!$B$2:$BD$55,46,FALSE),D249=11,VLOOKUP(H249,[1]Film_Workers!$B$2:$BD$55,47,FALSE),D249=12,VLOOKUP(H249,[1]Film_Workers!$B$2:$BD$55,48)),C249=2018,_xlfn.IFS(D249=1,VLOOKUP(H249,[1]Film_Workers!$B$2:$BD$55,49,FALSE),D249=2,VLOOKUP(H249,[1]Film_Workers!$B$2:$BD$55,50,FALSE),D249=3,VLOOKUP(H249,[1]Film_Workers!$B$2:$BD$55,51,FALSE),D249=4,VLOOKUP(H249,[1]Film_Workers!$B$2:$BD$55,52,FALSE),D249=5,VLOOKUP(H249,[1]Film_Workers!$B$2:$BD$55,53,FALSE),D249=6,VLOOKUP(H249,[1]Film_Workers!$B$2:$BD$55,54)))</f>
        <v>0</v>
      </c>
      <c r="W249">
        <f>_xlfn.IFS(C249=2014,_xlfn.IFS(D249=1,VLOOKUP(H249,[1]Priv_Workers!$B$2:$BD$55,2,FALSE),D249=2,VLOOKUP(H249,[1]Priv_Workers!$B$2:$BD$55,3,FALSE),D249=3,VLOOKUP(H249,[1]Priv_Workers!$B$2:$BD$55,4,FALSE),D249=4,VLOOKUP(H249,[1]Priv_Workers!$B$2:$BD$55,5,FALSE),D249=5,VLOOKUP(H249,[1]Priv_Workers!$B$2:$BD$55,6,FALSE),D249=6,VLOOKUP(H249,[1]Priv_Workers!$B$2:$BD$55,7,FALSE),D249=7,VLOOKUP(H249,[1]Priv_Workers!$B$2:$BD$55,8,FALSE),D249=8,VLOOKUP(H249,[1]Priv_Workers!$B$2:$BD$55,9,FALSE),D249=9,VLOOKUP(H249,[1]Priv_Workers!$B$2:$BD$55,10,FALSE),D249=10,VLOOKUP(H249,[1]Priv_Workers!$B$2:$BD$55,11,FALSE),D249=11,VLOOKUP(H249,[1]Priv_Workers!$B$2:$BD$55,12,FALSE),D249=12,VLOOKUP(H249,[1]Priv_Workers!$B$2:$BD$55,13,FALSE)),C249=2015,_xlfn.IFS(D249=1,VLOOKUP(H249,[1]Priv_Workers!$B$2:$BD$55,14,FALSE),D249=2,VLOOKUP(H249,[1]Priv_Workers!$B$2:$BD$55,15,FALSE),D249=3,VLOOKUP(H249,[1]Priv_Workers!$B$2:$BD$55,16,FALSE),D249=4,VLOOKUP(H249,[1]Priv_Workers!$B$2:$BD$55,17,FALSE),D249=5,VLOOKUP(H249,[1]Priv_Workers!$B$2:$BD$55,18,FALSE),D249=6,VLOOKUP(H249,[1]Priv_Workers!$B$2:$BD$55,19,FALSE),D249=7,VLOOKUP(H249,[1]Priv_Workers!$B$2:$BD$55,20,FALSE),D249=8,VLOOKUP(H249,[1]Priv_Workers!$B$2:$BD$55,21,FALSE),D249=9,VLOOKUP(H249,[1]Priv_Workers!$B$2:$BD$55,22,FALSE),D249=10,VLOOKUP(H249,[1]Priv_Workers!$B$2:$BD$55,23,FALSE),D249=11,VLOOKUP(H249,[1]Priv_Workers!$B$2:$BD$55,24,FALSE),D249=12,VLOOKUP(H249,[1]Priv_Workers!$B$2:$BD$55,25,FALSE)),C249=2016,_xlfn.IFS(D249=1,VLOOKUP(H249,[1]Priv_Workers!$B$2:$BD$55,26,FALSE),D249=2,VLOOKUP(H249,[1]Priv_Workers!$B$2:$BD$55,27,FALSE),D249=3,VLOOKUP(H249,[1]Priv_Workers!$B$2:$BD$55,28,FALSE),D249=4,VLOOKUP(H249,[1]Priv_Workers!$B$2:$BD$55,29,FALSE),D249=5,VLOOKUP(H249,[1]Priv_Workers!$B$2:$BD$55,30,FALSE),D249=6,VLOOKUP(H249,[1]Priv_Workers!$B$2:$BD$55,31,FALSE),D249=7,VLOOKUP(H249,[1]Priv_Workers!$B$2:$BD$55,32,FALSE),D249=8,VLOOKUP(H249,[1]Priv_Workers!$B$2:$BD$55,33,FALSE),D249=9,VLOOKUP(H249,[1]Priv_Workers!$B$2:$BD$55,34,FALSE),D249=10,VLOOKUP(H249,[1]Priv_Workers!$B$2:$BD$55,35,FALSE),D249=11,VLOOKUP(H249,[1]Priv_Workers!$B$2:$BD$55,36,FALSE),D249=12,VLOOKUP(H249,[1]Priv_Workers!$B$2:$BD$55,37,FALSE)),C249=2017,_xlfn.IFS(D249=1,VLOOKUP(H249,[1]Priv_Workers!$B$2:$BD$55,38,FALSE),D249=2,VLOOKUP(H249,[1]Priv_Workers!$B$2:$BD$55,39,FALSE),D249=3,VLOOKUP(H249,[1]Priv_Workers!$B$2:$BD$55,40,FALSE),D249=4,VLOOKUP(H249,[1]Priv_Workers!$B$2:$BD$55,41,FALSE),D249=5,VLOOKUP(H249,[1]Priv_Workers!$B$2:$BD$55,42,FALSE),D249=6,VLOOKUP(H249,[1]Priv_Workers!$B$2:$BD$55,43,FALSE),D249=7,VLOOKUP(H249,[1]Priv_Workers!$B$2:$BD$55,43,FALSE),D249=8,VLOOKUP(H249,[1]Priv_Workers!$B$2:$BD$55,44,FALSE),D249=9,VLOOKUP(H249,[1]Priv_Workers!$B$2:$BD$55,45,FALSE),D249=10,VLOOKUP(H249,[1]Priv_Workers!$B$2:$BD$55,46,FALSE),D249=11,VLOOKUP(H249,[1]Priv_Workers!$B$2:$BD$55,47,FALSE),D249=12,VLOOKUP(H249,[1]Priv_Workers!$B$2:$BD$55,48)),C249=2018,_xlfn.IFS(D249=1,VLOOKUP(H249,[1]Priv_Workers!$B$2:$BD$55,49,FALSE),D249=2,VLOOKUP(H249,[1]Priv_Workers!$B$2:$BD$55,50,FALSE),D249=3,VLOOKUP(H249,[1]Priv_Workers!$B$2:$BD$55,51,FALSE),D249=4,VLOOKUP(H249,[1]Priv_Workers!$B$2:$BD$55,52,FALSE),D249=5,VLOOKUP(H249,[1]Priv_Workers!$B$2:$BD$55,53,FALSE),D249=6,VLOOKUP(H249,[1]Priv_Workers!$B$2:$BD$55,54)))</f>
        <v>0</v>
      </c>
      <c r="X249" s="3" t="e">
        <f t="shared" si="27"/>
        <v>#DIV/0!</v>
      </c>
      <c r="Y249" s="2">
        <f>_xlfn.IFS(C249=2014, _xlfn.IFS(E249=1, VLOOKUP(H249, [1]Wage_Info!$B$2:$AH$55, 2, FALSE), E249=2, VLOOKUP(H249, [1]Wage_Info!$B$2:$AH$55, 3, FALSE), E249=3, VLOOKUP(H249, [1]Wage_Info!$B$2:$AH$55, 4, FALSE), E249=4, VLOOKUP(H249, [1]Wage_Info!$B$2:$AH$55, 5, FALSE)), C249=2015, _xlfn.IFS(E249=1, VLOOKUP(H249, [1]Wage_Info!$B$2:$AH$55, 6, FALSE), E249=2, VLOOKUP(H249, [1]Wage_Info!$B$2:$AH$55, 7, FALSE), E249=3, VLOOKUP(H249, [1]Wage_Info!$B$2:$AH$55, 8, FALSE), E249=4, VLOOKUP(H249, [1]Wage_Info!$B$2:$AH$55, 9, FALSE)), C249=2016, _xlfn.IFS(E249=1, VLOOKUP(H249, [1]Wage_Info!$B$2:$AH$55, 10, FALSE), E249=2, VLOOKUP(H249, [1]Wage_Info!$B$2:$AH$55, 11, FALSE), E249=3, VLOOKUP(H249, [1]Wage_Info!$B$2:$AH$55, 12, FALSE), E249=4, VLOOKUP(H249, [1]Wage_Info!$B$2:$AH$55, 13, FALSE)), C249=2017, _xlfn.IFS(E249=1, VLOOKUP(H249, [1]Wage_Info!$B$2:$AH$55, 14, FALSE), E249=2, VLOOKUP(H249, [1]Wage_Info!$B$2:$AH$55, 15, FALSE), E249=3, VLOOKUP(H249, [1]Wage_Info!$B$2:$AH$55, 16, FALSE), E249=4, VLOOKUP(H249, [1]Wage_Info!$B$2:$AH$55, 17, FALSE)), C249 = 2018, _xlfn.IFS(E249=1, VLOOKUP(H249, [1]Wage_Info!$B$2:$AH$55, 18, FALSE), E249=3, VLOOKUP(H249, [1]Wage_Info!$B$2:$AH$55, 19, FALSE)))</f>
        <v>0</v>
      </c>
      <c r="Z249" s="2">
        <f>_xlfn.IFS(C249=2014, _xlfn.IFS(E249=1, VLOOKUP(H249, [1]Wage_Info!$B$2:$AL$55, 20, FALSE), E249=2, VLOOKUP(H249, [1]Wage_Info!$B$2:$AL$55, 21, FALSE), E249=3, VLOOKUP(H249, [1]Wage_Info!$B$2:$AL$55, 22, FALSE), E249=4, VLOOKUP(H249, [1]Wage_Info!$B$2:$AL$55, 23, FALSE)), C249=2015, _xlfn.IFS(E249=1, VLOOKUP(H249, [1]Wage_Info!$B$2:$AL$55, 24, FALSE), E249=2, VLOOKUP(H249, [1]Wage_Info!$B$2:$AL$55, 25, FALSE), E249=3, VLOOKUP(H249, [1]Wage_Info!$B$2:$AL$55, 26, FALSE), E249=4, VLOOKUP(H249, [1]Wage_Info!$B$2:$AL$55, 27, FALSE)), C249=2016, _xlfn.IFS(E249=1, VLOOKUP(H249, [1]Wage_Info!$B$2:$AL$55, 28, FALSE), E249=2, VLOOKUP(H249, [1]Wage_Info!$B$2:$AL$55, 29, FALSE), E249=3, VLOOKUP(H249, [1]Wage_Info!$B$2:$AL$55, 30, FALSE), E249=4, VLOOKUP(H249, [1]Wage_Info!$B$2:$AL$55, 31, FALSE)), C249=2017, _xlfn.IFS(E249=1, VLOOKUP(H249, [1]Wage_Info!$B$2:$AL$55, 32, FALSE), E249=2, VLOOKUP(H249, [1]Wage_Info!$B$2:$AL$55, 33, FALSE), E249=3, VLOOKUP(H249, [1]Wage_Info!$B$2:$AL$55, 34, FALSE), E249=4, VLOOKUP(H249, [1]Wage_Info!$B$2:$AL$55, 35, FALSE)), C249 = 2018, _xlfn.IFS(E249=1, VLOOKUP(H249, [1]Wage_Info!$B$2:$AL$55, 36, FALSE), E249=2, VLOOKUP(H249, [1]Wage_Info!$B$2:$AL$55, 37, FALSE)))</f>
        <v>0</v>
      </c>
      <c r="AA249" s="4" t="e">
        <f t="shared" si="28"/>
        <v>#DIV/0!</v>
      </c>
      <c r="AB249">
        <f>[1]Key!C249</f>
        <v>1</v>
      </c>
      <c r="AC249">
        <f t="shared" si="29"/>
        <v>0</v>
      </c>
      <c r="AD249">
        <f t="shared" si="30"/>
        <v>0</v>
      </c>
      <c r="AE249">
        <f t="shared" si="31"/>
        <v>0</v>
      </c>
      <c r="AF249">
        <f>[1]Key!D249</f>
        <v>0</v>
      </c>
    </row>
    <row r="250" spans="1:32" x14ac:dyDescent="0.3">
      <c r="A250">
        <v>249</v>
      </c>
      <c r="B250">
        <v>68</v>
      </c>
      <c r="C250">
        <v>2015</v>
      </c>
      <c r="D250">
        <v>5</v>
      </c>
      <c r="E250">
        <f t="shared" si="24"/>
        <v>2</v>
      </c>
      <c r="F250">
        <v>2017</v>
      </c>
      <c r="G250" t="s">
        <v>65</v>
      </c>
      <c r="H250" s="1">
        <f>VALUE(IF(G250="foreign",53,SUBSTITUTE(G250,G250,VLOOKUP(G250,[1]Key!$G$2:$H$55,2,))))</f>
        <v>11</v>
      </c>
      <c r="I250" t="s">
        <v>120</v>
      </c>
      <c r="J250">
        <f>VALUE(_xlfn.IFS(I250="foreign",53,I250="fictional",54, I250="unspecified", 55, NOT(OR(I250="foreign",I250="fictional")),SUBSTITUTE(I250,I250,VLOOKUP(I250,[1]Key!$G$2:$H$55,2,))))</f>
        <v>4</v>
      </c>
      <c r="K250">
        <f t="shared" si="25"/>
        <v>0</v>
      </c>
      <c r="L250">
        <f>VLOOKUP(H250, [1]Key!$H$2:$K$54, 2)</f>
        <v>5</v>
      </c>
      <c r="M250">
        <f>VLOOKUP(J250, [1]Key!$H$2:$K$54, 2)</f>
        <v>2</v>
      </c>
      <c r="N250">
        <f>VLOOKUP("*"&amp;G250&amp;"*",[1]Key!$N$2:$O$6,2,FALSE)</f>
        <v>3</v>
      </c>
      <c r="O250">
        <f>VLOOKUP("*"&amp;G250&amp;"*",[1]Key!$R$2:$S$11,2,FALSE)</f>
        <v>7</v>
      </c>
      <c r="P250">
        <v>3098</v>
      </c>
      <c r="Q250" s="2">
        <v>50000000</v>
      </c>
      <c r="R250" t="s">
        <v>33</v>
      </c>
      <c r="S250">
        <f>VLOOKUP(R250, [1]Key!$U$2:$V$50, 2, FALSE)</f>
        <v>1</v>
      </c>
      <c r="T250">
        <f t="shared" si="26"/>
        <v>0</v>
      </c>
      <c r="U250">
        <f>_xlfn.IFS(C250=2018, VLOOKUP(H250, '[1]State Pop'!$B$2:$G$55,6),C250=2017, VLOOKUP(H250, '[1]State Pop'!$B$2:$F$55,5),C250=2016, VLOOKUP(H250, '[1]State Pop'!$B$2:$F$55,4), C250=2015, VLOOKUP(H250, '[1]State Pop'!$B$2:$F$55,3), C250=2014, VLOOKUP(H250, '[1]State Pop'!$B$2:$F$55,2))</f>
        <v>10199533</v>
      </c>
      <c r="V250">
        <f>_xlfn.IFS(C250=2014,_xlfn.IFS(D250=1,VLOOKUP(H250,[1]Film_Workers!$B$2:$BD$55,2,FALSE),D250=2,VLOOKUP(H250,[1]Film_Workers!$B$2:$BD$55,3,FALSE),D250=3,VLOOKUP(H250,[1]Film_Workers!$B$2:$BD$55,4,FALSE),D250=4,VLOOKUP(H250,[1]Film_Workers!$B$2:$BD$55,5,FALSE),D250=5,VLOOKUP(H250,[1]Film_Workers!$B$2:$BD$55,6,FALSE),D250=6,VLOOKUP(H250,[1]Film_Workers!$B$2:$BD$55,7,FALSE),D250=7,VLOOKUP(H250,[1]Film_Workers!$B$2:$BD$55,8,FALSE),D250=8,VLOOKUP(H250,[1]Film_Workers!$B$2:$BD$55,9,FALSE),D250=9,VLOOKUP(H250,[1]Film_Workers!$B$2:$BD$55,10,FALSE),D250=10,VLOOKUP(H250,[1]Film_Workers!$B$2:$BD$55,11,FALSE),D250=11,VLOOKUP(H250,[1]Film_Workers!$B$2:$BD$55,12,FALSE),D250=12,VLOOKUP(H250,[1]Film_Workers!$B$2:$BD$55,13,FALSE)),C250=2015,_xlfn.IFS(D250=1,VLOOKUP(H250,[1]Film_Workers!$B$2:$BD$55,14,FALSE),D250=2,VLOOKUP(H250,[1]Film_Workers!$B$2:$BD$55,15,FALSE),D250=3,VLOOKUP(H250,[1]Film_Workers!$B$2:$BD$55,16,FALSE),D250=4,VLOOKUP(H250,[1]Film_Workers!$B$2:$BD$55,17,FALSE),D250=5,VLOOKUP(H250,[1]Film_Workers!$B$2:$BD$55,18,FALSE),D250=6,VLOOKUP(H250,[1]Film_Workers!$B$2:$BD$55,19,FALSE),D250=7,VLOOKUP(H250,[1]Film_Workers!$B$2:$BD$55,20,FALSE),D250=8,VLOOKUP(H250,[1]Film_Workers!$B$2:$BD$55,21,FALSE),D250=9,VLOOKUP(H250,[1]Film_Workers!$B$2:$BD$55,22,FALSE),D250=10,VLOOKUP(H250,[1]Film_Workers!$B$2:$BD$55,23,FALSE),D250=11,VLOOKUP(H250,[1]Film_Workers!$B$2:$BD$55,24,FALSE),D250=12,VLOOKUP(H250,[1]Film_Workers!$B$2:$BD$55,25,FALSE)),C250=2016,_xlfn.IFS(D250=1,VLOOKUP(H250,[1]Film_Workers!$B$2:$BD$55,26,FALSE),D250=2,VLOOKUP(H250,[1]Film_Workers!$B$2:$BD$55,27,FALSE),D250=3,VLOOKUP(H250,[1]Film_Workers!$B$2:$BD$55,28,FALSE),D250=4,VLOOKUP(H250,[1]Film_Workers!$B$2:$BD$55,29,FALSE),D250=5,VLOOKUP(H250,[1]Film_Workers!$B$2:$BD$55,30,FALSE),D250=6,VLOOKUP(H250,[1]Film_Workers!$B$2:$BD$55,31,FALSE),D250=7,VLOOKUP(H250,[1]Film_Workers!$B$2:$BD$55,32,FALSE),D250=8,VLOOKUP(H250,[1]Film_Workers!$B$2:$BD$55,33,FALSE),D250=9,VLOOKUP(H250,[1]Film_Workers!$B$2:$BD$55,34,FALSE),D250=10,VLOOKUP(H250,[1]Film_Workers!$B$2:$BD$55,35,FALSE),D250=11,VLOOKUP(H250,[1]Film_Workers!$B$2:$BD$55,36,FALSE),D250=12,VLOOKUP(H250,[1]Film_Workers!$B$2:$BD$55,37,FALSE)),C250=2017,_xlfn.IFS(D250=1,VLOOKUP(H250,[1]Film_Workers!$B$2:$BD$55,38,FALSE),D250=2,VLOOKUP(H250,[1]Film_Workers!$B$2:$BD$55,39,FALSE),D250=3,VLOOKUP(H250,[1]Film_Workers!$B$2:$BD$55,40,FALSE),D250=4,VLOOKUP(H250,[1]Film_Workers!$B$2:$BD$55,41,FALSE),D250=5,VLOOKUP(H250,[1]Film_Workers!$B$2:$BD$55,42,FALSE),D250=6,VLOOKUP(H250,[1]Film_Workers!$B$2:$BD$55,43,FALSE),D250=7,VLOOKUP(H250,[1]Film_Workers!$B$2:$BD$55,43,FALSE),D250=8,VLOOKUP(H250,[1]Film_Workers!$B$2:$BD$55,44,FALSE),D250=9,VLOOKUP(H250,[1]Film_Workers!$B$2:$BD$55,45,FALSE),D250=10,VLOOKUP(H250,[1]Film_Workers!$B$2:$BD$55,46,FALSE),D250=11,VLOOKUP(H250,[1]Film_Workers!$B$2:$BD$55,47,FALSE),D250=12,VLOOKUP(H250,[1]Film_Workers!$B$2:$BD$55,48)),C250=2018,_xlfn.IFS(D250=1,VLOOKUP(H250,[1]Film_Workers!$B$2:$BD$55,49,FALSE),D250=2,VLOOKUP(H250,[1]Film_Workers!$B$2:$BD$55,50,FALSE),D250=3,VLOOKUP(H250,[1]Film_Workers!$B$2:$BD$55,51,FALSE),D250=4,VLOOKUP(H250,[1]Film_Workers!$B$2:$BD$55,52,FALSE),D250=5,VLOOKUP(H250,[1]Film_Workers!$B$2:$BD$55,53,FALSE),D250=6,VLOOKUP(H250,[1]Film_Workers!$B$2:$BD$55,54)))</f>
        <v>8687</v>
      </c>
      <c r="W250">
        <f>_xlfn.IFS(C250=2014,_xlfn.IFS(D250=1,VLOOKUP(H250,[1]Priv_Workers!$B$2:$BD$55,2,FALSE),D250=2,VLOOKUP(H250,[1]Priv_Workers!$B$2:$BD$55,3,FALSE),D250=3,VLOOKUP(H250,[1]Priv_Workers!$B$2:$BD$55,4,FALSE),D250=4,VLOOKUP(H250,[1]Priv_Workers!$B$2:$BD$55,5,FALSE),D250=5,VLOOKUP(H250,[1]Priv_Workers!$B$2:$BD$55,6,FALSE),D250=6,VLOOKUP(H250,[1]Priv_Workers!$B$2:$BD$55,7,FALSE),D250=7,VLOOKUP(H250,[1]Priv_Workers!$B$2:$BD$55,8,FALSE),D250=8,VLOOKUP(H250,[1]Priv_Workers!$B$2:$BD$55,9,FALSE),D250=9,VLOOKUP(H250,[1]Priv_Workers!$B$2:$BD$55,10,FALSE),D250=10,VLOOKUP(H250,[1]Priv_Workers!$B$2:$BD$55,11,FALSE),D250=11,VLOOKUP(H250,[1]Priv_Workers!$B$2:$BD$55,12,FALSE),D250=12,VLOOKUP(H250,[1]Priv_Workers!$B$2:$BD$55,13,FALSE)),C250=2015,_xlfn.IFS(D250=1,VLOOKUP(H250,[1]Priv_Workers!$B$2:$BD$55,14,FALSE),D250=2,VLOOKUP(H250,[1]Priv_Workers!$B$2:$BD$55,15,FALSE),D250=3,VLOOKUP(H250,[1]Priv_Workers!$B$2:$BD$55,16,FALSE),D250=4,VLOOKUP(H250,[1]Priv_Workers!$B$2:$BD$55,17,FALSE),D250=5,VLOOKUP(H250,[1]Priv_Workers!$B$2:$BD$55,18,FALSE),D250=6,VLOOKUP(H250,[1]Priv_Workers!$B$2:$BD$55,19,FALSE),D250=7,VLOOKUP(H250,[1]Priv_Workers!$B$2:$BD$55,20,FALSE),D250=8,VLOOKUP(H250,[1]Priv_Workers!$B$2:$BD$55,21,FALSE),D250=9,VLOOKUP(H250,[1]Priv_Workers!$B$2:$BD$55,22,FALSE),D250=10,VLOOKUP(H250,[1]Priv_Workers!$B$2:$BD$55,23,FALSE),D250=11,VLOOKUP(H250,[1]Priv_Workers!$B$2:$BD$55,24,FALSE),D250=12,VLOOKUP(H250,[1]Priv_Workers!$B$2:$BD$55,25,FALSE)),C250=2016,_xlfn.IFS(D250=1,VLOOKUP(H250,[1]Priv_Workers!$B$2:$BD$55,26,FALSE),D250=2,VLOOKUP(H250,[1]Priv_Workers!$B$2:$BD$55,27,FALSE),D250=3,VLOOKUP(H250,[1]Priv_Workers!$B$2:$BD$55,28,FALSE),D250=4,VLOOKUP(H250,[1]Priv_Workers!$B$2:$BD$55,29,FALSE),D250=5,VLOOKUP(H250,[1]Priv_Workers!$B$2:$BD$55,30,FALSE),D250=6,VLOOKUP(H250,[1]Priv_Workers!$B$2:$BD$55,31,FALSE),D250=7,VLOOKUP(H250,[1]Priv_Workers!$B$2:$BD$55,32,FALSE),D250=8,VLOOKUP(H250,[1]Priv_Workers!$B$2:$BD$55,33,FALSE),D250=9,VLOOKUP(H250,[1]Priv_Workers!$B$2:$BD$55,34,FALSE),D250=10,VLOOKUP(H250,[1]Priv_Workers!$B$2:$BD$55,35,FALSE),D250=11,VLOOKUP(H250,[1]Priv_Workers!$B$2:$BD$55,36,FALSE),D250=12,VLOOKUP(H250,[1]Priv_Workers!$B$2:$BD$55,37,FALSE)),C250=2017,_xlfn.IFS(D250=1,VLOOKUP(H250,[1]Priv_Workers!$B$2:$BD$55,38,FALSE),D250=2,VLOOKUP(H250,[1]Priv_Workers!$B$2:$BD$55,39,FALSE),D250=3,VLOOKUP(H250,[1]Priv_Workers!$B$2:$BD$55,40,FALSE),D250=4,VLOOKUP(H250,[1]Priv_Workers!$B$2:$BD$55,41,FALSE),D250=5,VLOOKUP(H250,[1]Priv_Workers!$B$2:$BD$55,42,FALSE),D250=6,VLOOKUP(H250,[1]Priv_Workers!$B$2:$BD$55,43,FALSE),D250=7,VLOOKUP(H250,[1]Priv_Workers!$B$2:$BD$55,43,FALSE),D250=8,VLOOKUP(H250,[1]Priv_Workers!$B$2:$BD$55,44,FALSE),D250=9,VLOOKUP(H250,[1]Priv_Workers!$B$2:$BD$55,45,FALSE),D250=10,VLOOKUP(H250,[1]Priv_Workers!$B$2:$BD$55,46,FALSE),D250=11,VLOOKUP(H250,[1]Priv_Workers!$B$2:$BD$55,47,FALSE),D250=12,VLOOKUP(H250,[1]Priv_Workers!$B$2:$BD$55,48)),C250=2018,_xlfn.IFS(D250=1,VLOOKUP(H250,[1]Priv_Workers!$B$2:$BD$55,49,FALSE),D250=2,VLOOKUP(H250,[1]Priv_Workers!$B$2:$BD$55,50,FALSE),D250=3,VLOOKUP(H250,[1]Priv_Workers!$B$2:$BD$55,51,FALSE),D250=4,VLOOKUP(H250,[1]Priv_Workers!$B$2:$BD$55,52,FALSE),D250=5,VLOOKUP(H250,[1]Priv_Workers!$B$2:$BD$55,53,FALSE),D250=6,VLOOKUP(H250,[1]Priv_Workers!$B$2:$BD$55,54)))</f>
        <v>3513771</v>
      </c>
      <c r="X250" s="3">
        <f t="shared" si="27"/>
        <v>2.4722726666023482E-3</v>
      </c>
      <c r="Y250" s="2">
        <f>_xlfn.IFS(C250=2014, _xlfn.IFS(E250=1, VLOOKUP(H250, [1]Wage_Info!$B$2:$AH$55, 2, FALSE), E250=2, VLOOKUP(H250, [1]Wage_Info!$B$2:$AH$55, 3, FALSE), E250=3, VLOOKUP(H250, [1]Wage_Info!$B$2:$AH$55, 4, FALSE), E250=4, VLOOKUP(H250, [1]Wage_Info!$B$2:$AH$55, 5, FALSE)), C250=2015, _xlfn.IFS(E250=1, VLOOKUP(H250, [1]Wage_Info!$B$2:$AH$55, 6, FALSE), E250=2, VLOOKUP(H250, [1]Wage_Info!$B$2:$AH$55, 7, FALSE), E250=3, VLOOKUP(H250, [1]Wage_Info!$B$2:$AH$55, 8, FALSE), E250=4, VLOOKUP(H250, [1]Wage_Info!$B$2:$AH$55, 9, FALSE)), C250=2016, _xlfn.IFS(E250=1, VLOOKUP(H250, [1]Wage_Info!$B$2:$AH$55, 10, FALSE), E250=2, VLOOKUP(H250, [1]Wage_Info!$B$2:$AH$55, 11, FALSE), E250=3, VLOOKUP(H250, [1]Wage_Info!$B$2:$AH$55, 12, FALSE), E250=4, VLOOKUP(H250, [1]Wage_Info!$B$2:$AH$55, 13, FALSE)), C250=2017, _xlfn.IFS(E250=1, VLOOKUP(H250, [1]Wage_Info!$B$2:$AH$55, 14, FALSE), E250=2, VLOOKUP(H250, [1]Wage_Info!$B$2:$AH$55, 15, FALSE), E250=3, VLOOKUP(H250, [1]Wage_Info!$B$2:$AH$55, 16, FALSE), E250=4, VLOOKUP(H250, [1]Wage_Info!$B$2:$AH$55, 17, FALSE)), C250 = 2018, _xlfn.IFS(E250=1, VLOOKUP(H250, [1]Wage_Info!$B$2:$AH$55, 18, FALSE), E250=3, VLOOKUP(H250, [1]Wage_Info!$B$2:$AH$55, 19, FALSE)))</f>
        <v>111694238</v>
      </c>
      <c r="Z250" s="2">
        <f>_xlfn.IFS(C250=2014, _xlfn.IFS(E250=1, VLOOKUP(H250, [1]Wage_Info!$B$2:$AL$55, 20, FALSE), E250=2, VLOOKUP(H250, [1]Wage_Info!$B$2:$AL$55, 21, FALSE), E250=3, VLOOKUP(H250, [1]Wage_Info!$B$2:$AL$55, 22, FALSE), E250=4, VLOOKUP(H250, [1]Wage_Info!$B$2:$AL$55, 23, FALSE)), C250=2015, _xlfn.IFS(E250=1, VLOOKUP(H250, [1]Wage_Info!$B$2:$AL$55, 24, FALSE), E250=2, VLOOKUP(H250, [1]Wage_Info!$B$2:$AL$55, 25, FALSE), E250=3, VLOOKUP(H250, [1]Wage_Info!$B$2:$AL$55, 26, FALSE), E250=4, VLOOKUP(H250, [1]Wage_Info!$B$2:$AL$55, 27, FALSE)), C250=2016, _xlfn.IFS(E250=1, VLOOKUP(H250, [1]Wage_Info!$B$2:$AL$55, 28, FALSE), E250=2, VLOOKUP(H250, [1]Wage_Info!$B$2:$AL$55, 29, FALSE), E250=3, VLOOKUP(H250, [1]Wage_Info!$B$2:$AL$55, 30, FALSE), E250=4, VLOOKUP(H250, [1]Wage_Info!$B$2:$AL$55, 31, FALSE)), C250=2017, _xlfn.IFS(E250=1, VLOOKUP(H250, [1]Wage_Info!$B$2:$AL$55, 32, FALSE), E250=2, VLOOKUP(H250, [1]Wage_Info!$B$2:$AL$55, 33, FALSE), E250=3, VLOOKUP(H250, [1]Wage_Info!$B$2:$AL$55, 34, FALSE), E250=4, VLOOKUP(H250, [1]Wage_Info!$B$2:$AL$55, 35, FALSE)), C250 = 2018, _xlfn.IFS(E250=1, VLOOKUP(H250, [1]Wage_Info!$B$2:$AL$55, 36, FALSE), E250=2, VLOOKUP(H250, [1]Wage_Info!$B$2:$AL$55, 37, FALSE)))</f>
        <v>41648395597</v>
      </c>
      <c r="AA250" s="4">
        <f t="shared" si="28"/>
        <v>2.6818377130485554E-3</v>
      </c>
      <c r="AB250">
        <f>[1]Key!C250</f>
        <v>1</v>
      </c>
      <c r="AC250">
        <f t="shared" si="29"/>
        <v>0</v>
      </c>
      <c r="AD250">
        <f t="shared" si="30"/>
        <v>0</v>
      </c>
      <c r="AE250">
        <f t="shared" si="31"/>
        <v>0</v>
      </c>
      <c r="AF250">
        <f>[1]Key!D250</f>
        <v>0</v>
      </c>
    </row>
    <row r="251" spans="1:32" x14ac:dyDescent="0.3">
      <c r="A251">
        <v>250</v>
      </c>
      <c r="B251">
        <v>69</v>
      </c>
      <c r="C251">
        <v>2015</v>
      </c>
      <c r="D251">
        <v>8</v>
      </c>
      <c r="E251">
        <f t="shared" si="24"/>
        <v>3</v>
      </c>
      <c r="F251">
        <v>2017</v>
      </c>
      <c r="G251" t="s">
        <v>64</v>
      </c>
      <c r="H251" s="1">
        <f>VALUE(IF(G251="foreign",53,SUBSTITUTE(G251,G251,VLOOKUP(G251,[1]Key!$G$2:$H$55,2,))))</f>
        <v>33</v>
      </c>
      <c r="I251" t="s">
        <v>64</v>
      </c>
      <c r="J251">
        <f>VALUE(_xlfn.IFS(I251="foreign",53,I251="fictional",54, I251="unspecified", 55, NOT(OR(I251="foreign",I251="fictional")),SUBSTITUTE(I251,I251,VLOOKUP(I251,[1]Key!$G$2:$H$55,2,))))</f>
        <v>33</v>
      </c>
      <c r="K251">
        <f t="shared" si="25"/>
        <v>1</v>
      </c>
      <c r="L251">
        <f>VLOOKUP(H251, [1]Key!$H$2:$K$54, 2)</f>
        <v>3</v>
      </c>
      <c r="M251">
        <f>VLOOKUP(J251, [1]Key!$H$2:$K$54, 2)</f>
        <v>3</v>
      </c>
      <c r="N251">
        <f>VLOOKUP("*"&amp;G251&amp;"*",[1]Key!$N$2:$O$6,2,FALSE)</f>
        <v>2</v>
      </c>
      <c r="O251">
        <f>VLOOKUP("*"&amp;G251&amp;"*",[1]Key!$R$2:$S$11,2,FALSE)</f>
        <v>3</v>
      </c>
      <c r="P251">
        <v>3076</v>
      </c>
      <c r="Q251" s="2">
        <v>25000000</v>
      </c>
      <c r="R251" t="s">
        <v>37</v>
      </c>
      <c r="S251">
        <f>VLOOKUP(R251, [1]Key!$U$2:$V$50, 2, FALSE)</f>
        <v>3</v>
      </c>
      <c r="T251">
        <f t="shared" si="26"/>
        <v>0</v>
      </c>
      <c r="U251">
        <f>_xlfn.IFS(C251=2018, VLOOKUP(H251, '[1]State Pop'!$B$2:$G$55,6),C251=2017, VLOOKUP(H251, '[1]State Pop'!$B$2:$F$55,5),C251=2016, VLOOKUP(H251, '[1]State Pop'!$B$2:$F$55,4), C251=2015, VLOOKUP(H251, '[1]State Pop'!$B$2:$F$55,3), C251=2014, VLOOKUP(H251, '[1]State Pop'!$B$2:$F$55,2))</f>
        <v>19819347</v>
      </c>
      <c r="V251">
        <f>_xlfn.IFS(C251=2014,_xlfn.IFS(D251=1,VLOOKUP(H251,[1]Film_Workers!$B$2:$BD$55,2,FALSE),D251=2,VLOOKUP(H251,[1]Film_Workers!$B$2:$BD$55,3,FALSE),D251=3,VLOOKUP(H251,[1]Film_Workers!$B$2:$BD$55,4,FALSE),D251=4,VLOOKUP(H251,[1]Film_Workers!$B$2:$BD$55,5,FALSE),D251=5,VLOOKUP(H251,[1]Film_Workers!$B$2:$BD$55,6,FALSE),D251=6,VLOOKUP(H251,[1]Film_Workers!$B$2:$BD$55,7,FALSE),D251=7,VLOOKUP(H251,[1]Film_Workers!$B$2:$BD$55,8,FALSE),D251=8,VLOOKUP(H251,[1]Film_Workers!$B$2:$BD$55,9,FALSE),D251=9,VLOOKUP(H251,[1]Film_Workers!$B$2:$BD$55,10,FALSE),D251=10,VLOOKUP(H251,[1]Film_Workers!$B$2:$BD$55,11,FALSE),D251=11,VLOOKUP(H251,[1]Film_Workers!$B$2:$BD$55,12,FALSE),D251=12,VLOOKUP(H251,[1]Film_Workers!$B$2:$BD$55,13,FALSE)),C251=2015,_xlfn.IFS(D251=1,VLOOKUP(H251,[1]Film_Workers!$B$2:$BD$55,14,FALSE),D251=2,VLOOKUP(H251,[1]Film_Workers!$B$2:$BD$55,15,FALSE),D251=3,VLOOKUP(H251,[1]Film_Workers!$B$2:$BD$55,16,FALSE),D251=4,VLOOKUP(H251,[1]Film_Workers!$B$2:$BD$55,17,FALSE),D251=5,VLOOKUP(H251,[1]Film_Workers!$B$2:$BD$55,18,FALSE),D251=6,VLOOKUP(H251,[1]Film_Workers!$B$2:$BD$55,19,FALSE),D251=7,VLOOKUP(H251,[1]Film_Workers!$B$2:$BD$55,20,FALSE),D251=8,VLOOKUP(H251,[1]Film_Workers!$B$2:$BD$55,21,FALSE),D251=9,VLOOKUP(H251,[1]Film_Workers!$B$2:$BD$55,22,FALSE),D251=10,VLOOKUP(H251,[1]Film_Workers!$B$2:$BD$55,23,FALSE),D251=11,VLOOKUP(H251,[1]Film_Workers!$B$2:$BD$55,24,FALSE),D251=12,VLOOKUP(H251,[1]Film_Workers!$B$2:$BD$55,25,FALSE)),C251=2016,_xlfn.IFS(D251=1,VLOOKUP(H251,[1]Film_Workers!$B$2:$BD$55,26,FALSE),D251=2,VLOOKUP(H251,[1]Film_Workers!$B$2:$BD$55,27,FALSE),D251=3,VLOOKUP(H251,[1]Film_Workers!$B$2:$BD$55,28,FALSE),D251=4,VLOOKUP(H251,[1]Film_Workers!$B$2:$BD$55,29,FALSE),D251=5,VLOOKUP(H251,[1]Film_Workers!$B$2:$BD$55,30,FALSE),D251=6,VLOOKUP(H251,[1]Film_Workers!$B$2:$BD$55,31,FALSE),D251=7,VLOOKUP(H251,[1]Film_Workers!$B$2:$BD$55,32,FALSE),D251=8,VLOOKUP(H251,[1]Film_Workers!$B$2:$BD$55,33,FALSE),D251=9,VLOOKUP(H251,[1]Film_Workers!$B$2:$BD$55,34,FALSE),D251=10,VLOOKUP(H251,[1]Film_Workers!$B$2:$BD$55,35,FALSE),D251=11,VLOOKUP(H251,[1]Film_Workers!$B$2:$BD$55,36,FALSE),D251=12,VLOOKUP(H251,[1]Film_Workers!$B$2:$BD$55,37,FALSE)),C251=2017,_xlfn.IFS(D251=1,VLOOKUP(H251,[1]Film_Workers!$B$2:$BD$55,38,FALSE),D251=2,VLOOKUP(H251,[1]Film_Workers!$B$2:$BD$55,39,FALSE),D251=3,VLOOKUP(H251,[1]Film_Workers!$B$2:$BD$55,40,FALSE),D251=4,VLOOKUP(H251,[1]Film_Workers!$B$2:$BD$55,41,FALSE),D251=5,VLOOKUP(H251,[1]Film_Workers!$B$2:$BD$55,42,FALSE),D251=6,VLOOKUP(H251,[1]Film_Workers!$B$2:$BD$55,43,FALSE),D251=7,VLOOKUP(H251,[1]Film_Workers!$B$2:$BD$55,43,FALSE),D251=8,VLOOKUP(H251,[1]Film_Workers!$B$2:$BD$55,44,FALSE),D251=9,VLOOKUP(H251,[1]Film_Workers!$B$2:$BD$55,45,FALSE),D251=10,VLOOKUP(H251,[1]Film_Workers!$B$2:$BD$55,46,FALSE),D251=11,VLOOKUP(H251,[1]Film_Workers!$B$2:$BD$55,47,FALSE),D251=12,VLOOKUP(H251,[1]Film_Workers!$B$2:$BD$55,48)),C251=2018,_xlfn.IFS(D251=1,VLOOKUP(H251,[1]Film_Workers!$B$2:$BD$55,49,FALSE),D251=2,VLOOKUP(H251,[1]Film_Workers!$B$2:$BD$55,50,FALSE),D251=3,VLOOKUP(H251,[1]Film_Workers!$B$2:$BD$55,51,FALSE),D251=4,VLOOKUP(H251,[1]Film_Workers!$B$2:$BD$55,52,FALSE),D251=5,VLOOKUP(H251,[1]Film_Workers!$B$2:$BD$55,53,FALSE),D251=6,VLOOKUP(H251,[1]Film_Workers!$B$2:$BD$55,54)))</f>
        <v>44495</v>
      </c>
      <c r="W251">
        <f>_xlfn.IFS(C251=2014,_xlfn.IFS(D251=1,VLOOKUP(H251,[1]Priv_Workers!$B$2:$BD$55,2,FALSE),D251=2,VLOOKUP(H251,[1]Priv_Workers!$B$2:$BD$55,3,FALSE),D251=3,VLOOKUP(H251,[1]Priv_Workers!$B$2:$BD$55,4,FALSE),D251=4,VLOOKUP(H251,[1]Priv_Workers!$B$2:$BD$55,5,FALSE),D251=5,VLOOKUP(H251,[1]Priv_Workers!$B$2:$BD$55,6,FALSE),D251=6,VLOOKUP(H251,[1]Priv_Workers!$B$2:$BD$55,7,FALSE),D251=7,VLOOKUP(H251,[1]Priv_Workers!$B$2:$BD$55,8,FALSE),D251=8,VLOOKUP(H251,[1]Priv_Workers!$B$2:$BD$55,9,FALSE),D251=9,VLOOKUP(H251,[1]Priv_Workers!$B$2:$BD$55,10,FALSE),D251=10,VLOOKUP(H251,[1]Priv_Workers!$B$2:$BD$55,11,FALSE),D251=11,VLOOKUP(H251,[1]Priv_Workers!$B$2:$BD$55,12,FALSE),D251=12,VLOOKUP(H251,[1]Priv_Workers!$B$2:$BD$55,13,FALSE)),C251=2015,_xlfn.IFS(D251=1,VLOOKUP(H251,[1]Priv_Workers!$B$2:$BD$55,14,FALSE),D251=2,VLOOKUP(H251,[1]Priv_Workers!$B$2:$BD$55,15,FALSE),D251=3,VLOOKUP(H251,[1]Priv_Workers!$B$2:$BD$55,16,FALSE),D251=4,VLOOKUP(H251,[1]Priv_Workers!$B$2:$BD$55,17,FALSE),D251=5,VLOOKUP(H251,[1]Priv_Workers!$B$2:$BD$55,18,FALSE),D251=6,VLOOKUP(H251,[1]Priv_Workers!$B$2:$BD$55,19,FALSE),D251=7,VLOOKUP(H251,[1]Priv_Workers!$B$2:$BD$55,20,FALSE),D251=8,VLOOKUP(H251,[1]Priv_Workers!$B$2:$BD$55,21,FALSE),D251=9,VLOOKUP(H251,[1]Priv_Workers!$B$2:$BD$55,22,FALSE),D251=10,VLOOKUP(H251,[1]Priv_Workers!$B$2:$BD$55,23,FALSE),D251=11,VLOOKUP(H251,[1]Priv_Workers!$B$2:$BD$55,24,FALSE),D251=12,VLOOKUP(H251,[1]Priv_Workers!$B$2:$BD$55,25,FALSE)),C251=2016,_xlfn.IFS(D251=1,VLOOKUP(H251,[1]Priv_Workers!$B$2:$BD$55,26,FALSE),D251=2,VLOOKUP(H251,[1]Priv_Workers!$B$2:$BD$55,27,FALSE),D251=3,VLOOKUP(H251,[1]Priv_Workers!$B$2:$BD$55,28,FALSE),D251=4,VLOOKUP(H251,[1]Priv_Workers!$B$2:$BD$55,29,FALSE),D251=5,VLOOKUP(H251,[1]Priv_Workers!$B$2:$BD$55,30,FALSE),D251=6,VLOOKUP(H251,[1]Priv_Workers!$B$2:$BD$55,31,FALSE),D251=7,VLOOKUP(H251,[1]Priv_Workers!$B$2:$BD$55,32,FALSE),D251=8,VLOOKUP(H251,[1]Priv_Workers!$B$2:$BD$55,33,FALSE),D251=9,VLOOKUP(H251,[1]Priv_Workers!$B$2:$BD$55,34,FALSE),D251=10,VLOOKUP(H251,[1]Priv_Workers!$B$2:$BD$55,35,FALSE),D251=11,VLOOKUP(H251,[1]Priv_Workers!$B$2:$BD$55,36,FALSE),D251=12,VLOOKUP(H251,[1]Priv_Workers!$B$2:$BD$55,37,FALSE)),C251=2017,_xlfn.IFS(D251=1,VLOOKUP(H251,[1]Priv_Workers!$B$2:$BD$55,38,FALSE),D251=2,VLOOKUP(H251,[1]Priv_Workers!$B$2:$BD$55,39,FALSE),D251=3,VLOOKUP(H251,[1]Priv_Workers!$B$2:$BD$55,40,FALSE),D251=4,VLOOKUP(H251,[1]Priv_Workers!$B$2:$BD$55,41,FALSE),D251=5,VLOOKUP(H251,[1]Priv_Workers!$B$2:$BD$55,42,FALSE),D251=6,VLOOKUP(H251,[1]Priv_Workers!$B$2:$BD$55,43,FALSE),D251=7,VLOOKUP(H251,[1]Priv_Workers!$B$2:$BD$55,43,FALSE),D251=8,VLOOKUP(H251,[1]Priv_Workers!$B$2:$BD$55,44,FALSE),D251=9,VLOOKUP(H251,[1]Priv_Workers!$B$2:$BD$55,45,FALSE),D251=10,VLOOKUP(H251,[1]Priv_Workers!$B$2:$BD$55,46,FALSE),D251=11,VLOOKUP(H251,[1]Priv_Workers!$B$2:$BD$55,47,FALSE),D251=12,VLOOKUP(H251,[1]Priv_Workers!$B$2:$BD$55,48)),C251=2018,_xlfn.IFS(D251=1,VLOOKUP(H251,[1]Priv_Workers!$B$2:$BD$55,49,FALSE),D251=2,VLOOKUP(H251,[1]Priv_Workers!$B$2:$BD$55,50,FALSE),D251=3,VLOOKUP(H251,[1]Priv_Workers!$B$2:$BD$55,51,FALSE),D251=4,VLOOKUP(H251,[1]Priv_Workers!$B$2:$BD$55,52,FALSE),D251=5,VLOOKUP(H251,[1]Priv_Workers!$B$2:$BD$55,53,FALSE),D251=6,VLOOKUP(H251,[1]Priv_Workers!$B$2:$BD$55,54)))</f>
        <v>7712064</v>
      </c>
      <c r="X251" s="3">
        <f t="shared" si="27"/>
        <v>5.7695319955850992E-3</v>
      </c>
      <c r="Y251" s="2">
        <f>_xlfn.IFS(C251=2014, _xlfn.IFS(E251=1, VLOOKUP(H251, [1]Wage_Info!$B$2:$AH$55, 2, FALSE), E251=2, VLOOKUP(H251, [1]Wage_Info!$B$2:$AH$55, 3, FALSE), E251=3, VLOOKUP(H251, [1]Wage_Info!$B$2:$AH$55, 4, FALSE), E251=4, VLOOKUP(H251, [1]Wage_Info!$B$2:$AH$55, 5, FALSE)), C251=2015, _xlfn.IFS(E251=1, VLOOKUP(H251, [1]Wage_Info!$B$2:$AH$55, 6, FALSE), E251=2, VLOOKUP(H251, [1]Wage_Info!$B$2:$AH$55, 7, FALSE), E251=3, VLOOKUP(H251, [1]Wage_Info!$B$2:$AH$55, 8, FALSE), E251=4, VLOOKUP(H251, [1]Wage_Info!$B$2:$AH$55, 9, FALSE)), C251=2016, _xlfn.IFS(E251=1, VLOOKUP(H251, [1]Wage_Info!$B$2:$AH$55, 10, FALSE), E251=2, VLOOKUP(H251, [1]Wage_Info!$B$2:$AH$55, 11, FALSE), E251=3, VLOOKUP(H251, [1]Wage_Info!$B$2:$AH$55, 12, FALSE), E251=4, VLOOKUP(H251, [1]Wage_Info!$B$2:$AH$55, 13, FALSE)), C251=2017, _xlfn.IFS(E251=1, VLOOKUP(H251, [1]Wage_Info!$B$2:$AH$55, 14, FALSE), E251=2, VLOOKUP(H251, [1]Wage_Info!$B$2:$AH$55, 15, FALSE), E251=3, VLOOKUP(H251, [1]Wage_Info!$B$2:$AH$55, 16, FALSE), E251=4, VLOOKUP(H251, [1]Wage_Info!$B$2:$AH$55, 17, FALSE)), C251 = 2018, _xlfn.IFS(E251=1, VLOOKUP(H251, [1]Wage_Info!$B$2:$AH$55, 18, FALSE), E251=3, VLOOKUP(H251, [1]Wage_Info!$B$2:$AH$55, 19, FALSE)))</f>
        <v>1081554622</v>
      </c>
      <c r="Z251" s="2">
        <f>_xlfn.IFS(C251=2014, _xlfn.IFS(E251=1, VLOOKUP(H251, [1]Wage_Info!$B$2:$AL$55, 20, FALSE), E251=2, VLOOKUP(H251, [1]Wage_Info!$B$2:$AL$55, 21, FALSE), E251=3, VLOOKUP(H251, [1]Wage_Info!$B$2:$AL$55, 22, FALSE), E251=4, VLOOKUP(H251, [1]Wage_Info!$B$2:$AL$55, 23, FALSE)), C251=2015, _xlfn.IFS(E251=1, VLOOKUP(H251, [1]Wage_Info!$B$2:$AL$55, 24, FALSE), E251=2, VLOOKUP(H251, [1]Wage_Info!$B$2:$AL$55, 25, FALSE), E251=3, VLOOKUP(H251, [1]Wage_Info!$B$2:$AL$55, 26, FALSE), E251=4, VLOOKUP(H251, [1]Wage_Info!$B$2:$AL$55, 27, FALSE)), C251=2016, _xlfn.IFS(E251=1, VLOOKUP(H251, [1]Wage_Info!$B$2:$AL$55, 28, FALSE), E251=2, VLOOKUP(H251, [1]Wage_Info!$B$2:$AL$55, 29, FALSE), E251=3, VLOOKUP(H251, [1]Wage_Info!$B$2:$AL$55, 30, FALSE), E251=4, VLOOKUP(H251, [1]Wage_Info!$B$2:$AL$55, 31, FALSE)), C251=2017, _xlfn.IFS(E251=1, VLOOKUP(H251, [1]Wage_Info!$B$2:$AL$55, 32, FALSE), E251=2, VLOOKUP(H251, [1]Wage_Info!$B$2:$AL$55, 33, FALSE), E251=3, VLOOKUP(H251, [1]Wage_Info!$B$2:$AL$55, 34, FALSE), E251=4, VLOOKUP(H251, [1]Wage_Info!$B$2:$AL$55, 35, FALSE)), C251 = 2018, _xlfn.IFS(E251=1, VLOOKUP(H251, [1]Wage_Info!$B$2:$AL$55, 36, FALSE), E251=2, VLOOKUP(H251, [1]Wage_Info!$B$2:$AL$55, 37, FALSE)))</f>
        <v>119403883345</v>
      </c>
      <c r="AA251" s="4">
        <f t="shared" si="28"/>
        <v>9.057951816148279E-3</v>
      </c>
      <c r="AB251">
        <f>[1]Key!C251</f>
        <v>1</v>
      </c>
      <c r="AC251">
        <f t="shared" si="29"/>
        <v>0</v>
      </c>
      <c r="AD251">
        <f t="shared" si="30"/>
        <v>1</v>
      </c>
      <c r="AE251">
        <f t="shared" si="31"/>
        <v>1</v>
      </c>
      <c r="AF251">
        <f>[1]Key!D251</f>
        <v>0</v>
      </c>
    </row>
    <row r="252" spans="1:32" x14ac:dyDescent="0.3">
      <c r="A252">
        <v>251</v>
      </c>
      <c r="B252">
        <v>70</v>
      </c>
      <c r="C252">
        <v>2015</v>
      </c>
      <c r="D252">
        <v>10</v>
      </c>
      <c r="E252">
        <f t="shared" si="24"/>
        <v>4</v>
      </c>
      <c r="F252">
        <v>2017</v>
      </c>
      <c r="G252" t="s">
        <v>62</v>
      </c>
      <c r="H252" s="1">
        <f>VALUE(IF(G252="foreign",53,SUBSTITUTE(G252,G252,VLOOKUP(G252,[1]Key!$G$2:$H$55,2,))))</f>
        <v>53</v>
      </c>
      <c r="I252" t="s">
        <v>97</v>
      </c>
      <c r="J252">
        <f>VALUE(_xlfn.IFS(I252="foreign",53,I252="fictional",54, I252="unspecified", 55, NOT(OR(I252="foreign",I252="fictional")),SUBSTITUTE(I252,I252,VLOOKUP(I252,[1]Key!$G$2:$H$55,2,))))</f>
        <v>54</v>
      </c>
      <c r="K252">
        <f t="shared" si="25"/>
        <v>0</v>
      </c>
      <c r="L252">
        <f>VLOOKUP(H252, [1]Key!$H$2:$K$54, 2)</f>
        <v>0</v>
      </c>
      <c r="M252">
        <f>VLOOKUP(J252, [1]Key!$H$2:$K$54, 2)</f>
        <v>0</v>
      </c>
      <c r="N252">
        <f>VLOOKUP("*"&amp;G252&amp;"*",[1]Key!$N$2:$O$6,2,FALSE)</f>
        <v>0</v>
      </c>
      <c r="O252">
        <f>VLOOKUP("*"&amp;G252&amp;"*",[1]Key!$R$2:$S$11,2,FALSE)</f>
        <v>0</v>
      </c>
      <c r="P252">
        <v>3070</v>
      </c>
      <c r="Q252" s="2">
        <v>35000000</v>
      </c>
      <c r="R252" t="s">
        <v>61</v>
      </c>
      <c r="S252">
        <f>VLOOKUP(R252, [1]Key!$U$2:$V$23, 2, FALSE)</f>
        <v>6</v>
      </c>
      <c r="T252">
        <f t="shared" si="26"/>
        <v>0</v>
      </c>
      <c r="U252">
        <f>_xlfn.IFS(C252=2018, VLOOKUP(H252, '[1]State Pop'!$B$2:$G$55,6),C252=2017, VLOOKUP(H252, '[1]State Pop'!$B$2:$F$55,5),C252=2016, VLOOKUP(H252, '[1]State Pop'!$B$2:$F$55,4), C252=2015, VLOOKUP(H252, '[1]State Pop'!$B$2:$F$55,3), C252=2014, VLOOKUP(H252, '[1]State Pop'!$B$2:$F$55,2))</f>
        <v>0</v>
      </c>
      <c r="V252">
        <f>_xlfn.IFS(C252=2014,_xlfn.IFS(D252=1,VLOOKUP(H252,[1]Film_Workers!$B$2:$BD$55,2,FALSE),D252=2,VLOOKUP(H252,[1]Film_Workers!$B$2:$BD$55,3,FALSE),D252=3,VLOOKUP(H252,[1]Film_Workers!$B$2:$BD$55,4,FALSE),D252=4,VLOOKUP(H252,[1]Film_Workers!$B$2:$BD$55,5,FALSE),D252=5,VLOOKUP(H252,[1]Film_Workers!$B$2:$BD$55,6,FALSE),D252=6,VLOOKUP(H252,[1]Film_Workers!$B$2:$BD$55,7,FALSE),D252=7,VLOOKUP(H252,[1]Film_Workers!$B$2:$BD$55,8,FALSE),D252=8,VLOOKUP(H252,[1]Film_Workers!$B$2:$BD$55,9,FALSE),D252=9,VLOOKUP(H252,[1]Film_Workers!$B$2:$BD$55,10,FALSE),D252=10,VLOOKUP(H252,[1]Film_Workers!$B$2:$BD$55,11,FALSE),D252=11,VLOOKUP(H252,[1]Film_Workers!$B$2:$BD$55,12,FALSE),D252=12,VLOOKUP(H252,[1]Film_Workers!$B$2:$BD$55,13,FALSE)),C252=2015,_xlfn.IFS(D252=1,VLOOKUP(H252,[1]Film_Workers!$B$2:$BD$55,14,FALSE),D252=2,VLOOKUP(H252,[1]Film_Workers!$B$2:$BD$55,15,FALSE),D252=3,VLOOKUP(H252,[1]Film_Workers!$B$2:$BD$55,16,FALSE),D252=4,VLOOKUP(H252,[1]Film_Workers!$B$2:$BD$55,17,FALSE),D252=5,VLOOKUP(H252,[1]Film_Workers!$B$2:$BD$55,18,FALSE),D252=6,VLOOKUP(H252,[1]Film_Workers!$B$2:$BD$55,19,FALSE),D252=7,VLOOKUP(H252,[1]Film_Workers!$B$2:$BD$55,20,FALSE),D252=8,VLOOKUP(H252,[1]Film_Workers!$B$2:$BD$55,21,FALSE),D252=9,VLOOKUP(H252,[1]Film_Workers!$B$2:$BD$55,22,FALSE),D252=10,VLOOKUP(H252,[1]Film_Workers!$B$2:$BD$55,23,FALSE),D252=11,VLOOKUP(H252,[1]Film_Workers!$B$2:$BD$55,24,FALSE),D252=12,VLOOKUP(H252,[1]Film_Workers!$B$2:$BD$55,25,FALSE)),C252=2016,_xlfn.IFS(D252=1,VLOOKUP(H252,[1]Film_Workers!$B$2:$BD$55,26,FALSE),D252=2,VLOOKUP(H252,[1]Film_Workers!$B$2:$BD$55,27,FALSE),D252=3,VLOOKUP(H252,[1]Film_Workers!$B$2:$BD$55,28,FALSE),D252=4,VLOOKUP(H252,[1]Film_Workers!$B$2:$BD$55,29,FALSE),D252=5,VLOOKUP(H252,[1]Film_Workers!$B$2:$BD$55,30,FALSE),D252=6,VLOOKUP(H252,[1]Film_Workers!$B$2:$BD$55,31,FALSE),D252=7,VLOOKUP(H252,[1]Film_Workers!$B$2:$BD$55,32,FALSE),D252=8,VLOOKUP(H252,[1]Film_Workers!$B$2:$BD$55,33,FALSE),D252=9,VLOOKUP(H252,[1]Film_Workers!$B$2:$BD$55,34,FALSE),D252=10,VLOOKUP(H252,[1]Film_Workers!$B$2:$BD$55,35,FALSE),D252=11,VLOOKUP(H252,[1]Film_Workers!$B$2:$BD$55,36,FALSE),D252=12,VLOOKUP(H252,[1]Film_Workers!$B$2:$BD$55,37,FALSE)),C252=2017,_xlfn.IFS(D252=1,VLOOKUP(H252,[1]Film_Workers!$B$2:$BD$55,38,FALSE),D252=2,VLOOKUP(H252,[1]Film_Workers!$B$2:$BD$55,39,FALSE),D252=3,VLOOKUP(H252,[1]Film_Workers!$B$2:$BD$55,40,FALSE),D252=4,VLOOKUP(H252,[1]Film_Workers!$B$2:$BD$55,41,FALSE),D252=5,VLOOKUP(H252,[1]Film_Workers!$B$2:$BD$55,42,FALSE),D252=6,VLOOKUP(H252,[1]Film_Workers!$B$2:$BD$55,43,FALSE),D252=7,VLOOKUP(H252,[1]Film_Workers!$B$2:$BD$55,43,FALSE),D252=8,VLOOKUP(H252,[1]Film_Workers!$B$2:$BD$55,44,FALSE),D252=9,VLOOKUP(H252,[1]Film_Workers!$B$2:$BD$55,45,FALSE),D252=10,VLOOKUP(H252,[1]Film_Workers!$B$2:$BD$55,46,FALSE),D252=11,VLOOKUP(H252,[1]Film_Workers!$B$2:$BD$55,47,FALSE),D252=12,VLOOKUP(H252,[1]Film_Workers!$B$2:$BD$55,48)),C252=2018,_xlfn.IFS(D252=1,VLOOKUP(H252,[1]Film_Workers!$B$2:$BD$55,49,FALSE),D252=2,VLOOKUP(H252,[1]Film_Workers!$B$2:$BD$55,50,FALSE),D252=3,VLOOKUP(H252,[1]Film_Workers!$B$2:$BD$55,51,FALSE),D252=4,VLOOKUP(H252,[1]Film_Workers!$B$2:$BD$55,52,FALSE),D252=5,VLOOKUP(H252,[1]Film_Workers!$B$2:$BD$55,53,FALSE),D252=6,VLOOKUP(H252,[1]Film_Workers!$B$2:$BD$55,54)))</f>
        <v>0</v>
      </c>
      <c r="W252">
        <f>_xlfn.IFS(C252=2014,_xlfn.IFS(D252=1,VLOOKUP(H252,[1]Priv_Workers!$B$2:$BD$55,2,FALSE),D252=2,VLOOKUP(H252,[1]Priv_Workers!$B$2:$BD$55,3,FALSE),D252=3,VLOOKUP(H252,[1]Priv_Workers!$B$2:$BD$55,4,FALSE),D252=4,VLOOKUP(H252,[1]Priv_Workers!$B$2:$BD$55,5,FALSE),D252=5,VLOOKUP(H252,[1]Priv_Workers!$B$2:$BD$55,6,FALSE),D252=6,VLOOKUP(H252,[1]Priv_Workers!$B$2:$BD$55,7,FALSE),D252=7,VLOOKUP(H252,[1]Priv_Workers!$B$2:$BD$55,8,FALSE),D252=8,VLOOKUP(H252,[1]Priv_Workers!$B$2:$BD$55,9,FALSE),D252=9,VLOOKUP(H252,[1]Priv_Workers!$B$2:$BD$55,10,FALSE),D252=10,VLOOKUP(H252,[1]Priv_Workers!$B$2:$BD$55,11,FALSE),D252=11,VLOOKUP(H252,[1]Priv_Workers!$B$2:$BD$55,12,FALSE),D252=12,VLOOKUP(H252,[1]Priv_Workers!$B$2:$BD$55,13,FALSE)),C252=2015,_xlfn.IFS(D252=1,VLOOKUP(H252,[1]Priv_Workers!$B$2:$BD$55,14,FALSE),D252=2,VLOOKUP(H252,[1]Priv_Workers!$B$2:$BD$55,15,FALSE),D252=3,VLOOKUP(H252,[1]Priv_Workers!$B$2:$BD$55,16,FALSE),D252=4,VLOOKUP(H252,[1]Priv_Workers!$B$2:$BD$55,17,FALSE),D252=5,VLOOKUP(H252,[1]Priv_Workers!$B$2:$BD$55,18,FALSE),D252=6,VLOOKUP(H252,[1]Priv_Workers!$B$2:$BD$55,19,FALSE),D252=7,VLOOKUP(H252,[1]Priv_Workers!$B$2:$BD$55,20,FALSE),D252=8,VLOOKUP(H252,[1]Priv_Workers!$B$2:$BD$55,21,FALSE),D252=9,VLOOKUP(H252,[1]Priv_Workers!$B$2:$BD$55,22,FALSE),D252=10,VLOOKUP(H252,[1]Priv_Workers!$B$2:$BD$55,23,FALSE),D252=11,VLOOKUP(H252,[1]Priv_Workers!$B$2:$BD$55,24,FALSE),D252=12,VLOOKUP(H252,[1]Priv_Workers!$B$2:$BD$55,25,FALSE)),C252=2016,_xlfn.IFS(D252=1,VLOOKUP(H252,[1]Priv_Workers!$B$2:$BD$55,26,FALSE),D252=2,VLOOKUP(H252,[1]Priv_Workers!$B$2:$BD$55,27,FALSE),D252=3,VLOOKUP(H252,[1]Priv_Workers!$B$2:$BD$55,28,FALSE),D252=4,VLOOKUP(H252,[1]Priv_Workers!$B$2:$BD$55,29,FALSE),D252=5,VLOOKUP(H252,[1]Priv_Workers!$B$2:$BD$55,30,FALSE),D252=6,VLOOKUP(H252,[1]Priv_Workers!$B$2:$BD$55,31,FALSE),D252=7,VLOOKUP(H252,[1]Priv_Workers!$B$2:$BD$55,32,FALSE),D252=8,VLOOKUP(H252,[1]Priv_Workers!$B$2:$BD$55,33,FALSE),D252=9,VLOOKUP(H252,[1]Priv_Workers!$B$2:$BD$55,34,FALSE),D252=10,VLOOKUP(H252,[1]Priv_Workers!$B$2:$BD$55,35,FALSE),D252=11,VLOOKUP(H252,[1]Priv_Workers!$B$2:$BD$55,36,FALSE),D252=12,VLOOKUP(H252,[1]Priv_Workers!$B$2:$BD$55,37,FALSE)),C252=2017,_xlfn.IFS(D252=1,VLOOKUP(H252,[1]Priv_Workers!$B$2:$BD$55,38,FALSE),D252=2,VLOOKUP(H252,[1]Priv_Workers!$B$2:$BD$55,39,FALSE),D252=3,VLOOKUP(H252,[1]Priv_Workers!$B$2:$BD$55,40,FALSE),D252=4,VLOOKUP(H252,[1]Priv_Workers!$B$2:$BD$55,41,FALSE),D252=5,VLOOKUP(H252,[1]Priv_Workers!$B$2:$BD$55,42,FALSE),D252=6,VLOOKUP(H252,[1]Priv_Workers!$B$2:$BD$55,43,FALSE),D252=7,VLOOKUP(H252,[1]Priv_Workers!$B$2:$BD$55,43,FALSE),D252=8,VLOOKUP(H252,[1]Priv_Workers!$B$2:$BD$55,44,FALSE),D252=9,VLOOKUP(H252,[1]Priv_Workers!$B$2:$BD$55,45,FALSE),D252=10,VLOOKUP(H252,[1]Priv_Workers!$B$2:$BD$55,46,FALSE),D252=11,VLOOKUP(H252,[1]Priv_Workers!$B$2:$BD$55,47,FALSE),D252=12,VLOOKUP(H252,[1]Priv_Workers!$B$2:$BD$55,48)),C252=2018,_xlfn.IFS(D252=1,VLOOKUP(H252,[1]Priv_Workers!$B$2:$BD$55,49,FALSE),D252=2,VLOOKUP(H252,[1]Priv_Workers!$B$2:$BD$55,50,FALSE),D252=3,VLOOKUP(H252,[1]Priv_Workers!$B$2:$BD$55,51,FALSE),D252=4,VLOOKUP(H252,[1]Priv_Workers!$B$2:$BD$55,52,FALSE),D252=5,VLOOKUP(H252,[1]Priv_Workers!$B$2:$BD$55,53,FALSE),D252=6,VLOOKUP(H252,[1]Priv_Workers!$B$2:$BD$55,54)))</f>
        <v>0</v>
      </c>
      <c r="X252" s="3" t="e">
        <f t="shared" si="27"/>
        <v>#DIV/0!</v>
      </c>
      <c r="Y252" s="2">
        <f>_xlfn.IFS(C252=2014, _xlfn.IFS(E252=1, VLOOKUP(H252, [1]Wage_Info!$B$2:$AH$55, 2, FALSE), E252=2, VLOOKUP(H252, [1]Wage_Info!$B$2:$AH$55, 3, FALSE), E252=3, VLOOKUP(H252, [1]Wage_Info!$B$2:$AH$55, 4, FALSE), E252=4, VLOOKUP(H252, [1]Wage_Info!$B$2:$AH$55, 5, FALSE)), C252=2015, _xlfn.IFS(E252=1, VLOOKUP(H252, [1]Wage_Info!$B$2:$AH$55, 6, FALSE), E252=2, VLOOKUP(H252, [1]Wage_Info!$B$2:$AH$55, 7, FALSE), E252=3, VLOOKUP(H252, [1]Wage_Info!$B$2:$AH$55, 8, FALSE), E252=4, VLOOKUP(H252, [1]Wage_Info!$B$2:$AH$55, 9, FALSE)), C252=2016, _xlfn.IFS(E252=1, VLOOKUP(H252, [1]Wage_Info!$B$2:$AH$55, 10, FALSE), E252=2, VLOOKUP(H252, [1]Wage_Info!$B$2:$AH$55, 11, FALSE), E252=3, VLOOKUP(H252, [1]Wage_Info!$B$2:$AH$55, 12, FALSE), E252=4, VLOOKUP(H252, [1]Wage_Info!$B$2:$AH$55, 13, FALSE)), C252=2017, _xlfn.IFS(E252=1, VLOOKUP(H252, [1]Wage_Info!$B$2:$AH$55, 14, FALSE), E252=2, VLOOKUP(H252, [1]Wage_Info!$B$2:$AH$55, 15, FALSE), E252=3, VLOOKUP(H252, [1]Wage_Info!$B$2:$AH$55, 16, FALSE), E252=4, VLOOKUP(H252, [1]Wage_Info!$B$2:$AH$55, 17, FALSE)), C252 = 2018, _xlfn.IFS(E252=1, VLOOKUP(H252, [1]Wage_Info!$B$2:$AH$55, 18, FALSE), E252=3, VLOOKUP(H252, [1]Wage_Info!$B$2:$AH$55, 19, FALSE)))</f>
        <v>0</v>
      </c>
      <c r="Z252" s="2">
        <f>_xlfn.IFS(C252=2014, _xlfn.IFS(E252=1, VLOOKUP(H252, [1]Wage_Info!$B$2:$AL$55, 20, FALSE), E252=2, VLOOKUP(H252, [1]Wage_Info!$B$2:$AL$55, 21, FALSE), E252=3, VLOOKUP(H252, [1]Wage_Info!$B$2:$AL$55, 22, FALSE), E252=4, VLOOKUP(H252, [1]Wage_Info!$B$2:$AL$55, 23, FALSE)), C252=2015, _xlfn.IFS(E252=1, VLOOKUP(H252, [1]Wage_Info!$B$2:$AL$55, 24, FALSE), E252=2, VLOOKUP(H252, [1]Wage_Info!$B$2:$AL$55, 25, FALSE), E252=3, VLOOKUP(H252, [1]Wage_Info!$B$2:$AL$55, 26, FALSE), E252=4, VLOOKUP(H252, [1]Wage_Info!$B$2:$AL$55, 27, FALSE)), C252=2016, _xlfn.IFS(E252=1, VLOOKUP(H252, [1]Wage_Info!$B$2:$AL$55, 28, FALSE), E252=2, VLOOKUP(H252, [1]Wage_Info!$B$2:$AL$55, 29, FALSE), E252=3, VLOOKUP(H252, [1]Wage_Info!$B$2:$AL$55, 30, FALSE), E252=4, VLOOKUP(H252, [1]Wage_Info!$B$2:$AL$55, 31, FALSE)), C252=2017, _xlfn.IFS(E252=1, VLOOKUP(H252, [1]Wage_Info!$B$2:$AL$55, 32, FALSE), E252=2, VLOOKUP(H252, [1]Wage_Info!$B$2:$AL$55, 33, FALSE), E252=3, VLOOKUP(H252, [1]Wage_Info!$B$2:$AL$55, 34, FALSE), E252=4, VLOOKUP(H252, [1]Wage_Info!$B$2:$AL$55, 35, FALSE)), C252 = 2018, _xlfn.IFS(E252=1, VLOOKUP(H252, [1]Wage_Info!$B$2:$AL$55, 36, FALSE), E252=2, VLOOKUP(H252, [1]Wage_Info!$B$2:$AL$55, 37, FALSE)))</f>
        <v>0</v>
      </c>
      <c r="AA252" s="4" t="e">
        <f t="shared" si="28"/>
        <v>#DIV/0!</v>
      </c>
      <c r="AB252">
        <f>[1]Key!C252</f>
        <v>1</v>
      </c>
      <c r="AC252">
        <f t="shared" si="29"/>
        <v>0</v>
      </c>
      <c r="AD252">
        <f t="shared" si="30"/>
        <v>0</v>
      </c>
      <c r="AE252">
        <f t="shared" si="31"/>
        <v>0</v>
      </c>
      <c r="AF252">
        <f>[1]Key!D252</f>
        <v>0</v>
      </c>
    </row>
    <row r="253" spans="1:32" x14ac:dyDescent="0.3">
      <c r="A253">
        <v>252</v>
      </c>
      <c r="B253">
        <v>71</v>
      </c>
      <c r="C253">
        <v>2016</v>
      </c>
      <c r="D253">
        <v>10</v>
      </c>
      <c r="E253">
        <f t="shared" si="24"/>
        <v>4</v>
      </c>
      <c r="F253">
        <v>2017</v>
      </c>
      <c r="G253" t="s">
        <v>40</v>
      </c>
      <c r="H253" s="1">
        <f>VALUE(IF(G253="foreign",53,SUBSTITUTE(G253,G253,VLOOKUP(G253,[1]Key!$G$2:$H$55,2,))))</f>
        <v>5</v>
      </c>
      <c r="I253" t="s">
        <v>40</v>
      </c>
      <c r="J253">
        <f>VALUE(_xlfn.IFS(I253="foreign",53,I253="fictional",54, I253="unspecified", 55, NOT(OR(I253="foreign",I253="fictional")),SUBSTITUTE(I253,I253,VLOOKUP(I253,[1]Key!$G$2:$H$55,2,))))</f>
        <v>5</v>
      </c>
      <c r="K253">
        <f t="shared" si="25"/>
        <v>1</v>
      </c>
      <c r="L253">
        <f>VLOOKUP(H253, [1]Key!$H$2:$K$54, 2)</f>
        <v>3</v>
      </c>
      <c r="M253">
        <f>VLOOKUP(J253, [1]Key!$H$2:$K$54, 2)</f>
        <v>3</v>
      </c>
      <c r="N253">
        <f>VLOOKUP("*"&amp;G253&amp;"*",[1]Key!$N$2:$O$6,2,FALSE)</f>
        <v>4</v>
      </c>
      <c r="O253">
        <f>VLOOKUP("*"&amp;G253&amp;"*",[1]Key!$R$2:$S$11,2,FALSE)</f>
        <v>6</v>
      </c>
      <c r="P253">
        <v>3036</v>
      </c>
      <c r="Q253" s="2">
        <v>15000000</v>
      </c>
      <c r="R253" t="s">
        <v>54</v>
      </c>
      <c r="S253">
        <f>VLOOKUP(R253, [1]Key!$U$2:$V$50, 2, FALSE)</f>
        <v>8</v>
      </c>
      <c r="T253">
        <f t="shared" si="26"/>
        <v>1</v>
      </c>
      <c r="U253">
        <f>_xlfn.IFS(C253=2018, VLOOKUP(H253, '[1]State Pop'!$B$2:$G$55,6),C253=2017, VLOOKUP(H253, '[1]State Pop'!$B$2:$F$55,5),C253=2016, VLOOKUP(H253, '[1]State Pop'!$B$2:$F$55,4), C253=2015, VLOOKUP(H253, '[1]State Pop'!$B$2:$F$55,3), C253=2014, VLOOKUP(H253, '[1]State Pop'!$B$2:$F$55,2))</f>
        <v>39296476</v>
      </c>
      <c r="V253">
        <f>_xlfn.IFS(C253=2014,_xlfn.IFS(D253=1,VLOOKUP(H253,[1]Film_Workers!$B$2:$BD$55,2,FALSE),D253=2,VLOOKUP(H253,[1]Film_Workers!$B$2:$BD$55,3,FALSE),D253=3,VLOOKUP(H253,[1]Film_Workers!$B$2:$BD$55,4,FALSE),D253=4,VLOOKUP(H253,[1]Film_Workers!$B$2:$BD$55,5,FALSE),D253=5,VLOOKUP(H253,[1]Film_Workers!$B$2:$BD$55,6,FALSE),D253=6,VLOOKUP(H253,[1]Film_Workers!$B$2:$BD$55,7,FALSE),D253=7,VLOOKUP(H253,[1]Film_Workers!$B$2:$BD$55,8,FALSE),D253=8,VLOOKUP(H253,[1]Film_Workers!$B$2:$BD$55,9,FALSE),D253=9,VLOOKUP(H253,[1]Film_Workers!$B$2:$BD$55,10,FALSE),D253=10,VLOOKUP(H253,[1]Film_Workers!$B$2:$BD$55,11,FALSE),D253=11,VLOOKUP(H253,[1]Film_Workers!$B$2:$BD$55,12,FALSE),D253=12,VLOOKUP(H253,[1]Film_Workers!$B$2:$BD$55,13,FALSE)),C253=2015,_xlfn.IFS(D253=1,VLOOKUP(H253,[1]Film_Workers!$B$2:$BD$55,14,FALSE),D253=2,VLOOKUP(H253,[1]Film_Workers!$B$2:$BD$55,15,FALSE),D253=3,VLOOKUP(H253,[1]Film_Workers!$B$2:$BD$55,16,FALSE),D253=4,VLOOKUP(H253,[1]Film_Workers!$B$2:$BD$55,17,FALSE),D253=5,VLOOKUP(H253,[1]Film_Workers!$B$2:$BD$55,18,FALSE),D253=6,VLOOKUP(H253,[1]Film_Workers!$B$2:$BD$55,19,FALSE),D253=7,VLOOKUP(H253,[1]Film_Workers!$B$2:$BD$55,20,FALSE),D253=8,VLOOKUP(H253,[1]Film_Workers!$B$2:$BD$55,21,FALSE),D253=9,VLOOKUP(H253,[1]Film_Workers!$B$2:$BD$55,22,FALSE),D253=10,VLOOKUP(H253,[1]Film_Workers!$B$2:$BD$55,23,FALSE),D253=11,VLOOKUP(H253,[1]Film_Workers!$B$2:$BD$55,24,FALSE),D253=12,VLOOKUP(H253,[1]Film_Workers!$B$2:$BD$55,25,FALSE)),C253=2016,_xlfn.IFS(D253=1,VLOOKUP(H253,[1]Film_Workers!$B$2:$BD$55,26,FALSE),D253=2,VLOOKUP(H253,[1]Film_Workers!$B$2:$BD$55,27,FALSE),D253=3,VLOOKUP(H253,[1]Film_Workers!$B$2:$BD$55,28,FALSE),D253=4,VLOOKUP(H253,[1]Film_Workers!$B$2:$BD$55,29,FALSE),D253=5,VLOOKUP(H253,[1]Film_Workers!$B$2:$BD$55,30,FALSE),D253=6,VLOOKUP(H253,[1]Film_Workers!$B$2:$BD$55,31,FALSE),D253=7,VLOOKUP(H253,[1]Film_Workers!$B$2:$BD$55,32,FALSE),D253=8,VLOOKUP(H253,[1]Film_Workers!$B$2:$BD$55,33,FALSE),D253=9,VLOOKUP(H253,[1]Film_Workers!$B$2:$BD$55,34,FALSE),D253=10,VLOOKUP(H253,[1]Film_Workers!$B$2:$BD$55,35,FALSE),D253=11,VLOOKUP(H253,[1]Film_Workers!$B$2:$BD$55,36,FALSE),D253=12,VLOOKUP(H253,[1]Film_Workers!$B$2:$BD$55,37,FALSE)),C253=2017,_xlfn.IFS(D253=1,VLOOKUP(H253,[1]Film_Workers!$B$2:$BD$55,38,FALSE),D253=2,VLOOKUP(H253,[1]Film_Workers!$B$2:$BD$55,39,FALSE),D253=3,VLOOKUP(H253,[1]Film_Workers!$B$2:$BD$55,40,FALSE),D253=4,VLOOKUP(H253,[1]Film_Workers!$B$2:$BD$55,41,FALSE),D253=5,VLOOKUP(H253,[1]Film_Workers!$B$2:$BD$55,42,FALSE),D253=6,VLOOKUP(H253,[1]Film_Workers!$B$2:$BD$55,43,FALSE),D253=7,VLOOKUP(H253,[1]Film_Workers!$B$2:$BD$55,43,FALSE),D253=8,VLOOKUP(H253,[1]Film_Workers!$B$2:$BD$55,44,FALSE),D253=9,VLOOKUP(H253,[1]Film_Workers!$B$2:$BD$55,45,FALSE),D253=10,VLOOKUP(H253,[1]Film_Workers!$B$2:$BD$55,46,FALSE),D253=11,VLOOKUP(H253,[1]Film_Workers!$B$2:$BD$55,47,FALSE),D253=12,VLOOKUP(H253,[1]Film_Workers!$B$2:$BD$55,48)),C253=2018,_xlfn.IFS(D253=1,VLOOKUP(H253,[1]Film_Workers!$B$2:$BD$55,49,FALSE),D253=2,VLOOKUP(H253,[1]Film_Workers!$B$2:$BD$55,50,FALSE),D253=3,VLOOKUP(H253,[1]Film_Workers!$B$2:$BD$55,51,FALSE),D253=4,VLOOKUP(H253,[1]Film_Workers!$B$2:$BD$55,52,FALSE),D253=5,VLOOKUP(H253,[1]Film_Workers!$B$2:$BD$55,53,FALSE),D253=6,VLOOKUP(H253,[1]Film_Workers!$B$2:$BD$55,54)))</f>
        <v>131585</v>
      </c>
      <c r="W253">
        <f>_xlfn.IFS(C253=2014,_xlfn.IFS(D253=1,VLOOKUP(H253,[1]Priv_Workers!$B$2:$BD$55,2,FALSE),D253=2,VLOOKUP(H253,[1]Priv_Workers!$B$2:$BD$55,3,FALSE),D253=3,VLOOKUP(H253,[1]Priv_Workers!$B$2:$BD$55,4,FALSE),D253=4,VLOOKUP(H253,[1]Priv_Workers!$B$2:$BD$55,5,FALSE),D253=5,VLOOKUP(H253,[1]Priv_Workers!$B$2:$BD$55,6,FALSE),D253=6,VLOOKUP(H253,[1]Priv_Workers!$B$2:$BD$55,7,FALSE),D253=7,VLOOKUP(H253,[1]Priv_Workers!$B$2:$BD$55,8,FALSE),D253=8,VLOOKUP(H253,[1]Priv_Workers!$B$2:$BD$55,9,FALSE),D253=9,VLOOKUP(H253,[1]Priv_Workers!$B$2:$BD$55,10,FALSE),D253=10,VLOOKUP(H253,[1]Priv_Workers!$B$2:$BD$55,11,FALSE),D253=11,VLOOKUP(H253,[1]Priv_Workers!$B$2:$BD$55,12,FALSE),D253=12,VLOOKUP(H253,[1]Priv_Workers!$B$2:$BD$55,13,FALSE)),C253=2015,_xlfn.IFS(D253=1,VLOOKUP(H253,[1]Priv_Workers!$B$2:$BD$55,14,FALSE),D253=2,VLOOKUP(H253,[1]Priv_Workers!$B$2:$BD$55,15,FALSE),D253=3,VLOOKUP(H253,[1]Priv_Workers!$B$2:$BD$55,16,FALSE),D253=4,VLOOKUP(H253,[1]Priv_Workers!$B$2:$BD$55,17,FALSE),D253=5,VLOOKUP(H253,[1]Priv_Workers!$B$2:$BD$55,18,FALSE),D253=6,VLOOKUP(H253,[1]Priv_Workers!$B$2:$BD$55,19,FALSE),D253=7,VLOOKUP(H253,[1]Priv_Workers!$B$2:$BD$55,20,FALSE),D253=8,VLOOKUP(H253,[1]Priv_Workers!$B$2:$BD$55,21,FALSE),D253=9,VLOOKUP(H253,[1]Priv_Workers!$B$2:$BD$55,22,FALSE),D253=10,VLOOKUP(H253,[1]Priv_Workers!$B$2:$BD$55,23,FALSE),D253=11,VLOOKUP(H253,[1]Priv_Workers!$B$2:$BD$55,24,FALSE),D253=12,VLOOKUP(H253,[1]Priv_Workers!$B$2:$BD$55,25,FALSE)),C253=2016,_xlfn.IFS(D253=1,VLOOKUP(H253,[1]Priv_Workers!$B$2:$BD$55,26,FALSE),D253=2,VLOOKUP(H253,[1]Priv_Workers!$B$2:$BD$55,27,FALSE),D253=3,VLOOKUP(H253,[1]Priv_Workers!$B$2:$BD$55,28,FALSE),D253=4,VLOOKUP(H253,[1]Priv_Workers!$B$2:$BD$55,29,FALSE),D253=5,VLOOKUP(H253,[1]Priv_Workers!$B$2:$BD$55,30,FALSE),D253=6,VLOOKUP(H253,[1]Priv_Workers!$B$2:$BD$55,31,FALSE),D253=7,VLOOKUP(H253,[1]Priv_Workers!$B$2:$BD$55,32,FALSE),D253=8,VLOOKUP(H253,[1]Priv_Workers!$B$2:$BD$55,33,FALSE),D253=9,VLOOKUP(H253,[1]Priv_Workers!$B$2:$BD$55,34,FALSE),D253=10,VLOOKUP(H253,[1]Priv_Workers!$B$2:$BD$55,35,FALSE),D253=11,VLOOKUP(H253,[1]Priv_Workers!$B$2:$BD$55,36,FALSE),D253=12,VLOOKUP(H253,[1]Priv_Workers!$B$2:$BD$55,37,FALSE)),C253=2017,_xlfn.IFS(D253=1,VLOOKUP(H253,[1]Priv_Workers!$B$2:$BD$55,38,FALSE),D253=2,VLOOKUP(H253,[1]Priv_Workers!$B$2:$BD$55,39,FALSE),D253=3,VLOOKUP(H253,[1]Priv_Workers!$B$2:$BD$55,40,FALSE),D253=4,VLOOKUP(H253,[1]Priv_Workers!$B$2:$BD$55,41,FALSE),D253=5,VLOOKUP(H253,[1]Priv_Workers!$B$2:$BD$55,42,FALSE),D253=6,VLOOKUP(H253,[1]Priv_Workers!$B$2:$BD$55,43,FALSE),D253=7,VLOOKUP(H253,[1]Priv_Workers!$B$2:$BD$55,43,FALSE),D253=8,VLOOKUP(H253,[1]Priv_Workers!$B$2:$BD$55,44,FALSE),D253=9,VLOOKUP(H253,[1]Priv_Workers!$B$2:$BD$55,45,FALSE),D253=10,VLOOKUP(H253,[1]Priv_Workers!$B$2:$BD$55,46,FALSE),D253=11,VLOOKUP(H253,[1]Priv_Workers!$B$2:$BD$55,47,FALSE),D253=12,VLOOKUP(H253,[1]Priv_Workers!$B$2:$BD$55,48)),C253=2018,_xlfn.IFS(D253=1,VLOOKUP(H253,[1]Priv_Workers!$B$2:$BD$55,49,FALSE),D253=2,VLOOKUP(H253,[1]Priv_Workers!$B$2:$BD$55,50,FALSE),D253=3,VLOOKUP(H253,[1]Priv_Workers!$B$2:$BD$55,51,FALSE),D253=4,VLOOKUP(H253,[1]Priv_Workers!$B$2:$BD$55,52,FALSE),D253=5,VLOOKUP(H253,[1]Priv_Workers!$B$2:$BD$55,53,FALSE),D253=6,VLOOKUP(H253,[1]Priv_Workers!$B$2:$BD$55,54)))</f>
        <v>14479494</v>
      </c>
      <c r="X253" s="3">
        <f t="shared" si="27"/>
        <v>9.0876794451518819E-3</v>
      </c>
      <c r="Y253" s="2">
        <f>_xlfn.IFS(C253=2014, _xlfn.IFS(E253=1, VLOOKUP(H253, [1]Wage_Info!$B$2:$AH$55, 2, FALSE), E253=2, VLOOKUP(H253, [1]Wage_Info!$B$2:$AH$55, 3, FALSE), E253=3, VLOOKUP(H253, [1]Wage_Info!$B$2:$AH$55, 4, FALSE), E253=4, VLOOKUP(H253, [1]Wage_Info!$B$2:$AH$55, 5, FALSE)), C253=2015, _xlfn.IFS(E253=1, VLOOKUP(H253, [1]Wage_Info!$B$2:$AH$55, 6, FALSE), E253=2, VLOOKUP(H253, [1]Wage_Info!$B$2:$AH$55, 7, FALSE), E253=3, VLOOKUP(H253, [1]Wage_Info!$B$2:$AH$55, 8, FALSE), E253=4, VLOOKUP(H253, [1]Wage_Info!$B$2:$AH$55, 9, FALSE)), C253=2016, _xlfn.IFS(E253=1, VLOOKUP(H253, [1]Wage_Info!$B$2:$AH$55, 10, FALSE), E253=2, VLOOKUP(H253, [1]Wage_Info!$B$2:$AH$55, 11, FALSE), E253=3, VLOOKUP(H253, [1]Wage_Info!$B$2:$AH$55, 12, FALSE), E253=4, VLOOKUP(H253, [1]Wage_Info!$B$2:$AH$55, 13, FALSE)), C253=2017, _xlfn.IFS(E253=1, VLOOKUP(H253, [1]Wage_Info!$B$2:$AH$55, 14, FALSE), E253=2, VLOOKUP(H253, [1]Wage_Info!$B$2:$AH$55, 15, FALSE), E253=3, VLOOKUP(H253, [1]Wage_Info!$B$2:$AH$55, 16, FALSE), E253=4, VLOOKUP(H253, [1]Wage_Info!$B$2:$AH$55, 17, FALSE)), C253 = 2018, _xlfn.IFS(E253=1, VLOOKUP(H253, [1]Wage_Info!$B$2:$AH$55, 18, FALSE), E253=3, VLOOKUP(H253, [1]Wage_Info!$B$2:$AH$55, 19, FALSE)))</f>
        <v>4179100111</v>
      </c>
      <c r="Z253" s="2">
        <f>_xlfn.IFS(C253=2014, _xlfn.IFS(E253=1, VLOOKUP(H253, [1]Wage_Info!$B$2:$AL$55, 20, FALSE), E253=2, VLOOKUP(H253, [1]Wage_Info!$B$2:$AL$55, 21, FALSE), E253=3, VLOOKUP(H253, [1]Wage_Info!$B$2:$AL$55, 22, FALSE), E253=4, VLOOKUP(H253, [1]Wage_Info!$B$2:$AL$55, 23, FALSE)), C253=2015, _xlfn.IFS(E253=1, VLOOKUP(H253, [1]Wage_Info!$B$2:$AL$55, 24, FALSE), E253=2, VLOOKUP(H253, [1]Wage_Info!$B$2:$AL$55, 25, FALSE), E253=3, VLOOKUP(H253, [1]Wage_Info!$B$2:$AL$55, 26, FALSE), E253=4, VLOOKUP(H253, [1]Wage_Info!$B$2:$AL$55, 27, FALSE)), C253=2016, _xlfn.IFS(E253=1, VLOOKUP(H253, [1]Wage_Info!$B$2:$AL$55, 28, FALSE), E253=2, VLOOKUP(H253, [1]Wage_Info!$B$2:$AL$55, 29, FALSE), E253=3, VLOOKUP(H253, [1]Wage_Info!$B$2:$AL$55, 30, FALSE), E253=4, VLOOKUP(H253, [1]Wage_Info!$B$2:$AL$55, 31, FALSE)), C253=2017, _xlfn.IFS(E253=1, VLOOKUP(H253, [1]Wage_Info!$B$2:$AL$55, 32, FALSE), E253=2, VLOOKUP(H253, [1]Wage_Info!$B$2:$AL$55, 33, FALSE), E253=3, VLOOKUP(H253, [1]Wage_Info!$B$2:$AL$55, 34, FALSE), E253=4, VLOOKUP(H253, [1]Wage_Info!$B$2:$AL$55, 35, FALSE)), C253 = 2018, _xlfn.IFS(E253=1, VLOOKUP(H253, [1]Wage_Info!$B$2:$AL$55, 36, FALSE), E253=2, VLOOKUP(H253, [1]Wage_Info!$B$2:$AL$55, 37, FALSE)))</f>
        <v>240116432427</v>
      </c>
      <c r="AA253" s="4">
        <f t="shared" si="28"/>
        <v>1.7404473607904893E-2</v>
      </c>
      <c r="AB253">
        <f>[1]Key!C253</f>
        <v>1</v>
      </c>
      <c r="AC253">
        <f t="shared" si="29"/>
        <v>1</v>
      </c>
      <c r="AD253">
        <f t="shared" si="30"/>
        <v>0</v>
      </c>
      <c r="AE253">
        <f t="shared" si="31"/>
        <v>1</v>
      </c>
      <c r="AF253">
        <f>[1]Key!D253</f>
        <v>0</v>
      </c>
    </row>
    <row r="254" spans="1:32" x14ac:dyDescent="0.3">
      <c r="A254">
        <v>253</v>
      </c>
      <c r="B254">
        <v>72</v>
      </c>
      <c r="C254">
        <v>2014</v>
      </c>
      <c r="D254">
        <v>8</v>
      </c>
      <c r="E254">
        <f t="shared" si="24"/>
        <v>3</v>
      </c>
      <c r="F254">
        <v>2017</v>
      </c>
      <c r="G254" t="s">
        <v>38</v>
      </c>
      <c r="H254" s="1">
        <f>VALUE(IF(G254="foreign",53,SUBSTITUTE(G254,G254,VLOOKUP(G254,[1]Key!$G$2:$H$55,2,))))</f>
        <v>11</v>
      </c>
      <c r="I254" t="s">
        <v>93</v>
      </c>
      <c r="J254">
        <f>VALUE(_xlfn.IFS(I254="foreign",53,I254="fictional",54, I254="unspecified", 55, NOT(OR(I254="foreign",I254="fictional")),SUBSTITUTE(I254,I254,VLOOKUP(I254,[1]Key!$G$2:$H$55,2,))))</f>
        <v>34</v>
      </c>
      <c r="K254">
        <f t="shared" si="25"/>
        <v>0</v>
      </c>
      <c r="L254">
        <f>VLOOKUP(H254, [1]Key!$H$2:$K$54, 2)</f>
        <v>5</v>
      </c>
      <c r="M254">
        <f>VLOOKUP(J254, [1]Key!$H$2:$K$54, 2)</f>
        <v>2</v>
      </c>
      <c r="N254">
        <f>VLOOKUP("*"&amp;G254&amp;"*",[1]Key!$N$2:$O$6,2,FALSE)</f>
        <v>3</v>
      </c>
      <c r="O254">
        <f>VLOOKUP("*"&amp;G254&amp;"*",[1]Key!$R$2:$S$11,2,FALSE)</f>
        <v>7</v>
      </c>
      <c r="P254">
        <v>3031</v>
      </c>
      <c r="Q254" s="2">
        <v>29000000</v>
      </c>
      <c r="R254" t="s">
        <v>102</v>
      </c>
      <c r="S254">
        <f>VLOOKUP(R254, [1]Key!$U$2:$V$50, 2, FALSE)</f>
        <v>19</v>
      </c>
      <c r="T254">
        <f t="shared" si="26"/>
        <v>1</v>
      </c>
      <c r="U254">
        <f>_xlfn.IFS(C254=2018, VLOOKUP(H254, '[1]State Pop'!$B$2:$G$55,6),C254=2017, VLOOKUP(H254, '[1]State Pop'!$B$2:$F$55,5),C254=2016, VLOOKUP(H254, '[1]State Pop'!$B$2:$F$55,4), C254=2015, VLOOKUP(H254, '[1]State Pop'!$B$2:$F$55,3), C254=2014, VLOOKUP(H254, '[1]State Pop'!$B$2:$F$55,2))</f>
        <v>10083850</v>
      </c>
      <c r="V254">
        <f>_xlfn.IFS(C254=2014,_xlfn.IFS(D254=1,VLOOKUP(H254,[1]Film_Workers!$B$2:$BD$55,2,FALSE),D254=2,VLOOKUP(H254,[1]Film_Workers!$B$2:$BD$55,3,FALSE),D254=3,VLOOKUP(H254,[1]Film_Workers!$B$2:$BD$55,4,FALSE),D254=4,VLOOKUP(H254,[1]Film_Workers!$B$2:$BD$55,5,FALSE),D254=5,VLOOKUP(H254,[1]Film_Workers!$B$2:$BD$55,6,FALSE),D254=6,VLOOKUP(H254,[1]Film_Workers!$B$2:$BD$55,7,FALSE),D254=7,VLOOKUP(H254,[1]Film_Workers!$B$2:$BD$55,8,FALSE),D254=8,VLOOKUP(H254,[1]Film_Workers!$B$2:$BD$55,9,FALSE),D254=9,VLOOKUP(H254,[1]Film_Workers!$B$2:$BD$55,10,FALSE),D254=10,VLOOKUP(H254,[1]Film_Workers!$B$2:$BD$55,11,FALSE),D254=11,VLOOKUP(H254,[1]Film_Workers!$B$2:$BD$55,12,FALSE),D254=12,VLOOKUP(H254,[1]Film_Workers!$B$2:$BD$55,13,FALSE)),C254=2015,_xlfn.IFS(D254=1,VLOOKUP(H254,[1]Film_Workers!$B$2:$BD$55,14,FALSE),D254=2,VLOOKUP(H254,[1]Film_Workers!$B$2:$BD$55,15,FALSE),D254=3,VLOOKUP(H254,[1]Film_Workers!$B$2:$BD$55,16,FALSE),D254=4,VLOOKUP(H254,[1]Film_Workers!$B$2:$BD$55,17,FALSE),D254=5,VLOOKUP(H254,[1]Film_Workers!$B$2:$BD$55,18,FALSE),D254=6,VLOOKUP(H254,[1]Film_Workers!$B$2:$BD$55,19,FALSE),D254=7,VLOOKUP(H254,[1]Film_Workers!$B$2:$BD$55,20,FALSE),D254=8,VLOOKUP(H254,[1]Film_Workers!$B$2:$BD$55,21,FALSE),D254=9,VLOOKUP(H254,[1]Film_Workers!$B$2:$BD$55,22,FALSE),D254=10,VLOOKUP(H254,[1]Film_Workers!$B$2:$BD$55,23,FALSE),D254=11,VLOOKUP(H254,[1]Film_Workers!$B$2:$BD$55,24,FALSE),D254=12,VLOOKUP(H254,[1]Film_Workers!$B$2:$BD$55,25,FALSE)),C254=2016,_xlfn.IFS(D254=1,VLOOKUP(H254,[1]Film_Workers!$B$2:$BD$55,26,FALSE),D254=2,VLOOKUP(H254,[1]Film_Workers!$B$2:$BD$55,27,FALSE),D254=3,VLOOKUP(H254,[1]Film_Workers!$B$2:$BD$55,28,FALSE),D254=4,VLOOKUP(H254,[1]Film_Workers!$B$2:$BD$55,29,FALSE),D254=5,VLOOKUP(H254,[1]Film_Workers!$B$2:$BD$55,30,FALSE),D254=6,VLOOKUP(H254,[1]Film_Workers!$B$2:$BD$55,31,FALSE),D254=7,VLOOKUP(H254,[1]Film_Workers!$B$2:$BD$55,32,FALSE),D254=8,VLOOKUP(H254,[1]Film_Workers!$B$2:$BD$55,33,FALSE),D254=9,VLOOKUP(H254,[1]Film_Workers!$B$2:$BD$55,34,FALSE),D254=10,VLOOKUP(H254,[1]Film_Workers!$B$2:$BD$55,35,FALSE),D254=11,VLOOKUP(H254,[1]Film_Workers!$B$2:$BD$55,36,FALSE),D254=12,VLOOKUP(H254,[1]Film_Workers!$B$2:$BD$55,37,FALSE)),C254=2017,_xlfn.IFS(D254=1,VLOOKUP(H254,[1]Film_Workers!$B$2:$BD$55,38,FALSE),D254=2,VLOOKUP(H254,[1]Film_Workers!$B$2:$BD$55,39,FALSE),D254=3,VLOOKUP(H254,[1]Film_Workers!$B$2:$BD$55,40,FALSE),D254=4,VLOOKUP(H254,[1]Film_Workers!$B$2:$BD$55,41,FALSE),D254=5,VLOOKUP(H254,[1]Film_Workers!$B$2:$BD$55,42,FALSE),D254=6,VLOOKUP(H254,[1]Film_Workers!$B$2:$BD$55,43,FALSE),D254=7,VLOOKUP(H254,[1]Film_Workers!$B$2:$BD$55,43,FALSE),D254=8,VLOOKUP(H254,[1]Film_Workers!$B$2:$BD$55,44,FALSE),D254=9,VLOOKUP(H254,[1]Film_Workers!$B$2:$BD$55,45,FALSE),D254=10,VLOOKUP(H254,[1]Film_Workers!$B$2:$BD$55,46,FALSE),D254=11,VLOOKUP(H254,[1]Film_Workers!$B$2:$BD$55,47,FALSE),D254=12,VLOOKUP(H254,[1]Film_Workers!$B$2:$BD$55,48)),C254=2018,_xlfn.IFS(D254=1,VLOOKUP(H254,[1]Film_Workers!$B$2:$BD$55,49,FALSE),D254=2,VLOOKUP(H254,[1]Film_Workers!$B$2:$BD$55,50,FALSE),D254=3,VLOOKUP(H254,[1]Film_Workers!$B$2:$BD$55,51,FALSE),D254=4,VLOOKUP(H254,[1]Film_Workers!$B$2:$BD$55,52,FALSE),D254=5,VLOOKUP(H254,[1]Film_Workers!$B$2:$BD$55,53,FALSE),D254=6,VLOOKUP(H254,[1]Film_Workers!$B$2:$BD$55,54)))</f>
        <v>3150</v>
      </c>
      <c r="W254">
        <f>_xlfn.IFS(C254=2014,_xlfn.IFS(D254=1,VLOOKUP(H254,[1]Priv_Workers!$B$2:$BD$55,2,FALSE),D254=2,VLOOKUP(H254,[1]Priv_Workers!$B$2:$BD$55,3,FALSE),D254=3,VLOOKUP(H254,[1]Priv_Workers!$B$2:$BD$55,4,FALSE),D254=4,VLOOKUP(H254,[1]Priv_Workers!$B$2:$BD$55,5,FALSE),D254=5,VLOOKUP(H254,[1]Priv_Workers!$B$2:$BD$55,6,FALSE),D254=6,VLOOKUP(H254,[1]Priv_Workers!$B$2:$BD$55,7,FALSE),D254=7,VLOOKUP(H254,[1]Priv_Workers!$B$2:$BD$55,8,FALSE),D254=8,VLOOKUP(H254,[1]Priv_Workers!$B$2:$BD$55,9,FALSE),D254=9,VLOOKUP(H254,[1]Priv_Workers!$B$2:$BD$55,10,FALSE),D254=10,VLOOKUP(H254,[1]Priv_Workers!$B$2:$BD$55,11,FALSE),D254=11,VLOOKUP(H254,[1]Priv_Workers!$B$2:$BD$55,12,FALSE),D254=12,VLOOKUP(H254,[1]Priv_Workers!$B$2:$BD$55,13,FALSE)),C254=2015,_xlfn.IFS(D254=1,VLOOKUP(H254,[1]Priv_Workers!$B$2:$BD$55,14,FALSE),D254=2,VLOOKUP(H254,[1]Priv_Workers!$B$2:$BD$55,15,FALSE),D254=3,VLOOKUP(H254,[1]Priv_Workers!$B$2:$BD$55,16,FALSE),D254=4,VLOOKUP(H254,[1]Priv_Workers!$B$2:$BD$55,17,FALSE),D254=5,VLOOKUP(H254,[1]Priv_Workers!$B$2:$BD$55,18,FALSE),D254=6,VLOOKUP(H254,[1]Priv_Workers!$B$2:$BD$55,19,FALSE),D254=7,VLOOKUP(H254,[1]Priv_Workers!$B$2:$BD$55,20,FALSE),D254=8,VLOOKUP(H254,[1]Priv_Workers!$B$2:$BD$55,21,FALSE),D254=9,VLOOKUP(H254,[1]Priv_Workers!$B$2:$BD$55,22,FALSE),D254=10,VLOOKUP(H254,[1]Priv_Workers!$B$2:$BD$55,23,FALSE),D254=11,VLOOKUP(H254,[1]Priv_Workers!$B$2:$BD$55,24,FALSE),D254=12,VLOOKUP(H254,[1]Priv_Workers!$B$2:$BD$55,25,FALSE)),C254=2016,_xlfn.IFS(D254=1,VLOOKUP(H254,[1]Priv_Workers!$B$2:$BD$55,26,FALSE),D254=2,VLOOKUP(H254,[1]Priv_Workers!$B$2:$BD$55,27,FALSE),D254=3,VLOOKUP(H254,[1]Priv_Workers!$B$2:$BD$55,28,FALSE),D254=4,VLOOKUP(H254,[1]Priv_Workers!$B$2:$BD$55,29,FALSE),D254=5,VLOOKUP(H254,[1]Priv_Workers!$B$2:$BD$55,30,FALSE),D254=6,VLOOKUP(H254,[1]Priv_Workers!$B$2:$BD$55,31,FALSE),D254=7,VLOOKUP(H254,[1]Priv_Workers!$B$2:$BD$55,32,FALSE),D254=8,VLOOKUP(H254,[1]Priv_Workers!$B$2:$BD$55,33,FALSE),D254=9,VLOOKUP(H254,[1]Priv_Workers!$B$2:$BD$55,34,FALSE),D254=10,VLOOKUP(H254,[1]Priv_Workers!$B$2:$BD$55,35,FALSE),D254=11,VLOOKUP(H254,[1]Priv_Workers!$B$2:$BD$55,36,FALSE),D254=12,VLOOKUP(H254,[1]Priv_Workers!$B$2:$BD$55,37,FALSE)),C254=2017,_xlfn.IFS(D254=1,VLOOKUP(H254,[1]Priv_Workers!$B$2:$BD$55,38,FALSE),D254=2,VLOOKUP(H254,[1]Priv_Workers!$B$2:$BD$55,39,FALSE),D254=3,VLOOKUP(H254,[1]Priv_Workers!$B$2:$BD$55,40,FALSE),D254=4,VLOOKUP(H254,[1]Priv_Workers!$B$2:$BD$55,41,FALSE),D254=5,VLOOKUP(H254,[1]Priv_Workers!$B$2:$BD$55,42,FALSE),D254=6,VLOOKUP(H254,[1]Priv_Workers!$B$2:$BD$55,43,FALSE),D254=7,VLOOKUP(H254,[1]Priv_Workers!$B$2:$BD$55,43,FALSE),D254=8,VLOOKUP(H254,[1]Priv_Workers!$B$2:$BD$55,44,FALSE),D254=9,VLOOKUP(H254,[1]Priv_Workers!$B$2:$BD$55,45,FALSE),D254=10,VLOOKUP(H254,[1]Priv_Workers!$B$2:$BD$55,46,FALSE),D254=11,VLOOKUP(H254,[1]Priv_Workers!$B$2:$BD$55,47,FALSE),D254=12,VLOOKUP(H254,[1]Priv_Workers!$B$2:$BD$55,48)),C254=2018,_xlfn.IFS(D254=1,VLOOKUP(H254,[1]Priv_Workers!$B$2:$BD$55,49,FALSE),D254=2,VLOOKUP(H254,[1]Priv_Workers!$B$2:$BD$55,50,FALSE),D254=3,VLOOKUP(H254,[1]Priv_Workers!$B$2:$BD$55,51,FALSE),D254=4,VLOOKUP(H254,[1]Priv_Workers!$B$2:$BD$55,52,FALSE),D254=5,VLOOKUP(H254,[1]Priv_Workers!$B$2:$BD$55,53,FALSE),D254=6,VLOOKUP(H254,[1]Priv_Workers!$B$2:$BD$55,54)))</f>
        <v>3430670</v>
      </c>
      <c r="X254" s="3">
        <f t="shared" si="27"/>
        <v>9.1818799243296501E-4</v>
      </c>
      <c r="Y254" s="2">
        <f>_xlfn.IFS(C254=2014, _xlfn.IFS(E254=1, VLOOKUP(H254, [1]Wage_Info!$B$2:$AH$55, 2, FALSE), E254=2, VLOOKUP(H254, [1]Wage_Info!$B$2:$AH$55, 3, FALSE), E254=3, VLOOKUP(H254, [1]Wage_Info!$B$2:$AH$55, 4, FALSE), E254=4, VLOOKUP(H254, [1]Wage_Info!$B$2:$AH$55, 5, FALSE)), C254=2015, _xlfn.IFS(E254=1, VLOOKUP(H254, [1]Wage_Info!$B$2:$AH$55, 6, FALSE), E254=2, VLOOKUP(H254, [1]Wage_Info!$B$2:$AH$55, 7, FALSE), E254=3, VLOOKUP(H254, [1]Wage_Info!$B$2:$AH$55, 8, FALSE), E254=4, VLOOKUP(H254, [1]Wage_Info!$B$2:$AH$55, 9, FALSE)), C254=2016, _xlfn.IFS(E254=1, VLOOKUP(H254, [1]Wage_Info!$B$2:$AH$55, 10, FALSE), E254=2, VLOOKUP(H254, [1]Wage_Info!$B$2:$AH$55, 11, FALSE), E254=3, VLOOKUP(H254, [1]Wage_Info!$B$2:$AH$55, 12, FALSE), E254=4, VLOOKUP(H254, [1]Wage_Info!$B$2:$AH$55, 13, FALSE)), C254=2017, _xlfn.IFS(E254=1, VLOOKUP(H254, [1]Wage_Info!$B$2:$AH$55, 14, FALSE), E254=2, VLOOKUP(H254, [1]Wage_Info!$B$2:$AH$55, 15, FALSE), E254=3, VLOOKUP(H254, [1]Wage_Info!$B$2:$AH$55, 16, FALSE), E254=4, VLOOKUP(H254, [1]Wage_Info!$B$2:$AH$55, 17, FALSE)), C254 = 2018, _xlfn.IFS(E254=1, VLOOKUP(H254, [1]Wage_Info!$B$2:$AH$55, 18, FALSE), E254=3, VLOOKUP(H254, [1]Wage_Info!$B$2:$AH$55, 19, FALSE)))</f>
        <v>34888180</v>
      </c>
      <c r="Z254" s="2">
        <f>_xlfn.IFS(C254=2014, _xlfn.IFS(E254=1, VLOOKUP(H254, [1]Wage_Info!$B$2:$AL$55, 20, FALSE), E254=2, VLOOKUP(H254, [1]Wage_Info!$B$2:$AL$55, 21, FALSE), E254=3, VLOOKUP(H254, [1]Wage_Info!$B$2:$AL$55, 22, FALSE), E254=4, VLOOKUP(H254, [1]Wage_Info!$B$2:$AL$55, 23, FALSE)), C254=2015, _xlfn.IFS(E254=1, VLOOKUP(H254, [1]Wage_Info!$B$2:$AL$55, 24, FALSE), E254=2, VLOOKUP(H254, [1]Wage_Info!$B$2:$AL$55, 25, FALSE), E254=3, VLOOKUP(H254, [1]Wage_Info!$B$2:$AL$55, 26, FALSE), E254=4, VLOOKUP(H254, [1]Wage_Info!$B$2:$AL$55, 27, FALSE)), C254=2016, _xlfn.IFS(E254=1, VLOOKUP(H254, [1]Wage_Info!$B$2:$AL$55, 28, FALSE), E254=2, VLOOKUP(H254, [1]Wage_Info!$B$2:$AL$55, 29, FALSE), E254=3, VLOOKUP(H254, [1]Wage_Info!$B$2:$AL$55, 30, FALSE), E254=4, VLOOKUP(H254, [1]Wage_Info!$B$2:$AL$55, 31, FALSE)), C254=2017, _xlfn.IFS(E254=1, VLOOKUP(H254, [1]Wage_Info!$B$2:$AL$55, 32, FALSE), E254=2, VLOOKUP(H254, [1]Wage_Info!$B$2:$AL$55, 33, FALSE), E254=3, VLOOKUP(H254, [1]Wage_Info!$B$2:$AL$55, 34, FALSE), E254=4, VLOOKUP(H254, [1]Wage_Info!$B$2:$AL$55, 35, FALSE)), C254 = 2018, _xlfn.IFS(E254=1, VLOOKUP(H254, [1]Wage_Info!$B$2:$AL$55, 36, FALSE), E254=2, VLOOKUP(H254, [1]Wage_Info!$B$2:$AL$55, 37, FALSE)))</f>
        <v>39744448611</v>
      </c>
      <c r="AA254" s="4">
        <f t="shared" si="28"/>
        <v>8.7781265608863075E-4</v>
      </c>
      <c r="AB254">
        <f>[1]Key!C254</f>
        <v>1</v>
      </c>
      <c r="AC254">
        <f t="shared" si="29"/>
        <v>0</v>
      </c>
      <c r="AD254">
        <f t="shared" si="30"/>
        <v>0</v>
      </c>
      <c r="AE254">
        <f t="shared" si="31"/>
        <v>0</v>
      </c>
      <c r="AF254">
        <f>[1]Key!D254</f>
        <v>0</v>
      </c>
    </row>
    <row r="255" spans="1:32" x14ac:dyDescent="0.3">
      <c r="A255">
        <v>254</v>
      </c>
      <c r="B255">
        <v>73</v>
      </c>
      <c r="C255">
        <v>2016</v>
      </c>
      <c r="D255">
        <v>7</v>
      </c>
      <c r="E255">
        <f t="shared" si="24"/>
        <v>3</v>
      </c>
      <c r="F255">
        <v>2017</v>
      </c>
      <c r="G255" t="s">
        <v>72</v>
      </c>
      <c r="H255" s="1">
        <f>VALUE(IF(G255="foreign",53,SUBSTITUTE(G255,G255,VLOOKUP(G255,[1]Key!$G$2:$H$55,2,))))</f>
        <v>22</v>
      </c>
      <c r="I255" t="s">
        <v>35</v>
      </c>
      <c r="J255">
        <f>VALUE(_xlfn.IFS(I255="foreign",53,I255="fictional",54, I255="unspecified", 55, NOT(OR(I255="foreign",I255="fictional")),SUBSTITUTE(I255,I255,VLOOKUP(I255,[1]Key!$G$2:$H$55,2,))))</f>
        <v>23</v>
      </c>
      <c r="K255">
        <f t="shared" si="25"/>
        <v>0</v>
      </c>
      <c r="L255">
        <f>VLOOKUP(H255, [1]Key!$H$2:$K$54, 2)</f>
        <v>4</v>
      </c>
      <c r="M255">
        <f>VLOOKUP(J255, [1]Key!$H$2:$K$54, 2)</f>
        <v>0</v>
      </c>
      <c r="N255">
        <f>VLOOKUP("*"&amp;G255&amp;"*",[1]Key!$N$2:$O$6,2,FALSE)</f>
        <v>2</v>
      </c>
      <c r="O255">
        <f>VLOOKUP("*"&amp;G255&amp;"*",[1]Key!$R$2:$S$11,2,FALSE)</f>
        <v>5</v>
      </c>
      <c r="P255">
        <v>3007</v>
      </c>
      <c r="Q255" s="2">
        <v>40000000</v>
      </c>
      <c r="R255" t="s">
        <v>121</v>
      </c>
      <c r="S255">
        <f>VLOOKUP(R255, [1]Key!$U$2:$V$50, 2, FALSE)</f>
        <v>24</v>
      </c>
      <c r="T255">
        <f t="shared" si="26"/>
        <v>1</v>
      </c>
      <c r="U255">
        <f>_xlfn.IFS(C255=2018, VLOOKUP(H255, '[1]State Pop'!$B$2:$G$55,6),C255=2017, VLOOKUP(H255, '[1]State Pop'!$B$2:$F$55,5),C255=2016, VLOOKUP(H255, '[1]State Pop'!$B$2:$F$55,4), C255=2015, VLOOKUP(H255, '[1]State Pop'!$B$2:$F$55,3), C255=2014, VLOOKUP(H255, '[1]State Pop'!$B$2:$F$55,2))</f>
        <v>6823721</v>
      </c>
      <c r="V255">
        <f>_xlfn.IFS(C255=2014,_xlfn.IFS(D255=1,VLOOKUP(H255,[1]Film_Workers!$B$2:$BD$55,2,FALSE),D255=2,VLOOKUP(H255,[1]Film_Workers!$B$2:$BD$55,3,FALSE),D255=3,VLOOKUP(H255,[1]Film_Workers!$B$2:$BD$55,4,FALSE),D255=4,VLOOKUP(H255,[1]Film_Workers!$B$2:$BD$55,5,FALSE),D255=5,VLOOKUP(H255,[1]Film_Workers!$B$2:$BD$55,6,FALSE),D255=6,VLOOKUP(H255,[1]Film_Workers!$B$2:$BD$55,7,FALSE),D255=7,VLOOKUP(H255,[1]Film_Workers!$B$2:$BD$55,8,FALSE),D255=8,VLOOKUP(H255,[1]Film_Workers!$B$2:$BD$55,9,FALSE),D255=9,VLOOKUP(H255,[1]Film_Workers!$B$2:$BD$55,10,FALSE),D255=10,VLOOKUP(H255,[1]Film_Workers!$B$2:$BD$55,11,FALSE),D255=11,VLOOKUP(H255,[1]Film_Workers!$B$2:$BD$55,12,FALSE),D255=12,VLOOKUP(H255,[1]Film_Workers!$B$2:$BD$55,13,FALSE)),C255=2015,_xlfn.IFS(D255=1,VLOOKUP(H255,[1]Film_Workers!$B$2:$BD$55,14,FALSE),D255=2,VLOOKUP(H255,[1]Film_Workers!$B$2:$BD$55,15,FALSE),D255=3,VLOOKUP(H255,[1]Film_Workers!$B$2:$BD$55,16,FALSE),D255=4,VLOOKUP(H255,[1]Film_Workers!$B$2:$BD$55,17,FALSE),D255=5,VLOOKUP(H255,[1]Film_Workers!$B$2:$BD$55,18,FALSE),D255=6,VLOOKUP(H255,[1]Film_Workers!$B$2:$BD$55,19,FALSE),D255=7,VLOOKUP(H255,[1]Film_Workers!$B$2:$BD$55,20,FALSE),D255=8,VLOOKUP(H255,[1]Film_Workers!$B$2:$BD$55,21,FALSE),D255=9,VLOOKUP(H255,[1]Film_Workers!$B$2:$BD$55,22,FALSE),D255=10,VLOOKUP(H255,[1]Film_Workers!$B$2:$BD$55,23,FALSE),D255=11,VLOOKUP(H255,[1]Film_Workers!$B$2:$BD$55,24,FALSE),D255=12,VLOOKUP(H255,[1]Film_Workers!$B$2:$BD$55,25,FALSE)),C255=2016,_xlfn.IFS(D255=1,VLOOKUP(H255,[1]Film_Workers!$B$2:$BD$55,26,FALSE),D255=2,VLOOKUP(H255,[1]Film_Workers!$B$2:$BD$55,27,FALSE),D255=3,VLOOKUP(H255,[1]Film_Workers!$B$2:$BD$55,28,FALSE),D255=4,VLOOKUP(H255,[1]Film_Workers!$B$2:$BD$55,29,FALSE),D255=5,VLOOKUP(H255,[1]Film_Workers!$B$2:$BD$55,30,FALSE),D255=6,VLOOKUP(H255,[1]Film_Workers!$B$2:$BD$55,31,FALSE),D255=7,VLOOKUP(H255,[1]Film_Workers!$B$2:$BD$55,32,FALSE),D255=8,VLOOKUP(H255,[1]Film_Workers!$B$2:$BD$55,33,FALSE),D255=9,VLOOKUP(H255,[1]Film_Workers!$B$2:$BD$55,34,FALSE),D255=10,VLOOKUP(H255,[1]Film_Workers!$B$2:$BD$55,35,FALSE),D255=11,VLOOKUP(H255,[1]Film_Workers!$B$2:$BD$55,36,FALSE),D255=12,VLOOKUP(H255,[1]Film_Workers!$B$2:$BD$55,37,FALSE)),C255=2017,_xlfn.IFS(D255=1,VLOOKUP(H255,[1]Film_Workers!$B$2:$BD$55,38,FALSE),D255=2,VLOOKUP(H255,[1]Film_Workers!$B$2:$BD$55,39,FALSE),D255=3,VLOOKUP(H255,[1]Film_Workers!$B$2:$BD$55,40,FALSE),D255=4,VLOOKUP(H255,[1]Film_Workers!$B$2:$BD$55,41,FALSE),D255=5,VLOOKUP(H255,[1]Film_Workers!$B$2:$BD$55,42,FALSE),D255=6,VLOOKUP(H255,[1]Film_Workers!$B$2:$BD$55,43,FALSE),D255=7,VLOOKUP(H255,[1]Film_Workers!$B$2:$BD$55,43,FALSE),D255=8,VLOOKUP(H255,[1]Film_Workers!$B$2:$BD$55,44,FALSE),D255=9,VLOOKUP(H255,[1]Film_Workers!$B$2:$BD$55,45,FALSE),D255=10,VLOOKUP(H255,[1]Film_Workers!$B$2:$BD$55,46,FALSE),D255=11,VLOOKUP(H255,[1]Film_Workers!$B$2:$BD$55,47,FALSE),D255=12,VLOOKUP(H255,[1]Film_Workers!$B$2:$BD$55,48)),C255=2018,_xlfn.IFS(D255=1,VLOOKUP(H255,[1]Film_Workers!$B$2:$BD$55,49,FALSE),D255=2,VLOOKUP(H255,[1]Film_Workers!$B$2:$BD$55,50,FALSE),D255=3,VLOOKUP(H255,[1]Film_Workers!$B$2:$BD$55,51,FALSE),D255=4,VLOOKUP(H255,[1]Film_Workers!$B$2:$BD$55,52,FALSE),D255=5,VLOOKUP(H255,[1]Film_Workers!$B$2:$BD$55,53,FALSE),D255=6,VLOOKUP(H255,[1]Film_Workers!$B$2:$BD$55,54)))</f>
        <v>2125</v>
      </c>
      <c r="W255">
        <f>_xlfn.IFS(C255=2014,_xlfn.IFS(D255=1,VLOOKUP(H255,[1]Priv_Workers!$B$2:$BD$55,2,FALSE),D255=2,VLOOKUP(H255,[1]Priv_Workers!$B$2:$BD$55,3,FALSE),D255=3,VLOOKUP(H255,[1]Priv_Workers!$B$2:$BD$55,4,FALSE),D255=4,VLOOKUP(H255,[1]Priv_Workers!$B$2:$BD$55,5,FALSE),D255=5,VLOOKUP(H255,[1]Priv_Workers!$B$2:$BD$55,6,FALSE),D255=6,VLOOKUP(H255,[1]Priv_Workers!$B$2:$BD$55,7,FALSE),D255=7,VLOOKUP(H255,[1]Priv_Workers!$B$2:$BD$55,8,FALSE),D255=8,VLOOKUP(H255,[1]Priv_Workers!$B$2:$BD$55,9,FALSE),D255=9,VLOOKUP(H255,[1]Priv_Workers!$B$2:$BD$55,10,FALSE),D255=10,VLOOKUP(H255,[1]Priv_Workers!$B$2:$BD$55,11,FALSE),D255=11,VLOOKUP(H255,[1]Priv_Workers!$B$2:$BD$55,12,FALSE),D255=12,VLOOKUP(H255,[1]Priv_Workers!$B$2:$BD$55,13,FALSE)),C255=2015,_xlfn.IFS(D255=1,VLOOKUP(H255,[1]Priv_Workers!$B$2:$BD$55,14,FALSE),D255=2,VLOOKUP(H255,[1]Priv_Workers!$B$2:$BD$55,15,FALSE),D255=3,VLOOKUP(H255,[1]Priv_Workers!$B$2:$BD$55,16,FALSE),D255=4,VLOOKUP(H255,[1]Priv_Workers!$B$2:$BD$55,17,FALSE),D255=5,VLOOKUP(H255,[1]Priv_Workers!$B$2:$BD$55,18,FALSE),D255=6,VLOOKUP(H255,[1]Priv_Workers!$B$2:$BD$55,19,FALSE),D255=7,VLOOKUP(H255,[1]Priv_Workers!$B$2:$BD$55,20,FALSE),D255=8,VLOOKUP(H255,[1]Priv_Workers!$B$2:$BD$55,21,FALSE),D255=9,VLOOKUP(H255,[1]Priv_Workers!$B$2:$BD$55,22,FALSE),D255=10,VLOOKUP(H255,[1]Priv_Workers!$B$2:$BD$55,23,FALSE),D255=11,VLOOKUP(H255,[1]Priv_Workers!$B$2:$BD$55,24,FALSE),D255=12,VLOOKUP(H255,[1]Priv_Workers!$B$2:$BD$55,25,FALSE)),C255=2016,_xlfn.IFS(D255=1,VLOOKUP(H255,[1]Priv_Workers!$B$2:$BD$55,26,FALSE),D255=2,VLOOKUP(H255,[1]Priv_Workers!$B$2:$BD$55,27,FALSE),D255=3,VLOOKUP(H255,[1]Priv_Workers!$B$2:$BD$55,28,FALSE),D255=4,VLOOKUP(H255,[1]Priv_Workers!$B$2:$BD$55,29,FALSE),D255=5,VLOOKUP(H255,[1]Priv_Workers!$B$2:$BD$55,30,FALSE),D255=6,VLOOKUP(H255,[1]Priv_Workers!$B$2:$BD$55,31,FALSE),D255=7,VLOOKUP(H255,[1]Priv_Workers!$B$2:$BD$55,32,FALSE),D255=8,VLOOKUP(H255,[1]Priv_Workers!$B$2:$BD$55,33,FALSE),D255=9,VLOOKUP(H255,[1]Priv_Workers!$B$2:$BD$55,34,FALSE),D255=10,VLOOKUP(H255,[1]Priv_Workers!$B$2:$BD$55,35,FALSE),D255=11,VLOOKUP(H255,[1]Priv_Workers!$B$2:$BD$55,36,FALSE),D255=12,VLOOKUP(H255,[1]Priv_Workers!$B$2:$BD$55,37,FALSE)),C255=2017,_xlfn.IFS(D255=1,VLOOKUP(H255,[1]Priv_Workers!$B$2:$BD$55,38,FALSE),D255=2,VLOOKUP(H255,[1]Priv_Workers!$B$2:$BD$55,39,FALSE),D255=3,VLOOKUP(H255,[1]Priv_Workers!$B$2:$BD$55,40,FALSE),D255=4,VLOOKUP(H255,[1]Priv_Workers!$B$2:$BD$55,41,FALSE),D255=5,VLOOKUP(H255,[1]Priv_Workers!$B$2:$BD$55,42,FALSE),D255=6,VLOOKUP(H255,[1]Priv_Workers!$B$2:$BD$55,43,FALSE),D255=7,VLOOKUP(H255,[1]Priv_Workers!$B$2:$BD$55,43,FALSE),D255=8,VLOOKUP(H255,[1]Priv_Workers!$B$2:$BD$55,44,FALSE),D255=9,VLOOKUP(H255,[1]Priv_Workers!$B$2:$BD$55,45,FALSE),D255=10,VLOOKUP(H255,[1]Priv_Workers!$B$2:$BD$55,46,FALSE),D255=11,VLOOKUP(H255,[1]Priv_Workers!$B$2:$BD$55,47,FALSE),D255=12,VLOOKUP(H255,[1]Priv_Workers!$B$2:$BD$55,48)),C255=2018,_xlfn.IFS(D255=1,VLOOKUP(H255,[1]Priv_Workers!$B$2:$BD$55,49,FALSE),D255=2,VLOOKUP(H255,[1]Priv_Workers!$B$2:$BD$55,50,FALSE),D255=3,VLOOKUP(H255,[1]Priv_Workers!$B$2:$BD$55,51,FALSE),D255=4,VLOOKUP(H255,[1]Priv_Workers!$B$2:$BD$55,52,FALSE),D255=5,VLOOKUP(H255,[1]Priv_Workers!$B$2:$BD$55,53,FALSE),D255=6,VLOOKUP(H255,[1]Priv_Workers!$B$2:$BD$55,54)))</f>
        <v>3143214</v>
      </c>
      <c r="X255" s="3">
        <f t="shared" si="27"/>
        <v>6.7605960014176572E-4</v>
      </c>
      <c r="Y255" s="2">
        <f>_xlfn.IFS(C255=2014, _xlfn.IFS(E255=1, VLOOKUP(H255, [1]Wage_Info!$B$2:$AH$55, 2, FALSE), E255=2, VLOOKUP(H255, [1]Wage_Info!$B$2:$AH$55, 3, FALSE), E255=3, VLOOKUP(H255, [1]Wage_Info!$B$2:$AH$55, 4, FALSE), E255=4, VLOOKUP(H255, [1]Wage_Info!$B$2:$AH$55, 5, FALSE)), C255=2015, _xlfn.IFS(E255=1, VLOOKUP(H255, [1]Wage_Info!$B$2:$AH$55, 6, FALSE), E255=2, VLOOKUP(H255, [1]Wage_Info!$B$2:$AH$55, 7, FALSE), E255=3, VLOOKUP(H255, [1]Wage_Info!$B$2:$AH$55, 8, FALSE), E255=4, VLOOKUP(H255, [1]Wage_Info!$B$2:$AH$55, 9, FALSE)), C255=2016, _xlfn.IFS(E255=1, VLOOKUP(H255, [1]Wage_Info!$B$2:$AH$55, 10, FALSE), E255=2, VLOOKUP(H255, [1]Wage_Info!$B$2:$AH$55, 11, FALSE), E255=3, VLOOKUP(H255, [1]Wage_Info!$B$2:$AH$55, 12, FALSE), E255=4, VLOOKUP(H255, [1]Wage_Info!$B$2:$AH$55, 13, FALSE)), C255=2017, _xlfn.IFS(E255=1, VLOOKUP(H255, [1]Wage_Info!$B$2:$AH$55, 14, FALSE), E255=2, VLOOKUP(H255, [1]Wage_Info!$B$2:$AH$55, 15, FALSE), E255=3, VLOOKUP(H255, [1]Wage_Info!$B$2:$AH$55, 16, FALSE), E255=4, VLOOKUP(H255, [1]Wage_Info!$B$2:$AH$55, 17, FALSE)), C255 = 2018, _xlfn.IFS(E255=1, VLOOKUP(H255, [1]Wage_Info!$B$2:$AH$55, 18, FALSE), E255=3, VLOOKUP(H255, [1]Wage_Info!$B$2:$AH$55, 19, FALSE)))</f>
        <v>29755126</v>
      </c>
      <c r="Z255" s="2">
        <f>_xlfn.IFS(C255=2014, _xlfn.IFS(E255=1, VLOOKUP(H255, [1]Wage_Info!$B$2:$AL$55, 20, FALSE), E255=2, VLOOKUP(H255, [1]Wage_Info!$B$2:$AL$55, 21, FALSE), E255=3, VLOOKUP(H255, [1]Wage_Info!$B$2:$AL$55, 22, FALSE), E255=4, VLOOKUP(H255, [1]Wage_Info!$B$2:$AL$55, 23, FALSE)), C255=2015, _xlfn.IFS(E255=1, VLOOKUP(H255, [1]Wage_Info!$B$2:$AL$55, 24, FALSE), E255=2, VLOOKUP(H255, [1]Wage_Info!$B$2:$AL$55, 25, FALSE), E255=3, VLOOKUP(H255, [1]Wage_Info!$B$2:$AL$55, 26, FALSE), E255=4, VLOOKUP(H255, [1]Wage_Info!$B$2:$AL$55, 27, FALSE)), C255=2016, _xlfn.IFS(E255=1, VLOOKUP(H255, [1]Wage_Info!$B$2:$AL$55, 28, FALSE), E255=2, VLOOKUP(H255, [1]Wage_Info!$B$2:$AL$55, 29, FALSE), E255=3, VLOOKUP(H255, [1]Wage_Info!$B$2:$AL$55, 30, FALSE), E255=4, VLOOKUP(H255, [1]Wage_Info!$B$2:$AL$55, 31, FALSE)), C255=2017, _xlfn.IFS(E255=1, VLOOKUP(H255, [1]Wage_Info!$B$2:$AL$55, 32, FALSE), E255=2, VLOOKUP(H255, [1]Wage_Info!$B$2:$AL$55, 33, FALSE), E255=3, VLOOKUP(H255, [1]Wage_Info!$B$2:$AL$55, 34, FALSE), E255=4, VLOOKUP(H255, [1]Wage_Info!$B$2:$AL$55, 35, FALSE)), C255 = 2018, _xlfn.IFS(E255=1, VLOOKUP(H255, [1]Wage_Info!$B$2:$AL$55, 36, FALSE), E255=2, VLOOKUP(H255, [1]Wage_Info!$B$2:$AL$55, 37, FALSE)))</f>
        <v>52210411652</v>
      </c>
      <c r="AA255" s="4">
        <f t="shared" si="28"/>
        <v>5.6990789879857585E-4</v>
      </c>
      <c r="AB255">
        <f>[1]Key!C255</f>
        <v>1</v>
      </c>
      <c r="AC255">
        <f t="shared" si="29"/>
        <v>0</v>
      </c>
      <c r="AD255">
        <f t="shared" si="30"/>
        <v>0</v>
      </c>
      <c r="AE255">
        <f t="shared" si="31"/>
        <v>0</v>
      </c>
      <c r="AF255">
        <f>[1]Key!D255</f>
        <v>0</v>
      </c>
    </row>
    <row r="256" spans="1:32" x14ac:dyDescent="0.3">
      <c r="A256">
        <v>255</v>
      </c>
      <c r="B256">
        <v>74</v>
      </c>
      <c r="C256">
        <v>2017</v>
      </c>
      <c r="D256">
        <v>1</v>
      </c>
      <c r="E256">
        <f t="shared" si="24"/>
        <v>1</v>
      </c>
      <c r="F256">
        <v>2017</v>
      </c>
      <c r="G256" t="s">
        <v>40</v>
      </c>
      <c r="H256" s="1">
        <f>VALUE(IF(G256="foreign",53,SUBSTITUTE(G256,G256,VLOOKUP(G256,[1]Key!$G$2:$H$55,2,))))</f>
        <v>5</v>
      </c>
      <c r="I256" t="s">
        <v>32</v>
      </c>
      <c r="J256">
        <f>VALUE(_xlfn.IFS(I256="foreign",53,I256="fictional",54, I256="unspecified", 55, NOT(OR(I256="foreign",I256="fictional")),SUBSTITUTE(I256,I256,VLOOKUP(I256,[1]Key!$G$2:$H$55,2,))))</f>
        <v>53</v>
      </c>
      <c r="K256">
        <f t="shared" si="25"/>
        <v>0</v>
      </c>
      <c r="L256">
        <f>VLOOKUP(H256, [1]Key!$H$2:$K$54, 2)</f>
        <v>3</v>
      </c>
      <c r="M256">
        <f>VLOOKUP(J256, [1]Key!$H$2:$K$54, 2)</f>
        <v>0</v>
      </c>
      <c r="N256">
        <f>VLOOKUP("*"&amp;G256&amp;"*",[1]Key!$N$2:$O$6,2,FALSE)</f>
        <v>4</v>
      </c>
      <c r="O256">
        <f>VLOOKUP("*"&amp;G256&amp;"*",[1]Key!$R$2:$S$11,2,FALSE)</f>
        <v>6</v>
      </c>
      <c r="P256">
        <v>2976</v>
      </c>
      <c r="Q256" s="2">
        <v>20000000</v>
      </c>
      <c r="R256" t="s">
        <v>61</v>
      </c>
      <c r="S256">
        <f>VLOOKUP(R256, [1]Key!$U$2:$V$25, 2, FALSE)</f>
        <v>6</v>
      </c>
      <c r="T256">
        <f t="shared" si="26"/>
        <v>0</v>
      </c>
      <c r="U256">
        <f>_xlfn.IFS(C256=2018, VLOOKUP(H256, '[1]State Pop'!$B$2:$G$55,6),C256=2017, VLOOKUP(H256, '[1]State Pop'!$B$2:$F$55,5),C256=2016, VLOOKUP(H256, '[1]State Pop'!$B$2:$F$55,4), C256=2015, VLOOKUP(H256, '[1]State Pop'!$B$2:$F$55,3), C256=2014, VLOOKUP(H256, '[1]State Pop'!$B$2:$F$55,2))</f>
        <v>39536653</v>
      </c>
      <c r="V256">
        <f>_xlfn.IFS(C256=2014,_xlfn.IFS(D256=1,VLOOKUP(H256,[1]Film_Workers!$B$2:$BD$55,2,FALSE),D256=2,VLOOKUP(H256,[1]Film_Workers!$B$2:$BD$55,3,FALSE),D256=3,VLOOKUP(H256,[1]Film_Workers!$B$2:$BD$55,4,FALSE),D256=4,VLOOKUP(H256,[1]Film_Workers!$B$2:$BD$55,5,FALSE),D256=5,VLOOKUP(H256,[1]Film_Workers!$B$2:$BD$55,6,FALSE),D256=6,VLOOKUP(H256,[1]Film_Workers!$B$2:$BD$55,7,FALSE),D256=7,VLOOKUP(H256,[1]Film_Workers!$B$2:$BD$55,8,FALSE),D256=8,VLOOKUP(H256,[1]Film_Workers!$B$2:$BD$55,9,FALSE),D256=9,VLOOKUP(H256,[1]Film_Workers!$B$2:$BD$55,10,FALSE),D256=10,VLOOKUP(H256,[1]Film_Workers!$B$2:$BD$55,11,FALSE),D256=11,VLOOKUP(H256,[1]Film_Workers!$B$2:$BD$55,12,FALSE),D256=12,VLOOKUP(H256,[1]Film_Workers!$B$2:$BD$55,13,FALSE)),C256=2015,_xlfn.IFS(D256=1,VLOOKUP(H256,[1]Film_Workers!$B$2:$BD$55,14,FALSE),D256=2,VLOOKUP(H256,[1]Film_Workers!$B$2:$BD$55,15,FALSE),D256=3,VLOOKUP(H256,[1]Film_Workers!$B$2:$BD$55,16,FALSE),D256=4,VLOOKUP(H256,[1]Film_Workers!$B$2:$BD$55,17,FALSE),D256=5,VLOOKUP(H256,[1]Film_Workers!$B$2:$BD$55,18,FALSE),D256=6,VLOOKUP(H256,[1]Film_Workers!$B$2:$BD$55,19,FALSE),D256=7,VLOOKUP(H256,[1]Film_Workers!$B$2:$BD$55,20,FALSE),D256=8,VLOOKUP(H256,[1]Film_Workers!$B$2:$BD$55,21,FALSE),D256=9,VLOOKUP(H256,[1]Film_Workers!$B$2:$BD$55,22,FALSE),D256=10,VLOOKUP(H256,[1]Film_Workers!$B$2:$BD$55,23,FALSE),D256=11,VLOOKUP(H256,[1]Film_Workers!$B$2:$BD$55,24,FALSE),D256=12,VLOOKUP(H256,[1]Film_Workers!$B$2:$BD$55,25,FALSE)),C256=2016,_xlfn.IFS(D256=1,VLOOKUP(H256,[1]Film_Workers!$B$2:$BD$55,26,FALSE),D256=2,VLOOKUP(H256,[1]Film_Workers!$B$2:$BD$55,27,FALSE),D256=3,VLOOKUP(H256,[1]Film_Workers!$B$2:$BD$55,28,FALSE),D256=4,VLOOKUP(H256,[1]Film_Workers!$B$2:$BD$55,29,FALSE),D256=5,VLOOKUP(H256,[1]Film_Workers!$B$2:$BD$55,30,FALSE),D256=6,VLOOKUP(H256,[1]Film_Workers!$B$2:$BD$55,31,FALSE),D256=7,VLOOKUP(H256,[1]Film_Workers!$B$2:$BD$55,32,FALSE),D256=8,VLOOKUP(H256,[1]Film_Workers!$B$2:$BD$55,33,FALSE),D256=9,VLOOKUP(H256,[1]Film_Workers!$B$2:$BD$55,34,FALSE),D256=10,VLOOKUP(H256,[1]Film_Workers!$B$2:$BD$55,35,FALSE),D256=11,VLOOKUP(H256,[1]Film_Workers!$B$2:$BD$55,36,FALSE),D256=12,VLOOKUP(H256,[1]Film_Workers!$B$2:$BD$55,37,FALSE)),C256=2017,_xlfn.IFS(D256=1,VLOOKUP(H256,[1]Film_Workers!$B$2:$BD$55,38,FALSE),D256=2,VLOOKUP(H256,[1]Film_Workers!$B$2:$BD$55,39,FALSE),D256=3,VLOOKUP(H256,[1]Film_Workers!$B$2:$BD$55,40,FALSE),D256=4,VLOOKUP(H256,[1]Film_Workers!$B$2:$BD$55,41,FALSE),D256=5,VLOOKUP(H256,[1]Film_Workers!$B$2:$BD$55,42,FALSE),D256=6,VLOOKUP(H256,[1]Film_Workers!$B$2:$BD$55,43,FALSE),D256=7,VLOOKUP(H256,[1]Film_Workers!$B$2:$BD$55,43,FALSE),D256=8,VLOOKUP(H256,[1]Film_Workers!$B$2:$BD$55,44,FALSE),D256=9,VLOOKUP(H256,[1]Film_Workers!$B$2:$BD$55,45,FALSE),D256=10,VLOOKUP(H256,[1]Film_Workers!$B$2:$BD$55,46,FALSE),D256=11,VLOOKUP(H256,[1]Film_Workers!$B$2:$BD$55,47,FALSE),D256=12,VLOOKUP(H256,[1]Film_Workers!$B$2:$BD$55,48)),C256=2018,_xlfn.IFS(D256=1,VLOOKUP(H256,[1]Film_Workers!$B$2:$BD$55,49,FALSE),D256=2,VLOOKUP(H256,[1]Film_Workers!$B$2:$BD$55,50,FALSE),D256=3,VLOOKUP(H256,[1]Film_Workers!$B$2:$BD$55,51,FALSE),D256=4,VLOOKUP(H256,[1]Film_Workers!$B$2:$BD$55,52,FALSE),D256=5,VLOOKUP(H256,[1]Film_Workers!$B$2:$BD$55,53,FALSE),D256=6,VLOOKUP(H256,[1]Film_Workers!$B$2:$BD$55,54)))</f>
        <v>105075</v>
      </c>
      <c r="W256">
        <f>_xlfn.IFS(C256=2014,_xlfn.IFS(D256=1,VLOOKUP(H256,[1]Priv_Workers!$B$2:$BD$55,2,FALSE),D256=2,VLOOKUP(H256,[1]Priv_Workers!$B$2:$BD$55,3,FALSE),D256=3,VLOOKUP(H256,[1]Priv_Workers!$B$2:$BD$55,4,FALSE),D256=4,VLOOKUP(H256,[1]Priv_Workers!$B$2:$BD$55,5,FALSE),D256=5,VLOOKUP(H256,[1]Priv_Workers!$B$2:$BD$55,6,FALSE),D256=6,VLOOKUP(H256,[1]Priv_Workers!$B$2:$BD$55,7,FALSE),D256=7,VLOOKUP(H256,[1]Priv_Workers!$B$2:$BD$55,8,FALSE),D256=8,VLOOKUP(H256,[1]Priv_Workers!$B$2:$BD$55,9,FALSE),D256=9,VLOOKUP(H256,[1]Priv_Workers!$B$2:$BD$55,10,FALSE),D256=10,VLOOKUP(H256,[1]Priv_Workers!$B$2:$BD$55,11,FALSE),D256=11,VLOOKUP(H256,[1]Priv_Workers!$B$2:$BD$55,12,FALSE),D256=12,VLOOKUP(H256,[1]Priv_Workers!$B$2:$BD$55,13,FALSE)),C256=2015,_xlfn.IFS(D256=1,VLOOKUP(H256,[1]Priv_Workers!$B$2:$BD$55,14,FALSE),D256=2,VLOOKUP(H256,[1]Priv_Workers!$B$2:$BD$55,15,FALSE),D256=3,VLOOKUP(H256,[1]Priv_Workers!$B$2:$BD$55,16,FALSE),D256=4,VLOOKUP(H256,[1]Priv_Workers!$B$2:$BD$55,17,FALSE),D256=5,VLOOKUP(H256,[1]Priv_Workers!$B$2:$BD$55,18,FALSE),D256=6,VLOOKUP(H256,[1]Priv_Workers!$B$2:$BD$55,19,FALSE),D256=7,VLOOKUP(H256,[1]Priv_Workers!$B$2:$BD$55,20,FALSE),D256=8,VLOOKUP(H256,[1]Priv_Workers!$B$2:$BD$55,21,FALSE),D256=9,VLOOKUP(H256,[1]Priv_Workers!$B$2:$BD$55,22,FALSE),D256=10,VLOOKUP(H256,[1]Priv_Workers!$B$2:$BD$55,23,FALSE),D256=11,VLOOKUP(H256,[1]Priv_Workers!$B$2:$BD$55,24,FALSE),D256=12,VLOOKUP(H256,[1]Priv_Workers!$B$2:$BD$55,25,FALSE)),C256=2016,_xlfn.IFS(D256=1,VLOOKUP(H256,[1]Priv_Workers!$B$2:$BD$55,26,FALSE),D256=2,VLOOKUP(H256,[1]Priv_Workers!$B$2:$BD$55,27,FALSE),D256=3,VLOOKUP(H256,[1]Priv_Workers!$B$2:$BD$55,28,FALSE),D256=4,VLOOKUP(H256,[1]Priv_Workers!$B$2:$BD$55,29,FALSE),D256=5,VLOOKUP(H256,[1]Priv_Workers!$B$2:$BD$55,30,FALSE),D256=6,VLOOKUP(H256,[1]Priv_Workers!$B$2:$BD$55,31,FALSE),D256=7,VLOOKUP(H256,[1]Priv_Workers!$B$2:$BD$55,32,FALSE),D256=8,VLOOKUP(H256,[1]Priv_Workers!$B$2:$BD$55,33,FALSE),D256=9,VLOOKUP(H256,[1]Priv_Workers!$B$2:$BD$55,34,FALSE),D256=10,VLOOKUP(H256,[1]Priv_Workers!$B$2:$BD$55,35,FALSE),D256=11,VLOOKUP(H256,[1]Priv_Workers!$B$2:$BD$55,36,FALSE),D256=12,VLOOKUP(H256,[1]Priv_Workers!$B$2:$BD$55,37,FALSE)),C256=2017,_xlfn.IFS(D256=1,VLOOKUP(H256,[1]Priv_Workers!$B$2:$BD$55,38,FALSE),D256=2,VLOOKUP(H256,[1]Priv_Workers!$B$2:$BD$55,39,FALSE),D256=3,VLOOKUP(H256,[1]Priv_Workers!$B$2:$BD$55,40,FALSE),D256=4,VLOOKUP(H256,[1]Priv_Workers!$B$2:$BD$55,41,FALSE),D256=5,VLOOKUP(H256,[1]Priv_Workers!$B$2:$BD$55,42,FALSE),D256=6,VLOOKUP(H256,[1]Priv_Workers!$B$2:$BD$55,43,FALSE),D256=7,VLOOKUP(H256,[1]Priv_Workers!$B$2:$BD$55,43,FALSE),D256=8,VLOOKUP(H256,[1]Priv_Workers!$B$2:$BD$55,44,FALSE),D256=9,VLOOKUP(H256,[1]Priv_Workers!$B$2:$BD$55,45,FALSE),D256=10,VLOOKUP(H256,[1]Priv_Workers!$B$2:$BD$55,46,FALSE),D256=11,VLOOKUP(H256,[1]Priv_Workers!$B$2:$BD$55,47,FALSE),D256=12,VLOOKUP(H256,[1]Priv_Workers!$B$2:$BD$55,48)),C256=2018,_xlfn.IFS(D256=1,VLOOKUP(H256,[1]Priv_Workers!$B$2:$BD$55,49,FALSE),D256=2,VLOOKUP(H256,[1]Priv_Workers!$B$2:$BD$55,50,FALSE),D256=3,VLOOKUP(H256,[1]Priv_Workers!$B$2:$BD$55,51,FALSE),D256=4,VLOOKUP(H256,[1]Priv_Workers!$B$2:$BD$55,52,FALSE),D256=5,VLOOKUP(H256,[1]Priv_Workers!$B$2:$BD$55,53,FALSE),D256=6,VLOOKUP(H256,[1]Priv_Workers!$B$2:$BD$55,54)))</f>
        <v>14116611</v>
      </c>
      <c r="X256" s="3">
        <f t="shared" si="27"/>
        <v>7.4433587494902283E-3</v>
      </c>
      <c r="Y256" s="2">
        <f>_xlfn.IFS(C256=2014, _xlfn.IFS(E256=1, VLOOKUP(H256, [1]Wage_Info!$B$2:$AH$55, 2, FALSE), E256=2, VLOOKUP(H256, [1]Wage_Info!$B$2:$AH$55, 3, FALSE), E256=3, VLOOKUP(H256, [1]Wage_Info!$B$2:$AH$55, 4, FALSE), E256=4, VLOOKUP(H256, [1]Wage_Info!$B$2:$AH$55, 5, FALSE)), C256=2015, _xlfn.IFS(E256=1, VLOOKUP(H256, [1]Wage_Info!$B$2:$AH$55, 6, FALSE), E256=2, VLOOKUP(H256, [1]Wage_Info!$B$2:$AH$55, 7, FALSE), E256=3, VLOOKUP(H256, [1]Wage_Info!$B$2:$AH$55, 8, FALSE), E256=4, VLOOKUP(H256, [1]Wage_Info!$B$2:$AH$55, 9, FALSE)), C256=2016, _xlfn.IFS(E256=1, VLOOKUP(H256, [1]Wage_Info!$B$2:$AH$55, 10, FALSE), E256=2, VLOOKUP(H256, [1]Wage_Info!$B$2:$AH$55, 11, FALSE), E256=3, VLOOKUP(H256, [1]Wage_Info!$B$2:$AH$55, 12, FALSE), E256=4, VLOOKUP(H256, [1]Wage_Info!$B$2:$AH$55, 13, FALSE)), C256=2017, _xlfn.IFS(E256=1, VLOOKUP(H256, [1]Wage_Info!$B$2:$AH$55, 14, FALSE), E256=2, VLOOKUP(H256, [1]Wage_Info!$B$2:$AH$55, 15, FALSE), E256=3, VLOOKUP(H256, [1]Wage_Info!$B$2:$AH$55, 16, FALSE), E256=4, VLOOKUP(H256, [1]Wage_Info!$B$2:$AH$55, 17, FALSE)), C256 = 2018, _xlfn.IFS(E256=1, VLOOKUP(H256, [1]Wage_Info!$B$2:$AH$55, 18, FALSE), E256=3, VLOOKUP(H256, [1]Wage_Info!$B$2:$AH$55, 19, FALSE)))</f>
        <v>3354034142</v>
      </c>
      <c r="Z256" s="2">
        <f>_xlfn.IFS(C256=2014, _xlfn.IFS(E256=1, VLOOKUP(H256, [1]Wage_Info!$B$2:$AL$55, 20, FALSE), E256=2, VLOOKUP(H256, [1]Wage_Info!$B$2:$AL$55, 21, FALSE), E256=3, VLOOKUP(H256, [1]Wage_Info!$B$2:$AL$55, 22, FALSE), E256=4, VLOOKUP(H256, [1]Wage_Info!$B$2:$AL$55, 23, FALSE)), C256=2015, _xlfn.IFS(E256=1, VLOOKUP(H256, [1]Wage_Info!$B$2:$AL$55, 24, FALSE), E256=2, VLOOKUP(H256, [1]Wage_Info!$B$2:$AL$55, 25, FALSE), E256=3, VLOOKUP(H256, [1]Wage_Info!$B$2:$AL$55, 26, FALSE), E256=4, VLOOKUP(H256, [1]Wage_Info!$B$2:$AL$55, 27, FALSE)), C256=2016, _xlfn.IFS(E256=1, VLOOKUP(H256, [1]Wage_Info!$B$2:$AL$55, 28, FALSE), E256=2, VLOOKUP(H256, [1]Wage_Info!$B$2:$AL$55, 29, FALSE), E256=3, VLOOKUP(H256, [1]Wage_Info!$B$2:$AL$55, 30, FALSE), E256=4, VLOOKUP(H256, [1]Wage_Info!$B$2:$AL$55, 31, FALSE)), C256=2017, _xlfn.IFS(E256=1, VLOOKUP(H256, [1]Wage_Info!$B$2:$AL$55, 32, FALSE), E256=2, VLOOKUP(H256, [1]Wage_Info!$B$2:$AL$55, 33, FALSE), E256=3, VLOOKUP(H256, [1]Wage_Info!$B$2:$AL$55, 34, FALSE), E256=4, VLOOKUP(H256, [1]Wage_Info!$B$2:$AL$55, 35, FALSE)), C256 = 2018, _xlfn.IFS(E256=1, VLOOKUP(H256, [1]Wage_Info!$B$2:$AL$55, 36, FALSE), E256=2, VLOOKUP(H256, [1]Wage_Info!$B$2:$AL$55, 37, FALSE)))</f>
        <v>238492404012</v>
      </c>
      <c r="AA256" s="4">
        <f t="shared" si="28"/>
        <v>1.4063484142795752E-2</v>
      </c>
      <c r="AB256">
        <f>[1]Key!C256</f>
        <v>0</v>
      </c>
      <c r="AC256">
        <f t="shared" si="29"/>
        <v>1</v>
      </c>
      <c r="AD256">
        <f t="shared" si="30"/>
        <v>0</v>
      </c>
      <c r="AE256">
        <f t="shared" si="31"/>
        <v>1</v>
      </c>
      <c r="AF256">
        <f>[1]Key!D256</f>
        <v>0</v>
      </c>
    </row>
    <row r="257" spans="1:32" x14ac:dyDescent="0.3">
      <c r="A257">
        <v>256</v>
      </c>
      <c r="B257">
        <v>75</v>
      </c>
      <c r="C257">
        <v>2016</v>
      </c>
      <c r="D257">
        <v>11</v>
      </c>
      <c r="E257">
        <f t="shared" si="24"/>
        <v>4</v>
      </c>
      <c r="F257">
        <v>2017</v>
      </c>
      <c r="G257" t="s">
        <v>62</v>
      </c>
      <c r="H257" s="1">
        <f>VALUE(IF(G257="foreign",53,SUBSTITUTE(G257,G257,VLOOKUP(G257,[1]Key!$G$2:$H$55,2,))))</f>
        <v>53</v>
      </c>
      <c r="I257" t="s">
        <v>47</v>
      </c>
      <c r="J257">
        <f>VALUE(_xlfn.IFS(I257="foreign",53,I257="fictional",54, I257="unspecified", 55, NOT(OR(I257="foreign",I257="fictional")),SUBSTITUTE(I257,I257,VLOOKUP(I257,[1]Key!$G$2:$H$55,2,))))</f>
        <v>55</v>
      </c>
      <c r="K257">
        <f t="shared" si="25"/>
        <v>0</v>
      </c>
      <c r="L257">
        <f>VLOOKUP(H257, [1]Key!$H$2:$K$54, 2)</f>
        <v>0</v>
      </c>
      <c r="M257">
        <f>VLOOKUP(J257, [1]Key!$H$2:$K$54, 2)</f>
        <v>0</v>
      </c>
      <c r="N257">
        <f>VLOOKUP("*"&amp;G257&amp;"*",[1]Key!$N$2:$O$6,2,FALSE)</f>
        <v>0</v>
      </c>
      <c r="O257">
        <f>VLOOKUP("*"&amp;G257&amp;"*",[1]Key!$R$2:$S$11,2,FALSE)</f>
        <v>0</v>
      </c>
      <c r="P257">
        <v>2941</v>
      </c>
      <c r="Q257" s="2">
        <v>10000000</v>
      </c>
      <c r="R257" t="s">
        <v>49</v>
      </c>
      <c r="S257">
        <f>VLOOKUP(R257, [1]Key!$U$2:$V$25, 2, FALSE)</f>
        <v>7</v>
      </c>
      <c r="T257">
        <f t="shared" si="26"/>
        <v>1</v>
      </c>
      <c r="U257">
        <f>_xlfn.IFS(C257=2018, VLOOKUP(H257, '[1]State Pop'!$B$2:$G$55,6),C257=2017, VLOOKUP(H257, '[1]State Pop'!$B$2:$F$55,5),C257=2016, VLOOKUP(H257, '[1]State Pop'!$B$2:$F$55,4), C257=2015, VLOOKUP(H257, '[1]State Pop'!$B$2:$F$55,3), C257=2014, VLOOKUP(H257, '[1]State Pop'!$B$2:$F$55,2))</f>
        <v>0</v>
      </c>
      <c r="V257">
        <f>_xlfn.IFS(C257=2014,_xlfn.IFS(D257=1,VLOOKUP(H257,[1]Film_Workers!$B$2:$BD$55,2,FALSE),D257=2,VLOOKUP(H257,[1]Film_Workers!$B$2:$BD$55,3,FALSE),D257=3,VLOOKUP(H257,[1]Film_Workers!$B$2:$BD$55,4,FALSE),D257=4,VLOOKUP(H257,[1]Film_Workers!$B$2:$BD$55,5,FALSE),D257=5,VLOOKUP(H257,[1]Film_Workers!$B$2:$BD$55,6,FALSE),D257=6,VLOOKUP(H257,[1]Film_Workers!$B$2:$BD$55,7,FALSE),D257=7,VLOOKUP(H257,[1]Film_Workers!$B$2:$BD$55,8,FALSE),D257=8,VLOOKUP(H257,[1]Film_Workers!$B$2:$BD$55,9,FALSE),D257=9,VLOOKUP(H257,[1]Film_Workers!$B$2:$BD$55,10,FALSE),D257=10,VLOOKUP(H257,[1]Film_Workers!$B$2:$BD$55,11,FALSE),D257=11,VLOOKUP(H257,[1]Film_Workers!$B$2:$BD$55,12,FALSE),D257=12,VLOOKUP(H257,[1]Film_Workers!$B$2:$BD$55,13,FALSE)),C257=2015,_xlfn.IFS(D257=1,VLOOKUP(H257,[1]Film_Workers!$B$2:$BD$55,14,FALSE),D257=2,VLOOKUP(H257,[1]Film_Workers!$B$2:$BD$55,15,FALSE),D257=3,VLOOKUP(H257,[1]Film_Workers!$B$2:$BD$55,16,FALSE),D257=4,VLOOKUP(H257,[1]Film_Workers!$B$2:$BD$55,17,FALSE),D257=5,VLOOKUP(H257,[1]Film_Workers!$B$2:$BD$55,18,FALSE),D257=6,VLOOKUP(H257,[1]Film_Workers!$B$2:$BD$55,19,FALSE),D257=7,VLOOKUP(H257,[1]Film_Workers!$B$2:$BD$55,20,FALSE),D257=8,VLOOKUP(H257,[1]Film_Workers!$B$2:$BD$55,21,FALSE),D257=9,VLOOKUP(H257,[1]Film_Workers!$B$2:$BD$55,22,FALSE),D257=10,VLOOKUP(H257,[1]Film_Workers!$B$2:$BD$55,23,FALSE),D257=11,VLOOKUP(H257,[1]Film_Workers!$B$2:$BD$55,24,FALSE),D257=12,VLOOKUP(H257,[1]Film_Workers!$B$2:$BD$55,25,FALSE)),C257=2016,_xlfn.IFS(D257=1,VLOOKUP(H257,[1]Film_Workers!$B$2:$BD$55,26,FALSE),D257=2,VLOOKUP(H257,[1]Film_Workers!$B$2:$BD$55,27,FALSE),D257=3,VLOOKUP(H257,[1]Film_Workers!$B$2:$BD$55,28,FALSE),D257=4,VLOOKUP(H257,[1]Film_Workers!$B$2:$BD$55,29,FALSE),D257=5,VLOOKUP(H257,[1]Film_Workers!$B$2:$BD$55,30,FALSE),D257=6,VLOOKUP(H257,[1]Film_Workers!$B$2:$BD$55,31,FALSE),D257=7,VLOOKUP(H257,[1]Film_Workers!$B$2:$BD$55,32,FALSE),D257=8,VLOOKUP(H257,[1]Film_Workers!$B$2:$BD$55,33,FALSE),D257=9,VLOOKUP(H257,[1]Film_Workers!$B$2:$BD$55,34,FALSE),D257=10,VLOOKUP(H257,[1]Film_Workers!$B$2:$BD$55,35,FALSE),D257=11,VLOOKUP(H257,[1]Film_Workers!$B$2:$BD$55,36,FALSE),D257=12,VLOOKUP(H257,[1]Film_Workers!$B$2:$BD$55,37,FALSE)),C257=2017,_xlfn.IFS(D257=1,VLOOKUP(H257,[1]Film_Workers!$B$2:$BD$55,38,FALSE),D257=2,VLOOKUP(H257,[1]Film_Workers!$B$2:$BD$55,39,FALSE),D257=3,VLOOKUP(H257,[1]Film_Workers!$B$2:$BD$55,40,FALSE),D257=4,VLOOKUP(H257,[1]Film_Workers!$B$2:$BD$55,41,FALSE),D257=5,VLOOKUP(H257,[1]Film_Workers!$B$2:$BD$55,42,FALSE),D257=6,VLOOKUP(H257,[1]Film_Workers!$B$2:$BD$55,43,FALSE),D257=7,VLOOKUP(H257,[1]Film_Workers!$B$2:$BD$55,43,FALSE),D257=8,VLOOKUP(H257,[1]Film_Workers!$B$2:$BD$55,44,FALSE),D257=9,VLOOKUP(H257,[1]Film_Workers!$B$2:$BD$55,45,FALSE),D257=10,VLOOKUP(H257,[1]Film_Workers!$B$2:$BD$55,46,FALSE),D257=11,VLOOKUP(H257,[1]Film_Workers!$B$2:$BD$55,47,FALSE),D257=12,VLOOKUP(H257,[1]Film_Workers!$B$2:$BD$55,48)),C257=2018,_xlfn.IFS(D257=1,VLOOKUP(H257,[1]Film_Workers!$B$2:$BD$55,49,FALSE),D257=2,VLOOKUP(H257,[1]Film_Workers!$B$2:$BD$55,50,FALSE),D257=3,VLOOKUP(H257,[1]Film_Workers!$B$2:$BD$55,51,FALSE),D257=4,VLOOKUP(H257,[1]Film_Workers!$B$2:$BD$55,52,FALSE),D257=5,VLOOKUP(H257,[1]Film_Workers!$B$2:$BD$55,53,FALSE),D257=6,VLOOKUP(H257,[1]Film_Workers!$B$2:$BD$55,54)))</f>
        <v>0</v>
      </c>
      <c r="W257">
        <f>_xlfn.IFS(C257=2014,_xlfn.IFS(D257=1,VLOOKUP(H257,[1]Priv_Workers!$B$2:$BD$55,2,FALSE),D257=2,VLOOKUP(H257,[1]Priv_Workers!$B$2:$BD$55,3,FALSE),D257=3,VLOOKUP(H257,[1]Priv_Workers!$B$2:$BD$55,4,FALSE),D257=4,VLOOKUP(H257,[1]Priv_Workers!$B$2:$BD$55,5,FALSE),D257=5,VLOOKUP(H257,[1]Priv_Workers!$B$2:$BD$55,6,FALSE),D257=6,VLOOKUP(H257,[1]Priv_Workers!$B$2:$BD$55,7,FALSE),D257=7,VLOOKUP(H257,[1]Priv_Workers!$B$2:$BD$55,8,FALSE),D257=8,VLOOKUP(H257,[1]Priv_Workers!$B$2:$BD$55,9,FALSE),D257=9,VLOOKUP(H257,[1]Priv_Workers!$B$2:$BD$55,10,FALSE),D257=10,VLOOKUP(H257,[1]Priv_Workers!$B$2:$BD$55,11,FALSE),D257=11,VLOOKUP(H257,[1]Priv_Workers!$B$2:$BD$55,12,FALSE),D257=12,VLOOKUP(H257,[1]Priv_Workers!$B$2:$BD$55,13,FALSE)),C257=2015,_xlfn.IFS(D257=1,VLOOKUP(H257,[1]Priv_Workers!$B$2:$BD$55,14,FALSE),D257=2,VLOOKUP(H257,[1]Priv_Workers!$B$2:$BD$55,15,FALSE),D257=3,VLOOKUP(H257,[1]Priv_Workers!$B$2:$BD$55,16,FALSE),D257=4,VLOOKUP(H257,[1]Priv_Workers!$B$2:$BD$55,17,FALSE),D257=5,VLOOKUP(H257,[1]Priv_Workers!$B$2:$BD$55,18,FALSE),D257=6,VLOOKUP(H257,[1]Priv_Workers!$B$2:$BD$55,19,FALSE),D257=7,VLOOKUP(H257,[1]Priv_Workers!$B$2:$BD$55,20,FALSE),D257=8,VLOOKUP(H257,[1]Priv_Workers!$B$2:$BD$55,21,FALSE),D257=9,VLOOKUP(H257,[1]Priv_Workers!$B$2:$BD$55,22,FALSE),D257=10,VLOOKUP(H257,[1]Priv_Workers!$B$2:$BD$55,23,FALSE),D257=11,VLOOKUP(H257,[1]Priv_Workers!$B$2:$BD$55,24,FALSE),D257=12,VLOOKUP(H257,[1]Priv_Workers!$B$2:$BD$55,25,FALSE)),C257=2016,_xlfn.IFS(D257=1,VLOOKUP(H257,[1]Priv_Workers!$B$2:$BD$55,26,FALSE),D257=2,VLOOKUP(H257,[1]Priv_Workers!$B$2:$BD$55,27,FALSE),D257=3,VLOOKUP(H257,[1]Priv_Workers!$B$2:$BD$55,28,FALSE),D257=4,VLOOKUP(H257,[1]Priv_Workers!$B$2:$BD$55,29,FALSE),D257=5,VLOOKUP(H257,[1]Priv_Workers!$B$2:$BD$55,30,FALSE),D257=6,VLOOKUP(H257,[1]Priv_Workers!$B$2:$BD$55,31,FALSE),D257=7,VLOOKUP(H257,[1]Priv_Workers!$B$2:$BD$55,32,FALSE),D257=8,VLOOKUP(H257,[1]Priv_Workers!$B$2:$BD$55,33,FALSE),D257=9,VLOOKUP(H257,[1]Priv_Workers!$B$2:$BD$55,34,FALSE),D257=10,VLOOKUP(H257,[1]Priv_Workers!$B$2:$BD$55,35,FALSE),D257=11,VLOOKUP(H257,[1]Priv_Workers!$B$2:$BD$55,36,FALSE),D257=12,VLOOKUP(H257,[1]Priv_Workers!$B$2:$BD$55,37,FALSE)),C257=2017,_xlfn.IFS(D257=1,VLOOKUP(H257,[1]Priv_Workers!$B$2:$BD$55,38,FALSE),D257=2,VLOOKUP(H257,[1]Priv_Workers!$B$2:$BD$55,39,FALSE),D257=3,VLOOKUP(H257,[1]Priv_Workers!$B$2:$BD$55,40,FALSE),D257=4,VLOOKUP(H257,[1]Priv_Workers!$B$2:$BD$55,41,FALSE),D257=5,VLOOKUP(H257,[1]Priv_Workers!$B$2:$BD$55,42,FALSE),D257=6,VLOOKUP(H257,[1]Priv_Workers!$B$2:$BD$55,43,FALSE),D257=7,VLOOKUP(H257,[1]Priv_Workers!$B$2:$BD$55,43,FALSE),D257=8,VLOOKUP(H257,[1]Priv_Workers!$B$2:$BD$55,44,FALSE),D257=9,VLOOKUP(H257,[1]Priv_Workers!$B$2:$BD$55,45,FALSE),D257=10,VLOOKUP(H257,[1]Priv_Workers!$B$2:$BD$55,46,FALSE),D257=11,VLOOKUP(H257,[1]Priv_Workers!$B$2:$BD$55,47,FALSE),D257=12,VLOOKUP(H257,[1]Priv_Workers!$B$2:$BD$55,48)),C257=2018,_xlfn.IFS(D257=1,VLOOKUP(H257,[1]Priv_Workers!$B$2:$BD$55,49,FALSE),D257=2,VLOOKUP(H257,[1]Priv_Workers!$B$2:$BD$55,50,FALSE),D257=3,VLOOKUP(H257,[1]Priv_Workers!$B$2:$BD$55,51,FALSE),D257=4,VLOOKUP(H257,[1]Priv_Workers!$B$2:$BD$55,52,FALSE),D257=5,VLOOKUP(H257,[1]Priv_Workers!$B$2:$BD$55,53,FALSE),D257=6,VLOOKUP(H257,[1]Priv_Workers!$B$2:$BD$55,54)))</f>
        <v>0</v>
      </c>
      <c r="X257" s="3" t="e">
        <f t="shared" si="27"/>
        <v>#DIV/0!</v>
      </c>
      <c r="Y257" s="2">
        <f>_xlfn.IFS(C257=2014, _xlfn.IFS(E257=1, VLOOKUP(H257, [1]Wage_Info!$B$2:$AH$55, 2, FALSE), E257=2, VLOOKUP(H257, [1]Wage_Info!$B$2:$AH$55, 3, FALSE), E257=3, VLOOKUP(H257, [1]Wage_Info!$B$2:$AH$55, 4, FALSE), E257=4, VLOOKUP(H257, [1]Wage_Info!$B$2:$AH$55, 5, FALSE)), C257=2015, _xlfn.IFS(E257=1, VLOOKUP(H257, [1]Wage_Info!$B$2:$AH$55, 6, FALSE), E257=2, VLOOKUP(H257, [1]Wage_Info!$B$2:$AH$55, 7, FALSE), E257=3, VLOOKUP(H257, [1]Wage_Info!$B$2:$AH$55, 8, FALSE), E257=4, VLOOKUP(H257, [1]Wage_Info!$B$2:$AH$55, 9, FALSE)), C257=2016, _xlfn.IFS(E257=1, VLOOKUP(H257, [1]Wage_Info!$B$2:$AH$55, 10, FALSE), E257=2, VLOOKUP(H257, [1]Wage_Info!$B$2:$AH$55, 11, FALSE), E257=3, VLOOKUP(H257, [1]Wage_Info!$B$2:$AH$55, 12, FALSE), E257=4, VLOOKUP(H257, [1]Wage_Info!$B$2:$AH$55, 13, FALSE)), C257=2017, _xlfn.IFS(E257=1, VLOOKUP(H257, [1]Wage_Info!$B$2:$AH$55, 14, FALSE), E257=2, VLOOKUP(H257, [1]Wage_Info!$B$2:$AH$55, 15, FALSE), E257=3, VLOOKUP(H257, [1]Wage_Info!$B$2:$AH$55, 16, FALSE), E257=4, VLOOKUP(H257, [1]Wage_Info!$B$2:$AH$55, 17, FALSE)), C257 = 2018, _xlfn.IFS(E257=1, VLOOKUP(H257, [1]Wage_Info!$B$2:$AH$55, 18, FALSE), E257=3, VLOOKUP(H257, [1]Wage_Info!$B$2:$AH$55, 19, FALSE)))</f>
        <v>0</v>
      </c>
      <c r="Z257" s="2">
        <f>_xlfn.IFS(C257=2014, _xlfn.IFS(E257=1, VLOOKUP(H257, [1]Wage_Info!$B$2:$AL$55, 20, FALSE), E257=2, VLOOKUP(H257, [1]Wage_Info!$B$2:$AL$55, 21, FALSE), E257=3, VLOOKUP(H257, [1]Wage_Info!$B$2:$AL$55, 22, FALSE), E257=4, VLOOKUP(H257, [1]Wage_Info!$B$2:$AL$55, 23, FALSE)), C257=2015, _xlfn.IFS(E257=1, VLOOKUP(H257, [1]Wage_Info!$B$2:$AL$55, 24, FALSE), E257=2, VLOOKUP(H257, [1]Wage_Info!$B$2:$AL$55, 25, FALSE), E257=3, VLOOKUP(H257, [1]Wage_Info!$B$2:$AL$55, 26, FALSE), E257=4, VLOOKUP(H257, [1]Wage_Info!$B$2:$AL$55, 27, FALSE)), C257=2016, _xlfn.IFS(E257=1, VLOOKUP(H257, [1]Wage_Info!$B$2:$AL$55, 28, FALSE), E257=2, VLOOKUP(H257, [1]Wage_Info!$B$2:$AL$55, 29, FALSE), E257=3, VLOOKUP(H257, [1]Wage_Info!$B$2:$AL$55, 30, FALSE), E257=4, VLOOKUP(H257, [1]Wage_Info!$B$2:$AL$55, 31, FALSE)), C257=2017, _xlfn.IFS(E257=1, VLOOKUP(H257, [1]Wage_Info!$B$2:$AL$55, 32, FALSE), E257=2, VLOOKUP(H257, [1]Wage_Info!$B$2:$AL$55, 33, FALSE), E257=3, VLOOKUP(H257, [1]Wage_Info!$B$2:$AL$55, 34, FALSE), E257=4, VLOOKUP(H257, [1]Wage_Info!$B$2:$AL$55, 35, FALSE)), C257 = 2018, _xlfn.IFS(E257=1, VLOOKUP(H257, [1]Wage_Info!$B$2:$AL$55, 36, FALSE), E257=2, VLOOKUP(H257, [1]Wage_Info!$B$2:$AL$55, 37, FALSE)))</f>
        <v>0</v>
      </c>
      <c r="AA257" s="4" t="e">
        <f t="shared" si="28"/>
        <v>#DIV/0!</v>
      </c>
      <c r="AB257">
        <f>[1]Key!C257</f>
        <v>1</v>
      </c>
      <c r="AC257">
        <f t="shared" si="29"/>
        <v>0</v>
      </c>
      <c r="AD257">
        <f t="shared" si="30"/>
        <v>0</v>
      </c>
      <c r="AE257">
        <f t="shared" si="31"/>
        <v>0</v>
      </c>
      <c r="AF257">
        <f>[1]Key!D257</f>
        <v>0</v>
      </c>
    </row>
    <row r="258" spans="1:32" x14ac:dyDescent="0.3">
      <c r="A258">
        <v>257</v>
      </c>
      <c r="B258">
        <v>76</v>
      </c>
      <c r="C258">
        <v>2016</v>
      </c>
      <c r="D258">
        <v>7</v>
      </c>
      <c r="E258">
        <f t="shared" ref="E258:E321" si="32">_xlfn.IFS(OR(D258=1,D258= 2,D258= 3), 1, OR(D258=4,D258=5,D258=6), 2, OR(D258=7,D258=8,D258=9), 3, OR(D258=10,D258= 11,D258= 12), 4)</f>
        <v>3</v>
      </c>
      <c r="F258">
        <v>2017</v>
      </c>
      <c r="G258" t="s">
        <v>82</v>
      </c>
      <c r="H258" s="1">
        <f>VALUE(IF(G258="foreign",53,SUBSTITUTE(G258,G258,VLOOKUP(G258,[1]Key!$G$2:$H$55,2,))))</f>
        <v>32</v>
      </c>
      <c r="I258" t="s">
        <v>82</v>
      </c>
      <c r="J258">
        <f>VALUE(_xlfn.IFS(I258="foreign",53,I258="fictional",54, I258="unspecified", 55, NOT(OR(I258="foreign",I258="fictional")),SUBSTITUTE(I258,I258,VLOOKUP(I258,[1]Key!$G$2:$H$55,2,))))</f>
        <v>32</v>
      </c>
      <c r="K258">
        <f t="shared" ref="K258:K321" si="33">IF(H258=J258,1,0)</f>
        <v>1</v>
      </c>
      <c r="L258">
        <f>VLOOKUP(H258, [1]Key!$H$2:$K$54, 2)</f>
        <v>3</v>
      </c>
      <c r="M258">
        <f>VLOOKUP(J258, [1]Key!$H$2:$K$54, 2)</f>
        <v>3</v>
      </c>
      <c r="N258">
        <f>VLOOKUP("*"&amp;G258&amp;"*",[1]Key!$N$2:$O$6,2,FALSE)</f>
        <v>4</v>
      </c>
      <c r="O258">
        <f>VLOOKUP("*"&amp;G258&amp;"*",[1]Key!$R$2:$S$11,2,FALSE)</f>
        <v>4</v>
      </c>
      <c r="P258">
        <v>2934</v>
      </c>
      <c r="Q258" s="2">
        <v>39000000</v>
      </c>
      <c r="R258" t="s">
        <v>122</v>
      </c>
      <c r="S258">
        <f>VLOOKUP(R258, [1]Key!$U$2:$V$50, 2, FALSE)</f>
        <v>25</v>
      </c>
      <c r="T258">
        <f t="shared" ref="T258:T321" si="34">IF(S258 &lt; 7, 0, 1)</f>
        <v>1</v>
      </c>
      <c r="U258">
        <f>_xlfn.IFS(C258=2018, VLOOKUP(H258, '[1]State Pop'!$B$2:$G$55,6),C258=2017, VLOOKUP(H258, '[1]State Pop'!$B$2:$F$55,5),C258=2016, VLOOKUP(H258, '[1]State Pop'!$B$2:$F$55,4), C258=2015, VLOOKUP(H258, '[1]State Pop'!$B$2:$F$55,3), C258=2014, VLOOKUP(H258, '[1]State Pop'!$B$2:$F$55,2))</f>
        <v>2085432</v>
      </c>
      <c r="V258">
        <f>_xlfn.IFS(C258=2014,_xlfn.IFS(D258=1,VLOOKUP(H258,[1]Film_Workers!$B$2:$BD$55,2,FALSE),D258=2,VLOOKUP(H258,[1]Film_Workers!$B$2:$BD$55,3,FALSE),D258=3,VLOOKUP(H258,[1]Film_Workers!$B$2:$BD$55,4,FALSE),D258=4,VLOOKUP(H258,[1]Film_Workers!$B$2:$BD$55,5,FALSE),D258=5,VLOOKUP(H258,[1]Film_Workers!$B$2:$BD$55,6,FALSE),D258=6,VLOOKUP(H258,[1]Film_Workers!$B$2:$BD$55,7,FALSE),D258=7,VLOOKUP(H258,[1]Film_Workers!$B$2:$BD$55,8,FALSE),D258=8,VLOOKUP(H258,[1]Film_Workers!$B$2:$BD$55,9,FALSE),D258=9,VLOOKUP(H258,[1]Film_Workers!$B$2:$BD$55,10,FALSE),D258=10,VLOOKUP(H258,[1]Film_Workers!$B$2:$BD$55,11,FALSE),D258=11,VLOOKUP(H258,[1]Film_Workers!$B$2:$BD$55,12,FALSE),D258=12,VLOOKUP(H258,[1]Film_Workers!$B$2:$BD$55,13,FALSE)),C258=2015,_xlfn.IFS(D258=1,VLOOKUP(H258,[1]Film_Workers!$B$2:$BD$55,14,FALSE),D258=2,VLOOKUP(H258,[1]Film_Workers!$B$2:$BD$55,15,FALSE),D258=3,VLOOKUP(H258,[1]Film_Workers!$B$2:$BD$55,16,FALSE),D258=4,VLOOKUP(H258,[1]Film_Workers!$B$2:$BD$55,17,FALSE),D258=5,VLOOKUP(H258,[1]Film_Workers!$B$2:$BD$55,18,FALSE),D258=6,VLOOKUP(H258,[1]Film_Workers!$B$2:$BD$55,19,FALSE),D258=7,VLOOKUP(H258,[1]Film_Workers!$B$2:$BD$55,20,FALSE),D258=8,VLOOKUP(H258,[1]Film_Workers!$B$2:$BD$55,21,FALSE),D258=9,VLOOKUP(H258,[1]Film_Workers!$B$2:$BD$55,22,FALSE),D258=10,VLOOKUP(H258,[1]Film_Workers!$B$2:$BD$55,23,FALSE),D258=11,VLOOKUP(H258,[1]Film_Workers!$B$2:$BD$55,24,FALSE),D258=12,VLOOKUP(H258,[1]Film_Workers!$B$2:$BD$55,25,FALSE)),C258=2016,_xlfn.IFS(D258=1,VLOOKUP(H258,[1]Film_Workers!$B$2:$BD$55,26,FALSE),D258=2,VLOOKUP(H258,[1]Film_Workers!$B$2:$BD$55,27,FALSE),D258=3,VLOOKUP(H258,[1]Film_Workers!$B$2:$BD$55,28,FALSE),D258=4,VLOOKUP(H258,[1]Film_Workers!$B$2:$BD$55,29,FALSE),D258=5,VLOOKUP(H258,[1]Film_Workers!$B$2:$BD$55,30,FALSE),D258=6,VLOOKUP(H258,[1]Film_Workers!$B$2:$BD$55,31,FALSE),D258=7,VLOOKUP(H258,[1]Film_Workers!$B$2:$BD$55,32,FALSE),D258=8,VLOOKUP(H258,[1]Film_Workers!$B$2:$BD$55,33,FALSE),D258=9,VLOOKUP(H258,[1]Film_Workers!$B$2:$BD$55,34,FALSE),D258=10,VLOOKUP(H258,[1]Film_Workers!$B$2:$BD$55,35,FALSE),D258=11,VLOOKUP(H258,[1]Film_Workers!$B$2:$BD$55,36,FALSE),D258=12,VLOOKUP(H258,[1]Film_Workers!$B$2:$BD$55,37,FALSE)),C258=2017,_xlfn.IFS(D258=1,VLOOKUP(H258,[1]Film_Workers!$B$2:$BD$55,38,FALSE),D258=2,VLOOKUP(H258,[1]Film_Workers!$B$2:$BD$55,39,FALSE),D258=3,VLOOKUP(H258,[1]Film_Workers!$B$2:$BD$55,40,FALSE),D258=4,VLOOKUP(H258,[1]Film_Workers!$B$2:$BD$55,41,FALSE),D258=5,VLOOKUP(H258,[1]Film_Workers!$B$2:$BD$55,42,FALSE),D258=6,VLOOKUP(H258,[1]Film_Workers!$B$2:$BD$55,43,FALSE),D258=7,VLOOKUP(H258,[1]Film_Workers!$B$2:$BD$55,43,FALSE),D258=8,VLOOKUP(H258,[1]Film_Workers!$B$2:$BD$55,44,FALSE),D258=9,VLOOKUP(H258,[1]Film_Workers!$B$2:$BD$55,45,FALSE),D258=10,VLOOKUP(H258,[1]Film_Workers!$B$2:$BD$55,46,FALSE),D258=11,VLOOKUP(H258,[1]Film_Workers!$B$2:$BD$55,47,FALSE),D258=12,VLOOKUP(H258,[1]Film_Workers!$B$2:$BD$55,48)),C258=2018,_xlfn.IFS(D258=1,VLOOKUP(H258,[1]Film_Workers!$B$2:$BD$55,49,FALSE),D258=2,VLOOKUP(H258,[1]Film_Workers!$B$2:$BD$55,50,FALSE),D258=3,VLOOKUP(H258,[1]Film_Workers!$B$2:$BD$55,51,FALSE),D258=4,VLOOKUP(H258,[1]Film_Workers!$B$2:$BD$55,52,FALSE),D258=5,VLOOKUP(H258,[1]Film_Workers!$B$2:$BD$55,53,FALSE),D258=6,VLOOKUP(H258,[1]Film_Workers!$B$2:$BD$55,54)))</f>
        <v>2520</v>
      </c>
      <c r="W258">
        <f>_xlfn.IFS(C258=2014,_xlfn.IFS(D258=1,VLOOKUP(H258,[1]Priv_Workers!$B$2:$BD$55,2,FALSE),D258=2,VLOOKUP(H258,[1]Priv_Workers!$B$2:$BD$55,3,FALSE),D258=3,VLOOKUP(H258,[1]Priv_Workers!$B$2:$BD$55,4,FALSE),D258=4,VLOOKUP(H258,[1]Priv_Workers!$B$2:$BD$55,5,FALSE),D258=5,VLOOKUP(H258,[1]Priv_Workers!$B$2:$BD$55,6,FALSE),D258=6,VLOOKUP(H258,[1]Priv_Workers!$B$2:$BD$55,7,FALSE),D258=7,VLOOKUP(H258,[1]Priv_Workers!$B$2:$BD$55,8,FALSE),D258=8,VLOOKUP(H258,[1]Priv_Workers!$B$2:$BD$55,9,FALSE),D258=9,VLOOKUP(H258,[1]Priv_Workers!$B$2:$BD$55,10,FALSE),D258=10,VLOOKUP(H258,[1]Priv_Workers!$B$2:$BD$55,11,FALSE),D258=11,VLOOKUP(H258,[1]Priv_Workers!$B$2:$BD$55,12,FALSE),D258=12,VLOOKUP(H258,[1]Priv_Workers!$B$2:$BD$55,13,FALSE)),C258=2015,_xlfn.IFS(D258=1,VLOOKUP(H258,[1]Priv_Workers!$B$2:$BD$55,14,FALSE),D258=2,VLOOKUP(H258,[1]Priv_Workers!$B$2:$BD$55,15,FALSE),D258=3,VLOOKUP(H258,[1]Priv_Workers!$B$2:$BD$55,16,FALSE),D258=4,VLOOKUP(H258,[1]Priv_Workers!$B$2:$BD$55,17,FALSE),D258=5,VLOOKUP(H258,[1]Priv_Workers!$B$2:$BD$55,18,FALSE),D258=6,VLOOKUP(H258,[1]Priv_Workers!$B$2:$BD$55,19,FALSE),D258=7,VLOOKUP(H258,[1]Priv_Workers!$B$2:$BD$55,20,FALSE),D258=8,VLOOKUP(H258,[1]Priv_Workers!$B$2:$BD$55,21,FALSE),D258=9,VLOOKUP(H258,[1]Priv_Workers!$B$2:$BD$55,22,FALSE),D258=10,VLOOKUP(H258,[1]Priv_Workers!$B$2:$BD$55,23,FALSE),D258=11,VLOOKUP(H258,[1]Priv_Workers!$B$2:$BD$55,24,FALSE),D258=12,VLOOKUP(H258,[1]Priv_Workers!$B$2:$BD$55,25,FALSE)),C258=2016,_xlfn.IFS(D258=1,VLOOKUP(H258,[1]Priv_Workers!$B$2:$BD$55,26,FALSE),D258=2,VLOOKUP(H258,[1]Priv_Workers!$B$2:$BD$55,27,FALSE),D258=3,VLOOKUP(H258,[1]Priv_Workers!$B$2:$BD$55,28,FALSE),D258=4,VLOOKUP(H258,[1]Priv_Workers!$B$2:$BD$55,29,FALSE),D258=5,VLOOKUP(H258,[1]Priv_Workers!$B$2:$BD$55,30,FALSE),D258=6,VLOOKUP(H258,[1]Priv_Workers!$B$2:$BD$55,31,FALSE),D258=7,VLOOKUP(H258,[1]Priv_Workers!$B$2:$BD$55,32,FALSE),D258=8,VLOOKUP(H258,[1]Priv_Workers!$B$2:$BD$55,33,FALSE),D258=9,VLOOKUP(H258,[1]Priv_Workers!$B$2:$BD$55,34,FALSE),D258=10,VLOOKUP(H258,[1]Priv_Workers!$B$2:$BD$55,35,FALSE),D258=11,VLOOKUP(H258,[1]Priv_Workers!$B$2:$BD$55,36,FALSE),D258=12,VLOOKUP(H258,[1]Priv_Workers!$B$2:$BD$55,37,FALSE)),C258=2017,_xlfn.IFS(D258=1,VLOOKUP(H258,[1]Priv_Workers!$B$2:$BD$55,38,FALSE),D258=2,VLOOKUP(H258,[1]Priv_Workers!$B$2:$BD$55,39,FALSE),D258=3,VLOOKUP(H258,[1]Priv_Workers!$B$2:$BD$55,40,FALSE),D258=4,VLOOKUP(H258,[1]Priv_Workers!$B$2:$BD$55,41,FALSE),D258=5,VLOOKUP(H258,[1]Priv_Workers!$B$2:$BD$55,42,FALSE),D258=6,VLOOKUP(H258,[1]Priv_Workers!$B$2:$BD$55,43,FALSE),D258=7,VLOOKUP(H258,[1]Priv_Workers!$B$2:$BD$55,43,FALSE),D258=8,VLOOKUP(H258,[1]Priv_Workers!$B$2:$BD$55,44,FALSE),D258=9,VLOOKUP(H258,[1]Priv_Workers!$B$2:$BD$55,45,FALSE),D258=10,VLOOKUP(H258,[1]Priv_Workers!$B$2:$BD$55,46,FALSE),D258=11,VLOOKUP(H258,[1]Priv_Workers!$B$2:$BD$55,47,FALSE),D258=12,VLOOKUP(H258,[1]Priv_Workers!$B$2:$BD$55,48)),C258=2018,_xlfn.IFS(D258=1,VLOOKUP(H258,[1]Priv_Workers!$B$2:$BD$55,49,FALSE),D258=2,VLOOKUP(H258,[1]Priv_Workers!$B$2:$BD$55,50,FALSE),D258=3,VLOOKUP(H258,[1]Priv_Workers!$B$2:$BD$55,51,FALSE),D258=4,VLOOKUP(H258,[1]Priv_Workers!$B$2:$BD$55,52,FALSE),D258=5,VLOOKUP(H258,[1]Priv_Workers!$B$2:$BD$55,53,FALSE),D258=6,VLOOKUP(H258,[1]Priv_Workers!$B$2:$BD$55,54)))</f>
        <v>634998</v>
      </c>
      <c r="X258" s="3">
        <f t="shared" ref="X258:X321" si="35">V258/W258</f>
        <v>3.9685164362722406E-3</v>
      </c>
      <c r="Y258" s="2">
        <f>_xlfn.IFS(C258=2014, _xlfn.IFS(E258=1, VLOOKUP(H258, [1]Wage_Info!$B$2:$AH$55, 2, FALSE), E258=2, VLOOKUP(H258, [1]Wage_Info!$B$2:$AH$55, 3, FALSE), E258=3, VLOOKUP(H258, [1]Wage_Info!$B$2:$AH$55, 4, FALSE), E258=4, VLOOKUP(H258, [1]Wage_Info!$B$2:$AH$55, 5, FALSE)), C258=2015, _xlfn.IFS(E258=1, VLOOKUP(H258, [1]Wage_Info!$B$2:$AH$55, 6, FALSE), E258=2, VLOOKUP(H258, [1]Wage_Info!$B$2:$AH$55, 7, FALSE), E258=3, VLOOKUP(H258, [1]Wage_Info!$B$2:$AH$55, 8, FALSE), E258=4, VLOOKUP(H258, [1]Wage_Info!$B$2:$AH$55, 9, FALSE)), C258=2016, _xlfn.IFS(E258=1, VLOOKUP(H258, [1]Wage_Info!$B$2:$AH$55, 10, FALSE), E258=2, VLOOKUP(H258, [1]Wage_Info!$B$2:$AH$55, 11, FALSE), E258=3, VLOOKUP(H258, [1]Wage_Info!$B$2:$AH$55, 12, FALSE), E258=4, VLOOKUP(H258, [1]Wage_Info!$B$2:$AH$55, 13, FALSE)), C258=2017, _xlfn.IFS(E258=1, VLOOKUP(H258, [1]Wage_Info!$B$2:$AH$55, 14, FALSE), E258=2, VLOOKUP(H258, [1]Wage_Info!$B$2:$AH$55, 15, FALSE), E258=3, VLOOKUP(H258, [1]Wage_Info!$B$2:$AH$55, 16, FALSE), E258=4, VLOOKUP(H258, [1]Wage_Info!$B$2:$AH$55, 17, FALSE)), C258 = 2018, _xlfn.IFS(E258=1, VLOOKUP(H258, [1]Wage_Info!$B$2:$AH$55, 18, FALSE), E258=3, VLOOKUP(H258, [1]Wage_Info!$B$2:$AH$55, 19, FALSE)))</f>
        <v>50497703</v>
      </c>
      <c r="Z258" s="2">
        <f>_xlfn.IFS(C258=2014, _xlfn.IFS(E258=1, VLOOKUP(H258, [1]Wage_Info!$B$2:$AL$55, 20, FALSE), E258=2, VLOOKUP(H258, [1]Wage_Info!$B$2:$AL$55, 21, FALSE), E258=3, VLOOKUP(H258, [1]Wage_Info!$B$2:$AL$55, 22, FALSE), E258=4, VLOOKUP(H258, [1]Wage_Info!$B$2:$AL$55, 23, FALSE)), C258=2015, _xlfn.IFS(E258=1, VLOOKUP(H258, [1]Wage_Info!$B$2:$AL$55, 24, FALSE), E258=2, VLOOKUP(H258, [1]Wage_Info!$B$2:$AL$55, 25, FALSE), E258=3, VLOOKUP(H258, [1]Wage_Info!$B$2:$AL$55, 26, FALSE), E258=4, VLOOKUP(H258, [1]Wage_Info!$B$2:$AL$55, 27, FALSE)), C258=2016, _xlfn.IFS(E258=1, VLOOKUP(H258, [1]Wage_Info!$B$2:$AL$55, 28, FALSE), E258=2, VLOOKUP(H258, [1]Wage_Info!$B$2:$AL$55, 29, FALSE), E258=3, VLOOKUP(H258, [1]Wage_Info!$B$2:$AL$55, 30, FALSE), E258=4, VLOOKUP(H258, [1]Wage_Info!$B$2:$AL$55, 31, FALSE)), C258=2017, _xlfn.IFS(E258=1, VLOOKUP(H258, [1]Wage_Info!$B$2:$AL$55, 32, FALSE), E258=2, VLOOKUP(H258, [1]Wage_Info!$B$2:$AL$55, 33, FALSE), E258=3, VLOOKUP(H258, [1]Wage_Info!$B$2:$AL$55, 34, FALSE), E258=4, VLOOKUP(H258, [1]Wage_Info!$B$2:$AL$55, 35, FALSE)), C258 = 2018, _xlfn.IFS(E258=1, VLOOKUP(H258, [1]Wage_Info!$B$2:$AL$55, 36, FALSE), E258=2, VLOOKUP(H258, [1]Wage_Info!$B$2:$AL$55, 37, FALSE)))</f>
        <v>6538085818</v>
      </c>
      <c r="AA258" s="4">
        <f t="shared" ref="AA258:AA321" si="36">Y258/Z258</f>
        <v>7.7236219293688076E-3</v>
      </c>
      <c r="AB258">
        <f>[1]Key!C258</f>
        <v>1</v>
      </c>
      <c r="AC258">
        <f t="shared" ref="AC258:AC321" si="37">IF(G258="CA", 1, 0)</f>
        <v>0</v>
      </c>
      <c r="AD258">
        <f t="shared" ref="AD258:AD321" si="38">IF(G258="NY", 1, 0)</f>
        <v>0</v>
      </c>
      <c r="AE258">
        <f t="shared" ref="AE258:AE321" si="39">AC258+AD258</f>
        <v>0</v>
      </c>
      <c r="AF258">
        <f>[1]Key!D258</f>
        <v>0</v>
      </c>
    </row>
    <row r="259" spans="1:32" x14ac:dyDescent="0.3">
      <c r="A259">
        <v>258</v>
      </c>
      <c r="B259">
        <v>77</v>
      </c>
      <c r="C259">
        <v>2015</v>
      </c>
      <c r="D259">
        <v>3</v>
      </c>
      <c r="E259">
        <f t="shared" si="32"/>
        <v>1</v>
      </c>
      <c r="F259">
        <v>2017</v>
      </c>
      <c r="G259" t="s">
        <v>65</v>
      </c>
      <c r="H259" s="1">
        <f>VALUE(IF(G259="foreign",53,SUBSTITUTE(G259,G259,VLOOKUP(G259,[1]Key!$G$2:$H$55,2,))))</f>
        <v>11</v>
      </c>
      <c r="I259" t="s">
        <v>105</v>
      </c>
      <c r="J259">
        <f>VALUE(_xlfn.IFS(I259="foreign",53,I259="fictional",54, I259="unspecified", 55, NOT(OR(I259="foreign",I259="fictional")),SUBSTITUTE(I259,I259,VLOOKUP(I259,[1]Key!$G$2:$H$55,2,))))</f>
        <v>48</v>
      </c>
      <c r="K259">
        <f t="shared" si="33"/>
        <v>0</v>
      </c>
      <c r="L259">
        <f>VLOOKUP(H259, [1]Key!$H$2:$K$54, 2)</f>
        <v>5</v>
      </c>
      <c r="M259">
        <f>VLOOKUP(J259, [1]Key!$H$2:$K$54, 2)</f>
        <v>2</v>
      </c>
      <c r="N259">
        <f>VLOOKUP("*"&amp;G259&amp;"*",[1]Key!$N$2:$O$6,2,FALSE)</f>
        <v>3</v>
      </c>
      <c r="O259">
        <f>VLOOKUP("*"&amp;G259&amp;"*",[1]Key!$R$2:$S$11,2,FALSE)</f>
        <v>7</v>
      </c>
      <c r="P259">
        <v>2931</v>
      </c>
      <c r="Q259" s="2">
        <v>25000000</v>
      </c>
      <c r="R259" t="s">
        <v>42</v>
      </c>
      <c r="S259">
        <f>VLOOKUP(R259, [1]Key!$U$2:$V$50, 2, FALSE)</f>
        <v>5</v>
      </c>
      <c r="T259">
        <f t="shared" si="34"/>
        <v>0</v>
      </c>
      <c r="U259">
        <f>_xlfn.IFS(C259=2018, VLOOKUP(H259, '[1]State Pop'!$B$2:$G$55,6),C259=2017, VLOOKUP(H259, '[1]State Pop'!$B$2:$F$55,5),C259=2016, VLOOKUP(H259, '[1]State Pop'!$B$2:$F$55,4), C259=2015, VLOOKUP(H259, '[1]State Pop'!$B$2:$F$55,3), C259=2014, VLOOKUP(H259, '[1]State Pop'!$B$2:$F$55,2))</f>
        <v>10199533</v>
      </c>
      <c r="V259">
        <f>_xlfn.IFS(C259=2014,_xlfn.IFS(D259=1,VLOOKUP(H259,[1]Film_Workers!$B$2:$BD$55,2,FALSE),D259=2,VLOOKUP(H259,[1]Film_Workers!$B$2:$BD$55,3,FALSE),D259=3,VLOOKUP(H259,[1]Film_Workers!$B$2:$BD$55,4,FALSE),D259=4,VLOOKUP(H259,[1]Film_Workers!$B$2:$BD$55,5,FALSE),D259=5,VLOOKUP(H259,[1]Film_Workers!$B$2:$BD$55,6,FALSE),D259=6,VLOOKUP(H259,[1]Film_Workers!$B$2:$BD$55,7,FALSE),D259=7,VLOOKUP(H259,[1]Film_Workers!$B$2:$BD$55,8,FALSE),D259=8,VLOOKUP(H259,[1]Film_Workers!$B$2:$BD$55,9,FALSE),D259=9,VLOOKUP(H259,[1]Film_Workers!$B$2:$BD$55,10,FALSE),D259=10,VLOOKUP(H259,[1]Film_Workers!$B$2:$BD$55,11,FALSE),D259=11,VLOOKUP(H259,[1]Film_Workers!$B$2:$BD$55,12,FALSE),D259=12,VLOOKUP(H259,[1]Film_Workers!$B$2:$BD$55,13,FALSE)),C259=2015,_xlfn.IFS(D259=1,VLOOKUP(H259,[1]Film_Workers!$B$2:$BD$55,14,FALSE),D259=2,VLOOKUP(H259,[1]Film_Workers!$B$2:$BD$55,15,FALSE),D259=3,VLOOKUP(H259,[1]Film_Workers!$B$2:$BD$55,16,FALSE),D259=4,VLOOKUP(H259,[1]Film_Workers!$B$2:$BD$55,17,FALSE),D259=5,VLOOKUP(H259,[1]Film_Workers!$B$2:$BD$55,18,FALSE),D259=6,VLOOKUP(H259,[1]Film_Workers!$B$2:$BD$55,19,FALSE),D259=7,VLOOKUP(H259,[1]Film_Workers!$B$2:$BD$55,20,FALSE),D259=8,VLOOKUP(H259,[1]Film_Workers!$B$2:$BD$55,21,FALSE),D259=9,VLOOKUP(H259,[1]Film_Workers!$B$2:$BD$55,22,FALSE),D259=10,VLOOKUP(H259,[1]Film_Workers!$B$2:$BD$55,23,FALSE),D259=11,VLOOKUP(H259,[1]Film_Workers!$B$2:$BD$55,24,FALSE),D259=12,VLOOKUP(H259,[1]Film_Workers!$B$2:$BD$55,25,FALSE)),C259=2016,_xlfn.IFS(D259=1,VLOOKUP(H259,[1]Film_Workers!$B$2:$BD$55,26,FALSE),D259=2,VLOOKUP(H259,[1]Film_Workers!$B$2:$BD$55,27,FALSE),D259=3,VLOOKUP(H259,[1]Film_Workers!$B$2:$BD$55,28,FALSE),D259=4,VLOOKUP(H259,[1]Film_Workers!$B$2:$BD$55,29,FALSE),D259=5,VLOOKUP(H259,[1]Film_Workers!$B$2:$BD$55,30,FALSE),D259=6,VLOOKUP(H259,[1]Film_Workers!$B$2:$BD$55,31,FALSE),D259=7,VLOOKUP(H259,[1]Film_Workers!$B$2:$BD$55,32,FALSE),D259=8,VLOOKUP(H259,[1]Film_Workers!$B$2:$BD$55,33,FALSE),D259=9,VLOOKUP(H259,[1]Film_Workers!$B$2:$BD$55,34,FALSE),D259=10,VLOOKUP(H259,[1]Film_Workers!$B$2:$BD$55,35,FALSE),D259=11,VLOOKUP(H259,[1]Film_Workers!$B$2:$BD$55,36,FALSE),D259=12,VLOOKUP(H259,[1]Film_Workers!$B$2:$BD$55,37,FALSE)),C259=2017,_xlfn.IFS(D259=1,VLOOKUP(H259,[1]Film_Workers!$B$2:$BD$55,38,FALSE),D259=2,VLOOKUP(H259,[1]Film_Workers!$B$2:$BD$55,39,FALSE),D259=3,VLOOKUP(H259,[1]Film_Workers!$B$2:$BD$55,40,FALSE),D259=4,VLOOKUP(H259,[1]Film_Workers!$B$2:$BD$55,41,FALSE),D259=5,VLOOKUP(H259,[1]Film_Workers!$B$2:$BD$55,42,FALSE),D259=6,VLOOKUP(H259,[1]Film_Workers!$B$2:$BD$55,43,FALSE),D259=7,VLOOKUP(H259,[1]Film_Workers!$B$2:$BD$55,43,FALSE),D259=8,VLOOKUP(H259,[1]Film_Workers!$B$2:$BD$55,44,FALSE),D259=9,VLOOKUP(H259,[1]Film_Workers!$B$2:$BD$55,45,FALSE),D259=10,VLOOKUP(H259,[1]Film_Workers!$B$2:$BD$55,46,FALSE),D259=11,VLOOKUP(H259,[1]Film_Workers!$B$2:$BD$55,47,FALSE),D259=12,VLOOKUP(H259,[1]Film_Workers!$B$2:$BD$55,48)),C259=2018,_xlfn.IFS(D259=1,VLOOKUP(H259,[1]Film_Workers!$B$2:$BD$55,49,FALSE),D259=2,VLOOKUP(H259,[1]Film_Workers!$B$2:$BD$55,50,FALSE),D259=3,VLOOKUP(H259,[1]Film_Workers!$B$2:$BD$55,51,FALSE),D259=4,VLOOKUP(H259,[1]Film_Workers!$B$2:$BD$55,52,FALSE),D259=5,VLOOKUP(H259,[1]Film_Workers!$B$2:$BD$55,53,FALSE),D259=6,VLOOKUP(H259,[1]Film_Workers!$B$2:$BD$55,54)))</f>
        <v>6124</v>
      </c>
      <c r="W259">
        <f>_xlfn.IFS(C259=2014,_xlfn.IFS(D259=1,VLOOKUP(H259,[1]Priv_Workers!$B$2:$BD$55,2,FALSE),D259=2,VLOOKUP(H259,[1]Priv_Workers!$B$2:$BD$55,3,FALSE),D259=3,VLOOKUP(H259,[1]Priv_Workers!$B$2:$BD$55,4,FALSE),D259=4,VLOOKUP(H259,[1]Priv_Workers!$B$2:$BD$55,5,FALSE),D259=5,VLOOKUP(H259,[1]Priv_Workers!$B$2:$BD$55,6,FALSE),D259=6,VLOOKUP(H259,[1]Priv_Workers!$B$2:$BD$55,7,FALSE),D259=7,VLOOKUP(H259,[1]Priv_Workers!$B$2:$BD$55,8,FALSE),D259=8,VLOOKUP(H259,[1]Priv_Workers!$B$2:$BD$55,9,FALSE),D259=9,VLOOKUP(H259,[1]Priv_Workers!$B$2:$BD$55,10,FALSE),D259=10,VLOOKUP(H259,[1]Priv_Workers!$B$2:$BD$55,11,FALSE),D259=11,VLOOKUP(H259,[1]Priv_Workers!$B$2:$BD$55,12,FALSE),D259=12,VLOOKUP(H259,[1]Priv_Workers!$B$2:$BD$55,13,FALSE)),C259=2015,_xlfn.IFS(D259=1,VLOOKUP(H259,[1]Priv_Workers!$B$2:$BD$55,14,FALSE),D259=2,VLOOKUP(H259,[1]Priv_Workers!$B$2:$BD$55,15,FALSE),D259=3,VLOOKUP(H259,[1]Priv_Workers!$B$2:$BD$55,16,FALSE),D259=4,VLOOKUP(H259,[1]Priv_Workers!$B$2:$BD$55,17,FALSE),D259=5,VLOOKUP(H259,[1]Priv_Workers!$B$2:$BD$55,18,FALSE),D259=6,VLOOKUP(H259,[1]Priv_Workers!$B$2:$BD$55,19,FALSE),D259=7,VLOOKUP(H259,[1]Priv_Workers!$B$2:$BD$55,20,FALSE),D259=8,VLOOKUP(H259,[1]Priv_Workers!$B$2:$BD$55,21,FALSE),D259=9,VLOOKUP(H259,[1]Priv_Workers!$B$2:$BD$55,22,FALSE),D259=10,VLOOKUP(H259,[1]Priv_Workers!$B$2:$BD$55,23,FALSE),D259=11,VLOOKUP(H259,[1]Priv_Workers!$B$2:$BD$55,24,FALSE),D259=12,VLOOKUP(H259,[1]Priv_Workers!$B$2:$BD$55,25,FALSE)),C259=2016,_xlfn.IFS(D259=1,VLOOKUP(H259,[1]Priv_Workers!$B$2:$BD$55,26,FALSE),D259=2,VLOOKUP(H259,[1]Priv_Workers!$B$2:$BD$55,27,FALSE),D259=3,VLOOKUP(H259,[1]Priv_Workers!$B$2:$BD$55,28,FALSE),D259=4,VLOOKUP(H259,[1]Priv_Workers!$B$2:$BD$55,29,FALSE),D259=5,VLOOKUP(H259,[1]Priv_Workers!$B$2:$BD$55,30,FALSE),D259=6,VLOOKUP(H259,[1]Priv_Workers!$B$2:$BD$55,31,FALSE),D259=7,VLOOKUP(H259,[1]Priv_Workers!$B$2:$BD$55,32,FALSE),D259=8,VLOOKUP(H259,[1]Priv_Workers!$B$2:$BD$55,33,FALSE),D259=9,VLOOKUP(H259,[1]Priv_Workers!$B$2:$BD$55,34,FALSE),D259=10,VLOOKUP(H259,[1]Priv_Workers!$B$2:$BD$55,35,FALSE),D259=11,VLOOKUP(H259,[1]Priv_Workers!$B$2:$BD$55,36,FALSE),D259=12,VLOOKUP(H259,[1]Priv_Workers!$B$2:$BD$55,37,FALSE)),C259=2017,_xlfn.IFS(D259=1,VLOOKUP(H259,[1]Priv_Workers!$B$2:$BD$55,38,FALSE),D259=2,VLOOKUP(H259,[1]Priv_Workers!$B$2:$BD$55,39,FALSE),D259=3,VLOOKUP(H259,[1]Priv_Workers!$B$2:$BD$55,40,FALSE),D259=4,VLOOKUP(H259,[1]Priv_Workers!$B$2:$BD$55,41,FALSE),D259=5,VLOOKUP(H259,[1]Priv_Workers!$B$2:$BD$55,42,FALSE),D259=6,VLOOKUP(H259,[1]Priv_Workers!$B$2:$BD$55,43,FALSE),D259=7,VLOOKUP(H259,[1]Priv_Workers!$B$2:$BD$55,43,FALSE),D259=8,VLOOKUP(H259,[1]Priv_Workers!$B$2:$BD$55,44,FALSE),D259=9,VLOOKUP(H259,[1]Priv_Workers!$B$2:$BD$55,45,FALSE),D259=10,VLOOKUP(H259,[1]Priv_Workers!$B$2:$BD$55,46,FALSE),D259=11,VLOOKUP(H259,[1]Priv_Workers!$B$2:$BD$55,47,FALSE),D259=12,VLOOKUP(H259,[1]Priv_Workers!$B$2:$BD$55,48)),C259=2018,_xlfn.IFS(D259=1,VLOOKUP(H259,[1]Priv_Workers!$B$2:$BD$55,49,FALSE),D259=2,VLOOKUP(H259,[1]Priv_Workers!$B$2:$BD$55,50,FALSE),D259=3,VLOOKUP(H259,[1]Priv_Workers!$B$2:$BD$55,51,FALSE),D259=4,VLOOKUP(H259,[1]Priv_Workers!$B$2:$BD$55,52,FALSE),D259=5,VLOOKUP(H259,[1]Priv_Workers!$B$2:$BD$55,53,FALSE),D259=6,VLOOKUP(H259,[1]Priv_Workers!$B$2:$BD$55,54)))</f>
        <v>3452834</v>
      </c>
      <c r="X259" s="3">
        <f t="shared" si="35"/>
        <v>1.7736155285773946E-3</v>
      </c>
      <c r="Y259" s="2">
        <f>_xlfn.IFS(C259=2014, _xlfn.IFS(E259=1, VLOOKUP(H259, [1]Wage_Info!$B$2:$AH$55, 2, FALSE), E259=2, VLOOKUP(H259, [1]Wage_Info!$B$2:$AH$55, 3, FALSE), E259=3, VLOOKUP(H259, [1]Wage_Info!$B$2:$AH$55, 4, FALSE), E259=4, VLOOKUP(H259, [1]Wage_Info!$B$2:$AH$55, 5, FALSE)), C259=2015, _xlfn.IFS(E259=1, VLOOKUP(H259, [1]Wage_Info!$B$2:$AH$55, 6, FALSE), E259=2, VLOOKUP(H259, [1]Wage_Info!$B$2:$AH$55, 7, FALSE), E259=3, VLOOKUP(H259, [1]Wage_Info!$B$2:$AH$55, 8, FALSE), E259=4, VLOOKUP(H259, [1]Wage_Info!$B$2:$AH$55, 9, FALSE)), C259=2016, _xlfn.IFS(E259=1, VLOOKUP(H259, [1]Wage_Info!$B$2:$AH$55, 10, FALSE), E259=2, VLOOKUP(H259, [1]Wage_Info!$B$2:$AH$55, 11, FALSE), E259=3, VLOOKUP(H259, [1]Wage_Info!$B$2:$AH$55, 12, FALSE), E259=4, VLOOKUP(H259, [1]Wage_Info!$B$2:$AH$55, 13, FALSE)), C259=2017, _xlfn.IFS(E259=1, VLOOKUP(H259, [1]Wage_Info!$B$2:$AH$55, 14, FALSE), E259=2, VLOOKUP(H259, [1]Wage_Info!$B$2:$AH$55, 15, FALSE), E259=3, VLOOKUP(H259, [1]Wage_Info!$B$2:$AH$55, 16, FALSE), E259=4, VLOOKUP(H259, [1]Wage_Info!$B$2:$AH$55, 17, FALSE)), C259 = 2018, _xlfn.IFS(E259=1, VLOOKUP(H259, [1]Wage_Info!$B$2:$AH$55, 18, FALSE), E259=3, VLOOKUP(H259, [1]Wage_Info!$B$2:$AH$55, 19, FALSE)))</f>
        <v>71579514</v>
      </c>
      <c r="Z259" s="2">
        <f>_xlfn.IFS(C259=2014, _xlfn.IFS(E259=1, VLOOKUP(H259, [1]Wage_Info!$B$2:$AL$55, 20, FALSE), E259=2, VLOOKUP(H259, [1]Wage_Info!$B$2:$AL$55, 21, FALSE), E259=3, VLOOKUP(H259, [1]Wage_Info!$B$2:$AL$55, 22, FALSE), E259=4, VLOOKUP(H259, [1]Wage_Info!$B$2:$AL$55, 23, FALSE)), C259=2015, _xlfn.IFS(E259=1, VLOOKUP(H259, [1]Wage_Info!$B$2:$AL$55, 24, FALSE), E259=2, VLOOKUP(H259, [1]Wage_Info!$B$2:$AL$55, 25, FALSE), E259=3, VLOOKUP(H259, [1]Wage_Info!$B$2:$AL$55, 26, FALSE), E259=4, VLOOKUP(H259, [1]Wage_Info!$B$2:$AL$55, 27, FALSE)), C259=2016, _xlfn.IFS(E259=1, VLOOKUP(H259, [1]Wage_Info!$B$2:$AL$55, 28, FALSE), E259=2, VLOOKUP(H259, [1]Wage_Info!$B$2:$AL$55, 29, FALSE), E259=3, VLOOKUP(H259, [1]Wage_Info!$B$2:$AL$55, 30, FALSE), E259=4, VLOOKUP(H259, [1]Wage_Info!$B$2:$AL$55, 31, FALSE)), C259=2017, _xlfn.IFS(E259=1, VLOOKUP(H259, [1]Wage_Info!$B$2:$AL$55, 32, FALSE), E259=2, VLOOKUP(H259, [1]Wage_Info!$B$2:$AL$55, 33, FALSE), E259=3, VLOOKUP(H259, [1]Wage_Info!$B$2:$AL$55, 34, FALSE), E259=4, VLOOKUP(H259, [1]Wage_Info!$B$2:$AL$55, 35, FALSE)), C259 = 2018, _xlfn.IFS(E259=1, VLOOKUP(H259, [1]Wage_Info!$B$2:$AL$55, 36, FALSE), E259=2, VLOOKUP(H259, [1]Wage_Info!$B$2:$AL$55, 37, FALSE)))</f>
        <v>45204749653</v>
      </c>
      <c r="AA259" s="4">
        <f t="shared" si="36"/>
        <v>1.5834511760259168E-3</v>
      </c>
      <c r="AB259">
        <f>[1]Key!C259</f>
        <v>1</v>
      </c>
      <c r="AC259">
        <f t="shared" si="37"/>
        <v>0</v>
      </c>
      <c r="AD259">
        <f t="shared" si="38"/>
        <v>0</v>
      </c>
      <c r="AE259">
        <f t="shared" si="39"/>
        <v>0</v>
      </c>
      <c r="AF259">
        <f>[1]Key!D259</f>
        <v>0</v>
      </c>
    </row>
    <row r="260" spans="1:32" x14ac:dyDescent="0.3">
      <c r="A260">
        <v>259</v>
      </c>
      <c r="B260">
        <v>78</v>
      </c>
      <c r="C260">
        <v>2015</v>
      </c>
      <c r="D260">
        <v>10</v>
      </c>
      <c r="E260">
        <f t="shared" si="32"/>
        <v>4</v>
      </c>
      <c r="F260">
        <v>2017</v>
      </c>
      <c r="G260" t="s">
        <v>65</v>
      </c>
      <c r="H260" s="1">
        <f>VALUE(IF(G260="foreign",53,SUBSTITUTE(G260,G260,VLOOKUP(G260,[1]Key!$G$2:$H$55,2,))))</f>
        <v>11</v>
      </c>
      <c r="I260" t="s">
        <v>47</v>
      </c>
      <c r="J260">
        <f>VALUE(_xlfn.IFS(I260="foreign",53,I260="fictional",54, I260="unspecified", 55, NOT(OR(I260="foreign",I260="fictional")),SUBSTITUTE(I260,I260,VLOOKUP(I260,[1]Key!$G$2:$H$55,2,))))</f>
        <v>55</v>
      </c>
      <c r="K260">
        <f t="shared" si="33"/>
        <v>0</v>
      </c>
      <c r="L260">
        <f>VLOOKUP(H260, [1]Key!$H$2:$K$54, 2)</f>
        <v>5</v>
      </c>
      <c r="M260">
        <f>VLOOKUP(J260, [1]Key!$H$2:$K$54, 2)</f>
        <v>0</v>
      </c>
      <c r="N260">
        <f>VLOOKUP("*"&amp;G260&amp;"*",[1]Key!$N$2:$O$6,2,FALSE)</f>
        <v>3</v>
      </c>
      <c r="O260">
        <f>VLOOKUP("*"&amp;G260&amp;"*",[1]Key!$R$2:$S$11,2,FALSE)</f>
        <v>7</v>
      </c>
      <c r="P260">
        <v>2902</v>
      </c>
      <c r="Q260" s="2">
        <v>25000000</v>
      </c>
      <c r="R260" t="s">
        <v>37</v>
      </c>
      <c r="S260">
        <f>VLOOKUP(R260, [1]Key!$U$2:$V$50, 2, FALSE)</f>
        <v>3</v>
      </c>
      <c r="T260">
        <f t="shared" si="34"/>
        <v>0</v>
      </c>
      <c r="U260">
        <f>_xlfn.IFS(C260=2018, VLOOKUP(H260, '[1]State Pop'!$B$2:$G$55,6),C260=2017, VLOOKUP(H260, '[1]State Pop'!$B$2:$F$55,5),C260=2016, VLOOKUP(H260, '[1]State Pop'!$B$2:$F$55,4), C260=2015, VLOOKUP(H260, '[1]State Pop'!$B$2:$F$55,3), C260=2014, VLOOKUP(H260, '[1]State Pop'!$B$2:$F$55,2))</f>
        <v>10199533</v>
      </c>
      <c r="V260">
        <f>_xlfn.IFS(C260=2014,_xlfn.IFS(D260=1,VLOOKUP(H260,[1]Film_Workers!$B$2:$BD$55,2,FALSE),D260=2,VLOOKUP(H260,[1]Film_Workers!$B$2:$BD$55,3,FALSE),D260=3,VLOOKUP(H260,[1]Film_Workers!$B$2:$BD$55,4,FALSE),D260=4,VLOOKUP(H260,[1]Film_Workers!$B$2:$BD$55,5,FALSE),D260=5,VLOOKUP(H260,[1]Film_Workers!$B$2:$BD$55,6,FALSE),D260=6,VLOOKUP(H260,[1]Film_Workers!$B$2:$BD$55,7,FALSE),D260=7,VLOOKUP(H260,[1]Film_Workers!$B$2:$BD$55,8,FALSE),D260=8,VLOOKUP(H260,[1]Film_Workers!$B$2:$BD$55,9,FALSE),D260=9,VLOOKUP(H260,[1]Film_Workers!$B$2:$BD$55,10,FALSE),D260=10,VLOOKUP(H260,[1]Film_Workers!$B$2:$BD$55,11,FALSE),D260=11,VLOOKUP(H260,[1]Film_Workers!$B$2:$BD$55,12,FALSE),D260=12,VLOOKUP(H260,[1]Film_Workers!$B$2:$BD$55,13,FALSE)),C260=2015,_xlfn.IFS(D260=1,VLOOKUP(H260,[1]Film_Workers!$B$2:$BD$55,14,FALSE),D260=2,VLOOKUP(H260,[1]Film_Workers!$B$2:$BD$55,15,FALSE),D260=3,VLOOKUP(H260,[1]Film_Workers!$B$2:$BD$55,16,FALSE),D260=4,VLOOKUP(H260,[1]Film_Workers!$B$2:$BD$55,17,FALSE),D260=5,VLOOKUP(H260,[1]Film_Workers!$B$2:$BD$55,18,FALSE),D260=6,VLOOKUP(H260,[1]Film_Workers!$B$2:$BD$55,19,FALSE),D260=7,VLOOKUP(H260,[1]Film_Workers!$B$2:$BD$55,20,FALSE),D260=8,VLOOKUP(H260,[1]Film_Workers!$B$2:$BD$55,21,FALSE),D260=9,VLOOKUP(H260,[1]Film_Workers!$B$2:$BD$55,22,FALSE),D260=10,VLOOKUP(H260,[1]Film_Workers!$B$2:$BD$55,23,FALSE),D260=11,VLOOKUP(H260,[1]Film_Workers!$B$2:$BD$55,24,FALSE),D260=12,VLOOKUP(H260,[1]Film_Workers!$B$2:$BD$55,25,FALSE)),C260=2016,_xlfn.IFS(D260=1,VLOOKUP(H260,[1]Film_Workers!$B$2:$BD$55,26,FALSE),D260=2,VLOOKUP(H260,[1]Film_Workers!$B$2:$BD$55,27,FALSE),D260=3,VLOOKUP(H260,[1]Film_Workers!$B$2:$BD$55,28,FALSE),D260=4,VLOOKUP(H260,[1]Film_Workers!$B$2:$BD$55,29,FALSE),D260=5,VLOOKUP(H260,[1]Film_Workers!$B$2:$BD$55,30,FALSE),D260=6,VLOOKUP(H260,[1]Film_Workers!$B$2:$BD$55,31,FALSE),D260=7,VLOOKUP(H260,[1]Film_Workers!$B$2:$BD$55,32,FALSE),D260=8,VLOOKUP(H260,[1]Film_Workers!$B$2:$BD$55,33,FALSE),D260=9,VLOOKUP(H260,[1]Film_Workers!$B$2:$BD$55,34,FALSE),D260=10,VLOOKUP(H260,[1]Film_Workers!$B$2:$BD$55,35,FALSE),D260=11,VLOOKUP(H260,[1]Film_Workers!$B$2:$BD$55,36,FALSE),D260=12,VLOOKUP(H260,[1]Film_Workers!$B$2:$BD$55,37,FALSE)),C260=2017,_xlfn.IFS(D260=1,VLOOKUP(H260,[1]Film_Workers!$B$2:$BD$55,38,FALSE),D260=2,VLOOKUP(H260,[1]Film_Workers!$B$2:$BD$55,39,FALSE),D260=3,VLOOKUP(H260,[1]Film_Workers!$B$2:$BD$55,40,FALSE),D260=4,VLOOKUP(H260,[1]Film_Workers!$B$2:$BD$55,41,FALSE),D260=5,VLOOKUP(H260,[1]Film_Workers!$B$2:$BD$55,42,FALSE),D260=6,VLOOKUP(H260,[1]Film_Workers!$B$2:$BD$55,43,FALSE),D260=7,VLOOKUP(H260,[1]Film_Workers!$B$2:$BD$55,43,FALSE),D260=8,VLOOKUP(H260,[1]Film_Workers!$B$2:$BD$55,44,FALSE),D260=9,VLOOKUP(H260,[1]Film_Workers!$B$2:$BD$55,45,FALSE),D260=10,VLOOKUP(H260,[1]Film_Workers!$B$2:$BD$55,46,FALSE),D260=11,VLOOKUP(H260,[1]Film_Workers!$B$2:$BD$55,47,FALSE),D260=12,VLOOKUP(H260,[1]Film_Workers!$B$2:$BD$55,48)),C260=2018,_xlfn.IFS(D260=1,VLOOKUP(H260,[1]Film_Workers!$B$2:$BD$55,49,FALSE),D260=2,VLOOKUP(H260,[1]Film_Workers!$B$2:$BD$55,50,FALSE),D260=3,VLOOKUP(H260,[1]Film_Workers!$B$2:$BD$55,51,FALSE),D260=4,VLOOKUP(H260,[1]Film_Workers!$B$2:$BD$55,52,FALSE),D260=5,VLOOKUP(H260,[1]Film_Workers!$B$2:$BD$55,53,FALSE),D260=6,VLOOKUP(H260,[1]Film_Workers!$B$2:$BD$55,54)))</f>
        <v>11062</v>
      </c>
      <c r="W260">
        <f>_xlfn.IFS(C260=2014,_xlfn.IFS(D260=1,VLOOKUP(H260,[1]Priv_Workers!$B$2:$BD$55,2,FALSE),D260=2,VLOOKUP(H260,[1]Priv_Workers!$B$2:$BD$55,3,FALSE),D260=3,VLOOKUP(H260,[1]Priv_Workers!$B$2:$BD$55,4,FALSE),D260=4,VLOOKUP(H260,[1]Priv_Workers!$B$2:$BD$55,5,FALSE),D260=5,VLOOKUP(H260,[1]Priv_Workers!$B$2:$BD$55,6,FALSE),D260=6,VLOOKUP(H260,[1]Priv_Workers!$B$2:$BD$55,7,FALSE),D260=7,VLOOKUP(H260,[1]Priv_Workers!$B$2:$BD$55,8,FALSE),D260=8,VLOOKUP(H260,[1]Priv_Workers!$B$2:$BD$55,9,FALSE),D260=9,VLOOKUP(H260,[1]Priv_Workers!$B$2:$BD$55,10,FALSE),D260=10,VLOOKUP(H260,[1]Priv_Workers!$B$2:$BD$55,11,FALSE),D260=11,VLOOKUP(H260,[1]Priv_Workers!$B$2:$BD$55,12,FALSE),D260=12,VLOOKUP(H260,[1]Priv_Workers!$B$2:$BD$55,13,FALSE)),C260=2015,_xlfn.IFS(D260=1,VLOOKUP(H260,[1]Priv_Workers!$B$2:$BD$55,14,FALSE),D260=2,VLOOKUP(H260,[1]Priv_Workers!$B$2:$BD$55,15,FALSE),D260=3,VLOOKUP(H260,[1]Priv_Workers!$B$2:$BD$55,16,FALSE),D260=4,VLOOKUP(H260,[1]Priv_Workers!$B$2:$BD$55,17,FALSE),D260=5,VLOOKUP(H260,[1]Priv_Workers!$B$2:$BD$55,18,FALSE),D260=6,VLOOKUP(H260,[1]Priv_Workers!$B$2:$BD$55,19,FALSE),D260=7,VLOOKUP(H260,[1]Priv_Workers!$B$2:$BD$55,20,FALSE),D260=8,VLOOKUP(H260,[1]Priv_Workers!$B$2:$BD$55,21,FALSE),D260=9,VLOOKUP(H260,[1]Priv_Workers!$B$2:$BD$55,22,FALSE),D260=10,VLOOKUP(H260,[1]Priv_Workers!$B$2:$BD$55,23,FALSE),D260=11,VLOOKUP(H260,[1]Priv_Workers!$B$2:$BD$55,24,FALSE),D260=12,VLOOKUP(H260,[1]Priv_Workers!$B$2:$BD$55,25,FALSE)),C260=2016,_xlfn.IFS(D260=1,VLOOKUP(H260,[1]Priv_Workers!$B$2:$BD$55,26,FALSE),D260=2,VLOOKUP(H260,[1]Priv_Workers!$B$2:$BD$55,27,FALSE),D260=3,VLOOKUP(H260,[1]Priv_Workers!$B$2:$BD$55,28,FALSE),D260=4,VLOOKUP(H260,[1]Priv_Workers!$B$2:$BD$55,29,FALSE),D260=5,VLOOKUP(H260,[1]Priv_Workers!$B$2:$BD$55,30,FALSE),D260=6,VLOOKUP(H260,[1]Priv_Workers!$B$2:$BD$55,31,FALSE),D260=7,VLOOKUP(H260,[1]Priv_Workers!$B$2:$BD$55,32,FALSE),D260=8,VLOOKUP(H260,[1]Priv_Workers!$B$2:$BD$55,33,FALSE),D260=9,VLOOKUP(H260,[1]Priv_Workers!$B$2:$BD$55,34,FALSE),D260=10,VLOOKUP(H260,[1]Priv_Workers!$B$2:$BD$55,35,FALSE),D260=11,VLOOKUP(H260,[1]Priv_Workers!$B$2:$BD$55,36,FALSE),D260=12,VLOOKUP(H260,[1]Priv_Workers!$B$2:$BD$55,37,FALSE)),C260=2017,_xlfn.IFS(D260=1,VLOOKUP(H260,[1]Priv_Workers!$B$2:$BD$55,38,FALSE),D260=2,VLOOKUP(H260,[1]Priv_Workers!$B$2:$BD$55,39,FALSE),D260=3,VLOOKUP(H260,[1]Priv_Workers!$B$2:$BD$55,40,FALSE),D260=4,VLOOKUP(H260,[1]Priv_Workers!$B$2:$BD$55,41,FALSE),D260=5,VLOOKUP(H260,[1]Priv_Workers!$B$2:$BD$55,42,FALSE),D260=6,VLOOKUP(H260,[1]Priv_Workers!$B$2:$BD$55,43,FALSE),D260=7,VLOOKUP(H260,[1]Priv_Workers!$B$2:$BD$55,43,FALSE),D260=8,VLOOKUP(H260,[1]Priv_Workers!$B$2:$BD$55,44,FALSE),D260=9,VLOOKUP(H260,[1]Priv_Workers!$B$2:$BD$55,45,FALSE),D260=10,VLOOKUP(H260,[1]Priv_Workers!$B$2:$BD$55,46,FALSE),D260=11,VLOOKUP(H260,[1]Priv_Workers!$B$2:$BD$55,47,FALSE),D260=12,VLOOKUP(H260,[1]Priv_Workers!$B$2:$BD$55,48)),C260=2018,_xlfn.IFS(D260=1,VLOOKUP(H260,[1]Priv_Workers!$B$2:$BD$55,49,FALSE),D260=2,VLOOKUP(H260,[1]Priv_Workers!$B$2:$BD$55,50,FALSE),D260=3,VLOOKUP(H260,[1]Priv_Workers!$B$2:$BD$55,51,FALSE),D260=4,VLOOKUP(H260,[1]Priv_Workers!$B$2:$BD$55,52,FALSE),D260=5,VLOOKUP(H260,[1]Priv_Workers!$B$2:$BD$55,53,FALSE),D260=6,VLOOKUP(H260,[1]Priv_Workers!$B$2:$BD$55,54)))</f>
        <v>3566342</v>
      </c>
      <c r="X260" s="3">
        <f t="shared" si="35"/>
        <v>3.1017776758370343E-3</v>
      </c>
      <c r="Y260" s="2">
        <f>_xlfn.IFS(C260=2014, _xlfn.IFS(E260=1, VLOOKUP(H260, [1]Wage_Info!$B$2:$AH$55, 2, FALSE), E260=2, VLOOKUP(H260, [1]Wage_Info!$B$2:$AH$55, 3, FALSE), E260=3, VLOOKUP(H260, [1]Wage_Info!$B$2:$AH$55, 4, FALSE), E260=4, VLOOKUP(H260, [1]Wage_Info!$B$2:$AH$55, 5, FALSE)), C260=2015, _xlfn.IFS(E260=1, VLOOKUP(H260, [1]Wage_Info!$B$2:$AH$55, 6, FALSE), E260=2, VLOOKUP(H260, [1]Wage_Info!$B$2:$AH$55, 7, FALSE), E260=3, VLOOKUP(H260, [1]Wage_Info!$B$2:$AH$55, 8, FALSE), E260=4, VLOOKUP(H260, [1]Wage_Info!$B$2:$AH$55, 9, FALSE)), C260=2016, _xlfn.IFS(E260=1, VLOOKUP(H260, [1]Wage_Info!$B$2:$AH$55, 10, FALSE), E260=2, VLOOKUP(H260, [1]Wage_Info!$B$2:$AH$55, 11, FALSE), E260=3, VLOOKUP(H260, [1]Wage_Info!$B$2:$AH$55, 12, FALSE), E260=4, VLOOKUP(H260, [1]Wage_Info!$B$2:$AH$55, 13, FALSE)), C260=2017, _xlfn.IFS(E260=1, VLOOKUP(H260, [1]Wage_Info!$B$2:$AH$55, 14, FALSE), E260=2, VLOOKUP(H260, [1]Wage_Info!$B$2:$AH$55, 15, FALSE), E260=3, VLOOKUP(H260, [1]Wage_Info!$B$2:$AH$55, 16, FALSE), E260=4, VLOOKUP(H260, [1]Wage_Info!$B$2:$AH$55, 17, FALSE)), C260 = 2018, _xlfn.IFS(E260=1, VLOOKUP(H260, [1]Wage_Info!$B$2:$AH$55, 18, FALSE), E260=3, VLOOKUP(H260, [1]Wage_Info!$B$2:$AH$55, 19, FALSE)))</f>
        <v>109328077</v>
      </c>
      <c r="Z260" s="2">
        <f>_xlfn.IFS(C260=2014, _xlfn.IFS(E260=1, VLOOKUP(H260, [1]Wage_Info!$B$2:$AL$55, 20, FALSE), E260=2, VLOOKUP(H260, [1]Wage_Info!$B$2:$AL$55, 21, FALSE), E260=3, VLOOKUP(H260, [1]Wage_Info!$B$2:$AL$55, 22, FALSE), E260=4, VLOOKUP(H260, [1]Wage_Info!$B$2:$AL$55, 23, FALSE)), C260=2015, _xlfn.IFS(E260=1, VLOOKUP(H260, [1]Wage_Info!$B$2:$AL$55, 24, FALSE), E260=2, VLOOKUP(H260, [1]Wage_Info!$B$2:$AL$55, 25, FALSE), E260=3, VLOOKUP(H260, [1]Wage_Info!$B$2:$AL$55, 26, FALSE), E260=4, VLOOKUP(H260, [1]Wage_Info!$B$2:$AL$55, 27, FALSE)), C260=2016, _xlfn.IFS(E260=1, VLOOKUP(H260, [1]Wage_Info!$B$2:$AL$55, 28, FALSE), E260=2, VLOOKUP(H260, [1]Wage_Info!$B$2:$AL$55, 29, FALSE), E260=3, VLOOKUP(H260, [1]Wage_Info!$B$2:$AL$55, 30, FALSE), E260=4, VLOOKUP(H260, [1]Wage_Info!$B$2:$AL$55, 31, FALSE)), C260=2017, _xlfn.IFS(E260=1, VLOOKUP(H260, [1]Wage_Info!$B$2:$AL$55, 32, FALSE), E260=2, VLOOKUP(H260, [1]Wage_Info!$B$2:$AL$55, 33, FALSE), E260=3, VLOOKUP(H260, [1]Wage_Info!$B$2:$AL$55, 34, FALSE), E260=4, VLOOKUP(H260, [1]Wage_Info!$B$2:$AL$55, 35, FALSE)), C260 = 2018, _xlfn.IFS(E260=1, VLOOKUP(H260, [1]Wage_Info!$B$2:$AL$55, 36, FALSE), E260=2, VLOOKUP(H260, [1]Wage_Info!$B$2:$AL$55, 37, FALSE)))</f>
        <v>47552199036</v>
      </c>
      <c r="AA260" s="4">
        <f t="shared" si="36"/>
        <v>2.2991171642184577E-3</v>
      </c>
      <c r="AB260">
        <f>[1]Key!C260</f>
        <v>1</v>
      </c>
      <c r="AC260">
        <f t="shared" si="37"/>
        <v>0</v>
      </c>
      <c r="AD260">
        <f t="shared" si="38"/>
        <v>0</v>
      </c>
      <c r="AE260">
        <f t="shared" si="39"/>
        <v>0</v>
      </c>
      <c r="AF260">
        <f>[1]Key!D260</f>
        <v>0</v>
      </c>
    </row>
    <row r="261" spans="1:32" x14ac:dyDescent="0.3">
      <c r="A261">
        <v>260</v>
      </c>
      <c r="B261">
        <v>79</v>
      </c>
      <c r="C261">
        <v>2016</v>
      </c>
      <c r="D261">
        <v>3</v>
      </c>
      <c r="E261">
        <f t="shared" si="32"/>
        <v>1</v>
      </c>
      <c r="F261">
        <v>2017</v>
      </c>
      <c r="G261" t="s">
        <v>116</v>
      </c>
      <c r="H261" s="1">
        <f>VALUE(IF(G261="foreign",53,SUBSTITUTE(G261,G261,VLOOKUP(G261,[1]Key!$G$2:$H$55,2,))))</f>
        <v>45</v>
      </c>
      <c r="I261" t="s">
        <v>123</v>
      </c>
      <c r="J261">
        <f>VALUE(_xlfn.IFS(I261="foreign",53,I261="fictional",54, I261="unspecified", 55, NOT(OR(I261="foreign",I261="fictional")),SUBSTITUTE(I261,I261,VLOOKUP(I261,[1]Key!$G$2:$H$55,2,))))</f>
        <v>51</v>
      </c>
      <c r="K261">
        <f t="shared" si="33"/>
        <v>0</v>
      </c>
      <c r="L261">
        <f>VLOOKUP(H261, [1]Key!$H$2:$K$54, 2)</f>
        <v>2</v>
      </c>
      <c r="M261">
        <f>VLOOKUP(J261, [1]Key!$H$2:$K$54, 2)</f>
        <v>2</v>
      </c>
      <c r="N261">
        <f>VLOOKUP("*"&amp;G261&amp;"*",[1]Key!$N$2:$O$6,2,FALSE)</f>
        <v>4</v>
      </c>
      <c r="O261">
        <f>VLOOKUP("*"&amp;G261&amp;"*",[1]Key!$R$2:$S$11,2,FALSE)</f>
        <v>4</v>
      </c>
      <c r="P261">
        <v>2890</v>
      </c>
      <c r="Q261" s="2">
        <v>11000000</v>
      </c>
      <c r="R261" t="s">
        <v>124</v>
      </c>
      <c r="S261">
        <f>VLOOKUP(R261, [1]Key!$U$2:$V$50, 2, FALSE)</f>
        <v>15</v>
      </c>
      <c r="T261">
        <f t="shared" si="34"/>
        <v>1</v>
      </c>
      <c r="U261">
        <f>_xlfn.IFS(C261=2018, VLOOKUP(H261, '[1]State Pop'!$B$2:$G$55,6),C261=2017, VLOOKUP(H261, '[1]State Pop'!$B$2:$F$55,5),C261=2016, VLOOKUP(H261, '[1]State Pop'!$B$2:$F$55,4), C261=2015, VLOOKUP(H261, '[1]State Pop'!$B$2:$F$55,3), C261=2014, VLOOKUP(H261, '[1]State Pop'!$B$2:$F$55,2))</f>
        <v>3044321</v>
      </c>
      <c r="V261">
        <f>_xlfn.IFS(C261=2014,_xlfn.IFS(D261=1,VLOOKUP(H261,[1]Film_Workers!$B$2:$BD$55,2,FALSE),D261=2,VLOOKUP(H261,[1]Film_Workers!$B$2:$BD$55,3,FALSE),D261=3,VLOOKUP(H261,[1]Film_Workers!$B$2:$BD$55,4,FALSE),D261=4,VLOOKUP(H261,[1]Film_Workers!$B$2:$BD$55,5,FALSE),D261=5,VLOOKUP(H261,[1]Film_Workers!$B$2:$BD$55,6,FALSE),D261=6,VLOOKUP(H261,[1]Film_Workers!$B$2:$BD$55,7,FALSE),D261=7,VLOOKUP(H261,[1]Film_Workers!$B$2:$BD$55,8,FALSE),D261=8,VLOOKUP(H261,[1]Film_Workers!$B$2:$BD$55,9,FALSE),D261=9,VLOOKUP(H261,[1]Film_Workers!$B$2:$BD$55,10,FALSE),D261=10,VLOOKUP(H261,[1]Film_Workers!$B$2:$BD$55,11,FALSE),D261=11,VLOOKUP(H261,[1]Film_Workers!$B$2:$BD$55,12,FALSE),D261=12,VLOOKUP(H261,[1]Film_Workers!$B$2:$BD$55,13,FALSE)),C261=2015,_xlfn.IFS(D261=1,VLOOKUP(H261,[1]Film_Workers!$B$2:$BD$55,14,FALSE),D261=2,VLOOKUP(H261,[1]Film_Workers!$B$2:$BD$55,15,FALSE),D261=3,VLOOKUP(H261,[1]Film_Workers!$B$2:$BD$55,16,FALSE),D261=4,VLOOKUP(H261,[1]Film_Workers!$B$2:$BD$55,17,FALSE),D261=5,VLOOKUP(H261,[1]Film_Workers!$B$2:$BD$55,18,FALSE),D261=6,VLOOKUP(H261,[1]Film_Workers!$B$2:$BD$55,19,FALSE),D261=7,VLOOKUP(H261,[1]Film_Workers!$B$2:$BD$55,20,FALSE),D261=8,VLOOKUP(H261,[1]Film_Workers!$B$2:$BD$55,21,FALSE),D261=9,VLOOKUP(H261,[1]Film_Workers!$B$2:$BD$55,22,FALSE),D261=10,VLOOKUP(H261,[1]Film_Workers!$B$2:$BD$55,23,FALSE),D261=11,VLOOKUP(H261,[1]Film_Workers!$B$2:$BD$55,24,FALSE),D261=12,VLOOKUP(H261,[1]Film_Workers!$B$2:$BD$55,25,FALSE)),C261=2016,_xlfn.IFS(D261=1,VLOOKUP(H261,[1]Film_Workers!$B$2:$BD$55,26,FALSE),D261=2,VLOOKUP(H261,[1]Film_Workers!$B$2:$BD$55,27,FALSE),D261=3,VLOOKUP(H261,[1]Film_Workers!$B$2:$BD$55,28,FALSE),D261=4,VLOOKUP(H261,[1]Film_Workers!$B$2:$BD$55,29,FALSE),D261=5,VLOOKUP(H261,[1]Film_Workers!$B$2:$BD$55,30,FALSE),D261=6,VLOOKUP(H261,[1]Film_Workers!$B$2:$BD$55,31,FALSE),D261=7,VLOOKUP(H261,[1]Film_Workers!$B$2:$BD$55,32,FALSE),D261=8,VLOOKUP(H261,[1]Film_Workers!$B$2:$BD$55,33,FALSE),D261=9,VLOOKUP(H261,[1]Film_Workers!$B$2:$BD$55,34,FALSE),D261=10,VLOOKUP(H261,[1]Film_Workers!$B$2:$BD$55,35,FALSE),D261=11,VLOOKUP(H261,[1]Film_Workers!$B$2:$BD$55,36,FALSE),D261=12,VLOOKUP(H261,[1]Film_Workers!$B$2:$BD$55,37,FALSE)),C261=2017,_xlfn.IFS(D261=1,VLOOKUP(H261,[1]Film_Workers!$B$2:$BD$55,38,FALSE),D261=2,VLOOKUP(H261,[1]Film_Workers!$B$2:$BD$55,39,FALSE),D261=3,VLOOKUP(H261,[1]Film_Workers!$B$2:$BD$55,40,FALSE),D261=4,VLOOKUP(H261,[1]Film_Workers!$B$2:$BD$55,41,FALSE),D261=5,VLOOKUP(H261,[1]Film_Workers!$B$2:$BD$55,42,FALSE),D261=6,VLOOKUP(H261,[1]Film_Workers!$B$2:$BD$55,43,FALSE),D261=7,VLOOKUP(H261,[1]Film_Workers!$B$2:$BD$55,43,FALSE),D261=8,VLOOKUP(H261,[1]Film_Workers!$B$2:$BD$55,44,FALSE),D261=9,VLOOKUP(H261,[1]Film_Workers!$B$2:$BD$55,45,FALSE),D261=10,VLOOKUP(H261,[1]Film_Workers!$B$2:$BD$55,46,FALSE),D261=11,VLOOKUP(H261,[1]Film_Workers!$B$2:$BD$55,47,FALSE),D261=12,VLOOKUP(H261,[1]Film_Workers!$B$2:$BD$55,48)),C261=2018,_xlfn.IFS(D261=1,VLOOKUP(H261,[1]Film_Workers!$B$2:$BD$55,49,FALSE),D261=2,VLOOKUP(H261,[1]Film_Workers!$B$2:$BD$55,50,FALSE),D261=3,VLOOKUP(H261,[1]Film_Workers!$B$2:$BD$55,51,FALSE),D261=4,VLOOKUP(H261,[1]Film_Workers!$B$2:$BD$55,52,FALSE),D261=5,VLOOKUP(H261,[1]Film_Workers!$B$2:$BD$55,53,FALSE),D261=6,VLOOKUP(H261,[1]Film_Workers!$B$2:$BD$55,54)))</f>
        <v>1707</v>
      </c>
      <c r="W261">
        <f>_xlfn.IFS(C261=2014,_xlfn.IFS(D261=1,VLOOKUP(H261,[1]Priv_Workers!$B$2:$BD$55,2,FALSE),D261=2,VLOOKUP(H261,[1]Priv_Workers!$B$2:$BD$55,3,FALSE),D261=3,VLOOKUP(H261,[1]Priv_Workers!$B$2:$BD$55,4,FALSE),D261=4,VLOOKUP(H261,[1]Priv_Workers!$B$2:$BD$55,5,FALSE),D261=5,VLOOKUP(H261,[1]Priv_Workers!$B$2:$BD$55,6,FALSE),D261=6,VLOOKUP(H261,[1]Priv_Workers!$B$2:$BD$55,7,FALSE),D261=7,VLOOKUP(H261,[1]Priv_Workers!$B$2:$BD$55,8,FALSE),D261=8,VLOOKUP(H261,[1]Priv_Workers!$B$2:$BD$55,9,FALSE),D261=9,VLOOKUP(H261,[1]Priv_Workers!$B$2:$BD$55,10,FALSE),D261=10,VLOOKUP(H261,[1]Priv_Workers!$B$2:$BD$55,11,FALSE),D261=11,VLOOKUP(H261,[1]Priv_Workers!$B$2:$BD$55,12,FALSE),D261=12,VLOOKUP(H261,[1]Priv_Workers!$B$2:$BD$55,13,FALSE)),C261=2015,_xlfn.IFS(D261=1,VLOOKUP(H261,[1]Priv_Workers!$B$2:$BD$55,14,FALSE),D261=2,VLOOKUP(H261,[1]Priv_Workers!$B$2:$BD$55,15,FALSE),D261=3,VLOOKUP(H261,[1]Priv_Workers!$B$2:$BD$55,16,FALSE),D261=4,VLOOKUP(H261,[1]Priv_Workers!$B$2:$BD$55,17,FALSE),D261=5,VLOOKUP(H261,[1]Priv_Workers!$B$2:$BD$55,18,FALSE),D261=6,VLOOKUP(H261,[1]Priv_Workers!$B$2:$BD$55,19,FALSE),D261=7,VLOOKUP(H261,[1]Priv_Workers!$B$2:$BD$55,20,FALSE),D261=8,VLOOKUP(H261,[1]Priv_Workers!$B$2:$BD$55,21,FALSE),D261=9,VLOOKUP(H261,[1]Priv_Workers!$B$2:$BD$55,22,FALSE),D261=10,VLOOKUP(H261,[1]Priv_Workers!$B$2:$BD$55,23,FALSE),D261=11,VLOOKUP(H261,[1]Priv_Workers!$B$2:$BD$55,24,FALSE),D261=12,VLOOKUP(H261,[1]Priv_Workers!$B$2:$BD$55,25,FALSE)),C261=2016,_xlfn.IFS(D261=1,VLOOKUP(H261,[1]Priv_Workers!$B$2:$BD$55,26,FALSE),D261=2,VLOOKUP(H261,[1]Priv_Workers!$B$2:$BD$55,27,FALSE),D261=3,VLOOKUP(H261,[1]Priv_Workers!$B$2:$BD$55,28,FALSE),D261=4,VLOOKUP(H261,[1]Priv_Workers!$B$2:$BD$55,29,FALSE),D261=5,VLOOKUP(H261,[1]Priv_Workers!$B$2:$BD$55,30,FALSE),D261=6,VLOOKUP(H261,[1]Priv_Workers!$B$2:$BD$55,31,FALSE),D261=7,VLOOKUP(H261,[1]Priv_Workers!$B$2:$BD$55,32,FALSE),D261=8,VLOOKUP(H261,[1]Priv_Workers!$B$2:$BD$55,33,FALSE),D261=9,VLOOKUP(H261,[1]Priv_Workers!$B$2:$BD$55,34,FALSE),D261=10,VLOOKUP(H261,[1]Priv_Workers!$B$2:$BD$55,35,FALSE),D261=11,VLOOKUP(H261,[1]Priv_Workers!$B$2:$BD$55,36,FALSE),D261=12,VLOOKUP(H261,[1]Priv_Workers!$B$2:$BD$55,37,FALSE)),C261=2017,_xlfn.IFS(D261=1,VLOOKUP(H261,[1]Priv_Workers!$B$2:$BD$55,38,FALSE),D261=2,VLOOKUP(H261,[1]Priv_Workers!$B$2:$BD$55,39,FALSE),D261=3,VLOOKUP(H261,[1]Priv_Workers!$B$2:$BD$55,40,FALSE),D261=4,VLOOKUP(H261,[1]Priv_Workers!$B$2:$BD$55,41,FALSE),D261=5,VLOOKUP(H261,[1]Priv_Workers!$B$2:$BD$55,42,FALSE),D261=6,VLOOKUP(H261,[1]Priv_Workers!$B$2:$BD$55,43,FALSE),D261=7,VLOOKUP(H261,[1]Priv_Workers!$B$2:$BD$55,43,FALSE),D261=8,VLOOKUP(H261,[1]Priv_Workers!$B$2:$BD$55,44,FALSE),D261=9,VLOOKUP(H261,[1]Priv_Workers!$B$2:$BD$55,45,FALSE),D261=10,VLOOKUP(H261,[1]Priv_Workers!$B$2:$BD$55,46,FALSE),D261=11,VLOOKUP(H261,[1]Priv_Workers!$B$2:$BD$55,47,FALSE),D261=12,VLOOKUP(H261,[1]Priv_Workers!$B$2:$BD$55,48)),C261=2018,_xlfn.IFS(D261=1,VLOOKUP(H261,[1]Priv_Workers!$B$2:$BD$55,49,FALSE),D261=2,VLOOKUP(H261,[1]Priv_Workers!$B$2:$BD$55,50,FALSE),D261=3,VLOOKUP(H261,[1]Priv_Workers!$B$2:$BD$55,51,FALSE),D261=4,VLOOKUP(H261,[1]Priv_Workers!$B$2:$BD$55,52,FALSE),D261=5,VLOOKUP(H261,[1]Priv_Workers!$B$2:$BD$55,53,FALSE),D261=6,VLOOKUP(H261,[1]Priv_Workers!$B$2:$BD$55,54)))</f>
        <v>1145996</v>
      </c>
      <c r="X261" s="3">
        <f t="shared" si="35"/>
        <v>1.4895339948830537E-3</v>
      </c>
      <c r="Y261" s="2">
        <f>_xlfn.IFS(C261=2014, _xlfn.IFS(E261=1, VLOOKUP(H261, [1]Wage_Info!$B$2:$AH$55, 2, FALSE), E261=2, VLOOKUP(H261, [1]Wage_Info!$B$2:$AH$55, 3, FALSE), E261=3, VLOOKUP(H261, [1]Wage_Info!$B$2:$AH$55, 4, FALSE), E261=4, VLOOKUP(H261, [1]Wage_Info!$B$2:$AH$55, 5, FALSE)), C261=2015, _xlfn.IFS(E261=1, VLOOKUP(H261, [1]Wage_Info!$B$2:$AH$55, 6, FALSE), E261=2, VLOOKUP(H261, [1]Wage_Info!$B$2:$AH$55, 7, FALSE), E261=3, VLOOKUP(H261, [1]Wage_Info!$B$2:$AH$55, 8, FALSE), E261=4, VLOOKUP(H261, [1]Wage_Info!$B$2:$AH$55, 9, FALSE)), C261=2016, _xlfn.IFS(E261=1, VLOOKUP(H261, [1]Wage_Info!$B$2:$AH$55, 10, FALSE), E261=2, VLOOKUP(H261, [1]Wage_Info!$B$2:$AH$55, 11, FALSE), E261=3, VLOOKUP(H261, [1]Wage_Info!$B$2:$AH$55, 12, FALSE), E261=4, VLOOKUP(H261, [1]Wage_Info!$B$2:$AH$55, 13, FALSE)), C261=2017, _xlfn.IFS(E261=1, VLOOKUP(H261, [1]Wage_Info!$B$2:$AH$55, 14, FALSE), E261=2, VLOOKUP(H261, [1]Wage_Info!$B$2:$AH$55, 15, FALSE), E261=3, VLOOKUP(H261, [1]Wage_Info!$B$2:$AH$55, 16, FALSE), E261=4, VLOOKUP(H261, [1]Wage_Info!$B$2:$AH$55, 17, FALSE)), C261 = 2018, _xlfn.IFS(E261=1, VLOOKUP(H261, [1]Wage_Info!$B$2:$AH$55, 18, FALSE), E261=3, VLOOKUP(H261, [1]Wage_Info!$B$2:$AH$55, 19, FALSE)))</f>
        <v>18444217</v>
      </c>
      <c r="Z261" s="2">
        <f>_xlfn.IFS(C261=2014, _xlfn.IFS(E261=1, VLOOKUP(H261, [1]Wage_Info!$B$2:$AL$55, 20, FALSE), E261=2, VLOOKUP(H261, [1]Wage_Info!$B$2:$AL$55, 21, FALSE), E261=3, VLOOKUP(H261, [1]Wage_Info!$B$2:$AL$55, 22, FALSE), E261=4, VLOOKUP(H261, [1]Wage_Info!$B$2:$AL$55, 23, FALSE)), C261=2015, _xlfn.IFS(E261=1, VLOOKUP(H261, [1]Wage_Info!$B$2:$AL$55, 24, FALSE), E261=2, VLOOKUP(H261, [1]Wage_Info!$B$2:$AL$55, 25, FALSE), E261=3, VLOOKUP(H261, [1]Wage_Info!$B$2:$AL$55, 26, FALSE), E261=4, VLOOKUP(H261, [1]Wage_Info!$B$2:$AL$55, 27, FALSE)), C261=2016, _xlfn.IFS(E261=1, VLOOKUP(H261, [1]Wage_Info!$B$2:$AL$55, 28, FALSE), E261=2, VLOOKUP(H261, [1]Wage_Info!$B$2:$AL$55, 29, FALSE), E261=3, VLOOKUP(H261, [1]Wage_Info!$B$2:$AL$55, 30, FALSE), E261=4, VLOOKUP(H261, [1]Wage_Info!$B$2:$AL$55, 31, FALSE)), C261=2017, _xlfn.IFS(E261=1, VLOOKUP(H261, [1]Wage_Info!$B$2:$AL$55, 32, FALSE), E261=2, VLOOKUP(H261, [1]Wage_Info!$B$2:$AL$55, 33, FALSE), E261=3, VLOOKUP(H261, [1]Wage_Info!$B$2:$AL$55, 34, FALSE), E261=4, VLOOKUP(H261, [1]Wage_Info!$B$2:$AL$55, 35, FALSE)), C261 = 2018, _xlfn.IFS(E261=1, VLOOKUP(H261, [1]Wage_Info!$B$2:$AL$55, 36, FALSE), E261=2, VLOOKUP(H261, [1]Wage_Info!$B$2:$AL$55, 37, FALSE)))</f>
        <v>12579289658</v>
      </c>
      <c r="AA261" s="4">
        <f t="shared" si="36"/>
        <v>1.4662367670554518E-3</v>
      </c>
      <c r="AB261">
        <f>[1]Key!C261</f>
        <v>1</v>
      </c>
      <c r="AC261">
        <f t="shared" si="37"/>
        <v>0</v>
      </c>
      <c r="AD261">
        <f t="shared" si="38"/>
        <v>0</v>
      </c>
      <c r="AE261">
        <f t="shared" si="39"/>
        <v>0</v>
      </c>
      <c r="AF261">
        <f>[1]Key!D261</f>
        <v>0</v>
      </c>
    </row>
    <row r="262" spans="1:32" x14ac:dyDescent="0.3">
      <c r="A262">
        <v>261</v>
      </c>
      <c r="B262">
        <v>80</v>
      </c>
      <c r="C262">
        <v>2015</v>
      </c>
      <c r="D262">
        <v>6</v>
      </c>
      <c r="E262">
        <f t="shared" si="32"/>
        <v>2</v>
      </c>
      <c r="F262">
        <v>2017</v>
      </c>
      <c r="G262" t="s">
        <v>32</v>
      </c>
      <c r="H262" s="1">
        <f>VALUE(IF(G262="foreign",53,SUBSTITUTE(G262,G262,VLOOKUP(G262,[1]Key!$G$2:$H$55,2,))))</f>
        <v>53</v>
      </c>
      <c r="I262" t="s">
        <v>47</v>
      </c>
      <c r="J262">
        <f>VALUE(_xlfn.IFS(I262="foreign",53,I262="fictional",54, I262="unspecified", 55, NOT(OR(I262="foreign",I262="fictional")),SUBSTITUTE(I262,I262,VLOOKUP(I262,[1]Key!$G$2:$H$55,2,))))</f>
        <v>55</v>
      </c>
      <c r="K262">
        <f t="shared" si="33"/>
        <v>0</v>
      </c>
      <c r="L262">
        <f>VLOOKUP(H262, [1]Key!$H$2:$K$54, 2)</f>
        <v>0</v>
      </c>
      <c r="M262">
        <f>VLOOKUP(J262, [1]Key!$H$2:$K$54, 2)</f>
        <v>0</v>
      </c>
      <c r="N262">
        <f>VLOOKUP("*"&amp;G262&amp;"*",[1]Key!$N$2:$O$6,2,FALSE)</f>
        <v>0</v>
      </c>
      <c r="O262">
        <f>VLOOKUP("*"&amp;G262&amp;"*",[1]Key!$R$2:$S$11,2,FALSE)</f>
        <v>0</v>
      </c>
      <c r="P262">
        <v>2888</v>
      </c>
      <c r="Q262" s="2">
        <v>20000000</v>
      </c>
      <c r="R262" t="s">
        <v>49</v>
      </c>
      <c r="S262">
        <f>VLOOKUP(R262, [1]Key!$U$2:$V$25, 2, FALSE)</f>
        <v>7</v>
      </c>
      <c r="T262">
        <f t="shared" si="34"/>
        <v>1</v>
      </c>
      <c r="U262">
        <f>_xlfn.IFS(C262=2018, VLOOKUP(H262, '[1]State Pop'!$B$2:$G$55,6),C262=2017, VLOOKUP(H262, '[1]State Pop'!$B$2:$F$55,5),C262=2016, VLOOKUP(H262, '[1]State Pop'!$B$2:$F$55,4), C262=2015, VLOOKUP(H262, '[1]State Pop'!$B$2:$F$55,3), C262=2014, VLOOKUP(H262, '[1]State Pop'!$B$2:$F$55,2))</f>
        <v>0</v>
      </c>
      <c r="V262">
        <f>_xlfn.IFS(C262=2014,_xlfn.IFS(D262=1,VLOOKUP(H262,[1]Film_Workers!$B$2:$BD$55,2,FALSE),D262=2,VLOOKUP(H262,[1]Film_Workers!$B$2:$BD$55,3,FALSE),D262=3,VLOOKUP(H262,[1]Film_Workers!$B$2:$BD$55,4,FALSE),D262=4,VLOOKUP(H262,[1]Film_Workers!$B$2:$BD$55,5,FALSE),D262=5,VLOOKUP(H262,[1]Film_Workers!$B$2:$BD$55,6,FALSE),D262=6,VLOOKUP(H262,[1]Film_Workers!$B$2:$BD$55,7,FALSE),D262=7,VLOOKUP(H262,[1]Film_Workers!$B$2:$BD$55,8,FALSE),D262=8,VLOOKUP(H262,[1]Film_Workers!$B$2:$BD$55,9,FALSE),D262=9,VLOOKUP(H262,[1]Film_Workers!$B$2:$BD$55,10,FALSE),D262=10,VLOOKUP(H262,[1]Film_Workers!$B$2:$BD$55,11,FALSE),D262=11,VLOOKUP(H262,[1]Film_Workers!$B$2:$BD$55,12,FALSE),D262=12,VLOOKUP(H262,[1]Film_Workers!$B$2:$BD$55,13,FALSE)),C262=2015,_xlfn.IFS(D262=1,VLOOKUP(H262,[1]Film_Workers!$B$2:$BD$55,14,FALSE),D262=2,VLOOKUP(H262,[1]Film_Workers!$B$2:$BD$55,15,FALSE),D262=3,VLOOKUP(H262,[1]Film_Workers!$B$2:$BD$55,16,FALSE),D262=4,VLOOKUP(H262,[1]Film_Workers!$B$2:$BD$55,17,FALSE),D262=5,VLOOKUP(H262,[1]Film_Workers!$B$2:$BD$55,18,FALSE),D262=6,VLOOKUP(H262,[1]Film_Workers!$B$2:$BD$55,19,FALSE),D262=7,VLOOKUP(H262,[1]Film_Workers!$B$2:$BD$55,20,FALSE),D262=8,VLOOKUP(H262,[1]Film_Workers!$B$2:$BD$55,21,FALSE),D262=9,VLOOKUP(H262,[1]Film_Workers!$B$2:$BD$55,22,FALSE),D262=10,VLOOKUP(H262,[1]Film_Workers!$B$2:$BD$55,23,FALSE),D262=11,VLOOKUP(H262,[1]Film_Workers!$B$2:$BD$55,24,FALSE),D262=12,VLOOKUP(H262,[1]Film_Workers!$B$2:$BD$55,25,FALSE)),C262=2016,_xlfn.IFS(D262=1,VLOOKUP(H262,[1]Film_Workers!$B$2:$BD$55,26,FALSE),D262=2,VLOOKUP(H262,[1]Film_Workers!$B$2:$BD$55,27,FALSE),D262=3,VLOOKUP(H262,[1]Film_Workers!$B$2:$BD$55,28,FALSE),D262=4,VLOOKUP(H262,[1]Film_Workers!$B$2:$BD$55,29,FALSE),D262=5,VLOOKUP(H262,[1]Film_Workers!$B$2:$BD$55,30,FALSE),D262=6,VLOOKUP(H262,[1]Film_Workers!$B$2:$BD$55,31,FALSE),D262=7,VLOOKUP(H262,[1]Film_Workers!$B$2:$BD$55,32,FALSE),D262=8,VLOOKUP(H262,[1]Film_Workers!$B$2:$BD$55,33,FALSE),D262=9,VLOOKUP(H262,[1]Film_Workers!$B$2:$BD$55,34,FALSE),D262=10,VLOOKUP(H262,[1]Film_Workers!$B$2:$BD$55,35,FALSE),D262=11,VLOOKUP(H262,[1]Film_Workers!$B$2:$BD$55,36,FALSE),D262=12,VLOOKUP(H262,[1]Film_Workers!$B$2:$BD$55,37,FALSE)),C262=2017,_xlfn.IFS(D262=1,VLOOKUP(H262,[1]Film_Workers!$B$2:$BD$55,38,FALSE),D262=2,VLOOKUP(H262,[1]Film_Workers!$B$2:$BD$55,39,FALSE),D262=3,VLOOKUP(H262,[1]Film_Workers!$B$2:$BD$55,40,FALSE),D262=4,VLOOKUP(H262,[1]Film_Workers!$B$2:$BD$55,41,FALSE),D262=5,VLOOKUP(H262,[1]Film_Workers!$B$2:$BD$55,42,FALSE),D262=6,VLOOKUP(H262,[1]Film_Workers!$B$2:$BD$55,43,FALSE),D262=7,VLOOKUP(H262,[1]Film_Workers!$B$2:$BD$55,43,FALSE),D262=8,VLOOKUP(H262,[1]Film_Workers!$B$2:$BD$55,44,FALSE),D262=9,VLOOKUP(H262,[1]Film_Workers!$B$2:$BD$55,45,FALSE),D262=10,VLOOKUP(H262,[1]Film_Workers!$B$2:$BD$55,46,FALSE),D262=11,VLOOKUP(H262,[1]Film_Workers!$B$2:$BD$55,47,FALSE),D262=12,VLOOKUP(H262,[1]Film_Workers!$B$2:$BD$55,48)),C262=2018,_xlfn.IFS(D262=1,VLOOKUP(H262,[1]Film_Workers!$B$2:$BD$55,49,FALSE),D262=2,VLOOKUP(H262,[1]Film_Workers!$B$2:$BD$55,50,FALSE),D262=3,VLOOKUP(H262,[1]Film_Workers!$B$2:$BD$55,51,FALSE),D262=4,VLOOKUP(H262,[1]Film_Workers!$B$2:$BD$55,52,FALSE),D262=5,VLOOKUP(H262,[1]Film_Workers!$B$2:$BD$55,53,FALSE),D262=6,VLOOKUP(H262,[1]Film_Workers!$B$2:$BD$55,54)))</f>
        <v>0</v>
      </c>
      <c r="W262">
        <f>_xlfn.IFS(C262=2014,_xlfn.IFS(D262=1,VLOOKUP(H262,[1]Priv_Workers!$B$2:$BD$55,2,FALSE),D262=2,VLOOKUP(H262,[1]Priv_Workers!$B$2:$BD$55,3,FALSE),D262=3,VLOOKUP(H262,[1]Priv_Workers!$B$2:$BD$55,4,FALSE),D262=4,VLOOKUP(H262,[1]Priv_Workers!$B$2:$BD$55,5,FALSE),D262=5,VLOOKUP(H262,[1]Priv_Workers!$B$2:$BD$55,6,FALSE),D262=6,VLOOKUP(H262,[1]Priv_Workers!$B$2:$BD$55,7,FALSE),D262=7,VLOOKUP(H262,[1]Priv_Workers!$B$2:$BD$55,8,FALSE),D262=8,VLOOKUP(H262,[1]Priv_Workers!$B$2:$BD$55,9,FALSE),D262=9,VLOOKUP(H262,[1]Priv_Workers!$B$2:$BD$55,10,FALSE),D262=10,VLOOKUP(H262,[1]Priv_Workers!$B$2:$BD$55,11,FALSE),D262=11,VLOOKUP(H262,[1]Priv_Workers!$B$2:$BD$55,12,FALSE),D262=12,VLOOKUP(H262,[1]Priv_Workers!$B$2:$BD$55,13,FALSE)),C262=2015,_xlfn.IFS(D262=1,VLOOKUP(H262,[1]Priv_Workers!$B$2:$BD$55,14,FALSE),D262=2,VLOOKUP(H262,[1]Priv_Workers!$B$2:$BD$55,15,FALSE),D262=3,VLOOKUP(H262,[1]Priv_Workers!$B$2:$BD$55,16,FALSE),D262=4,VLOOKUP(H262,[1]Priv_Workers!$B$2:$BD$55,17,FALSE),D262=5,VLOOKUP(H262,[1]Priv_Workers!$B$2:$BD$55,18,FALSE),D262=6,VLOOKUP(H262,[1]Priv_Workers!$B$2:$BD$55,19,FALSE),D262=7,VLOOKUP(H262,[1]Priv_Workers!$B$2:$BD$55,20,FALSE),D262=8,VLOOKUP(H262,[1]Priv_Workers!$B$2:$BD$55,21,FALSE),D262=9,VLOOKUP(H262,[1]Priv_Workers!$B$2:$BD$55,22,FALSE),D262=10,VLOOKUP(H262,[1]Priv_Workers!$B$2:$BD$55,23,FALSE),D262=11,VLOOKUP(H262,[1]Priv_Workers!$B$2:$BD$55,24,FALSE),D262=12,VLOOKUP(H262,[1]Priv_Workers!$B$2:$BD$55,25,FALSE)),C262=2016,_xlfn.IFS(D262=1,VLOOKUP(H262,[1]Priv_Workers!$B$2:$BD$55,26,FALSE),D262=2,VLOOKUP(H262,[1]Priv_Workers!$B$2:$BD$55,27,FALSE),D262=3,VLOOKUP(H262,[1]Priv_Workers!$B$2:$BD$55,28,FALSE),D262=4,VLOOKUP(H262,[1]Priv_Workers!$B$2:$BD$55,29,FALSE),D262=5,VLOOKUP(H262,[1]Priv_Workers!$B$2:$BD$55,30,FALSE),D262=6,VLOOKUP(H262,[1]Priv_Workers!$B$2:$BD$55,31,FALSE),D262=7,VLOOKUP(H262,[1]Priv_Workers!$B$2:$BD$55,32,FALSE),D262=8,VLOOKUP(H262,[1]Priv_Workers!$B$2:$BD$55,33,FALSE),D262=9,VLOOKUP(H262,[1]Priv_Workers!$B$2:$BD$55,34,FALSE),D262=10,VLOOKUP(H262,[1]Priv_Workers!$B$2:$BD$55,35,FALSE),D262=11,VLOOKUP(H262,[1]Priv_Workers!$B$2:$BD$55,36,FALSE),D262=12,VLOOKUP(H262,[1]Priv_Workers!$B$2:$BD$55,37,FALSE)),C262=2017,_xlfn.IFS(D262=1,VLOOKUP(H262,[1]Priv_Workers!$B$2:$BD$55,38,FALSE),D262=2,VLOOKUP(H262,[1]Priv_Workers!$B$2:$BD$55,39,FALSE),D262=3,VLOOKUP(H262,[1]Priv_Workers!$B$2:$BD$55,40,FALSE),D262=4,VLOOKUP(H262,[1]Priv_Workers!$B$2:$BD$55,41,FALSE),D262=5,VLOOKUP(H262,[1]Priv_Workers!$B$2:$BD$55,42,FALSE),D262=6,VLOOKUP(H262,[1]Priv_Workers!$B$2:$BD$55,43,FALSE),D262=7,VLOOKUP(H262,[1]Priv_Workers!$B$2:$BD$55,43,FALSE),D262=8,VLOOKUP(H262,[1]Priv_Workers!$B$2:$BD$55,44,FALSE),D262=9,VLOOKUP(H262,[1]Priv_Workers!$B$2:$BD$55,45,FALSE),D262=10,VLOOKUP(H262,[1]Priv_Workers!$B$2:$BD$55,46,FALSE),D262=11,VLOOKUP(H262,[1]Priv_Workers!$B$2:$BD$55,47,FALSE),D262=12,VLOOKUP(H262,[1]Priv_Workers!$B$2:$BD$55,48)),C262=2018,_xlfn.IFS(D262=1,VLOOKUP(H262,[1]Priv_Workers!$B$2:$BD$55,49,FALSE),D262=2,VLOOKUP(H262,[1]Priv_Workers!$B$2:$BD$55,50,FALSE),D262=3,VLOOKUP(H262,[1]Priv_Workers!$B$2:$BD$55,51,FALSE),D262=4,VLOOKUP(H262,[1]Priv_Workers!$B$2:$BD$55,52,FALSE),D262=5,VLOOKUP(H262,[1]Priv_Workers!$B$2:$BD$55,53,FALSE),D262=6,VLOOKUP(H262,[1]Priv_Workers!$B$2:$BD$55,54)))</f>
        <v>0</v>
      </c>
      <c r="X262" s="3" t="e">
        <f t="shared" si="35"/>
        <v>#DIV/0!</v>
      </c>
      <c r="Y262" s="2">
        <f>_xlfn.IFS(C262=2014, _xlfn.IFS(E262=1, VLOOKUP(H262, [1]Wage_Info!$B$2:$AH$55, 2, FALSE), E262=2, VLOOKUP(H262, [1]Wage_Info!$B$2:$AH$55, 3, FALSE), E262=3, VLOOKUP(H262, [1]Wage_Info!$B$2:$AH$55, 4, FALSE), E262=4, VLOOKUP(H262, [1]Wage_Info!$B$2:$AH$55, 5, FALSE)), C262=2015, _xlfn.IFS(E262=1, VLOOKUP(H262, [1]Wage_Info!$B$2:$AH$55, 6, FALSE), E262=2, VLOOKUP(H262, [1]Wage_Info!$B$2:$AH$55, 7, FALSE), E262=3, VLOOKUP(H262, [1]Wage_Info!$B$2:$AH$55, 8, FALSE), E262=4, VLOOKUP(H262, [1]Wage_Info!$B$2:$AH$55, 9, FALSE)), C262=2016, _xlfn.IFS(E262=1, VLOOKUP(H262, [1]Wage_Info!$B$2:$AH$55, 10, FALSE), E262=2, VLOOKUP(H262, [1]Wage_Info!$B$2:$AH$55, 11, FALSE), E262=3, VLOOKUP(H262, [1]Wage_Info!$B$2:$AH$55, 12, FALSE), E262=4, VLOOKUP(H262, [1]Wage_Info!$B$2:$AH$55, 13, FALSE)), C262=2017, _xlfn.IFS(E262=1, VLOOKUP(H262, [1]Wage_Info!$B$2:$AH$55, 14, FALSE), E262=2, VLOOKUP(H262, [1]Wage_Info!$B$2:$AH$55, 15, FALSE), E262=3, VLOOKUP(H262, [1]Wage_Info!$B$2:$AH$55, 16, FALSE), E262=4, VLOOKUP(H262, [1]Wage_Info!$B$2:$AH$55, 17, FALSE)), C262 = 2018, _xlfn.IFS(E262=1, VLOOKUP(H262, [1]Wage_Info!$B$2:$AH$55, 18, FALSE), E262=3, VLOOKUP(H262, [1]Wage_Info!$B$2:$AH$55, 19, FALSE)))</f>
        <v>0</v>
      </c>
      <c r="Z262" s="2">
        <f>_xlfn.IFS(C262=2014, _xlfn.IFS(E262=1, VLOOKUP(H262, [1]Wage_Info!$B$2:$AL$55, 20, FALSE), E262=2, VLOOKUP(H262, [1]Wage_Info!$B$2:$AL$55, 21, FALSE), E262=3, VLOOKUP(H262, [1]Wage_Info!$B$2:$AL$55, 22, FALSE), E262=4, VLOOKUP(H262, [1]Wage_Info!$B$2:$AL$55, 23, FALSE)), C262=2015, _xlfn.IFS(E262=1, VLOOKUP(H262, [1]Wage_Info!$B$2:$AL$55, 24, FALSE), E262=2, VLOOKUP(H262, [1]Wage_Info!$B$2:$AL$55, 25, FALSE), E262=3, VLOOKUP(H262, [1]Wage_Info!$B$2:$AL$55, 26, FALSE), E262=4, VLOOKUP(H262, [1]Wage_Info!$B$2:$AL$55, 27, FALSE)), C262=2016, _xlfn.IFS(E262=1, VLOOKUP(H262, [1]Wage_Info!$B$2:$AL$55, 28, FALSE), E262=2, VLOOKUP(H262, [1]Wage_Info!$B$2:$AL$55, 29, FALSE), E262=3, VLOOKUP(H262, [1]Wage_Info!$B$2:$AL$55, 30, FALSE), E262=4, VLOOKUP(H262, [1]Wage_Info!$B$2:$AL$55, 31, FALSE)), C262=2017, _xlfn.IFS(E262=1, VLOOKUP(H262, [1]Wage_Info!$B$2:$AL$55, 32, FALSE), E262=2, VLOOKUP(H262, [1]Wage_Info!$B$2:$AL$55, 33, FALSE), E262=3, VLOOKUP(H262, [1]Wage_Info!$B$2:$AL$55, 34, FALSE), E262=4, VLOOKUP(H262, [1]Wage_Info!$B$2:$AL$55, 35, FALSE)), C262 = 2018, _xlfn.IFS(E262=1, VLOOKUP(H262, [1]Wage_Info!$B$2:$AL$55, 36, FALSE), E262=2, VLOOKUP(H262, [1]Wage_Info!$B$2:$AL$55, 37, FALSE)))</f>
        <v>0</v>
      </c>
      <c r="AA262" s="4" t="e">
        <f t="shared" si="36"/>
        <v>#DIV/0!</v>
      </c>
      <c r="AB262">
        <f>[1]Key!C262</f>
        <v>1</v>
      </c>
      <c r="AC262">
        <f t="shared" si="37"/>
        <v>0</v>
      </c>
      <c r="AD262">
        <f t="shared" si="38"/>
        <v>0</v>
      </c>
      <c r="AE262">
        <f t="shared" si="39"/>
        <v>0</v>
      </c>
      <c r="AF262">
        <f>[1]Key!D262</f>
        <v>0</v>
      </c>
    </row>
    <row r="263" spans="1:32" x14ac:dyDescent="0.3">
      <c r="A263">
        <v>262</v>
      </c>
      <c r="B263">
        <v>81</v>
      </c>
      <c r="C263">
        <v>2017</v>
      </c>
      <c r="D263">
        <v>5</v>
      </c>
      <c r="E263">
        <f t="shared" si="32"/>
        <v>2</v>
      </c>
      <c r="F263">
        <v>2017</v>
      </c>
      <c r="G263" t="s">
        <v>64</v>
      </c>
      <c r="H263" s="1">
        <f>VALUE(IF(G263="foreign",53,SUBSTITUTE(G263,G263,VLOOKUP(G263,[1]Key!$G$2:$H$55,2,))))</f>
        <v>33</v>
      </c>
      <c r="I263" t="s">
        <v>74</v>
      </c>
      <c r="J263">
        <f>VALUE(_xlfn.IFS(I263="foreign",53,I263="fictional",54, I263="unspecified", 55, NOT(OR(I263="foreign",I263="fictional")),SUBSTITUTE(I263,I263,VLOOKUP(I263,[1]Key!$G$2:$H$55,2,))))</f>
        <v>9</v>
      </c>
      <c r="K263">
        <f t="shared" si="33"/>
        <v>0</v>
      </c>
      <c r="L263">
        <f>VLOOKUP(H263, [1]Key!$H$2:$K$54, 2)</f>
        <v>3</v>
      </c>
      <c r="M263">
        <f>VLOOKUP(J263, [1]Key!$H$2:$K$54, 2)</f>
        <v>2</v>
      </c>
      <c r="N263">
        <f>VLOOKUP("*"&amp;G263&amp;"*",[1]Key!$N$2:$O$6,2,FALSE)</f>
        <v>2</v>
      </c>
      <c r="O263">
        <f>VLOOKUP("*"&amp;G263&amp;"*",[1]Key!$R$2:$S$11,2,FALSE)</f>
        <v>3</v>
      </c>
      <c r="P263">
        <v>2851</v>
      </c>
      <c r="Q263" s="2">
        <v>50000000</v>
      </c>
      <c r="R263" t="s">
        <v>66</v>
      </c>
      <c r="S263">
        <f>VLOOKUP(R263, [1]Key!$U$2:$V$50, 2, FALSE)</f>
        <v>4</v>
      </c>
      <c r="T263">
        <f t="shared" si="34"/>
        <v>0</v>
      </c>
      <c r="U263">
        <f>_xlfn.IFS(C263=2018, VLOOKUP(H263, '[1]State Pop'!$B$2:$G$55,6),C263=2017, VLOOKUP(H263, '[1]State Pop'!$B$2:$F$55,5),C263=2016, VLOOKUP(H263, '[1]State Pop'!$B$2:$F$55,4), C263=2015, VLOOKUP(H263, '[1]State Pop'!$B$2:$F$55,3), C263=2014, VLOOKUP(H263, '[1]State Pop'!$B$2:$F$55,2))</f>
        <v>19849399</v>
      </c>
      <c r="V263">
        <f>_xlfn.IFS(C263=2014,_xlfn.IFS(D263=1,VLOOKUP(H263,[1]Film_Workers!$B$2:$BD$55,2,FALSE),D263=2,VLOOKUP(H263,[1]Film_Workers!$B$2:$BD$55,3,FALSE),D263=3,VLOOKUP(H263,[1]Film_Workers!$B$2:$BD$55,4,FALSE),D263=4,VLOOKUP(H263,[1]Film_Workers!$B$2:$BD$55,5,FALSE),D263=5,VLOOKUP(H263,[1]Film_Workers!$B$2:$BD$55,6,FALSE),D263=6,VLOOKUP(H263,[1]Film_Workers!$B$2:$BD$55,7,FALSE),D263=7,VLOOKUP(H263,[1]Film_Workers!$B$2:$BD$55,8,FALSE),D263=8,VLOOKUP(H263,[1]Film_Workers!$B$2:$BD$55,9,FALSE),D263=9,VLOOKUP(H263,[1]Film_Workers!$B$2:$BD$55,10,FALSE),D263=10,VLOOKUP(H263,[1]Film_Workers!$B$2:$BD$55,11,FALSE),D263=11,VLOOKUP(H263,[1]Film_Workers!$B$2:$BD$55,12,FALSE),D263=12,VLOOKUP(H263,[1]Film_Workers!$B$2:$BD$55,13,FALSE)),C263=2015,_xlfn.IFS(D263=1,VLOOKUP(H263,[1]Film_Workers!$B$2:$BD$55,14,FALSE),D263=2,VLOOKUP(H263,[1]Film_Workers!$B$2:$BD$55,15,FALSE),D263=3,VLOOKUP(H263,[1]Film_Workers!$B$2:$BD$55,16,FALSE),D263=4,VLOOKUP(H263,[1]Film_Workers!$B$2:$BD$55,17,FALSE),D263=5,VLOOKUP(H263,[1]Film_Workers!$B$2:$BD$55,18,FALSE),D263=6,VLOOKUP(H263,[1]Film_Workers!$B$2:$BD$55,19,FALSE),D263=7,VLOOKUP(H263,[1]Film_Workers!$B$2:$BD$55,20,FALSE),D263=8,VLOOKUP(H263,[1]Film_Workers!$B$2:$BD$55,21,FALSE),D263=9,VLOOKUP(H263,[1]Film_Workers!$B$2:$BD$55,22,FALSE),D263=10,VLOOKUP(H263,[1]Film_Workers!$B$2:$BD$55,23,FALSE),D263=11,VLOOKUP(H263,[1]Film_Workers!$B$2:$BD$55,24,FALSE),D263=12,VLOOKUP(H263,[1]Film_Workers!$B$2:$BD$55,25,FALSE)),C263=2016,_xlfn.IFS(D263=1,VLOOKUP(H263,[1]Film_Workers!$B$2:$BD$55,26,FALSE),D263=2,VLOOKUP(H263,[1]Film_Workers!$B$2:$BD$55,27,FALSE),D263=3,VLOOKUP(H263,[1]Film_Workers!$B$2:$BD$55,28,FALSE),D263=4,VLOOKUP(H263,[1]Film_Workers!$B$2:$BD$55,29,FALSE),D263=5,VLOOKUP(H263,[1]Film_Workers!$B$2:$BD$55,30,FALSE),D263=6,VLOOKUP(H263,[1]Film_Workers!$B$2:$BD$55,31,FALSE),D263=7,VLOOKUP(H263,[1]Film_Workers!$B$2:$BD$55,32,FALSE),D263=8,VLOOKUP(H263,[1]Film_Workers!$B$2:$BD$55,33,FALSE),D263=9,VLOOKUP(H263,[1]Film_Workers!$B$2:$BD$55,34,FALSE),D263=10,VLOOKUP(H263,[1]Film_Workers!$B$2:$BD$55,35,FALSE),D263=11,VLOOKUP(H263,[1]Film_Workers!$B$2:$BD$55,36,FALSE),D263=12,VLOOKUP(H263,[1]Film_Workers!$B$2:$BD$55,37,FALSE)),C263=2017,_xlfn.IFS(D263=1,VLOOKUP(H263,[1]Film_Workers!$B$2:$BD$55,38,FALSE),D263=2,VLOOKUP(H263,[1]Film_Workers!$B$2:$BD$55,39,FALSE),D263=3,VLOOKUP(H263,[1]Film_Workers!$B$2:$BD$55,40,FALSE),D263=4,VLOOKUP(H263,[1]Film_Workers!$B$2:$BD$55,41,FALSE),D263=5,VLOOKUP(H263,[1]Film_Workers!$B$2:$BD$55,42,FALSE),D263=6,VLOOKUP(H263,[1]Film_Workers!$B$2:$BD$55,43,FALSE),D263=7,VLOOKUP(H263,[1]Film_Workers!$B$2:$BD$55,43,FALSE),D263=8,VLOOKUP(H263,[1]Film_Workers!$B$2:$BD$55,44,FALSE),D263=9,VLOOKUP(H263,[1]Film_Workers!$B$2:$BD$55,45,FALSE),D263=10,VLOOKUP(H263,[1]Film_Workers!$B$2:$BD$55,46,FALSE),D263=11,VLOOKUP(H263,[1]Film_Workers!$B$2:$BD$55,47,FALSE),D263=12,VLOOKUP(H263,[1]Film_Workers!$B$2:$BD$55,48)),C263=2018,_xlfn.IFS(D263=1,VLOOKUP(H263,[1]Film_Workers!$B$2:$BD$55,49,FALSE),D263=2,VLOOKUP(H263,[1]Film_Workers!$B$2:$BD$55,50,FALSE),D263=3,VLOOKUP(H263,[1]Film_Workers!$B$2:$BD$55,51,FALSE),D263=4,VLOOKUP(H263,[1]Film_Workers!$B$2:$BD$55,52,FALSE),D263=5,VLOOKUP(H263,[1]Film_Workers!$B$2:$BD$55,53,FALSE),D263=6,VLOOKUP(H263,[1]Film_Workers!$B$2:$BD$55,54)))</f>
        <v>44684</v>
      </c>
      <c r="W263">
        <f>_xlfn.IFS(C263=2014,_xlfn.IFS(D263=1,VLOOKUP(H263,[1]Priv_Workers!$B$2:$BD$55,2,FALSE),D263=2,VLOOKUP(H263,[1]Priv_Workers!$B$2:$BD$55,3,FALSE),D263=3,VLOOKUP(H263,[1]Priv_Workers!$B$2:$BD$55,4,FALSE),D263=4,VLOOKUP(H263,[1]Priv_Workers!$B$2:$BD$55,5,FALSE),D263=5,VLOOKUP(H263,[1]Priv_Workers!$B$2:$BD$55,6,FALSE),D263=6,VLOOKUP(H263,[1]Priv_Workers!$B$2:$BD$55,7,FALSE),D263=7,VLOOKUP(H263,[1]Priv_Workers!$B$2:$BD$55,8,FALSE),D263=8,VLOOKUP(H263,[1]Priv_Workers!$B$2:$BD$55,9,FALSE),D263=9,VLOOKUP(H263,[1]Priv_Workers!$B$2:$BD$55,10,FALSE),D263=10,VLOOKUP(H263,[1]Priv_Workers!$B$2:$BD$55,11,FALSE),D263=11,VLOOKUP(H263,[1]Priv_Workers!$B$2:$BD$55,12,FALSE),D263=12,VLOOKUP(H263,[1]Priv_Workers!$B$2:$BD$55,13,FALSE)),C263=2015,_xlfn.IFS(D263=1,VLOOKUP(H263,[1]Priv_Workers!$B$2:$BD$55,14,FALSE),D263=2,VLOOKUP(H263,[1]Priv_Workers!$B$2:$BD$55,15,FALSE),D263=3,VLOOKUP(H263,[1]Priv_Workers!$B$2:$BD$55,16,FALSE),D263=4,VLOOKUP(H263,[1]Priv_Workers!$B$2:$BD$55,17,FALSE),D263=5,VLOOKUP(H263,[1]Priv_Workers!$B$2:$BD$55,18,FALSE),D263=6,VLOOKUP(H263,[1]Priv_Workers!$B$2:$BD$55,19,FALSE),D263=7,VLOOKUP(H263,[1]Priv_Workers!$B$2:$BD$55,20,FALSE),D263=8,VLOOKUP(H263,[1]Priv_Workers!$B$2:$BD$55,21,FALSE),D263=9,VLOOKUP(H263,[1]Priv_Workers!$B$2:$BD$55,22,FALSE),D263=10,VLOOKUP(H263,[1]Priv_Workers!$B$2:$BD$55,23,FALSE),D263=11,VLOOKUP(H263,[1]Priv_Workers!$B$2:$BD$55,24,FALSE),D263=12,VLOOKUP(H263,[1]Priv_Workers!$B$2:$BD$55,25,FALSE)),C263=2016,_xlfn.IFS(D263=1,VLOOKUP(H263,[1]Priv_Workers!$B$2:$BD$55,26,FALSE),D263=2,VLOOKUP(H263,[1]Priv_Workers!$B$2:$BD$55,27,FALSE),D263=3,VLOOKUP(H263,[1]Priv_Workers!$B$2:$BD$55,28,FALSE),D263=4,VLOOKUP(H263,[1]Priv_Workers!$B$2:$BD$55,29,FALSE),D263=5,VLOOKUP(H263,[1]Priv_Workers!$B$2:$BD$55,30,FALSE),D263=6,VLOOKUP(H263,[1]Priv_Workers!$B$2:$BD$55,31,FALSE),D263=7,VLOOKUP(H263,[1]Priv_Workers!$B$2:$BD$55,32,FALSE),D263=8,VLOOKUP(H263,[1]Priv_Workers!$B$2:$BD$55,33,FALSE),D263=9,VLOOKUP(H263,[1]Priv_Workers!$B$2:$BD$55,34,FALSE),D263=10,VLOOKUP(H263,[1]Priv_Workers!$B$2:$BD$55,35,FALSE),D263=11,VLOOKUP(H263,[1]Priv_Workers!$B$2:$BD$55,36,FALSE),D263=12,VLOOKUP(H263,[1]Priv_Workers!$B$2:$BD$55,37,FALSE)),C263=2017,_xlfn.IFS(D263=1,VLOOKUP(H263,[1]Priv_Workers!$B$2:$BD$55,38,FALSE),D263=2,VLOOKUP(H263,[1]Priv_Workers!$B$2:$BD$55,39,FALSE),D263=3,VLOOKUP(H263,[1]Priv_Workers!$B$2:$BD$55,40,FALSE),D263=4,VLOOKUP(H263,[1]Priv_Workers!$B$2:$BD$55,41,FALSE),D263=5,VLOOKUP(H263,[1]Priv_Workers!$B$2:$BD$55,42,FALSE),D263=6,VLOOKUP(H263,[1]Priv_Workers!$B$2:$BD$55,43,FALSE),D263=7,VLOOKUP(H263,[1]Priv_Workers!$B$2:$BD$55,43,FALSE),D263=8,VLOOKUP(H263,[1]Priv_Workers!$B$2:$BD$55,44,FALSE),D263=9,VLOOKUP(H263,[1]Priv_Workers!$B$2:$BD$55,45,FALSE),D263=10,VLOOKUP(H263,[1]Priv_Workers!$B$2:$BD$55,46,FALSE),D263=11,VLOOKUP(H263,[1]Priv_Workers!$B$2:$BD$55,47,FALSE),D263=12,VLOOKUP(H263,[1]Priv_Workers!$B$2:$BD$55,48)),C263=2018,_xlfn.IFS(D263=1,VLOOKUP(H263,[1]Priv_Workers!$B$2:$BD$55,49,FALSE),D263=2,VLOOKUP(H263,[1]Priv_Workers!$B$2:$BD$55,50,FALSE),D263=3,VLOOKUP(H263,[1]Priv_Workers!$B$2:$BD$55,51,FALSE),D263=4,VLOOKUP(H263,[1]Priv_Workers!$B$2:$BD$55,52,FALSE),D263=5,VLOOKUP(H263,[1]Priv_Workers!$B$2:$BD$55,53,FALSE),D263=6,VLOOKUP(H263,[1]Priv_Workers!$B$2:$BD$55,54)))</f>
        <v>7908520</v>
      </c>
      <c r="X263" s="3">
        <f t="shared" si="35"/>
        <v>5.6501089963735315E-3</v>
      </c>
      <c r="Y263" s="2">
        <f>_xlfn.IFS(C263=2014, _xlfn.IFS(E263=1, VLOOKUP(H263, [1]Wage_Info!$B$2:$AH$55, 2, FALSE), E263=2, VLOOKUP(H263, [1]Wage_Info!$B$2:$AH$55, 3, FALSE), E263=3, VLOOKUP(H263, [1]Wage_Info!$B$2:$AH$55, 4, FALSE), E263=4, VLOOKUP(H263, [1]Wage_Info!$B$2:$AH$55, 5, FALSE)), C263=2015, _xlfn.IFS(E263=1, VLOOKUP(H263, [1]Wage_Info!$B$2:$AH$55, 6, FALSE), E263=2, VLOOKUP(H263, [1]Wage_Info!$B$2:$AH$55, 7, FALSE), E263=3, VLOOKUP(H263, [1]Wage_Info!$B$2:$AH$55, 8, FALSE), E263=4, VLOOKUP(H263, [1]Wage_Info!$B$2:$AH$55, 9, FALSE)), C263=2016, _xlfn.IFS(E263=1, VLOOKUP(H263, [1]Wage_Info!$B$2:$AH$55, 10, FALSE), E263=2, VLOOKUP(H263, [1]Wage_Info!$B$2:$AH$55, 11, FALSE), E263=3, VLOOKUP(H263, [1]Wage_Info!$B$2:$AH$55, 12, FALSE), E263=4, VLOOKUP(H263, [1]Wage_Info!$B$2:$AH$55, 13, FALSE)), C263=2017, _xlfn.IFS(E263=1, VLOOKUP(H263, [1]Wage_Info!$B$2:$AH$55, 14, FALSE), E263=2, VLOOKUP(H263, [1]Wage_Info!$B$2:$AH$55, 15, FALSE), E263=3, VLOOKUP(H263, [1]Wage_Info!$B$2:$AH$55, 16, FALSE), E263=4, VLOOKUP(H263, [1]Wage_Info!$B$2:$AH$55, 17, FALSE)), C263 = 2018, _xlfn.IFS(E263=1, VLOOKUP(H263, [1]Wage_Info!$B$2:$AH$55, 18, FALSE), E263=3, VLOOKUP(H263, [1]Wage_Info!$B$2:$AH$55, 19, FALSE)))</f>
        <v>928890090</v>
      </c>
      <c r="Z263" s="2">
        <f>_xlfn.IFS(C263=2014, _xlfn.IFS(E263=1, VLOOKUP(H263, [1]Wage_Info!$B$2:$AL$55, 20, FALSE), E263=2, VLOOKUP(H263, [1]Wage_Info!$B$2:$AL$55, 21, FALSE), E263=3, VLOOKUP(H263, [1]Wage_Info!$B$2:$AL$55, 22, FALSE), E263=4, VLOOKUP(H263, [1]Wage_Info!$B$2:$AL$55, 23, FALSE)), C263=2015, _xlfn.IFS(E263=1, VLOOKUP(H263, [1]Wage_Info!$B$2:$AL$55, 24, FALSE), E263=2, VLOOKUP(H263, [1]Wage_Info!$B$2:$AL$55, 25, FALSE), E263=3, VLOOKUP(H263, [1]Wage_Info!$B$2:$AL$55, 26, FALSE), E263=4, VLOOKUP(H263, [1]Wage_Info!$B$2:$AL$55, 27, FALSE)), C263=2016, _xlfn.IFS(E263=1, VLOOKUP(H263, [1]Wage_Info!$B$2:$AL$55, 28, FALSE), E263=2, VLOOKUP(H263, [1]Wage_Info!$B$2:$AL$55, 29, FALSE), E263=3, VLOOKUP(H263, [1]Wage_Info!$B$2:$AL$55, 30, FALSE), E263=4, VLOOKUP(H263, [1]Wage_Info!$B$2:$AL$55, 31, FALSE)), C263=2017, _xlfn.IFS(E263=1, VLOOKUP(H263, [1]Wage_Info!$B$2:$AL$55, 32, FALSE), E263=2, VLOOKUP(H263, [1]Wage_Info!$B$2:$AL$55, 33, FALSE), E263=3, VLOOKUP(H263, [1]Wage_Info!$B$2:$AL$55, 34, FALSE), E263=4, VLOOKUP(H263, [1]Wage_Info!$B$2:$AL$55, 35, FALSE)), C263 = 2018, _xlfn.IFS(E263=1, VLOOKUP(H263, [1]Wage_Info!$B$2:$AL$55, 36, FALSE), E263=2, VLOOKUP(H263, [1]Wage_Info!$B$2:$AL$55, 37, FALSE)))</f>
        <v>126487134153</v>
      </c>
      <c r="AA263" s="4">
        <f t="shared" si="36"/>
        <v>7.3437515698348103E-3</v>
      </c>
      <c r="AB263">
        <f>[1]Key!C263</f>
        <v>1</v>
      </c>
      <c r="AC263">
        <f t="shared" si="37"/>
        <v>0</v>
      </c>
      <c r="AD263">
        <f t="shared" si="38"/>
        <v>1</v>
      </c>
      <c r="AE263">
        <f t="shared" si="39"/>
        <v>1</v>
      </c>
      <c r="AF263">
        <f>[1]Key!D263</f>
        <v>0</v>
      </c>
    </row>
    <row r="264" spans="1:32" x14ac:dyDescent="0.3">
      <c r="A264">
        <v>263</v>
      </c>
      <c r="B264">
        <v>82</v>
      </c>
      <c r="C264">
        <v>2015</v>
      </c>
      <c r="D264">
        <v>9</v>
      </c>
      <c r="E264">
        <f t="shared" si="32"/>
        <v>3</v>
      </c>
      <c r="F264">
        <v>2017</v>
      </c>
      <c r="G264" t="s">
        <v>95</v>
      </c>
      <c r="H264" s="1">
        <f>VALUE(IF(G264="foreign",53,SUBSTITUTE(G264,G264,VLOOKUP(G264,[1]Key!$G$2:$H$55,2,))))</f>
        <v>32</v>
      </c>
      <c r="I264" t="s">
        <v>125</v>
      </c>
      <c r="J264">
        <f>VALUE(_xlfn.IFS(I264="foreign",53,I264="fictional",54, I264="unspecified", 55, NOT(OR(I264="foreign",I264="fictional")),SUBSTITUTE(I264,I264,VLOOKUP(I264,[1]Key!$G$2:$H$55,2,))))</f>
        <v>6</v>
      </c>
      <c r="K264">
        <f t="shared" si="33"/>
        <v>0</v>
      </c>
      <c r="L264">
        <f>VLOOKUP(H264, [1]Key!$H$2:$K$54, 2)</f>
        <v>3</v>
      </c>
      <c r="M264">
        <f>VLOOKUP(J264, [1]Key!$H$2:$K$54, 2)</f>
        <v>2</v>
      </c>
      <c r="N264">
        <f>VLOOKUP("*"&amp;G264&amp;"*",[1]Key!$N$2:$O$6,2,FALSE)</f>
        <v>4</v>
      </c>
      <c r="O264">
        <f>VLOOKUP("*"&amp;G264&amp;"*",[1]Key!$R$2:$S$11,2,FALSE)</f>
        <v>4</v>
      </c>
      <c r="P264">
        <v>2812</v>
      </c>
      <c r="Q264" s="2">
        <v>30000000</v>
      </c>
      <c r="R264" t="s">
        <v>67</v>
      </c>
      <c r="S264">
        <f>VLOOKUP(R264, [1]Key!$U$2:$V$50, 2, FALSE)</f>
        <v>9</v>
      </c>
      <c r="T264">
        <f t="shared" si="34"/>
        <v>1</v>
      </c>
      <c r="U264">
        <f>_xlfn.IFS(C264=2018, VLOOKUP(H264, '[1]State Pop'!$B$2:$G$55,6),C264=2017, VLOOKUP(H264, '[1]State Pop'!$B$2:$F$55,5),C264=2016, VLOOKUP(H264, '[1]State Pop'!$B$2:$F$55,4), C264=2015, VLOOKUP(H264, '[1]State Pop'!$B$2:$F$55,3), C264=2014, VLOOKUP(H264, '[1]State Pop'!$B$2:$F$55,2))</f>
        <v>2082264</v>
      </c>
      <c r="V264">
        <f>_xlfn.IFS(C264=2014,_xlfn.IFS(D264=1,VLOOKUP(H264,[1]Film_Workers!$B$2:$BD$55,2,FALSE),D264=2,VLOOKUP(H264,[1]Film_Workers!$B$2:$BD$55,3,FALSE),D264=3,VLOOKUP(H264,[1]Film_Workers!$B$2:$BD$55,4,FALSE),D264=4,VLOOKUP(H264,[1]Film_Workers!$B$2:$BD$55,5,FALSE),D264=5,VLOOKUP(H264,[1]Film_Workers!$B$2:$BD$55,6,FALSE),D264=6,VLOOKUP(H264,[1]Film_Workers!$B$2:$BD$55,7,FALSE),D264=7,VLOOKUP(H264,[1]Film_Workers!$B$2:$BD$55,8,FALSE),D264=8,VLOOKUP(H264,[1]Film_Workers!$B$2:$BD$55,9,FALSE),D264=9,VLOOKUP(H264,[1]Film_Workers!$B$2:$BD$55,10,FALSE),D264=10,VLOOKUP(H264,[1]Film_Workers!$B$2:$BD$55,11,FALSE),D264=11,VLOOKUP(H264,[1]Film_Workers!$B$2:$BD$55,12,FALSE),D264=12,VLOOKUP(H264,[1]Film_Workers!$B$2:$BD$55,13,FALSE)),C264=2015,_xlfn.IFS(D264=1,VLOOKUP(H264,[1]Film_Workers!$B$2:$BD$55,14,FALSE),D264=2,VLOOKUP(H264,[1]Film_Workers!$B$2:$BD$55,15,FALSE),D264=3,VLOOKUP(H264,[1]Film_Workers!$B$2:$BD$55,16,FALSE),D264=4,VLOOKUP(H264,[1]Film_Workers!$B$2:$BD$55,17,FALSE),D264=5,VLOOKUP(H264,[1]Film_Workers!$B$2:$BD$55,18,FALSE),D264=6,VLOOKUP(H264,[1]Film_Workers!$B$2:$BD$55,19,FALSE),D264=7,VLOOKUP(H264,[1]Film_Workers!$B$2:$BD$55,20,FALSE),D264=8,VLOOKUP(H264,[1]Film_Workers!$B$2:$BD$55,21,FALSE),D264=9,VLOOKUP(H264,[1]Film_Workers!$B$2:$BD$55,22,FALSE),D264=10,VLOOKUP(H264,[1]Film_Workers!$B$2:$BD$55,23,FALSE),D264=11,VLOOKUP(H264,[1]Film_Workers!$B$2:$BD$55,24,FALSE),D264=12,VLOOKUP(H264,[1]Film_Workers!$B$2:$BD$55,25,FALSE)),C264=2016,_xlfn.IFS(D264=1,VLOOKUP(H264,[1]Film_Workers!$B$2:$BD$55,26,FALSE),D264=2,VLOOKUP(H264,[1]Film_Workers!$B$2:$BD$55,27,FALSE),D264=3,VLOOKUP(H264,[1]Film_Workers!$B$2:$BD$55,28,FALSE),D264=4,VLOOKUP(H264,[1]Film_Workers!$B$2:$BD$55,29,FALSE),D264=5,VLOOKUP(H264,[1]Film_Workers!$B$2:$BD$55,30,FALSE),D264=6,VLOOKUP(H264,[1]Film_Workers!$B$2:$BD$55,31,FALSE),D264=7,VLOOKUP(H264,[1]Film_Workers!$B$2:$BD$55,32,FALSE),D264=8,VLOOKUP(H264,[1]Film_Workers!$B$2:$BD$55,33,FALSE),D264=9,VLOOKUP(H264,[1]Film_Workers!$B$2:$BD$55,34,FALSE),D264=10,VLOOKUP(H264,[1]Film_Workers!$B$2:$BD$55,35,FALSE),D264=11,VLOOKUP(H264,[1]Film_Workers!$B$2:$BD$55,36,FALSE),D264=12,VLOOKUP(H264,[1]Film_Workers!$B$2:$BD$55,37,FALSE)),C264=2017,_xlfn.IFS(D264=1,VLOOKUP(H264,[1]Film_Workers!$B$2:$BD$55,38,FALSE),D264=2,VLOOKUP(H264,[1]Film_Workers!$B$2:$BD$55,39,FALSE),D264=3,VLOOKUP(H264,[1]Film_Workers!$B$2:$BD$55,40,FALSE),D264=4,VLOOKUP(H264,[1]Film_Workers!$B$2:$BD$55,41,FALSE),D264=5,VLOOKUP(H264,[1]Film_Workers!$B$2:$BD$55,42,FALSE),D264=6,VLOOKUP(H264,[1]Film_Workers!$B$2:$BD$55,43,FALSE),D264=7,VLOOKUP(H264,[1]Film_Workers!$B$2:$BD$55,43,FALSE),D264=8,VLOOKUP(H264,[1]Film_Workers!$B$2:$BD$55,44,FALSE),D264=9,VLOOKUP(H264,[1]Film_Workers!$B$2:$BD$55,45,FALSE),D264=10,VLOOKUP(H264,[1]Film_Workers!$B$2:$BD$55,46,FALSE),D264=11,VLOOKUP(H264,[1]Film_Workers!$B$2:$BD$55,47,FALSE),D264=12,VLOOKUP(H264,[1]Film_Workers!$B$2:$BD$55,48)),C264=2018,_xlfn.IFS(D264=1,VLOOKUP(H264,[1]Film_Workers!$B$2:$BD$55,49,FALSE),D264=2,VLOOKUP(H264,[1]Film_Workers!$B$2:$BD$55,50,FALSE),D264=3,VLOOKUP(H264,[1]Film_Workers!$B$2:$BD$55,51,FALSE),D264=4,VLOOKUP(H264,[1]Film_Workers!$B$2:$BD$55,52,FALSE),D264=5,VLOOKUP(H264,[1]Film_Workers!$B$2:$BD$55,53,FALSE),D264=6,VLOOKUP(H264,[1]Film_Workers!$B$2:$BD$55,54)))</f>
        <v>1753</v>
      </c>
      <c r="W264">
        <f>_xlfn.IFS(C264=2014,_xlfn.IFS(D264=1,VLOOKUP(H264,[1]Priv_Workers!$B$2:$BD$55,2,FALSE),D264=2,VLOOKUP(H264,[1]Priv_Workers!$B$2:$BD$55,3,FALSE),D264=3,VLOOKUP(H264,[1]Priv_Workers!$B$2:$BD$55,4,FALSE),D264=4,VLOOKUP(H264,[1]Priv_Workers!$B$2:$BD$55,5,FALSE),D264=5,VLOOKUP(H264,[1]Priv_Workers!$B$2:$BD$55,6,FALSE),D264=6,VLOOKUP(H264,[1]Priv_Workers!$B$2:$BD$55,7,FALSE),D264=7,VLOOKUP(H264,[1]Priv_Workers!$B$2:$BD$55,8,FALSE),D264=8,VLOOKUP(H264,[1]Priv_Workers!$B$2:$BD$55,9,FALSE),D264=9,VLOOKUP(H264,[1]Priv_Workers!$B$2:$BD$55,10,FALSE),D264=10,VLOOKUP(H264,[1]Priv_Workers!$B$2:$BD$55,11,FALSE),D264=11,VLOOKUP(H264,[1]Priv_Workers!$B$2:$BD$55,12,FALSE),D264=12,VLOOKUP(H264,[1]Priv_Workers!$B$2:$BD$55,13,FALSE)),C264=2015,_xlfn.IFS(D264=1,VLOOKUP(H264,[1]Priv_Workers!$B$2:$BD$55,14,FALSE),D264=2,VLOOKUP(H264,[1]Priv_Workers!$B$2:$BD$55,15,FALSE),D264=3,VLOOKUP(H264,[1]Priv_Workers!$B$2:$BD$55,16,FALSE),D264=4,VLOOKUP(H264,[1]Priv_Workers!$B$2:$BD$55,17,FALSE),D264=5,VLOOKUP(H264,[1]Priv_Workers!$B$2:$BD$55,18,FALSE),D264=6,VLOOKUP(H264,[1]Priv_Workers!$B$2:$BD$55,19,FALSE),D264=7,VLOOKUP(H264,[1]Priv_Workers!$B$2:$BD$55,20,FALSE),D264=8,VLOOKUP(H264,[1]Priv_Workers!$B$2:$BD$55,21,FALSE),D264=9,VLOOKUP(H264,[1]Priv_Workers!$B$2:$BD$55,22,FALSE),D264=10,VLOOKUP(H264,[1]Priv_Workers!$B$2:$BD$55,23,FALSE),D264=11,VLOOKUP(H264,[1]Priv_Workers!$B$2:$BD$55,24,FALSE),D264=12,VLOOKUP(H264,[1]Priv_Workers!$B$2:$BD$55,25,FALSE)),C264=2016,_xlfn.IFS(D264=1,VLOOKUP(H264,[1]Priv_Workers!$B$2:$BD$55,26,FALSE),D264=2,VLOOKUP(H264,[1]Priv_Workers!$B$2:$BD$55,27,FALSE),D264=3,VLOOKUP(H264,[1]Priv_Workers!$B$2:$BD$55,28,FALSE),D264=4,VLOOKUP(H264,[1]Priv_Workers!$B$2:$BD$55,29,FALSE),D264=5,VLOOKUP(H264,[1]Priv_Workers!$B$2:$BD$55,30,FALSE),D264=6,VLOOKUP(H264,[1]Priv_Workers!$B$2:$BD$55,31,FALSE),D264=7,VLOOKUP(H264,[1]Priv_Workers!$B$2:$BD$55,32,FALSE),D264=8,VLOOKUP(H264,[1]Priv_Workers!$B$2:$BD$55,33,FALSE),D264=9,VLOOKUP(H264,[1]Priv_Workers!$B$2:$BD$55,34,FALSE),D264=10,VLOOKUP(H264,[1]Priv_Workers!$B$2:$BD$55,35,FALSE),D264=11,VLOOKUP(H264,[1]Priv_Workers!$B$2:$BD$55,36,FALSE),D264=12,VLOOKUP(H264,[1]Priv_Workers!$B$2:$BD$55,37,FALSE)),C264=2017,_xlfn.IFS(D264=1,VLOOKUP(H264,[1]Priv_Workers!$B$2:$BD$55,38,FALSE),D264=2,VLOOKUP(H264,[1]Priv_Workers!$B$2:$BD$55,39,FALSE),D264=3,VLOOKUP(H264,[1]Priv_Workers!$B$2:$BD$55,40,FALSE),D264=4,VLOOKUP(H264,[1]Priv_Workers!$B$2:$BD$55,41,FALSE),D264=5,VLOOKUP(H264,[1]Priv_Workers!$B$2:$BD$55,42,FALSE),D264=6,VLOOKUP(H264,[1]Priv_Workers!$B$2:$BD$55,43,FALSE),D264=7,VLOOKUP(H264,[1]Priv_Workers!$B$2:$BD$55,43,FALSE),D264=8,VLOOKUP(H264,[1]Priv_Workers!$B$2:$BD$55,44,FALSE),D264=9,VLOOKUP(H264,[1]Priv_Workers!$B$2:$BD$55,45,FALSE),D264=10,VLOOKUP(H264,[1]Priv_Workers!$B$2:$BD$55,46,FALSE),D264=11,VLOOKUP(H264,[1]Priv_Workers!$B$2:$BD$55,47,FALSE),D264=12,VLOOKUP(H264,[1]Priv_Workers!$B$2:$BD$55,48)),C264=2018,_xlfn.IFS(D264=1,VLOOKUP(H264,[1]Priv_Workers!$B$2:$BD$55,49,FALSE),D264=2,VLOOKUP(H264,[1]Priv_Workers!$B$2:$BD$55,50,FALSE),D264=3,VLOOKUP(H264,[1]Priv_Workers!$B$2:$BD$55,51,FALSE),D264=4,VLOOKUP(H264,[1]Priv_Workers!$B$2:$BD$55,52,FALSE),D264=5,VLOOKUP(H264,[1]Priv_Workers!$B$2:$BD$55,53,FALSE),D264=6,VLOOKUP(H264,[1]Priv_Workers!$B$2:$BD$55,54)))</f>
        <v>627526</v>
      </c>
      <c r="X264" s="3">
        <f t="shared" si="35"/>
        <v>2.793509750990397E-3</v>
      </c>
      <c r="Y264" s="2">
        <f>_xlfn.IFS(C264=2014, _xlfn.IFS(E264=1, VLOOKUP(H264, [1]Wage_Info!$B$2:$AH$55, 2, FALSE), E264=2, VLOOKUP(H264, [1]Wage_Info!$B$2:$AH$55, 3, FALSE), E264=3, VLOOKUP(H264, [1]Wage_Info!$B$2:$AH$55, 4, FALSE), E264=4, VLOOKUP(H264, [1]Wage_Info!$B$2:$AH$55, 5, FALSE)), C264=2015, _xlfn.IFS(E264=1, VLOOKUP(H264, [1]Wage_Info!$B$2:$AH$55, 6, FALSE), E264=2, VLOOKUP(H264, [1]Wage_Info!$B$2:$AH$55, 7, FALSE), E264=3, VLOOKUP(H264, [1]Wage_Info!$B$2:$AH$55, 8, FALSE), E264=4, VLOOKUP(H264, [1]Wage_Info!$B$2:$AH$55, 9, FALSE)), C264=2016, _xlfn.IFS(E264=1, VLOOKUP(H264, [1]Wage_Info!$B$2:$AH$55, 10, FALSE), E264=2, VLOOKUP(H264, [1]Wage_Info!$B$2:$AH$55, 11, FALSE), E264=3, VLOOKUP(H264, [1]Wage_Info!$B$2:$AH$55, 12, FALSE), E264=4, VLOOKUP(H264, [1]Wage_Info!$B$2:$AH$55, 13, FALSE)), C264=2017, _xlfn.IFS(E264=1, VLOOKUP(H264, [1]Wage_Info!$B$2:$AH$55, 14, FALSE), E264=2, VLOOKUP(H264, [1]Wage_Info!$B$2:$AH$55, 15, FALSE), E264=3, VLOOKUP(H264, [1]Wage_Info!$B$2:$AH$55, 16, FALSE), E264=4, VLOOKUP(H264, [1]Wage_Info!$B$2:$AH$55, 17, FALSE)), C264 = 2018, _xlfn.IFS(E264=1, VLOOKUP(H264, [1]Wage_Info!$B$2:$AH$55, 18, FALSE), E264=3, VLOOKUP(H264, [1]Wage_Info!$B$2:$AH$55, 19, FALSE)))</f>
        <v>46200128</v>
      </c>
      <c r="Z264" s="2">
        <f>_xlfn.IFS(C264=2014, _xlfn.IFS(E264=1, VLOOKUP(H264, [1]Wage_Info!$B$2:$AL$55, 20, FALSE), E264=2, VLOOKUP(H264, [1]Wage_Info!$B$2:$AL$55, 21, FALSE), E264=3, VLOOKUP(H264, [1]Wage_Info!$B$2:$AL$55, 22, FALSE), E264=4, VLOOKUP(H264, [1]Wage_Info!$B$2:$AL$55, 23, FALSE)), C264=2015, _xlfn.IFS(E264=1, VLOOKUP(H264, [1]Wage_Info!$B$2:$AL$55, 24, FALSE), E264=2, VLOOKUP(H264, [1]Wage_Info!$B$2:$AL$55, 25, FALSE), E264=3, VLOOKUP(H264, [1]Wage_Info!$B$2:$AL$55, 26, FALSE), E264=4, VLOOKUP(H264, [1]Wage_Info!$B$2:$AL$55, 27, FALSE)), C264=2016, _xlfn.IFS(E264=1, VLOOKUP(H264, [1]Wage_Info!$B$2:$AL$55, 28, FALSE), E264=2, VLOOKUP(H264, [1]Wage_Info!$B$2:$AL$55, 29, FALSE), E264=3, VLOOKUP(H264, [1]Wage_Info!$B$2:$AL$55, 30, FALSE), E264=4, VLOOKUP(H264, [1]Wage_Info!$B$2:$AL$55, 31, FALSE)), C264=2017, _xlfn.IFS(E264=1, VLOOKUP(H264, [1]Wage_Info!$B$2:$AL$55, 32, FALSE), E264=2, VLOOKUP(H264, [1]Wage_Info!$B$2:$AL$55, 33, FALSE), E264=3, VLOOKUP(H264, [1]Wage_Info!$B$2:$AL$55, 34, FALSE), E264=4, VLOOKUP(H264, [1]Wage_Info!$B$2:$AL$55, 35, FALSE)), C264 = 2018, _xlfn.IFS(E264=1, VLOOKUP(H264, [1]Wage_Info!$B$2:$AL$55, 36, FALSE), E264=2, VLOOKUP(H264, [1]Wage_Info!$B$2:$AL$55, 37, FALSE)))</f>
        <v>6326777691</v>
      </c>
      <c r="AA264" s="4">
        <f t="shared" si="36"/>
        <v>7.302315689979251E-3</v>
      </c>
      <c r="AB264">
        <f>[1]Key!C264</f>
        <v>1</v>
      </c>
      <c r="AC264">
        <f t="shared" si="37"/>
        <v>0</v>
      </c>
      <c r="AD264">
        <f t="shared" si="38"/>
        <v>0</v>
      </c>
      <c r="AE264">
        <f t="shared" si="39"/>
        <v>0</v>
      </c>
      <c r="AF264">
        <f>[1]Key!D264</f>
        <v>0</v>
      </c>
    </row>
    <row r="265" spans="1:32" x14ac:dyDescent="0.3">
      <c r="A265">
        <v>264</v>
      </c>
      <c r="B265">
        <v>83</v>
      </c>
      <c r="C265">
        <v>2016</v>
      </c>
      <c r="D265">
        <v>9</v>
      </c>
      <c r="E265">
        <f t="shared" si="32"/>
        <v>3</v>
      </c>
      <c r="F265">
        <v>2017</v>
      </c>
      <c r="G265" t="s">
        <v>62</v>
      </c>
      <c r="H265" s="1">
        <f>VALUE(IF(G265="foreign",53,SUBSTITUTE(G265,G265,VLOOKUP(G265,[1]Key!$G$2:$H$55,2,))))</f>
        <v>53</v>
      </c>
      <c r="I265" t="s">
        <v>47</v>
      </c>
      <c r="J265">
        <f>VALUE(_xlfn.IFS(I265="foreign",53,I265="fictional",54, I265="unspecified", 55, NOT(OR(I265="foreign",I265="fictional")),SUBSTITUTE(I265,I265,VLOOKUP(I265,[1]Key!$G$2:$H$55,2,))))</f>
        <v>55</v>
      </c>
      <c r="K265">
        <f t="shared" si="33"/>
        <v>0</v>
      </c>
      <c r="L265">
        <f>VLOOKUP(H265, [1]Key!$H$2:$K$54, 2)</f>
        <v>0</v>
      </c>
      <c r="M265">
        <f>VLOOKUP(J265, [1]Key!$H$2:$K$54, 2)</f>
        <v>0</v>
      </c>
      <c r="N265">
        <f>VLOOKUP("*"&amp;G265&amp;"*",[1]Key!$N$2:$O$6,2,FALSE)</f>
        <v>0</v>
      </c>
      <c r="O265">
        <f>VLOOKUP("*"&amp;G265&amp;"*",[1]Key!$R$2:$S$11,2,FALSE)</f>
        <v>0</v>
      </c>
      <c r="P265">
        <v>2801</v>
      </c>
      <c r="Q265" s="2">
        <v>10000000</v>
      </c>
      <c r="R265" t="s">
        <v>37</v>
      </c>
      <c r="S265">
        <f>VLOOKUP(R265, [1]Key!$U$2:$V$25, 2, FALSE)</f>
        <v>3</v>
      </c>
      <c r="T265">
        <f t="shared" si="34"/>
        <v>0</v>
      </c>
      <c r="U265">
        <f>_xlfn.IFS(C265=2018, VLOOKUP(H265, '[1]State Pop'!$B$2:$G$55,6),C265=2017, VLOOKUP(H265, '[1]State Pop'!$B$2:$F$55,5),C265=2016, VLOOKUP(H265, '[1]State Pop'!$B$2:$F$55,4), C265=2015, VLOOKUP(H265, '[1]State Pop'!$B$2:$F$55,3), C265=2014, VLOOKUP(H265, '[1]State Pop'!$B$2:$F$55,2))</f>
        <v>0</v>
      </c>
      <c r="V265">
        <f>_xlfn.IFS(C265=2014,_xlfn.IFS(D265=1,VLOOKUP(H265,[1]Film_Workers!$B$2:$BD$55,2,FALSE),D265=2,VLOOKUP(H265,[1]Film_Workers!$B$2:$BD$55,3,FALSE),D265=3,VLOOKUP(H265,[1]Film_Workers!$B$2:$BD$55,4,FALSE),D265=4,VLOOKUP(H265,[1]Film_Workers!$B$2:$BD$55,5,FALSE),D265=5,VLOOKUP(H265,[1]Film_Workers!$B$2:$BD$55,6,FALSE),D265=6,VLOOKUP(H265,[1]Film_Workers!$B$2:$BD$55,7,FALSE),D265=7,VLOOKUP(H265,[1]Film_Workers!$B$2:$BD$55,8,FALSE),D265=8,VLOOKUP(H265,[1]Film_Workers!$B$2:$BD$55,9,FALSE),D265=9,VLOOKUP(H265,[1]Film_Workers!$B$2:$BD$55,10,FALSE),D265=10,VLOOKUP(H265,[1]Film_Workers!$B$2:$BD$55,11,FALSE),D265=11,VLOOKUP(H265,[1]Film_Workers!$B$2:$BD$55,12,FALSE),D265=12,VLOOKUP(H265,[1]Film_Workers!$B$2:$BD$55,13,FALSE)),C265=2015,_xlfn.IFS(D265=1,VLOOKUP(H265,[1]Film_Workers!$B$2:$BD$55,14,FALSE),D265=2,VLOOKUP(H265,[1]Film_Workers!$B$2:$BD$55,15,FALSE),D265=3,VLOOKUP(H265,[1]Film_Workers!$B$2:$BD$55,16,FALSE),D265=4,VLOOKUP(H265,[1]Film_Workers!$B$2:$BD$55,17,FALSE),D265=5,VLOOKUP(H265,[1]Film_Workers!$B$2:$BD$55,18,FALSE),D265=6,VLOOKUP(H265,[1]Film_Workers!$B$2:$BD$55,19,FALSE),D265=7,VLOOKUP(H265,[1]Film_Workers!$B$2:$BD$55,20,FALSE),D265=8,VLOOKUP(H265,[1]Film_Workers!$B$2:$BD$55,21,FALSE),D265=9,VLOOKUP(H265,[1]Film_Workers!$B$2:$BD$55,22,FALSE),D265=10,VLOOKUP(H265,[1]Film_Workers!$B$2:$BD$55,23,FALSE),D265=11,VLOOKUP(H265,[1]Film_Workers!$B$2:$BD$55,24,FALSE),D265=12,VLOOKUP(H265,[1]Film_Workers!$B$2:$BD$55,25,FALSE)),C265=2016,_xlfn.IFS(D265=1,VLOOKUP(H265,[1]Film_Workers!$B$2:$BD$55,26,FALSE),D265=2,VLOOKUP(H265,[1]Film_Workers!$B$2:$BD$55,27,FALSE),D265=3,VLOOKUP(H265,[1]Film_Workers!$B$2:$BD$55,28,FALSE),D265=4,VLOOKUP(H265,[1]Film_Workers!$B$2:$BD$55,29,FALSE),D265=5,VLOOKUP(H265,[1]Film_Workers!$B$2:$BD$55,30,FALSE),D265=6,VLOOKUP(H265,[1]Film_Workers!$B$2:$BD$55,31,FALSE),D265=7,VLOOKUP(H265,[1]Film_Workers!$B$2:$BD$55,32,FALSE),D265=8,VLOOKUP(H265,[1]Film_Workers!$B$2:$BD$55,33,FALSE),D265=9,VLOOKUP(H265,[1]Film_Workers!$B$2:$BD$55,34,FALSE),D265=10,VLOOKUP(H265,[1]Film_Workers!$B$2:$BD$55,35,FALSE),D265=11,VLOOKUP(H265,[1]Film_Workers!$B$2:$BD$55,36,FALSE),D265=12,VLOOKUP(H265,[1]Film_Workers!$B$2:$BD$55,37,FALSE)),C265=2017,_xlfn.IFS(D265=1,VLOOKUP(H265,[1]Film_Workers!$B$2:$BD$55,38,FALSE),D265=2,VLOOKUP(H265,[1]Film_Workers!$B$2:$BD$55,39,FALSE),D265=3,VLOOKUP(H265,[1]Film_Workers!$B$2:$BD$55,40,FALSE),D265=4,VLOOKUP(H265,[1]Film_Workers!$B$2:$BD$55,41,FALSE),D265=5,VLOOKUP(H265,[1]Film_Workers!$B$2:$BD$55,42,FALSE),D265=6,VLOOKUP(H265,[1]Film_Workers!$B$2:$BD$55,43,FALSE),D265=7,VLOOKUP(H265,[1]Film_Workers!$B$2:$BD$55,43,FALSE),D265=8,VLOOKUP(H265,[1]Film_Workers!$B$2:$BD$55,44,FALSE),D265=9,VLOOKUP(H265,[1]Film_Workers!$B$2:$BD$55,45,FALSE),D265=10,VLOOKUP(H265,[1]Film_Workers!$B$2:$BD$55,46,FALSE),D265=11,VLOOKUP(H265,[1]Film_Workers!$B$2:$BD$55,47,FALSE),D265=12,VLOOKUP(H265,[1]Film_Workers!$B$2:$BD$55,48)),C265=2018,_xlfn.IFS(D265=1,VLOOKUP(H265,[1]Film_Workers!$B$2:$BD$55,49,FALSE),D265=2,VLOOKUP(H265,[1]Film_Workers!$B$2:$BD$55,50,FALSE),D265=3,VLOOKUP(H265,[1]Film_Workers!$B$2:$BD$55,51,FALSE),D265=4,VLOOKUP(H265,[1]Film_Workers!$B$2:$BD$55,52,FALSE),D265=5,VLOOKUP(H265,[1]Film_Workers!$B$2:$BD$55,53,FALSE),D265=6,VLOOKUP(H265,[1]Film_Workers!$B$2:$BD$55,54)))</f>
        <v>0</v>
      </c>
      <c r="W265">
        <f>_xlfn.IFS(C265=2014,_xlfn.IFS(D265=1,VLOOKUP(H265,[1]Priv_Workers!$B$2:$BD$55,2,FALSE),D265=2,VLOOKUP(H265,[1]Priv_Workers!$B$2:$BD$55,3,FALSE),D265=3,VLOOKUP(H265,[1]Priv_Workers!$B$2:$BD$55,4,FALSE),D265=4,VLOOKUP(H265,[1]Priv_Workers!$B$2:$BD$55,5,FALSE),D265=5,VLOOKUP(H265,[1]Priv_Workers!$B$2:$BD$55,6,FALSE),D265=6,VLOOKUP(H265,[1]Priv_Workers!$B$2:$BD$55,7,FALSE),D265=7,VLOOKUP(H265,[1]Priv_Workers!$B$2:$BD$55,8,FALSE),D265=8,VLOOKUP(H265,[1]Priv_Workers!$B$2:$BD$55,9,FALSE),D265=9,VLOOKUP(H265,[1]Priv_Workers!$B$2:$BD$55,10,FALSE),D265=10,VLOOKUP(H265,[1]Priv_Workers!$B$2:$BD$55,11,FALSE),D265=11,VLOOKUP(H265,[1]Priv_Workers!$B$2:$BD$55,12,FALSE),D265=12,VLOOKUP(H265,[1]Priv_Workers!$B$2:$BD$55,13,FALSE)),C265=2015,_xlfn.IFS(D265=1,VLOOKUP(H265,[1]Priv_Workers!$B$2:$BD$55,14,FALSE),D265=2,VLOOKUP(H265,[1]Priv_Workers!$B$2:$BD$55,15,FALSE),D265=3,VLOOKUP(H265,[1]Priv_Workers!$B$2:$BD$55,16,FALSE),D265=4,VLOOKUP(H265,[1]Priv_Workers!$B$2:$BD$55,17,FALSE),D265=5,VLOOKUP(H265,[1]Priv_Workers!$B$2:$BD$55,18,FALSE),D265=6,VLOOKUP(H265,[1]Priv_Workers!$B$2:$BD$55,19,FALSE),D265=7,VLOOKUP(H265,[1]Priv_Workers!$B$2:$BD$55,20,FALSE),D265=8,VLOOKUP(H265,[1]Priv_Workers!$B$2:$BD$55,21,FALSE),D265=9,VLOOKUP(H265,[1]Priv_Workers!$B$2:$BD$55,22,FALSE),D265=10,VLOOKUP(H265,[1]Priv_Workers!$B$2:$BD$55,23,FALSE),D265=11,VLOOKUP(H265,[1]Priv_Workers!$B$2:$BD$55,24,FALSE),D265=12,VLOOKUP(H265,[1]Priv_Workers!$B$2:$BD$55,25,FALSE)),C265=2016,_xlfn.IFS(D265=1,VLOOKUP(H265,[1]Priv_Workers!$B$2:$BD$55,26,FALSE),D265=2,VLOOKUP(H265,[1]Priv_Workers!$B$2:$BD$55,27,FALSE),D265=3,VLOOKUP(H265,[1]Priv_Workers!$B$2:$BD$55,28,FALSE),D265=4,VLOOKUP(H265,[1]Priv_Workers!$B$2:$BD$55,29,FALSE),D265=5,VLOOKUP(H265,[1]Priv_Workers!$B$2:$BD$55,30,FALSE),D265=6,VLOOKUP(H265,[1]Priv_Workers!$B$2:$BD$55,31,FALSE),D265=7,VLOOKUP(H265,[1]Priv_Workers!$B$2:$BD$55,32,FALSE),D265=8,VLOOKUP(H265,[1]Priv_Workers!$B$2:$BD$55,33,FALSE),D265=9,VLOOKUP(H265,[1]Priv_Workers!$B$2:$BD$55,34,FALSE),D265=10,VLOOKUP(H265,[1]Priv_Workers!$B$2:$BD$55,35,FALSE),D265=11,VLOOKUP(H265,[1]Priv_Workers!$B$2:$BD$55,36,FALSE),D265=12,VLOOKUP(H265,[1]Priv_Workers!$B$2:$BD$55,37,FALSE)),C265=2017,_xlfn.IFS(D265=1,VLOOKUP(H265,[1]Priv_Workers!$B$2:$BD$55,38,FALSE),D265=2,VLOOKUP(H265,[1]Priv_Workers!$B$2:$BD$55,39,FALSE),D265=3,VLOOKUP(H265,[1]Priv_Workers!$B$2:$BD$55,40,FALSE),D265=4,VLOOKUP(H265,[1]Priv_Workers!$B$2:$BD$55,41,FALSE),D265=5,VLOOKUP(H265,[1]Priv_Workers!$B$2:$BD$55,42,FALSE),D265=6,VLOOKUP(H265,[1]Priv_Workers!$B$2:$BD$55,43,FALSE),D265=7,VLOOKUP(H265,[1]Priv_Workers!$B$2:$BD$55,43,FALSE),D265=8,VLOOKUP(H265,[1]Priv_Workers!$B$2:$BD$55,44,FALSE),D265=9,VLOOKUP(H265,[1]Priv_Workers!$B$2:$BD$55,45,FALSE),D265=10,VLOOKUP(H265,[1]Priv_Workers!$B$2:$BD$55,46,FALSE),D265=11,VLOOKUP(H265,[1]Priv_Workers!$B$2:$BD$55,47,FALSE),D265=12,VLOOKUP(H265,[1]Priv_Workers!$B$2:$BD$55,48)),C265=2018,_xlfn.IFS(D265=1,VLOOKUP(H265,[1]Priv_Workers!$B$2:$BD$55,49,FALSE),D265=2,VLOOKUP(H265,[1]Priv_Workers!$B$2:$BD$55,50,FALSE),D265=3,VLOOKUP(H265,[1]Priv_Workers!$B$2:$BD$55,51,FALSE),D265=4,VLOOKUP(H265,[1]Priv_Workers!$B$2:$BD$55,52,FALSE),D265=5,VLOOKUP(H265,[1]Priv_Workers!$B$2:$BD$55,53,FALSE),D265=6,VLOOKUP(H265,[1]Priv_Workers!$B$2:$BD$55,54)))</f>
        <v>0</v>
      </c>
      <c r="X265" s="3" t="e">
        <f t="shared" si="35"/>
        <v>#DIV/0!</v>
      </c>
      <c r="Y265" s="2">
        <f>_xlfn.IFS(C265=2014, _xlfn.IFS(E265=1, VLOOKUP(H265, [1]Wage_Info!$B$2:$AH$55, 2, FALSE), E265=2, VLOOKUP(H265, [1]Wage_Info!$B$2:$AH$55, 3, FALSE), E265=3, VLOOKUP(H265, [1]Wage_Info!$B$2:$AH$55, 4, FALSE), E265=4, VLOOKUP(H265, [1]Wage_Info!$B$2:$AH$55, 5, FALSE)), C265=2015, _xlfn.IFS(E265=1, VLOOKUP(H265, [1]Wage_Info!$B$2:$AH$55, 6, FALSE), E265=2, VLOOKUP(H265, [1]Wage_Info!$B$2:$AH$55, 7, FALSE), E265=3, VLOOKUP(H265, [1]Wage_Info!$B$2:$AH$55, 8, FALSE), E265=4, VLOOKUP(H265, [1]Wage_Info!$B$2:$AH$55, 9, FALSE)), C265=2016, _xlfn.IFS(E265=1, VLOOKUP(H265, [1]Wage_Info!$B$2:$AH$55, 10, FALSE), E265=2, VLOOKUP(H265, [1]Wage_Info!$B$2:$AH$55, 11, FALSE), E265=3, VLOOKUP(H265, [1]Wage_Info!$B$2:$AH$55, 12, FALSE), E265=4, VLOOKUP(H265, [1]Wage_Info!$B$2:$AH$55, 13, FALSE)), C265=2017, _xlfn.IFS(E265=1, VLOOKUP(H265, [1]Wage_Info!$B$2:$AH$55, 14, FALSE), E265=2, VLOOKUP(H265, [1]Wage_Info!$B$2:$AH$55, 15, FALSE), E265=3, VLOOKUP(H265, [1]Wage_Info!$B$2:$AH$55, 16, FALSE), E265=4, VLOOKUP(H265, [1]Wage_Info!$B$2:$AH$55, 17, FALSE)), C265 = 2018, _xlfn.IFS(E265=1, VLOOKUP(H265, [1]Wage_Info!$B$2:$AH$55, 18, FALSE), E265=3, VLOOKUP(H265, [1]Wage_Info!$B$2:$AH$55, 19, FALSE)))</f>
        <v>0</v>
      </c>
      <c r="Z265" s="2">
        <f>_xlfn.IFS(C265=2014, _xlfn.IFS(E265=1, VLOOKUP(H265, [1]Wage_Info!$B$2:$AL$55, 20, FALSE), E265=2, VLOOKUP(H265, [1]Wage_Info!$B$2:$AL$55, 21, FALSE), E265=3, VLOOKUP(H265, [1]Wage_Info!$B$2:$AL$55, 22, FALSE), E265=4, VLOOKUP(H265, [1]Wage_Info!$B$2:$AL$55, 23, FALSE)), C265=2015, _xlfn.IFS(E265=1, VLOOKUP(H265, [1]Wage_Info!$B$2:$AL$55, 24, FALSE), E265=2, VLOOKUP(H265, [1]Wage_Info!$B$2:$AL$55, 25, FALSE), E265=3, VLOOKUP(H265, [1]Wage_Info!$B$2:$AL$55, 26, FALSE), E265=4, VLOOKUP(H265, [1]Wage_Info!$B$2:$AL$55, 27, FALSE)), C265=2016, _xlfn.IFS(E265=1, VLOOKUP(H265, [1]Wage_Info!$B$2:$AL$55, 28, FALSE), E265=2, VLOOKUP(H265, [1]Wage_Info!$B$2:$AL$55, 29, FALSE), E265=3, VLOOKUP(H265, [1]Wage_Info!$B$2:$AL$55, 30, FALSE), E265=4, VLOOKUP(H265, [1]Wage_Info!$B$2:$AL$55, 31, FALSE)), C265=2017, _xlfn.IFS(E265=1, VLOOKUP(H265, [1]Wage_Info!$B$2:$AL$55, 32, FALSE), E265=2, VLOOKUP(H265, [1]Wage_Info!$B$2:$AL$55, 33, FALSE), E265=3, VLOOKUP(H265, [1]Wage_Info!$B$2:$AL$55, 34, FALSE), E265=4, VLOOKUP(H265, [1]Wage_Info!$B$2:$AL$55, 35, FALSE)), C265 = 2018, _xlfn.IFS(E265=1, VLOOKUP(H265, [1]Wage_Info!$B$2:$AL$55, 36, FALSE), E265=2, VLOOKUP(H265, [1]Wage_Info!$B$2:$AL$55, 37, FALSE)))</f>
        <v>0</v>
      </c>
      <c r="AA265" s="4" t="e">
        <f t="shared" si="36"/>
        <v>#DIV/0!</v>
      </c>
      <c r="AB265">
        <f>[1]Key!C265</f>
        <v>1</v>
      </c>
      <c r="AC265">
        <f t="shared" si="37"/>
        <v>0</v>
      </c>
      <c r="AD265">
        <f t="shared" si="38"/>
        <v>0</v>
      </c>
      <c r="AE265">
        <f t="shared" si="39"/>
        <v>0</v>
      </c>
      <c r="AF265">
        <f>[1]Key!D265</f>
        <v>0</v>
      </c>
    </row>
    <row r="266" spans="1:32" x14ac:dyDescent="0.3">
      <c r="A266">
        <v>265</v>
      </c>
      <c r="B266">
        <v>84</v>
      </c>
      <c r="E266" t="e">
        <f t="shared" si="32"/>
        <v>#N/A</v>
      </c>
      <c r="F266">
        <v>2017</v>
      </c>
      <c r="G266" t="s">
        <v>62</v>
      </c>
      <c r="H266" s="1">
        <f>VALUE(IF(G266="foreign",53,SUBSTITUTE(G266,G266,VLOOKUP(G266,[1]Key!$G$2:$H$55,2,))))</f>
        <v>53</v>
      </c>
      <c r="I266" t="s">
        <v>32</v>
      </c>
      <c r="J266">
        <f>VALUE(_xlfn.IFS(I266="foreign",53,I266="fictional",54, I266="unspecified", 55, NOT(OR(I266="foreign",I266="fictional")),SUBSTITUTE(I266,I266,VLOOKUP(I266,[1]Key!$G$2:$H$55,2,))))</f>
        <v>53</v>
      </c>
      <c r="K266">
        <f t="shared" si="33"/>
        <v>1</v>
      </c>
      <c r="L266">
        <f>VLOOKUP(H266, [1]Key!$H$2:$K$54, 2)</f>
        <v>0</v>
      </c>
      <c r="M266">
        <f>VLOOKUP(J266, [1]Key!$H$2:$K$54, 2)</f>
        <v>0</v>
      </c>
      <c r="N266">
        <f>VLOOKUP("*"&amp;G266&amp;"*",[1]Key!$N$2:$O$6,2,FALSE)</f>
        <v>0</v>
      </c>
      <c r="O266">
        <f>VLOOKUP("*"&amp;G266&amp;"*",[1]Key!$R$2:$S$11,2,FALSE)</f>
        <v>0</v>
      </c>
      <c r="P266">
        <v>2705</v>
      </c>
      <c r="Q266" s="2">
        <v>30000000</v>
      </c>
      <c r="R266" t="s">
        <v>124</v>
      </c>
      <c r="S266">
        <f>VLOOKUP(R266, [1]Key!$U$2:$V$25, 2, FALSE)</f>
        <v>15</v>
      </c>
      <c r="T266">
        <f t="shared" si="34"/>
        <v>1</v>
      </c>
      <c r="U266" t="e">
        <f>_xlfn.IFS(C266=2018, VLOOKUP(H266, '[1]State Pop'!$B$2:$G$55,6),C266=2017, VLOOKUP(H266, '[1]State Pop'!$B$2:$F$55,5),C266=2016, VLOOKUP(H266, '[1]State Pop'!$B$2:$F$55,4), C266=2015, VLOOKUP(H266, '[1]State Pop'!$B$2:$F$55,3), C266=2014, VLOOKUP(H266, '[1]State Pop'!$B$2:$F$55,2))</f>
        <v>#N/A</v>
      </c>
      <c r="V266" t="e">
        <f>_xlfn.IFS(C266=2014,_xlfn.IFS(D266=1,VLOOKUP(H266,[1]Film_Workers!$B$2:$BD$55,2,FALSE),D266=2,VLOOKUP(H266,[1]Film_Workers!$B$2:$BD$55,3,FALSE),D266=3,VLOOKUP(H266,[1]Film_Workers!$B$2:$BD$55,4,FALSE),D266=4,VLOOKUP(H266,[1]Film_Workers!$B$2:$BD$55,5,FALSE),D266=5,VLOOKUP(H266,[1]Film_Workers!$B$2:$BD$55,6,FALSE),D266=6,VLOOKUP(H266,[1]Film_Workers!$B$2:$BD$55,7,FALSE),D266=7,VLOOKUP(H266,[1]Film_Workers!$B$2:$BD$55,8,FALSE),D266=8,VLOOKUP(H266,[1]Film_Workers!$B$2:$BD$55,9,FALSE),D266=9,VLOOKUP(H266,[1]Film_Workers!$B$2:$BD$55,10,FALSE),D266=10,VLOOKUP(H266,[1]Film_Workers!$B$2:$BD$55,11,FALSE),D266=11,VLOOKUP(H266,[1]Film_Workers!$B$2:$BD$55,12,FALSE),D266=12,VLOOKUP(H266,[1]Film_Workers!$B$2:$BD$55,13,FALSE)),C266=2015,_xlfn.IFS(D266=1,VLOOKUP(H266,[1]Film_Workers!$B$2:$BD$55,14,FALSE),D266=2,VLOOKUP(H266,[1]Film_Workers!$B$2:$BD$55,15,FALSE),D266=3,VLOOKUP(H266,[1]Film_Workers!$B$2:$BD$55,16,FALSE),D266=4,VLOOKUP(H266,[1]Film_Workers!$B$2:$BD$55,17,FALSE),D266=5,VLOOKUP(H266,[1]Film_Workers!$B$2:$BD$55,18,FALSE),D266=6,VLOOKUP(H266,[1]Film_Workers!$B$2:$BD$55,19,FALSE),D266=7,VLOOKUP(H266,[1]Film_Workers!$B$2:$BD$55,20,FALSE),D266=8,VLOOKUP(H266,[1]Film_Workers!$B$2:$BD$55,21,FALSE),D266=9,VLOOKUP(H266,[1]Film_Workers!$B$2:$BD$55,22,FALSE),D266=10,VLOOKUP(H266,[1]Film_Workers!$B$2:$BD$55,23,FALSE),D266=11,VLOOKUP(H266,[1]Film_Workers!$B$2:$BD$55,24,FALSE),D266=12,VLOOKUP(H266,[1]Film_Workers!$B$2:$BD$55,25,FALSE)),C266=2016,_xlfn.IFS(D266=1,VLOOKUP(H266,[1]Film_Workers!$B$2:$BD$55,26,FALSE),D266=2,VLOOKUP(H266,[1]Film_Workers!$B$2:$BD$55,27,FALSE),D266=3,VLOOKUP(H266,[1]Film_Workers!$B$2:$BD$55,28,FALSE),D266=4,VLOOKUP(H266,[1]Film_Workers!$B$2:$BD$55,29,FALSE),D266=5,VLOOKUP(H266,[1]Film_Workers!$B$2:$BD$55,30,FALSE),D266=6,VLOOKUP(H266,[1]Film_Workers!$B$2:$BD$55,31,FALSE),D266=7,VLOOKUP(H266,[1]Film_Workers!$B$2:$BD$55,32,FALSE),D266=8,VLOOKUP(H266,[1]Film_Workers!$B$2:$BD$55,33,FALSE),D266=9,VLOOKUP(H266,[1]Film_Workers!$B$2:$BD$55,34,FALSE),D266=10,VLOOKUP(H266,[1]Film_Workers!$B$2:$BD$55,35,FALSE),D266=11,VLOOKUP(H266,[1]Film_Workers!$B$2:$BD$55,36,FALSE),D266=12,VLOOKUP(H266,[1]Film_Workers!$B$2:$BD$55,37,FALSE)),C266=2017,_xlfn.IFS(D266=1,VLOOKUP(H266,[1]Film_Workers!$B$2:$BD$55,38,FALSE),D266=2,VLOOKUP(H266,[1]Film_Workers!$B$2:$BD$55,39,FALSE),D266=3,VLOOKUP(H266,[1]Film_Workers!$B$2:$BD$55,40,FALSE),D266=4,VLOOKUP(H266,[1]Film_Workers!$B$2:$BD$55,41,FALSE),D266=5,VLOOKUP(H266,[1]Film_Workers!$B$2:$BD$55,42,FALSE),D266=6,VLOOKUP(H266,[1]Film_Workers!$B$2:$BD$55,43,FALSE),D266=7,VLOOKUP(H266,[1]Film_Workers!$B$2:$BD$55,43,FALSE),D266=8,VLOOKUP(H266,[1]Film_Workers!$B$2:$BD$55,44,FALSE),D266=9,VLOOKUP(H266,[1]Film_Workers!$B$2:$BD$55,45,FALSE),D266=10,VLOOKUP(H266,[1]Film_Workers!$B$2:$BD$55,46,FALSE),D266=11,VLOOKUP(H266,[1]Film_Workers!$B$2:$BD$55,47,FALSE),D266=12,VLOOKUP(H266,[1]Film_Workers!$B$2:$BD$55,48)),C266=2018,_xlfn.IFS(D266=1,VLOOKUP(H266,[1]Film_Workers!$B$2:$BD$55,49,FALSE),D266=2,VLOOKUP(H266,[1]Film_Workers!$B$2:$BD$55,50,FALSE),D266=3,VLOOKUP(H266,[1]Film_Workers!$B$2:$BD$55,51,FALSE),D266=4,VLOOKUP(H266,[1]Film_Workers!$B$2:$BD$55,52,FALSE),D266=5,VLOOKUP(H266,[1]Film_Workers!$B$2:$BD$55,53,FALSE),D266=6,VLOOKUP(H266,[1]Film_Workers!$B$2:$BD$55,54)))</f>
        <v>#N/A</v>
      </c>
      <c r="W266" t="e">
        <f>_xlfn.IFS(C266=2014,_xlfn.IFS(D266=1,VLOOKUP(H266,[1]Priv_Workers!$B$2:$BD$55,2,FALSE),D266=2,VLOOKUP(H266,[1]Priv_Workers!$B$2:$BD$55,3,FALSE),D266=3,VLOOKUP(H266,[1]Priv_Workers!$B$2:$BD$55,4,FALSE),D266=4,VLOOKUP(H266,[1]Priv_Workers!$B$2:$BD$55,5,FALSE),D266=5,VLOOKUP(H266,[1]Priv_Workers!$B$2:$BD$55,6,FALSE),D266=6,VLOOKUP(H266,[1]Priv_Workers!$B$2:$BD$55,7,FALSE),D266=7,VLOOKUP(H266,[1]Priv_Workers!$B$2:$BD$55,8,FALSE),D266=8,VLOOKUP(H266,[1]Priv_Workers!$B$2:$BD$55,9,FALSE),D266=9,VLOOKUP(H266,[1]Priv_Workers!$B$2:$BD$55,10,FALSE),D266=10,VLOOKUP(H266,[1]Priv_Workers!$B$2:$BD$55,11,FALSE),D266=11,VLOOKUP(H266,[1]Priv_Workers!$B$2:$BD$55,12,FALSE),D266=12,VLOOKUP(H266,[1]Priv_Workers!$B$2:$BD$55,13,FALSE)),C266=2015,_xlfn.IFS(D266=1,VLOOKUP(H266,[1]Priv_Workers!$B$2:$BD$55,14,FALSE),D266=2,VLOOKUP(H266,[1]Priv_Workers!$B$2:$BD$55,15,FALSE),D266=3,VLOOKUP(H266,[1]Priv_Workers!$B$2:$BD$55,16,FALSE),D266=4,VLOOKUP(H266,[1]Priv_Workers!$B$2:$BD$55,17,FALSE),D266=5,VLOOKUP(H266,[1]Priv_Workers!$B$2:$BD$55,18,FALSE),D266=6,VLOOKUP(H266,[1]Priv_Workers!$B$2:$BD$55,19,FALSE),D266=7,VLOOKUP(H266,[1]Priv_Workers!$B$2:$BD$55,20,FALSE),D266=8,VLOOKUP(H266,[1]Priv_Workers!$B$2:$BD$55,21,FALSE),D266=9,VLOOKUP(H266,[1]Priv_Workers!$B$2:$BD$55,22,FALSE),D266=10,VLOOKUP(H266,[1]Priv_Workers!$B$2:$BD$55,23,FALSE),D266=11,VLOOKUP(H266,[1]Priv_Workers!$B$2:$BD$55,24,FALSE),D266=12,VLOOKUP(H266,[1]Priv_Workers!$B$2:$BD$55,25,FALSE)),C266=2016,_xlfn.IFS(D266=1,VLOOKUP(H266,[1]Priv_Workers!$B$2:$BD$55,26,FALSE),D266=2,VLOOKUP(H266,[1]Priv_Workers!$B$2:$BD$55,27,FALSE),D266=3,VLOOKUP(H266,[1]Priv_Workers!$B$2:$BD$55,28,FALSE),D266=4,VLOOKUP(H266,[1]Priv_Workers!$B$2:$BD$55,29,FALSE),D266=5,VLOOKUP(H266,[1]Priv_Workers!$B$2:$BD$55,30,FALSE),D266=6,VLOOKUP(H266,[1]Priv_Workers!$B$2:$BD$55,31,FALSE),D266=7,VLOOKUP(H266,[1]Priv_Workers!$B$2:$BD$55,32,FALSE),D266=8,VLOOKUP(H266,[1]Priv_Workers!$B$2:$BD$55,33,FALSE),D266=9,VLOOKUP(H266,[1]Priv_Workers!$B$2:$BD$55,34,FALSE),D266=10,VLOOKUP(H266,[1]Priv_Workers!$B$2:$BD$55,35,FALSE),D266=11,VLOOKUP(H266,[1]Priv_Workers!$B$2:$BD$55,36,FALSE),D266=12,VLOOKUP(H266,[1]Priv_Workers!$B$2:$BD$55,37,FALSE)),C266=2017,_xlfn.IFS(D266=1,VLOOKUP(H266,[1]Priv_Workers!$B$2:$BD$55,38,FALSE),D266=2,VLOOKUP(H266,[1]Priv_Workers!$B$2:$BD$55,39,FALSE),D266=3,VLOOKUP(H266,[1]Priv_Workers!$B$2:$BD$55,40,FALSE),D266=4,VLOOKUP(H266,[1]Priv_Workers!$B$2:$BD$55,41,FALSE),D266=5,VLOOKUP(H266,[1]Priv_Workers!$B$2:$BD$55,42,FALSE),D266=6,VLOOKUP(H266,[1]Priv_Workers!$B$2:$BD$55,43,FALSE),D266=7,VLOOKUP(H266,[1]Priv_Workers!$B$2:$BD$55,43,FALSE),D266=8,VLOOKUP(H266,[1]Priv_Workers!$B$2:$BD$55,44,FALSE),D266=9,VLOOKUP(H266,[1]Priv_Workers!$B$2:$BD$55,45,FALSE),D266=10,VLOOKUP(H266,[1]Priv_Workers!$B$2:$BD$55,46,FALSE),D266=11,VLOOKUP(H266,[1]Priv_Workers!$B$2:$BD$55,47,FALSE),D266=12,VLOOKUP(H266,[1]Priv_Workers!$B$2:$BD$55,48)),C266=2018,_xlfn.IFS(D266=1,VLOOKUP(H266,[1]Priv_Workers!$B$2:$BD$55,49,FALSE),D266=2,VLOOKUP(H266,[1]Priv_Workers!$B$2:$BD$55,50,FALSE),D266=3,VLOOKUP(H266,[1]Priv_Workers!$B$2:$BD$55,51,FALSE),D266=4,VLOOKUP(H266,[1]Priv_Workers!$B$2:$BD$55,52,FALSE),D266=5,VLOOKUP(H266,[1]Priv_Workers!$B$2:$BD$55,53,FALSE),D266=6,VLOOKUP(H266,[1]Priv_Workers!$B$2:$BD$55,54)))</f>
        <v>#N/A</v>
      </c>
      <c r="X266" s="3" t="e">
        <f t="shared" si="35"/>
        <v>#N/A</v>
      </c>
      <c r="Y266" s="2" t="e">
        <f>_xlfn.IFS(C266=2014, _xlfn.IFS(E266=1, VLOOKUP(H266, [1]Wage_Info!$B$2:$AH$55, 2, FALSE), E266=2, VLOOKUP(H266, [1]Wage_Info!$B$2:$AH$55, 3, FALSE), E266=3, VLOOKUP(H266, [1]Wage_Info!$B$2:$AH$55, 4, FALSE), E266=4, VLOOKUP(H266, [1]Wage_Info!$B$2:$AH$55, 5, FALSE)), C266=2015, _xlfn.IFS(E266=1, VLOOKUP(H266, [1]Wage_Info!$B$2:$AH$55, 6, FALSE), E266=2, VLOOKUP(H266, [1]Wage_Info!$B$2:$AH$55, 7, FALSE), E266=3, VLOOKUP(H266, [1]Wage_Info!$B$2:$AH$55, 8, FALSE), E266=4, VLOOKUP(H266, [1]Wage_Info!$B$2:$AH$55, 9, FALSE)), C266=2016, _xlfn.IFS(E266=1, VLOOKUP(H266, [1]Wage_Info!$B$2:$AH$55, 10, FALSE), E266=2, VLOOKUP(H266, [1]Wage_Info!$B$2:$AH$55, 11, FALSE), E266=3, VLOOKUP(H266, [1]Wage_Info!$B$2:$AH$55, 12, FALSE), E266=4, VLOOKUP(H266, [1]Wage_Info!$B$2:$AH$55, 13, FALSE)), C266=2017, _xlfn.IFS(E266=1, VLOOKUP(H266, [1]Wage_Info!$B$2:$AH$55, 14, FALSE), E266=2, VLOOKUP(H266, [1]Wage_Info!$B$2:$AH$55, 15, FALSE), E266=3, VLOOKUP(H266, [1]Wage_Info!$B$2:$AH$55, 16, FALSE), E266=4, VLOOKUP(H266, [1]Wage_Info!$B$2:$AH$55, 17, FALSE)), C266 = 2018, _xlfn.IFS(E266=1, VLOOKUP(H266, [1]Wage_Info!$B$2:$AH$55, 18, FALSE), E266=3, VLOOKUP(H266, [1]Wage_Info!$B$2:$AH$55, 19, FALSE)))</f>
        <v>#N/A</v>
      </c>
      <c r="Z266" s="2" t="e">
        <f>_xlfn.IFS(C266=2014, _xlfn.IFS(E266=1, VLOOKUP(H266, [1]Wage_Info!$B$2:$AL$55, 20, FALSE), E266=2, VLOOKUP(H266, [1]Wage_Info!$B$2:$AL$55, 21, FALSE), E266=3, VLOOKUP(H266, [1]Wage_Info!$B$2:$AL$55, 22, FALSE), E266=4, VLOOKUP(H266, [1]Wage_Info!$B$2:$AL$55, 23, FALSE)), C266=2015, _xlfn.IFS(E266=1, VLOOKUP(H266, [1]Wage_Info!$B$2:$AL$55, 24, FALSE), E266=2, VLOOKUP(H266, [1]Wage_Info!$B$2:$AL$55, 25, FALSE), E266=3, VLOOKUP(H266, [1]Wage_Info!$B$2:$AL$55, 26, FALSE), E266=4, VLOOKUP(H266, [1]Wage_Info!$B$2:$AL$55, 27, FALSE)), C266=2016, _xlfn.IFS(E266=1, VLOOKUP(H266, [1]Wage_Info!$B$2:$AL$55, 28, FALSE), E266=2, VLOOKUP(H266, [1]Wage_Info!$B$2:$AL$55, 29, FALSE), E266=3, VLOOKUP(H266, [1]Wage_Info!$B$2:$AL$55, 30, FALSE), E266=4, VLOOKUP(H266, [1]Wage_Info!$B$2:$AL$55, 31, FALSE)), C266=2017, _xlfn.IFS(E266=1, VLOOKUP(H266, [1]Wage_Info!$B$2:$AL$55, 32, FALSE), E266=2, VLOOKUP(H266, [1]Wage_Info!$B$2:$AL$55, 33, FALSE), E266=3, VLOOKUP(H266, [1]Wage_Info!$B$2:$AL$55, 34, FALSE), E266=4, VLOOKUP(H266, [1]Wage_Info!$B$2:$AL$55, 35, FALSE)), C266 = 2018, _xlfn.IFS(E266=1, VLOOKUP(H266, [1]Wage_Info!$B$2:$AL$55, 36, FALSE), E266=2, VLOOKUP(H266, [1]Wage_Info!$B$2:$AL$55, 37, FALSE)))</f>
        <v>#N/A</v>
      </c>
      <c r="AA266" s="4" t="e">
        <f t="shared" si="36"/>
        <v>#N/A</v>
      </c>
      <c r="AB266">
        <f>[1]Key!C266</f>
        <v>0</v>
      </c>
      <c r="AC266">
        <f t="shared" si="37"/>
        <v>0</v>
      </c>
      <c r="AD266">
        <f t="shared" si="38"/>
        <v>0</v>
      </c>
      <c r="AE266">
        <f t="shared" si="39"/>
        <v>0</v>
      </c>
      <c r="AF266">
        <f>[1]Key!D266</f>
        <v>0</v>
      </c>
    </row>
    <row r="267" spans="1:32" x14ac:dyDescent="0.3">
      <c r="A267">
        <v>266</v>
      </c>
      <c r="B267">
        <v>85</v>
      </c>
      <c r="C267">
        <v>2015</v>
      </c>
      <c r="D267">
        <v>6</v>
      </c>
      <c r="E267">
        <f t="shared" si="32"/>
        <v>2</v>
      </c>
      <c r="F267">
        <v>2017</v>
      </c>
      <c r="G267" t="s">
        <v>62</v>
      </c>
      <c r="H267" s="1">
        <f>VALUE(IF(G267="foreign",53,SUBSTITUTE(G267,G267,VLOOKUP(G267,[1]Key!$G$2:$H$55,2,))))</f>
        <v>53</v>
      </c>
      <c r="I267" t="s">
        <v>32</v>
      </c>
      <c r="J267">
        <f>VALUE(_xlfn.IFS(I267="foreign",53,I267="fictional",54, I267="unspecified", 55, NOT(OR(I267="foreign",I267="fictional")),SUBSTITUTE(I267,I267,VLOOKUP(I267,[1]Key!$G$2:$H$55,2,))))</f>
        <v>53</v>
      </c>
      <c r="K267">
        <f t="shared" si="33"/>
        <v>1</v>
      </c>
      <c r="L267">
        <f>VLOOKUP(H267, [1]Key!$H$2:$K$54, 2)</f>
        <v>0</v>
      </c>
      <c r="M267">
        <f>VLOOKUP(J267, [1]Key!$H$2:$K$54, 2)</f>
        <v>0</v>
      </c>
      <c r="N267">
        <f>VLOOKUP("*"&amp;G267&amp;"*",[1]Key!$N$2:$O$6,2,FALSE)</f>
        <v>0</v>
      </c>
      <c r="O267">
        <f>VLOOKUP("*"&amp;G267&amp;"*",[1]Key!$R$2:$S$11,2,FALSE)</f>
        <v>0</v>
      </c>
      <c r="P267">
        <v>2704</v>
      </c>
      <c r="Q267" s="2">
        <v>40000000</v>
      </c>
      <c r="R267" t="s">
        <v>66</v>
      </c>
      <c r="S267">
        <f>VLOOKUP(R267, [1]Key!$U$2:$V$25, 2, FALSE)</f>
        <v>4</v>
      </c>
      <c r="T267">
        <f t="shared" si="34"/>
        <v>0</v>
      </c>
      <c r="U267">
        <f>_xlfn.IFS(C267=2018, VLOOKUP(H267, '[1]State Pop'!$B$2:$G$55,6),C267=2017, VLOOKUP(H267, '[1]State Pop'!$B$2:$F$55,5),C267=2016, VLOOKUP(H267, '[1]State Pop'!$B$2:$F$55,4), C267=2015, VLOOKUP(H267, '[1]State Pop'!$B$2:$F$55,3), C267=2014, VLOOKUP(H267, '[1]State Pop'!$B$2:$F$55,2))</f>
        <v>0</v>
      </c>
      <c r="V267">
        <f>_xlfn.IFS(C267=2014,_xlfn.IFS(D267=1,VLOOKUP(H267,[1]Film_Workers!$B$2:$BD$55,2,FALSE),D267=2,VLOOKUP(H267,[1]Film_Workers!$B$2:$BD$55,3,FALSE),D267=3,VLOOKUP(H267,[1]Film_Workers!$B$2:$BD$55,4,FALSE),D267=4,VLOOKUP(H267,[1]Film_Workers!$B$2:$BD$55,5,FALSE),D267=5,VLOOKUP(H267,[1]Film_Workers!$B$2:$BD$55,6,FALSE),D267=6,VLOOKUP(H267,[1]Film_Workers!$B$2:$BD$55,7,FALSE),D267=7,VLOOKUP(H267,[1]Film_Workers!$B$2:$BD$55,8,FALSE),D267=8,VLOOKUP(H267,[1]Film_Workers!$B$2:$BD$55,9,FALSE),D267=9,VLOOKUP(H267,[1]Film_Workers!$B$2:$BD$55,10,FALSE),D267=10,VLOOKUP(H267,[1]Film_Workers!$B$2:$BD$55,11,FALSE),D267=11,VLOOKUP(H267,[1]Film_Workers!$B$2:$BD$55,12,FALSE),D267=12,VLOOKUP(H267,[1]Film_Workers!$B$2:$BD$55,13,FALSE)),C267=2015,_xlfn.IFS(D267=1,VLOOKUP(H267,[1]Film_Workers!$B$2:$BD$55,14,FALSE),D267=2,VLOOKUP(H267,[1]Film_Workers!$B$2:$BD$55,15,FALSE),D267=3,VLOOKUP(H267,[1]Film_Workers!$B$2:$BD$55,16,FALSE),D267=4,VLOOKUP(H267,[1]Film_Workers!$B$2:$BD$55,17,FALSE),D267=5,VLOOKUP(H267,[1]Film_Workers!$B$2:$BD$55,18,FALSE),D267=6,VLOOKUP(H267,[1]Film_Workers!$B$2:$BD$55,19,FALSE),D267=7,VLOOKUP(H267,[1]Film_Workers!$B$2:$BD$55,20,FALSE),D267=8,VLOOKUP(H267,[1]Film_Workers!$B$2:$BD$55,21,FALSE),D267=9,VLOOKUP(H267,[1]Film_Workers!$B$2:$BD$55,22,FALSE),D267=10,VLOOKUP(H267,[1]Film_Workers!$B$2:$BD$55,23,FALSE),D267=11,VLOOKUP(H267,[1]Film_Workers!$B$2:$BD$55,24,FALSE),D267=12,VLOOKUP(H267,[1]Film_Workers!$B$2:$BD$55,25,FALSE)),C267=2016,_xlfn.IFS(D267=1,VLOOKUP(H267,[1]Film_Workers!$B$2:$BD$55,26,FALSE),D267=2,VLOOKUP(H267,[1]Film_Workers!$B$2:$BD$55,27,FALSE),D267=3,VLOOKUP(H267,[1]Film_Workers!$B$2:$BD$55,28,FALSE),D267=4,VLOOKUP(H267,[1]Film_Workers!$B$2:$BD$55,29,FALSE),D267=5,VLOOKUP(H267,[1]Film_Workers!$B$2:$BD$55,30,FALSE),D267=6,VLOOKUP(H267,[1]Film_Workers!$B$2:$BD$55,31,FALSE),D267=7,VLOOKUP(H267,[1]Film_Workers!$B$2:$BD$55,32,FALSE),D267=8,VLOOKUP(H267,[1]Film_Workers!$B$2:$BD$55,33,FALSE),D267=9,VLOOKUP(H267,[1]Film_Workers!$B$2:$BD$55,34,FALSE),D267=10,VLOOKUP(H267,[1]Film_Workers!$B$2:$BD$55,35,FALSE),D267=11,VLOOKUP(H267,[1]Film_Workers!$B$2:$BD$55,36,FALSE),D267=12,VLOOKUP(H267,[1]Film_Workers!$B$2:$BD$55,37,FALSE)),C267=2017,_xlfn.IFS(D267=1,VLOOKUP(H267,[1]Film_Workers!$B$2:$BD$55,38,FALSE),D267=2,VLOOKUP(H267,[1]Film_Workers!$B$2:$BD$55,39,FALSE),D267=3,VLOOKUP(H267,[1]Film_Workers!$B$2:$BD$55,40,FALSE),D267=4,VLOOKUP(H267,[1]Film_Workers!$B$2:$BD$55,41,FALSE),D267=5,VLOOKUP(H267,[1]Film_Workers!$B$2:$BD$55,42,FALSE),D267=6,VLOOKUP(H267,[1]Film_Workers!$B$2:$BD$55,43,FALSE),D267=7,VLOOKUP(H267,[1]Film_Workers!$B$2:$BD$55,43,FALSE),D267=8,VLOOKUP(H267,[1]Film_Workers!$B$2:$BD$55,44,FALSE),D267=9,VLOOKUP(H267,[1]Film_Workers!$B$2:$BD$55,45,FALSE),D267=10,VLOOKUP(H267,[1]Film_Workers!$B$2:$BD$55,46,FALSE),D267=11,VLOOKUP(H267,[1]Film_Workers!$B$2:$BD$55,47,FALSE),D267=12,VLOOKUP(H267,[1]Film_Workers!$B$2:$BD$55,48)),C267=2018,_xlfn.IFS(D267=1,VLOOKUP(H267,[1]Film_Workers!$B$2:$BD$55,49,FALSE),D267=2,VLOOKUP(H267,[1]Film_Workers!$B$2:$BD$55,50,FALSE),D267=3,VLOOKUP(H267,[1]Film_Workers!$B$2:$BD$55,51,FALSE),D267=4,VLOOKUP(H267,[1]Film_Workers!$B$2:$BD$55,52,FALSE),D267=5,VLOOKUP(H267,[1]Film_Workers!$B$2:$BD$55,53,FALSE),D267=6,VLOOKUP(H267,[1]Film_Workers!$B$2:$BD$55,54)))</f>
        <v>0</v>
      </c>
      <c r="W267">
        <f>_xlfn.IFS(C267=2014,_xlfn.IFS(D267=1,VLOOKUP(H267,[1]Priv_Workers!$B$2:$BD$55,2,FALSE),D267=2,VLOOKUP(H267,[1]Priv_Workers!$B$2:$BD$55,3,FALSE),D267=3,VLOOKUP(H267,[1]Priv_Workers!$B$2:$BD$55,4,FALSE),D267=4,VLOOKUP(H267,[1]Priv_Workers!$B$2:$BD$55,5,FALSE),D267=5,VLOOKUP(H267,[1]Priv_Workers!$B$2:$BD$55,6,FALSE),D267=6,VLOOKUP(H267,[1]Priv_Workers!$B$2:$BD$55,7,FALSE),D267=7,VLOOKUP(H267,[1]Priv_Workers!$B$2:$BD$55,8,FALSE),D267=8,VLOOKUP(H267,[1]Priv_Workers!$B$2:$BD$55,9,FALSE),D267=9,VLOOKUP(H267,[1]Priv_Workers!$B$2:$BD$55,10,FALSE),D267=10,VLOOKUP(H267,[1]Priv_Workers!$B$2:$BD$55,11,FALSE),D267=11,VLOOKUP(H267,[1]Priv_Workers!$B$2:$BD$55,12,FALSE),D267=12,VLOOKUP(H267,[1]Priv_Workers!$B$2:$BD$55,13,FALSE)),C267=2015,_xlfn.IFS(D267=1,VLOOKUP(H267,[1]Priv_Workers!$B$2:$BD$55,14,FALSE),D267=2,VLOOKUP(H267,[1]Priv_Workers!$B$2:$BD$55,15,FALSE),D267=3,VLOOKUP(H267,[1]Priv_Workers!$B$2:$BD$55,16,FALSE),D267=4,VLOOKUP(H267,[1]Priv_Workers!$B$2:$BD$55,17,FALSE),D267=5,VLOOKUP(H267,[1]Priv_Workers!$B$2:$BD$55,18,FALSE),D267=6,VLOOKUP(H267,[1]Priv_Workers!$B$2:$BD$55,19,FALSE),D267=7,VLOOKUP(H267,[1]Priv_Workers!$B$2:$BD$55,20,FALSE),D267=8,VLOOKUP(H267,[1]Priv_Workers!$B$2:$BD$55,21,FALSE),D267=9,VLOOKUP(H267,[1]Priv_Workers!$B$2:$BD$55,22,FALSE),D267=10,VLOOKUP(H267,[1]Priv_Workers!$B$2:$BD$55,23,FALSE),D267=11,VLOOKUP(H267,[1]Priv_Workers!$B$2:$BD$55,24,FALSE),D267=12,VLOOKUP(H267,[1]Priv_Workers!$B$2:$BD$55,25,FALSE)),C267=2016,_xlfn.IFS(D267=1,VLOOKUP(H267,[1]Priv_Workers!$B$2:$BD$55,26,FALSE),D267=2,VLOOKUP(H267,[1]Priv_Workers!$B$2:$BD$55,27,FALSE),D267=3,VLOOKUP(H267,[1]Priv_Workers!$B$2:$BD$55,28,FALSE),D267=4,VLOOKUP(H267,[1]Priv_Workers!$B$2:$BD$55,29,FALSE),D267=5,VLOOKUP(H267,[1]Priv_Workers!$B$2:$BD$55,30,FALSE),D267=6,VLOOKUP(H267,[1]Priv_Workers!$B$2:$BD$55,31,FALSE),D267=7,VLOOKUP(H267,[1]Priv_Workers!$B$2:$BD$55,32,FALSE),D267=8,VLOOKUP(H267,[1]Priv_Workers!$B$2:$BD$55,33,FALSE),D267=9,VLOOKUP(H267,[1]Priv_Workers!$B$2:$BD$55,34,FALSE),D267=10,VLOOKUP(H267,[1]Priv_Workers!$B$2:$BD$55,35,FALSE),D267=11,VLOOKUP(H267,[1]Priv_Workers!$B$2:$BD$55,36,FALSE),D267=12,VLOOKUP(H267,[1]Priv_Workers!$B$2:$BD$55,37,FALSE)),C267=2017,_xlfn.IFS(D267=1,VLOOKUP(H267,[1]Priv_Workers!$B$2:$BD$55,38,FALSE),D267=2,VLOOKUP(H267,[1]Priv_Workers!$B$2:$BD$55,39,FALSE),D267=3,VLOOKUP(H267,[1]Priv_Workers!$B$2:$BD$55,40,FALSE),D267=4,VLOOKUP(H267,[1]Priv_Workers!$B$2:$BD$55,41,FALSE),D267=5,VLOOKUP(H267,[1]Priv_Workers!$B$2:$BD$55,42,FALSE),D267=6,VLOOKUP(H267,[1]Priv_Workers!$B$2:$BD$55,43,FALSE),D267=7,VLOOKUP(H267,[1]Priv_Workers!$B$2:$BD$55,43,FALSE),D267=8,VLOOKUP(H267,[1]Priv_Workers!$B$2:$BD$55,44,FALSE),D267=9,VLOOKUP(H267,[1]Priv_Workers!$B$2:$BD$55,45,FALSE),D267=10,VLOOKUP(H267,[1]Priv_Workers!$B$2:$BD$55,46,FALSE),D267=11,VLOOKUP(H267,[1]Priv_Workers!$B$2:$BD$55,47,FALSE),D267=12,VLOOKUP(H267,[1]Priv_Workers!$B$2:$BD$55,48)),C267=2018,_xlfn.IFS(D267=1,VLOOKUP(H267,[1]Priv_Workers!$B$2:$BD$55,49,FALSE),D267=2,VLOOKUP(H267,[1]Priv_Workers!$B$2:$BD$55,50,FALSE),D267=3,VLOOKUP(H267,[1]Priv_Workers!$B$2:$BD$55,51,FALSE),D267=4,VLOOKUP(H267,[1]Priv_Workers!$B$2:$BD$55,52,FALSE),D267=5,VLOOKUP(H267,[1]Priv_Workers!$B$2:$BD$55,53,FALSE),D267=6,VLOOKUP(H267,[1]Priv_Workers!$B$2:$BD$55,54)))</f>
        <v>0</v>
      </c>
      <c r="X267" s="3" t="e">
        <f t="shared" si="35"/>
        <v>#DIV/0!</v>
      </c>
      <c r="Y267" s="2">
        <f>_xlfn.IFS(C267=2014, _xlfn.IFS(E267=1, VLOOKUP(H267, [1]Wage_Info!$B$2:$AH$55, 2, FALSE), E267=2, VLOOKUP(H267, [1]Wage_Info!$B$2:$AH$55, 3, FALSE), E267=3, VLOOKUP(H267, [1]Wage_Info!$B$2:$AH$55, 4, FALSE), E267=4, VLOOKUP(H267, [1]Wage_Info!$B$2:$AH$55, 5, FALSE)), C267=2015, _xlfn.IFS(E267=1, VLOOKUP(H267, [1]Wage_Info!$B$2:$AH$55, 6, FALSE), E267=2, VLOOKUP(H267, [1]Wage_Info!$B$2:$AH$55, 7, FALSE), E267=3, VLOOKUP(H267, [1]Wage_Info!$B$2:$AH$55, 8, FALSE), E267=4, VLOOKUP(H267, [1]Wage_Info!$B$2:$AH$55, 9, FALSE)), C267=2016, _xlfn.IFS(E267=1, VLOOKUP(H267, [1]Wage_Info!$B$2:$AH$55, 10, FALSE), E267=2, VLOOKUP(H267, [1]Wage_Info!$B$2:$AH$55, 11, FALSE), E267=3, VLOOKUP(H267, [1]Wage_Info!$B$2:$AH$55, 12, FALSE), E267=4, VLOOKUP(H267, [1]Wage_Info!$B$2:$AH$55, 13, FALSE)), C267=2017, _xlfn.IFS(E267=1, VLOOKUP(H267, [1]Wage_Info!$B$2:$AH$55, 14, FALSE), E267=2, VLOOKUP(H267, [1]Wage_Info!$B$2:$AH$55, 15, FALSE), E267=3, VLOOKUP(H267, [1]Wage_Info!$B$2:$AH$55, 16, FALSE), E267=4, VLOOKUP(H267, [1]Wage_Info!$B$2:$AH$55, 17, FALSE)), C267 = 2018, _xlfn.IFS(E267=1, VLOOKUP(H267, [1]Wage_Info!$B$2:$AH$55, 18, FALSE), E267=3, VLOOKUP(H267, [1]Wage_Info!$B$2:$AH$55, 19, FALSE)))</f>
        <v>0</v>
      </c>
      <c r="Z267" s="2">
        <f>_xlfn.IFS(C267=2014, _xlfn.IFS(E267=1, VLOOKUP(H267, [1]Wage_Info!$B$2:$AL$55, 20, FALSE), E267=2, VLOOKUP(H267, [1]Wage_Info!$B$2:$AL$55, 21, FALSE), E267=3, VLOOKUP(H267, [1]Wage_Info!$B$2:$AL$55, 22, FALSE), E267=4, VLOOKUP(H267, [1]Wage_Info!$B$2:$AL$55, 23, FALSE)), C267=2015, _xlfn.IFS(E267=1, VLOOKUP(H267, [1]Wage_Info!$B$2:$AL$55, 24, FALSE), E267=2, VLOOKUP(H267, [1]Wage_Info!$B$2:$AL$55, 25, FALSE), E267=3, VLOOKUP(H267, [1]Wage_Info!$B$2:$AL$55, 26, FALSE), E267=4, VLOOKUP(H267, [1]Wage_Info!$B$2:$AL$55, 27, FALSE)), C267=2016, _xlfn.IFS(E267=1, VLOOKUP(H267, [1]Wage_Info!$B$2:$AL$55, 28, FALSE), E267=2, VLOOKUP(H267, [1]Wage_Info!$B$2:$AL$55, 29, FALSE), E267=3, VLOOKUP(H267, [1]Wage_Info!$B$2:$AL$55, 30, FALSE), E267=4, VLOOKUP(H267, [1]Wage_Info!$B$2:$AL$55, 31, FALSE)), C267=2017, _xlfn.IFS(E267=1, VLOOKUP(H267, [1]Wage_Info!$B$2:$AL$55, 32, FALSE), E267=2, VLOOKUP(H267, [1]Wage_Info!$B$2:$AL$55, 33, FALSE), E267=3, VLOOKUP(H267, [1]Wage_Info!$B$2:$AL$55, 34, FALSE), E267=4, VLOOKUP(H267, [1]Wage_Info!$B$2:$AL$55, 35, FALSE)), C267 = 2018, _xlfn.IFS(E267=1, VLOOKUP(H267, [1]Wage_Info!$B$2:$AL$55, 36, FALSE), E267=2, VLOOKUP(H267, [1]Wage_Info!$B$2:$AL$55, 37, FALSE)))</f>
        <v>0</v>
      </c>
      <c r="AA267" s="4" t="e">
        <f t="shared" si="36"/>
        <v>#DIV/0!</v>
      </c>
      <c r="AB267">
        <f>[1]Key!C267</f>
        <v>1</v>
      </c>
      <c r="AC267">
        <f t="shared" si="37"/>
        <v>0</v>
      </c>
      <c r="AD267">
        <f t="shared" si="38"/>
        <v>0</v>
      </c>
      <c r="AE267">
        <f t="shared" si="39"/>
        <v>0</v>
      </c>
      <c r="AF267">
        <f>[1]Key!D267</f>
        <v>0</v>
      </c>
    </row>
    <row r="268" spans="1:32" x14ac:dyDescent="0.3">
      <c r="A268">
        <v>267</v>
      </c>
      <c r="B268">
        <v>86</v>
      </c>
      <c r="C268">
        <v>2016</v>
      </c>
      <c r="D268">
        <v>4</v>
      </c>
      <c r="E268">
        <f t="shared" si="32"/>
        <v>2</v>
      </c>
      <c r="F268">
        <v>2017</v>
      </c>
      <c r="G268" t="s">
        <v>62</v>
      </c>
      <c r="H268" s="1">
        <f>VALUE(IF(G268="foreign",53,SUBSTITUTE(G268,G268,VLOOKUP(G268,[1]Key!$G$2:$H$55,2,))))</f>
        <v>53</v>
      </c>
      <c r="I268" t="s">
        <v>95</v>
      </c>
      <c r="J268">
        <f>VALUE(_xlfn.IFS(I268="foreign",53,I268="fictional",54, I268="unspecified", 55, NOT(OR(I268="foreign",I268="fictional")),SUBSTITUTE(I268,I268,VLOOKUP(I268,[1]Key!$G$2:$H$55,2,))))</f>
        <v>32</v>
      </c>
      <c r="K268">
        <f t="shared" si="33"/>
        <v>0</v>
      </c>
      <c r="L268">
        <f>VLOOKUP(H268, [1]Key!$H$2:$K$54, 2)</f>
        <v>0</v>
      </c>
      <c r="M268">
        <f>VLOOKUP(J268, [1]Key!$H$2:$K$54, 2)</f>
        <v>3</v>
      </c>
      <c r="N268">
        <f>VLOOKUP("*"&amp;G268&amp;"*",[1]Key!$N$2:$O$6,2,FALSE)</f>
        <v>0</v>
      </c>
      <c r="O268">
        <f>VLOOKUP("*"&amp;G268&amp;"*",[1]Key!$R$2:$S$11,2,FALSE)</f>
        <v>0</v>
      </c>
      <c r="P268">
        <v>2668</v>
      </c>
      <c r="Q268" s="2">
        <v>76000000</v>
      </c>
      <c r="R268" t="s">
        <v>42</v>
      </c>
      <c r="S268">
        <f>VLOOKUP(R268, [1]Key!$U$2:$V$25, 2, FALSE)</f>
        <v>5</v>
      </c>
      <c r="T268">
        <f t="shared" si="34"/>
        <v>0</v>
      </c>
      <c r="U268">
        <f>_xlfn.IFS(C268=2018, VLOOKUP(H268, '[1]State Pop'!$B$2:$G$55,6),C268=2017, VLOOKUP(H268, '[1]State Pop'!$B$2:$F$55,5),C268=2016, VLOOKUP(H268, '[1]State Pop'!$B$2:$F$55,4), C268=2015, VLOOKUP(H268, '[1]State Pop'!$B$2:$F$55,3), C268=2014, VLOOKUP(H268, '[1]State Pop'!$B$2:$F$55,2))</f>
        <v>0</v>
      </c>
      <c r="V268">
        <f>_xlfn.IFS(C268=2014,_xlfn.IFS(D268=1,VLOOKUP(H268,[1]Film_Workers!$B$2:$BD$55,2,FALSE),D268=2,VLOOKUP(H268,[1]Film_Workers!$B$2:$BD$55,3,FALSE),D268=3,VLOOKUP(H268,[1]Film_Workers!$B$2:$BD$55,4,FALSE),D268=4,VLOOKUP(H268,[1]Film_Workers!$B$2:$BD$55,5,FALSE),D268=5,VLOOKUP(H268,[1]Film_Workers!$B$2:$BD$55,6,FALSE),D268=6,VLOOKUP(H268,[1]Film_Workers!$B$2:$BD$55,7,FALSE),D268=7,VLOOKUP(H268,[1]Film_Workers!$B$2:$BD$55,8,FALSE),D268=8,VLOOKUP(H268,[1]Film_Workers!$B$2:$BD$55,9,FALSE),D268=9,VLOOKUP(H268,[1]Film_Workers!$B$2:$BD$55,10,FALSE),D268=10,VLOOKUP(H268,[1]Film_Workers!$B$2:$BD$55,11,FALSE),D268=11,VLOOKUP(H268,[1]Film_Workers!$B$2:$BD$55,12,FALSE),D268=12,VLOOKUP(H268,[1]Film_Workers!$B$2:$BD$55,13,FALSE)),C268=2015,_xlfn.IFS(D268=1,VLOOKUP(H268,[1]Film_Workers!$B$2:$BD$55,14,FALSE),D268=2,VLOOKUP(H268,[1]Film_Workers!$B$2:$BD$55,15,FALSE),D268=3,VLOOKUP(H268,[1]Film_Workers!$B$2:$BD$55,16,FALSE),D268=4,VLOOKUP(H268,[1]Film_Workers!$B$2:$BD$55,17,FALSE),D268=5,VLOOKUP(H268,[1]Film_Workers!$B$2:$BD$55,18,FALSE),D268=6,VLOOKUP(H268,[1]Film_Workers!$B$2:$BD$55,19,FALSE),D268=7,VLOOKUP(H268,[1]Film_Workers!$B$2:$BD$55,20,FALSE),D268=8,VLOOKUP(H268,[1]Film_Workers!$B$2:$BD$55,21,FALSE),D268=9,VLOOKUP(H268,[1]Film_Workers!$B$2:$BD$55,22,FALSE),D268=10,VLOOKUP(H268,[1]Film_Workers!$B$2:$BD$55,23,FALSE),D268=11,VLOOKUP(H268,[1]Film_Workers!$B$2:$BD$55,24,FALSE),D268=12,VLOOKUP(H268,[1]Film_Workers!$B$2:$BD$55,25,FALSE)),C268=2016,_xlfn.IFS(D268=1,VLOOKUP(H268,[1]Film_Workers!$B$2:$BD$55,26,FALSE),D268=2,VLOOKUP(H268,[1]Film_Workers!$B$2:$BD$55,27,FALSE),D268=3,VLOOKUP(H268,[1]Film_Workers!$B$2:$BD$55,28,FALSE),D268=4,VLOOKUP(H268,[1]Film_Workers!$B$2:$BD$55,29,FALSE),D268=5,VLOOKUP(H268,[1]Film_Workers!$B$2:$BD$55,30,FALSE),D268=6,VLOOKUP(H268,[1]Film_Workers!$B$2:$BD$55,31,FALSE),D268=7,VLOOKUP(H268,[1]Film_Workers!$B$2:$BD$55,32,FALSE),D268=8,VLOOKUP(H268,[1]Film_Workers!$B$2:$BD$55,33,FALSE),D268=9,VLOOKUP(H268,[1]Film_Workers!$B$2:$BD$55,34,FALSE),D268=10,VLOOKUP(H268,[1]Film_Workers!$B$2:$BD$55,35,FALSE),D268=11,VLOOKUP(H268,[1]Film_Workers!$B$2:$BD$55,36,FALSE),D268=12,VLOOKUP(H268,[1]Film_Workers!$B$2:$BD$55,37,FALSE)),C268=2017,_xlfn.IFS(D268=1,VLOOKUP(H268,[1]Film_Workers!$B$2:$BD$55,38,FALSE),D268=2,VLOOKUP(H268,[1]Film_Workers!$B$2:$BD$55,39,FALSE),D268=3,VLOOKUP(H268,[1]Film_Workers!$B$2:$BD$55,40,FALSE),D268=4,VLOOKUP(H268,[1]Film_Workers!$B$2:$BD$55,41,FALSE),D268=5,VLOOKUP(H268,[1]Film_Workers!$B$2:$BD$55,42,FALSE),D268=6,VLOOKUP(H268,[1]Film_Workers!$B$2:$BD$55,43,FALSE),D268=7,VLOOKUP(H268,[1]Film_Workers!$B$2:$BD$55,43,FALSE),D268=8,VLOOKUP(H268,[1]Film_Workers!$B$2:$BD$55,44,FALSE),D268=9,VLOOKUP(H268,[1]Film_Workers!$B$2:$BD$55,45,FALSE),D268=10,VLOOKUP(H268,[1]Film_Workers!$B$2:$BD$55,46,FALSE),D268=11,VLOOKUP(H268,[1]Film_Workers!$B$2:$BD$55,47,FALSE),D268=12,VLOOKUP(H268,[1]Film_Workers!$B$2:$BD$55,48)),C268=2018,_xlfn.IFS(D268=1,VLOOKUP(H268,[1]Film_Workers!$B$2:$BD$55,49,FALSE),D268=2,VLOOKUP(H268,[1]Film_Workers!$B$2:$BD$55,50,FALSE),D268=3,VLOOKUP(H268,[1]Film_Workers!$B$2:$BD$55,51,FALSE),D268=4,VLOOKUP(H268,[1]Film_Workers!$B$2:$BD$55,52,FALSE),D268=5,VLOOKUP(H268,[1]Film_Workers!$B$2:$BD$55,53,FALSE),D268=6,VLOOKUP(H268,[1]Film_Workers!$B$2:$BD$55,54)))</f>
        <v>0</v>
      </c>
      <c r="W268">
        <f>_xlfn.IFS(C268=2014,_xlfn.IFS(D268=1,VLOOKUP(H268,[1]Priv_Workers!$B$2:$BD$55,2,FALSE),D268=2,VLOOKUP(H268,[1]Priv_Workers!$B$2:$BD$55,3,FALSE),D268=3,VLOOKUP(H268,[1]Priv_Workers!$B$2:$BD$55,4,FALSE),D268=4,VLOOKUP(H268,[1]Priv_Workers!$B$2:$BD$55,5,FALSE),D268=5,VLOOKUP(H268,[1]Priv_Workers!$B$2:$BD$55,6,FALSE),D268=6,VLOOKUP(H268,[1]Priv_Workers!$B$2:$BD$55,7,FALSE),D268=7,VLOOKUP(H268,[1]Priv_Workers!$B$2:$BD$55,8,FALSE),D268=8,VLOOKUP(H268,[1]Priv_Workers!$B$2:$BD$55,9,FALSE),D268=9,VLOOKUP(H268,[1]Priv_Workers!$B$2:$BD$55,10,FALSE),D268=10,VLOOKUP(H268,[1]Priv_Workers!$B$2:$BD$55,11,FALSE),D268=11,VLOOKUP(H268,[1]Priv_Workers!$B$2:$BD$55,12,FALSE),D268=12,VLOOKUP(H268,[1]Priv_Workers!$B$2:$BD$55,13,FALSE)),C268=2015,_xlfn.IFS(D268=1,VLOOKUP(H268,[1]Priv_Workers!$B$2:$BD$55,14,FALSE),D268=2,VLOOKUP(H268,[1]Priv_Workers!$B$2:$BD$55,15,FALSE),D268=3,VLOOKUP(H268,[1]Priv_Workers!$B$2:$BD$55,16,FALSE),D268=4,VLOOKUP(H268,[1]Priv_Workers!$B$2:$BD$55,17,FALSE),D268=5,VLOOKUP(H268,[1]Priv_Workers!$B$2:$BD$55,18,FALSE),D268=6,VLOOKUP(H268,[1]Priv_Workers!$B$2:$BD$55,19,FALSE),D268=7,VLOOKUP(H268,[1]Priv_Workers!$B$2:$BD$55,20,FALSE),D268=8,VLOOKUP(H268,[1]Priv_Workers!$B$2:$BD$55,21,FALSE),D268=9,VLOOKUP(H268,[1]Priv_Workers!$B$2:$BD$55,22,FALSE),D268=10,VLOOKUP(H268,[1]Priv_Workers!$B$2:$BD$55,23,FALSE),D268=11,VLOOKUP(H268,[1]Priv_Workers!$B$2:$BD$55,24,FALSE),D268=12,VLOOKUP(H268,[1]Priv_Workers!$B$2:$BD$55,25,FALSE)),C268=2016,_xlfn.IFS(D268=1,VLOOKUP(H268,[1]Priv_Workers!$B$2:$BD$55,26,FALSE),D268=2,VLOOKUP(H268,[1]Priv_Workers!$B$2:$BD$55,27,FALSE),D268=3,VLOOKUP(H268,[1]Priv_Workers!$B$2:$BD$55,28,FALSE),D268=4,VLOOKUP(H268,[1]Priv_Workers!$B$2:$BD$55,29,FALSE),D268=5,VLOOKUP(H268,[1]Priv_Workers!$B$2:$BD$55,30,FALSE),D268=6,VLOOKUP(H268,[1]Priv_Workers!$B$2:$BD$55,31,FALSE),D268=7,VLOOKUP(H268,[1]Priv_Workers!$B$2:$BD$55,32,FALSE),D268=8,VLOOKUP(H268,[1]Priv_Workers!$B$2:$BD$55,33,FALSE),D268=9,VLOOKUP(H268,[1]Priv_Workers!$B$2:$BD$55,34,FALSE),D268=10,VLOOKUP(H268,[1]Priv_Workers!$B$2:$BD$55,35,FALSE),D268=11,VLOOKUP(H268,[1]Priv_Workers!$B$2:$BD$55,36,FALSE),D268=12,VLOOKUP(H268,[1]Priv_Workers!$B$2:$BD$55,37,FALSE)),C268=2017,_xlfn.IFS(D268=1,VLOOKUP(H268,[1]Priv_Workers!$B$2:$BD$55,38,FALSE),D268=2,VLOOKUP(H268,[1]Priv_Workers!$B$2:$BD$55,39,FALSE),D268=3,VLOOKUP(H268,[1]Priv_Workers!$B$2:$BD$55,40,FALSE),D268=4,VLOOKUP(H268,[1]Priv_Workers!$B$2:$BD$55,41,FALSE),D268=5,VLOOKUP(H268,[1]Priv_Workers!$B$2:$BD$55,42,FALSE),D268=6,VLOOKUP(H268,[1]Priv_Workers!$B$2:$BD$55,43,FALSE),D268=7,VLOOKUP(H268,[1]Priv_Workers!$B$2:$BD$55,43,FALSE),D268=8,VLOOKUP(H268,[1]Priv_Workers!$B$2:$BD$55,44,FALSE),D268=9,VLOOKUP(H268,[1]Priv_Workers!$B$2:$BD$55,45,FALSE),D268=10,VLOOKUP(H268,[1]Priv_Workers!$B$2:$BD$55,46,FALSE),D268=11,VLOOKUP(H268,[1]Priv_Workers!$B$2:$BD$55,47,FALSE),D268=12,VLOOKUP(H268,[1]Priv_Workers!$B$2:$BD$55,48)),C268=2018,_xlfn.IFS(D268=1,VLOOKUP(H268,[1]Priv_Workers!$B$2:$BD$55,49,FALSE),D268=2,VLOOKUP(H268,[1]Priv_Workers!$B$2:$BD$55,50,FALSE),D268=3,VLOOKUP(H268,[1]Priv_Workers!$B$2:$BD$55,51,FALSE),D268=4,VLOOKUP(H268,[1]Priv_Workers!$B$2:$BD$55,52,FALSE),D268=5,VLOOKUP(H268,[1]Priv_Workers!$B$2:$BD$55,53,FALSE),D268=6,VLOOKUP(H268,[1]Priv_Workers!$B$2:$BD$55,54)))</f>
        <v>0</v>
      </c>
      <c r="X268" s="3" t="e">
        <f t="shared" si="35"/>
        <v>#DIV/0!</v>
      </c>
      <c r="Y268" s="2">
        <f>_xlfn.IFS(C268=2014, _xlfn.IFS(E268=1, VLOOKUP(H268, [1]Wage_Info!$B$2:$AH$55, 2, FALSE), E268=2, VLOOKUP(H268, [1]Wage_Info!$B$2:$AH$55, 3, FALSE), E268=3, VLOOKUP(H268, [1]Wage_Info!$B$2:$AH$55, 4, FALSE), E268=4, VLOOKUP(H268, [1]Wage_Info!$B$2:$AH$55, 5, FALSE)), C268=2015, _xlfn.IFS(E268=1, VLOOKUP(H268, [1]Wage_Info!$B$2:$AH$55, 6, FALSE), E268=2, VLOOKUP(H268, [1]Wage_Info!$B$2:$AH$55, 7, FALSE), E268=3, VLOOKUP(H268, [1]Wage_Info!$B$2:$AH$55, 8, FALSE), E268=4, VLOOKUP(H268, [1]Wage_Info!$B$2:$AH$55, 9, FALSE)), C268=2016, _xlfn.IFS(E268=1, VLOOKUP(H268, [1]Wage_Info!$B$2:$AH$55, 10, FALSE), E268=2, VLOOKUP(H268, [1]Wage_Info!$B$2:$AH$55, 11, FALSE), E268=3, VLOOKUP(H268, [1]Wage_Info!$B$2:$AH$55, 12, FALSE), E268=4, VLOOKUP(H268, [1]Wage_Info!$B$2:$AH$55, 13, FALSE)), C268=2017, _xlfn.IFS(E268=1, VLOOKUP(H268, [1]Wage_Info!$B$2:$AH$55, 14, FALSE), E268=2, VLOOKUP(H268, [1]Wage_Info!$B$2:$AH$55, 15, FALSE), E268=3, VLOOKUP(H268, [1]Wage_Info!$B$2:$AH$55, 16, FALSE), E268=4, VLOOKUP(H268, [1]Wage_Info!$B$2:$AH$55, 17, FALSE)), C268 = 2018, _xlfn.IFS(E268=1, VLOOKUP(H268, [1]Wage_Info!$B$2:$AH$55, 18, FALSE), E268=3, VLOOKUP(H268, [1]Wage_Info!$B$2:$AH$55, 19, FALSE)))</f>
        <v>0</v>
      </c>
      <c r="Z268" s="2">
        <f>_xlfn.IFS(C268=2014, _xlfn.IFS(E268=1, VLOOKUP(H268, [1]Wage_Info!$B$2:$AL$55, 20, FALSE), E268=2, VLOOKUP(H268, [1]Wage_Info!$B$2:$AL$55, 21, FALSE), E268=3, VLOOKUP(H268, [1]Wage_Info!$B$2:$AL$55, 22, FALSE), E268=4, VLOOKUP(H268, [1]Wage_Info!$B$2:$AL$55, 23, FALSE)), C268=2015, _xlfn.IFS(E268=1, VLOOKUP(H268, [1]Wage_Info!$B$2:$AL$55, 24, FALSE), E268=2, VLOOKUP(H268, [1]Wage_Info!$B$2:$AL$55, 25, FALSE), E268=3, VLOOKUP(H268, [1]Wage_Info!$B$2:$AL$55, 26, FALSE), E268=4, VLOOKUP(H268, [1]Wage_Info!$B$2:$AL$55, 27, FALSE)), C268=2016, _xlfn.IFS(E268=1, VLOOKUP(H268, [1]Wage_Info!$B$2:$AL$55, 28, FALSE), E268=2, VLOOKUP(H268, [1]Wage_Info!$B$2:$AL$55, 29, FALSE), E268=3, VLOOKUP(H268, [1]Wage_Info!$B$2:$AL$55, 30, FALSE), E268=4, VLOOKUP(H268, [1]Wage_Info!$B$2:$AL$55, 31, FALSE)), C268=2017, _xlfn.IFS(E268=1, VLOOKUP(H268, [1]Wage_Info!$B$2:$AL$55, 32, FALSE), E268=2, VLOOKUP(H268, [1]Wage_Info!$B$2:$AL$55, 33, FALSE), E268=3, VLOOKUP(H268, [1]Wage_Info!$B$2:$AL$55, 34, FALSE), E268=4, VLOOKUP(H268, [1]Wage_Info!$B$2:$AL$55, 35, FALSE)), C268 = 2018, _xlfn.IFS(E268=1, VLOOKUP(H268, [1]Wage_Info!$B$2:$AL$55, 36, FALSE), E268=2, VLOOKUP(H268, [1]Wage_Info!$B$2:$AL$55, 37, FALSE)))</f>
        <v>0</v>
      </c>
      <c r="AA268" s="4" t="e">
        <f t="shared" si="36"/>
        <v>#DIV/0!</v>
      </c>
      <c r="AB268">
        <f>[1]Key!C268</f>
        <v>1</v>
      </c>
      <c r="AC268">
        <f t="shared" si="37"/>
        <v>0</v>
      </c>
      <c r="AD268">
        <f t="shared" si="38"/>
        <v>0</v>
      </c>
      <c r="AE268">
        <f t="shared" si="39"/>
        <v>0</v>
      </c>
      <c r="AF268">
        <f>[1]Key!D268</f>
        <v>0</v>
      </c>
    </row>
    <row r="269" spans="1:32" x14ac:dyDescent="0.3">
      <c r="A269">
        <v>268</v>
      </c>
      <c r="B269">
        <v>87</v>
      </c>
      <c r="C269">
        <v>2016</v>
      </c>
      <c r="D269">
        <v>6</v>
      </c>
      <c r="E269">
        <f t="shared" si="32"/>
        <v>2</v>
      </c>
      <c r="F269">
        <v>2017</v>
      </c>
      <c r="G269" t="s">
        <v>75</v>
      </c>
      <c r="H269" s="1">
        <f>VALUE(IF(G269="foreign",53,SUBSTITUTE(G269,G269,VLOOKUP(G269,[1]Key!$G$2:$H$55,2,))))</f>
        <v>19</v>
      </c>
      <c r="I269" t="s">
        <v>75</v>
      </c>
      <c r="J269">
        <f>VALUE(_xlfn.IFS(I269="foreign",53,I269="fictional",54, I269="unspecified", 55, NOT(OR(I269="foreign",I269="fictional")),SUBSTITUTE(I269,I269,VLOOKUP(I269,[1]Key!$G$2:$H$55,2,))))</f>
        <v>19</v>
      </c>
      <c r="K269">
        <f t="shared" si="33"/>
        <v>1</v>
      </c>
      <c r="L269">
        <f>VLOOKUP(H269, [1]Key!$H$2:$K$54, 2)</f>
        <v>4</v>
      </c>
      <c r="M269">
        <f>VLOOKUP(J269, [1]Key!$H$2:$K$54, 2)</f>
        <v>4</v>
      </c>
      <c r="N269">
        <f>VLOOKUP("*"&amp;G269&amp;"*",[1]Key!$N$2:$O$6,2,FALSE)</f>
        <v>3</v>
      </c>
      <c r="O269">
        <f>VLOOKUP("*"&amp;G269&amp;"*",[1]Key!$R$2:$S$11,2,FALSE)</f>
        <v>9</v>
      </c>
      <c r="P269">
        <v>2648</v>
      </c>
      <c r="Q269" s="2">
        <v>20000000</v>
      </c>
      <c r="R269" t="s">
        <v>33</v>
      </c>
      <c r="S269">
        <f>VLOOKUP(R269, [1]Key!$U$2:$V$50, 2, FALSE)</f>
        <v>1</v>
      </c>
      <c r="T269">
        <f t="shared" si="34"/>
        <v>0</v>
      </c>
      <c r="U269">
        <f>_xlfn.IFS(C269=2018, VLOOKUP(H269, '[1]State Pop'!$B$2:$G$55,6),C269=2017, VLOOKUP(H269, '[1]State Pop'!$B$2:$F$55,5),C269=2016, VLOOKUP(H269, '[1]State Pop'!$B$2:$F$55,4), C269=2015, VLOOKUP(H269, '[1]State Pop'!$B$2:$F$55,3), C269=2014, VLOOKUP(H269, '[1]State Pop'!$B$2:$F$55,2))</f>
        <v>4686157</v>
      </c>
      <c r="V269">
        <f>_xlfn.IFS(C269=2014,_xlfn.IFS(D269=1,VLOOKUP(H269,[1]Film_Workers!$B$2:$BD$55,2,FALSE),D269=2,VLOOKUP(H269,[1]Film_Workers!$B$2:$BD$55,3,FALSE),D269=3,VLOOKUP(H269,[1]Film_Workers!$B$2:$BD$55,4,FALSE),D269=4,VLOOKUP(H269,[1]Film_Workers!$B$2:$BD$55,5,FALSE),D269=5,VLOOKUP(H269,[1]Film_Workers!$B$2:$BD$55,6,FALSE),D269=6,VLOOKUP(H269,[1]Film_Workers!$B$2:$BD$55,7,FALSE),D269=7,VLOOKUP(H269,[1]Film_Workers!$B$2:$BD$55,8,FALSE),D269=8,VLOOKUP(H269,[1]Film_Workers!$B$2:$BD$55,9,FALSE),D269=9,VLOOKUP(H269,[1]Film_Workers!$B$2:$BD$55,10,FALSE),D269=10,VLOOKUP(H269,[1]Film_Workers!$B$2:$BD$55,11,FALSE),D269=11,VLOOKUP(H269,[1]Film_Workers!$B$2:$BD$55,12,FALSE),D269=12,VLOOKUP(H269,[1]Film_Workers!$B$2:$BD$55,13,FALSE)),C269=2015,_xlfn.IFS(D269=1,VLOOKUP(H269,[1]Film_Workers!$B$2:$BD$55,14,FALSE),D269=2,VLOOKUP(H269,[1]Film_Workers!$B$2:$BD$55,15,FALSE),D269=3,VLOOKUP(H269,[1]Film_Workers!$B$2:$BD$55,16,FALSE),D269=4,VLOOKUP(H269,[1]Film_Workers!$B$2:$BD$55,17,FALSE),D269=5,VLOOKUP(H269,[1]Film_Workers!$B$2:$BD$55,18,FALSE),D269=6,VLOOKUP(H269,[1]Film_Workers!$B$2:$BD$55,19,FALSE),D269=7,VLOOKUP(H269,[1]Film_Workers!$B$2:$BD$55,20,FALSE),D269=8,VLOOKUP(H269,[1]Film_Workers!$B$2:$BD$55,21,FALSE),D269=9,VLOOKUP(H269,[1]Film_Workers!$B$2:$BD$55,22,FALSE),D269=10,VLOOKUP(H269,[1]Film_Workers!$B$2:$BD$55,23,FALSE),D269=11,VLOOKUP(H269,[1]Film_Workers!$B$2:$BD$55,24,FALSE),D269=12,VLOOKUP(H269,[1]Film_Workers!$B$2:$BD$55,25,FALSE)),C269=2016,_xlfn.IFS(D269=1,VLOOKUP(H269,[1]Film_Workers!$B$2:$BD$55,26,FALSE),D269=2,VLOOKUP(H269,[1]Film_Workers!$B$2:$BD$55,27,FALSE),D269=3,VLOOKUP(H269,[1]Film_Workers!$B$2:$BD$55,28,FALSE),D269=4,VLOOKUP(H269,[1]Film_Workers!$B$2:$BD$55,29,FALSE),D269=5,VLOOKUP(H269,[1]Film_Workers!$B$2:$BD$55,30,FALSE),D269=6,VLOOKUP(H269,[1]Film_Workers!$B$2:$BD$55,31,FALSE),D269=7,VLOOKUP(H269,[1]Film_Workers!$B$2:$BD$55,32,FALSE),D269=8,VLOOKUP(H269,[1]Film_Workers!$B$2:$BD$55,33,FALSE),D269=9,VLOOKUP(H269,[1]Film_Workers!$B$2:$BD$55,34,FALSE),D269=10,VLOOKUP(H269,[1]Film_Workers!$B$2:$BD$55,35,FALSE),D269=11,VLOOKUP(H269,[1]Film_Workers!$B$2:$BD$55,36,FALSE),D269=12,VLOOKUP(H269,[1]Film_Workers!$B$2:$BD$55,37,FALSE)),C269=2017,_xlfn.IFS(D269=1,VLOOKUP(H269,[1]Film_Workers!$B$2:$BD$55,38,FALSE),D269=2,VLOOKUP(H269,[1]Film_Workers!$B$2:$BD$55,39,FALSE),D269=3,VLOOKUP(H269,[1]Film_Workers!$B$2:$BD$55,40,FALSE),D269=4,VLOOKUP(H269,[1]Film_Workers!$B$2:$BD$55,41,FALSE),D269=5,VLOOKUP(H269,[1]Film_Workers!$B$2:$BD$55,42,FALSE),D269=6,VLOOKUP(H269,[1]Film_Workers!$B$2:$BD$55,43,FALSE),D269=7,VLOOKUP(H269,[1]Film_Workers!$B$2:$BD$55,43,FALSE),D269=8,VLOOKUP(H269,[1]Film_Workers!$B$2:$BD$55,44,FALSE),D269=9,VLOOKUP(H269,[1]Film_Workers!$B$2:$BD$55,45,FALSE),D269=10,VLOOKUP(H269,[1]Film_Workers!$B$2:$BD$55,46,FALSE),D269=11,VLOOKUP(H269,[1]Film_Workers!$B$2:$BD$55,47,FALSE),D269=12,VLOOKUP(H269,[1]Film_Workers!$B$2:$BD$55,48)),C269=2018,_xlfn.IFS(D269=1,VLOOKUP(H269,[1]Film_Workers!$B$2:$BD$55,49,FALSE),D269=2,VLOOKUP(H269,[1]Film_Workers!$B$2:$BD$55,50,FALSE),D269=3,VLOOKUP(H269,[1]Film_Workers!$B$2:$BD$55,51,FALSE),D269=4,VLOOKUP(H269,[1]Film_Workers!$B$2:$BD$55,52,FALSE),D269=5,VLOOKUP(H269,[1]Film_Workers!$B$2:$BD$55,53,FALSE),D269=6,VLOOKUP(H269,[1]Film_Workers!$B$2:$BD$55,54)))</f>
        <v>3411</v>
      </c>
      <c r="W269">
        <f>_xlfn.IFS(C269=2014,_xlfn.IFS(D269=1,VLOOKUP(H269,[1]Priv_Workers!$B$2:$BD$55,2,FALSE),D269=2,VLOOKUP(H269,[1]Priv_Workers!$B$2:$BD$55,3,FALSE),D269=3,VLOOKUP(H269,[1]Priv_Workers!$B$2:$BD$55,4,FALSE),D269=4,VLOOKUP(H269,[1]Priv_Workers!$B$2:$BD$55,5,FALSE),D269=5,VLOOKUP(H269,[1]Priv_Workers!$B$2:$BD$55,6,FALSE),D269=6,VLOOKUP(H269,[1]Priv_Workers!$B$2:$BD$55,7,FALSE),D269=7,VLOOKUP(H269,[1]Priv_Workers!$B$2:$BD$55,8,FALSE),D269=8,VLOOKUP(H269,[1]Priv_Workers!$B$2:$BD$55,9,FALSE),D269=9,VLOOKUP(H269,[1]Priv_Workers!$B$2:$BD$55,10,FALSE),D269=10,VLOOKUP(H269,[1]Priv_Workers!$B$2:$BD$55,11,FALSE),D269=11,VLOOKUP(H269,[1]Priv_Workers!$B$2:$BD$55,12,FALSE),D269=12,VLOOKUP(H269,[1]Priv_Workers!$B$2:$BD$55,13,FALSE)),C269=2015,_xlfn.IFS(D269=1,VLOOKUP(H269,[1]Priv_Workers!$B$2:$BD$55,14,FALSE),D269=2,VLOOKUP(H269,[1]Priv_Workers!$B$2:$BD$55,15,FALSE),D269=3,VLOOKUP(H269,[1]Priv_Workers!$B$2:$BD$55,16,FALSE),D269=4,VLOOKUP(H269,[1]Priv_Workers!$B$2:$BD$55,17,FALSE),D269=5,VLOOKUP(H269,[1]Priv_Workers!$B$2:$BD$55,18,FALSE),D269=6,VLOOKUP(H269,[1]Priv_Workers!$B$2:$BD$55,19,FALSE),D269=7,VLOOKUP(H269,[1]Priv_Workers!$B$2:$BD$55,20,FALSE),D269=8,VLOOKUP(H269,[1]Priv_Workers!$B$2:$BD$55,21,FALSE),D269=9,VLOOKUP(H269,[1]Priv_Workers!$B$2:$BD$55,22,FALSE),D269=10,VLOOKUP(H269,[1]Priv_Workers!$B$2:$BD$55,23,FALSE),D269=11,VLOOKUP(H269,[1]Priv_Workers!$B$2:$BD$55,24,FALSE),D269=12,VLOOKUP(H269,[1]Priv_Workers!$B$2:$BD$55,25,FALSE)),C269=2016,_xlfn.IFS(D269=1,VLOOKUP(H269,[1]Priv_Workers!$B$2:$BD$55,26,FALSE),D269=2,VLOOKUP(H269,[1]Priv_Workers!$B$2:$BD$55,27,FALSE),D269=3,VLOOKUP(H269,[1]Priv_Workers!$B$2:$BD$55,28,FALSE),D269=4,VLOOKUP(H269,[1]Priv_Workers!$B$2:$BD$55,29,FALSE),D269=5,VLOOKUP(H269,[1]Priv_Workers!$B$2:$BD$55,30,FALSE),D269=6,VLOOKUP(H269,[1]Priv_Workers!$B$2:$BD$55,31,FALSE),D269=7,VLOOKUP(H269,[1]Priv_Workers!$B$2:$BD$55,32,FALSE),D269=8,VLOOKUP(H269,[1]Priv_Workers!$B$2:$BD$55,33,FALSE),D269=9,VLOOKUP(H269,[1]Priv_Workers!$B$2:$BD$55,34,FALSE),D269=10,VLOOKUP(H269,[1]Priv_Workers!$B$2:$BD$55,35,FALSE),D269=11,VLOOKUP(H269,[1]Priv_Workers!$B$2:$BD$55,36,FALSE),D269=12,VLOOKUP(H269,[1]Priv_Workers!$B$2:$BD$55,37,FALSE)),C269=2017,_xlfn.IFS(D269=1,VLOOKUP(H269,[1]Priv_Workers!$B$2:$BD$55,38,FALSE),D269=2,VLOOKUP(H269,[1]Priv_Workers!$B$2:$BD$55,39,FALSE),D269=3,VLOOKUP(H269,[1]Priv_Workers!$B$2:$BD$55,40,FALSE),D269=4,VLOOKUP(H269,[1]Priv_Workers!$B$2:$BD$55,41,FALSE),D269=5,VLOOKUP(H269,[1]Priv_Workers!$B$2:$BD$55,42,FALSE),D269=6,VLOOKUP(H269,[1]Priv_Workers!$B$2:$BD$55,43,FALSE),D269=7,VLOOKUP(H269,[1]Priv_Workers!$B$2:$BD$55,43,FALSE),D269=8,VLOOKUP(H269,[1]Priv_Workers!$B$2:$BD$55,44,FALSE),D269=9,VLOOKUP(H269,[1]Priv_Workers!$B$2:$BD$55,45,FALSE),D269=10,VLOOKUP(H269,[1]Priv_Workers!$B$2:$BD$55,46,FALSE),D269=11,VLOOKUP(H269,[1]Priv_Workers!$B$2:$BD$55,47,FALSE),D269=12,VLOOKUP(H269,[1]Priv_Workers!$B$2:$BD$55,48)),C269=2018,_xlfn.IFS(D269=1,VLOOKUP(H269,[1]Priv_Workers!$B$2:$BD$55,49,FALSE),D269=2,VLOOKUP(H269,[1]Priv_Workers!$B$2:$BD$55,50,FALSE),D269=3,VLOOKUP(H269,[1]Priv_Workers!$B$2:$BD$55,51,FALSE),D269=4,VLOOKUP(H269,[1]Priv_Workers!$B$2:$BD$55,52,FALSE),D269=5,VLOOKUP(H269,[1]Priv_Workers!$B$2:$BD$55,53,FALSE),D269=6,VLOOKUP(H269,[1]Priv_Workers!$B$2:$BD$55,54)))</f>
        <v>1600538</v>
      </c>
      <c r="X269" s="3">
        <f t="shared" si="35"/>
        <v>2.1311583979886765E-3</v>
      </c>
      <c r="Y269" s="2">
        <f>_xlfn.IFS(C269=2014, _xlfn.IFS(E269=1, VLOOKUP(H269, [1]Wage_Info!$B$2:$AH$55, 2, FALSE), E269=2, VLOOKUP(H269, [1]Wage_Info!$B$2:$AH$55, 3, FALSE), E269=3, VLOOKUP(H269, [1]Wage_Info!$B$2:$AH$55, 4, FALSE), E269=4, VLOOKUP(H269, [1]Wage_Info!$B$2:$AH$55, 5, FALSE)), C269=2015, _xlfn.IFS(E269=1, VLOOKUP(H269, [1]Wage_Info!$B$2:$AH$55, 6, FALSE), E269=2, VLOOKUP(H269, [1]Wage_Info!$B$2:$AH$55, 7, FALSE), E269=3, VLOOKUP(H269, [1]Wage_Info!$B$2:$AH$55, 8, FALSE), E269=4, VLOOKUP(H269, [1]Wage_Info!$B$2:$AH$55, 9, FALSE)), C269=2016, _xlfn.IFS(E269=1, VLOOKUP(H269, [1]Wage_Info!$B$2:$AH$55, 10, FALSE), E269=2, VLOOKUP(H269, [1]Wage_Info!$B$2:$AH$55, 11, FALSE), E269=3, VLOOKUP(H269, [1]Wage_Info!$B$2:$AH$55, 12, FALSE), E269=4, VLOOKUP(H269, [1]Wage_Info!$B$2:$AH$55, 13, FALSE)), C269=2017, _xlfn.IFS(E269=1, VLOOKUP(H269, [1]Wage_Info!$B$2:$AH$55, 14, FALSE), E269=2, VLOOKUP(H269, [1]Wage_Info!$B$2:$AH$55, 15, FALSE), E269=3, VLOOKUP(H269, [1]Wage_Info!$B$2:$AH$55, 16, FALSE), E269=4, VLOOKUP(H269, [1]Wage_Info!$B$2:$AH$55, 17, FALSE)), C269 = 2018, _xlfn.IFS(E269=1, VLOOKUP(H269, [1]Wage_Info!$B$2:$AH$55, 18, FALSE), E269=3, VLOOKUP(H269, [1]Wage_Info!$B$2:$AH$55, 19, FALSE)))</f>
        <v>44158756</v>
      </c>
      <c r="Z269" s="2">
        <f>_xlfn.IFS(C269=2014, _xlfn.IFS(E269=1, VLOOKUP(H269, [1]Wage_Info!$B$2:$AL$55, 20, FALSE), E269=2, VLOOKUP(H269, [1]Wage_Info!$B$2:$AL$55, 21, FALSE), E269=3, VLOOKUP(H269, [1]Wage_Info!$B$2:$AL$55, 22, FALSE), E269=4, VLOOKUP(H269, [1]Wage_Info!$B$2:$AL$55, 23, FALSE)), C269=2015, _xlfn.IFS(E269=1, VLOOKUP(H269, [1]Wage_Info!$B$2:$AL$55, 24, FALSE), E269=2, VLOOKUP(H269, [1]Wage_Info!$B$2:$AL$55, 25, FALSE), E269=3, VLOOKUP(H269, [1]Wage_Info!$B$2:$AL$55, 26, FALSE), E269=4, VLOOKUP(H269, [1]Wage_Info!$B$2:$AL$55, 27, FALSE)), C269=2016, _xlfn.IFS(E269=1, VLOOKUP(H269, [1]Wage_Info!$B$2:$AL$55, 28, FALSE), E269=2, VLOOKUP(H269, [1]Wage_Info!$B$2:$AL$55, 29, FALSE), E269=3, VLOOKUP(H269, [1]Wage_Info!$B$2:$AL$55, 30, FALSE), E269=4, VLOOKUP(H269, [1]Wage_Info!$B$2:$AL$55, 31, FALSE)), C269=2017, _xlfn.IFS(E269=1, VLOOKUP(H269, [1]Wage_Info!$B$2:$AL$55, 32, FALSE), E269=2, VLOOKUP(H269, [1]Wage_Info!$B$2:$AL$55, 33, FALSE), E269=3, VLOOKUP(H269, [1]Wage_Info!$B$2:$AL$55, 34, FALSE), E269=4, VLOOKUP(H269, [1]Wage_Info!$B$2:$AL$55, 35, FALSE)), C269 = 2018, _xlfn.IFS(E269=1, VLOOKUP(H269, [1]Wage_Info!$B$2:$AL$55, 36, FALSE), E269=2, VLOOKUP(H269, [1]Wage_Info!$B$2:$AL$55, 37, FALSE)))</f>
        <v>17774575161</v>
      </c>
      <c r="AA269" s="4">
        <f t="shared" si="36"/>
        <v>2.4843775786490092E-3</v>
      </c>
      <c r="AB269">
        <f>[1]Key!C269</f>
        <v>1</v>
      </c>
      <c r="AC269">
        <f t="shared" si="37"/>
        <v>0</v>
      </c>
      <c r="AD269">
        <f t="shared" si="38"/>
        <v>0</v>
      </c>
      <c r="AE269">
        <f t="shared" si="39"/>
        <v>0</v>
      </c>
      <c r="AF269">
        <f>[1]Key!D269</f>
        <v>0</v>
      </c>
    </row>
    <row r="270" spans="1:32" x14ac:dyDescent="0.3">
      <c r="A270">
        <v>269</v>
      </c>
      <c r="B270">
        <v>88</v>
      </c>
      <c r="C270">
        <v>2016</v>
      </c>
      <c r="D270">
        <v>5</v>
      </c>
      <c r="E270">
        <f t="shared" si="32"/>
        <v>2</v>
      </c>
      <c r="F270">
        <v>2017</v>
      </c>
      <c r="G270" t="s">
        <v>77</v>
      </c>
      <c r="H270" s="1">
        <f>VALUE(IF(G270="foreign",53,SUBSTITUTE(G270,G270,VLOOKUP(G270,[1]Key!$G$2:$H$55,2,))))</f>
        <v>14</v>
      </c>
      <c r="I270" t="s">
        <v>77</v>
      </c>
      <c r="J270">
        <f>VALUE(_xlfn.IFS(I270="foreign",53,I270="fictional",54, I270="unspecified", 55, NOT(OR(I270="foreign",I270="fictional")),SUBSTITUTE(I270,I270,VLOOKUP(I270,[1]Key!$G$2:$H$55,2,))))</f>
        <v>14</v>
      </c>
      <c r="K270">
        <f t="shared" si="33"/>
        <v>1</v>
      </c>
      <c r="L270">
        <f>VLOOKUP(H270, [1]Key!$H$2:$K$54, 2)</f>
        <v>3</v>
      </c>
      <c r="M270">
        <f>VLOOKUP(J270, [1]Key!$H$2:$K$54, 2)</f>
        <v>3</v>
      </c>
      <c r="N270">
        <f>VLOOKUP("*"&amp;G270&amp;"*",[1]Key!$N$2:$O$6,2,FALSE)</f>
        <v>1</v>
      </c>
      <c r="O270">
        <f>VLOOKUP("*"&amp;G270&amp;"*",[1]Key!$R$2:$S$11,2,FALSE)</f>
        <v>1</v>
      </c>
      <c r="P270">
        <v>2597</v>
      </c>
      <c r="Q270" s="2">
        <v>5000000</v>
      </c>
      <c r="R270" t="s">
        <v>49</v>
      </c>
      <c r="S270">
        <f>VLOOKUP(R270, [1]Key!$U$2:$V$50, 2, FALSE)</f>
        <v>7</v>
      </c>
      <c r="T270">
        <f t="shared" si="34"/>
        <v>1</v>
      </c>
      <c r="U270">
        <f>_xlfn.IFS(C270=2018, VLOOKUP(H270, '[1]State Pop'!$B$2:$G$55,6),C270=2017, VLOOKUP(H270, '[1]State Pop'!$B$2:$F$55,5),C270=2016, VLOOKUP(H270, '[1]State Pop'!$B$2:$F$55,4), C270=2015, VLOOKUP(H270, '[1]State Pop'!$B$2:$F$55,3), C270=2014, VLOOKUP(H270, '[1]State Pop'!$B$2:$F$55,2))</f>
        <v>12835726</v>
      </c>
      <c r="V270">
        <f>_xlfn.IFS(C270=2014,_xlfn.IFS(D270=1,VLOOKUP(H270,[1]Film_Workers!$B$2:$BD$55,2,FALSE),D270=2,VLOOKUP(H270,[1]Film_Workers!$B$2:$BD$55,3,FALSE),D270=3,VLOOKUP(H270,[1]Film_Workers!$B$2:$BD$55,4,FALSE),D270=4,VLOOKUP(H270,[1]Film_Workers!$B$2:$BD$55,5,FALSE),D270=5,VLOOKUP(H270,[1]Film_Workers!$B$2:$BD$55,6,FALSE),D270=6,VLOOKUP(H270,[1]Film_Workers!$B$2:$BD$55,7,FALSE),D270=7,VLOOKUP(H270,[1]Film_Workers!$B$2:$BD$55,8,FALSE),D270=8,VLOOKUP(H270,[1]Film_Workers!$B$2:$BD$55,9,FALSE),D270=9,VLOOKUP(H270,[1]Film_Workers!$B$2:$BD$55,10,FALSE),D270=10,VLOOKUP(H270,[1]Film_Workers!$B$2:$BD$55,11,FALSE),D270=11,VLOOKUP(H270,[1]Film_Workers!$B$2:$BD$55,12,FALSE),D270=12,VLOOKUP(H270,[1]Film_Workers!$B$2:$BD$55,13,FALSE)),C270=2015,_xlfn.IFS(D270=1,VLOOKUP(H270,[1]Film_Workers!$B$2:$BD$55,14,FALSE),D270=2,VLOOKUP(H270,[1]Film_Workers!$B$2:$BD$55,15,FALSE),D270=3,VLOOKUP(H270,[1]Film_Workers!$B$2:$BD$55,16,FALSE),D270=4,VLOOKUP(H270,[1]Film_Workers!$B$2:$BD$55,17,FALSE),D270=5,VLOOKUP(H270,[1]Film_Workers!$B$2:$BD$55,18,FALSE),D270=6,VLOOKUP(H270,[1]Film_Workers!$B$2:$BD$55,19,FALSE),D270=7,VLOOKUP(H270,[1]Film_Workers!$B$2:$BD$55,20,FALSE),D270=8,VLOOKUP(H270,[1]Film_Workers!$B$2:$BD$55,21,FALSE),D270=9,VLOOKUP(H270,[1]Film_Workers!$B$2:$BD$55,22,FALSE),D270=10,VLOOKUP(H270,[1]Film_Workers!$B$2:$BD$55,23,FALSE),D270=11,VLOOKUP(H270,[1]Film_Workers!$B$2:$BD$55,24,FALSE),D270=12,VLOOKUP(H270,[1]Film_Workers!$B$2:$BD$55,25,FALSE)),C270=2016,_xlfn.IFS(D270=1,VLOOKUP(H270,[1]Film_Workers!$B$2:$BD$55,26,FALSE),D270=2,VLOOKUP(H270,[1]Film_Workers!$B$2:$BD$55,27,FALSE),D270=3,VLOOKUP(H270,[1]Film_Workers!$B$2:$BD$55,28,FALSE),D270=4,VLOOKUP(H270,[1]Film_Workers!$B$2:$BD$55,29,FALSE),D270=5,VLOOKUP(H270,[1]Film_Workers!$B$2:$BD$55,30,FALSE),D270=6,VLOOKUP(H270,[1]Film_Workers!$B$2:$BD$55,31,FALSE),D270=7,VLOOKUP(H270,[1]Film_Workers!$B$2:$BD$55,32,FALSE),D270=8,VLOOKUP(H270,[1]Film_Workers!$B$2:$BD$55,33,FALSE),D270=9,VLOOKUP(H270,[1]Film_Workers!$B$2:$BD$55,34,FALSE),D270=10,VLOOKUP(H270,[1]Film_Workers!$B$2:$BD$55,35,FALSE),D270=11,VLOOKUP(H270,[1]Film_Workers!$B$2:$BD$55,36,FALSE),D270=12,VLOOKUP(H270,[1]Film_Workers!$B$2:$BD$55,37,FALSE)),C270=2017,_xlfn.IFS(D270=1,VLOOKUP(H270,[1]Film_Workers!$B$2:$BD$55,38,FALSE),D270=2,VLOOKUP(H270,[1]Film_Workers!$B$2:$BD$55,39,FALSE),D270=3,VLOOKUP(H270,[1]Film_Workers!$B$2:$BD$55,40,FALSE),D270=4,VLOOKUP(H270,[1]Film_Workers!$B$2:$BD$55,41,FALSE),D270=5,VLOOKUP(H270,[1]Film_Workers!$B$2:$BD$55,42,FALSE),D270=6,VLOOKUP(H270,[1]Film_Workers!$B$2:$BD$55,43,FALSE),D270=7,VLOOKUP(H270,[1]Film_Workers!$B$2:$BD$55,43,FALSE),D270=8,VLOOKUP(H270,[1]Film_Workers!$B$2:$BD$55,44,FALSE),D270=9,VLOOKUP(H270,[1]Film_Workers!$B$2:$BD$55,45,FALSE),D270=10,VLOOKUP(H270,[1]Film_Workers!$B$2:$BD$55,46,FALSE),D270=11,VLOOKUP(H270,[1]Film_Workers!$B$2:$BD$55,47,FALSE),D270=12,VLOOKUP(H270,[1]Film_Workers!$B$2:$BD$55,48)),C270=2018,_xlfn.IFS(D270=1,VLOOKUP(H270,[1]Film_Workers!$B$2:$BD$55,49,FALSE),D270=2,VLOOKUP(H270,[1]Film_Workers!$B$2:$BD$55,50,FALSE),D270=3,VLOOKUP(H270,[1]Film_Workers!$B$2:$BD$55,51,FALSE),D270=4,VLOOKUP(H270,[1]Film_Workers!$B$2:$BD$55,52,FALSE),D270=5,VLOOKUP(H270,[1]Film_Workers!$B$2:$BD$55,53,FALSE),D270=6,VLOOKUP(H270,[1]Film_Workers!$B$2:$BD$55,54)))</f>
        <v>2081</v>
      </c>
      <c r="W270">
        <f>_xlfn.IFS(C270=2014,_xlfn.IFS(D270=1,VLOOKUP(H270,[1]Priv_Workers!$B$2:$BD$55,2,FALSE),D270=2,VLOOKUP(H270,[1]Priv_Workers!$B$2:$BD$55,3,FALSE),D270=3,VLOOKUP(H270,[1]Priv_Workers!$B$2:$BD$55,4,FALSE),D270=4,VLOOKUP(H270,[1]Priv_Workers!$B$2:$BD$55,5,FALSE),D270=5,VLOOKUP(H270,[1]Priv_Workers!$B$2:$BD$55,6,FALSE),D270=6,VLOOKUP(H270,[1]Priv_Workers!$B$2:$BD$55,7,FALSE),D270=7,VLOOKUP(H270,[1]Priv_Workers!$B$2:$BD$55,8,FALSE),D270=8,VLOOKUP(H270,[1]Priv_Workers!$B$2:$BD$55,9,FALSE),D270=9,VLOOKUP(H270,[1]Priv_Workers!$B$2:$BD$55,10,FALSE),D270=10,VLOOKUP(H270,[1]Priv_Workers!$B$2:$BD$55,11,FALSE),D270=11,VLOOKUP(H270,[1]Priv_Workers!$B$2:$BD$55,12,FALSE),D270=12,VLOOKUP(H270,[1]Priv_Workers!$B$2:$BD$55,13,FALSE)),C270=2015,_xlfn.IFS(D270=1,VLOOKUP(H270,[1]Priv_Workers!$B$2:$BD$55,14,FALSE),D270=2,VLOOKUP(H270,[1]Priv_Workers!$B$2:$BD$55,15,FALSE),D270=3,VLOOKUP(H270,[1]Priv_Workers!$B$2:$BD$55,16,FALSE),D270=4,VLOOKUP(H270,[1]Priv_Workers!$B$2:$BD$55,17,FALSE),D270=5,VLOOKUP(H270,[1]Priv_Workers!$B$2:$BD$55,18,FALSE),D270=6,VLOOKUP(H270,[1]Priv_Workers!$B$2:$BD$55,19,FALSE),D270=7,VLOOKUP(H270,[1]Priv_Workers!$B$2:$BD$55,20,FALSE),D270=8,VLOOKUP(H270,[1]Priv_Workers!$B$2:$BD$55,21,FALSE),D270=9,VLOOKUP(H270,[1]Priv_Workers!$B$2:$BD$55,22,FALSE),D270=10,VLOOKUP(H270,[1]Priv_Workers!$B$2:$BD$55,23,FALSE),D270=11,VLOOKUP(H270,[1]Priv_Workers!$B$2:$BD$55,24,FALSE),D270=12,VLOOKUP(H270,[1]Priv_Workers!$B$2:$BD$55,25,FALSE)),C270=2016,_xlfn.IFS(D270=1,VLOOKUP(H270,[1]Priv_Workers!$B$2:$BD$55,26,FALSE),D270=2,VLOOKUP(H270,[1]Priv_Workers!$B$2:$BD$55,27,FALSE),D270=3,VLOOKUP(H270,[1]Priv_Workers!$B$2:$BD$55,28,FALSE),D270=4,VLOOKUP(H270,[1]Priv_Workers!$B$2:$BD$55,29,FALSE),D270=5,VLOOKUP(H270,[1]Priv_Workers!$B$2:$BD$55,30,FALSE),D270=6,VLOOKUP(H270,[1]Priv_Workers!$B$2:$BD$55,31,FALSE),D270=7,VLOOKUP(H270,[1]Priv_Workers!$B$2:$BD$55,32,FALSE),D270=8,VLOOKUP(H270,[1]Priv_Workers!$B$2:$BD$55,33,FALSE),D270=9,VLOOKUP(H270,[1]Priv_Workers!$B$2:$BD$55,34,FALSE),D270=10,VLOOKUP(H270,[1]Priv_Workers!$B$2:$BD$55,35,FALSE),D270=11,VLOOKUP(H270,[1]Priv_Workers!$B$2:$BD$55,36,FALSE),D270=12,VLOOKUP(H270,[1]Priv_Workers!$B$2:$BD$55,37,FALSE)),C270=2017,_xlfn.IFS(D270=1,VLOOKUP(H270,[1]Priv_Workers!$B$2:$BD$55,38,FALSE),D270=2,VLOOKUP(H270,[1]Priv_Workers!$B$2:$BD$55,39,FALSE),D270=3,VLOOKUP(H270,[1]Priv_Workers!$B$2:$BD$55,40,FALSE),D270=4,VLOOKUP(H270,[1]Priv_Workers!$B$2:$BD$55,41,FALSE),D270=5,VLOOKUP(H270,[1]Priv_Workers!$B$2:$BD$55,42,FALSE),D270=6,VLOOKUP(H270,[1]Priv_Workers!$B$2:$BD$55,43,FALSE),D270=7,VLOOKUP(H270,[1]Priv_Workers!$B$2:$BD$55,43,FALSE),D270=8,VLOOKUP(H270,[1]Priv_Workers!$B$2:$BD$55,44,FALSE),D270=9,VLOOKUP(H270,[1]Priv_Workers!$B$2:$BD$55,45,FALSE),D270=10,VLOOKUP(H270,[1]Priv_Workers!$B$2:$BD$55,46,FALSE),D270=11,VLOOKUP(H270,[1]Priv_Workers!$B$2:$BD$55,47,FALSE),D270=12,VLOOKUP(H270,[1]Priv_Workers!$B$2:$BD$55,48)),C270=2018,_xlfn.IFS(D270=1,VLOOKUP(H270,[1]Priv_Workers!$B$2:$BD$55,49,FALSE),D270=2,VLOOKUP(H270,[1]Priv_Workers!$B$2:$BD$55,50,FALSE),D270=3,VLOOKUP(H270,[1]Priv_Workers!$B$2:$BD$55,51,FALSE),D270=4,VLOOKUP(H270,[1]Priv_Workers!$B$2:$BD$55,52,FALSE),D270=5,VLOOKUP(H270,[1]Priv_Workers!$B$2:$BD$55,53,FALSE),D270=6,VLOOKUP(H270,[1]Priv_Workers!$B$2:$BD$55,54)))</f>
        <v>5123028</v>
      </c>
      <c r="X270" s="3">
        <f t="shared" si="35"/>
        <v>4.0620508027674259E-4</v>
      </c>
      <c r="Y270" s="2">
        <f>_xlfn.IFS(C270=2014, _xlfn.IFS(E270=1, VLOOKUP(H270, [1]Wage_Info!$B$2:$AH$55, 2, FALSE), E270=2, VLOOKUP(H270, [1]Wage_Info!$B$2:$AH$55, 3, FALSE), E270=3, VLOOKUP(H270, [1]Wage_Info!$B$2:$AH$55, 4, FALSE), E270=4, VLOOKUP(H270, [1]Wage_Info!$B$2:$AH$55, 5, FALSE)), C270=2015, _xlfn.IFS(E270=1, VLOOKUP(H270, [1]Wage_Info!$B$2:$AH$55, 6, FALSE), E270=2, VLOOKUP(H270, [1]Wage_Info!$B$2:$AH$55, 7, FALSE), E270=3, VLOOKUP(H270, [1]Wage_Info!$B$2:$AH$55, 8, FALSE), E270=4, VLOOKUP(H270, [1]Wage_Info!$B$2:$AH$55, 9, FALSE)), C270=2016, _xlfn.IFS(E270=1, VLOOKUP(H270, [1]Wage_Info!$B$2:$AH$55, 10, FALSE), E270=2, VLOOKUP(H270, [1]Wage_Info!$B$2:$AH$55, 11, FALSE), E270=3, VLOOKUP(H270, [1]Wage_Info!$B$2:$AH$55, 12, FALSE), E270=4, VLOOKUP(H270, [1]Wage_Info!$B$2:$AH$55, 13, FALSE)), C270=2017, _xlfn.IFS(E270=1, VLOOKUP(H270, [1]Wage_Info!$B$2:$AH$55, 14, FALSE), E270=2, VLOOKUP(H270, [1]Wage_Info!$B$2:$AH$55, 15, FALSE), E270=3, VLOOKUP(H270, [1]Wage_Info!$B$2:$AH$55, 16, FALSE), E270=4, VLOOKUP(H270, [1]Wage_Info!$B$2:$AH$55, 17, FALSE)), C270 = 2018, _xlfn.IFS(E270=1, VLOOKUP(H270, [1]Wage_Info!$B$2:$AH$55, 18, FALSE), E270=3, VLOOKUP(H270, [1]Wage_Info!$B$2:$AH$55, 19, FALSE)))</f>
        <v>38166735</v>
      </c>
      <c r="Z270" s="2">
        <f>_xlfn.IFS(C270=2014, _xlfn.IFS(E270=1, VLOOKUP(H270, [1]Wage_Info!$B$2:$AL$55, 20, FALSE), E270=2, VLOOKUP(H270, [1]Wage_Info!$B$2:$AL$55, 21, FALSE), E270=3, VLOOKUP(H270, [1]Wage_Info!$B$2:$AL$55, 22, FALSE), E270=4, VLOOKUP(H270, [1]Wage_Info!$B$2:$AL$55, 23, FALSE)), C270=2015, _xlfn.IFS(E270=1, VLOOKUP(H270, [1]Wage_Info!$B$2:$AL$55, 24, FALSE), E270=2, VLOOKUP(H270, [1]Wage_Info!$B$2:$AL$55, 25, FALSE), E270=3, VLOOKUP(H270, [1]Wage_Info!$B$2:$AL$55, 26, FALSE), E270=4, VLOOKUP(H270, [1]Wage_Info!$B$2:$AL$55, 27, FALSE)), C270=2016, _xlfn.IFS(E270=1, VLOOKUP(H270, [1]Wage_Info!$B$2:$AL$55, 28, FALSE), E270=2, VLOOKUP(H270, [1]Wage_Info!$B$2:$AL$55, 29, FALSE), E270=3, VLOOKUP(H270, [1]Wage_Info!$B$2:$AL$55, 30, FALSE), E270=4, VLOOKUP(H270, [1]Wage_Info!$B$2:$AL$55, 31, FALSE)), C270=2017, _xlfn.IFS(E270=1, VLOOKUP(H270, [1]Wage_Info!$B$2:$AL$55, 32, FALSE), E270=2, VLOOKUP(H270, [1]Wage_Info!$B$2:$AL$55, 33, FALSE), E270=3, VLOOKUP(H270, [1]Wage_Info!$B$2:$AL$55, 34, FALSE), E270=4, VLOOKUP(H270, [1]Wage_Info!$B$2:$AL$55, 35, FALSE)), C270 = 2018, _xlfn.IFS(E270=1, VLOOKUP(H270, [1]Wage_Info!$B$2:$AL$55, 36, FALSE), E270=2, VLOOKUP(H270, [1]Wage_Info!$B$2:$AL$55, 37, FALSE)))</f>
        <v>68728824079</v>
      </c>
      <c r="AA270" s="4">
        <f t="shared" si="36"/>
        <v>5.553235561855305E-4</v>
      </c>
      <c r="AB270">
        <f>[1]Key!C270</f>
        <v>1</v>
      </c>
      <c r="AC270">
        <f t="shared" si="37"/>
        <v>0</v>
      </c>
      <c r="AD270">
        <f t="shared" si="38"/>
        <v>0</v>
      </c>
      <c r="AE270">
        <f t="shared" si="39"/>
        <v>0</v>
      </c>
      <c r="AF270">
        <f>[1]Key!D270</f>
        <v>0</v>
      </c>
    </row>
    <row r="271" spans="1:32" x14ac:dyDescent="0.3">
      <c r="A271">
        <v>270</v>
      </c>
      <c r="B271">
        <v>89</v>
      </c>
      <c r="C271">
        <v>2016</v>
      </c>
      <c r="D271">
        <v>6</v>
      </c>
      <c r="E271">
        <f t="shared" si="32"/>
        <v>2</v>
      </c>
      <c r="F271">
        <v>2017</v>
      </c>
      <c r="G271" t="s">
        <v>95</v>
      </c>
      <c r="H271" s="1">
        <f>VALUE(IF(G271="foreign",53,SUBSTITUTE(G271,G271,VLOOKUP(G271,[1]Key!$G$2:$H$55,2,))))</f>
        <v>32</v>
      </c>
      <c r="I271" t="s">
        <v>126</v>
      </c>
      <c r="J271">
        <f>VALUE(_xlfn.IFS(I271="foreign",53,I271="fictional",54, I271="unspecified", 55, NOT(OR(I271="foreign",I271="fictional")),SUBSTITUTE(I271,I271,VLOOKUP(I271,[1]Key!$G$2:$H$55,2,))))</f>
        <v>3</v>
      </c>
      <c r="K271">
        <f t="shared" si="33"/>
        <v>0</v>
      </c>
      <c r="L271">
        <f>VLOOKUP(H271, [1]Key!$H$2:$K$54, 2)</f>
        <v>3</v>
      </c>
      <c r="M271">
        <f>VLOOKUP(J271, [1]Key!$H$2:$K$54, 2)</f>
        <v>0</v>
      </c>
      <c r="N271">
        <f>VLOOKUP("*"&amp;G271&amp;"*",[1]Key!$N$2:$O$6,2,FALSE)</f>
        <v>4</v>
      </c>
      <c r="O271">
        <f>VLOOKUP("*"&amp;G271&amp;"*",[1]Key!$R$2:$S$11,2,FALSE)</f>
        <v>4</v>
      </c>
      <c r="P271">
        <v>2557</v>
      </c>
      <c r="Q271" s="2">
        <v>38000000</v>
      </c>
      <c r="R271" t="s">
        <v>61</v>
      </c>
      <c r="S271">
        <f>VLOOKUP(R271, [1]Key!$U$2:$V$50, 2, FALSE)</f>
        <v>6</v>
      </c>
      <c r="T271">
        <f t="shared" si="34"/>
        <v>0</v>
      </c>
      <c r="U271">
        <f>_xlfn.IFS(C271=2018, VLOOKUP(H271, '[1]State Pop'!$B$2:$G$55,6),C271=2017, VLOOKUP(H271, '[1]State Pop'!$B$2:$F$55,5),C271=2016, VLOOKUP(H271, '[1]State Pop'!$B$2:$F$55,4), C271=2015, VLOOKUP(H271, '[1]State Pop'!$B$2:$F$55,3), C271=2014, VLOOKUP(H271, '[1]State Pop'!$B$2:$F$55,2))</f>
        <v>2085432</v>
      </c>
      <c r="V271">
        <f>_xlfn.IFS(C271=2014,_xlfn.IFS(D271=1,VLOOKUP(H271,[1]Film_Workers!$B$2:$BD$55,2,FALSE),D271=2,VLOOKUP(H271,[1]Film_Workers!$B$2:$BD$55,3,FALSE),D271=3,VLOOKUP(H271,[1]Film_Workers!$B$2:$BD$55,4,FALSE),D271=4,VLOOKUP(H271,[1]Film_Workers!$B$2:$BD$55,5,FALSE),D271=5,VLOOKUP(H271,[1]Film_Workers!$B$2:$BD$55,6,FALSE),D271=6,VLOOKUP(H271,[1]Film_Workers!$B$2:$BD$55,7,FALSE),D271=7,VLOOKUP(H271,[1]Film_Workers!$B$2:$BD$55,8,FALSE),D271=8,VLOOKUP(H271,[1]Film_Workers!$B$2:$BD$55,9,FALSE),D271=9,VLOOKUP(H271,[1]Film_Workers!$B$2:$BD$55,10,FALSE),D271=10,VLOOKUP(H271,[1]Film_Workers!$B$2:$BD$55,11,FALSE),D271=11,VLOOKUP(H271,[1]Film_Workers!$B$2:$BD$55,12,FALSE),D271=12,VLOOKUP(H271,[1]Film_Workers!$B$2:$BD$55,13,FALSE)),C271=2015,_xlfn.IFS(D271=1,VLOOKUP(H271,[1]Film_Workers!$B$2:$BD$55,14,FALSE),D271=2,VLOOKUP(H271,[1]Film_Workers!$B$2:$BD$55,15,FALSE),D271=3,VLOOKUP(H271,[1]Film_Workers!$B$2:$BD$55,16,FALSE),D271=4,VLOOKUP(H271,[1]Film_Workers!$B$2:$BD$55,17,FALSE),D271=5,VLOOKUP(H271,[1]Film_Workers!$B$2:$BD$55,18,FALSE),D271=6,VLOOKUP(H271,[1]Film_Workers!$B$2:$BD$55,19,FALSE),D271=7,VLOOKUP(H271,[1]Film_Workers!$B$2:$BD$55,20,FALSE),D271=8,VLOOKUP(H271,[1]Film_Workers!$B$2:$BD$55,21,FALSE),D271=9,VLOOKUP(H271,[1]Film_Workers!$B$2:$BD$55,22,FALSE),D271=10,VLOOKUP(H271,[1]Film_Workers!$B$2:$BD$55,23,FALSE),D271=11,VLOOKUP(H271,[1]Film_Workers!$B$2:$BD$55,24,FALSE),D271=12,VLOOKUP(H271,[1]Film_Workers!$B$2:$BD$55,25,FALSE)),C271=2016,_xlfn.IFS(D271=1,VLOOKUP(H271,[1]Film_Workers!$B$2:$BD$55,26,FALSE),D271=2,VLOOKUP(H271,[1]Film_Workers!$B$2:$BD$55,27,FALSE),D271=3,VLOOKUP(H271,[1]Film_Workers!$B$2:$BD$55,28,FALSE),D271=4,VLOOKUP(H271,[1]Film_Workers!$B$2:$BD$55,29,FALSE),D271=5,VLOOKUP(H271,[1]Film_Workers!$B$2:$BD$55,30,FALSE),D271=6,VLOOKUP(H271,[1]Film_Workers!$B$2:$BD$55,31,FALSE),D271=7,VLOOKUP(H271,[1]Film_Workers!$B$2:$BD$55,32,FALSE),D271=8,VLOOKUP(H271,[1]Film_Workers!$B$2:$BD$55,33,FALSE),D271=9,VLOOKUP(H271,[1]Film_Workers!$B$2:$BD$55,34,FALSE),D271=10,VLOOKUP(H271,[1]Film_Workers!$B$2:$BD$55,35,FALSE),D271=11,VLOOKUP(H271,[1]Film_Workers!$B$2:$BD$55,36,FALSE),D271=12,VLOOKUP(H271,[1]Film_Workers!$B$2:$BD$55,37,FALSE)),C271=2017,_xlfn.IFS(D271=1,VLOOKUP(H271,[1]Film_Workers!$B$2:$BD$55,38,FALSE),D271=2,VLOOKUP(H271,[1]Film_Workers!$B$2:$BD$55,39,FALSE),D271=3,VLOOKUP(H271,[1]Film_Workers!$B$2:$BD$55,40,FALSE),D271=4,VLOOKUP(H271,[1]Film_Workers!$B$2:$BD$55,41,FALSE),D271=5,VLOOKUP(H271,[1]Film_Workers!$B$2:$BD$55,42,FALSE),D271=6,VLOOKUP(H271,[1]Film_Workers!$B$2:$BD$55,43,FALSE),D271=7,VLOOKUP(H271,[1]Film_Workers!$B$2:$BD$55,43,FALSE),D271=8,VLOOKUP(H271,[1]Film_Workers!$B$2:$BD$55,44,FALSE),D271=9,VLOOKUP(H271,[1]Film_Workers!$B$2:$BD$55,45,FALSE),D271=10,VLOOKUP(H271,[1]Film_Workers!$B$2:$BD$55,46,FALSE),D271=11,VLOOKUP(H271,[1]Film_Workers!$B$2:$BD$55,47,FALSE),D271=12,VLOOKUP(H271,[1]Film_Workers!$B$2:$BD$55,48)),C271=2018,_xlfn.IFS(D271=1,VLOOKUP(H271,[1]Film_Workers!$B$2:$BD$55,49,FALSE),D271=2,VLOOKUP(H271,[1]Film_Workers!$B$2:$BD$55,50,FALSE),D271=3,VLOOKUP(H271,[1]Film_Workers!$B$2:$BD$55,51,FALSE),D271=4,VLOOKUP(H271,[1]Film_Workers!$B$2:$BD$55,52,FALSE),D271=5,VLOOKUP(H271,[1]Film_Workers!$B$2:$BD$55,53,FALSE),D271=6,VLOOKUP(H271,[1]Film_Workers!$B$2:$BD$55,54)))</f>
        <v>1856</v>
      </c>
      <c r="W271">
        <f>_xlfn.IFS(C271=2014,_xlfn.IFS(D271=1,VLOOKUP(H271,[1]Priv_Workers!$B$2:$BD$55,2,FALSE),D271=2,VLOOKUP(H271,[1]Priv_Workers!$B$2:$BD$55,3,FALSE),D271=3,VLOOKUP(H271,[1]Priv_Workers!$B$2:$BD$55,4,FALSE),D271=4,VLOOKUP(H271,[1]Priv_Workers!$B$2:$BD$55,5,FALSE),D271=5,VLOOKUP(H271,[1]Priv_Workers!$B$2:$BD$55,6,FALSE),D271=6,VLOOKUP(H271,[1]Priv_Workers!$B$2:$BD$55,7,FALSE),D271=7,VLOOKUP(H271,[1]Priv_Workers!$B$2:$BD$55,8,FALSE),D271=8,VLOOKUP(H271,[1]Priv_Workers!$B$2:$BD$55,9,FALSE),D271=9,VLOOKUP(H271,[1]Priv_Workers!$B$2:$BD$55,10,FALSE),D271=10,VLOOKUP(H271,[1]Priv_Workers!$B$2:$BD$55,11,FALSE),D271=11,VLOOKUP(H271,[1]Priv_Workers!$B$2:$BD$55,12,FALSE),D271=12,VLOOKUP(H271,[1]Priv_Workers!$B$2:$BD$55,13,FALSE)),C271=2015,_xlfn.IFS(D271=1,VLOOKUP(H271,[1]Priv_Workers!$B$2:$BD$55,14,FALSE),D271=2,VLOOKUP(H271,[1]Priv_Workers!$B$2:$BD$55,15,FALSE),D271=3,VLOOKUP(H271,[1]Priv_Workers!$B$2:$BD$55,16,FALSE),D271=4,VLOOKUP(H271,[1]Priv_Workers!$B$2:$BD$55,17,FALSE),D271=5,VLOOKUP(H271,[1]Priv_Workers!$B$2:$BD$55,18,FALSE),D271=6,VLOOKUP(H271,[1]Priv_Workers!$B$2:$BD$55,19,FALSE),D271=7,VLOOKUP(H271,[1]Priv_Workers!$B$2:$BD$55,20,FALSE),D271=8,VLOOKUP(H271,[1]Priv_Workers!$B$2:$BD$55,21,FALSE),D271=9,VLOOKUP(H271,[1]Priv_Workers!$B$2:$BD$55,22,FALSE),D271=10,VLOOKUP(H271,[1]Priv_Workers!$B$2:$BD$55,23,FALSE),D271=11,VLOOKUP(H271,[1]Priv_Workers!$B$2:$BD$55,24,FALSE),D271=12,VLOOKUP(H271,[1]Priv_Workers!$B$2:$BD$55,25,FALSE)),C271=2016,_xlfn.IFS(D271=1,VLOOKUP(H271,[1]Priv_Workers!$B$2:$BD$55,26,FALSE),D271=2,VLOOKUP(H271,[1]Priv_Workers!$B$2:$BD$55,27,FALSE),D271=3,VLOOKUP(H271,[1]Priv_Workers!$B$2:$BD$55,28,FALSE),D271=4,VLOOKUP(H271,[1]Priv_Workers!$B$2:$BD$55,29,FALSE),D271=5,VLOOKUP(H271,[1]Priv_Workers!$B$2:$BD$55,30,FALSE),D271=6,VLOOKUP(H271,[1]Priv_Workers!$B$2:$BD$55,31,FALSE),D271=7,VLOOKUP(H271,[1]Priv_Workers!$B$2:$BD$55,32,FALSE),D271=8,VLOOKUP(H271,[1]Priv_Workers!$B$2:$BD$55,33,FALSE),D271=9,VLOOKUP(H271,[1]Priv_Workers!$B$2:$BD$55,34,FALSE),D271=10,VLOOKUP(H271,[1]Priv_Workers!$B$2:$BD$55,35,FALSE),D271=11,VLOOKUP(H271,[1]Priv_Workers!$B$2:$BD$55,36,FALSE),D271=12,VLOOKUP(H271,[1]Priv_Workers!$B$2:$BD$55,37,FALSE)),C271=2017,_xlfn.IFS(D271=1,VLOOKUP(H271,[1]Priv_Workers!$B$2:$BD$55,38,FALSE),D271=2,VLOOKUP(H271,[1]Priv_Workers!$B$2:$BD$55,39,FALSE),D271=3,VLOOKUP(H271,[1]Priv_Workers!$B$2:$BD$55,40,FALSE),D271=4,VLOOKUP(H271,[1]Priv_Workers!$B$2:$BD$55,41,FALSE),D271=5,VLOOKUP(H271,[1]Priv_Workers!$B$2:$BD$55,42,FALSE),D271=6,VLOOKUP(H271,[1]Priv_Workers!$B$2:$BD$55,43,FALSE),D271=7,VLOOKUP(H271,[1]Priv_Workers!$B$2:$BD$55,43,FALSE),D271=8,VLOOKUP(H271,[1]Priv_Workers!$B$2:$BD$55,44,FALSE),D271=9,VLOOKUP(H271,[1]Priv_Workers!$B$2:$BD$55,45,FALSE),D271=10,VLOOKUP(H271,[1]Priv_Workers!$B$2:$BD$55,46,FALSE),D271=11,VLOOKUP(H271,[1]Priv_Workers!$B$2:$BD$55,47,FALSE),D271=12,VLOOKUP(H271,[1]Priv_Workers!$B$2:$BD$55,48)),C271=2018,_xlfn.IFS(D271=1,VLOOKUP(H271,[1]Priv_Workers!$B$2:$BD$55,49,FALSE),D271=2,VLOOKUP(H271,[1]Priv_Workers!$B$2:$BD$55,50,FALSE),D271=3,VLOOKUP(H271,[1]Priv_Workers!$B$2:$BD$55,51,FALSE),D271=4,VLOOKUP(H271,[1]Priv_Workers!$B$2:$BD$55,52,FALSE),D271=5,VLOOKUP(H271,[1]Priv_Workers!$B$2:$BD$55,53,FALSE),D271=6,VLOOKUP(H271,[1]Priv_Workers!$B$2:$BD$55,54)))</f>
        <v>629459</v>
      </c>
      <c r="X271" s="3">
        <f t="shared" si="35"/>
        <v>2.9485637666631188E-3</v>
      </c>
      <c r="Y271" s="2">
        <f>_xlfn.IFS(C271=2014, _xlfn.IFS(E271=1, VLOOKUP(H271, [1]Wage_Info!$B$2:$AH$55, 2, FALSE), E271=2, VLOOKUP(H271, [1]Wage_Info!$B$2:$AH$55, 3, FALSE), E271=3, VLOOKUP(H271, [1]Wage_Info!$B$2:$AH$55, 4, FALSE), E271=4, VLOOKUP(H271, [1]Wage_Info!$B$2:$AH$55, 5, FALSE)), C271=2015, _xlfn.IFS(E271=1, VLOOKUP(H271, [1]Wage_Info!$B$2:$AH$55, 6, FALSE), E271=2, VLOOKUP(H271, [1]Wage_Info!$B$2:$AH$55, 7, FALSE), E271=3, VLOOKUP(H271, [1]Wage_Info!$B$2:$AH$55, 8, FALSE), E271=4, VLOOKUP(H271, [1]Wage_Info!$B$2:$AH$55, 9, FALSE)), C271=2016, _xlfn.IFS(E271=1, VLOOKUP(H271, [1]Wage_Info!$B$2:$AH$55, 10, FALSE), E271=2, VLOOKUP(H271, [1]Wage_Info!$B$2:$AH$55, 11, FALSE), E271=3, VLOOKUP(H271, [1]Wage_Info!$B$2:$AH$55, 12, FALSE), E271=4, VLOOKUP(H271, [1]Wage_Info!$B$2:$AH$55, 13, FALSE)), C271=2017, _xlfn.IFS(E271=1, VLOOKUP(H271, [1]Wage_Info!$B$2:$AH$55, 14, FALSE), E271=2, VLOOKUP(H271, [1]Wage_Info!$B$2:$AH$55, 15, FALSE), E271=3, VLOOKUP(H271, [1]Wage_Info!$B$2:$AH$55, 16, FALSE), E271=4, VLOOKUP(H271, [1]Wage_Info!$B$2:$AH$55, 17, FALSE)), C271 = 2018, _xlfn.IFS(E271=1, VLOOKUP(H271, [1]Wage_Info!$B$2:$AH$55, 18, FALSE), E271=3, VLOOKUP(H271, [1]Wage_Info!$B$2:$AH$55, 19, FALSE)))</f>
        <v>38533828</v>
      </c>
      <c r="Z271" s="2">
        <f>_xlfn.IFS(C271=2014, _xlfn.IFS(E271=1, VLOOKUP(H271, [1]Wage_Info!$B$2:$AL$55, 20, FALSE), E271=2, VLOOKUP(H271, [1]Wage_Info!$B$2:$AL$55, 21, FALSE), E271=3, VLOOKUP(H271, [1]Wage_Info!$B$2:$AL$55, 22, FALSE), E271=4, VLOOKUP(H271, [1]Wage_Info!$B$2:$AL$55, 23, FALSE)), C271=2015, _xlfn.IFS(E271=1, VLOOKUP(H271, [1]Wage_Info!$B$2:$AL$55, 24, FALSE), E271=2, VLOOKUP(H271, [1]Wage_Info!$B$2:$AL$55, 25, FALSE), E271=3, VLOOKUP(H271, [1]Wage_Info!$B$2:$AL$55, 26, FALSE), E271=4, VLOOKUP(H271, [1]Wage_Info!$B$2:$AL$55, 27, FALSE)), C271=2016, _xlfn.IFS(E271=1, VLOOKUP(H271, [1]Wage_Info!$B$2:$AL$55, 28, FALSE), E271=2, VLOOKUP(H271, [1]Wage_Info!$B$2:$AL$55, 29, FALSE), E271=3, VLOOKUP(H271, [1]Wage_Info!$B$2:$AL$55, 30, FALSE), E271=4, VLOOKUP(H271, [1]Wage_Info!$B$2:$AL$55, 31, FALSE)), C271=2017, _xlfn.IFS(E271=1, VLOOKUP(H271, [1]Wage_Info!$B$2:$AL$55, 32, FALSE), E271=2, VLOOKUP(H271, [1]Wage_Info!$B$2:$AL$55, 33, FALSE), E271=3, VLOOKUP(H271, [1]Wage_Info!$B$2:$AL$55, 34, FALSE), E271=4, VLOOKUP(H271, [1]Wage_Info!$B$2:$AL$55, 35, FALSE)), C271 = 2018, _xlfn.IFS(E271=1, VLOOKUP(H271, [1]Wage_Info!$B$2:$AL$55, 36, FALSE), E271=2, VLOOKUP(H271, [1]Wage_Info!$B$2:$AL$55, 37, FALSE)))</f>
        <v>6293575693</v>
      </c>
      <c r="AA271" s="4">
        <f t="shared" si="36"/>
        <v>6.1227241682115735E-3</v>
      </c>
      <c r="AB271">
        <f>[1]Key!C271</f>
        <v>1</v>
      </c>
      <c r="AC271">
        <f t="shared" si="37"/>
        <v>0</v>
      </c>
      <c r="AD271">
        <f t="shared" si="38"/>
        <v>0</v>
      </c>
      <c r="AE271">
        <f t="shared" si="39"/>
        <v>0</v>
      </c>
      <c r="AF271">
        <f>[1]Key!D271</f>
        <v>0</v>
      </c>
    </row>
    <row r="272" spans="1:32" x14ac:dyDescent="0.3">
      <c r="A272">
        <v>271</v>
      </c>
      <c r="B272">
        <v>90</v>
      </c>
      <c r="C272">
        <v>2014</v>
      </c>
      <c r="D272">
        <v>3</v>
      </c>
      <c r="E272">
        <f t="shared" si="32"/>
        <v>1</v>
      </c>
      <c r="F272">
        <v>2017</v>
      </c>
      <c r="G272" t="s">
        <v>62</v>
      </c>
      <c r="H272" s="1">
        <f>VALUE(IF(G272="foreign",53,SUBSTITUTE(G272,G272,VLOOKUP(G272,[1]Key!$G$2:$H$55,2,))))</f>
        <v>53</v>
      </c>
      <c r="I272" t="s">
        <v>47</v>
      </c>
      <c r="J272">
        <f>VALUE(_xlfn.IFS(I272="foreign",53,I272="fictional",54, I272="unspecified", 55, NOT(OR(I272="foreign",I272="fictional")),SUBSTITUTE(I272,I272,VLOOKUP(I272,[1]Key!$G$2:$H$55,2,))))</f>
        <v>55</v>
      </c>
      <c r="K272">
        <f t="shared" si="33"/>
        <v>0</v>
      </c>
      <c r="L272">
        <f>VLOOKUP(H272, [1]Key!$H$2:$K$54, 2)</f>
        <v>0</v>
      </c>
      <c r="M272">
        <f>VLOOKUP(J272, [1]Key!$H$2:$K$54, 2)</f>
        <v>0</v>
      </c>
      <c r="N272">
        <f>VLOOKUP("*"&amp;G272&amp;"*",[1]Key!$N$2:$O$6,2,FALSE)</f>
        <v>0</v>
      </c>
      <c r="O272">
        <f>VLOOKUP("*"&amp;G272&amp;"*",[1]Key!$R$2:$S$11,2,FALSE)</f>
        <v>0</v>
      </c>
      <c r="P272">
        <v>2573</v>
      </c>
      <c r="Q272" s="2">
        <v>9900000</v>
      </c>
      <c r="R272" t="s">
        <v>122</v>
      </c>
      <c r="S272">
        <f>VLOOKUP(R272, [1]Key!$U$2:$V$27, 2, FALSE)</f>
        <v>25</v>
      </c>
      <c r="T272">
        <f t="shared" si="34"/>
        <v>1</v>
      </c>
      <c r="U272">
        <f>_xlfn.IFS(C272=2018, VLOOKUP(H272, '[1]State Pop'!$B$2:$G$55,6),C272=2017, VLOOKUP(H272, '[1]State Pop'!$B$2:$F$55,5),C272=2016, VLOOKUP(H272, '[1]State Pop'!$B$2:$F$55,4), C272=2015, VLOOKUP(H272, '[1]State Pop'!$B$2:$F$55,3), C272=2014, VLOOKUP(H272, '[1]State Pop'!$B$2:$F$55,2))</f>
        <v>0</v>
      </c>
      <c r="V272">
        <f>_xlfn.IFS(C272=2014,_xlfn.IFS(D272=1,VLOOKUP(H272,[1]Film_Workers!$B$2:$BD$55,2,FALSE),D272=2,VLOOKUP(H272,[1]Film_Workers!$B$2:$BD$55,3,FALSE),D272=3,VLOOKUP(H272,[1]Film_Workers!$B$2:$BD$55,4,FALSE),D272=4,VLOOKUP(H272,[1]Film_Workers!$B$2:$BD$55,5,FALSE),D272=5,VLOOKUP(H272,[1]Film_Workers!$B$2:$BD$55,6,FALSE),D272=6,VLOOKUP(H272,[1]Film_Workers!$B$2:$BD$55,7,FALSE),D272=7,VLOOKUP(H272,[1]Film_Workers!$B$2:$BD$55,8,FALSE),D272=8,VLOOKUP(H272,[1]Film_Workers!$B$2:$BD$55,9,FALSE),D272=9,VLOOKUP(H272,[1]Film_Workers!$B$2:$BD$55,10,FALSE),D272=10,VLOOKUP(H272,[1]Film_Workers!$B$2:$BD$55,11,FALSE),D272=11,VLOOKUP(H272,[1]Film_Workers!$B$2:$BD$55,12,FALSE),D272=12,VLOOKUP(H272,[1]Film_Workers!$B$2:$BD$55,13,FALSE)),C272=2015,_xlfn.IFS(D272=1,VLOOKUP(H272,[1]Film_Workers!$B$2:$BD$55,14,FALSE),D272=2,VLOOKUP(H272,[1]Film_Workers!$B$2:$BD$55,15,FALSE),D272=3,VLOOKUP(H272,[1]Film_Workers!$B$2:$BD$55,16,FALSE),D272=4,VLOOKUP(H272,[1]Film_Workers!$B$2:$BD$55,17,FALSE),D272=5,VLOOKUP(H272,[1]Film_Workers!$B$2:$BD$55,18,FALSE),D272=6,VLOOKUP(H272,[1]Film_Workers!$B$2:$BD$55,19,FALSE),D272=7,VLOOKUP(H272,[1]Film_Workers!$B$2:$BD$55,20,FALSE),D272=8,VLOOKUP(H272,[1]Film_Workers!$B$2:$BD$55,21,FALSE),D272=9,VLOOKUP(H272,[1]Film_Workers!$B$2:$BD$55,22,FALSE),D272=10,VLOOKUP(H272,[1]Film_Workers!$B$2:$BD$55,23,FALSE),D272=11,VLOOKUP(H272,[1]Film_Workers!$B$2:$BD$55,24,FALSE),D272=12,VLOOKUP(H272,[1]Film_Workers!$B$2:$BD$55,25,FALSE)),C272=2016,_xlfn.IFS(D272=1,VLOOKUP(H272,[1]Film_Workers!$B$2:$BD$55,26,FALSE),D272=2,VLOOKUP(H272,[1]Film_Workers!$B$2:$BD$55,27,FALSE),D272=3,VLOOKUP(H272,[1]Film_Workers!$B$2:$BD$55,28,FALSE),D272=4,VLOOKUP(H272,[1]Film_Workers!$B$2:$BD$55,29,FALSE),D272=5,VLOOKUP(H272,[1]Film_Workers!$B$2:$BD$55,30,FALSE),D272=6,VLOOKUP(H272,[1]Film_Workers!$B$2:$BD$55,31,FALSE),D272=7,VLOOKUP(H272,[1]Film_Workers!$B$2:$BD$55,32,FALSE),D272=8,VLOOKUP(H272,[1]Film_Workers!$B$2:$BD$55,33,FALSE),D272=9,VLOOKUP(H272,[1]Film_Workers!$B$2:$BD$55,34,FALSE),D272=10,VLOOKUP(H272,[1]Film_Workers!$B$2:$BD$55,35,FALSE),D272=11,VLOOKUP(H272,[1]Film_Workers!$B$2:$BD$55,36,FALSE),D272=12,VLOOKUP(H272,[1]Film_Workers!$B$2:$BD$55,37,FALSE)),C272=2017,_xlfn.IFS(D272=1,VLOOKUP(H272,[1]Film_Workers!$B$2:$BD$55,38,FALSE),D272=2,VLOOKUP(H272,[1]Film_Workers!$B$2:$BD$55,39,FALSE),D272=3,VLOOKUP(H272,[1]Film_Workers!$B$2:$BD$55,40,FALSE),D272=4,VLOOKUP(H272,[1]Film_Workers!$B$2:$BD$55,41,FALSE),D272=5,VLOOKUP(H272,[1]Film_Workers!$B$2:$BD$55,42,FALSE),D272=6,VLOOKUP(H272,[1]Film_Workers!$B$2:$BD$55,43,FALSE),D272=7,VLOOKUP(H272,[1]Film_Workers!$B$2:$BD$55,43,FALSE),D272=8,VLOOKUP(H272,[1]Film_Workers!$B$2:$BD$55,44,FALSE),D272=9,VLOOKUP(H272,[1]Film_Workers!$B$2:$BD$55,45,FALSE),D272=10,VLOOKUP(H272,[1]Film_Workers!$B$2:$BD$55,46,FALSE),D272=11,VLOOKUP(H272,[1]Film_Workers!$B$2:$BD$55,47,FALSE),D272=12,VLOOKUP(H272,[1]Film_Workers!$B$2:$BD$55,48)),C272=2018,_xlfn.IFS(D272=1,VLOOKUP(H272,[1]Film_Workers!$B$2:$BD$55,49,FALSE),D272=2,VLOOKUP(H272,[1]Film_Workers!$B$2:$BD$55,50,FALSE),D272=3,VLOOKUP(H272,[1]Film_Workers!$B$2:$BD$55,51,FALSE),D272=4,VLOOKUP(H272,[1]Film_Workers!$B$2:$BD$55,52,FALSE),D272=5,VLOOKUP(H272,[1]Film_Workers!$B$2:$BD$55,53,FALSE),D272=6,VLOOKUP(H272,[1]Film_Workers!$B$2:$BD$55,54)))</f>
        <v>0</v>
      </c>
      <c r="W272">
        <f>_xlfn.IFS(C272=2014,_xlfn.IFS(D272=1,VLOOKUP(H272,[1]Priv_Workers!$B$2:$BD$55,2,FALSE),D272=2,VLOOKUP(H272,[1]Priv_Workers!$B$2:$BD$55,3,FALSE),D272=3,VLOOKUP(H272,[1]Priv_Workers!$B$2:$BD$55,4,FALSE),D272=4,VLOOKUP(H272,[1]Priv_Workers!$B$2:$BD$55,5,FALSE),D272=5,VLOOKUP(H272,[1]Priv_Workers!$B$2:$BD$55,6,FALSE),D272=6,VLOOKUP(H272,[1]Priv_Workers!$B$2:$BD$55,7,FALSE),D272=7,VLOOKUP(H272,[1]Priv_Workers!$B$2:$BD$55,8,FALSE),D272=8,VLOOKUP(H272,[1]Priv_Workers!$B$2:$BD$55,9,FALSE),D272=9,VLOOKUP(H272,[1]Priv_Workers!$B$2:$BD$55,10,FALSE),D272=10,VLOOKUP(H272,[1]Priv_Workers!$B$2:$BD$55,11,FALSE),D272=11,VLOOKUP(H272,[1]Priv_Workers!$B$2:$BD$55,12,FALSE),D272=12,VLOOKUP(H272,[1]Priv_Workers!$B$2:$BD$55,13,FALSE)),C272=2015,_xlfn.IFS(D272=1,VLOOKUP(H272,[1]Priv_Workers!$B$2:$BD$55,14,FALSE),D272=2,VLOOKUP(H272,[1]Priv_Workers!$B$2:$BD$55,15,FALSE),D272=3,VLOOKUP(H272,[1]Priv_Workers!$B$2:$BD$55,16,FALSE),D272=4,VLOOKUP(H272,[1]Priv_Workers!$B$2:$BD$55,17,FALSE),D272=5,VLOOKUP(H272,[1]Priv_Workers!$B$2:$BD$55,18,FALSE),D272=6,VLOOKUP(H272,[1]Priv_Workers!$B$2:$BD$55,19,FALSE),D272=7,VLOOKUP(H272,[1]Priv_Workers!$B$2:$BD$55,20,FALSE),D272=8,VLOOKUP(H272,[1]Priv_Workers!$B$2:$BD$55,21,FALSE),D272=9,VLOOKUP(H272,[1]Priv_Workers!$B$2:$BD$55,22,FALSE),D272=10,VLOOKUP(H272,[1]Priv_Workers!$B$2:$BD$55,23,FALSE),D272=11,VLOOKUP(H272,[1]Priv_Workers!$B$2:$BD$55,24,FALSE),D272=12,VLOOKUP(H272,[1]Priv_Workers!$B$2:$BD$55,25,FALSE)),C272=2016,_xlfn.IFS(D272=1,VLOOKUP(H272,[1]Priv_Workers!$B$2:$BD$55,26,FALSE),D272=2,VLOOKUP(H272,[1]Priv_Workers!$B$2:$BD$55,27,FALSE),D272=3,VLOOKUP(H272,[1]Priv_Workers!$B$2:$BD$55,28,FALSE),D272=4,VLOOKUP(H272,[1]Priv_Workers!$B$2:$BD$55,29,FALSE),D272=5,VLOOKUP(H272,[1]Priv_Workers!$B$2:$BD$55,30,FALSE),D272=6,VLOOKUP(H272,[1]Priv_Workers!$B$2:$BD$55,31,FALSE),D272=7,VLOOKUP(H272,[1]Priv_Workers!$B$2:$BD$55,32,FALSE),D272=8,VLOOKUP(H272,[1]Priv_Workers!$B$2:$BD$55,33,FALSE),D272=9,VLOOKUP(H272,[1]Priv_Workers!$B$2:$BD$55,34,FALSE),D272=10,VLOOKUP(H272,[1]Priv_Workers!$B$2:$BD$55,35,FALSE),D272=11,VLOOKUP(H272,[1]Priv_Workers!$B$2:$BD$55,36,FALSE),D272=12,VLOOKUP(H272,[1]Priv_Workers!$B$2:$BD$55,37,FALSE)),C272=2017,_xlfn.IFS(D272=1,VLOOKUP(H272,[1]Priv_Workers!$B$2:$BD$55,38,FALSE),D272=2,VLOOKUP(H272,[1]Priv_Workers!$B$2:$BD$55,39,FALSE),D272=3,VLOOKUP(H272,[1]Priv_Workers!$B$2:$BD$55,40,FALSE),D272=4,VLOOKUP(H272,[1]Priv_Workers!$B$2:$BD$55,41,FALSE),D272=5,VLOOKUP(H272,[1]Priv_Workers!$B$2:$BD$55,42,FALSE),D272=6,VLOOKUP(H272,[1]Priv_Workers!$B$2:$BD$55,43,FALSE),D272=7,VLOOKUP(H272,[1]Priv_Workers!$B$2:$BD$55,43,FALSE),D272=8,VLOOKUP(H272,[1]Priv_Workers!$B$2:$BD$55,44,FALSE),D272=9,VLOOKUP(H272,[1]Priv_Workers!$B$2:$BD$55,45,FALSE),D272=10,VLOOKUP(H272,[1]Priv_Workers!$B$2:$BD$55,46,FALSE),D272=11,VLOOKUP(H272,[1]Priv_Workers!$B$2:$BD$55,47,FALSE),D272=12,VLOOKUP(H272,[1]Priv_Workers!$B$2:$BD$55,48)),C272=2018,_xlfn.IFS(D272=1,VLOOKUP(H272,[1]Priv_Workers!$B$2:$BD$55,49,FALSE),D272=2,VLOOKUP(H272,[1]Priv_Workers!$B$2:$BD$55,50,FALSE),D272=3,VLOOKUP(H272,[1]Priv_Workers!$B$2:$BD$55,51,FALSE),D272=4,VLOOKUP(H272,[1]Priv_Workers!$B$2:$BD$55,52,FALSE),D272=5,VLOOKUP(H272,[1]Priv_Workers!$B$2:$BD$55,53,FALSE),D272=6,VLOOKUP(H272,[1]Priv_Workers!$B$2:$BD$55,54)))</f>
        <v>0</v>
      </c>
      <c r="X272" s="3" t="e">
        <f t="shared" si="35"/>
        <v>#DIV/0!</v>
      </c>
      <c r="Y272" s="2">
        <f>_xlfn.IFS(C272=2014, _xlfn.IFS(E272=1, VLOOKUP(H272, [1]Wage_Info!$B$2:$AH$55, 2, FALSE), E272=2, VLOOKUP(H272, [1]Wage_Info!$B$2:$AH$55, 3, FALSE), E272=3, VLOOKUP(H272, [1]Wage_Info!$B$2:$AH$55, 4, FALSE), E272=4, VLOOKUP(H272, [1]Wage_Info!$B$2:$AH$55, 5, FALSE)), C272=2015, _xlfn.IFS(E272=1, VLOOKUP(H272, [1]Wage_Info!$B$2:$AH$55, 6, FALSE), E272=2, VLOOKUP(H272, [1]Wage_Info!$B$2:$AH$55, 7, FALSE), E272=3, VLOOKUP(H272, [1]Wage_Info!$B$2:$AH$55, 8, FALSE), E272=4, VLOOKUP(H272, [1]Wage_Info!$B$2:$AH$55, 9, FALSE)), C272=2016, _xlfn.IFS(E272=1, VLOOKUP(H272, [1]Wage_Info!$B$2:$AH$55, 10, FALSE), E272=2, VLOOKUP(H272, [1]Wage_Info!$B$2:$AH$55, 11, FALSE), E272=3, VLOOKUP(H272, [1]Wage_Info!$B$2:$AH$55, 12, FALSE), E272=4, VLOOKUP(H272, [1]Wage_Info!$B$2:$AH$55, 13, FALSE)), C272=2017, _xlfn.IFS(E272=1, VLOOKUP(H272, [1]Wage_Info!$B$2:$AH$55, 14, FALSE), E272=2, VLOOKUP(H272, [1]Wage_Info!$B$2:$AH$55, 15, FALSE), E272=3, VLOOKUP(H272, [1]Wage_Info!$B$2:$AH$55, 16, FALSE), E272=4, VLOOKUP(H272, [1]Wage_Info!$B$2:$AH$55, 17, FALSE)), C272 = 2018, _xlfn.IFS(E272=1, VLOOKUP(H272, [1]Wage_Info!$B$2:$AH$55, 18, FALSE), E272=3, VLOOKUP(H272, [1]Wage_Info!$B$2:$AH$55, 19, FALSE)))</f>
        <v>0</v>
      </c>
      <c r="Z272" s="2">
        <f>_xlfn.IFS(C272=2014, _xlfn.IFS(E272=1, VLOOKUP(H272, [1]Wage_Info!$B$2:$AL$55, 20, FALSE), E272=2, VLOOKUP(H272, [1]Wage_Info!$B$2:$AL$55, 21, FALSE), E272=3, VLOOKUP(H272, [1]Wage_Info!$B$2:$AL$55, 22, FALSE), E272=4, VLOOKUP(H272, [1]Wage_Info!$B$2:$AL$55, 23, FALSE)), C272=2015, _xlfn.IFS(E272=1, VLOOKUP(H272, [1]Wage_Info!$B$2:$AL$55, 24, FALSE), E272=2, VLOOKUP(H272, [1]Wage_Info!$B$2:$AL$55, 25, FALSE), E272=3, VLOOKUP(H272, [1]Wage_Info!$B$2:$AL$55, 26, FALSE), E272=4, VLOOKUP(H272, [1]Wage_Info!$B$2:$AL$55, 27, FALSE)), C272=2016, _xlfn.IFS(E272=1, VLOOKUP(H272, [1]Wage_Info!$B$2:$AL$55, 28, FALSE), E272=2, VLOOKUP(H272, [1]Wage_Info!$B$2:$AL$55, 29, FALSE), E272=3, VLOOKUP(H272, [1]Wage_Info!$B$2:$AL$55, 30, FALSE), E272=4, VLOOKUP(H272, [1]Wage_Info!$B$2:$AL$55, 31, FALSE)), C272=2017, _xlfn.IFS(E272=1, VLOOKUP(H272, [1]Wage_Info!$B$2:$AL$55, 32, FALSE), E272=2, VLOOKUP(H272, [1]Wage_Info!$B$2:$AL$55, 33, FALSE), E272=3, VLOOKUP(H272, [1]Wage_Info!$B$2:$AL$55, 34, FALSE), E272=4, VLOOKUP(H272, [1]Wage_Info!$B$2:$AL$55, 35, FALSE)), C272 = 2018, _xlfn.IFS(E272=1, VLOOKUP(H272, [1]Wage_Info!$B$2:$AL$55, 36, FALSE), E272=2, VLOOKUP(H272, [1]Wage_Info!$B$2:$AL$55, 37, FALSE)))</f>
        <v>0</v>
      </c>
      <c r="AA272" s="4" t="e">
        <f t="shared" si="36"/>
        <v>#DIV/0!</v>
      </c>
      <c r="AB272">
        <f>[1]Key!C272</f>
        <v>1</v>
      </c>
      <c r="AC272">
        <f t="shared" si="37"/>
        <v>0</v>
      </c>
      <c r="AD272">
        <f t="shared" si="38"/>
        <v>0</v>
      </c>
      <c r="AE272">
        <f t="shared" si="39"/>
        <v>0</v>
      </c>
      <c r="AF272">
        <f>[1]Key!D272</f>
        <v>0</v>
      </c>
    </row>
    <row r="273" spans="1:32" x14ac:dyDescent="0.3">
      <c r="A273">
        <v>272</v>
      </c>
      <c r="B273">
        <v>91</v>
      </c>
      <c r="C273">
        <v>2016</v>
      </c>
      <c r="D273">
        <v>7</v>
      </c>
      <c r="E273">
        <f t="shared" si="32"/>
        <v>3</v>
      </c>
      <c r="F273">
        <v>2017</v>
      </c>
      <c r="G273" t="s">
        <v>62</v>
      </c>
      <c r="H273" s="1">
        <f>VALUE(IF(G273="foreign",53,SUBSTITUTE(G273,G273,VLOOKUP(G273,[1]Key!$G$2:$H$55,2,))))</f>
        <v>53</v>
      </c>
      <c r="I273" t="s">
        <v>47</v>
      </c>
      <c r="J273">
        <f>VALUE(_xlfn.IFS(I273="foreign",53,I273="fictional",54, I273="unspecified", 55, NOT(OR(I273="foreign",I273="fictional")),SUBSTITUTE(I273,I273,VLOOKUP(I273,[1]Key!$G$2:$H$55,2,))))</f>
        <v>55</v>
      </c>
      <c r="K273">
        <f t="shared" si="33"/>
        <v>0</v>
      </c>
      <c r="L273">
        <f>VLOOKUP(H273, [1]Key!$H$2:$K$54, 2)</f>
        <v>0</v>
      </c>
      <c r="M273">
        <f>VLOOKUP(J273, [1]Key!$H$2:$K$54, 2)</f>
        <v>0</v>
      </c>
      <c r="N273">
        <f>VLOOKUP("*"&amp;G273&amp;"*",[1]Key!$N$2:$O$6,2,FALSE)</f>
        <v>0</v>
      </c>
      <c r="O273">
        <f>VLOOKUP("*"&amp;G273&amp;"*",[1]Key!$R$2:$S$11,2,FALSE)</f>
        <v>0</v>
      </c>
      <c r="P273">
        <v>2552</v>
      </c>
      <c r="Q273" s="2">
        <v>19000000</v>
      </c>
      <c r="R273" t="s">
        <v>46</v>
      </c>
      <c r="S273">
        <f>VLOOKUP(R273, [1]Key!$U$2:$V$25, 2, FALSE)</f>
        <v>6</v>
      </c>
      <c r="T273">
        <f t="shared" si="34"/>
        <v>0</v>
      </c>
      <c r="U273">
        <f>_xlfn.IFS(C273=2018, VLOOKUP(H273, '[1]State Pop'!$B$2:$G$55,6),C273=2017, VLOOKUP(H273, '[1]State Pop'!$B$2:$F$55,5),C273=2016, VLOOKUP(H273, '[1]State Pop'!$B$2:$F$55,4), C273=2015, VLOOKUP(H273, '[1]State Pop'!$B$2:$F$55,3), C273=2014, VLOOKUP(H273, '[1]State Pop'!$B$2:$F$55,2))</f>
        <v>0</v>
      </c>
      <c r="V273">
        <f>_xlfn.IFS(C273=2014,_xlfn.IFS(D273=1,VLOOKUP(H273,[1]Film_Workers!$B$2:$BD$55,2,FALSE),D273=2,VLOOKUP(H273,[1]Film_Workers!$B$2:$BD$55,3,FALSE),D273=3,VLOOKUP(H273,[1]Film_Workers!$B$2:$BD$55,4,FALSE),D273=4,VLOOKUP(H273,[1]Film_Workers!$B$2:$BD$55,5,FALSE),D273=5,VLOOKUP(H273,[1]Film_Workers!$B$2:$BD$55,6,FALSE),D273=6,VLOOKUP(H273,[1]Film_Workers!$B$2:$BD$55,7,FALSE),D273=7,VLOOKUP(H273,[1]Film_Workers!$B$2:$BD$55,8,FALSE),D273=8,VLOOKUP(H273,[1]Film_Workers!$B$2:$BD$55,9,FALSE),D273=9,VLOOKUP(H273,[1]Film_Workers!$B$2:$BD$55,10,FALSE),D273=10,VLOOKUP(H273,[1]Film_Workers!$B$2:$BD$55,11,FALSE),D273=11,VLOOKUP(H273,[1]Film_Workers!$B$2:$BD$55,12,FALSE),D273=12,VLOOKUP(H273,[1]Film_Workers!$B$2:$BD$55,13,FALSE)),C273=2015,_xlfn.IFS(D273=1,VLOOKUP(H273,[1]Film_Workers!$B$2:$BD$55,14,FALSE),D273=2,VLOOKUP(H273,[1]Film_Workers!$B$2:$BD$55,15,FALSE),D273=3,VLOOKUP(H273,[1]Film_Workers!$B$2:$BD$55,16,FALSE),D273=4,VLOOKUP(H273,[1]Film_Workers!$B$2:$BD$55,17,FALSE),D273=5,VLOOKUP(H273,[1]Film_Workers!$B$2:$BD$55,18,FALSE),D273=6,VLOOKUP(H273,[1]Film_Workers!$B$2:$BD$55,19,FALSE),D273=7,VLOOKUP(H273,[1]Film_Workers!$B$2:$BD$55,20,FALSE),D273=8,VLOOKUP(H273,[1]Film_Workers!$B$2:$BD$55,21,FALSE),D273=9,VLOOKUP(H273,[1]Film_Workers!$B$2:$BD$55,22,FALSE),D273=10,VLOOKUP(H273,[1]Film_Workers!$B$2:$BD$55,23,FALSE),D273=11,VLOOKUP(H273,[1]Film_Workers!$B$2:$BD$55,24,FALSE),D273=12,VLOOKUP(H273,[1]Film_Workers!$B$2:$BD$55,25,FALSE)),C273=2016,_xlfn.IFS(D273=1,VLOOKUP(H273,[1]Film_Workers!$B$2:$BD$55,26,FALSE),D273=2,VLOOKUP(H273,[1]Film_Workers!$B$2:$BD$55,27,FALSE),D273=3,VLOOKUP(H273,[1]Film_Workers!$B$2:$BD$55,28,FALSE),D273=4,VLOOKUP(H273,[1]Film_Workers!$B$2:$BD$55,29,FALSE),D273=5,VLOOKUP(H273,[1]Film_Workers!$B$2:$BD$55,30,FALSE),D273=6,VLOOKUP(H273,[1]Film_Workers!$B$2:$BD$55,31,FALSE),D273=7,VLOOKUP(H273,[1]Film_Workers!$B$2:$BD$55,32,FALSE),D273=8,VLOOKUP(H273,[1]Film_Workers!$B$2:$BD$55,33,FALSE),D273=9,VLOOKUP(H273,[1]Film_Workers!$B$2:$BD$55,34,FALSE),D273=10,VLOOKUP(H273,[1]Film_Workers!$B$2:$BD$55,35,FALSE),D273=11,VLOOKUP(H273,[1]Film_Workers!$B$2:$BD$55,36,FALSE),D273=12,VLOOKUP(H273,[1]Film_Workers!$B$2:$BD$55,37,FALSE)),C273=2017,_xlfn.IFS(D273=1,VLOOKUP(H273,[1]Film_Workers!$B$2:$BD$55,38,FALSE),D273=2,VLOOKUP(H273,[1]Film_Workers!$B$2:$BD$55,39,FALSE),D273=3,VLOOKUP(H273,[1]Film_Workers!$B$2:$BD$55,40,FALSE),D273=4,VLOOKUP(H273,[1]Film_Workers!$B$2:$BD$55,41,FALSE),D273=5,VLOOKUP(H273,[1]Film_Workers!$B$2:$BD$55,42,FALSE),D273=6,VLOOKUP(H273,[1]Film_Workers!$B$2:$BD$55,43,FALSE),D273=7,VLOOKUP(H273,[1]Film_Workers!$B$2:$BD$55,43,FALSE),D273=8,VLOOKUP(H273,[1]Film_Workers!$B$2:$BD$55,44,FALSE),D273=9,VLOOKUP(H273,[1]Film_Workers!$B$2:$BD$55,45,FALSE),D273=10,VLOOKUP(H273,[1]Film_Workers!$B$2:$BD$55,46,FALSE),D273=11,VLOOKUP(H273,[1]Film_Workers!$B$2:$BD$55,47,FALSE),D273=12,VLOOKUP(H273,[1]Film_Workers!$B$2:$BD$55,48)),C273=2018,_xlfn.IFS(D273=1,VLOOKUP(H273,[1]Film_Workers!$B$2:$BD$55,49,FALSE),D273=2,VLOOKUP(H273,[1]Film_Workers!$B$2:$BD$55,50,FALSE),D273=3,VLOOKUP(H273,[1]Film_Workers!$B$2:$BD$55,51,FALSE),D273=4,VLOOKUP(H273,[1]Film_Workers!$B$2:$BD$55,52,FALSE),D273=5,VLOOKUP(H273,[1]Film_Workers!$B$2:$BD$55,53,FALSE),D273=6,VLOOKUP(H273,[1]Film_Workers!$B$2:$BD$55,54)))</f>
        <v>0</v>
      </c>
      <c r="W273">
        <f>_xlfn.IFS(C273=2014,_xlfn.IFS(D273=1,VLOOKUP(H273,[1]Priv_Workers!$B$2:$BD$55,2,FALSE),D273=2,VLOOKUP(H273,[1]Priv_Workers!$B$2:$BD$55,3,FALSE),D273=3,VLOOKUP(H273,[1]Priv_Workers!$B$2:$BD$55,4,FALSE),D273=4,VLOOKUP(H273,[1]Priv_Workers!$B$2:$BD$55,5,FALSE),D273=5,VLOOKUP(H273,[1]Priv_Workers!$B$2:$BD$55,6,FALSE),D273=6,VLOOKUP(H273,[1]Priv_Workers!$B$2:$BD$55,7,FALSE),D273=7,VLOOKUP(H273,[1]Priv_Workers!$B$2:$BD$55,8,FALSE),D273=8,VLOOKUP(H273,[1]Priv_Workers!$B$2:$BD$55,9,FALSE),D273=9,VLOOKUP(H273,[1]Priv_Workers!$B$2:$BD$55,10,FALSE),D273=10,VLOOKUP(H273,[1]Priv_Workers!$B$2:$BD$55,11,FALSE),D273=11,VLOOKUP(H273,[1]Priv_Workers!$B$2:$BD$55,12,FALSE),D273=12,VLOOKUP(H273,[1]Priv_Workers!$B$2:$BD$55,13,FALSE)),C273=2015,_xlfn.IFS(D273=1,VLOOKUP(H273,[1]Priv_Workers!$B$2:$BD$55,14,FALSE),D273=2,VLOOKUP(H273,[1]Priv_Workers!$B$2:$BD$55,15,FALSE),D273=3,VLOOKUP(H273,[1]Priv_Workers!$B$2:$BD$55,16,FALSE),D273=4,VLOOKUP(H273,[1]Priv_Workers!$B$2:$BD$55,17,FALSE),D273=5,VLOOKUP(H273,[1]Priv_Workers!$B$2:$BD$55,18,FALSE),D273=6,VLOOKUP(H273,[1]Priv_Workers!$B$2:$BD$55,19,FALSE),D273=7,VLOOKUP(H273,[1]Priv_Workers!$B$2:$BD$55,20,FALSE),D273=8,VLOOKUP(H273,[1]Priv_Workers!$B$2:$BD$55,21,FALSE),D273=9,VLOOKUP(H273,[1]Priv_Workers!$B$2:$BD$55,22,FALSE),D273=10,VLOOKUP(H273,[1]Priv_Workers!$B$2:$BD$55,23,FALSE),D273=11,VLOOKUP(H273,[1]Priv_Workers!$B$2:$BD$55,24,FALSE),D273=12,VLOOKUP(H273,[1]Priv_Workers!$B$2:$BD$55,25,FALSE)),C273=2016,_xlfn.IFS(D273=1,VLOOKUP(H273,[1]Priv_Workers!$B$2:$BD$55,26,FALSE),D273=2,VLOOKUP(H273,[1]Priv_Workers!$B$2:$BD$55,27,FALSE),D273=3,VLOOKUP(H273,[1]Priv_Workers!$B$2:$BD$55,28,FALSE),D273=4,VLOOKUP(H273,[1]Priv_Workers!$B$2:$BD$55,29,FALSE),D273=5,VLOOKUP(H273,[1]Priv_Workers!$B$2:$BD$55,30,FALSE),D273=6,VLOOKUP(H273,[1]Priv_Workers!$B$2:$BD$55,31,FALSE),D273=7,VLOOKUP(H273,[1]Priv_Workers!$B$2:$BD$55,32,FALSE),D273=8,VLOOKUP(H273,[1]Priv_Workers!$B$2:$BD$55,33,FALSE),D273=9,VLOOKUP(H273,[1]Priv_Workers!$B$2:$BD$55,34,FALSE),D273=10,VLOOKUP(H273,[1]Priv_Workers!$B$2:$BD$55,35,FALSE),D273=11,VLOOKUP(H273,[1]Priv_Workers!$B$2:$BD$55,36,FALSE),D273=12,VLOOKUP(H273,[1]Priv_Workers!$B$2:$BD$55,37,FALSE)),C273=2017,_xlfn.IFS(D273=1,VLOOKUP(H273,[1]Priv_Workers!$B$2:$BD$55,38,FALSE),D273=2,VLOOKUP(H273,[1]Priv_Workers!$B$2:$BD$55,39,FALSE),D273=3,VLOOKUP(H273,[1]Priv_Workers!$B$2:$BD$55,40,FALSE),D273=4,VLOOKUP(H273,[1]Priv_Workers!$B$2:$BD$55,41,FALSE),D273=5,VLOOKUP(H273,[1]Priv_Workers!$B$2:$BD$55,42,FALSE),D273=6,VLOOKUP(H273,[1]Priv_Workers!$B$2:$BD$55,43,FALSE),D273=7,VLOOKUP(H273,[1]Priv_Workers!$B$2:$BD$55,43,FALSE),D273=8,VLOOKUP(H273,[1]Priv_Workers!$B$2:$BD$55,44,FALSE),D273=9,VLOOKUP(H273,[1]Priv_Workers!$B$2:$BD$55,45,FALSE),D273=10,VLOOKUP(H273,[1]Priv_Workers!$B$2:$BD$55,46,FALSE),D273=11,VLOOKUP(H273,[1]Priv_Workers!$B$2:$BD$55,47,FALSE),D273=12,VLOOKUP(H273,[1]Priv_Workers!$B$2:$BD$55,48)),C273=2018,_xlfn.IFS(D273=1,VLOOKUP(H273,[1]Priv_Workers!$B$2:$BD$55,49,FALSE),D273=2,VLOOKUP(H273,[1]Priv_Workers!$B$2:$BD$55,50,FALSE),D273=3,VLOOKUP(H273,[1]Priv_Workers!$B$2:$BD$55,51,FALSE),D273=4,VLOOKUP(H273,[1]Priv_Workers!$B$2:$BD$55,52,FALSE),D273=5,VLOOKUP(H273,[1]Priv_Workers!$B$2:$BD$55,53,FALSE),D273=6,VLOOKUP(H273,[1]Priv_Workers!$B$2:$BD$55,54)))</f>
        <v>0</v>
      </c>
      <c r="X273" s="3" t="e">
        <f t="shared" si="35"/>
        <v>#DIV/0!</v>
      </c>
      <c r="Y273" s="2">
        <f>_xlfn.IFS(C273=2014, _xlfn.IFS(E273=1, VLOOKUP(H273, [1]Wage_Info!$B$2:$AH$55, 2, FALSE), E273=2, VLOOKUP(H273, [1]Wage_Info!$B$2:$AH$55, 3, FALSE), E273=3, VLOOKUP(H273, [1]Wage_Info!$B$2:$AH$55, 4, FALSE), E273=4, VLOOKUP(H273, [1]Wage_Info!$B$2:$AH$55, 5, FALSE)), C273=2015, _xlfn.IFS(E273=1, VLOOKUP(H273, [1]Wage_Info!$B$2:$AH$55, 6, FALSE), E273=2, VLOOKUP(H273, [1]Wage_Info!$B$2:$AH$55, 7, FALSE), E273=3, VLOOKUP(H273, [1]Wage_Info!$B$2:$AH$55, 8, FALSE), E273=4, VLOOKUP(H273, [1]Wage_Info!$B$2:$AH$55, 9, FALSE)), C273=2016, _xlfn.IFS(E273=1, VLOOKUP(H273, [1]Wage_Info!$B$2:$AH$55, 10, FALSE), E273=2, VLOOKUP(H273, [1]Wage_Info!$B$2:$AH$55, 11, FALSE), E273=3, VLOOKUP(H273, [1]Wage_Info!$B$2:$AH$55, 12, FALSE), E273=4, VLOOKUP(H273, [1]Wage_Info!$B$2:$AH$55, 13, FALSE)), C273=2017, _xlfn.IFS(E273=1, VLOOKUP(H273, [1]Wage_Info!$B$2:$AH$55, 14, FALSE), E273=2, VLOOKUP(H273, [1]Wage_Info!$B$2:$AH$55, 15, FALSE), E273=3, VLOOKUP(H273, [1]Wage_Info!$B$2:$AH$55, 16, FALSE), E273=4, VLOOKUP(H273, [1]Wage_Info!$B$2:$AH$55, 17, FALSE)), C273 = 2018, _xlfn.IFS(E273=1, VLOOKUP(H273, [1]Wage_Info!$B$2:$AH$55, 18, FALSE), E273=3, VLOOKUP(H273, [1]Wage_Info!$B$2:$AH$55, 19, FALSE)))</f>
        <v>0</v>
      </c>
      <c r="Z273" s="2">
        <f>_xlfn.IFS(C273=2014, _xlfn.IFS(E273=1, VLOOKUP(H273, [1]Wage_Info!$B$2:$AL$55, 20, FALSE), E273=2, VLOOKUP(H273, [1]Wage_Info!$B$2:$AL$55, 21, FALSE), E273=3, VLOOKUP(H273, [1]Wage_Info!$B$2:$AL$55, 22, FALSE), E273=4, VLOOKUP(H273, [1]Wage_Info!$B$2:$AL$55, 23, FALSE)), C273=2015, _xlfn.IFS(E273=1, VLOOKUP(H273, [1]Wage_Info!$B$2:$AL$55, 24, FALSE), E273=2, VLOOKUP(H273, [1]Wage_Info!$B$2:$AL$55, 25, FALSE), E273=3, VLOOKUP(H273, [1]Wage_Info!$B$2:$AL$55, 26, FALSE), E273=4, VLOOKUP(H273, [1]Wage_Info!$B$2:$AL$55, 27, FALSE)), C273=2016, _xlfn.IFS(E273=1, VLOOKUP(H273, [1]Wage_Info!$B$2:$AL$55, 28, FALSE), E273=2, VLOOKUP(H273, [1]Wage_Info!$B$2:$AL$55, 29, FALSE), E273=3, VLOOKUP(H273, [1]Wage_Info!$B$2:$AL$55, 30, FALSE), E273=4, VLOOKUP(H273, [1]Wage_Info!$B$2:$AL$55, 31, FALSE)), C273=2017, _xlfn.IFS(E273=1, VLOOKUP(H273, [1]Wage_Info!$B$2:$AL$55, 32, FALSE), E273=2, VLOOKUP(H273, [1]Wage_Info!$B$2:$AL$55, 33, FALSE), E273=3, VLOOKUP(H273, [1]Wage_Info!$B$2:$AL$55, 34, FALSE), E273=4, VLOOKUP(H273, [1]Wage_Info!$B$2:$AL$55, 35, FALSE)), C273 = 2018, _xlfn.IFS(E273=1, VLOOKUP(H273, [1]Wage_Info!$B$2:$AL$55, 36, FALSE), E273=2, VLOOKUP(H273, [1]Wage_Info!$B$2:$AL$55, 37, FALSE)))</f>
        <v>0</v>
      </c>
      <c r="AA273" s="4" t="e">
        <f t="shared" si="36"/>
        <v>#DIV/0!</v>
      </c>
      <c r="AB273">
        <f>[1]Key!C273</f>
        <v>1</v>
      </c>
      <c r="AC273">
        <f t="shared" si="37"/>
        <v>0</v>
      </c>
      <c r="AD273">
        <f t="shared" si="38"/>
        <v>0</v>
      </c>
      <c r="AE273">
        <f t="shared" si="39"/>
        <v>0</v>
      </c>
      <c r="AF273">
        <f>[1]Key!D273</f>
        <v>0</v>
      </c>
    </row>
    <row r="274" spans="1:32" x14ac:dyDescent="0.3">
      <c r="A274">
        <v>273</v>
      </c>
      <c r="B274">
        <v>92</v>
      </c>
      <c r="C274">
        <v>2016</v>
      </c>
      <c r="D274">
        <v>8</v>
      </c>
      <c r="E274">
        <f t="shared" si="32"/>
        <v>3</v>
      </c>
      <c r="F274">
        <v>2017</v>
      </c>
      <c r="G274" t="s">
        <v>64</v>
      </c>
      <c r="H274" s="1">
        <f>VALUE(IF(G274="foreign",53,SUBSTITUTE(G274,G274,VLOOKUP(G274,[1]Key!$G$2:$H$55,2,))))</f>
        <v>33</v>
      </c>
      <c r="I274" t="s">
        <v>47</v>
      </c>
      <c r="J274">
        <f>VALUE(_xlfn.IFS(I274="foreign",53,I274="fictional",54, I274="unspecified", 55, NOT(OR(I274="foreign",I274="fictional")),SUBSTITUTE(I274,I274,VLOOKUP(I274,[1]Key!$G$2:$H$55,2,))))</f>
        <v>55</v>
      </c>
      <c r="K274">
        <f t="shared" si="33"/>
        <v>0</v>
      </c>
      <c r="L274">
        <f>VLOOKUP(H274, [1]Key!$H$2:$K$54, 2)</f>
        <v>3</v>
      </c>
      <c r="M274">
        <f>VLOOKUP(J274, [1]Key!$H$2:$K$54, 2)</f>
        <v>0</v>
      </c>
      <c r="N274">
        <f>VLOOKUP("*"&amp;G274&amp;"*",[1]Key!$N$2:$O$6,2,FALSE)</f>
        <v>2</v>
      </c>
      <c r="O274">
        <f>VLOOKUP("*"&amp;G274&amp;"*",[1]Key!$R$2:$S$11,2,FALSE)</f>
        <v>3</v>
      </c>
      <c r="P274">
        <v>2533</v>
      </c>
      <c r="Q274" s="2">
        <v>5000000</v>
      </c>
      <c r="R274" t="s">
        <v>92</v>
      </c>
      <c r="S274">
        <f>VLOOKUP(R274, [1]Key!$U$2:$V$50, 2, FALSE)</f>
        <v>14</v>
      </c>
      <c r="T274">
        <f t="shared" si="34"/>
        <v>1</v>
      </c>
      <c r="U274">
        <f>_xlfn.IFS(C274=2018, VLOOKUP(H274, '[1]State Pop'!$B$2:$G$55,6),C274=2017, VLOOKUP(H274, '[1]State Pop'!$B$2:$F$55,5),C274=2016, VLOOKUP(H274, '[1]State Pop'!$B$2:$F$55,4), C274=2015, VLOOKUP(H274, '[1]State Pop'!$B$2:$F$55,3), C274=2014, VLOOKUP(H274, '[1]State Pop'!$B$2:$F$55,2))</f>
        <v>19836286</v>
      </c>
      <c r="V274">
        <f>_xlfn.IFS(C274=2014,_xlfn.IFS(D274=1,VLOOKUP(H274,[1]Film_Workers!$B$2:$BD$55,2,FALSE),D274=2,VLOOKUP(H274,[1]Film_Workers!$B$2:$BD$55,3,FALSE),D274=3,VLOOKUP(H274,[1]Film_Workers!$B$2:$BD$55,4,FALSE),D274=4,VLOOKUP(H274,[1]Film_Workers!$B$2:$BD$55,5,FALSE),D274=5,VLOOKUP(H274,[1]Film_Workers!$B$2:$BD$55,6,FALSE),D274=6,VLOOKUP(H274,[1]Film_Workers!$B$2:$BD$55,7,FALSE),D274=7,VLOOKUP(H274,[1]Film_Workers!$B$2:$BD$55,8,FALSE),D274=8,VLOOKUP(H274,[1]Film_Workers!$B$2:$BD$55,9,FALSE),D274=9,VLOOKUP(H274,[1]Film_Workers!$B$2:$BD$55,10,FALSE),D274=10,VLOOKUP(H274,[1]Film_Workers!$B$2:$BD$55,11,FALSE),D274=11,VLOOKUP(H274,[1]Film_Workers!$B$2:$BD$55,12,FALSE),D274=12,VLOOKUP(H274,[1]Film_Workers!$B$2:$BD$55,13,FALSE)),C274=2015,_xlfn.IFS(D274=1,VLOOKUP(H274,[1]Film_Workers!$B$2:$BD$55,14,FALSE),D274=2,VLOOKUP(H274,[1]Film_Workers!$B$2:$BD$55,15,FALSE),D274=3,VLOOKUP(H274,[1]Film_Workers!$B$2:$BD$55,16,FALSE),D274=4,VLOOKUP(H274,[1]Film_Workers!$B$2:$BD$55,17,FALSE),D274=5,VLOOKUP(H274,[1]Film_Workers!$B$2:$BD$55,18,FALSE),D274=6,VLOOKUP(H274,[1]Film_Workers!$B$2:$BD$55,19,FALSE),D274=7,VLOOKUP(H274,[1]Film_Workers!$B$2:$BD$55,20,FALSE),D274=8,VLOOKUP(H274,[1]Film_Workers!$B$2:$BD$55,21,FALSE),D274=9,VLOOKUP(H274,[1]Film_Workers!$B$2:$BD$55,22,FALSE),D274=10,VLOOKUP(H274,[1]Film_Workers!$B$2:$BD$55,23,FALSE),D274=11,VLOOKUP(H274,[1]Film_Workers!$B$2:$BD$55,24,FALSE),D274=12,VLOOKUP(H274,[1]Film_Workers!$B$2:$BD$55,25,FALSE)),C274=2016,_xlfn.IFS(D274=1,VLOOKUP(H274,[1]Film_Workers!$B$2:$BD$55,26,FALSE),D274=2,VLOOKUP(H274,[1]Film_Workers!$B$2:$BD$55,27,FALSE),D274=3,VLOOKUP(H274,[1]Film_Workers!$B$2:$BD$55,28,FALSE),D274=4,VLOOKUP(H274,[1]Film_Workers!$B$2:$BD$55,29,FALSE),D274=5,VLOOKUP(H274,[1]Film_Workers!$B$2:$BD$55,30,FALSE),D274=6,VLOOKUP(H274,[1]Film_Workers!$B$2:$BD$55,31,FALSE),D274=7,VLOOKUP(H274,[1]Film_Workers!$B$2:$BD$55,32,FALSE),D274=8,VLOOKUP(H274,[1]Film_Workers!$B$2:$BD$55,33,FALSE),D274=9,VLOOKUP(H274,[1]Film_Workers!$B$2:$BD$55,34,FALSE),D274=10,VLOOKUP(H274,[1]Film_Workers!$B$2:$BD$55,35,FALSE),D274=11,VLOOKUP(H274,[1]Film_Workers!$B$2:$BD$55,36,FALSE),D274=12,VLOOKUP(H274,[1]Film_Workers!$B$2:$BD$55,37,FALSE)),C274=2017,_xlfn.IFS(D274=1,VLOOKUP(H274,[1]Film_Workers!$B$2:$BD$55,38,FALSE),D274=2,VLOOKUP(H274,[1]Film_Workers!$B$2:$BD$55,39,FALSE),D274=3,VLOOKUP(H274,[1]Film_Workers!$B$2:$BD$55,40,FALSE),D274=4,VLOOKUP(H274,[1]Film_Workers!$B$2:$BD$55,41,FALSE),D274=5,VLOOKUP(H274,[1]Film_Workers!$B$2:$BD$55,42,FALSE),D274=6,VLOOKUP(H274,[1]Film_Workers!$B$2:$BD$55,43,FALSE),D274=7,VLOOKUP(H274,[1]Film_Workers!$B$2:$BD$55,43,FALSE),D274=8,VLOOKUP(H274,[1]Film_Workers!$B$2:$BD$55,44,FALSE),D274=9,VLOOKUP(H274,[1]Film_Workers!$B$2:$BD$55,45,FALSE),D274=10,VLOOKUP(H274,[1]Film_Workers!$B$2:$BD$55,46,FALSE),D274=11,VLOOKUP(H274,[1]Film_Workers!$B$2:$BD$55,47,FALSE),D274=12,VLOOKUP(H274,[1]Film_Workers!$B$2:$BD$55,48)),C274=2018,_xlfn.IFS(D274=1,VLOOKUP(H274,[1]Film_Workers!$B$2:$BD$55,49,FALSE),D274=2,VLOOKUP(H274,[1]Film_Workers!$B$2:$BD$55,50,FALSE),D274=3,VLOOKUP(H274,[1]Film_Workers!$B$2:$BD$55,51,FALSE),D274=4,VLOOKUP(H274,[1]Film_Workers!$B$2:$BD$55,52,FALSE),D274=5,VLOOKUP(H274,[1]Film_Workers!$B$2:$BD$55,53,FALSE),D274=6,VLOOKUP(H274,[1]Film_Workers!$B$2:$BD$55,54)))</f>
        <v>47334</v>
      </c>
      <c r="W274">
        <f>_xlfn.IFS(C274=2014,_xlfn.IFS(D274=1,VLOOKUP(H274,[1]Priv_Workers!$B$2:$BD$55,2,FALSE),D274=2,VLOOKUP(H274,[1]Priv_Workers!$B$2:$BD$55,3,FALSE),D274=3,VLOOKUP(H274,[1]Priv_Workers!$B$2:$BD$55,4,FALSE),D274=4,VLOOKUP(H274,[1]Priv_Workers!$B$2:$BD$55,5,FALSE),D274=5,VLOOKUP(H274,[1]Priv_Workers!$B$2:$BD$55,6,FALSE),D274=6,VLOOKUP(H274,[1]Priv_Workers!$B$2:$BD$55,7,FALSE),D274=7,VLOOKUP(H274,[1]Priv_Workers!$B$2:$BD$55,8,FALSE),D274=8,VLOOKUP(H274,[1]Priv_Workers!$B$2:$BD$55,9,FALSE),D274=9,VLOOKUP(H274,[1]Priv_Workers!$B$2:$BD$55,10,FALSE),D274=10,VLOOKUP(H274,[1]Priv_Workers!$B$2:$BD$55,11,FALSE),D274=11,VLOOKUP(H274,[1]Priv_Workers!$B$2:$BD$55,12,FALSE),D274=12,VLOOKUP(H274,[1]Priv_Workers!$B$2:$BD$55,13,FALSE)),C274=2015,_xlfn.IFS(D274=1,VLOOKUP(H274,[1]Priv_Workers!$B$2:$BD$55,14,FALSE),D274=2,VLOOKUP(H274,[1]Priv_Workers!$B$2:$BD$55,15,FALSE),D274=3,VLOOKUP(H274,[1]Priv_Workers!$B$2:$BD$55,16,FALSE),D274=4,VLOOKUP(H274,[1]Priv_Workers!$B$2:$BD$55,17,FALSE),D274=5,VLOOKUP(H274,[1]Priv_Workers!$B$2:$BD$55,18,FALSE),D274=6,VLOOKUP(H274,[1]Priv_Workers!$B$2:$BD$55,19,FALSE),D274=7,VLOOKUP(H274,[1]Priv_Workers!$B$2:$BD$55,20,FALSE),D274=8,VLOOKUP(H274,[1]Priv_Workers!$B$2:$BD$55,21,FALSE),D274=9,VLOOKUP(H274,[1]Priv_Workers!$B$2:$BD$55,22,FALSE),D274=10,VLOOKUP(H274,[1]Priv_Workers!$B$2:$BD$55,23,FALSE),D274=11,VLOOKUP(H274,[1]Priv_Workers!$B$2:$BD$55,24,FALSE),D274=12,VLOOKUP(H274,[1]Priv_Workers!$B$2:$BD$55,25,FALSE)),C274=2016,_xlfn.IFS(D274=1,VLOOKUP(H274,[1]Priv_Workers!$B$2:$BD$55,26,FALSE),D274=2,VLOOKUP(H274,[1]Priv_Workers!$B$2:$BD$55,27,FALSE),D274=3,VLOOKUP(H274,[1]Priv_Workers!$B$2:$BD$55,28,FALSE),D274=4,VLOOKUP(H274,[1]Priv_Workers!$B$2:$BD$55,29,FALSE),D274=5,VLOOKUP(H274,[1]Priv_Workers!$B$2:$BD$55,30,FALSE),D274=6,VLOOKUP(H274,[1]Priv_Workers!$B$2:$BD$55,31,FALSE),D274=7,VLOOKUP(H274,[1]Priv_Workers!$B$2:$BD$55,32,FALSE),D274=8,VLOOKUP(H274,[1]Priv_Workers!$B$2:$BD$55,33,FALSE),D274=9,VLOOKUP(H274,[1]Priv_Workers!$B$2:$BD$55,34,FALSE),D274=10,VLOOKUP(H274,[1]Priv_Workers!$B$2:$BD$55,35,FALSE),D274=11,VLOOKUP(H274,[1]Priv_Workers!$B$2:$BD$55,36,FALSE),D274=12,VLOOKUP(H274,[1]Priv_Workers!$B$2:$BD$55,37,FALSE)),C274=2017,_xlfn.IFS(D274=1,VLOOKUP(H274,[1]Priv_Workers!$B$2:$BD$55,38,FALSE),D274=2,VLOOKUP(H274,[1]Priv_Workers!$B$2:$BD$55,39,FALSE),D274=3,VLOOKUP(H274,[1]Priv_Workers!$B$2:$BD$55,40,FALSE),D274=4,VLOOKUP(H274,[1]Priv_Workers!$B$2:$BD$55,41,FALSE),D274=5,VLOOKUP(H274,[1]Priv_Workers!$B$2:$BD$55,42,FALSE),D274=6,VLOOKUP(H274,[1]Priv_Workers!$B$2:$BD$55,43,FALSE),D274=7,VLOOKUP(H274,[1]Priv_Workers!$B$2:$BD$55,43,FALSE),D274=8,VLOOKUP(H274,[1]Priv_Workers!$B$2:$BD$55,44,FALSE),D274=9,VLOOKUP(H274,[1]Priv_Workers!$B$2:$BD$55,45,FALSE),D274=10,VLOOKUP(H274,[1]Priv_Workers!$B$2:$BD$55,46,FALSE),D274=11,VLOOKUP(H274,[1]Priv_Workers!$B$2:$BD$55,47,FALSE),D274=12,VLOOKUP(H274,[1]Priv_Workers!$B$2:$BD$55,48)),C274=2018,_xlfn.IFS(D274=1,VLOOKUP(H274,[1]Priv_Workers!$B$2:$BD$55,49,FALSE),D274=2,VLOOKUP(H274,[1]Priv_Workers!$B$2:$BD$55,50,FALSE),D274=3,VLOOKUP(H274,[1]Priv_Workers!$B$2:$BD$55,51,FALSE),D274=4,VLOOKUP(H274,[1]Priv_Workers!$B$2:$BD$55,52,FALSE),D274=5,VLOOKUP(H274,[1]Priv_Workers!$B$2:$BD$55,53,FALSE),D274=6,VLOOKUP(H274,[1]Priv_Workers!$B$2:$BD$55,54)))</f>
        <v>7843421</v>
      </c>
      <c r="X274" s="3">
        <f t="shared" si="35"/>
        <v>6.0348666736109152E-3</v>
      </c>
      <c r="Y274" s="2">
        <f>_xlfn.IFS(C274=2014, _xlfn.IFS(E274=1, VLOOKUP(H274, [1]Wage_Info!$B$2:$AH$55, 2, FALSE), E274=2, VLOOKUP(H274, [1]Wage_Info!$B$2:$AH$55, 3, FALSE), E274=3, VLOOKUP(H274, [1]Wage_Info!$B$2:$AH$55, 4, FALSE), E274=4, VLOOKUP(H274, [1]Wage_Info!$B$2:$AH$55, 5, FALSE)), C274=2015, _xlfn.IFS(E274=1, VLOOKUP(H274, [1]Wage_Info!$B$2:$AH$55, 6, FALSE), E274=2, VLOOKUP(H274, [1]Wage_Info!$B$2:$AH$55, 7, FALSE), E274=3, VLOOKUP(H274, [1]Wage_Info!$B$2:$AH$55, 8, FALSE), E274=4, VLOOKUP(H274, [1]Wage_Info!$B$2:$AH$55, 9, FALSE)), C274=2016, _xlfn.IFS(E274=1, VLOOKUP(H274, [1]Wage_Info!$B$2:$AH$55, 10, FALSE), E274=2, VLOOKUP(H274, [1]Wage_Info!$B$2:$AH$55, 11, FALSE), E274=3, VLOOKUP(H274, [1]Wage_Info!$B$2:$AH$55, 12, FALSE), E274=4, VLOOKUP(H274, [1]Wage_Info!$B$2:$AH$55, 13, FALSE)), C274=2017, _xlfn.IFS(E274=1, VLOOKUP(H274, [1]Wage_Info!$B$2:$AH$55, 14, FALSE), E274=2, VLOOKUP(H274, [1]Wage_Info!$B$2:$AH$55, 15, FALSE), E274=3, VLOOKUP(H274, [1]Wage_Info!$B$2:$AH$55, 16, FALSE), E274=4, VLOOKUP(H274, [1]Wage_Info!$B$2:$AH$55, 17, FALSE)), C274 = 2018, _xlfn.IFS(E274=1, VLOOKUP(H274, [1]Wage_Info!$B$2:$AH$55, 18, FALSE), E274=3, VLOOKUP(H274, [1]Wage_Info!$B$2:$AH$55, 19, FALSE)))</f>
        <v>1191335794</v>
      </c>
      <c r="Z274" s="2">
        <f>_xlfn.IFS(C274=2014, _xlfn.IFS(E274=1, VLOOKUP(H274, [1]Wage_Info!$B$2:$AL$55, 20, FALSE), E274=2, VLOOKUP(H274, [1]Wage_Info!$B$2:$AL$55, 21, FALSE), E274=3, VLOOKUP(H274, [1]Wage_Info!$B$2:$AL$55, 22, FALSE), E274=4, VLOOKUP(H274, [1]Wage_Info!$B$2:$AL$55, 23, FALSE)), C274=2015, _xlfn.IFS(E274=1, VLOOKUP(H274, [1]Wage_Info!$B$2:$AL$55, 24, FALSE), E274=2, VLOOKUP(H274, [1]Wage_Info!$B$2:$AL$55, 25, FALSE), E274=3, VLOOKUP(H274, [1]Wage_Info!$B$2:$AL$55, 26, FALSE), E274=4, VLOOKUP(H274, [1]Wage_Info!$B$2:$AL$55, 27, FALSE)), C274=2016, _xlfn.IFS(E274=1, VLOOKUP(H274, [1]Wage_Info!$B$2:$AL$55, 28, FALSE), E274=2, VLOOKUP(H274, [1]Wage_Info!$B$2:$AL$55, 29, FALSE), E274=3, VLOOKUP(H274, [1]Wage_Info!$B$2:$AL$55, 30, FALSE), E274=4, VLOOKUP(H274, [1]Wage_Info!$B$2:$AL$55, 31, FALSE)), C274=2017, _xlfn.IFS(E274=1, VLOOKUP(H274, [1]Wage_Info!$B$2:$AL$55, 32, FALSE), E274=2, VLOOKUP(H274, [1]Wage_Info!$B$2:$AL$55, 33, FALSE), E274=3, VLOOKUP(H274, [1]Wage_Info!$B$2:$AL$55, 34, FALSE), E274=4, VLOOKUP(H274, [1]Wage_Info!$B$2:$AL$55, 35, FALSE)), C274 = 2018, _xlfn.IFS(E274=1, VLOOKUP(H274, [1]Wage_Info!$B$2:$AL$55, 36, FALSE), E274=2, VLOOKUP(H274, [1]Wage_Info!$B$2:$AL$55, 37, FALSE)))</f>
        <v>125692748307</v>
      </c>
      <c r="AA274" s="4">
        <f t="shared" si="36"/>
        <v>9.4781585258220738E-3</v>
      </c>
      <c r="AB274">
        <f>[1]Key!C274</f>
        <v>1</v>
      </c>
      <c r="AC274">
        <f t="shared" si="37"/>
        <v>0</v>
      </c>
      <c r="AD274">
        <f t="shared" si="38"/>
        <v>1</v>
      </c>
      <c r="AE274">
        <f t="shared" si="39"/>
        <v>1</v>
      </c>
      <c r="AF274">
        <f>[1]Key!D274</f>
        <v>0</v>
      </c>
    </row>
    <row r="275" spans="1:32" x14ac:dyDescent="0.3">
      <c r="A275">
        <v>274</v>
      </c>
      <c r="B275">
        <v>93</v>
      </c>
      <c r="E275" t="e">
        <f t="shared" si="32"/>
        <v>#N/A</v>
      </c>
      <c r="F275">
        <v>2017</v>
      </c>
      <c r="G275" t="s">
        <v>40</v>
      </c>
      <c r="H275" s="1">
        <f>VALUE(IF(G275="foreign",53,SUBSTITUTE(G275,G275,VLOOKUP(G275,[1]Key!$G$2:$H$55,2,))))</f>
        <v>5</v>
      </c>
      <c r="I275" t="s">
        <v>97</v>
      </c>
      <c r="J275">
        <f>VALUE(_xlfn.IFS(I275="foreign",53,I275="fictional",54, I275="unspecified", 55, NOT(OR(I275="foreign",I275="fictional")),SUBSTITUTE(I275,I275,VLOOKUP(I275,[1]Key!$G$2:$H$55,2,))))</f>
        <v>54</v>
      </c>
      <c r="K275">
        <f t="shared" si="33"/>
        <v>0</v>
      </c>
      <c r="L275">
        <f>VLOOKUP(H275, [1]Key!$H$2:$K$54, 2)</f>
        <v>3</v>
      </c>
      <c r="M275">
        <f>VLOOKUP(J275, [1]Key!$H$2:$K$54, 2)</f>
        <v>0</v>
      </c>
      <c r="N275">
        <f>VLOOKUP("*"&amp;G275&amp;"*",[1]Key!$N$2:$O$6,2,FALSE)</f>
        <v>4</v>
      </c>
      <c r="O275">
        <f>VLOOKUP("*"&amp;G275&amp;"*",[1]Key!$R$2:$S$11,2,FALSE)</f>
        <v>6</v>
      </c>
      <c r="P275">
        <v>2528</v>
      </c>
      <c r="Q275" s="2">
        <v>6500000</v>
      </c>
      <c r="R275" t="s">
        <v>49</v>
      </c>
      <c r="S275">
        <f>VLOOKUP(R275, [1]Key!$U$2:$V$25, 2, FALSE)</f>
        <v>7</v>
      </c>
      <c r="T275">
        <f t="shared" si="34"/>
        <v>1</v>
      </c>
      <c r="U275" t="e">
        <f>_xlfn.IFS(C275=2018, VLOOKUP(H275, '[1]State Pop'!$B$2:$G$55,6),C275=2017, VLOOKUP(H275, '[1]State Pop'!$B$2:$F$55,5),C275=2016, VLOOKUP(H275, '[1]State Pop'!$B$2:$F$55,4), C275=2015, VLOOKUP(H275, '[1]State Pop'!$B$2:$F$55,3), C275=2014, VLOOKUP(H275, '[1]State Pop'!$B$2:$F$55,2))</f>
        <v>#N/A</v>
      </c>
      <c r="V275" t="e">
        <f>_xlfn.IFS(C275=2014,_xlfn.IFS(D275=1,VLOOKUP(H275,[1]Film_Workers!$B$2:$BD$55,2,FALSE),D275=2,VLOOKUP(H275,[1]Film_Workers!$B$2:$BD$55,3,FALSE),D275=3,VLOOKUP(H275,[1]Film_Workers!$B$2:$BD$55,4,FALSE),D275=4,VLOOKUP(H275,[1]Film_Workers!$B$2:$BD$55,5,FALSE),D275=5,VLOOKUP(H275,[1]Film_Workers!$B$2:$BD$55,6,FALSE),D275=6,VLOOKUP(H275,[1]Film_Workers!$B$2:$BD$55,7,FALSE),D275=7,VLOOKUP(H275,[1]Film_Workers!$B$2:$BD$55,8,FALSE),D275=8,VLOOKUP(H275,[1]Film_Workers!$B$2:$BD$55,9,FALSE),D275=9,VLOOKUP(H275,[1]Film_Workers!$B$2:$BD$55,10,FALSE),D275=10,VLOOKUP(H275,[1]Film_Workers!$B$2:$BD$55,11,FALSE),D275=11,VLOOKUP(H275,[1]Film_Workers!$B$2:$BD$55,12,FALSE),D275=12,VLOOKUP(H275,[1]Film_Workers!$B$2:$BD$55,13,FALSE)),C275=2015,_xlfn.IFS(D275=1,VLOOKUP(H275,[1]Film_Workers!$B$2:$BD$55,14,FALSE),D275=2,VLOOKUP(H275,[1]Film_Workers!$B$2:$BD$55,15,FALSE),D275=3,VLOOKUP(H275,[1]Film_Workers!$B$2:$BD$55,16,FALSE),D275=4,VLOOKUP(H275,[1]Film_Workers!$B$2:$BD$55,17,FALSE),D275=5,VLOOKUP(H275,[1]Film_Workers!$B$2:$BD$55,18,FALSE),D275=6,VLOOKUP(H275,[1]Film_Workers!$B$2:$BD$55,19,FALSE),D275=7,VLOOKUP(H275,[1]Film_Workers!$B$2:$BD$55,20,FALSE),D275=8,VLOOKUP(H275,[1]Film_Workers!$B$2:$BD$55,21,FALSE),D275=9,VLOOKUP(H275,[1]Film_Workers!$B$2:$BD$55,22,FALSE),D275=10,VLOOKUP(H275,[1]Film_Workers!$B$2:$BD$55,23,FALSE),D275=11,VLOOKUP(H275,[1]Film_Workers!$B$2:$BD$55,24,FALSE),D275=12,VLOOKUP(H275,[1]Film_Workers!$B$2:$BD$55,25,FALSE)),C275=2016,_xlfn.IFS(D275=1,VLOOKUP(H275,[1]Film_Workers!$B$2:$BD$55,26,FALSE),D275=2,VLOOKUP(H275,[1]Film_Workers!$B$2:$BD$55,27,FALSE),D275=3,VLOOKUP(H275,[1]Film_Workers!$B$2:$BD$55,28,FALSE),D275=4,VLOOKUP(H275,[1]Film_Workers!$B$2:$BD$55,29,FALSE),D275=5,VLOOKUP(H275,[1]Film_Workers!$B$2:$BD$55,30,FALSE),D275=6,VLOOKUP(H275,[1]Film_Workers!$B$2:$BD$55,31,FALSE),D275=7,VLOOKUP(H275,[1]Film_Workers!$B$2:$BD$55,32,FALSE),D275=8,VLOOKUP(H275,[1]Film_Workers!$B$2:$BD$55,33,FALSE),D275=9,VLOOKUP(H275,[1]Film_Workers!$B$2:$BD$55,34,FALSE),D275=10,VLOOKUP(H275,[1]Film_Workers!$B$2:$BD$55,35,FALSE),D275=11,VLOOKUP(H275,[1]Film_Workers!$B$2:$BD$55,36,FALSE),D275=12,VLOOKUP(H275,[1]Film_Workers!$B$2:$BD$55,37,FALSE)),C275=2017,_xlfn.IFS(D275=1,VLOOKUP(H275,[1]Film_Workers!$B$2:$BD$55,38,FALSE),D275=2,VLOOKUP(H275,[1]Film_Workers!$B$2:$BD$55,39,FALSE),D275=3,VLOOKUP(H275,[1]Film_Workers!$B$2:$BD$55,40,FALSE),D275=4,VLOOKUP(H275,[1]Film_Workers!$B$2:$BD$55,41,FALSE),D275=5,VLOOKUP(H275,[1]Film_Workers!$B$2:$BD$55,42,FALSE),D275=6,VLOOKUP(H275,[1]Film_Workers!$B$2:$BD$55,43,FALSE),D275=7,VLOOKUP(H275,[1]Film_Workers!$B$2:$BD$55,43,FALSE),D275=8,VLOOKUP(H275,[1]Film_Workers!$B$2:$BD$55,44,FALSE),D275=9,VLOOKUP(H275,[1]Film_Workers!$B$2:$BD$55,45,FALSE),D275=10,VLOOKUP(H275,[1]Film_Workers!$B$2:$BD$55,46,FALSE),D275=11,VLOOKUP(H275,[1]Film_Workers!$B$2:$BD$55,47,FALSE),D275=12,VLOOKUP(H275,[1]Film_Workers!$B$2:$BD$55,48)),C275=2018,_xlfn.IFS(D275=1,VLOOKUP(H275,[1]Film_Workers!$B$2:$BD$55,49,FALSE),D275=2,VLOOKUP(H275,[1]Film_Workers!$B$2:$BD$55,50,FALSE),D275=3,VLOOKUP(H275,[1]Film_Workers!$B$2:$BD$55,51,FALSE),D275=4,VLOOKUP(H275,[1]Film_Workers!$B$2:$BD$55,52,FALSE),D275=5,VLOOKUP(H275,[1]Film_Workers!$B$2:$BD$55,53,FALSE),D275=6,VLOOKUP(H275,[1]Film_Workers!$B$2:$BD$55,54)))</f>
        <v>#N/A</v>
      </c>
      <c r="W275" t="e">
        <f>_xlfn.IFS(C275=2014,_xlfn.IFS(D275=1,VLOOKUP(H275,[1]Priv_Workers!$B$2:$BD$55,2,FALSE),D275=2,VLOOKUP(H275,[1]Priv_Workers!$B$2:$BD$55,3,FALSE),D275=3,VLOOKUP(H275,[1]Priv_Workers!$B$2:$BD$55,4,FALSE),D275=4,VLOOKUP(H275,[1]Priv_Workers!$B$2:$BD$55,5,FALSE),D275=5,VLOOKUP(H275,[1]Priv_Workers!$B$2:$BD$55,6,FALSE),D275=6,VLOOKUP(H275,[1]Priv_Workers!$B$2:$BD$55,7,FALSE),D275=7,VLOOKUP(H275,[1]Priv_Workers!$B$2:$BD$55,8,FALSE),D275=8,VLOOKUP(H275,[1]Priv_Workers!$B$2:$BD$55,9,FALSE),D275=9,VLOOKUP(H275,[1]Priv_Workers!$B$2:$BD$55,10,FALSE),D275=10,VLOOKUP(H275,[1]Priv_Workers!$B$2:$BD$55,11,FALSE),D275=11,VLOOKUP(H275,[1]Priv_Workers!$B$2:$BD$55,12,FALSE),D275=12,VLOOKUP(H275,[1]Priv_Workers!$B$2:$BD$55,13,FALSE)),C275=2015,_xlfn.IFS(D275=1,VLOOKUP(H275,[1]Priv_Workers!$B$2:$BD$55,14,FALSE),D275=2,VLOOKUP(H275,[1]Priv_Workers!$B$2:$BD$55,15,FALSE),D275=3,VLOOKUP(H275,[1]Priv_Workers!$B$2:$BD$55,16,FALSE),D275=4,VLOOKUP(H275,[1]Priv_Workers!$B$2:$BD$55,17,FALSE),D275=5,VLOOKUP(H275,[1]Priv_Workers!$B$2:$BD$55,18,FALSE),D275=6,VLOOKUP(H275,[1]Priv_Workers!$B$2:$BD$55,19,FALSE),D275=7,VLOOKUP(H275,[1]Priv_Workers!$B$2:$BD$55,20,FALSE),D275=8,VLOOKUP(H275,[1]Priv_Workers!$B$2:$BD$55,21,FALSE),D275=9,VLOOKUP(H275,[1]Priv_Workers!$B$2:$BD$55,22,FALSE),D275=10,VLOOKUP(H275,[1]Priv_Workers!$B$2:$BD$55,23,FALSE),D275=11,VLOOKUP(H275,[1]Priv_Workers!$B$2:$BD$55,24,FALSE),D275=12,VLOOKUP(H275,[1]Priv_Workers!$B$2:$BD$55,25,FALSE)),C275=2016,_xlfn.IFS(D275=1,VLOOKUP(H275,[1]Priv_Workers!$B$2:$BD$55,26,FALSE),D275=2,VLOOKUP(H275,[1]Priv_Workers!$B$2:$BD$55,27,FALSE),D275=3,VLOOKUP(H275,[1]Priv_Workers!$B$2:$BD$55,28,FALSE),D275=4,VLOOKUP(H275,[1]Priv_Workers!$B$2:$BD$55,29,FALSE),D275=5,VLOOKUP(H275,[1]Priv_Workers!$B$2:$BD$55,30,FALSE),D275=6,VLOOKUP(H275,[1]Priv_Workers!$B$2:$BD$55,31,FALSE),D275=7,VLOOKUP(H275,[1]Priv_Workers!$B$2:$BD$55,32,FALSE),D275=8,VLOOKUP(H275,[1]Priv_Workers!$B$2:$BD$55,33,FALSE),D275=9,VLOOKUP(H275,[1]Priv_Workers!$B$2:$BD$55,34,FALSE),D275=10,VLOOKUP(H275,[1]Priv_Workers!$B$2:$BD$55,35,FALSE),D275=11,VLOOKUP(H275,[1]Priv_Workers!$B$2:$BD$55,36,FALSE),D275=12,VLOOKUP(H275,[1]Priv_Workers!$B$2:$BD$55,37,FALSE)),C275=2017,_xlfn.IFS(D275=1,VLOOKUP(H275,[1]Priv_Workers!$B$2:$BD$55,38,FALSE),D275=2,VLOOKUP(H275,[1]Priv_Workers!$B$2:$BD$55,39,FALSE),D275=3,VLOOKUP(H275,[1]Priv_Workers!$B$2:$BD$55,40,FALSE),D275=4,VLOOKUP(H275,[1]Priv_Workers!$B$2:$BD$55,41,FALSE),D275=5,VLOOKUP(H275,[1]Priv_Workers!$B$2:$BD$55,42,FALSE),D275=6,VLOOKUP(H275,[1]Priv_Workers!$B$2:$BD$55,43,FALSE),D275=7,VLOOKUP(H275,[1]Priv_Workers!$B$2:$BD$55,43,FALSE),D275=8,VLOOKUP(H275,[1]Priv_Workers!$B$2:$BD$55,44,FALSE),D275=9,VLOOKUP(H275,[1]Priv_Workers!$B$2:$BD$55,45,FALSE),D275=10,VLOOKUP(H275,[1]Priv_Workers!$B$2:$BD$55,46,FALSE),D275=11,VLOOKUP(H275,[1]Priv_Workers!$B$2:$BD$55,47,FALSE),D275=12,VLOOKUP(H275,[1]Priv_Workers!$B$2:$BD$55,48)),C275=2018,_xlfn.IFS(D275=1,VLOOKUP(H275,[1]Priv_Workers!$B$2:$BD$55,49,FALSE),D275=2,VLOOKUP(H275,[1]Priv_Workers!$B$2:$BD$55,50,FALSE),D275=3,VLOOKUP(H275,[1]Priv_Workers!$B$2:$BD$55,51,FALSE),D275=4,VLOOKUP(H275,[1]Priv_Workers!$B$2:$BD$55,52,FALSE),D275=5,VLOOKUP(H275,[1]Priv_Workers!$B$2:$BD$55,53,FALSE),D275=6,VLOOKUP(H275,[1]Priv_Workers!$B$2:$BD$55,54)))</f>
        <v>#N/A</v>
      </c>
      <c r="X275" s="3" t="e">
        <f t="shared" si="35"/>
        <v>#N/A</v>
      </c>
      <c r="Y275" s="2" t="e">
        <f>_xlfn.IFS(C275=2014, _xlfn.IFS(E275=1, VLOOKUP(H275, [1]Wage_Info!$B$2:$AH$55, 2, FALSE), E275=2, VLOOKUP(H275, [1]Wage_Info!$B$2:$AH$55, 3, FALSE), E275=3, VLOOKUP(H275, [1]Wage_Info!$B$2:$AH$55, 4, FALSE), E275=4, VLOOKUP(H275, [1]Wage_Info!$B$2:$AH$55, 5, FALSE)), C275=2015, _xlfn.IFS(E275=1, VLOOKUP(H275, [1]Wage_Info!$B$2:$AH$55, 6, FALSE), E275=2, VLOOKUP(H275, [1]Wage_Info!$B$2:$AH$55, 7, FALSE), E275=3, VLOOKUP(H275, [1]Wage_Info!$B$2:$AH$55, 8, FALSE), E275=4, VLOOKUP(H275, [1]Wage_Info!$B$2:$AH$55, 9, FALSE)), C275=2016, _xlfn.IFS(E275=1, VLOOKUP(H275, [1]Wage_Info!$B$2:$AH$55, 10, FALSE), E275=2, VLOOKUP(H275, [1]Wage_Info!$B$2:$AH$55, 11, FALSE), E275=3, VLOOKUP(H275, [1]Wage_Info!$B$2:$AH$55, 12, FALSE), E275=4, VLOOKUP(H275, [1]Wage_Info!$B$2:$AH$55, 13, FALSE)), C275=2017, _xlfn.IFS(E275=1, VLOOKUP(H275, [1]Wage_Info!$B$2:$AH$55, 14, FALSE), E275=2, VLOOKUP(H275, [1]Wage_Info!$B$2:$AH$55, 15, FALSE), E275=3, VLOOKUP(H275, [1]Wage_Info!$B$2:$AH$55, 16, FALSE), E275=4, VLOOKUP(H275, [1]Wage_Info!$B$2:$AH$55, 17, FALSE)), C275 = 2018, _xlfn.IFS(E275=1, VLOOKUP(H275, [1]Wage_Info!$B$2:$AH$55, 18, FALSE), E275=3, VLOOKUP(H275, [1]Wage_Info!$B$2:$AH$55, 19, FALSE)))</f>
        <v>#N/A</v>
      </c>
      <c r="Z275" s="2" t="e">
        <f>_xlfn.IFS(C275=2014, _xlfn.IFS(E275=1, VLOOKUP(H275, [1]Wage_Info!$B$2:$AL$55, 20, FALSE), E275=2, VLOOKUP(H275, [1]Wage_Info!$B$2:$AL$55, 21, FALSE), E275=3, VLOOKUP(H275, [1]Wage_Info!$B$2:$AL$55, 22, FALSE), E275=4, VLOOKUP(H275, [1]Wage_Info!$B$2:$AL$55, 23, FALSE)), C275=2015, _xlfn.IFS(E275=1, VLOOKUP(H275, [1]Wage_Info!$B$2:$AL$55, 24, FALSE), E275=2, VLOOKUP(H275, [1]Wage_Info!$B$2:$AL$55, 25, FALSE), E275=3, VLOOKUP(H275, [1]Wage_Info!$B$2:$AL$55, 26, FALSE), E275=4, VLOOKUP(H275, [1]Wage_Info!$B$2:$AL$55, 27, FALSE)), C275=2016, _xlfn.IFS(E275=1, VLOOKUP(H275, [1]Wage_Info!$B$2:$AL$55, 28, FALSE), E275=2, VLOOKUP(H275, [1]Wage_Info!$B$2:$AL$55, 29, FALSE), E275=3, VLOOKUP(H275, [1]Wage_Info!$B$2:$AL$55, 30, FALSE), E275=4, VLOOKUP(H275, [1]Wage_Info!$B$2:$AL$55, 31, FALSE)), C275=2017, _xlfn.IFS(E275=1, VLOOKUP(H275, [1]Wage_Info!$B$2:$AL$55, 32, FALSE), E275=2, VLOOKUP(H275, [1]Wage_Info!$B$2:$AL$55, 33, FALSE), E275=3, VLOOKUP(H275, [1]Wage_Info!$B$2:$AL$55, 34, FALSE), E275=4, VLOOKUP(H275, [1]Wage_Info!$B$2:$AL$55, 35, FALSE)), C275 = 2018, _xlfn.IFS(E275=1, VLOOKUP(H275, [1]Wage_Info!$B$2:$AL$55, 36, FALSE), E275=2, VLOOKUP(H275, [1]Wage_Info!$B$2:$AL$55, 37, FALSE)))</f>
        <v>#N/A</v>
      </c>
      <c r="AA275" s="4" t="e">
        <f t="shared" si="36"/>
        <v>#N/A</v>
      </c>
      <c r="AB275">
        <f>[1]Key!C275</f>
        <v>0</v>
      </c>
      <c r="AC275">
        <f t="shared" si="37"/>
        <v>1</v>
      </c>
      <c r="AD275">
        <f t="shared" si="38"/>
        <v>0</v>
      </c>
      <c r="AE275">
        <f t="shared" si="39"/>
        <v>1</v>
      </c>
      <c r="AF275">
        <f>[1]Key!D275</f>
        <v>0</v>
      </c>
    </row>
    <row r="276" spans="1:32" x14ac:dyDescent="0.3">
      <c r="A276">
        <v>275</v>
      </c>
      <c r="B276">
        <v>94</v>
      </c>
      <c r="C276">
        <v>2016</v>
      </c>
      <c r="D276">
        <v>1</v>
      </c>
      <c r="E276">
        <f t="shared" si="32"/>
        <v>1</v>
      </c>
      <c r="F276">
        <v>2017</v>
      </c>
      <c r="G276" t="s">
        <v>32</v>
      </c>
      <c r="H276" s="1">
        <f>VALUE(IF(G276="foreign",53,SUBSTITUTE(G276,G276,VLOOKUP(G276,[1]Key!$G$2:$H$55,2,))))</f>
        <v>53</v>
      </c>
      <c r="I276" t="s">
        <v>32</v>
      </c>
      <c r="J276">
        <f>VALUE(_xlfn.IFS(I276="foreign",53,I276="fictional",54, I276="unspecified", 55, NOT(OR(I276="foreign",I276="fictional")),SUBSTITUTE(I276,I276,VLOOKUP(I276,[1]Key!$G$2:$H$55,2,))))</f>
        <v>53</v>
      </c>
      <c r="K276">
        <f t="shared" si="33"/>
        <v>1</v>
      </c>
      <c r="L276">
        <f>VLOOKUP(H276, [1]Key!$H$2:$K$54, 2)</f>
        <v>0</v>
      </c>
      <c r="M276">
        <f>VLOOKUP(J276, [1]Key!$H$2:$K$54, 2)</f>
        <v>0</v>
      </c>
      <c r="N276">
        <f>VLOOKUP("*"&amp;G276&amp;"*",[1]Key!$N$2:$O$6,2,FALSE)</f>
        <v>0</v>
      </c>
      <c r="O276">
        <f>VLOOKUP("*"&amp;G276&amp;"*",[1]Key!$R$2:$S$11,2,FALSE)</f>
        <v>0</v>
      </c>
      <c r="P276">
        <v>2515</v>
      </c>
      <c r="Q276" s="2">
        <v>35000000</v>
      </c>
      <c r="R276" t="s">
        <v>67</v>
      </c>
      <c r="S276">
        <f>VLOOKUP(R276, [1]Key!$U$2:$V$25, 2, FALSE)</f>
        <v>9</v>
      </c>
      <c r="T276">
        <f t="shared" si="34"/>
        <v>1</v>
      </c>
      <c r="U276">
        <f>_xlfn.IFS(C276=2018, VLOOKUP(H276, '[1]State Pop'!$B$2:$G$55,6),C276=2017, VLOOKUP(H276, '[1]State Pop'!$B$2:$F$55,5),C276=2016, VLOOKUP(H276, '[1]State Pop'!$B$2:$F$55,4), C276=2015, VLOOKUP(H276, '[1]State Pop'!$B$2:$F$55,3), C276=2014, VLOOKUP(H276, '[1]State Pop'!$B$2:$F$55,2))</f>
        <v>0</v>
      </c>
      <c r="V276">
        <f>_xlfn.IFS(C276=2014,_xlfn.IFS(D276=1,VLOOKUP(H276,[1]Film_Workers!$B$2:$BD$55,2,FALSE),D276=2,VLOOKUP(H276,[1]Film_Workers!$B$2:$BD$55,3,FALSE),D276=3,VLOOKUP(H276,[1]Film_Workers!$B$2:$BD$55,4,FALSE),D276=4,VLOOKUP(H276,[1]Film_Workers!$B$2:$BD$55,5,FALSE),D276=5,VLOOKUP(H276,[1]Film_Workers!$B$2:$BD$55,6,FALSE),D276=6,VLOOKUP(H276,[1]Film_Workers!$B$2:$BD$55,7,FALSE),D276=7,VLOOKUP(H276,[1]Film_Workers!$B$2:$BD$55,8,FALSE),D276=8,VLOOKUP(H276,[1]Film_Workers!$B$2:$BD$55,9,FALSE),D276=9,VLOOKUP(H276,[1]Film_Workers!$B$2:$BD$55,10,FALSE),D276=10,VLOOKUP(H276,[1]Film_Workers!$B$2:$BD$55,11,FALSE),D276=11,VLOOKUP(H276,[1]Film_Workers!$B$2:$BD$55,12,FALSE),D276=12,VLOOKUP(H276,[1]Film_Workers!$B$2:$BD$55,13,FALSE)),C276=2015,_xlfn.IFS(D276=1,VLOOKUP(H276,[1]Film_Workers!$B$2:$BD$55,14,FALSE),D276=2,VLOOKUP(H276,[1]Film_Workers!$B$2:$BD$55,15,FALSE),D276=3,VLOOKUP(H276,[1]Film_Workers!$B$2:$BD$55,16,FALSE),D276=4,VLOOKUP(H276,[1]Film_Workers!$B$2:$BD$55,17,FALSE),D276=5,VLOOKUP(H276,[1]Film_Workers!$B$2:$BD$55,18,FALSE),D276=6,VLOOKUP(H276,[1]Film_Workers!$B$2:$BD$55,19,FALSE),D276=7,VLOOKUP(H276,[1]Film_Workers!$B$2:$BD$55,20,FALSE),D276=8,VLOOKUP(H276,[1]Film_Workers!$B$2:$BD$55,21,FALSE),D276=9,VLOOKUP(H276,[1]Film_Workers!$B$2:$BD$55,22,FALSE),D276=10,VLOOKUP(H276,[1]Film_Workers!$B$2:$BD$55,23,FALSE),D276=11,VLOOKUP(H276,[1]Film_Workers!$B$2:$BD$55,24,FALSE),D276=12,VLOOKUP(H276,[1]Film_Workers!$B$2:$BD$55,25,FALSE)),C276=2016,_xlfn.IFS(D276=1,VLOOKUP(H276,[1]Film_Workers!$B$2:$BD$55,26,FALSE),D276=2,VLOOKUP(H276,[1]Film_Workers!$B$2:$BD$55,27,FALSE),D276=3,VLOOKUP(H276,[1]Film_Workers!$B$2:$BD$55,28,FALSE),D276=4,VLOOKUP(H276,[1]Film_Workers!$B$2:$BD$55,29,FALSE),D276=5,VLOOKUP(H276,[1]Film_Workers!$B$2:$BD$55,30,FALSE),D276=6,VLOOKUP(H276,[1]Film_Workers!$B$2:$BD$55,31,FALSE),D276=7,VLOOKUP(H276,[1]Film_Workers!$B$2:$BD$55,32,FALSE),D276=8,VLOOKUP(H276,[1]Film_Workers!$B$2:$BD$55,33,FALSE),D276=9,VLOOKUP(H276,[1]Film_Workers!$B$2:$BD$55,34,FALSE),D276=10,VLOOKUP(H276,[1]Film_Workers!$B$2:$BD$55,35,FALSE),D276=11,VLOOKUP(H276,[1]Film_Workers!$B$2:$BD$55,36,FALSE),D276=12,VLOOKUP(H276,[1]Film_Workers!$B$2:$BD$55,37,FALSE)),C276=2017,_xlfn.IFS(D276=1,VLOOKUP(H276,[1]Film_Workers!$B$2:$BD$55,38,FALSE),D276=2,VLOOKUP(H276,[1]Film_Workers!$B$2:$BD$55,39,FALSE),D276=3,VLOOKUP(H276,[1]Film_Workers!$B$2:$BD$55,40,FALSE),D276=4,VLOOKUP(H276,[1]Film_Workers!$B$2:$BD$55,41,FALSE),D276=5,VLOOKUP(H276,[1]Film_Workers!$B$2:$BD$55,42,FALSE),D276=6,VLOOKUP(H276,[1]Film_Workers!$B$2:$BD$55,43,FALSE),D276=7,VLOOKUP(H276,[1]Film_Workers!$B$2:$BD$55,43,FALSE),D276=8,VLOOKUP(H276,[1]Film_Workers!$B$2:$BD$55,44,FALSE),D276=9,VLOOKUP(H276,[1]Film_Workers!$B$2:$BD$55,45,FALSE),D276=10,VLOOKUP(H276,[1]Film_Workers!$B$2:$BD$55,46,FALSE),D276=11,VLOOKUP(H276,[1]Film_Workers!$B$2:$BD$55,47,FALSE),D276=12,VLOOKUP(H276,[1]Film_Workers!$B$2:$BD$55,48)),C276=2018,_xlfn.IFS(D276=1,VLOOKUP(H276,[1]Film_Workers!$B$2:$BD$55,49,FALSE),D276=2,VLOOKUP(H276,[1]Film_Workers!$B$2:$BD$55,50,FALSE),D276=3,VLOOKUP(H276,[1]Film_Workers!$B$2:$BD$55,51,FALSE),D276=4,VLOOKUP(H276,[1]Film_Workers!$B$2:$BD$55,52,FALSE),D276=5,VLOOKUP(H276,[1]Film_Workers!$B$2:$BD$55,53,FALSE),D276=6,VLOOKUP(H276,[1]Film_Workers!$B$2:$BD$55,54)))</f>
        <v>0</v>
      </c>
      <c r="W276">
        <f>_xlfn.IFS(C276=2014,_xlfn.IFS(D276=1,VLOOKUP(H276,[1]Priv_Workers!$B$2:$BD$55,2,FALSE),D276=2,VLOOKUP(H276,[1]Priv_Workers!$B$2:$BD$55,3,FALSE),D276=3,VLOOKUP(H276,[1]Priv_Workers!$B$2:$BD$55,4,FALSE),D276=4,VLOOKUP(H276,[1]Priv_Workers!$B$2:$BD$55,5,FALSE),D276=5,VLOOKUP(H276,[1]Priv_Workers!$B$2:$BD$55,6,FALSE),D276=6,VLOOKUP(H276,[1]Priv_Workers!$B$2:$BD$55,7,FALSE),D276=7,VLOOKUP(H276,[1]Priv_Workers!$B$2:$BD$55,8,FALSE),D276=8,VLOOKUP(H276,[1]Priv_Workers!$B$2:$BD$55,9,FALSE),D276=9,VLOOKUP(H276,[1]Priv_Workers!$B$2:$BD$55,10,FALSE),D276=10,VLOOKUP(H276,[1]Priv_Workers!$B$2:$BD$55,11,FALSE),D276=11,VLOOKUP(H276,[1]Priv_Workers!$B$2:$BD$55,12,FALSE),D276=12,VLOOKUP(H276,[1]Priv_Workers!$B$2:$BD$55,13,FALSE)),C276=2015,_xlfn.IFS(D276=1,VLOOKUP(H276,[1]Priv_Workers!$B$2:$BD$55,14,FALSE),D276=2,VLOOKUP(H276,[1]Priv_Workers!$B$2:$BD$55,15,FALSE),D276=3,VLOOKUP(H276,[1]Priv_Workers!$B$2:$BD$55,16,FALSE),D276=4,VLOOKUP(H276,[1]Priv_Workers!$B$2:$BD$55,17,FALSE),D276=5,VLOOKUP(H276,[1]Priv_Workers!$B$2:$BD$55,18,FALSE),D276=6,VLOOKUP(H276,[1]Priv_Workers!$B$2:$BD$55,19,FALSE),D276=7,VLOOKUP(H276,[1]Priv_Workers!$B$2:$BD$55,20,FALSE),D276=8,VLOOKUP(H276,[1]Priv_Workers!$B$2:$BD$55,21,FALSE),D276=9,VLOOKUP(H276,[1]Priv_Workers!$B$2:$BD$55,22,FALSE),D276=10,VLOOKUP(H276,[1]Priv_Workers!$B$2:$BD$55,23,FALSE),D276=11,VLOOKUP(H276,[1]Priv_Workers!$B$2:$BD$55,24,FALSE),D276=12,VLOOKUP(H276,[1]Priv_Workers!$B$2:$BD$55,25,FALSE)),C276=2016,_xlfn.IFS(D276=1,VLOOKUP(H276,[1]Priv_Workers!$B$2:$BD$55,26,FALSE),D276=2,VLOOKUP(H276,[1]Priv_Workers!$B$2:$BD$55,27,FALSE),D276=3,VLOOKUP(H276,[1]Priv_Workers!$B$2:$BD$55,28,FALSE),D276=4,VLOOKUP(H276,[1]Priv_Workers!$B$2:$BD$55,29,FALSE),D276=5,VLOOKUP(H276,[1]Priv_Workers!$B$2:$BD$55,30,FALSE),D276=6,VLOOKUP(H276,[1]Priv_Workers!$B$2:$BD$55,31,FALSE),D276=7,VLOOKUP(H276,[1]Priv_Workers!$B$2:$BD$55,32,FALSE),D276=8,VLOOKUP(H276,[1]Priv_Workers!$B$2:$BD$55,33,FALSE),D276=9,VLOOKUP(H276,[1]Priv_Workers!$B$2:$BD$55,34,FALSE),D276=10,VLOOKUP(H276,[1]Priv_Workers!$B$2:$BD$55,35,FALSE),D276=11,VLOOKUP(H276,[1]Priv_Workers!$B$2:$BD$55,36,FALSE),D276=12,VLOOKUP(H276,[1]Priv_Workers!$B$2:$BD$55,37,FALSE)),C276=2017,_xlfn.IFS(D276=1,VLOOKUP(H276,[1]Priv_Workers!$B$2:$BD$55,38,FALSE),D276=2,VLOOKUP(H276,[1]Priv_Workers!$B$2:$BD$55,39,FALSE),D276=3,VLOOKUP(H276,[1]Priv_Workers!$B$2:$BD$55,40,FALSE),D276=4,VLOOKUP(H276,[1]Priv_Workers!$B$2:$BD$55,41,FALSE),D276=5,VLOOKUP(H276,[1]Priv_Workers!$B$2:$BD$55,42,FALSE),D276=6,VLOOKUP(H276,[1]Priv_Workers!$B$2:$BD$55,43,FALSE),D276=7,VLOOKUP(H276,[1]Priv_Workers!$B$2:$BD$55,43,FALSE),D276=8,VLOOKUP(H276,[1]Priv_Workers!$B$2:$BD$55,44,FALSE),D276=9,VLOOKUP(H276,[1]Priv_Workers!$B$2:$BD$55,45,FALSE),D276=10,VLOOKUP(H276,[1]Priv_Workers!$B$2:$BD$55,46,FALSE),D276=11,VLOOKUP(H276,[1]Priv_Workers!$B$2:$BD$55,47,FALSE),D276=12,VLOOKUP(H276,[1]Priv_Workers!$B$2:$BD$55,48)),C276=2018,_xlfn.IFS(D276=1,VLOOKUP(H276,[1]Priv_Workers!$B$2:$BD$55,49,FALSE),D276=2,VLOOKUP(H276,[1]Priv_Workers!$B$2:$BD$55,50,FALSE),D276=3,VLOOKUP(H276,[1]Priv_Workers!$B$2:$BD$55,51,FALSE),D276=4,VLOOKUP(H276,[1]Priv_Workers!$B$2:$BD$55,52,FALSE),D276=5,VLOOKUP(H276,[1]Priv_Workers!$B$2:$BD$55,53,FALSE),D276=6,VLOOKUP(H276,[1]Priv_Workers!$B$2:$BD$55,54)))</f>
        <v>0</v>
      </c>
      <c r="X276" s="3" t="e">
        <f t="shared" si="35"/>
        <v>#DIV/0!</v>
      </c>
      <c r="Y276" s="2">
        <f>_xlfn.IFS(C276=2014, _xlfn.IFS(E276=1, VLOOKUP(H276, [1]Wage_Info!$B$2:$AH$55, 2, FALSE), E276=2, VLOOKUP(H276, [1]Wage_Info!$B$2:$AH$55, 3, FALSE), E276=3, VLOOKUP(H276, [1]Wage_Info!$B$2:$AH$55, 4, FALSE), E276=4, VLOOKUP(H276, [1]Wage_Info!$B$2:$AH$55, 5, FALSE)), C276=2015, _xlfn.IFS(E276=1, VLOOKUP(H276, [1]Wage_Info!$B$2:$AH$55, 6, FALSE), E276=2, VLOOKUP(H276, [1]Wage_Info!$B$2:$AH$55, 7, FALSE), E276=3, VLOOKUP(H276, [1]Wage_Info!$B$2:$AH$55, 8, FALSE), E276=4, VLOOKUP(H276, [1]Wage_Info!$B$2:$AH$55, 9, FALSE)), C276=2016, _xlfn.IFS(E276=1, VLOOKUP(H276, [1]Wage_Info!$B$2:$AH$55, 10, FALSE), E276=2, VLOOKUP(H276, [1]Wage_Info!$B$2:$AH$55, 11, FALSE), E276=3, VLOOKUP(H276, [1]Wage_Info!$B$2:$AH$55, 12, FALSE), E276=4, VLOOKUP(H276, [1]Wage_Info!$B$2:$AH$55, 13, FALSE)), C276=2017, _xlfn.IFS(E276=1, VLOOKUP(H276, [1]Wage_Info!$B$2:$AH$55, 14, FALSE), E276=2, VLOOKUP(H276, [1]Wage_Info!$B$2:$AH$55, 15, FALSE), E276=3, VLOOKUP(H276, [1]Wage_Info!$B$2:$AH$55, 16, FALSE), E276=4, VLOOKUP(H276, [1]Wage_Info!$B$2:$AH$55, 17, FALSE)), C276 = 2018, _xlfn.IFS(E276=1, VLOOKUP(H276, [1]Wage_Info!$B$2:$AH$55, 18, FALSE), E276=3, VLOOKUP(H276, [1]Wage_Info!$B$2:$AH$55, 19, FALSE)))</f>
        <v>0</v>
      </c>
      <c r="Z276" s="2">
        <f>_xlfn.IFS(C276=2014, _xlfn.IFS(E276=1, VLOOKUP(H276, [1]Wage_Info!$B$2:$AL$55, 20, FALSE), E276=2, VLOOKUP(H276, [1]Wage_Info!$B$2:$AL$55, 21, FALSE), E276=3, VLOOKUP(H276, [1]Wage_Info!$B$2:$AL$55, 22, FALSE), E276=4, VLOOKUP(H276, [1]Wage_Info!$B$2:$AL$55, 23, FALSE)), C276=2015, _xlfn.IFS(E276=1, VLOOKUP(H276, [1]Wage_Info!$B$2:$AL$55, 24, FALSE), E276=2, VLOOKUP(H276, [1]Wage_Info!$B$2:$AL$55, 25, FALSE), E276=3, VLOOKUP(H276, [1]Wage_Info!$B$2:$AL$55, 26, FALSE), E276=4, VLOOKUP(H276, [1]Wage_Info!$B$2:$AL$55, 27, FALSE)), C276=2016, _xlfn.IFS(E276=1, VLOOKUP(H276, [1]Wage_Info!$B$2:$AL$55, 28, FALSE), E276=2, VLOOKUP(H276, [1]Wage_Info!$B$2:$AL$55, 29, FALSE), E276=3, VLOOKUP(H276, [1]Wage_Info!$B$2:$AL$55, 30, FALSE), E276=4, VLOOKUP(H276, [1]Wage_Info!$B$2:$AL$55, 31, FALSE)), C276=2017, _xlfn.IFS(E276=1, VLOOKUP(H276, [1]Wage_Info!$B$2:$AL$55, 32, FALSE), E276=2, VLOOKUP(H276, [1]Wage_Info!$B$2:$AL$55, 33, FALSE), E276=3, VLOOKUP(H276, [1]Wage_Info!$B$2:$AL$55, 34, FALSE), E276=4, VLOOKUP(H276, [1]Wage_Info!$B$2:$AL$55, 35, FALSE)), C276 = 2018, _xlfn.IFS(E276=1, VLOOKUP(H276, [1]Wage_Info!$B$2:$AL$55, 36, FALSE), E276=2, VLOOKUP(H276, [1]Wage_Info!$B$2:$AL$55, 37, FALSE)))</f>
        <v>0</v>
      </c>
      <c r="AA276" s="4" t="e">
        <f t="shared" si="36"/>
        <v>#DIV/0!</v>
      </c>
      <c r="AB276">
        <f>[1]Key!C276</f>
        <v>1</v>
      </c>
      <c r="AC276">
        <f t="shared" si="37"/>
        <v>0</v>
      </c>
      <c r="AD276">
        <f t="shared" si="38"/>
        <v>0</v>
      </c>
      <c r="AE276">
        <f t="shared" si="39"/>
        <v>0</v>
      </c>
      <c r="AF276">
        <f>[1]Key!D276</f>
        <v>0</v>
      </c>
    </row>
    <row r="277" spans="1:32" x14ac:dyDescent="0.3">
      <c r="A277">
        <v>276</v>
      </c>
      <c r="B277">
        <v>95</v>
      </c>
      <c r="C277">
        <v>2015</v>
      </c>
      <c r="D277">
        <v>12</v>
      </c>
      <c r="E277">
        <f t="shared" si="32"/>
        <v>4</v>
      </c>
      <c r="F277">
        <v>2017</v>
      </c>
      <c r="G277" t="s">
        <v>65</v>
      </c>
      <c r="H277" s="1">
        <f>VALUE(IF(G277="foreign",53,SUBSTITUTE(G277,G277,VLOOKUP(G277,[1]Key!$G$2:$H$55,2,))))</f>
        <v>11</v>
      </c>
      <c r="I277" t="s">
        <v>40</v>
      </c>
      <c r="J277">
        <f>VALUE(_xlfn.IFS(I277="foreign",53,I277="fictional",54, I277="unspecified", 55, NOT(OR(I277="foreign",I277="fictional")),SUBSTITUTE(I277,I277,VLOOKUP(I277,[1]Key!$G$2:$H$55,2,))))</f>
        <v>5</v>
      </c>
      <c r="K277">
        <f t="shared" si="33"/>
        <v>0</v>
      </c>
      <c r="L277">
        <f>VLOOKUP(H277, [1]Key!$H$2:$K$54, 2)</f>
        <v>5</v>
      </c>
      <c r="M277">
        <f>VLOOKUP(J277, [1]Key!$H$2:$K$54, 2)</f>
        <v>3</v>
      </c>
      <c r="N277">
        <f>VLOOKUP("*"&amp;G277&amp;"*",[1]Key!$N$2:$O$6,2,FALSE)</f>
        <v>3</v>
      </c>
      <c r="O277">
        <f>VLOOKUP("*"&amp;G277&amp;"*",[1]Key!$R$2:$S$11,2,FALSE)</f>
        <v>7</v>
      </c>
      <c r="P277">
        <v>2471</v>
      </c>
      <c r="Q277" s="2">
        <v>40000000</v>
      </c>
      <c r="R277" t="s">
        <v>49</v>
      </c>
      <c r="S277">
        <f>VLOOKUP(R277, [1]Key!$U$2:$V$50, 2, FALSE)</f>
        <v>7</v>
      </c>
      <c r="T277">
        <f t="shared" si="34"/>
        <v>1</v>
      </c>
      <c r="U277">
        <f>_xlfn.IFS(C277=2018, VLOOKUP(H277, '[1]State Pop'!$B$2:$G$55,6),C277=2017, VLOOKUP(H277, '[1]State Pop'!$B$2:$F$55,5),C277=2016, VLOOKUP(H277, '[1]State Pop'!$B$2:$F$55,4), C277=2015, VLOOKUP(H277, '[1]State Pop'!$B$2:$F$55,3), C277=2014, VLOOKUP(H277, '[1]State Pop'!$B$2:$F$55,2))</f>
        <v>10199533</v>
      </c>
      <c r="V277">
        <f>_xlfn.IFS(C277=2014,_xlfn.IFS(D277=1,VLOOKUP(H277,[1]Film_Workers!$B$2:$BD$55,2,FALSE),D277=2,VLOOKUP(H277,[1]Film_Workers!$B$2:$BD$55,3,FALSE),D277=3,VLOOKUP(H277,[1]Film_Workers!$B$2:$BD$55,4,FALSE),D277=4,VLOOKUP(H277,[1]Film_Workers!$B$2:$BD$55,5,FALSE),D277=5,VLOOKUP(H277,[1]Film_Workers!$B$2:$BD$55,6,FALSE),D277=6,VLOOKUP(H277,[1]Film_Workers!$B$2:$BD$55,7,FALSE),D277=7,VLOOKUP(H277,[1]Film_Workers!$B$2:$BD$55,8,FALSE),D277=8,VLOOKUP(H277,[1]Film_Workers!$B$2:$BD$55,9,FALSE),D277=9,VLOOKUP(H277,[1]Film_Workers!$B$2:$BD$55,10,FALSE),D277=10,VLOOKUP(H277,[1]Film_Workers!$B$2:$BD$55,11,FALSE),D277=11,VLOOKUP(H277,[1]Film_Workers!$B$2:$BD$55,12,FALSE),D277=12,VLOOKUP(H277,[1]Film_Workers!$B$2:$BD$55,13,FALSE)),C277=2015,_xlfn.IFS(D277=1,VLOOKUP(H277,[1]Film_Workers!$B$2:$BD$55,14,FALSE),D277=2,VLOOKUP(H277,[1]Film_Workers!$B$2:$BD$55,15,FALSE),D277=3,VLOOKUP(H277,[1]Film_Workers!$B$2:$BD$55,16,FALSE),D277=4,VLOOKUP(H277,[1]Film_Workers!$B$2:$BD$55,17,FALSE),D277=5,VLOOKUP(H277,[1]Film_Workers!$B$2:$BD$55,18,FALSE),D277=6,VLOOKUP(H277,[1]Film_Workers!$B$2:$BD$55,19,FALSE),D277=7,VLOOKUP(H277,[1]Film_Workers!$B$2:$BD$55,20,FALSE),D277=8,VLOOKUP(H277,[1]Film_Workers!$B$2:$BD$55,21,FALSE),D277=9,VLOOKUP(H277,[1]Film_Workers!$B$2:$BD$55,22,FALSE),D277=10,VLOOKUP(H277,[1]Film_Workers!$B$2:$BD$55,23,FALSE),D277=11,VLOOKUP(H277,[1]Film_Workers!$B$2:$BD$55,24,FALSE),D277=12,VLOOKUP(H277,[1]Film_Workers!$B$2:$BD$55,25,FALSE)),C277=2016,_xlfn.IFS(D277=1,VLOOKUP(H277,[1]Film_Workers!$B$2:$BD$55,26,FALSE),D277=2,VLOOKUP(H277,[1]Film_Workers!$B$2:$BD$55,27,FALSE),D277=3,VLOOKUP(H277,[1]Film_Workers!$B$2:$BD$55,28,FALSE),D277=4,VLOOKUP(H277,[1]Film_Workers!$B$2:$BD$55,29,FALSE),D277=5,VLOOKUP(H277,[1]Film_Workers!$B$2:$BD$55,30,FALSE),D277=6,VLOOKUP(H277,[1]Film_Workers!$B$2:$BD$55,31,FALSE),D277=7,VLOOKUP(H277,[1]Film_Workers!$B$2:$BD$55,32,FALSE),D277=8,VLOOKUP(H277,[1]Film_Workers!$B$2:$BD$55,33,FALSE),D277=9,VLOOKUP(H277,[1]Film_Workers!$B$2:$BD$55,34,FALSE),D277=10,VLOOKUP(H277,[1]Film_Workers!$B$2:$BD$55,35,FALSE),D277=11,VLOOKUP(H277,[1]Film_Workers!$B$2:$BD$55,36,FALSE),D277=12,VLOOKUP(H277,[1]Film_Workers!$B$2:$BD$55,37,FALSE)),C277=2017,_xlfn.IFS(D277=1,VLOOKUP(H277,[1]Film_Workers!$B$2:$BD$55,38,FALSE),D277=2,VLOOKUP(H277,[1]Film_Workers!$B$2:$BD$55,39,FALSE),D277=3,VLOOKUP(H277,[1]Film_Workers!$B$2:$BD$55,40,FALSE),D277=4,VLOOKUP(H277,[1]Film_Workers!$B$2:$BD$55,41,FALSE),D277=5,VLOOKUP(H277,[1]Film_Workers!$B$2:$BD$55,42,FALSE),D277=6,VLOOKUP(H277,[1]Film_Workers!$B$2:$BD$55,43,FALSE),D277=7,VLOOKUP(H277,[1]Film_Workers!$B$2:$BD$55,43,FALSE),D277=8,VLOOKUP(H277,[1]Film_Workers!$B$2:$BD$55,44,FALSE),D277=9,VLOOKUP(H277,[1]Film_Workers!$B$2:$BD$55,45,FALSE),D277=10,VLOOKUP(H277,[1]Film_Workers!$B$2:$BD$55,46,FALSE),D277=11,VLOOKUP(H277,[1]Film_Workers!$B$2:$BD$55,47,FALSE),D277=12,VLOOKUP(H277,[1]Film_Workers!$B$2:$BD$55,48)),C277=2018,_xlfn.IFS(D277=1,VLOOKUP(H277,[1]Film_Workers!$B$2:$BD$55,49,FALSE),D277=2,VLOOKUP(H277,[1]Film_Workers!$B$2:$BD$55,50,FALSE),D277=3,VLOOKUP(H277,[1]Film_Workers!$B$2:$BD$55,51,FALSE),D277=4,VLOOKUP(H277,[1]Film_Workers!$B$2:$BD$55,52,FALSE),D277=5,VLOOKUP(H277,[1]Film_Workers!$B$2:$BD$55,53,FALSE),D277=6,VLOOKUP(H277,[1]Film_Workers!$B$2:$BD$55,54)))</f>
        <v>11618</v>
      </c>
      <c r="W277">
        <f>_xlfn.IFS(C277=2014,_xlfn.IFS(D277=1,VLOOKUP(H277,[1]Priv_Workers!$B$2:$BD$55,2,FALSE),D277=2,VLOOKUP(H277,[1]Priv_Workers!$B$2:$BD$55,3,FALSE),D277=3,VLOOKUP(H277,[1]Priv_Workers!$B$2:$BD$55,4,FALSE),D277=4,VLOOKUP(H277,[1]Priv_Workers!$B$2:$BD$55,5,FALSE),D277=5,VLOOKUP(H277,[1]Priv_Workers!$B$2:$BD$55,6,FALSE),D277=6,VLOOKUP(H277,[1]Priv_Workers!$B$2:$BD$55,7,FALSE),D277=7,VLOOKUP(H277,[1]Priv_Workers!$B$2:$BD$55,8,FALSE),D277=8,VLOOKUP(H277,[1]Priv_Workers!$B$2:$BD$55,9,FALSE),D277=9,VLOOKUP(H277,[1]Priv_Workers!$B$2:$BD$55,10,FALSE),D277=10,VLOOKUP(H277,[1]Priv_Workers!$B$2:$BD$55,11,FALSE),D277=11,VLOOKUP(H277,[1]Priv_Workers!$B$2:$BD$55,12,FALSE),D277=12,VLOOKUP(H277,[1]Priv_Workers!$B$2:$BD$55,13,FALSE)),C277=2015,_xlfn.IFS(D277=1,VLOOKUP(H277,[1]Priv_Workers!$B$2:$BD$55,14,FALSE),D277=2,VLOOKUP(H277,[1]Priv_Workers!$B$2:$BD$55,15,FALSE),D277=3,VLOOKUP(H277,[1]Priv_Workers!$B$2:$BD$55,16,FALSE),D277=4,VLOOKUP(H277,[1]Priv_Workers!$B$2:$BD$55,17,FALSE),D277=5,VLOOKUP(H277,[1]Priv_Workers!$B$2:$BD$55,18,FALSE),D277=6,VLOOKUP(H277,[1]Priv_Workers!$B$2:$BD$55,19,FALSE),D277=7,VLOOKUP(H277,[1]Priv_Workers!$B$2:$BD$55,20,FALSE),D277=8,VLOOKUP(H277,[1]Priv_Workers!$B$2:$BD$55,21,FALSE),D277=9,VLOOKUP(H277,[1]Priv_Workers!$B$2:$BD$55,22,FALSE),D277=10,VLOOKUP(H277,[1]Priv_Workers!$B$2:$BD$55,23,FALSE),D277=11,VLOOKUP(H277,[1]Priv_Workers!$B$2:$BD$55,24,FALSE),D277=12,VLOOKUP(H277,[1]Priv_Workers!$B$2:$BD$55,25,FALSE)),C277=2016,_xlfn.IFS(D277=1,VLOOKUP(H277,[1]Priv_Workers!$B$2:$BD$55,26,FALSE),D277=2,VLOOKUP(H277,[1]Priv_Workers!$B$2:$BD$55,27,FALSE),D277=3,VLOOKUP(H277,[1]Priv_Workers!$B$2:$BD$55,28,FALSE),D277=4,VLOOKUP(H277,[1]Priv_Workers!$B$2:$BD$55,29,FALSE),D277=5,VLOOKUP(H277,[1]Priv_Workers!$B$2:$BD$55,30,FALSE),D277=6,VLOOKUP(H277,[1]Priv_Workers!$B$2:$BD$55,31,FALSE),D277=7,VLOOKUP(H277,[1]Priv_Workers!$B$2:$BD$55,32,FALSE),D277=8,VLOOKUP(H277,[1]Priv_Workers!$B$2:$BD$55,33,FALSE),D277=9,VLOOKUP(H277,[1]Priv_Workers!$B$2:$BD$55,34,FALSE),D277=10,VLOOKUP(H277,[1]Priv_Workers!$B$2:$BD$55,35,FALSE),D277=11,VLOOKUP(H277,[1]Priv_Workers!$B$2:$BD$55,36,FALSE),D277=12,VLOOKUP(H277,[1]Priv_Workers!$B$2:$BD$55,37,FALSE)),C277=2017,_xlfn.IFS(D277=1,VLOOKUP(H277,[1]Priv_Workers!$B$2:$BD$55,38,FALSE),D277=2,VLOOKUP(H277,[1]Priv_Workers!$B$2:$BD$55,39,FALSE),D277=3,VLOOKUP(H277,[1]Priv_Workers!$B$2:$BD$55,40,FALSE),D277=4,VLOOKUP(H277,[1]Priv_Workers!$B$2:$BD$55,41,FALSE),D277=5,VLOOKUP(H277,[1]Priv_Workers!$B$2:$BD$55,42,FALSE),D277=6,VLOOKUP(H277,[1]Priv_Workers!$B$2:$BD$55,43,FALSE),D277=7,VLOOKUP(H277,[1]Priv_Workers!$B$2:$BD$55,43,FALSE),D277=8,VLOOKUP(H277,[1]Priv_Workers!$B$2:$BD$55,44,FALSE),D277=9,VLOOKUP(H277,[1]Priv_Workers!$B$2:$BD$55,45,FALSE),D277=10,VLOOKUP(H277,[1]Priv_Workers!$B$2:$BD$55,46,FALSE),D277=11,VLOOKUP(H277,[1]Priv_Workers!$B$2:$BD$55,47,FALSE),D277=12,VLOOKUP(H277,[1]Priv_Workers!$B$2:$BD$55,48)),C277=2018,_xlfn.IFS(D277=1,VLOOKUP(H277,[1]Priv_Workers!$B$2:$BD$55,49,FALSE),D277=2,VLOOKUP(H277,[1]Priv_Workers!$B$2:$BD$55,50,FALSE),D277=3,VLOOKUP(H277,[1]Priv_Workers!$B$2:$BD$55,51,FALSE),D277=4,VLOOKUP(H277,[1]Priv_Workers!$B$2:$BD$55,52,FALSE),D277=5,VLOOKUP(H277,[1]Priv_Workers!$B$2:$BD$55,53,FALSE),D277=6,VLOOKUP(H277,[1]Priv_Workers!$B$2:$BD$55,54)))</f>
        <v>3601136</v>
      </c>
      <c r="X277" s="3">
        <f t="shared" si="35"/>
        <v>3.226204175571264E-3</v>
      </c>
      <c r="Y277" s="2">
        <f>_xlfn.IFS(C277=2014, _xlfn.IFS(E277=1, VLOOKUP(H277, [1]Wage_Info!$B$2:$AH$55, 2, FALSE), E277=2, VLOOKUP(H277, [1]Wage_Info!$B$2:$AH$55, 3, FALSE), E277=3, VLOOKUP(H277, [1]Wage_Info!$B$2:$AH$55, 4, FALSE), E277=4, VLOOKUP(H277, [1]Wage_Info!$B$2:$AH$55, 5, FALSE)), C277=2015, _xlfn.IFS(E277=1, VLOOKUP(H277, [1]Wage_Info!$B$2:$AH$55, 6, FALSE), E277=2, VLOOKUP(H277, [1]Wage_Info!$B$2:$AH$55, 7, FALSE), E277=3, VLOOKUP(H277, [1]Wage_Info!$B$2:$AH$55, 8, FALSE), E277=4, VLOOKUP(H277, [1]Wage_Info!$B$2:$AH$55, 9, FALSE)), C277=2016, _xlfn.IFS(E277=1, VLOOKUP(H277, [1]Wage_Info!$B$2:$AH$55, 10, FALSE), E277=2, VLOOKUP(H277, [1]Wage_Info!$B$2:$AH$55, 11, FALSE), E277=3, VLOOKUP(H277, [1]Wage_Info!$B$2:$AH$55, 12, FALSE), E277=4, VLOOKUP(H277, [1]Wage_Info!$B$2:$AH$55, 13, FALSE)), C277=2017, _xlfn.IFS(E277=1, VLOOKUP(H277, [1]Wage_Info!$B$2:$AH$55, 14, FALSE), E277=2, VLOOKUP(H277, [1]Wage_Info!$B$2:$AH$55, 15, FALSE), E277=3, VLOOKUP(H277, [1]Wage_Info!$B$2:$AH$55, 16, FALSE), E277=4, VLOOKUP(H277, [1]Wage_Info!$B$2:$AH$55, 17, FALSE)), C277 = 2018, _xlfn.IFS(E277=1, VLOOKUP(H277, [1]Wage_Info!$B$2:$AH$55, 18, FALSE), E277=3, VLOOKUP(H277, [1]Wage_Info!$B$2:$AH$55, 19, FALSE)))</f>
        <v>109328077</v>
      </c>
      <c r="Z277" s="2">
        <f>_xlfn.IFS(C277=2014, _xlfn.IFS(E277=1, VLOOKUP(H277, [1]Wage_Info!$B$2:$AL$55, 20, FALSE), E277=2, VLOOKUP(H277, [1]Wage_Info!$B$2:$AL$55, 21, FALSE), E277=3, VLOOKUP(H277, [1]Wage_Info!$B$2:$AL$55, 22, FALSE), E277=4, VLOOKUP(H277, [1]Wage_Info!$B$2:$AL$55, 23, FALSE)), C277=2015, _xlfn.IFS(E277=1, VLOOKUP(H277, [1]Wage_Info!$B$2:$AL$55, 24, FALSE), E277=2, VLOOKUP(H277, [1]Wage_Info!$B$2:$AL$55, 25, FALSE), E277=3, VLOOKUP(H277, [1]Wage_Info!$B$2:$AL$55, 26, FALSE), E277=4, VLOOKUP(H277, [1]Wage_Info!$B$2:$AL$55, 27, FALSE)), C277=2016, _xlfn.IFS(E277=1, VLOOKUP(H277, [1]Wage_Info!$B$2:$AL$55, 28, FALSE), E277=2, VLOOKUP(H277, [1]Wage_Info!$B$2:$AL$55, 29, FALSE), E277=3, VLOOKUP(H277, [1]Wage_Info!$B$2:$AL$55, 30, FALSE), E277=4, VLOOKUP(H277, [1]Wage_Info!$B$2:$AL$55, 31, FALSE)), C277=2017, _xlfn.IFS(E277=1, VLOOKUP(H277, [1]Wage_Info!$B$2:$AL$55, 32, FALSE), E277=2, VLOOKUP(H277, [1]Wage_Info!$B$2:$AL$55, 33, FALSE), E277=3, VLOOKUP(H277, [1]Wage_Info!$B$2:$AL$55, 34, FALSE), E277=4, VLOOKUP(H277, [1]Wage_Info!$B$2:$AL$55, 35, FALSE)), C277 = 2018, _xlfn.IFS(E277=1, VLOOKUP(H277, [1]Wage_Info!$B$2:$AL$55, 36, FALSE), E277=2, VLOOKUP(H277, [1]Wage_Info!$B$2:$AL$55, 37, FALSE)))</f>
        <v>47552199036</v>
      </c>
      <c r="AA277" s="4">
        <f t="shared" si="36"/>
        <v>2.2991171642184577E-3</v>
      </c>
      <c r="AB277">
        <f>[1]Key!C277</f>
        <v>1</v>
      </c>
      <c r="AC277">
        <f t="shared" si="37"/>
        <v>0</v>
      </c>
      <c r="AD277">
        <f t="shared" si="38"/>
        <v>0</v>
      </c>
      <c r="AE277">
        <f t="shared" si="39"/>
        <v>0</v>
      </c>
      <c r="AF277">
        <f>[1]Key!D277</f>
        <v>0</v>
      </c>
    </row>
    <row r="278" spans="1:32" x14ac:dyDescent="0.3">
      <c r="A278">
        <v>277</v>
      </c>
      <c r="B278">
        <v>96</v>
      </c>
      <c r="C278">
        <v>2015</v>
      </c>
      <c r="D278">
        <v>7</v>
      </c>
      <c r="E278">
        <f t="shared" si="32"/>
        <v>3</v>
      </c>
      <c r="F278">
        <v>2017</v>
      </c>
      <c r="G278" t="s">
        <v>32</v>
      </c>
      <c r="H278" s="1">
        <f>VALUE(IF(G278="foreign",53,SUBSTITUTE(G278,G278,VLOOKUP(G278,[1]Key!$G$2:$H$55,2,))))</f>
        <v>53</v>
      </c>
      <c r="I278" t="s">
        <v>32</v>
      </c>
      <c r="J278">
        <f>VALUE(_xlfn.IFS(I278="foreign",53,I278="fictional",54, I278="unspecified", 55, NOT(OR(I278="foreign",I278="fictional")),SUBSTITUTE(I278,I278,VLOOKUP(I278,[1]Key!$G$2:$H$55,2,))))</f>
        <v>53</v>
      </c>
      <c r="K278">
        <f t="shared" si="33"/>
        <v>1</v>
      </c>
      <c r="L278">
        <f>VLOOKUP(H278, [1]Key!$H$2:$K$54, 2)</f>
        <v>0</v>
      </c>
      <c r="M278">
        <f>VLOOKUP(J278, [1]Key!$H$2:$K$54, 2)</f>
        <v>0</v>
      </c>
      <c r="N278">
        <f>VLOOKUP("*"&amp;G278&amp;"*",[1]Key!$N$2:$O$6,2,FALSE)</f>
        <v>0</v>
      </c>
      <c r="O278">
        <f>VLOOKUP("*"&amp;G278&amp;"*",[1]Key!$R$2:$S$11,2,FALSE)</f>
        <v>0</v>
      </c>
      <c r="P278">
        <v>2471</v>
      </c>
      <c r="Q278" s="2">
        <v>5300000</v>
      </c>
      <c r="R278" t="s">
        <v>122</v>
      </c>
      <c r="S278">
        <f>VLOOKUP(R278, [1]Key!$U$2:$V$27, 2, FALSE)</f>
        <v>25</v>
      </c>
      <c r="T278">
        <f t="shared" si="34"/>
        <v>1</v>
      </c>
      <c r="U278">
        <f>_xlfn.IFS(C278=2018, VLOOKUP(H278, '[1]State Pop'!$B$2:$G$55,6),C278=2017, VLOOKUP(H278, '[1]State Pop'!$B$2:$F$55,5),C278=2016, VLOOKUP(H278, '[1]State Pop'!$B$2:$F$55,4), C278=2015, VLOOKUP(H278, '[1]State Pop'!$B$2:$F$55,3), C278=2014, VLOOKUP(H278, '[1]State Pop'!$B$2:$F$55,2))</f>
        <v>0</v>
      </c>
      <c r="V278">
        <f>_xlfn.IFS(C278=2014,_xlfn.IFS(D278=1,VLOOKUP(H278,[1]Film_Workers!$B$2:$BD$55,2,FALSE),D278=2,VLOOKUP(H278,[1]Film_Workers!$B$2:$BD$55,3,FALSE),D278=3,VLOOKUP(H278,[1]Film_Workers!$B$2:$BD$55,4,FALSE),D278=4,VLOOKUP(H278,[1]Film_Workers!$B$2:$BD$55,5,FALSE),D278=5,VLOOKUP(H278,[1]Film_Workers!$B$2:$BD$55,6,FALSE),D278=6,VLOOKUP(H278,[1]Film_Workers!$B$2:$BD$55,7,FALSE),D278=7,VLOOKUP(H278,[1]Film_Workers!$B$2:$BD$55,8,FALSE),D278=8,VLOOKUP(H278,[1]Film_Workers!$B$2:$BD$55,9,FALSE),D278=9,VLOOKUP(H278,[1]Film_Workers!$B$2:$BD$55,10,FALSE),D278=10,VLOOKUP(H278,[1]Film_Workers!$B$2:$BD$55,11,FALSE),D278=11,VLOOKUP(H278,[1]Film_Workers!$B$2:$BD$55,12,FALSE),D278=12,VLOOKUP(H278,[1]Film_Workers!$B$2:$BD$55,13,FALSE)),C278=2015,_xlfn.IFS(D278=1,VLOOKUP(H278,[1]Film_Workers!$B$2:$BD$55,14,FALSE),D278=2,VLOOKUP(H278,[1]Film_Workers!$B$2:$BD$55,15,FALSE),D278=3,VLOOKUP(H278,[1]Film_Workers!$B$2:$BD$55,16,FALSE),D278=4,VLOOKUP(H278,[1]Film_Workers!$B$2:$BD$55,17,FALSE),D278=5,VLOOKUP(H278,[1]Film_Workers!$B$2:$BD$55,18,FALSE),D278=6,VLOOKUP(H278,[1]Film_Workers!$B$2:$BD$55,19,FALSE),D278=7,VLOOKUP(H278,[1]Film_Workers!$B$2:$BD$55,20,FALSE),D278=8,VLOOKUP(H278,[1]Film_Workers!$B$2:$BD$55,21,FALSE),D278=9,VLOOKUP(H278,[1]Film_Workers!$B$2:$BD$55,22,FALSE),D278=10,VLOOKUP(H278,[1]Film_Workers!$B$2:$BD$55,23,FALSE),D278=11,VLOOKUP(H278,[1]Film_Workers!$B$2:$BD$55,24,FALSE),D278=12,VLOOKUP(H278,[1]Film_Workers!$B$2:$BD$55,25,FALSE)),C278=2016,_xlfn.IFS(D278=1,VLOOKUP(H278,[1]Film_Workers!$B$2:$BD$55,26,FALSE),D278=2,VLOOKUP(H278,[1]Film_Workers!$B$2:$BD$55,27,FALSE),D278=3,VLOOKUP(H278,[1]Film_Workers!$B$2:$BD$55,28,FALSE),D278=4,VLOOKUP(H278,[1]Film_Workers!$B$2:$BD$55,29,FALSE),D278=5,VLOOKUP(H278,[1]Film_Workers!$B$2:$BD$55,30,FALSE),D278=6,VLOOKUP(H278,[1]Film_Workers!$B$2:$BD$55,31,FALSE),D278=7,VLOOKUP(H278,[1]Film_Workers!$B$2:$BD$55,32,FALSE),D278=8,VLOOKUP(H278,[1]Film_Workers!$B$2:$BD$55,33,FALSE),D278=9,VLOOKUP(H278,[1]Film_Workers!$B$2:$BD$55,34,FALSE),D278=10,VLOOKUP(H278,[1]Film_Workers!$B$2:$BD$55,35,FALSE),D278=11,VLOOKUP(H278,[1]Film_Workers!$B$2:$BD$55,36,FALSE),D278=12,VLOOKUP(H278,[1]Film_Workers!$B$2:$BD$55,37,FALSE)),C278=2017,_xlfn.IFS(D278=1,VLOOKUP(H278,[1]Film_Workers!$B$2:$BD$55,38,FALSE),D278=2,VLOOKUP(H278,[1]Film_Workers!$B$2:$BD$55,39,FALSE),D278=3,VLOOKUP(H278,[1]Film_Workers!$B$2:$BD$55,40,FALSE),D278=4,VLOOKUP(H278,[1]Film_Workers!$B$2:$BD$55,41,FALSE),D278=5,VLOOKUP(H278,[1]Film_Workers!$B$2:$BD$55,42,FALSE),D278=6,VLOOKUP(H278,[1]Film_Workers!$B$2:$BD$55,43,FALSE),D278=7,VLOOKUP(H278,[1]Film_Workers!$B$2:$BD$55,43,FALSE),D278=8,VLOOKUP(H278,[1]Film_Workers!$B$2:$BD$55,44,FALSE),D278=9,VLOOKUP(H278,[1]Film_Workers!$B$2:$BD$55,45,FALSE),D278=10,VLOOKUP(H278,[1]Film_Workers!$B$2:$BD$55,46,FALSE),D278=11,VLOOKUP(H278,[1]Film_Workers!$B$2:$BD$55,47,FALSE),D278=12,VLOOKUP(H278,[1]Film_Workers!$B$2:$BD$55,48)),C278=2018,_xlfn.IFS(D278=1,VLOOKUP(H278,[1]Film_Workers!$B$2:$BD$55,49,FALSE),D278=2,VLOOKUP(H278,[1]Film_Workers!$B$2:$BD$55,50,FALSE),D278=3,VLOOKUP(H278,[1]Film_Workers!$B$2:$BD$55,51,FALSE),D278=4,VLOOKUP(H278,[1]Film_Workers!$B$2:$BD$55,52,FALSE),D278=5,VLOOKUP(H278,[1]Film_Workers!$B$2:$BD$55,53,FALSE),D278=6,VLOOKUP(H278,[1]Film_Workers!$B$2:$BD$55,54)))</f>
        <v>0</v>
      </c>
      <c r="W278">
        <f>_xlfn.IFS(C278=2014,_xlfn.IFS(D278=1,VLOOKUP(H278,[1]Priv_Workers!$B$2:$BD$55,2,FALSE),D278=2,VLOOKUP(H278,[1]Priv_Workers!$B$2:$BD$55,3,FALSE),D278=3,VLOOKUP(H278,[1]Priv_Workers!$B$2:$BD$55,4,FALSE),D278=4,VLOOKUP(H278,[1]Priv_Workers!$B$2:$BD$55,5,FALSE),D278=5,VLOOKUP(H278,[1]Priv_Workers!$B$2:$BD$55,6,FALSE),D278=6,VLOOKUP(H278,[1]Priv_Workers!$B$2:$BD$55,7,FALSE),D278=7,VLOOKUP(H278,[1]Priv_Workers!$B$2:$BD$55,8,FALSE),D278=8,VLOOKUP(H278,[1]Priv_Workers!$B$2:$BD$55,9,FALSE),D278=9,VLOOKUP(H278,[1]Priv_Workers!$B$2:$BD$55,10,FALSE),D278=10,VLOOKUP(H278,[1]Priv_Workers!$B$2:$BD$55,11,FALSE),D278=11,VLOOKUP(H278,[1]Priv_Workers!$B$2:$BD$55,12,FALSE),D278=12,VLOOKUP(H278,[1]Priv_Workers!$B$2:$BD$55,13,FALSE)),C278=2015,_xlfn.IFS(D278=1,VLOOKUP(H278,[1]Priv_Workers!$B$2:$BD$55,14,FALSE),D278=2,VLOOKUP(H278,[1]Priv_Workers!$B$2:$BD$55,15,FALSE),D278=3,VLOOKUP(H278,[1]Priv_Workers!$B$2:$BD$55,16,FALSE),D278=4,VLOOKUP(H278,[1]Priv_Workers!$B$2:$BD$55,17,FALSE),D278=5,VLOOKUP(H278,[1]Priv_Workers!$B$2:$BD$55,18,FALSE),D278=6,VLOOKUP(H278,[1]Priv_Workers!$B$2:$BD$55,19,FALSE),D278=7,VLOOKUP(H278,[1]Priv_Workers!$B$2:$BD$55,20,FALSE),D278=8,VLOOKUP(H278,[1]Priv_Workers!$B$2:$BD$55,21,FALSE),D278=9,VLOOKUP(H278,[1]Priv_Workers!$B$2:$BD$55,22,FALSE),D278=10,VLOOKUP(H278,[1]Priv_Workers!$B$2:$BD$55,23,FALSE),D278=11,VLOOKUP(H278,[1]Priv_Workers!$B$2:$BD$55,24,FALSE),D278=12,VLOOKUP(H278,[1]Priv_Workers!$B$2:$BD$55,25,FALSE)),C278=2016,_xlfn.IFS(D278=1,VLOOKUP(H278,[1]Priv_Workers!$B$2:$BD$55,26,FALSE),D278=2,VLOOKUP(H278,[1]Priv_Workers!$B$2:$BD$55,27,FALSE),D278=3,VLOOKUP(H278,[1]Priv_Workers!$B$2:$BD$55,28,FALSE),D278=4,VLOOKUP(H278,[1]Priv_Workers!$B$2:$BD$55,29,FALSE),D278=5,VLOOKUP(H278,[1]Priv_Workers!$B$2:$BD$55,30,FALSE),D278=6,VLOOKUP(H278,[1]Priv_Workers!$B$2:$BD$55,31,FALSE),D278=7,VLOOKUP(H278,[1]Priv_Workers!$B$2:$BD$55,32,FALSE),D278=8,VLOOKUP(H278,[1]Priv_Workers!$B$2:$BD$55,33,FALSE),D278=9,VLOOKUP(H278,[1]Priv_Workers!$B$2:$BD$55,34,FALSE),D278=10,VLOOKUP(H278,[1]Priv_Workers!$B$2:$BD$55,35,FALSE),D278=11,VLOOKUP(H278,[1]Priv_Workers!$B$2:$BD$55,36,FALSE),D278=12,VLOOKUP(H278,[1]Priv_Workers!$B$2:$BD$55,37,FALSE)),C278=2017,_xlfn.IFS(D278=1,VLOOKUP(H278,[1]Priv_Workers!$B$2:$BD$55,38,FALSE),D278=2,VLOOKUP(H278,[1]Priv_Workers!$B$2:$BD$55,39,FALSE),D278=3,VLOOKUP(H278,[1]Priv_Workers!$B$2:$BD$55,40,FALSE),D278=4,VLOOKUP(H278,[1]Priv_Workers!$B$2:$BD$55,41,FALSE),D278=5,VLOOKUP(H278,[1]Priv_Workers!$B$2:$BD$55,42,FALSE),D278=6,VLOOKUP(H278,[1]Priv_Workers!$B$2:$BD$55,43,FALSE),D278=7,VLOOKUP(H278,[1]Priv_Workers!$B$2:$BD$55,43,FALSE),D278=8,VLOOKUP(H278,[1]Priv_Workers!$B$2:$BD$55,44,FALSE),D278=9,VLOOKUP(H278,[1]Priv_Workers!$B$2:$BD$55,45,FALSE),D278=10,VLOOKUP(H278,[1]Priv_Workers!$B$2:$BD$55,46,FALSE),D278=11,VLOOKUP(H278,[1]Priv_Workers!$B$2:$BD$55,47,FALSE),D278=12,VLOOKUP(H278,[1]Priv_Workers!$B$2:$BD$55,48)),C278=2018,_xlfn.IFS(D278=1,VLOOKUP(H278,[1]Priv_Workers!$B$2:$BD$55,49,FALSE),D278=2,VLOOKUP(H278,[1]Priv_Workers!$B$2:$BD$55,50,FALSE),D278=3,VLOOKUP(H278,[1]Priv_Workers!$B$2:$BD$55,51,FALSE),D278=4,VLOOKUP(H278,[1]Priv_Workers!$B$2:$BD$55,52,FALSE),D278=5,VLOOKUP(H278,[1]Priv_Workers!$B$2:$BD$55,53,FALSE),D278=6,VLOOKUP(H278,[1]Priv_Workers!$B$2:$BD$55,54)))</f>
        <v>0</v>
      </c>
      <c r="X278" s="3" t="e">
        <f t="shared" si="35"/>
        <v>#DIV/0!</v>
      </c>
      <c r="Y278" s="2">
        <f>_xlfn.IFS(C278=2014, _xlfn.IFS(E278=1, VLOOKUP(H278, [1]Wage_Info!$B$2:$AH$55, 2, FALSE), E278=2, VLOOKUP(H278, [1]Wage_Info!$B$2:$AH$55, 3, FALSE), E278=3, VLOOKUP(H278, [1]Wage_Info!$B$2:$AH$55, 4, FALSE), E278=4, VLOOKUP(H278, [1]Wage_Info!$B$2:$AH$55, 5, FALSE)), C278=2015, _xlfn.IFS(E278=1, VLOOKUP(H278, [1]Wage_Info!$B$2:$AH$55, 6, FALSE), E278=2, VLOOKUP(H278, [1]Wage_Info!$B$2:$AH$55, 7, FALSE), E278=3, VLOOKUP(H278, [1]Wage_Info!$B$2:$AH$55, 8, FALSE), E278=4, VLOOKUP(H278, [1]Wage_Info!$B$2:$AH$55, 9, FALSE)), C278=2016, _xlfn.IFS(E278=1, VLOOKUP(H278, [1]Wage_Info!$B$2:$AH$55, 10, FALSE), E278=2, VLOOKUP(H278, [1]Wage_Info!$B$2:$AH$55, 11, FALSE), E278=3, VLOOKUP(H278, [1]Wage_Info!$B$2:$AH$55, 12, FALSE), E278=4, VLOOKUP(H278, [1]Wage_Info!$B$2:$AH$55, 13, FALSE)), C278=2017, _xlfn.IFS(E278=1, VLOOKUP(H278, [1]Wage_Info!$B$2:$AH$55, 14, FALSE), E278=2, VLOOKUP(H278, [1]Wage_Info!$B$2:$AH$55, 15, FALSE), E278=3, VLOOKUP(H278, [1]Wage_Info!$B$2:$AH$55, 16, FALSE), E278=4, VLOOKUP(H278, [1]Wage_Info!$B$2:$AH$55, 17, FALSE)), C278 = 2018, _xlfn.IFS(E278=1, VLOOKUP(H278, [1]Wage_Info!$B$2:$AH$55, 18, FALSE), E278=3, VLOOKUP(H278, [1]Wage_Info!$B$2:$AH$55, 19, FALSE)))</f>
        <v>0</v>
      </c>
      <c r="Z278" s="2">
        <f>_xlfn.IFS(C278=2014, _xlfn.IFS(E278=1, VLOOKUP(H278, [1]Wage_Info!$B$2:$AL$55, 20, FALSE), E278=2, VLOOKUP(H278, [1]Wage_Info!$B$2:$AL$55, 21, FALSE), E278=3, VLOOKUP(H278, [1]Wage_Info!$B$2:$AL$55, 22, FALSE), E278=4, VLOOKUP(H278, [1]Wage_Info!$B$2:$AL$55, 23, FALSE)), C278=2015, _xlfn.IFS(E278=1, VLOOKUP(H278, [1]Wage_Info!$B$2:$AL$55, 24, FALSE), E278=2, VLOOKUP(H278, [1]Wage_Info!$B$2:$AL$55, 25, FALSE), E278=3, VLOOKUP(H278, [1]Wage_Info!$B$2:$AL$55, 26, FALSE), E278=4, VLOOKUP(H278, [1]Wage_Info!$B$2:$AL$55, 27, FALSE)), C278=2016, _xlfn.IFS(E278=1, VLOOKUP(H278, [1]Wage_Info!$B$2:$AL$55, 28, FALSE), E278=2, VLOOKUP(H278, [1]Wage_Info!$B$2:$AL$55, 29, FALSE), E278=3, VLOOKUP(H278, [1]Wage_Info!$B$2:$AL$55, 30, FALSE), E278=4, VLOOKUP(H278, [1]Wage_Info!$B$2:$AL$55, 31, FALSE)), C278=2017, _xlfn.IFS(E278=1, VLOOKUP(H278, [1]Wage_Info!$B$2:$AL$55, 32, FALSE), E278=2, VLOOKUP(H278, [1]Wage_Info!$B$2:$AL$55, 33, FALSE), E278=3, VLOOKUP(H278, [1]Wage_Info!$B$2:$AL$55, 34, FALSE), E278=4, VLOOKUP(H278, [1]Wage_Info!$B$2:$AL$55, 35, FALSE)), C278 = 2018, _xlfn.IFS(E278=1, VLOOKUP(H278, [1]Wage_Info!$B$2:$AL$55, 36, FALSE), E278=2, VLOOKUP(H278, [1]Wage_Info!$B$2:$AL$55, 37, FALSE)))</f>
        <v>0</v>
      </c>
      <c r="AA278" s="4" t="e">
        <f t="shared" si="36"/>
        <v>#DIV/0!</v>
      </c>
      <c r="AB278">
        <f>[1]Key!C278</f>
        <v>1</v>
      </c>
      <c r="AC278">
        <f t="shared" si="37"/>
        <v>0</v>
      </c>
      <c r="AD278">
        <f t="shared" si="38"/>
        <v>0</v>
      </c>
      <c r="AE278">
        <f t="shared" si="39"/>
        <v>0</v>
      </c>
      <c r="AF278">
        <f>[1]Key!D278</f>
        <v>0</v>
      </c>
    </row>
    <row r="279" spans="1:32" x14ac:dyDescent="0.3">
      <c r="A279">
        <v>278</v>
      </c>
      <c r="B279">
        <v>97</v>
      </c>
      <c r="C279">
        <v>2015</v>
      </c>
      <c r="D279">
        <v>10</v>
      </c>
      <c r="E279">
        <f t="shared" si="32"/>
        <v>4</v>
      </c>
      <c r="F279">
        <v>2017</v>
      </c>
      <c r="G279" t="s">
        <v>40</v>
      </c>
      <c r="H279" s="1">
        <f>VALUE(IF(G279="foreign",53,SUBSTITUTE(G279,G279,VLOOKUP(G279,[1]Key!$G$2:$H$55,2,))))</f>
        <v>5</v>
      </c>
      <c r="I279" t="s">
        <v>40</v>
      </c>
      <c r="J279">
        <f>VALUE(_xlfn.IFS(I279="foreign",53,I279="fictional",54, I279="unspecified", 55, NOT(OR(I279="foreign",I279="fictional")),SUBSTITUTE(I279,I279,VLOOKUP(I279,[1]Key!$G$2:$H$55,2,))))</f>
        <v>5</v>
      </c>
      <c r="K279">
        <f t="shared" si="33"/>
        <v>1</v>
      </c>
      <c r="L279">
        <f>VLOOKUP(H279, [1]Key!$H$2:$K$54, 2)</f>
        <v>3</v>
      </c>
      <c r="M279">
        <f>VLOOKUP(J279, [1]Key!$H$2:$K$54, 2)</f>
        <v>3</v>
      </c>
      <c r="N279">
        <f>VLOOKUP("*"&amp;G279&amp;"*",[1]Key!$N$2:$O$6,2,FALSE)</f>
        <v>4</v>
      </c>
      <c r="O279">
        <f>VLOOKUP("*"&amp;G279&amp;"*",[1]Key!$R$2:$S$11,2,FALSE)</f>
        <v>6</v>
      </c>
      <c r="P279">
        <v>2464</v>
      </c>
      <c r="Q279" s="2">
        <v>25000000</v>
      </c>
      <c r="R279" t="s">
        <v>37</v>
      </c>
      <c r="S279">
        <f>VLOOKUP(R279, [1]Key!$U$2:$V$50, 2, FALSE)</f>
        <v>3</v>
      </c>
      <c r="T279">
        <f t="shared" si="34"/>
        <v>0</v>
      </c>
      <c r="U279">
        <f>_xlfn.IFS(C279=2018, VLOOKUP(H279, '[1]State Pop'!$B$2:$G$55,6),C279=2017, VLOOKUP(H279, '[1]State Pop'!$B$2:$F$55,5),C279=2016, VLOOKUP(H279, '[1]State Pop'!$B$2:$F$55,4), C279=2015, VLOOKUP(H279, '[1]State Pop'!$B$2:$F$55,3), C279=2014, VLOOKUP(H279, '[1]State Pop'!$B$2:$F$55,2))</f>
        <v>39032444</v>
      </c>
      <c r="V279">
        <f>_xlfn.IFS(C279=2014,_xlfn.IFS(D279=1,VLOOKUP(H279,[1]Film_Workers!$B$2:$BD$55,2,FALSE),D279=2,VLOOKUP(H279,[1]Film_Workers!$B$2:$BD$55,3,FALSE),D279=3,VLOOKUP(H279,[1]Film_Workers!$B$2:$BD$55,4,FALSE),D279=4,VLOOKUP(H279,[1]Film_Workers!$B$2:$BD$55,5,FALSE),D279=5,VLOOKUP(H279,[1]Film_Workers!$B$2:$BD$55,6,FALSE),D279=6,VLOOKUP(H279,[1]Film_Workers!$B$2:$BD$55,7,FALSE),D279=7,VLOOKUP(H279,[1]Film_Workers!$B$2:$BD$55,8,FALSE),D279=8,VLOOKUP(H279,[1]Film_Workers!$B$2:$BD$55,9,FALSE),D279=9,VLOOKUP(H279,[1]Film_Workers!$B$2:$BD$55,10,FALSE),D279=10,VLOOKUP(H279,[1]Film_Workers!$B$2:$BD$55,11,FALSE),D279=11,VLOOKUP(H279,[1]Film_Workers!$B$2:$BD$55,12,FALSE),D279=12,VLOOKUP(H279,[1]Film_Workers!$B$2:$BD$55,13,FALSE)),C279=2015,_xlfn.IFS(D279=1,VLOOKUP(H279,[1]Film_Workers!$B$2:$BD$55,14,FALSE),D279=2,VLOOKUP(H279,[1]Film_Workers!$B$2:$BD$55,15,FALSE),D279=3,VLOOKUP(H279,[1]Film_Workers!$B$2:$BD$55,16,FALSE),D279=4,VLOOKUP(H279,[1]Film_Workers!$B$2:$BD$55,17,FALSE),D279=5,VLOOKUP(H279,[1]Film_Workers!$B$2:$BD$55,18,FALSE),D279=6,VLOOKUP(H279,[1]Film_Workers!$B$2:$BD$55,19,FALSE),D279=7,VLOOKUP(H279,[1]Film_Workers!$B$2:$BD$55,20,FALSE),D279=8,VLOOKUP(H279,[1]Film_Workers!$B$2:$BD$55,21,FALSE),D279=9,VLOOKUP(H279,[1]Film_Workers!$B$2:$BD$55,22,FALSE),D279=10,VLOOKUP(H279,[1]Film_Workers!$B$2:$BD$55,23,FALSE),D279=11,VLOOKUP(H279,[1]Film_Workers!$B$2:$BD$55,24,FALSE),D279=12,VLOOKUP(H279,[1]Film_Workers!$B$2:$BD$55,25,FALSE)),C279=2016,_xlfn.IFS(D279=1,VLOOKUP(H279,[1]Film_Workers!$B$2:$BD$55,26,FALSE),D279=2,VLOOKUP(H279,[1]Film_Workers!$B$2:$BD$55,27,FALSE),D279=3,VLOOKUP(H279,[1]Film_Workers!$B$2:$BD$55,28,FALSE),D279=4,VLOOKUP(H279,[1]Film_Workers!$B$2:$BD$55,29,FALSE),D279=5,VLOOKUP(H279,[1]Film_Workers!$B$2:$BD$55,30,FALSE),D279=6,VLOOKUP(H279,[1]Film_Workers!$B$2:$BD$55,31,FALSE),D279=7,VLOOKUP(H279,[1]Film_Workers!$B$2:$BD$55,32,FALSE),D279=8,VLOOKUP(H279,[1]Film_Workers!$B$2:$BD$55,33,FALSE),D279=9,VLOOKUP(H279,[1]Film_Workers!$B$2:$BD$55,34,FALSE),D279=10,VLOOKUP(H279,[1]Film_Workers!$B$2:$BD$55,35,FALSE),D279=11,VLOOKUP(H279,[1]Film_Workers!$B$2:$BD$55,36,FALSE),D279=12,VLOOKUP(H279,[1]Film_Workers!$B$2:$BD$55,37,FALSE)),C279=2017,_xlfn.IFS(D279=1,VLOOKUP(H279,[1]Film_Workers!$B$2:$BD$55,38,FALSE),D279=2,VLOOKUP(H279,[1]Film_Workers!$B$2:$BD$55,39,FALSE),D279=3,VLOOKUP(H279,[1]Film_Workers!$B$2:$BD$55,40,FALSE),D279=4,VLOOKUP(H279,[1]Film_Workers!$B$2:$BD$55,41,FALSE),D279=5,VLOOKUP(H279,[1]Film_Workers!$B$2:$BD$55,42,FALSE),D279=6,VLOOKUP(H279,[1]Film_Workers!$B$2:$BD$55,43,FALSE),D279=7,VLOOKUP(H279,[1]Film_Workers!$B$2:$BD$55,43,FALSE),D279=8,VLOOKUP(H279,[1]Film_Workers!$B$2:$BD$55,44,FALSE),D279=9,VLOOKUP(H279,[1]Film_Workers!$B$2:$BD$55,45,FALSE),D279=10,VLOOKUP(H279,[1]Film_Workers!$B$2:$BD$55,46,FALSE),D279=11,VLOOKUP(H279,[1]Film_Workers!$B$2:$BD$55,47,FALSE),D279=12,VLOOKUP(H279,[1]Film_Workers!$B$2:$BD$55,48)),C279=2018,_xlfn.IFS(D279=1,VLOOKUP(H279,[1]Film_Workers!$B$2:$BD$55,49,FALSE),D279=2,VLOOKUP(H279,[1]Film_Workers!$B$2:$BD$55,50,FALSE),D279=3,VLOOKUP(H279,[1]Film_Workers!$B$2:$BD$55,51,FALSE),D279=4,VLOOKUP(H279,[1]Film_Workers!$B$2:$BD$55,52,FALSE),D279=5,VLOOKUP(H279,[1]Film_Workers!$B$2:$BD$55,53,FALSE),D279=6,VLOOKUP(H279,[1]Film_Workers!$B$2:$BD$55,54)))</f>
        <v>125478</v>
      </c>
      <c r="W279">
        <f>_xlfn.IFS(C279=2014,_xlfn.IFS(D279=1,VLOOKUP(H279,[1]Priv_Workers!$B$2:$BD$55,2,FALSE),D279=2,VLOOKUP(H279,[1]Priv_Workers!$B$2:$BD$55,3,FALSE),D279=3,VLOOKUP(H279,[1]Priv_Workers!$B$2:$BD$55,4,FALSE),D279=4,VLOOKUP(H279,[1]Priv_Workers!$B$2:$BD$55,5,FALSE),D279=5,VLOOKUP(H279,[1]Priv_Workers!$B$2:$BD$55,6,FALSE),D279=6,VLOOKUP(H279,[1]Priv_Workers!$B$2:$BD$55,7,FALSE),D279=7,VLOOKUP(H279,[1]Priv_Workers!$B$2:$BD$55,8,FALSE),D279=8,VLOOKUP(H279,[1]Priv_Workers!$B$2:$BD$55,9,FALSE),D279=9,VLOOKUP(H279,[1]Priv_Workers!$B$2:$BD$55,10,FALSE),D279=10,VLOOKUP(H279,[1]Priv_Workers!$B$2:$BD$55,11,FALSE),D279=11,VLOOKUP(H279,[1]Priv_Workers!$B$2:$BD$55,12,FALSE),D279=12,VLOOKUP(H279,[1]Priv_Workers!$B$2:$BD$55,13,FALSE)),C279=2015,_xlfn.IFS(D279=1,VLOOKUP(H279,[1]Priv_Workers!$B$2:$BD$55,14,FALSE),D279=2,VLOOKUP(H279,[1]Priv_Workers!$B$2:$BD$55,15,FALSE),D279=3,VLOOKUP(H279,[1]Priv_Workers!$B$2:$BD$55,16,FALSE),D279=4,VLOOKUP(H279,[1]Priv_Workers!$B$2:$BD$55,17,FALSE),D279=5,VLOOKUP(H279,[1]Priv_Workers!$B$2:$BD$55,18,FALSE),D279=6,VLOOKUP(H279,[1]Priv_Workers!$B$2:$BD$55,19,FALSE),D279=7,VLOOKUP(H279,[1]Priv_Workers!$B$2:$BD$55,20,FALSE),D279=8,VLOOKUP(H279,[1]Priv_Workers!$B$2:$BD$55,21,FALSE),D279=9,VLOOKUP(H279,[1]Priv_Workers!$B$2:$BD$55,22,FALSE),D279=10,VLOOKUP(H279,[1]Priv_Workers!$B$2:$BD$55,23,FALSE),D279=11,VLOOKUP(H279,[1]Priv_Workers!$B$2:$BD$55,24,FALSE),D279=12,VLOOKUP(H279,[1]Priv_Workers!$B$2:$BD$55,25,FALSE)),C279=2016,_xlfn.IFS(D279=1,VLOOKUP(H279,[1]Priv_Workers!$B$2:$BD$55,26,FALSE),D279=2,VLOOKUP(H279,[1]Priv_Workers!$B$2:$BD$55,27,FALSE),D279=3,VLOOKUP(H279,[1]Priv_Workers!$B$2:$BD$55,28,FALSE),D279=4,VLOOKUP(H279,[1]Priv_Workers!$B$2:$BD$55,29,FALSE),D279=5,VLOOKUP(H279,[1]Priv_Workers!$B$2:$BD$55,30,FALSE),D279=6,VLOOKUP(H279,[1]Priv_Workers!$B$2:$BD$55,31,FALSE),D279=7,VLOOKUP(H279,[1]Priv_Workers!$B$2:$BD$55,32,FALSE),D279=8,VLOOKUP(H279,[1]Priv_Workers!$B$2:$BD$55,33,FALSE),D279=9,VLOOKUP(H279,[1]Priv_Workers!$B$2:$BD$55,34,FALSE),D279=10,VLOOKUP(H279,[1]Priv_Workers!$B$2:$BD$55,35,FALSE),D279=11,VLOOKUP(H279,[1]Priv_Workers!$B$2:$BD$55,36,FALSE),D279=12,VLOOKUP(H279,[1]Priv_Workers!$B$2:$BD$55,37,FALSE)),C279=2017,_xlfn.IFS(D279=1,VLOOKUP(H279,[1]Priv_Workers!$B$2:$BD$55,38,FALSE),D279=2,VLOOKUP(H279,[1]Priv_Workers!$B$2:$BD$55,39,FALSE),D279=3,VLOOKUP(H279,[1]Priv_Workers!$B$2:$BD$55,40,FALSE),D279=4,VLOOKUP(H279,[1]Priv_Workers!$B$2:$BD$55,41,FALSE),D279=5,VLOOKUP(H279,[1]Priv_Workers!$B$2:$BD$55,42,FALSE),D279=6,VLOOKUP(H279,[1]Priv_Workers!$B$2:$BD$55,43,FALSE),D279=7,VLOOKUP(H279,[1]Priv_Workers!$B$2:$BD$55,43,FALSE),D279=8,VLOOKUP(H279,[1]Priv_Workers!$B$2:$BD$55,44,FALSE),D279=9,VLOOKUP(H279,[1]Priv_Workers!$B$2:$BD$55,45,FALSE),D279=10,VLOOKUP(H279,[1]Priv_Workers!$B$2:$BD$55,46,FALSE),D279=11,VLOOKUP(H279,[1]Priv_Workers!$B$2:$BD$55,47,FALSE),D279=12,VLOOKUP(H279,[1]Priv_Workers!$B$2:$BD$55,48)),C279=2018,_xlfn.IFS(D279=1,VLOOKUP(H279,[1]Priv_Workers!$B$2:$BD$55,49,FALSE),D279=2,VLOOKUP(H279,[1]Priv_Workers!$B$2:$BD$55,50,FALSE),D279=3,VLOOKUP(H279,[1]Priv_Workers!$B$2:$BD$55,51,FALSE),D279=4,VLOOKUP(H279,[1]Priv_Workers!$B$2:$BD$55,52,FALSE),D279=5,VLOOKUP(H279,[1]Priv_Workers!$B$2:$BD$55,53,FALSE),D279=6,VLOOKUP(H279,[1]Priv_Workers!$B$2:$BD$55,54)))</f>
        <v>14174971</v>
      </c>
      <c r="X279" s="3">
        <f t="shared" si="35"/>
        <v>8.8520816021422557E-3</v>
      </c>
      <c r="Y279" s="2">
        <f>_xlfn.IFS(C279=2014, _xlfn.IFS(E279=1, VLOOKUP(H279, [1]Wage_Info!$B$2:$AH$55, 2, FALSE), E279=2, VLOOKUP(H279, [1]Wage_Info!$B$2:$AH$55, 3, FALSE), E279=3, VLOOKUP(H279, [1]Wage_Info!$B$2:$AH$55, 4, FALSE), E279=4, VLOOKUP(H279, [1]Wage_Info!$B$2:$AH$55, 5, FALSE)), C279=2015, _xlfn.IFS(E279=1, VLOOKUP(H279, [1]Wage_Info!$B$2:$AH$55, 6, FALSE), E279=2, VLOOKUP(H279, [1]Wage_Info!$B$2:$AH$55, 7, FALSE), E279=3, VLOOKUP(H279, [1]Wage_Info!$B$2:$AH$55, 8, FALSE), E279=4, VLOOKUP(H279, [1]Wage_Info!$B$2:$AH$55, 9, FALSE)), C279=2016, _xlfn.IFS(E279=1, VLOOKUP(H279, [1]Wage_Info!$B$2:$AH$55, 10, FALSE), E279=2, VLOOKUP(H279, [1]Wage_Info!$B$2:$AH$55, 11, FALSE), E279=3, VLOOKUP(H279, [1]Wage_Info!$B$2:$AH$55, 12, FALSE), E279=4, VLOOKUP(H279, [1]Wage_Info!$B$2:$AH$55, 13, FALSE)), C279=2017, _xlfn.IFS(E279=1, VLOOKUP(H279, [1]Wage_Info!$B$2:$AH$55, 14, FALSE), E279=2, VLOOKUP(H279, [1]Wage_Info!$B$2:$AH$55, 15, FALSE), E279=3, VLOOKUP(H279, [1]Wage_Info!$B$2:$AH$55, 16, FALSE), E279=4, VLOOKUP(H279, [1]Wage_Info!$B$2:$AH$55, 17, FALSE)), C279 = 2018, _xlfn.IFS(E279=1, VLOOKUP(H279, [1]Wage_Info!$B$2:$AH$55, 18, FALSE), E279=3, VLOOKUP(H279, [1]Wage_Info!$B$2:$AH$55, 19, FALSE)))</f>
        <v>4081891207</v>
      </c>
      <c r="Z279" s="2">
        <f>_xlfn.IFS(C279=2014, _xlfn.IFS(E279=1, VLOOKUP(H279, [1]Wage_Info!$B$2:$AL$55, 20, FALSE), E279=2, VLOOKUP(H279, [1]Wage_Info!$B$2:$AL$55, 21, FALSE), E279=3, VLOOKUP(H279, [1]Wage_Info!$B$2:$AL$55, 22, FALSE), E279=4, VLOOKUP(H279, [1]Wage_Info!$B$2:$AL$55, 23, FALSE)), C279=2015, _xlfn.IFS(E279=1, VLOOKUP(H279, [1]Wage_Info!$B$2:$AL$55, 24, FALSE), E279=2, VLOOKUP(H279, [1]Wage_Info!$B$2:$AL$55, 25, FALSE), E279=3, VLOOKUP(H279, [1]Wage_Info!$B$2:$AL$55, 26, FALSE), E279=4, VLOOKUP(H279, [1]Wage_Info!$B$2:$AL$55, 27, FALSE)), C279=2016, _xlfn.IFS(E279=1, VLOOKUP(H279, [1]Wage_Info!$B$2:$AL$55, 28, FALSE), E279=2, VLOOKUP(H279, [1]Wage_Info!$B$2:$AL$55, 29, FALSE), E279=3, VLOOKUP(H279, [1]Wage_Info!$B$2:$AL$55, 30, FALSE), E279=4, VLOOKUP(H279, [1]Wage_Info!$B$2:$AL$55, 31, FALSE)), C279=2017, _xlfn.IFS(E279=1, VLOOKUP(H279, [1]Wage_Info!$B$2:$AL$55, 32, FALSE), E279=2, VLOOKUP(H279, [1]Wage_Info!$B$2:$AL$55, 33, FALSE), E279=3, VLOOKUP(H279, [1]Wage_Info!$B$2:$AL$55, 34, FALSE), E279=4, VLOOKUP(H279, [1]Wage_Info!$B$2:$AL$55, 35, FALSE)), C279 = 2018, _xlfn.IFS(E279=1, VLOOKUP(H279, [1]Wage_Info!$B$2:$AL$55, 36, FALSE), E279=2, VLOOKUP(H279, [1]Wage_Info!$B$2:$AL$55, 37, FALSE)))</f>
        <v>235852119833</v>
      </c>
      <c r="AA279" s="4">
        <f t="shared" si="36"/>
        <v>1.7306993932851941E-2</v>
      </c>
      <c r="AB279">
        <f>[1]Key!C279</f>
        <v>1</v>
      </c>
      <c r="AC279">
        <f t="shared" si="37"/>
        <v>1</v>
      </c>
      <c r="AD279">
        <f t="shared" si="38"/>
        <v>0</v>
      </c>
      <c r="AE279">
        <f t="shared" si="39"/>
        <v>1</v>
      </c>
      <c r="AF279">
        <f>[1]Key!D279</f>
        <v>0</v>
      </c>
    </row>
    <row r="280" spans="1:32" x14ac:dyDescent="0.3">
      <c r="A280">
        <v>279</v>
      </c>
      <c r="B280">
        <v>98</v>
      </c>
      <c r="C280">
        <v>2014</v>
      </c>
      <c r="D280">
        <v>10</v>
      </c>
      <c r="E280">
        <f t="shared" si="32"/>
        <v>4</v>
      </c>
      <c r="F280">
        <v>2017</v>
      </c>
      <c r="G280" t="s">
        <v>75</v>
      </c>
      <c r="H280" s="1">
        <f>VALUE(IF(G280="foreign",53,SUBSTITUTE(G280,G280,VLOOKUP(G280,[1]Key!$G$2:$H$55,2,))))</f>
        <v>19</v>
      </c>
      <c r="I280" t="s">
        <v>47</v>
      </c>
      <c r="J280">
        <f>VALUE(_xlfn.IFS(I280="foreign",53,I280="fictional",54, I280="unspecified", 55, NOT(OR(I280="foreign",I280="fictional")),SUBSTITUTE(I280,I280,VLOOKUP(I280,[1]Key!$G$2:$H$55,2,))))</f>
        <v>55</v>
      </c>
      <c r="K280">
        <f t="shared" si="33"/>
        <v>0</v>
      </c>
      <c r="L280">
        <f>VLOOKUP(H280, [1]Key!$H$2:$K$54, 2)</f>
        <v>4</v>
      </c>
      <c r="M280">
        <f>VLOOKUP(J280, [1]Key!$H$2:$K$54, 2)</f>
        <v>0</v>
      </c>
      <c r="N280">
        <f>VLOOKUP("*"&amp;G280&amp;"*",[1]Key!$N$2:$O$6,2,FALSE)</f>
        <v>3</v>
      </c>
      <c r="O280">
        <f>VLOOKUP("*"&amp;G280&amp;"*",[1]Key!$R$2:$S$11,2,FALSE)</f>
        <v>9</v>
      </c>
      <c r="P280">
        <v>2418</v>
      </c>
      <c r="Q280" s="2">
        <v>21000000</v>
      </c>
      <c r="R280" t="s">
        <v>127</v>
      </c>
      <c r="S280">
        <f>VLOOKUP(R280, [1]Key!$U$2:$V$50, 2, FALSE)</f>
        <v>33</v>
      </c>
      <c r="T280">
        <f t="shared" si="34"/>
        <v>1</v>
      </c>
      <c r="U280">
        <f>_xlfn.IFS(C280=2018, VLOOKUP(H280, '[1]State Pop'!$B$2:$G$55,6),C280=2017, VLOOKUP(H280, '[1]State Pop'!$B$2:$F$55,5),C280=2016, VLOOKUP(H280, '[1]State Pop'!$B$2:$F$55,4), C280=2015, VLOOKUP(H280, '[1]State Pop'!$B$2:$F$55,3), C280=2014, VLOOKUP(H280, '[1]State Pop'!$B$2:$F$55,2))</f>
        <v>4648797</v>
      </c>
      <c r="V280">
        <f>_xlfn.IFS(C280=2014,_xlfn.IFS(D280=1,VLOOKUP(H280,[1]Film_Workers!$B$2:$BD$55,2,FALSE),D280=2,VLOOKUP(H280,[1]Film_Workers!$B$2:$BD$55,3,FALSE),D280=3,VLOOKUP(H280,[1]Film_Workers!$B$2:$BD$55,4,FALSE),D280=4,VLOOKUP(H280,[1]Film_Workers!$B$2:$BD$55,5,FALSE),D280=5,VLOOKUP(H280,[1]Film_Workers!$B$2:$BD$55,6,FALSE),D280=6,VLOOKUP(H280,[1]Film_Workers!$B$2:$BD$55,7,FALSE),D280=7,VLOOKUP(H280,[1]Film_Workers!$B$2:$BD$55,8,FALSE),D280=8,VLOOKUP(H280,[1]Film_Workers!$B$2:$BD$55,9,FALSE),D280=9,VLOOKUP(H280,[1]Film_Workers!$B$2:$BD$55,10,FALSE),D280=10,VLOOKUP(H280,[1]Film_Workers!$B$2:$BD$55,11,FALSE),D280=11,VLOOKUP(H280,[1]Film_Workers!$B$2:$BD$55,12,FALSE),D280=12,VLOOKUP(H280,[1]Film_Workers!$B$2:$BD$55,13,FALSE)),C280=2015,_xlfn.IFS(D280=1,VLOOKUP(H280,[1]Film_Workers!$B$2:$BD$55,14,FALSE),D280=2,VLOOKUP(H280,[1]Film_Workers!$B$2:$BD$55,15,FALSE),D280=3,VLOOKUP(H280,[1]Film_Workers!$B$2:$BD$55,16,FALSE),D280=4,VLOOKUP(H280,[1]Film_Workers!$B$2:$BD$55,17,FALSE),D280=5,VLOOKUP(H280,[1]Film_Workers!$B$2:$BD$55,18,FALSE),D280=6,VLOOKUP(H280,[1]Film_Workers!$B$2:$BD$55,19,FALSE),D280=7,VLOOKUP(H280,[1]Film_Workers!$B$2:$BD$55,20,FALSE),D280=8,VLOOKUP(H280,[1]Film_Workers!$B$2:$BD$55,21,FALSE),D280=9,VLOOKUP(H280,[1]Film_Workers!$B$2:$BD$55,22,FALSE),D280=10,VLOOKUP(H280,[1]Film_Workers!$B$2:$BD$55,23,FALSE),D280=11,VLOOKUP(H280,[1]Film_Workers!$B$2:$BD$55,24,FALSE),D280=12,VLOOKUP(H280,[1]Film_Workers!$B$2:$BD$55,25,FALSE)),C280=2016,_xlfn.IFS(D280=1,VLOOKUP(H280,[1]Film_Workers!$B$2:$BD$55,26,FALSE),D280=2,VLOOKUP(H280,[1]Film_Workers!$B$2:$BD$55,27,FALSE),D280=3,VLOOKUP(H280,[1]Film_Workers!$B$2:$BD$55,28,FALSE),D280=4,VLOOKUP(H280,[1]Film_Workers!$B$2:$BD$55,29,FALSE),D280=5,VLOOKUP(H280,[1]Film_Workers!$B$2:$BD$55,30,FALSE),D280=6,VLOOKUP(H280,[1]Film_Workers!$B$2:$BD$55,31,FALSE),D280=7,VLOOKUP(H280,[1]Film_Workers!$B$2:$BD$55,32,FALSE),D280=8,VLOOKUP(H280,[1]Film_Workers!$B$2:$BD$55,33,FALSE),D280=9,VLOOKUP(H280,[1]Film_Workers!$B$2:$BD$55,34,FALSE),D280=10,VLOOKUP(H280,[1]Film_Workers!$B$2:$BD$55,35,FALSE),D280=11,VLOOKUP(H280,[1]Film_Workers!$B$2:$BD$55,36,FALSE),D280=12,VLOOKUP(H280,[1]Film_Workers!$B$2:$BD$55,37,FALSE)),C280=2017,_xlfn.IFS(D280=1,VLOOKUP(H280,[1]Film_Workers!$B$2:$BD$55,38,FALSE),D280=2,VLOOKUP(H280,[1]Film_Workers!$B$2:$BD$55,39,FALSE),D280=3,VLOOKUP(H280,[1]Film_Workers!$B$2:$BD$55,40,FALSE),D280=4,VLOOKUP(H280,[1]Film_Workers!$B$2:$BD$55,41,FALSE),D280=5,VLOOKUP(H280,[1]Film_Workers!$B$2:$BD$55,42,FALSE),D280=6,VLOOKUP(H280,[1]Film_Workers!$B$2:$BD$55,43,FALSE),D280=7,VLOOKUP(H280,[1]Film_Workers!$B$2:$BD$55,43,FALSE),D280=8,VLOOKUP(H280,[1]Film_Workers!$B$2:$BD$55,44,FALSE),D280=9,VLOOKUP(H280,[1]Film_Workers!$B$2:$BD$55,45,FALSE),D280=10,VLOOKUP(H280,[1]Film_Workers!$B$2:$BD$55,46,FALSE),D280=11,VLOOKUP(H280,[1]Film_Workers!$B$2:$BD$55,47,FALSE),D280=12,VLOOKUP(H280,[1]Film_Workers!$B$2:$BD$55,48)),C280=2018,_xlfn.IFS(D280=1,VLOOKUP(H280,[1]Film_Workers!$B$2:$BD$55,49,FALSE),D280=2,VLOOKUP(H280,[1]Film_Workers!$B$2:$BD$55,50,FALSE),D280=3,VLOOKUP(H280,[1]Film_Workers!$B$2:$BD$55,51,FALSE),D280=4,VLOOKUP(H280,[1]Film_Workers!$B$2:$BD$55,52,FALSE),D280=5,VLOOKUP(H280,[1]Film_Workers!$B$2:$BD$55,53,FALSE),D280=6,VLOOKUP(H280,[1]Film_Workers!$B$2:$BD$55,54)))</f>
        <v>4313</v>
      </c>
      <c r="W280">
        <f>_xlfn.IFS(C280=2014,_xlfn.IFS(D280=1,VLOOKUP(H280,[1]Priv_Workers!$B$2:$BD$55,2,FALSE),D280=2,VLOOKUP(H280,[1]Priv_Workers!$B$2:$BD$55,3,FALSE),D280=3,VLOOKUP(H280,[1]Priv_Workers!$B$2:$BD$55,4,FALSE),D280=4,VLOOKUP(H280,[1]Priv_Workers!$B$2:$BD$55,5,FALSE),D280=5,VLOOKUP(H280,[1]Priv_Workers!$B$2:$BD$55,6,FALSE),D280=6,VLOOKUP(H280,[1]Priv_Workers!$B$2:$BD$55,7,FALSE),D280=7,VLOOKUP(H280,[1]Priv_Workers!$B$2:$BD$55,8,FALSE),D280=8,VLOOKUP(H280,[1]Priv_Workers!$B$2:$BD$55,9,FALSE),D280=9,VLOOKUP(H280,[1]Priv_Workers!$B$2:$BD$55,10,FALSE),D280=10,VLOOKUP(H280,[1]Priv_Workers!$B$2:$BD$55,11,FALSE),D280=11,VLOOKUP(H280,[1]Priv_Workers!$B$2:$BD$55,12,FALSE),D280=12,VLOOKUP(H280,[1]Priv_Workers!$B$2:$BD$55,13,FALSE)),C280=2015,_xlfn.IFS(D280=1,VLOOKUP(H280,[1]Priv_Workers!$B$2:$BD$55,14,FALSE),D280=2,VLOOKUP(H280,[1]Priv_Workers!$B$2:$BD$55,15,FALSE),D280=3,VLOOKUP(H280,[1]Priv_Workers!$B$2:$BD$55,16,FALSE),D280=4,VLOOKUP(H280,[1]Priv_Workers!$B$2:$BD$55,17,FALSE),D280=5,VLOOKUP(H280,[1]Priv_Workers!$B$2:$BD$55,18,FALSE),D280=6,VLOOKUP(H280,[1]Priv_Workers!$B$2:$BD$55,19,FALSE),D280=7,VLOOKUP(H280,[1]Priv_Workers!$B$2:$BD$55,20,FALSE),D280=8,VLOOKUP(H280,[1]Priv_Workers!$B$2:$BD$55,21,FALSE),D280=9,VLOOKUP(H280,[1]Priv_Workers!$B$2:$BD$55,22,FALSE),D280=10,VLOOKUP(H280,[1]Priv_Workers!$B$2:$BD$55,23,FALSE),D280=11,VLOOKUP(H280,[1]Priv_Workers!$B$2:$BD$55,24,FALSE),D280=12,VLOOKUP(H280,[1]Priv_Workers!$B$2:$BD$55,25,FALSE)),C280=2016,_xlfn.IFS(D280=1,VLOOKUP(H280,[1]Priv_Workers!$B$2:$BD$55,26,FALSE),D280=2,VLOOKUP(H280,[1]Priv_Workers!$B$2:$BD$55,27,FALSE),D280=3,VLOOKUP(H280,[1]Priv_Workers!$B$2:$BD$55,28,FALSE),D280=4,VLOOKUP(H280,[1]Priv_Workers!$B$2:$BD$55,29,FALSE),D280=5,VLOOKUP(H280,[1]Priv_Workers!$B$2:$BD$55,30,FALSE),D280=6,VLOOKUP(H280,[1]Priv_Workers!$B$2:$BD$55,31,FALSE),D280=7,VLOOKUP(H280,[1]Priv_Workers!$B$2:$BD$55,32,FALSE),D280=8,VLOOKUP(H280,[1]Priv_Workers!$B$2:$BD$55,33,FALSE),D280=9,VLOOKUP(H280,[1]Priv_Workers!$B$2:$BD$55,34,FALSE),D280=10,VLOOKUP(H280,[1]Priv_Workers!$B$2:$BD$55,35,FALSE),D280=11,VLOOKUP(H280,[1]Priv_Workers!$B$2:$BD$55,36,FALSE),D280=12,VLOOKUP(H280,[1]Priv_Workers!$B$2:$BD$55,37,FALSE)),C280=2017,_xlfn.IFS(D280=1,VLOOKUP(H280,[1]Priv_Workers!$B$2:$BD$55,38,FALSE),D280=2,VLOOKUP(H280,[1]Priv_Workers!$B$2:$BD$55,39,FALSE),D280=3,VLOOKUP(H280,[1]Priv_Workers!$B$2:$BD$55,40,FALSE),D280=4,VLOOKUP(H280,[1]Priv_Workers!$B$2:$BD$55,41,FALSE),D280=5,VLOOKUP(H280,[1]Priv_Workers!$B$2:$BD$55,42,FALSE),D280=6,VLOOKUP(H280,[1]Priv_Workers!$B$2:$BD$55,43,FALSE),D280=7,VLOOKUP(H280,[1]Priv_Workers!$B$2:$BD$55,43,FALSE),D280=8,VLOOKUP(H280,[1]Priv_Workers!$B$2:$BD$55,44,FALSE),D280=9,VLOOKUP(H280,[1]Priv_Workers!$B$2:$BD$55,45,FALSE),D280=10,VLOOKUP(H280,[1]Priv_Workers!$B$2:$BD$55,46,FALSE),D280=11,VLOOKUP(H280,[1]Priv_Workers!$B$2:$BD$55,47,FALSE),D280=12,VLOOKUP(H280,[1]Priv_Workers!$B$2:$BD$55,48)),C280=2018,_xlfn.IFS(D280=1,VLOOKUP(H280,[1]Priv_Workers!$B$2:$BD$55,49,FALSE),D280=2,VLOOKUP(H280,[1]Priv_Workers!$B$2:$BD$55,50,FALSE),D280=3,VLOOKUP(H280,[1]Priv_Workers!$B$2:$BD$55,51,FALSE),D280=4,VLOOKUP(H280,[1]Priv_Workers!$B$2:$BD$55,52,FALSE),D280=5,VLOOKUP(H280,[1]Priv_Workers!$B$2:$BD$55,53,FALSE),D280=6,VLOOKUP(H280,[1]Priv_Workers!$B$2:$BD$55,54)))</f>
        <v>1634089</v>
      </c>
      <c r="X280" s="3">
        <f t="shared" si="35"/>
        <v>2.6393911225153586E-3</v>
      </c>
      <c r="Y280" s="2">
        <f>_xlfn.IFS(C280=2014, _xlfn.IFS(E280=1, VLOOKUP(H280, [1]Wage_Info!$B$2:$AH$55, 2, FALSE), E280=2, VLOOKUP(H280, [1]Wage_Info!$B$2:$AH$55, 3, FALSE), E280=3, VLOOKUP(H280, [1]Wage_Info!$B$2:$AH$55, 4, FALSE), E280=4, VLOOKUP(H280, [1]Wage_Info!$B$2:$AH$55, 5, FALSE)), C280=2015, _xlfn.IFS(E280=1, VLOOKUP(H280, [1]Wage_Info!$B$2:$AH$55, 6, FALSE), E280=2, VLOOKUP(H280, [1]Wage_Info!$B$2:$AH$55, 7, FALSE), E280=3, VLOOKUP(H280, [1]Wage_Info!$B$2:$AH$55, 8, FALSE), E280=4, VLOOKUP(H280, [1]Wage_Info!$B$2:$AH$55, 9, FALSE)), C280=2016, _xlfn.IFS(E280=1, VLOOKUP(H280, [1]Wage_Info!$B$2:$AH$55, 10, FALSE), E280=2, VLOOKUP(H280, [1]Wage_Info!$B$2:$AH$55, 11, FALSE), E280=3, VLOOKUP(H280, [1]Wage_Info!$B$2:$AH$55, 12, FALSE), E280=4, VLOOKUP(H280, [1]Wage_Info!$B$2:$AH$55, 13, FALSE)), C280=2017, _xlfn.IFS(E280=1, VLOOKUP(H280, [1]Wage_Info!$B$2:$AH$55, 14, FALSE), E280=2, VLOOKUP(H280, [1]Wage_Info!$B$2:$AH$55, 15, FALSE), E280=3, VLOOKUP(H280, [1]Wage_Info!$B$2:$AH$55, 16, FALSE), E280=4, VLOOKUP(H280, [1]Wage_Info!$B$2:$AH$55, 17, FALSE)), C280 = 2018, _xlfn.IFS(E280=1, VLOOKUP(H280, [1]Wage_Info!$B$2:$AH$55, 18, FALSE), E280=3, VLOOKUP(H280, [1]Wage_Info!$B$2:$AH$55, 19, FALSE)))</f>
        <v>65518457</v>
      </c>
      <c r="Z280" s="2">
        <f>_xlfn.IFS(C280=2014, _xlfn.IFS(E280=1, VLOOKUP(H280, [1]Wage_Info!$B$2:$AL$55, 20, FALSE), E280=2, VLOOKUP(H280, [1]Wage_Info!$B$2:$AL$55, 21, FALSE), E280=3, VLOOKUP(H280, [1]Wage_Info!$B$2:$AL$55, 22, FALSE), E280=4, VLOOKUP(H280, [1]Wage_Info!$B$2:$AL$55, 23, FALSE)), C280=2015, _xlfn.IFS(E280=1, VLOOKUP(H280, [1]Wage_Info!$B$2:$AL$55, 24, FALSE), E280=2, VLOOKUP(H280, [1]Wage_Info!$B$2:$AL$55, 25, FALSE), E280=3, VLOOKUP(H280, [1]Wage_Info!$B$2:$AL$55, 26, FALSE), E280=4, VLOOKUP(H280, [1]Wage_Info!$B$2:$AL$55, 27, FALSE)), C280=2016, _xlfn.IFS(E280=1, VLOOKUP(H280, [1]Wage_Info!$B$2:$AL$55, 28, FALSE), E280=2, VLOOKUP(H280, [1]Wage_Info!$B$2:$AL$55, 29, FALSE), E280=3, VLOOKUP(H280, [1]Wage_Info!$B$2:$AL$55, 30, FALSE), E280=4, VLOOKUP(H280, [1]Wage_Info!$B$2:$AL$55, 31, FALSE)), C280=2017, _xlfn.IFS(E280=1, VLOOKUP(H280, [1]Wage_Info!$B$2:$AL$55, 32, FALSE), E280=2, VLOOKUP(H280, [1]Wage_Info!$B$2:$AL$55, 33, FALSE), E280=3, VLOOKUP(H280, [1]Wage_Info!$B$2:$AL$55, 34, FALSE), E280=4, VLOOKUP(H280, [1]Wage_Info!$B$2:$AL$55, 35, FALSE)), C280 = 2018, _xlfn.IFS(E280=1, VLOOKUP(H280, [1]Wage_Info!$B$2:$AL$55, 36, FALSE), E280=2, VLOOKUP(H280, [1]Wage_Info!$B$2:$AL$55, 37, FALSE)))</f>
        <v>20000213101</v>
      </c>
      <c r="AA280" s="4">
        <f t="shared" si="36"/>
        <v>3.2758879452501489E-3</v>
      </c>
      <c r="AB280">
        <f>[1]Key!C280</f>
        <v>1</v>
      </c>
      <c r="AC280">
        <f t="shared" si="37"/>
        <v>0</v>
      </c>
      <c r="AD280">
        <f t="shared" si="38"/>
        <v>0</v>
      </c>
      <c r="AE280">
        <f t="shared" si="39"/>
        <v>0</v>
      </c>
      <c r="AF280">
        <f>[1]Key!D280</f>
        <v>0</v>
      </c>
    </row>
    <row r="281" spans="1:32" x14ac:dyDescent="0.3">
      <c r="A281">
        <v>280</v>
      </c>
      <c r="B281">
        <v>99</v>
      </c>
      <c r="C281">
        <v>2015</v>
      </c>
      <c r="D281">
        <v>8</v>
      </c>
      <c r="E281">
        <f t="shared" si="32"/>
        <v>3</v>
      </c>
      <c r="F281">
        <v>2017</v>
      </c>
      <c r="G281" t="s">
        <v>40</v>
      </c>
      <c r="H281" s="1">
        <f>VALUE(IF(G281="foreign",53,SUBSTITUTE(G281,G281,VLOOKUP(G281,[1]Key!$G$2:$H$55,2,))))</f>
        <v>5</v>
      </c>
      <c r="I281" t="s">
        <v>47</v>
      </c>
      <c r="J281">
        <f>VALUE(_xlfn.IFS(I281="foreign",53,I281="fictional",54, I281="unspecified", 55, NOT(OR(I281="foreign",I281="fictional")),SUBSTITUTE(I281,I281,VLOOKUP(I281,[1]Key!$G$2:$H$55,2,))))</f>
        <v>55</v>
      </c>
      <c r="K281">
        <f t="shared" si="33"/>
        <v>0</v>
      </c>
      <c r="L281">
        <f>VLOOKUP(H281, [1]Key!$H$2:$K$54, 2)</f>
        <v>3</v>
      </c>
      <c r="M281">
        <f>VLOOKUP(J281, [1]Key!$H$2:$K$54, 2)</f>
        <v>0</v>
      </c>
      <c r="N281">
        <f>VLOOKUP("*"&amp;G281&amp;"*",[1]Key!$N$2:$O$6,2,FALSE)</f>
        <v>4</v>
      </c>
      <c r="O281">
        <f>VLOOKUP("*"&amp;G281&amp;"*",[1]Key!$R$2:$S$11,2,FALSE)</f>
        <v>6</v>
      </c>
      <c r="P281">
        <v>2417</v>
      </c>
      <c r="Q281" s="2">
        <v>12000000</v>
      </c>
      <c r="R281" t="s">
        <v>37</v>
      </c>
      <c r="S281">
        <f>VLOOKUP(R281, [1]Key!$U$2:$V$50, 2, FALSE)</f>
        <v>3</v>
      </c>
      <c r="T281">
        <f t="shared" si="34"/>
        <v>0</v>
      </c>
      <c r="U281">
        <f>_xlfn.IFS(C281=2018, VLOOKUP(H281, '[1]State Pop'!$B$2:$G$55,6),C281=2017, VLOOKUP(H281, '[1]State Pop'!$B$2:$F$55,5),C281=2016, VLOOKUP(H281, '[1]State Pop'!$B$2:$F$55,4), C281=2015, VLOOKUP(H281, '[1]State Pop'!$B$2:$F$55,3), C281=2014, VLOOKUP(H281, '[1]State Pop'!$B$2:$F$55,2))</f>
        <v>39032444</v>
      </c>
      <c r="V281">
        <f>_xlfn.IFS(C281=2014,_xlfn.IFS(D281=1,VLOOKUP(H281,[1]Film_Workers!$B$2:$BD$55,2,FALSE),D281=2,VLOOKUP(H281,[1]Film_Workers!$B$2:$BD$55,3,FALSE),D281=3,VLOOKUP(H281,[1]Film_Workers!$B$2:$BD$55,4,FALSE),D281=4,VLOOKUP(H281,[1]Film_Workers!$B$2:$BD$55,5,FALSE),D281=5,VLOOKUP(H281,[1]Film_Workers!$B$2:$BD$55,6,FALSE),D281=6,VLOOKUP(H281,[1]Film_Workers!$B$2:$BD$55,7,FALSE),D281=7,VLOOKUP(H281,[1]Film_Workers!$B$2:$BD$55,8,FALSE),D281=8,VLOOKUP(H281,[1]Film_Workers!$B$2:$BD$55,9,FALSE),D281=9,VLOOKUP(H281,[1]Film_Workers!$B$2:$BD$55,10,FALSE),D281=10,VLOOKUP(H281,[1]Film_Workers!$B$2:$BD$55,11,FALSE),D281=11,VLOOKUP(H281,[1]Film_Workers!$B$2:$BD$55,12,FALSE),D281=12,VLOOKUP(H281,[1]Film_Workers!$B$2:$BD$55,13,FALSE)),C281=2015,_xlfn.IFS(D281=1,VLOOKUP(H281,[1]Film_Workers!$B$2:$BD$55,14,FALSE),D281=2,VLOOKUP(H281,[1]Film_Workers!$B$2:$BD$55,15,FALSE),D281=3,VLOOKUP(H281,[1]Film_Workers!$B$2:$BD$55,16,FALSE),D281=4,VLOOKUP(H281,[1]Film_Workers!$B$2:$BD$55,17,FALSE),D281=5,VLOOKUP(H281,[1]Film_Workers!$B$2:$BD$55,18,FALSE),D281=6,VLOOKUP(H281,[1]Film_Workers!$B$2:$BD$55,19,FALSE),D281=7,VLOOKUP(H281,[1]Film_Workers!$B$2:$BD$55,20,FALSE),D281=8,VLOOKUP(H281,[1]Film_Workers!$B$2:$BD$55,21,FALSE),D281=9,VLOOKUP(H281,[1]Film_Workers!$B$2:$BD$55,22,FALSE),D281=10,VLOOKUP(H281,[1]Film_Workers!$B$2:$BD$55,23,FALSE),D281=11,VLOOKUP(H281,[1]Film_Workers!$B$2:$BD$55,24,FALSE),D281=12,VLOOKUP(H281,[1]Film_Workers!$B$2:$BD$55,25,FALSE)),C281=2016,_xlfn.IFS(D281=1,VLOOKUP(H281,[1]Film_Workers!$B$2:$BD$55,26,FALSE),D281=2,VLOOKUP(H281,[1]Film_Workers!$B$2:$BD$55,27,FALSE),D281=3,VLOOKUP(H281,[1]Film_Workers!$B$2:$BD$55,28,FALSE),D281=4,VLOOKUP(H281,[1]Film_Workers!$B$2:$BD$55,29,FALSE),D281=5,VLOOKUP(H281,[1]Film_Workers!$B$2:$BD$55,30,FALSE),D281=6,VLOOKUP(H281,[1]Film_Workers!$B$2:$BD$55,31,FALSE),D281=7,VLOOKUP(H281,[1]Film_Workers!$B$2:$BD$55,32,FALSE),D281=8,VLOOKUP(H281,[1]Film_Workers!$B$2:$BD$55,33,FALSE),D281=9,VLOOKUP(H281,[1]Film_Workers!$B$2:$BD$55,34,FALSE),D281=10,VLOOKUP(H281,[1]Film_Workers!$B$2:$BD$55,35,FALSE),D281=11,VLOOKUP(H281,[1]Film_Workers!$B$2:$BD$55,36,FALSE),D281=12,VLOOKUP(H281,[1]Film_Workers!$B$2:$BD$55,37,FALSE)),C281=2017,_xlfn.IFS(D281=1,VLOOKUP(H281,[1]Film_Workers!$B$2:$BD$55,38,FALSE),D281=2,VLOOKUP(H281,[1]Film_Workers!$B$2:$BD$55,39,FALSE),D281=3,VLOOKUP(H281,[1]Film_Workers!$B$2:$BD$55,40,FALSE),D281=4,VLOOKUP(H281,[1]Film_Workers!$B$2:$BD$55,41,FALSE),D281=5,VLOOKUP(H281,[1]Film_Workers!$B$2:$BD$55,42,FALSE),D281=6,VLOOKUP(H281,[1]Film_Workers!$B$2:$BD$55,43,FALSE),D281=7,VLOOKUP(H281,[1]Film_Workers!$B$2:$BD$55,43,FALSE),D281=8,VLOOKUP(H281,[1]Film_Workers!$B$2:$BD$55,44,FALSE),D281=9,VLOOKUP(H281,[1]Film_Workers!$B$2:$BD$55,45,FALSE),D281=10,VLOOKUP(H281,[1]Film_Workers!$B$2:$BD$55,46,FALSE),D281=11,VLOOKUP(H281,[1]Film_Workers!$B$2:$BD$55,47,FALSE),D281=12,VLOOKUP(H281,[1]Film_Workers!$B$2:$BD$55,48)),C281=2018,_xlfn.IFS(D281=1,VLOOKUP(H281,[1]Film_Workers!$B$2:$BD$55,49,FALSE),D281=2,VLOOKUP(H281,[1]Film_Workers!$B$2:$BD$55,50,FALSE),D281=3,VLOOKUP(H281,[1]Film_Workers!$B$2:$BD$55,51,FALSE),D281=4,VLOOKUP(H281,[1]Film_Workers!$B$2:$BD$55,52,FALSE),D281=5,VLOOKUP(H281,[1]Film_Workers!$B$2:$BD$55,53,FALSE),D281=6,VLOOKUP(H281,[1]Film_Workers!$B$2:$BD$55,54)))</f>
        <v>115482</v>
      </c>
      <c r="W281">
        <f>_xlfn.IFS(C281=2014,_xlfn.IFS(D281=1,VLOOKUP(H281,[1]Priv_Workers!$B$2:$BD$55,2,FALSE),D281=2,VLOOKUP(H281,[1]Priv_Workers!$B$2:$BD$55,3,FALSE),D281=3,VLOOKUP(H281,[1]Priv_Workers!$B$2:$BD$55,4,FALSE),D281=4,VLOOKUP(H281,[1]Priv_Workers!$B$2:$BD$55,5,FALSE),D281=5,VLOOKUP(H281,[1]Priv_Workers!$B$2:$BD$55,6,FALSE),D281=6,VLOOKUP(H281,[1]Priv_Workers!$B$2:$BD$55,7,FALSE),D281=7,VLOOKUP(H281,[1]Priv_Workers!$B$2:$BD$55,8,FALSE),D281=8,VLOOKUP(H281,[1]Priv_Workers!$B$2:$BD$55,9,FALSE),D281=9,VLOOKUP(H281,[1]Priv_Workers!$B$2:$BD$55,10,FALSE),D281=10,VLOOKUP(H281,[1]Priv_Workers!$B$2:$BD$55,11,FALSE),D281=11,VLOOKUP(H281,[1]Priv_Workers!$B$2:$BD$55,12,FALSE),D281=12,VLOOKUP(H281,[1]Priv_Workers!$B$2:$BD$55,13,FALSE)),C281=2015,_xlfn.IFS(D281=1,VLOOKUP(H281,[1]Priv_Workers!$B$2:$BD$55,14,FALSE),D281=2,VLOOKUP(H281,[1]Priv_Workers!$B$2:$BD$55,15,FALSE),D281=3,VLOOKUP(H281,[1]Priv_Workers!$B$2:$BD$55,16,FALSE),D281=4,VLOOKUP(H281,[1]Priv_Workers!$B$2:$BD$55,17,FALSE),D281=5,VLOOKUP(H281,[1]Priv_Workers!$B$2:$BD$55,18,FALSE),D281=6,VLOOKUP(H281,[1]Priv_Workers!$B$2:$BD$55,19,FALSE),D281=7,VLOOKUP(H281,[1]Priv_Workers!$B$2:$BD$55,20,FALSE),D281=8,VLOOKUP(H281,[1]Priv_Workers!$B$2:$BD$55,21,FALSE),D281=9,VLOOKUP(H281,[1]Priv_Workers!$B$2:$BD$55,22,FALSE),D281=10,VLOOKUP(H281,[1]Priv_Workers!$B$2:$BD$55,23,FALSE),D281=11,VLOOKUP(H281,[1]Priv_Workers!$B$2:$BD$55,24,FALSE),D281=12,VLOOKUP(H281,[1]Priv_Workers!$B$2:$BD$55,25,FALSE)),C281=2016,_xlfn.IFS(D281=1,VLOOKUP(H281,[1]Priv_Workers!$B$2:$BD$55,26,FALSE),D281=2,VLOOKUP(H281,[1]Priv_Workers!$B$2:$BD$55,27,FALSE),D281=3,VLOOKUP(H281,[1]Priv_Workers!$B$2:$BD$55,28,FALSE),D281=4,VLOOKUP(H281,[1]Priv_Workers!$B$2:$BD$55,29,FALSE),D281=5,VLOOKUP(H281,[1]Priv_Workers!$B$2:$BD$55,30,FALSE),D281=6,VLOOKUP(H281,[1]Priv_Workers!$B$2:$BD$55,31,FALSE),D281=7,VLOOKUP(H281,[1]Priv_Workers!$B$2:$BD$55,32,FALSE),D281=8,VLOOKUP(H281,[1]Priv_Workers!$B$2:$BD$55,33,FALSE),D281=9,VLOOKUP(H281,[1]Priv_Workers!$B$2:$BD$55,34,FALSE),D281=10,VLOOKUP(H281,[1]Priv_Workers!$B$2:$BD$55,35,FALSE),D281=11,VLOOKUP(H281,[1]Priv_Workers!$B$2:$BD$55,36,FALSE),D281=12,VLOOKUP(H281,[1]Priv_Workers!$B$2:$BD$55,37,FALSE)),C281=2017,_xlfn.IFS(D281=1,VLOOKUP(H281,[1]Priv_Workers!$B$2:$BD$55,38,FALSE),D281=2,VLOOKUP(H281,[1]Priv_Workers!$B$2:$BD$55,39,FALSE),D281=3,VLOOKUP(H281,[1]Priv_Workers!$B$2:$BD$55,40,FALSE),D281=4,VLOOKUP(H281,[1]Priv_Workers!$B$2:$BD$55,41,FALSE),D281=5,VLOOKUP(H281,[1]Priv_Workers!$B$2:$BD$55,42,FALSE),D281=6,VLOOKUP(H281,[1]Priv_Workers!$B$2:$BD$55,43,FALSE),D281=7,VLOOKUP(H281,[1]Priv_Workers!$B$2:$BD$55,43,FALSE),D281=8,VLOOKUP(H281,[1]Priv_Workers!$B$2:$BD$55,44,FALSE),D281=9,VLOOKUP(H281,[1]Priv_Workers!$B$2:$BD$55,45,FALSE),D281=10,VLOOKUP(H281,[1]Priv_Workers!$B$2:$BD$55,46,FALSE),D281=11,VLOOKUP(H281,[1]Priv_Workers!$B$2:$BD$55,47,FALSE),D281=12,VLOOKUP(H281,[1]Priv_Workers!$B$2:$BD$55,48)),C281=2018,_xlfn.IFS(D281=1,VLOOKUP(H281,[1]Priv_Workers!$B$2:$BD$55,49,FALSE),D281=2,VLOOKUP(H281,[1]Priv_Workers!$B$2:$BD$55,50,FALSE),D281=3,VLOOKUP(H281,[1]Priv_Workers!$B$2:$BD$55,51,FALSE),D281=4,VLOOKUP(H281,[1]Priv_Workers!$B$2:$BD$55,52,FALSE),D281=5,VLOOKUP(H281,[1]Priv_Workers!$B$2:$BD$55,53,FALSE),D281=6,VLOOKUP(H281,[1]Priv_Workers!$B$2:$BD$55,54)))</f>
        <v>14112896</v>
      </c>
      <c r="X281" s="3">
        <f t="shared" si="35"/>
        <v>8.1827287609856966E-3</v>
      </c>
      <c r="Y281" s="2">
        <f>_xlfn.IFS(C281=2014, _xlfn.IFS(E281=1, VLOOKUP(H281, [1]Wage_Info!$B$2:$AH$55, 2, FALSE), E281=2, VLOOKUP(H281, [1]Wage_Info!$B$2:$AH$55, 3, FALSE), E281=3, VLOOKUP(H281, [1]Wage_Info!$B$2:$AH$55, 4, FALSE), E281=4, VLOOKUP(H281, [1]Wage_Info!$B$2:$AH$55, 5, FALSE)), C281=2015, _xlfn.IFS(E281=1, VLOOKUP(H281, [1]Wage_Info!$B$2:$AH$55, 6, FALSE), E281=2, VLOOKUP(H281, [1]Wage_Info!$B$2:$AH$55, 7, FALSE), E281=3, VLOOKUP(H281, [1]Wage_Info!$B$2:$AH$55, 8, FALSE), E281=4, VLOOKUP(H281, [1]Wage_Info!$B$2:$AH$55, 9, FALSE)), C281=2016, _xlfn.IFS(E281=1, VLOOKUP(H281, [1]Wage_Info!$B$2:$AH$55, 10, FALSE), E281=2, VLOOKUP(H281, [1]Wage_Info!$B$2:$AH$55, 11, FALSE), E281=3, VLOOKUP(H281, [1]Wage_Info!$B$2:$AH$55, 12, FALSE), E281=4, VLOOKUP(H281, [1]Wage_Info!$B$2:$AH$55, 13, FALSE)), C281=2017, _xlfn.IFS(E281=1, VLOOKUP(H281, [1]Wage_Info!$B$2:$AH$55, 14, FALSE), E281=2, VLOOKUP(H281, [1]Wage_Info!$B$2:$AH$55, 15, FALSE), E281=3, VLOOKUP(H281, [1]Wage_Info!$B$2:$AH$55, 16, FALSE), E281=4, VLOOKUP(H281, [1]Wage_Info!$B$2:$AH$55, 17, FALSE)), C281 = 2018, _xlfn.IFS(E281=1, VLOOKUP(H281, [1]Wage_Info!$B$2:$AH$55, 18, FALSE), E281=3, VLOOKUP(H281, [1]Wage_Info!$B$2:$AH$55, 19, FALSE)))</f>
        <v>2861042669</v>
      </c>
      <c r="Z281" s="2">
        <f>_xlfn.IFS(C281=2014, _xlfn.IFS(E281=1, VLOOKUP(H281, [1]Wage_Info!$B$2:$AL$55, 20, FALSE), E281=2, VLOOKUP(H281, [1]Wage_Info!$B$2:$AL$55, 21, FALSE), E281=3, VLOOKUP(H281, [1]Wage_Info!$B$2:$AL$55, 22, FALSE), E281=4, VLOOKUP(H281, [1]Wage_Info!$B$2:$AL$55, 23, FALSE)), C281=2015, _xlfn.IFS(E281=1, VLOOKUP(H281, [1]Wage_Info!$B$2:$AL$55, 24, FALSE), E281=2, VLOOKUP(H281, [1]Wage_Info!$B$2:$AL$55, 25, FALSE), E281=3, VLOOKUP(H281, [1]Wage_Info!$B$2:$AL$55, 26, FALSE), E281=4, VLOOKUP(H281, [1]Wage_Info!$B$2:$AL$55, 27, FALSE)), C281=2016, _xlfn.IFS(E281=1, VLOOKUP(H281, [1]Wage_Info!$B$2:$AL$55, 28, FALSE), E281=2, VLOOKUP(H281, [1]Wage_Info!$B$2:$AL$55, 29, FALSE), E281=3, VLOOKUP(H281, [1]Wage_Info!$B$2:$AL$55, 30, FALSE), E281=4, VLOOKUP(H281, [1]Wage_Info!$B$2:$AL$55, 31, FALSE)), C281=2017, _xlfn.IFS(E281=1, VLOOKUP(H281, [1]Wage_Info!$B$2:$AL$55, 32, FALSE), E281=2, VLOOKUP(H281, [1]Wage_Info!$B$2:$AL$55, 33, FALSE), E281=3, VLOOKUP(H281, [1]Wage_Info!$B$2:$AL$55, 34, FALSE), E281=4, VLOOKUP(H281, [1]Wage_Info!$B$2:$AL$55, 35, FALSE)), C281 = 2018, _xlfn.IFS(E281=1, VLOOKUP(H281, [1]Wage_Info!$B$2:$AL$55, 36, FALSE), E281=2, VLOOKUP(H281, [1]Wage_Info!$B$2:$AL$55, 37, FALSE)))</f>
        <v>203882930032</v>
      </c>
      <c r="AA281" s="4">
        <f t="shared" si="36"/>
        <v>1.4032771986114538E-2</v>
      </c>
      <c r="AB281">
        <f>[1]Key!C281</f>
        <v>1</v>
      </c>
      <c r="AC281">
        <f t="shared" si="37"/>
        <v>1</v>
      </c>
      <c r="AD281">
        <f t="shared" si="38"/>
        <v>0</v>
      </c>
      <c r="AE281">
        <f t="shared" si="39"/>
        <v>1</v>
      </c>
      <c r="AF281">
        <f>[1]Key!D281</f>
        <v>0</v>
      </c>
    </row>
    <row r="282" spans="1:32" x14ac:dyDescent="0.3">
      <c r="A282">
        <v>281</v>
      </c>
      <c r="B282">
        <v>100</v>
      </c>
      <c r="C282">
        <v>2017</v>
      </c>
      <c r="D282">
        <v>3</v>
      </c>
      <c r="E282">
        <f t="shared" si="32"/>
        <v>1</v>
      </c>
      <c r="F282">
        <v>2017</v>
      </c>
      <c r="G282" t="s">
        <v>65</v>
      </c>
      <c r="H282" s="1">
        <f>VALUE(IF(G282="foreign",53,SUBSTITUTE(G282,G282,VLOOKUP(G282,[1]Key!$G$2:$H$55,2,))))</f>
        <v>11</v>
      </c>
      <c r="I282" t="s">
        <v>65</v>
      </c>
      <c r="J282">
        <f>VALUE(_xlfn.IFS(I282="foreign",53,I282="fictional",54, I282="unspecified", 55, NOT(OR(I282="foreign",I282="fictional")),SUBSTITUTE(I282,I282,VLOOKUP(I282,[1]Key!$G$2:$H$55,2,))))</f>
        <v>11</v>
      </c>
      <c r="K282">
        <f t="shared" si="33"/>
        <v>1</v>
      </c>
      <c r="L282">
        <f>VLOOKUP(H282, [1]Key!$H$2:$K$54, 2)</f>
        <v>5</v>
      </c>
      <c r="M282">
        <f>VLOOKUP(J282, [1]Key!$H$2:$K$54, 2)</f>
        <v>5</v>
      </c>
      <c r="N282">
        <f>VLOOKUP("*"&amp;G282&amp;"*",[1]Key!$N$2:$O$6,2,FALSE)</f>
        <v>3</v>
      </c>
      <c r="O282">
        <f>VLOOKUP("*"&amp;G282&amp;"*",[1]Key!$R$2:$S$11,2,FALSE)</f>
        <v>7</v>
      </c>
      <c r="P282">
        <v>2388</v>
      </c>
      <c r="Q282" s="2">
        <v>25000000</v>
      </c>
      <c r="R282" t="s">
        <v>49</v>
      </c>
      <c r="S282">
        <f>VLOOKUP(R282, [1]Key!$U$2:$V$50, 2, FALSE)</f>
        <v>7</v>
      </c>
      <c r="T282">
        <f t="shared" si="34"/>
        <v>1</v>
      </c>
      <c r="U282">
        <f>_xlfn.IFS(C282=2018, VLOOKUP(H282, '[1]State Pop'!$B$2:$G$55,6),C282=2017, VLOOKUP(H282, '[1]State Pop'!$B$2:$F$55,5),C282=2016, VLOOKUP(H282, '[1]State Pop'!$B$2:$F$55,4), C282=2015, VLOOKUP(H282, '[1]State Pop'!$B$2:$F$55,3), C282=2014, VLOOKUP(H282, '[1]State Pop'!$B$2:$F$55,2))</f>
        <v>10429379</v>
      </c>
      <c r="V282">
        <f>_xlfn.IFS(C282=2014,_xlfn.IFS(D282=1,VLOOKUP(H282,[1]Film_Workers!$B$2:$BD$55,2,FALSE),D282=2,VLOOKUP(H282,[1]Film_Workers!$B$2:$BD$55,3,FALSE),D282=3,VLOOKUP(H282,[1]Film_Workers!$B$2:$BD$55,4,FALSE),D282=4,VLOOKUP(H282,[1]Film_Workers!$B$2:$BD$55,5,FALSE),D282=5,VLOOKUP(H282,[1]Film_Workers!$B$2:$BD$55,6,FALSE),D282=6,VLOOKUP(H282,[1]Film_Workers!$B$2:$BD$55,7,FALSE),D282=7,VLOOKUP(H282,[1]Film_Workers!$B$2:$BD$55,8,FALSE),D282=8,VLOOKUP(H282,[1]Film_Workers!$B$2:$BD$55,9,FALSE),D282=9,VLOOKUP(H282,[1]Film_Workers!$B$2:$BD$55,10,FALSE),D282=10,VLOOKUP(H282,[1]Film_Workers!$B$2:$BD$55,11,FALSE),D282=11,VLOOKUP(H282,[1]Film_Workers!$B$2:$BD$55,12,FALSE),D282=12,VLOOKUP(H282,[1]Film_Workers!$B$2:$BD$55,13,FALSE)),C282=2015,_xlfn.IFS(D282=1,VLOOKUP(H282,[1]Film_Workers!$B$2:$BD$55,14,FALSE),D282=2,VLOOKUP(H282,[1]Film_Workers!$B$2:$BD$55,15,FALSE),D282=3,VLOOKUP(H282,[1]Film_Workers!$B$2:$BD$55,16,FALSE),D282=4,VLOOKUP(H282,[1]Film_Workers!$B$2:$BD$55,17,FALSE),D282=5,VLOOKUP(H282,[1]Film_Workers!$B$2:$BD$55,18,FALSE),D282=6,VLOOKUP(H282,[1]Film_Workers!$B$2:$BD$55,19,FALSE),D282=7,VLOOKUP(H282,[1]Film_Workers!$B$2:$BD$55,20,FALSE),D282=8,VLOOKUP(H282,[1]Film_Workers!$B$2:$BD$55,21,FALSE),D282=9,VLOOKUP(H282,[1]Film_Workers!$B$2:$BD$55,22,FALSE),D282=10,VLOOKUP(H282,[1]Film_Workers!$B$2:$BD$55,23,FALSE),D282=11,VLOOKUP(H282,[1]Film_Workers!$B$2:$BD$55,24,FALSE),D282=12,VLOOKUP(H282,[1]Film_Workers!$B$2:$BD$55,25,FALSE)),C282=2016,_xlfn.IFS(D282=1,VLOOKUP(H282,[1]Film_Workers!$B$2:$BD$55,26,FALSE),D282=2,VLOOKUP(H282,[1]Film_Workers!$B$2:$BD$55,27,FALSE),D282=3,VLOOKUP(H282,[1]Film_Workers!$B$2:$BD$55,28,FALSE),D282=4,VLOOKUP(H282,[1]Film_Workers!$B$2:$BD$55,29,FALSE),D282=5,VLOOKUP(H282,[1]Film_Workers!$B$2:$BD$55,30,FALSE),D282=6,VLOOKUP(H282,[1]Film_Workers!$B$2:$BD$55,31,FALSE),D282=7,VLOOKUP(H282,[1]Film_Workers!$B$2:$BD$55,32,FALSE),D282=8,VLOOKUP(H282,[1]Film_Workers!$B$2:$BD$55,33,FALSE),D282=9,VLOOKUP(H282,[1]Film_Workers!$B$2:$BD$55,34,FALSE),D282=10,VLOOKUP(H282,[1]Film_Workers!$B$2:$BD$55,35,FALSE),D282=11,VLOOKUP(H282,[1]Film_Workers!$B$2:$BD$55,36,FALSE),D282=12,VLOOKUP(H282,[1]Film_Workers!$B$2:$BD$55,37,FALSE)),C282=2017,_xlfn.IFS(D282=1,VLOOKUP(H282,[1]Film_Workers!$B$2:$BD$55,38,FALSE),D282=2,VLOOKUP(H282,[1]Film_Workers!$B$2:$BD$55,39,FALSE),D282=3,VLOOKUP(H282,[1]Film_Workers!$B$2:$BD$55,40,FALSE),D282=4,VLOOKUP(H282,[1]Film_Workers!$B$2:$BD$55,41,FALSE),D282=5,VLOOKUP(H282,[1]Film_Workers!$B$2:$BD$55,42,FALSE),D282=6,VLOOKUP(H282,[1]Film_Workers!$B$2:$BD$55,43,FALSE),D282=7,VLOOKUP(H282,[1]Film_Workers!$B$2:$BD$55,43,FALSE),D282=8,VLOOKUP(H282,[1]Film_Workers!$B$2:$BD$55,44,FALSE),D282=9,VLOOKUP(H282,[1]Film_Workers!$B$2:$BD$55,45,FALSE),D282=10,VLOOKUP(H282,[1]Film_Workers!$B$2:$BD$55,46,FALSE),D282=11,VLOOKUP(H282,[1]Film_Workers!$B$2:$BD$55,47,FALSE),D282=12,VLOOKUP(H282,[1]Film_Workers!$B$2:$BD$55,48)),C282=2018,_xlfn.IFS(D282=1,VLOOKUP(H282,[1]Film_Workers!$B$2:$BD$55,49,FALSE),D282=2,VLOOKUP(H282,[1]Film_Workers!$B$2:$BD$55,50,FALSE),D282=3,VLOOKUP(H282,[1]Film_Workers!$B$2:$BD$55,51,FALSE),D282=4,VLOOKUP(H282,[1]Film_Workers!$B$2:$BD$55,52,FALSE),D282=5,VLOOKUP(H282,[1]Film_Workers!$B$2:$BD$55,53,FALSE),D282=6,VLOOKUP(H282,[1]Film_Workers!$B$2:$BD$55,54)))</f>
        <v>13125</v>
      </c>
      <c r="W282">
        <f>_xlfn.IFS(C282=2014,_xlfn.IFS(D282=1,VLOOKUP(H282,[1]Priv_Workers!$B$2:$BD$55,2,FALSE),D282=2,VLOOKUP(H282,[1]Priv_Workers!$B$2:$BD$55,3,FALSE),D282=3,VLOOKUP(H282,[1]Priv_Workers!$B$2:$BD$55,4,FALSE),D282=4,VLOOKUP(H282,[1]Priv_Workers!$B$2:$BD$55,5,FALSE),D282=5,VLOOKUP(H282,[1]Priv_Workers!$B$2:$BD$55,6,FALSE),D282=6,VLOOKUP(H282,[1]Priv_Workers!$B$2:$BD$55,7,FALSE),D282=7,VLOOKUP(H282,[1]Priv_Workers!$B$2:$BD$55,8,FALSE),D282=8,VLOOKUP(H282,[1]Priv_Workers!$B$2:$BD$55,9,FALSE),D282=9,VLOOKUP(H282,[1]Priv_Workers!$B$2:$BD$55,10,FALSE),D282=10,VLOOKUP(H282,[1]Priv_Workers!$B$2:$BD$55,11,FALSE),D282=11,VLOOKUP(H282,[1]Priv_Workers!$B$2:$BD$55,12,FALSE),D282=12,VLOOKUP(H282,[1]Priv_Workers!$B$2:$BD$55,13,FALSE)),C282=2015,_xlfn.IFS(D282=1,VLOOKUP(H282,[1]Priv_Workers!$B$2:$BD$55,14,FALSE),D282=2,VLOOKUP(H282,[1]Priv_Workers!$B$2:$BD$55,15,FALSE),D282=3,VLOOKUP(H282,[1]Priv_Workers!$B$2:$BD$55,16,FALSE),D282=4,VLOOKUP(H282,[1]Priv_Workers!$B$2:$BD$55,17,FALSE),D282=5,VLOOKUP(H282,[1]Priv_Workers!$B$2:$BD$55,18,FALSE),D282=6,VLOOKUP(H282,[1]Priv_Workers!$B$2:$BD$55,19,FALSE),D282=7,VLOOKUP(H282,[1]Priv_Workers!$B$2:$BD$55,20,FALSE),D282=8,VLOOKUP(H282,[1]Priv_Workers!$B$2:$BD$55,21,FALSE),D282=9,VLOOKUP(H282,[1]Priv_Workers!$B$2:$BD$55,22,FALSE),D282=10,VLOOKUP(H282,[1]Priv_Workers!$B$2:$BD$55,23,FALSE),D282=11,VLOOKUP(H282,[1]Priv_Workers!$B$2:$BD$55,24,FALSE),D282=12,VLOOKUP(H282,[1]Priv_Workers!$B$2:$BD$55,25,FALSE)),C282=2016,_xlfn.IFS(D282=1,VLOOKUP(H282,[1]Priv_Workers!$B$2:$BD$55,26,FALSE),D282=2,VLOOKUP(H282,[1]Priv_Workers!$B$2:$BD$55,27,FALSE),D282=3,VLOOKUP(H282,[1]Priv_Workers!$B$2:$BD$55,28,FALSE),D282=4,VLOOKUP(H282,[1]Priv_Workers!$B$2:$BD$55,29,FALSE),D282=5,VLOOKUP(H282,[1]Priv_Workers!$B$2:$BD$55,30,FALSE),D282=6,VLOOKUP(H282,[1]Priv_Workers!$B$2:$BD$55,31,FALSE),D282=7,VLOOKUP(H282,[1]Priv_Workers!$B$2:$BD$55,32,FALSE),D282=8,VLOOKUP(H282,[1]Priv_Workers!$B$2:$BD$55,33,FALSE),D282=9,VLOOKUP(H282,[1]Priv_Workers!$B$2:$BD$55,34,FALSE),D282=10,VLOOKUP(H282,[1]Priv_Workers!$B$2:$BD$55,35,FALSE),D282=11,VLOOKUP(H282,[1]Priv_Workers!$B$2:$BD$55,36,FALSE),D282=12,VLOOKUP(H282,[1]Priv_Workers!$B$2:$BD$55,37,FALSE)),C282=2017,_xlfn.IFS(D282=1,VLOOKUP(H282,[1]Priv_Workers!$B$2:$BD$55,38,FALSE),D282=2,VLOOKUP(H282,[1]Priv_Workers!$B$2:$BD$55,39,FALSE),D282=3,VLOOKUP(H282,[1]Priv_Workers!$B$2:$BD$55,40,FALSE),D282=4,VLOOKUP(H282,[1]Priv_Workers!$B$2:$BD$55,41,FALSE),D282=5,VLOOKUP(H282,[1]Priv_Workers!$B$2:$BD$55,42,FALSE),D282=6,VLOOKUP(H282,[1]Priv_Workers!$B$2:$BD$55,43,FALSE),D282=7,VLOOKUP(H282,[1]Priv_Workers!$B$2:$BD$55,43,FALSE),D282=8,VLOOKUP(H282,[1]Priv_Workers!$B$2:$BD$55,44,FALSE),D282=9,VLOOKUP(H282,[1]Priv_Workers!$B$2:$BD$55,45,FALSE),D282=10,VLOOKUP(H282,[1]Priv_Workers!$B$2:$BD$55,46,FALSE),D282=11,VLOOKUP(H282,[1]Priv_Workers!$B$2:$BD$55,47,FALSE),D282=12,VLOOKUP(H282,[1]Priv_Workers!$B$2:$BD$55,48)),C282=2018,_xlfn.IFS(D282=1,VLOOKUP(H282,[1]Priv_Workers!$B$2:$BD$55,49,FALSE),D282=2,VLOOKUP(H282,[1]Priv_Workers!$B$2:$BD$55,50,FALSE),D282=3,VLOOKUP(H282,[1]Priv_Workers!$B$2:$BD$55,51,FALSE),D282=4,VLOOKUP(H282,[1]Priv_Workers!$B$2:$BD$55,52,FALSE),D282=5,VLOOKUP(H282,[1]Priv_Workers!$B$2:$BD$55,53,FALSE),D282=6,VLOOKUP(H282,[1]Priv_Workers!$B$2:$BD$55,54)))</f>
        <v>3660272</v>
      </c>
      <c r="X282" s="3">
        <f t="shared" si="35"/>
        <v>3.5857990881551973E-3</v>
      </c>
      <c r="Y282" s="2">
        <f>_xlfn.IFS(C282=2014, _xlfn.IFS(E282=1, VLOOKUP(H282, [1]Wage_Info!$B$2:$AH$55, 2, FALSE), E282=2, VLOOKUP(H282, [1]Wage_Info!$B$2:$AH$55, 3, FALSE), E282=3, VLOOKUP(H282, [1]Wage_Info!$B$2:$AH$55, 4, FALSE), E282=4, VLOOKUP(H282, [1]Wage_Info!$B$2:$AH$55, 5, FALSE)), C282=2015, _xlfn.IFS(E282=1, VLOOKUP(H282, [1]Wage_Info!$B$2:$AH$55, 6, FALSE), E282=2, VLOOKUP(H282, [1]Wage_Info!$B$2:$AH$55, 7, FALSE), E282=3, VLOOKUP(H282, [1]Wage_Info!$B$2:$AH$55, 8, FALSE), E282=4, VLOOKUP(H282, [1]Wage_Info!$B$2:$AH$55, 9, FALSE)), C282=2016, _xlfn.IFS(E282=1, VLOOKUP(H282, [1]Wage_Info!$B$2:$AH$55, 10, FALSE), E282=2, VLOOKUP(H282, [1]Wage_Info!$B$2:$AH$55, 11, FALSE), E282=3, VLOOKUP(H282, [1]Wage_Info!$B$2:$AH$55, 12, FALSE), E282=4, VLOOKUP(H282, [1]Wage_Info!$B$2:$AH$55, 13, FALSE)), C282=2017, _xlfn.IFS(E282=1, VLOOKUP(H282, [1]Wage_Info!$B$2:$AH$55, 14, FALSE), E282=2, VLOOKUP(H282, [1]Wage_Info!$B$2:$AH$55, 15, FALSE), E282=3, VLOOKUP(H282, [1]Wage_Info!$B$2:$AH$55, 16, FALSE), E282=4, VLOOKUP(H282, [1]Wage_Info!$B$2:$AH$55, 17, FALSE)), C282 = 2018, _xlfn.IFS(E282=1, VLOOKUP(H282, [1]Wage_Info!$B$2:$AH$55, 18, FALSE), E282=3, VLOOKUP(H282, [1]Wage_Info!$B$2:$AH$55, 19, FALSE)))</f>
        <v>195291583</v>
      </c>
      <c r="Z282" s="2">
        <f>_xlfn.IFS(C282=2014, _xlfn.IFS(E282=1, VLOOKUP(H282, [1]Wage_Info!$B$2:$AL$55, 20, FALSE), E282=2, VLOOKUP(H282, [1]Wage_Info!$B$2:$AL$55, 21, FALSE), E282=3, VLOOKUP(H282, [1]Wage_Info!$B$2:$AL$55, 22, FALSE), E282=4, VLOOKUP(H282, [1]Wage_Info!$B$2:$AL$55, 23, FALSE)), C282=2015, _xlfn.IFS(E282=1, VLOOKUP(H282, [1]Wage_Info!$B$2:$AL$55, 24, FALSE), E282=2, VLOOKUP(H282, [1]Wage_Info!$B$2:$AL$55, 25, FALSE), E282=3, VLOOKUP(H282, [1]Wage_Info!$B$2:$AL$55, 26, FALSE), E282=4, VLOOKUP(H282, [1]Wage_Info!$B$2:$AL$55, 27, FALSE)), C282=2016, _xlfn.IFS(E282=1, VLOOKUP(H282, [1]Wage_Info!$B$2:$AL$55, 28, FALSE), E282=2, VLOOKUP(H282, [1]Wage_Info!$B$2:$AL$55, 29, FALSE), E282=3, VLOOKUP(H282, [1]Wage_Info!$B$2:$AL$55, 30, FALSE), E282=4, VLOOKUP(H282, [1]Wage_Info!$B$2:$AL$55, 31, FALSE)), C282=2017, _xlfn.IFS(E282=1, VLOOKUP(H282, [1]Wage_Info!$B$2:$AL$55, 32, FALSE), E282=2, VLOOKUP(H282, [1]Wage_Info!$B$2:$AL$55, 33, FALSE), E282=3, VLOOKUP(H282, [1]Wage_Info!$B$2:$AL$55, 34, FALSE), E282=4, VLOOKUP(H282, [1]Wage_Info!$B$2:$AL$55, 35, FALSE)), C282 = 2018, _xlfn.IFS(E282=1, VLOOKUP(H282, [1]Wage_Info!$B$2:$AL$55, 36, FALSE), E282=2, VLOOKUP(H282, [1]Wage_Info!$B$2:$AL$55, 37, FALSE)))</f>
        <v>51887921650</v>
      </c>
      <c r="AA282" s="4">
        <f t="shared" si="36"/>
        <v>3.7637195090854058E-3</v>
      </c>
      <c r="AB282">
        <f>[1]Key!C282</f>
        <v>1</v>
      </c>
      <c r="AC282">
        <f t="shared" si="37"/>
        <v>0</v>
      </c>
      <c r="AD282">
        <f t="shared" si="38"/>
        <v>0</v>
      </c>
      <c r="AE282">
        <f t="shared" si="39"/>
        <v>0</v>
      </c>
      <c r="AF282">
        <f>[1]Key!D282</f>
        <v>0</v>
      </c>
    </row>
    <row r="283" spans="1:32" x14ac:dyDescent="0.3">
      <c r="A283">
        <v>282</v>
      </c>
      <c r="B283">
        <v>101</v>
      </c>
      <c r="C283">
        <v>2016</v>
      </c>
      <c r="D283">
        <v>6</v>
      </c>
      <c r="E283">
        <f t="shared" si="32"/>
        <v>2</v>
      </c>
      <c r="F283">
        <v>2017</v>
      </c>
      <c r="G283" t="s">
        <v>32</v>
      </c>
      <c r="H283" s="1">
        <f>VALUE(IF(G283="foreign",53,SUBSTITUTE(G283,G283,VLOOKUP(G283,[1]Key!$G$2:$H$55,2,))))</f>
        <v>53</v>
      </c>
      <c r="I283" t="s">
        <v>47</v>
      </c>
      <c r="J283">
        <f>VALUE(_xlfn.IFS(I283="foreign",53,I283="fictional",54, I283="unspecified", 55, NOT(OR(I283="foreign",I283="fictional")),SUBSTITUTE(I283,I283,VLOOKUP(I283,[1]Key!$G$2:$H$55,2,))))</f>
        <v>55</v>
      </c>
      <c r="K283">
        <f t="shared" si="33"/>
        <v>0</v>
      </c>
      <c r="L283">
        <f>VLOOKUP(H283, [1]Key!$H$2:$K$54, 2)</f>
        <v>0</v>
      </c>
      <c r="M283">
        <f>VLOOKUP(J283, [1]Key!$H$2:$K$54, 2)</f>
        <v>0</v>
      </c>
      <c r="N283">
        <f>VLOOKUP("*"&amp;G283&amp;"*",[1]Key!$N$2:$O$6,2,FALSE)</f>
        <v>0</v>
      </c>
      <c r="O283">
        <f>VLOOKUP("*"&amp;G283&amp;"*",[1]Key!$R$2:$S$11,2,FALSE)</f>
        <v>0</v>
      </c>
      <c r="P283">
        <v>2368</v>
      </c>
      <c r="Q283" s="2">
        <v>30000000</v>
      </c>
      <c r="R283" t="s">
        <v>42</v>
      </c>
      <c r="S283">
        <f>VLOOKUP(R283, [1]Key!$U$2:$V$25, 2, FALSE)</f>
        <v>5</v>
      </c>
      <c r="T283">
        <f t="shared" si="34"/>
        <v>0</v>
      </c>
      <c r="U283">
        <f>_xlfn.IFS(C283=2018, VLOOKUP(H283, '[1]State Pop'!$B$2:$G$55,6),C283=2017, VLOOKUP(H283, '[1]State Pop'!$B$2:$F$55,5),C283=2016, VLOOKUP(H283, '[1]State Pop'!$B$2:$F$55,4), C283=2015, VLOOKUP(H283, '[1]State Pop'!$B$2:$F$55,3), C283=2014, VLOOKUP(H283, '[1]State Pop'!$B$2:$F$55,2))</f>
        <v>0</v>
      </c>
      <c r="V283">
        <f>_xlfn.IFS(C283=2014,_xlfn.IFS(D283=1,VLOOKUP(H283,[1]Film_Workers!$B$2:$BD$55,2,FALSE),D283=2,VLOOKUP(H283,[1]Film_Workers!$B$2:$BD$55,3,FALSE),D283=3,VLOOKUP(H283,[1]Film_Workers!$B$2:$BD$55,4,FALSE),D283=4,VLOOKUP(H283,[1]Film_Workers!$B$2:$BD$55,5,FALSE),D283=5,VLOOKUP(H283,[1]Film_Workers!$B$2:$BD$55,6,FALSE),D283=6,VLOOKUP(H283,[1]Film_Workers!$B$2:$BD$55,7,FALSE),D283=7,VLOOKUP(H283,[1]Film_Workers!$B$2:$BD$55,8,FALSE),D283=8,VLOOKUP(H283,[1]Film_Workers!$B$2:$BD$55,9,FALSE),D283=9,VLOOKUP(H283,[1]Film_Workers!$B$2:$BD$55,10,FALSE),D283=10,VLOOKUP(H283,[1]Film_Workers!$B$2:$BD$55,11,FALSE),D283=11,VLOOKUP(H283,[1]Film_Workers!$B$2:$BD$55,12,FALSE),D283=12,VLOOKUP(H283,[1]Film_Workers!$B$2:$BD$55,13,FALSE)),C283=2015,_xlfn.IFS(D283=1,VLOOKUP(H283,[1]Film_Workers!$B$2:$BD$55,14,FALSE),D283=2,VLOOKUP(H283,[1]Film_Workers!$B$2:$BD$55,15,FALSE),D283=3,VLOOKUP(H283,[1]Film_Workers!$B$2:$BD$55,16,FALSE),D283=4,VLOOKUP(H283,[1]Film_Workers!$B$2:$BD$55,17,FALSE),D283=5,VLOOKUP(H283,[1]Film_Workers!$B$2:$BD$55,18,FALSE),D283=6,VLOOKUP(H283,[1]Film_Workers!$B$2:$BD$55,19,FALSE),D283=7,VLOOKUP(H283,[1]Film_Workers!$B$2:$BD$55,20,FALSE),D283=8,VLOOKUP(H283,[1]Film_Workers!$B$2:$BD$55,21,FALSE),D283=9,VLOOKUP(H283,[1]Film_Workers!$B$2:$BD$55,22,FALSE),D283=10,VLOOKUP(H283,[1]Film_Workers!$B$2:$BD$55,23,FALSE),D283=11,VLOOKUP(H283,[1]Film_Workers!$B$2:$BD$55,24,FALSE),D283=12,VLOOKUP(H283,[1]Film_Workers!$B$2:$BD$55,25,FALSE)),C283=2016,_xlfn.IFS(D283=1,VLOOKUP(H283,[1]Film_Workers!$B$2:$BD$55,26,FALSE),D283=2,VLOOKUP(H283,[1]Film_Workers!$B$2:$BD$55,27,FALSE),D283=3,VLOOKUP(H283,[1]Film_Workers!$B$2:$BD$55,28,FALSE),D283=4,VLOOKUP(H283,[1]Film_Workers!$B$2:$BD$55,29,FALSE),D283=5,VLOOKUP(H283,[1]Film_Workers!$B$2:$BD$55,30,FALSE),D283=6,VLOOKUP(H283,[1]Film_Workers!$B$2:$BD$55,31,FALSE),D283=7,VLOOKUP(H283,[1]Film_Workers!$B$2:$BD$55,32,FALSE),D283=8,VLOOKUP(H283,[1]Film_Workers!$B$2:$BD$55,33,FALSE),D283=9,VLOOKUP(H283,[1]Film_Workers!$B$2:$BD$55,34,FALSE),D283=10,VLOOKUP(H283,[1]Film_Workers!$B$2:$BD$55,35,FALSE),D283=11,VLOOKUP(H283,[1]Film_Workers!$B$2:$BD$55,36,FALSE),D283=12,VLOOKUP(H283,[1]Film_Workers!$B$2:$BD$55,37,FALSE)),C283=2017,_xlfn.IFS(D283=1,VLOOKUP(H283,[1]Film_Workers!$B$2:$BD$55,38,FALSE),D283=2,VLOOKUP(H283,[1]Film_Workers!$B$2:$BD$55,39,FALSE),D283=3,VLOOKUP(H283,[1]Film_Workers!$B$2:$BD$55,40,FALSE),D283=4,VLOOKUP(H283,[1]Film_Workers!$B$2:$BD$55,41,FALSE),D283=5,VLOOKUP(H283,[1]Film_Workers!$B$2:$BD$55,42,FALSE),D283=6,VLOOKUP(H283,[1]Film_Workers!$B$2:$BD$55,43,FALSE),D283=7,VLOOKUP(H283,[1]Film_Workers!$B$2:$BD$55,43,FALSE),D283=8,VLOOKUP(H283,[1]Film_Workers!$B$2:$BD$55,44,FALSE),D283=9,VLOOKUP(H283,[1]Film_Workers!$B$2:$BD$55,45,FALSE),D283=10,VLOOKUP(H283,[1]Film_Workers!$B$2:$BD$55,46,FALSE),D283=11,VLOOKUP(H283,[1]Film_Workers!$B$2:$BD$55,47,FALSE),D283=12,VLOOKUP(H283,[1]Film_Workers!$B$2:$BD$55,48)),C283=2018,_xlfn.IFS(D283=1,VLOOKUP(H283,[1]Film_Workers!$B$2:$BD$55,49,FALSE),D283=2,VLOOKUP(H283,[1]Film_Workers!$B$2:$BD$55,50,FALSE),D283=3,VLOOKUP(H283,[1]Film_Workers!$B$2:$BD$55,51,FALSE),D283=4,VLOOKUP(H283,[1]Film_Workers!$B$2:$BD$55,52,FALSE),D283=5,VLOOKUP(H283,[1]Film_Workers!$B$2:$BD$55,53,FALSE),D283=6,VLOOKUP(H283,[1]Film_Workers!$B$2:$BD$55,54)))</f>
        <v>0</v>
      </c>
      <c r="W283">
        <f>_xlfn.IFS(C283=2014,_xlfn.IFS(D283=1,VLOOKUP(H283,[1]Priv_Workers!$B$2:$BD$55,2,FALSE),D283=2,VLOOKUP(H283,[1]Priv_Workers!$B$2:$BD$55,3,FALSE),D283=3,VLOOKUP(H283,[1]Priv_Workers!$B$2:$BD$55,4,FALSE),D283=4,VLOOKUP(H283,[1]Priv_Workers!$B$2:$BD$55,5,FALSE),D283=5,VLOOKUP(H283,[1]Priv_Workers!$B$2:$BD$55,6,FALSE),D283=6,VLOOKUP(H283,[1]Priv_Workers!$B$2:$BD$55,7,FALSE),D283=7,VLOOKUP(H283,[1]Priv_Workers!$B$2:$BD$55,8,FALSE),D283=8,VLOOKUP(H283,[1]Priv_Workers!$B$2:$BD$55,9,FALSE),D283=9,VLOOKUP(H283,[1]Priv_Workers!$B$2:$BD$55,10,FALSE),D283=10,VLOOKUP(H283,[1]Priv_Workers!$B$2:$BD$55,11,FALSE),D283=11,VLOOKUP(H283,[1]Priv_Workers!$B$2:$BD$55,12,FALSE),D283=12,VLOOKUP(H283,[1]Priv_Workers!$B$2:$BD$55,13,FALSE)),C283=2015,_xlfn.IFS(D283=1,VLOOKUP(H283,[1]Priv_Workers!$B$2:$BD$55,14,FALSE),D283=2,VLOOKUP(H283,[1]Priv_Workers!$B$2:$BD$55,15,FALSE),D283=3,VLOOKUP(H283,[1]Priv_Workers!$B$2:$BD$55,16,FALSE),D283=4,VLOOKUP(H283,[1]Priv_Workers!$B$2:$BD$55,17,FALSE),D283=5,VLOOKUP(H283,[1]Priv_Workers!$B$2:$BD$55,18,FALSE),D283=6,VLOOKUP(H283,[1]Priv_Workers!$B$2:$BD$55,19,FALSE),D283=7,VLOOKUP(H283,[1]Priv_Workers!$B$2:$BD$55,20,FALSE),D283=8,VLOOKUP(H283,[1]Priv_Workers!$B$2:$BD$55,21,FALSE),D283=9,VLOOKUP(H283,[1]Priv_Workers!$B$2:$BD$55,22,FALSE),D283=10,VLOOKUP(H283,[1]Priv_Workers!$B$2:$BD$55,23,FALSE),D283=11,VLOOKUP(H283,[1]Priv_Workers!$B$2:$BD$55,24,FALSE),D283=12,VLOOKUP(H283,[1]Priv_Workers!$B$2:$BD$55,25,FALSE)),C283=2016,_xlfn.IFS(D283=1,VLOOKUP(H283,[1]Priv_Workers!$B$2:$BD$55,26,FALSE),D283=2,VLOOKUP(H283,[1]Priv_Workers!$B$2:$BD$55,27,FALSE),D283=3,VLOOKUP(H283,[1]Priv_Workers!$B$2:$BD$55,28,FALSE),D283=4,VLOOKUP(H283,[1]Priv_Workers!$B$2:$BD$55,29,FALSE),D283=5,VLOOKUP(H283,[1]Priv_Workers!$B$2:$BD$55,30,FALSE),D283=6,VLOOKUP(H283,[1]Priv_Workers!$B$2:$BD$55,31,FALSE),D283=7,VLOOKUP(H283,[1]Priv_Workers!$B$2:$BD$55,32,FALSE),D283=8,VLOOKUP(H283,[1]Priv_Workers!$B$2:$BD$55,33,FALSE),D283=9,VLOOKUP(H283,[1]Priv_Workers!$B$2:$BD$55,34,FALSE),D283=10,VLOOKUP(H283,[1]Priv_Workers!$B$2:$BD$55,35,FALSE),D283=11,VLOOKUP(H283,[1]Priv_Workers!$B$2:$BD$55,36,FALSE),D283=12,VLOOKUP(H283,[1]Priv_Workers!$B$2:$BD$55,37,FALSE)),C283=2017,_xlfn.IFS(D283=1,VLOOKUP(H283,[1]Priv_Workers!$B$2:$BD$55,38,FALSE),D283=2,VLOOKUP(H283,[1]Priv_Workers!$B$2:$BD$55,39,FALSE),D283=3,VLOOKUP(H283,[1]Priv_Workers!$B$2:$BD$55,40,FALSE),D283=4,VLOOKUP(H283,[1]Priv_Workers!$B$2:$BD$55,41,FALSE),D283=5,VLOOKUP(H283,[1]Priv_Workers!$B$2:$BD$55,42,FALSE),D283=6,VLOOKUP(H283,[1]Priv_Workers!$B$2:$BD$55,43,FALSE),D283=7,VLOOKUP(H283,[1]Priv_Workers!$B$2:$BD$55,43,FALSE),D283=8,VLOOKUP(H283,[1]Priv_Workers!$B$2:$BD$55,44,FALSE),D283=9,VLOOKUP(H283,[1]Priv_Workers!$B$2:$BD$55,45,FALSE),D283=10,VLOOKUP(H283,[1]Priv_Workers!$B$2:$BD$55,46,FALSE),D283=11,VLOOKUP(H283,[1]Priv_Workers!$B$2:$BD$55,47,FALSE),D283=12,VLOOKUP(H283,[1]Priv_Workers!$B$2:$BD$55,48)),C283=2018,_xlfn.IFS(D283=1,VLOOKUP(H283,[1]Priv_Workers!$B$2:$BD$55,49,FALSE),D283=2,VLOOKUP(H283,[1]Priv_Workers!$B$2:$BD$55,50,FALSE),D283=3,VLOOKUP(H283,[1]Priv_Workers!$B$2:$BD$55,51,FALSE),D283=4,VLOOKUP(H283,[1]Priv_Workers!$B$2:$BD$55,52,FALSE),D283=5,VLOOKUP(H283,[1]Priv_Workers!$B$2:$BD$55,53,FALSE),D283=6,VLOOKUP(H283,[1]Priv_Workers!$B$2:$BD$55,54)))</f>
        <v>0</v>
      </c>
      <c r="X283" s="3" t="e">
        <f t="shared" si="35"/>
        <v>#DIV/0!</v>
      </c>
      <c r="Y283" s="2">
        <f>_xlfn.IFS(C283=2014, _xlfn.IFS(E283=1, VLOOKUP(H283, [1]Wage_Info!$B$2:$AH$55, 2, FALSE), E283=2, VLOOKUP(H283, [1]Wage_Info!$B$2:$AH$55, 3, FALSE), E283=3, VLOOKUP(H283, [1]Wage_Info!$B$2:$AH$55, 4, FALSE), E283=4, VLOOKUP(H283, [1]Wage_Info!$B$2:$AH$55, 5, FALSE)), C283=2015, _xlfn.IFS(E283=1, VLOOKUP(H283, [1]Wage_Info!$B$2:$AH$55, 6, FALSE), E283=2, VLOOKUP(H283, [1]Wage_Info!$B$2:$AH$55, 7, FALSE), E283=3, VLOOKUP(H283, [1]Wage_Info!$B$2:$AH$55, 8, FALSE), E283=4, VLOOKUP(H283, [1]Wage_Info!$B$2:$AH$55, 9, FALSE)), C283=2016, _xlfn.IFS(E283=1, VLOOKUP(H283, [1]Wage_Info!$B$2:$AH$55, 10, FALSE), E283=2, VLOOKUP(H283, [1]Wage_Info!$B$2:$AH$55, 11, FALSE), E283=3, VLOOKUP(H283, [1]Wage_Info!$B$2:$AH$55, 12, FALSE), E283=4, VLOOKUP(H283, [1]Wage_Info!$B$2:$AH$55, 13, FALSE)), C283=2017, _xlfn.IFS(E283=1, VLOOKUP(H283, [1]Wage_Info!$B$2:$AH$55, 14, FALSE), E283=2, VLOOKUP(H283, [1]Wage_Info!$B$2:$AH$55, 15, FALSE), E283=3, VLOOKUP(H283, [1]Wage_Info!$B$2:$AH$55, 16, FALSE), E283=4, VLOOKUP(H283, [1]Wage_Info!$B$2:$AH$55, 17, FALSE)), C283 = 2018, _xlfn.IFS(E283=1, VLOOKUP(H283, [1]Wage_Info!$B$2:$AH$55, 18, FALSE), E283=3, VLOOKUP(H283, [1]Wage_Info!$B$2:$AH$55, 19, FALSE)))</f>
        <v>0</v>
      </c>
      <c r="Z283" s="2">
        <f>_xlfn.IFS(C283=2014, _xlfn.IFS(E283=1, VLOOKUP(H283, [1]Wage_Info!$B$2:$AL$55, 20, FALSE), E283=2, VLOOKUP(H283, [1]Wage_Info!$B$2:$AL$55, 21, FALSE), E283=3, VLOOKUP(H283, [1]Wage_Info!$B$2:$AL$55, 22, FALSE), E283=4, VLOOKUP(H283, [1]Wage_Info!$B$2:$AL$55, 23, FALSE)), C283=2015, _xlfn.IFS(E283=1, VLOOKUP(H283, [1]Wage_Info!$B$2:$AL$55, 24, FALSE), E283=2, VLOOKUP(H283, [1]Wage_Info!$B$2:$AL$55, 25, FALSE), E283=3, VLOOKUP(H283, [1]Wage_Info!$B$2:$AL$55, 26, FALSE), E283=4, VLOOKUP(H283, [1]Wage_Info!$B$2:$AL$55, 27, FALSE)), C283=2016, _xlfn.IFS(E283=1, VLOOKUP(H283, [1]Wage_Info!$B$2:$AL$55, 28, FALSE), E283=2, VLOOKUP(H283, [1]Wage_Info!$B$2:$AL$55, 29, FALSE), E283=3, VLOOKUP(H283, [1]Wage_Info!$B$2:$AL$55, 30, FALSE), E283=4, VLOOKUP(H283, [1]Wage_Info!$B$2:$AL$55, 31, FALSE)), C283=2017, _xlfn.IFS(E283=1, VLOOKUP(H283, [1]Wage_Info!$B$2:$AL$55, 32, FALSE), E283=2, VLOOKUP(H283, [1]Wage_Info!$B$2:$AL$55, 33, FALSE), E283=3, VLOOKUP(H283, [1]Wage_Info!$B$2:$AL$55, 34, FALSE), E283=4, VLOOKUP(H283, [1]Wage_Info!$B$2:$AL$55, 35, FALSE)), C283 = 2018, _xlfn.IFS(E283=1, VLOOKUP(H283, [1]Wage_Info!$B$2:$AL$55, 36, FALSE), E283=2, VLOOKUP(H283, [1]Wage_Info!$B$2:$AL$55, 37, FALSE)))</f>
        <v>0</v>
      </c>
      <c r="AA283" s="4" t="e">
        <f t="shared" si="36"/>
        <v>#DIV/0!</v>
      </c>
      <c r="AB283">
        <f>[1]Key!C283</f>
        <v>1</v>
      </c>
      <c r="AC283">
        <f t="shared" si="37"/>
        <v>0</v>
      </c>
      <c r="AD283">
        <f t="shared" si="38"/>
        <v>0</v>
      </c>
      <c r="AE283">
        <f t="shared" si="39"/>
        <v>0</v>
      </c>
      <c r="AF283">
        <f>[1]Key!D283</f>
        <v>0</v>
      </c>
    </row>
    <row r="284" spans="1:32" x14ac:dyDescent="0.3">
      <c r="A284">
        <v>283</v>
      </c>
      <c r="B284">
        <v>102</v>
      </c>
      <c r="C284">
        <v>2015</v>
      </c>
      <c r="D284">
        <v>11</v>
      </c>
      <c r="E284">
        <f t="shared" si="32"/>
        <v>4</v>
      </c>
      <c r="F284">
        <v>2017</v>
      </c>
      <c r="G284" t="s">
        <v>32</v>
      </c>
      <c r="H284" s="1">
        <f>VALUE(IF(G284="foreign",53,SUBSTITUTE(G284,G284,VLOOKUP(G284,[1]Key!$G$2:$H$55,2,))))</f>
        <v>53</v>
      </c>
      <c r="I284" t="s">
        <v>47</v>
      </c>
      <c r="J284">
        <f>VALUE(_xlfn.IFS(I284="foreign",53,I284="fictional",54, I284="unspecified", 55, NOT(OR(I284="foreign",I284="fictional")),SUBSTITUTE(I284,I284,VLOOKUP(I284,[1]Key!$G$2:$H$55,2,))))</f>
        <v>55</v>
      </c>
      <c r="K284">
        <f t="shared" si="33"/>
        <v>0</v>
      </c>
      <c r="L284">
        <f>VLOOKUP(H284, [1]Key!$H$2:$K$54, 2)</f>
        <v>0</v>
      </c>
      <c r="M284">
        <f>VLOOKUP(J284, [1]Key!$H$2:$K$54, 2)</f>
        <v>0</v>
      </c>
      <c r="N284">
        <f>VLOOKUP("*"&amp;G284&amp;"*",[1]Key!$N$2:$O$6,2,FALSE)</f>
        <v>0</v>
      </c>
      <c r="O284">
        <f>VLOOKUP("*"&amp;G284&amp;"*",[1]Key!$R$2:$S$11,2,FALSE)</f>
        <v>0</v>
      </c>
      <c r="P284">
        <v>2346</v>
      </c>
      <c r="Q284" s="2">
        <v>5000000</v>
      </c>
      <c r="R284" t="s">
        <v>54</v>
      </c>
      <c r="S284">
        <f>VLOOKUP(R284, [1]Key!$U$2:$V$25, 2, FALSE)</f>
        <v>8</v>
      </c>
      <c r="T284">
        <f t="shared" si="34"/>
        <v>1</v>
      </c>
      <c r="U284">
        <f>_xlfn.IFS(C284=2018, VLOOKUP(H284, '[1]State Pop'!$B$2:$G$55,6),C284=2017, VLOOKUP(H284, '[1]State Pop'!$B$2:$F$55,5),C284=2016, VLOOKUP(H284, '[1]State Pop'!$B$2:$F$55,4), C284=2015, VLOOKUP(H284, '[1]State Pop'!$B$2:$F$55,3), C284=2014, VLOOKUP(H284, '[1]State Pop'!$B$2:$F$55,2))</f>
        <v>0</v>
      </c>
      <c r="V284">
        <f>_xlfn.IFS(C284=2014,_xlfn.IFS(D284=1,VLOOKUP(H284,[1]Film_Workers!$B$2:$BD$55,2,FALSE),D284=2,VLOOKUP(H284,[1]Film_Workers!$B$2:$BD$55,3,FALSE),D284=3,VLOOKUP(H284,[1]Film_Workers!$B$2:$BD$55,4,FALSE),D284=4,VLOOKUP(H284,[1]Film_Workers!$B$2:$BD$55,5,FALSE),D284=5,VLOOKUP(H284,[1]Film_Workers!$B$2:$BD$55,6,FALSE),D284=6,VLOOKUP(H284,[1]Film_Workers!$B$2:$BD$55,7,FALSE),D284=7,VLOOKUP(H284,[1]Film_Workers!$B$2:$BD$55,8,FALSE),D284=8,VLOOKUP(H284,[1]Film_Workers!$B$2:$BD$55,9,FALSE),D284=9,VLOOKUP(H284,[1]Film_Workers!$B$2:$BD$55,10,FALSE),D284=10,VLOOKUP(H284,[1]Film_Workers!$B$2:$BD$55,11,FALSE),D284=11,VLOOKUP(H284,[1]Film_Workers!$B$2:$BD$55,12,FALSE),D284=12,VLOOKUP(H284,[1]Film_Workers!$B$2:$BD$55,13,FALSE)),C284=2015,_xlfn.IFS(D284=1,VLOOKUP(H284,[1]Film_Workers!$B$2:$BD$55,14,FALSE),D284=2,VLOOKUP(H284,[1]Film_Workers!$B$2:$BD$55,15,FALSE),D284=3,VLOOKUP(H284,[1]Film_Workers!$B$2:$BD$55,16,FALSE),D284=4,VLOOKUP(H284,[1]Film_Workers!$B$2:$BD$55,17,FALSE),D284=5,VLOOKUP(H284,[1]Film_Workers!$B$2:$BD$55,18,FALSE),D284=6,VLOOKUP(H284,[1]Film_Workers!$B$2:$BD$55,19,FALSE),D284=7,VLOOKUP(H284,[1]Film_Workers!$B$2:$BD$55,20,FALSE),D284=8,VLOOKUP(H284,[1]Film_Workers!$B$2:$BD$55,21,FALSE),D284=9,VLOOKUP(H284,[1]Film_Workers!$B$2:$BD$55,22,FALSE),D284=10,VLOOKUP(H284,[1]Film_Workers!$B$2:$BD$55,23,FALSE),D284=11,VLOOKUP(H284,[1]Film_Workers!$B$2:$BD$55,24,FALSE),D284=12,VLOOKUP(H284,[1]Film_Workers!$B$2:$BD$55,25,FALSE)),C284=2016,_xlfn.IFS(D284=1,VLOOKUP(H284,[1]Film_Workers!$B$2:$BD$55,26,FALSE),D284=2,VLOOKUP(H284,[1]Film_Workers!$B$2:$BD$55,27,FALSE),D284=3,VLOOKUP(H284,[1]Film_Workers!$B$2:$BD$55,28,FALSE),D284=4,VLOOKUP(H284,[1]Film_Workers!$B$2:$BD$55,29,FALSE),D284=5,VLOOKUP(H284,[1]Film_Workers!$B$2:$BD$55,30,FALSE),D284=6,VLOOKUP(H284,[1]Film_Workers!$B$2:$BD$55,31,FALSE),D284=7,VLOOKUP(H284,[1]Film_Workers!$B$2:$BD$55,32,FALSE),D284=8,VLOOKUP(H284,[1]Film_Workers!$B$2:$BD$55,33,FALSE),D284=9,VLOOKUP(H284,[1]Film_Workers!$B$2:$BD$55,34,FALSE),D284=10,VLOOKUP(H284,[1]Film_Workers!$B$2:$BD$55,35,FALSE),D284=11,VLOOKUP(H284,[1]Film_Workers!$B$2:$BD$55,36,FALSE),D284=12,VLOOKUP(H284,[1]Film_Workers!$B$2:$BD$55,37,FALSE)),C284=2017,_xlfn.IFS(D284=1,VLOOKUP(H284,[1]Film_Workers!$B$2:$BD$55,38,FALSE),D284=2,VLOOKUP(H284,[1]Film_Workers!$B$2:$BD$55,39,FALSE),D284=3,VLOOKUP(H284,[1]Film_Workers!$B$2:$BD$55,40,FALSE),D284=4,VLOOKUP(H284,[1]Film_Workers!$B$2:$BD$55,41,FALSE),D284=5,VLOOKUP(H284,[1]Film_Workers!$B$2:$BD$55,42,FALSE),D284=6,VLOOKUP(H284,[1]Film_Workers!$B$2:$BD$55,43,FALSE),D284=7,VLOOKUP(H284,[1]Film_Workers!$B$2:$BD$55,43,FALSE),D284=8,VLOOKUP(H284,[1]Film_Workers!$B$2:$BD$55,44,FALSE),D284=9,VLOOKUP(H284,[1]Film_Workers!$B$2:$BD$55,45,FALSE),D284=10,VLOOKUP(H284,[1]Film_Workers!$B$2:$BD$55,46,FALSE),D284=11,VLOOKUP(H284,[1]Film_Workers!$B$2:$BD$55,47,FALSE),D284=12,VLOOKUP(H284,[1]Film_Workers!$B$2:$BD$55,48)),C284=2018,_xlfn.IFS(D284=1,VLOOKUP(H284,[1]Film_Workers!$B$2:$BD$55,49,FALSE),D284=2,VLOOKUP(H284,[1]Film_Workers!$B$2:$BD$55,50,FALSE),D284=3,VLOOKUP(H284,[1]Film_Workers!$B$2:$BD$55,51,FALSE),D284=4,VLOOKUP(H284,[1]Film_Workers!$B$2:$BD$55,52,FALSE),D284=5,VLOOKUP(H284,[1]Film_Workers!$B$2:$BD$55,53,FALSE),D284=6,VLOOKUP(H284,[1]Film_Workers!$B$2:$BD$55,54)))</f>
        <v>0</v>
      </c>
      <c r="W284">
        <f>_xlfn.IFS(C284=2014,_xlfn.IFS(D284=1,VLOOKUP(H284,[1]Priv_Workers!$B$2:$BD$55,2,FALSE),D284=2,VLOOKUP(H284,[1]Priv_Workers!$B$2:$BD$55,3,FALSE),D284=3,VLOOKUP(H284,[1]Priv_Workers!$B$2:$BD$55,4,FALSE),D284=4,VLOOKUP(H284,[1]Priv_Workers!$B$2:$BD$55,5,FALSE),D284=5,VLOOKUP(H284,[1]Priv_Workers!$B$2:$BD$55,6,FALSE),D284=6,VLOOKUP(H284,[1]Priv_Workers!$B$2:$BD$55,7,FALSE),D284=7,VLOOKUP(H284,[1]Priv_Workers!$B$2:$BD$55,8,FALSE),D284=8,VLOOKUP(H284,[1]Priv_Workers!$B$2:$BD$55,9,FALSE),D284=9,VLOOKUP(H284,[1]Priv_Workers!$B$2:$BD$55,10,FALSE),D284=10,VLOOKUP(H284,[1]Priv_Workers!$B$2:$BD$55,11,FALSE),D284=11,VLOOKUP(H284,[1]Priv_Workers!$B$2:$BD$55,12,FALSE),D284=12,VLOOKUP(H284,[1]Priv_Workers!$B$2:$BD$55,13,FALSE)),C284=2015,_xlfn.IFS(D284=1,VLOOKUP(H284,[1]Priv_Workers!$B$2:$BD$55,14,FALSE),D284=2,VLOOKUP(H284,[1]Priv_Workers!$B$2:$BD$55,15,FALSE),D284=3,VLOOKUP(H284,[1]Priv_Workers!$B$2:$BD$55,16,FALSE),D284=4,VLOOKUP(H284,[1]Priv_Workers!$B$2:$BD$55,17,FALSE),D284=5,VLOOKUP(H284,[1]Priv_Workers!$B$2:$BD$55,18,FALSE),D284=6,VLOOKUP(H284,[1]Priv_Workers!$B$2:$BD$55,19,FALSE),D284=7,VLOOKUP(H284,[1]Priv_Workers!$B$2:$BD$55,20,FALSE),D284=8,VLOOKUP(H284,[1]Priv_Workers!$B$2:$BD$55,21,FALSE),D284=9,VLOOKUP(H284,[1]Priv_Workers!$B$2:$BD$55,22,FALSE),D284=10,VLOOKUP(H284,[1]Priv_Workers!$B$2:$BD$55,23,FALSE),D284=11,VLOOKUP(H284,[1]Priv_Workers!$B$2:$BD$55,24,FALSE),D284=12,VLOOKUP(H284,[1]Priv_Workers!$B$2:$BD$55,25,FALSE)),C284=2016,_xlfn.IFS(D284=1,VLOOKUP(H284,[1]Priv_Workers!$B$2:$BD$55,26,FALSE),D284=2,VLOOKUP(H284,[1]Priv_Workers!$B$2:$BD$55,27,FALSE),D284=3,VLOOKUP(H284,[1]Priv_Workers!$B$2:$BD$55,28,FALSE),D284=4,VLOOKUP(H284,[1]Priv_Workers!$B$2:$BD$55,29,FALSE),D284=5,VLOOKUP(H284,[1]Priv_Workers!$B$2:$BD$55,30,FALSE),D284=6,VLOOKUP(H284,[1]Priv_Workers!$B$2:$BD$55,31,FALSE),D284=7,VLOOKUP(H284,[1]Priv_Workers!$B$2:$BD$55,32,FALSE),D284=8,VLOOKUP(H284,[1]Priv_Workers!$B$2:$BD$55,33,FALSE),D284=9,VLOOKUP(H284,[1]Priv_Workers!$B$2:$BD$55,34,FALSE),D284=10,VLOOKUP(H284,[1]Priv_Workers!$B$2:$BD$55,35,FALSE),D284=11,VLOOKUP(H284,[1]Priv_Workers!$B$2:$BD$55,36,FALSE),D284=12,VLOOKUP(H284,[1]Priv_Workers!$B$2:$BD$55,37,FALSE)),C284=2017,_xlfn.IFS(D284=1,VLOOKUP(H284,[1]Priv_Workers!$B$2:$BD$55,38,FALSE),D284=2,VLOOKUP(H284,[1]Priv_Workers!$B$2:$BD$55,39,FALSE),D284=3,VLOOKUP(H284,[1]Priv_Workers!$B$2:$BD$55,40,FALSE),D284=4,VLOOKUP(H284,[1]Priv_Workers!$B$2:$BD$55,41,FALSE),D284=5,VLOOKUP(H284,[1]Priv_Workers!$B$2:$BD$55,42,FALSE),D284=6,VLOOKUP(H284,[1]Priv_Workers!$B$2:$BD$55,43,FALSE),D284=7,VLOOKUP(H284,[1]Priv_Workers!$B$2:$BD$55,43,FALSE),D284=8,VLOOKUP(H284,[1]Priv_Workers!$B$2:$BD$55,44,FALSE),D284=9,VLOOKUP(H284,[1]Priv_Workers!$B$2:$BD$55,45,FALSE),D284=10,VLOOKUP(H284,[1]Priv_Workers!$B$2:$BD$55,46,FALSE),D284=11,VLOOKUP(H284,[1]Priv_Workers!$B$2:$BD$55,47,FALSE),D284=12,VLOOKUP(H284,[1]Priv_Workers!$B$2:$BD$55,48)),C284=2018,_xlfn.IFS(D284=1,VLOOKUP(H284,[1]Priv_Workers!$B$2:$BD$55,49,FALSE),D284=2,VLOOKUP(H284,[1]Priv_Workers!$B$2:$BD$55,50,FALSE),D284=3,VLOOKUP(H284,[1]Priv_Workers!$B$2:$BD$55,51,FALSE),D284=4,VLOOKUP(H284,[1]Priv_Workers!$B$2:$BD$55,52,FALSE),D284=5,VLOOKUP(H284,[1]Priv_Workers!$B$2:$BD$55,53,FALSE),D284=6,VLOOKUP(H284,[1]Priv_Workers!$B$2:$BD$55,54)))</f>
        <v>0</v>
      </c>
      <c r="X284" s="3" t="e">
        <f t="shared" si="35"/>
        <v>#DIV/0!</v>
      </c>
      <c r="Y284" s="2">
        <f>_xlfn.IFS(C284=2014, _xlfn.IFS(E284=1, VLOOKUP(H284, [1]Wage_Info!$B$2:$AH$55, 2, FALSE), E284=2, VLOOKUP(H284, [1]Wage_Info!$B$2:$AH$55, 3, FALSE), E284=3, VLOOKUP(H284, [1]Wage_Info!$B$2:$AH$55, 4, FALSE), E284=4, VLOOKUP(H284, [1]Wage_Info!$B$2:$AH$55, 5, FALSE)), C284=2015, _xlfn.IFS(E284=1, VLOOKUP(H284, [1]Wage_Info!$B$2:$AH$55, 6, FALSE), E284=2, VLOOKUP(H284, [1]Wage_Info!$B$2:$AH$55, 7, FALSE), E284=3, VLOOKUP(H284, [1]Wage_Info!$B$2:$AH$55, 8, FALSE), E284=4, VLOOKUP(H284, [1]Wage_Info!$B$2:$AH$55, 9, FALSE)), C284=2016, _xlfn.IFS(E284=1, VLOOKUP(H284, [1]Wage_Info!$B$2:$AH$55, 10, FALSE), E284=2, VLOOKUP(H284, [1]Wage_Info!$B$2:$AH$55, 11, FALSE), E284=3, VLOOKUP(H284, [1]Wage_Info!$B$2:$AH$55, 12, FALSE), E284=4, VLOOKUP(H284, [1]Wage_Info!$B$2:$AH$55, 13, FALSE)), C284=2017, _xlfn.IFS(E284=1, VLOOKUP(H284, [1]Wage_Info!$B$2:$AH$55, 14, FALSE), E284=2, VLOOKUP(H284, [1]Wage_Info!$B$2:$AH$55, 15, FALSE), E284=3, VLOOKUP(H284, [1]Wage_Info!$B$2:$AH$55, 16, FALSE), E284=4, VLOOKUP(H284, [1]Wage_Info!$B$2:$AH$55, 17, FALSE)), C284 = 2018, _xlfn.IFS(E284=1, VLOOKUP(H284, [1]Wage_Info!$B$2:$AH$55, 18, FALSE), E284=3, VLOOKUP(H284, [1]Wage_Info!$B$2:$AH$55, 19, FALSE)))</f>
        <v>0</v>
      </c>
      <c r="Z284" s="2">
        <f>_xlfn.IFS(C284=2014, _xlfn.IFS(E284=1, VLOOKUP(H284, [1]Wage_Info!$B$2:$AL$55, 20, FALSE), E284=2, VLOOKUP(H284, [1]Wage_Info!$B$2:$AL$55, 21, FALSE), E284=3, VLOOKUP(H284, [1]Wage_Info!$B$2:$AL$55, 22, FALSE), E284=4, VLOOKUP(H284, [1]Wage_Info!$B$2:$AL$55, 23, FALSE)), C284=2015, _xlfn.IFS(E284=1, VLOOKUP(H284, [1]Wage_Info!$B$2:$AL$55, 24, FALSE), E284=2, VLOOKUP(H284, [1]Wage_Info!$B$2:$AL$55, 25, FALSE), E284=3, VLOOKUP(H284, [1]Wage_Info!$B$2:$AL$55, 26, FALSE), E284=4, VLOOKUP(H284, [1]Wage_Info!$B$2:$AL$55, 27, FALSE)), C284=2016, _xlfn.IFS(E284=1, VLOOKUP(H284, [1]Wage_Info!$B$2:$AL$55, 28, FALSE), E284=2, VLOOKUP(H284, [1]Wage_Info!$B$2:$AL$55, 29, FALSE), E284=3, VLOOKUP(H284, [1]Wage_Info!$B$2:$AL$55, 30, FALSE), E284=4, VLOOKUP(H284, [1]Wage_Info!$B$2:$AL$55, 31, FALSE)), C284=2017, _xlfn.IFS(E284=1, VLOOKUP(H284, [1]Wage_Info!$B$2:$AL$55, 32, FALSE), E284=2, VLOOKUP(H284, [1]Wage_Info!$B$2:$AL$55, 33, FALSE), E284=3, VLOOKUP(H284, [1]Wage_Info!$B$2:$AL$55, 34, FALSE), E284=4, VLOOKUP(H284, [1]Wage_Info!$B$2:$AL$55, 35, FALSE)), C284 = 2018, _xlfn.IFS(E284=1, VLOOKUP(H284, [1]Wage_Info!$B$2:$AL$55, 36, FALSE), E284=2, VLOOKUP(H284, [1]Wage_Info!$B$2:$AL$55, 37, FALSE)))</f>
        <v>0</v>
      </c>
      <c r="AA284" s="4" t="e">
        <f t="shared" si="36"/>
        <v>#DIV/0!</v>
      </c>
      <c r="AB284">
        <f>[1]Key!C284</f>
        <v>1</v>
      </c>
      <c r="AC284">
        <f t="shared" si="37"/>
        <v>0</v>
      </c>
      <c r="AD284">
        <f t="shared" si="38"/>
        <v>0</v>
      </c>
      <c r="AE284">
        <f t="shared" si="39"/>
        <v>0</v>
      </c>
      <c r="AF284">
        <f>[1]Key!D284</f>
        <v>0</v>
      </c>
    </row>
    <row r="285" spans="1:32" x14ac:dyDescent="0.3">
      <c r="A285">
        <v>284</v>
      </c>
      <c r="B285">
        <v>103</v>
      </c>
      <c r="C285">
        <v>2016</v>
      </c>
      <c r="D285">
        <v>8</v>
      </c>
      <c r="E285">
        <f t="shared" si="32"/>
        <v>3</v>
      </c>
      <c r="F285">
        <v>2017</v>
      </c>
      <c r="G285" t="s">
        <v>32</v>
      </c>
      <c r="H285" s="1">
        <f>VALUE(IF(G285="foreign",53,SUBSTITUTE(G285,G285,VLOOKUP(G285,[1]Key!$G$2:$H$55,2,))))</f>
        <v>53</v>
      </c>
      <c r="I285" t="s">
        <v>59</v>
      </c>
      <c r="J285">
        <f>VALUE(_xlfn.IFS(I285="foreign",53,I285="fictional",54, I285="unspecified", 55, NOT(OR(I285="foreign",I285="fictional")),SUBSTITUTE(I285,I285,VLOOKUP(I285,[1]Key!$G$2:$H$55,2,))))</f>
        <v>21</v>
      </c>
      <c r="K285">
        <f t="shared" si="33"/>
        <v>0</v>
      </c>
      <c r="L285">
        <f>VLOOKUP(H285, [1]Key!$H$2:$K$54, 2)</f>
        <v>0</v>
      </c>
      <c r="M285">
        <f>VLOOKUP(J285, [1]Key!$H$2:$K$54, 2)</f>
        <v>2</v>
      </c>
      <c r="N285">
        <f>VLOOKUP("*"&amp;G285&amp;"*",[1]Key!$N$2:$O$6,2,FALSE)</f>
        <v>0</v>
      </c>
      <c r="O285">
        <f>VLOOKUP("*"&amp;G285&amp;"*",[1]Key!$R$2:$S$11,2,FALSE)</f>
        <v>0</v>
      </c>
      <c r="P285">
        <v>2341</v>
      </c>
      <c r="Q285" s="2">
        <v>20000000</v>
      </c>
      <c r="R285" t="s">
        <v>66</v>
      </c>
      <c r="S285">
        <f>VLOOKUP(R285, [1]Key!$U$2:$V$25, 2, FALSE)</f>
        <v>4</v>
      </c>
      <c r="T285">
        <f t="shared" si="34"/>
        <v>0</v>
      </c>
      <c r="U285">
        <f>_xlfn.IFS(C285=2018, VLOOKUP(H285, '[1]State Pop'!$B$2:$G$55,6),C285=2017, VLOOKUP(H285, '[1]State Pop'!$B$2:$F$55,5),C285=2016, VLOOKUP(H285, '[1]State Pop'!$B$2:$F$55,4), C285=2015, VLOOKUP(H285, '[1]State Pop'!$B$2:$F$55,3), C285=2014, VLOOKUP(H285, '[1]State Pop'!$B$2:$F$55,2))</f>
        <v>0</v>
      </c>
      <c r="V285">
        <f>_xlfn.IFS(C285=2014,_xlfn.IFS(D285=1,VLOOKUP(H285,[1]Film_Workers!$B$2:$BD$55,2,FALSE),D285=2,VLOOKUP(H285,[1]Film_Workers!$B$2:$BD$55,3,FALSE),D285=3,VLOOKUP(H285,[1]Film_Workers!$B$2:$BD$55,4,FALSE),D285=4,VLOOKUP(H285,[1]Film_Workers!$B$2:$BD$55,5,FALSE),D285=5,VLOOKUP(H285,[1]Film_Workers!$B$2:$BD$55,6,FALSE),D285=6,VLOOKUP(H285,[1]Film_Workers!$B$2:$BD$55,7,FALSE),D285=7,VLOOKUP(H285,[1]Film_Workers!$B$2:$BD$55,8,FALSE),D285=8,VLOOKUP(H285,[1]Film_Workers!$B$2:$BD$55,9,FALSE),D285=9,VLOOKUP(H285,[1]Film_Workers!$B$2:$BD$55,10,FALSE),D285=10,VLOOKUP(H285,[1]Film_Workers!$B$2:$BD$55,11,FALSE),D285=11,VLOOKUP(H285,[1]Film_Workers!$B$2:$BD$55,12,FALSE),D285=12,VLOOKUP(H285,[1]Film_Workers!$B$2:$BD$55,13,FALSE)),C285=2015,_xlfn.IFS(D285=1,VLOOKUP(H285,[1]Film_Workers!$B$2:$BD$55,14,FALSE),D285=2,VLOOKUP(H285,[1]Film_Workers!$B$2:$BD$55,15,FALSE),D285=3,VLOOKUP(H285,[1]Film_Workers!$B$2:$BD$55,16,FALSE),D285=4,VLOOKUP(H285,[1]Film_Workers!$B$2:$BD$55,17,FALSE),D285=5,VLOOKUP(H285,[1]Film_Workers!$B$2:$BD$55,18,FALSE),D285=6,VLOOKUP(H285,[1]Film_Workers!$B$2:$BD$55,19,FALSE),D285=7,VLOOKUP(H285,[1]Film_Workers!$B$2:$BD$55,20,FALSE),D285=8,VLOOKUP(H285,[1]Film_Workers!$B$2:$BD$55,21,FALSE),D285=9,VLOOKUP(H285,[1]Film_Workers!$B$2:$BD$55,22,FALSE),D285=10,VLOOKUP(H285,[1]Film_Workers!$B$2:$BD$55,23,FALSE),D285=11,VLOOKUP(H285,[1]Film_Workers!$B$2:$BD$55,24,FALSE),D285=12,VLOOKUP(H285,[1]Film_Workers!$B$2:$BD$55,25,FALSE)),C285=2016,_xlfn.IFS(D285=1,VLOOKUP(H285,[1]Film_Workers!$B$2:$BD$55,26,FALSE),D285=2,VLOOKUP(H285,[1]Film_Workers!$B$2:$BD$55,27,FALSE),D285=3,VLOOKUP(H285,[1]Film_Workers!$B$2:$BD$55,28,FALSE),D285=4,VLOOKUP(H285,[1]Film_Workers!$B$2:$BD$55,29,FALSE),D285=5,VLOOKUP(H285,[1]Film_Workers!$B$2:$BD$55,30,FALSE),D285=6,VLOOKUP(H285,[1]Film_Workers!$B$2:$BD$55,31,FALSE),D285=7,VLOOKUP(H285,[1]Film_Workers!$B$2:$BD$55,32,FALSE),D285=8,VLOOKUP(H285,[1]Film_Workers!$B$2:$BD$55,33,FALSE),D285=9,VLOOKUP(H285,[1]Film_Workers!$B$2:$BD$55,34,FALSE),D285=10,VLOOKUP(H285,[1]Film_Workers!$B$2:$BD$55,35,FALSE),D285=11,VLOOKUP(H285,[1]Film_Workers!$B$2:$BD$55,36,FALSE),D285=12,VLOOKUP(H285,[1]Film_Workers!$B$2:$BD$55,37,FALSE)),C285=2017,_xlfn.IFS(D285=1,VLOOKUP(H285,[1]Film_Workers!$B$2:$BD$55,38,FALSE),D285=2,VLOOKUP(H285,[1]Film_Workers!$B$2:$BD$55,39,FALSE),D285=3,VLOOKUP(H285,[1]Film_Workers!$B$2:$BD$55,40,FALSE),D285=4,VLOOKUP(H285,[1]Film_Workers!$B$2:$BD$55,41,FALSE),D285=5,VLOOKUP(H285,[1]Film_Workers!$B$2:$BD$55,42,FALSE),D285=6,VLOOKUP(H285,[1]Film_Workers!$B$2:$BD$55,43,FALSE),D285=7,VLOOKUP(H285,[1]Film_Workers!$B$2:$BD$55,43,FALSE),D285=8,VLOOKUP(H285,[1]Film_Workers!$B$2:$BD$55,44,FALSE),D285=9,VLOOKUP(H285,[1]Film_Workers!$B$2:$BD$55,45,FALSE),D285=10,VLOOKUP(H285,[1]Film_Workers!$B$2:$BD$55,46,FALSE),D285=11,VLOOKUP(H285,[1]Film_Workers!$B$2:$BD$55,47,FALSE),D285=12,VLOOKUP(H285,[1]Film_Workers!$B$2:$BD$55,48)),C285=2018,_xlfn.IFS(D285=1,VLOOKUP(H285,[1]Film_Workers!$B$2:$BD$55,49,FALSE),D285=2,VLOOKUP(H285,[1]Film_Workers!$B$2:$BD$55,50,FALSE),D285=3,VLOOKUP(H285,[1]Film_Workers!$B$2:$BD$55,51,FALSE),D285=4,VLOOKUP(H285,[1]Film_Workers!$B$2:$BD$55,52,FALSE),D285=5,VLOOKUP(H285,[1]Film_Workers!$B$2:$BD$55,53,FALSE),D285=6,VLOOKUP(H285,[1]Film_Workers!$B$2:$BD$55,54)))</f>
        <v>0</v>
      </c>
      <c r="W285">
        <f>_xlfn.IFS(C285=2014,_xlfn.IFS(D285=1,VLOOKUP(H285,[1]Priv_Workers!$B$2:$BD$55,2,FALSE),D285=2,VLOOKUP(H285,[1]Priv_Workers!$B$2:$BD$55,3,FALSE),D285=3,VLOOKUP(H285,[1]Priv_Workers!$B$2:$BD$55,4,FALSE),D285=4,VLOOKUP(H285,[1]Priv_Workers!$B$2:$BD$55,5,FALSE),D285=5,VLOOKUP(H285,[1]Priv_Workers!$B$2:$BD$55,6,FALSE),D285=6,VLOOKUP(H285,[1]Priv_Workers!$B$2:$BD$55,7,FALSE),D285=7,VLOOKUP(H285,[1]Priv_Workers!$B$2:$BD$55,8,FALSE),D285=8,VLOOKUP(H285,[1]Priv_Workers!$B$2:$BD$55,9,FALSE),D285=9,VLOOKUP(H285,[1]Priv_Workers!$B$2:$BD$55,10,FALSE),D285=10,VLOOKUP(H285,[1]Priv_Workers!$B$2:$BD$55,11,FALSE),D285=11,VLOOKUP(H285,[1]Priv_Workers!$B$2:$BD$55,12,FALSE),D285=12,VLOOKUP(H285,[1]Priv_Workers!$B$2:$BD$55,13,FALSE)),C285=2015,_xlfn.IFS(D285=1,VLOOKUP(H285,[1]Priv_Workers!$B$2:$BD$55,14,FALSE),D285=2,VLOOKUP(H285,[1]Priv_Workers!$B$2:$BD$55,15,FALSE),D285=3,VLOOKUP(H285,[1]Priv_Workers!$B$2:$BD$55,16,FALSE),D285=4,VLOOKUP(H285,[1]Priv_Workers!$B$2:$BD$55,17,FALSE),D285=5,VLOOKUP(H285,[1]Priv_Workers!$B$2:$BD$55,18,FALSE),D285=6,VLOOKUP(H285,[1]Priv_Workers!$B$2:$BD$55,19,FALSE),D285=7,VLOOKUP(H285,[1]Priv_Workers!$B$2:$BD$55,20,FALSE),D285=8,VLOOKUP(H285,[1]Priv_Workers!$B$2:$BD$55,21,FALSE),D285=9,VLOOKUP(H285,[1]Priv_Workers!$B$2:$BD$55,22,FALSE),D285=10,VLOOKUP(H285,[1]Priv_Workers!$B$2:$BD$55,23,FALSE),D285=11,VLOOKUP(H285,[1]Priv_Workers!$B$2:$BD$55,24,FALSE),D285=12,VLOOKUP(H285,[1]Priv_Workers!$B$2:$BD$55,25,FALSE)),C285=2016,_xlfn.IFS(D285=1,VLOOKUP(H285,[1]Priv_Workers!$B$2:$BD$55,26,FALSE),D285=2,VLOOKUP(H285,[1]Priv_Workers!$B$2:$BD$55,27,FALSE),D285=3,VLOOKUP(H285,[1]Priv_Workers!$B$2:$BD$55,28,FALSE),D285=4,VLOOKUP(H285,[1]Priv_Workers!$B$2:$BD$55,29,FALSE),D285=5,VLOOKUP(H285,[1]Priv_Workers!$B$2:$BD$55,30,FALSE),D285=6,VLOOKUP(H285,[1]Priv_Workers!$B$2:$BD$55,31,FALSE),D285=7,VLOOKUP(H285,[1]Priv_Workers!$B$2:$BD$55,32,FALSE),D285=8,VLOOKUP(H285,[1]Priv_Workers!$B$2:$BD$55,33,FALSE),D285=9,VLOOKUP(H285,[1]Priv_Workers!$B$2:$BD$55,34,FALSE),D285=10,VLOOKUP(H285,[1]Priv_Workers!$B$2:$BD$55,35,FALSE),D285=11,VLOOKUP(H285,[1]Priv_Workers!$B$2:$BD$55,36,FALSE),D285=12,VLOOKUP(H285,[1]Priv_Workers!$B$2:$BD$55,37,FALSE)),C285=2017,_xlfn.IFS(D285=1,VLOOKUP(H285,[1]Priv_Workers!$B$2:$BD$55,38,FALSE),D285=2,VLOOKUP(H285,[1]Priv_Workers!$B$2:$BD$55,39,FALSE),D285=3,VLOOKUP(H285,[1]Priv_Workers!$B$2:$BD$55,40,FALSE),D285=4,VLOOKUP(H285,[1]Priv_Workers!$B$2:$BD$55,41,FALSE),D285=5,VLOOKUP(H285,[1]Priv_Workers!$B$2:$BD$55,42,FALSE),D285=6,VLOOKUP(H285,[1]Priv_Workers!$B$2:$BD$55,43,FALSE),D285=7,VLOOKUP(H285,[1]Priv_Workers!$B$2:$BD$55,43,FALSE),D285=8,VLOOKUP(H285,[1]Priv_Workers!$B$2:$BD$55,44,FALSE),D285=9,VLOOKUP(H285,[1]Priv_Workers!$B$2:$BD$55,45,FALSE),D285=10,VLOOKUP(H285,[1]Priv_Workers!$B$2:$BD$55,46,FALSE),D285=11,VLOOKUP(H285,[1]Priv_Workers!$B$2:$BD$55,47,FALSE),D285=12,VLOOKUP(H285,[1]Priv_Workers!$B$2:$BD$55,48)),C285=2018,_xlfn.IFS(D285=1,VLOOKUP(H285,[1]Priv_Workers!$B$2:$BD$55,49,FALSE),D285=2,VLOOKUP(H285,[1]Priv_Workers!$B$2:$BD$55,50,FALSE),D285=3,VLOOKUP(H285,[1]Priv_Workers!$B$2:$BD$55,51,FALSE),D285=4,VLOOKUP(H285,[1]Priv_Workers!$B$2:$BD$55,52,FALSE),D285=5,VLOOKUP(H285,[1]Priv_Workers!$B$2:$BD$55,53,FALSE),D285=6,VLOOKUP(H285,[1]Priv_Workers!$B$2:$BD$55,54)))</f>
        <v>0</v>
      </c>
      <c r="X285" s="3" t="e">
        <f t="shared" si="35"/>
        <v>#DIV/0!</v>
      </c>
      <c r="Y285" s="2">
        <f>_xlfn.IFS(C285=2014, _xlfn.IFS(E285=1, VLOOKUP(H285, [1]Wage_Info!$B$2:$AH$55, 2, FALSE), E285=2, VLOOKUP(H285, [1]Wage_Info!$B$2:$AH$55, 3, FALSE), E285=3, VLOOKUP(H285, [1]Wage_Info!$B$2:$AH$55, 4, FALSE), E285=4, VLOOKUP(H285, [1]Wage_Info!$B$2:$AH$55, 5, FALSE)), C285=2015, _xlfn.IFS(E285=1, VLOOKUP(H285, [1]Wage_Info!$B$2:$AH$55, 6, FALSE), E285=2, VLOOKUP(H285, [1]Wage_Info!$B$2:$AH$55, 7, FALSE), E285=3, VLOOKUP(H285, [1]Wage_Info!$B$2:$AH$55, 8, FALSE), E285=4, VLOOKUP(H285, [1]Wage_Info!$B$2:$AH$55, 9, FALSE)), C285=2016, _xlfn.IFS(E285=1, VLOOKUP(H285, [1]Wage_Info!$B$2:$AH$55, 10, FALSE), E285=2, VLOOKUP(H285, [1]Wage_Info!$B$2:$AH$55, 11, FALSE), E285=3, VLOOKUP(H285, [1]Wage_Info!$B$2:$AH$55, 12, FALSE), E285=4, VLOOKUP(H285, [1]Wage_Info!$B$2:$AH$55, 13, FALSE)), C285=2017, _xlfn.IFS(E285=1, VLOOKUP(H285, [1]Wage_Info!$B$2:$AH$55, 14, FALSE), E285=2, VLOOKUP(H285, [1]Wage_Info!$B$2:$AH$55, 15, FALSE), E285=3, VLOOKUP(H285, [1]Wage_Info!$B$2:$AH$55, 16, FALSE), E285=4, VLOOKUP(H285, [1]Wage_Info!$B$2:$AH$55, 17, FALSE)), C285 = 2018, _xlfn.IFS(E285=1, VLOOKUP(H285, [1]Wage_Info!$B$2:$AH$55, 18, FALSE), E285=3, VLOOKUP(H285, [1]Wage_Info!$B$2:$AH$55, 19, FALSE)))</f>
        <v>0</v>
      </c>
      <c r="Z285" s="2">
        <f>_xlfn.IFS(C285=2014, _xlfn.IFS(E285=1, VLOOKUP(H285, [1]Wage_Info!$B$2:$AL$55, 20, FALSE), E285=2, VLOOKUP(H285, [1]Wage_Info!$B$2:$AL$55, 21, FALSE), E285=3, VLOOKUP(H285, [1]Wage_Info!$B$2:$AL$55, 22, FALSE), E285=4, VLOOKUP(H285, [1]Wage_Info!$B$2:$AL$55, 23, FALSE)), C285=2015, _xlfn.IFS(E285=1, VLOOKUP(H285, [1]Wage_Info!$B$2:$AL$55, 24, FALSE), E285=2, VLOOKUP(H285, [1]Wage_Info!$B$2:$AL$55, 25, FALSE), E285=3, VLOOKUP(H285, [1]Wage_Info!$B$2:$AL$55, 26, FALSE), E285=4, VLOOKUP(H285, [1]Wage_Info!$B$2:$AL$55, 27, FALSE)), C285=2016, _xlfn.IFS(E285=1, VLOOKUP(H285, [1]Wage_Info!$B$2:$AL$55, 28, FALSE), E285=2, VLOOKUP(H285, [1]Wage_Info!$B$2:$AL$55, 29, FALSE), E285=3, VLOOKUP(H285, [1]Wage_Info!$B$2:$AL$55, 30, FALSE), E285=4, VLOOKUP(H285, [1]Wage_Info!$B$2:$AL$55, 31, FALSE)), C285=2017, _xlfn.IFS(E285=1, VLOOKUP(H285, [1]Wage_Info!$B$2:$AL$55, 32, FALSE), E285=2, VLOOKUP(H285, [1]Wage_Info!$B$2:$AL$55, 33, FALSE), E285=3, VLOOKUP(H285, [1]Wage_Info!$B$2:$AL$55, 34, FALSE), E285=4, VLOOKUP(H285, [1]Wage_Info!$B$2:$AL$55, 35, FALSE)), C285 = 2018, _xlfn.IFS(E285=1, VLOOKUP(H285, [1]Wage_Info!$B$2:$AL$55, 36, FALSE), E285=2, VLOOKUP(H285, [1]Wage_Info!$B$2:$AL$55, 37, FALSE)))</f>
        <v>0</v>
      </c>
      <c r="AA285" s="4" t="e">
        <f t="shared" si="36"/>
        <v>#DIV/0!</v>
      </c>
      <c r="AB285">
        <f>[1]Key!C285</f>
        <v>1</v>
      </c>
      <c r="AC285">
        <f t="shared" si="37"/>
        <v>0</v>
      </c>
      <c r="AD285">
        <f t="shared" si="38"/>
        <v>0</v>
      </c>
      <c r="AE285">
        <f t="shared" si="39"/>
        <v>0</v>
      </c>
      <c r="AF285">
        <f>[1]Key!D285</f>
        <v>0</v>
      </c>
    </row>
    <row r="286" spans="1:32" x14ac:dyDescent="0.3">
      <c r="A286">
        <v>285</v>
      </c>
      <c r="B286">
        <v>104</v>
      </c>
      <c r="C286">
        <v>2015</v>
      </c>
      <c r="D286">
        <v>9</v>
      </c>
      <c r="E286">
        <f t="shared" si="32"/>
        <v>3</v>
      </c>
      <c r="F286">
        <v>2017</v>
      </c>
      <c r="G286" t="s">
        <v>62</v>
      </c>
      <c r="H286" s="1">
        <f>VALUE(IF(G286="foreign",53,SUBSTITUTE(G286,G286,VLOOKUP(G286,[1]Key!$G$2:$H$55,2,))))</f>
        <v>53</v>
      </c>
      <c r="I286" t="s">
        <v>62</v>
      </c>
      <c r="J286">
        <f>VALUE(_xlfn.IFS(I286="foreign",53,I286="fictional",54, I286="unspecified", 55, NOT(OR(I286="foreign",I286="fictional")),SUBSTITUTE(I286,I286,VLOOKUP(I286,[1]Key!$G$2:$H$55,2,))))</f>
        <v>53</v>
      </c>
      <c r="K286">
        <f t="shared" si="33"/>
        <v>1</v>
      </c>
      <c r="L286">
        <f>VLOOKUP(H286, [1]Key!$H$2:$K$54, 2)</f>
        <v>0</v>
      </c>
      <c r="M286">
        <f>VLOOKUP(J286, [1]Key!$H$2:$K$54, 2)</f>
        <v>0</v>
      </c>
      <c r="N286">
        <f>VLOOKUP("*"&amp;G286&amp;"*",[1]Key!$N$2:$O$6,2,FALSE)</f>
        <v>0</v>
      </c>
      <c r="O286">
        <f>VLOOKUP("*"&amp;G286&amp;"*",[1]Key!$R$2:$S$11,2,FALSE)</f>
        <v>0</v>
      </c>
      <c r="P286">
        <v>2251</v>
      </c>
      <c r="Q286" s="2">
        <v>90000000</v>
      </c>
      <c r="R286" t="s">
        <v>54</v>
      </c>
      <c r="S286">
        <f>VLOOKUP(R286, [1]Key!$U$2:$V$25, 2, FALSE)</f>
        <v>8</v>
      </c>
      <c r="T286">
        <f t="shared" si="34"/>
        <v>1</v>
      </c>
      <c r="U286">
        <f>_xlfn.IFS(C286=2018, VLOOKUP(H286, '[1]State Pop'!$B$2:$G$55,6),C286=2017, VLOOKUP(H286, '[1]State Pop'!$B$2:$F$55,5),C286=2016, VLOOKUP(H286, '[1]State Pop'!$B$2:$F$55,4), C286=2015, VLOOKUP(H286, '[1]State Pop'!$B$2:$F$55,3), C286=2014, VLOOKUP(H286, '[1]State Pop'!$B$2:$F$55,2))</f>
        <v>0</v>
      </c>
      <c r="V286">
        <f>_xlfn.IFS(C286=2014,_xlfn.IFS(D286=1,VLOOKUP(H286,[1]Film_Workers!$B$2:$BD$55,2,FALSE),D286=2,VLOOKUP(H286,[1]Film_Workers!$B$2:$BD$55,3,FALSE),D286=3,VLOOKUP(H286,[1]Film_Workers!$B$2:$BD$55,4,FALSE),D286=4,VLOOKUP(H286,[1]Film_Workers!$B$2:$BD$55,5,FALSE),D286=5,VLOOKUP(H286,[1]Film_Workers!$B$2:$BD$55,6,FALSE),D286=6,VLOOKUP(H286,[1]Film_Workers!$B$2:$BD$55,7,FALSE),D286=7,VLOOKUP(H286,[1]Film_Workers!$B$2:$BD$55,8,FALSE),D286=8,VLOOKUP(H286,[1]Film_Workers!$B$2:$BD$55,9,FALSE),D286=9,VLOOKUP(H286,[1]Film_Workers!$B$2:$BD$55,10,FALSE),D286=10,VLOOKUP(H286,[1]Film_Workers!$B$2:$BD$55,11,FALSE),D286=11,VLOOKUP(H286,[1]Film_Workers!$B$2:$BD$55,12,FALSE),D286=12,VLOOKUP(H286,[1]Film_Workers!$B$2:$BD$55,13,FALSE)),C286=2015,_xlfn.IFS(D286=1,VLOOKUP(H286,[1]Film_Workers!$B$2:$BD$55,14,FALSE),D286=2,VLOOKUP(H286,[1]Film_Workers!$B$2:$BD$55,15,FALSE),D286=3,VLOOKUP(H286,[1]Film_Workers!$B$2:$BD$55,16,FALSE),D286=4,VLOOKUP(H286,[1]Film_Workers!$B$2:$BD$55,17,FALSE),D286=5,VLOOKUP(H286,[1]Film_Workers!$B$2:$BD$55,18,FALSE),D286=6,VLOOKUP(H286,[1]Film_Workers!$B$2:$BD$55,19,FALSE),D286=7,VLOOKUP(H286,[1]Film_Workers!$B$2:$BD$55,20,FALSE),D286=8,VLOOKUP(H286,[1]Film_Workers!$B$2:$BD$55,21,FALSE),D286=9,VLOOKUP(H286,[1]Film_Workers!$B$2:$BD$55,22,FALSE),D286=10,VLOOKUP(H286,[1]Film_Workers!$B$2:$BD$55,23,FALSE),D286=11,VLOOKUP(H286,[1]Film_Workers!$B$2:$BD$55,24,FALSE),D286=12,VLOOKUP(H286,[1]Film_Workers!$B$2:$BD$55,25,FALSE)),C286=2016,_xlfn.IFS(D286=1,VLOOKUP(H286,[1]Film_Workers!$B$2:$BD$55,26,FALSE),D286=2,VLOOKUP(H286,[1]Film_Workers!$B$2:$BD$55,27,FALSE),D286=3,VLOOKUP(H286,[1]Film_Workers!$B$2:$BD$55,28,FALSE),D286=4,VLOOKUP(H286,[1]Film_Workers!$B$2:$BD$55,29,FALSE),D286=5,VLOOKUP(H286,[1]Film_Workers!$B$2:$BD$55,30,FALSE),D286=6,VLOOKUP(H286,[1]Film_Workers!$B$2:$BD$55,31,FALSE),D286=7,VLOOKUP(H286,[1]Film_Workers!$B$2:$BD$55,32,FALSE),D286=8,VLOOKUP(H286,[1]Film_Workers!$B$2:$BD$55,33,FALSE),D286=9,VLOOKUP(H286,[1]Film_Workers!$B$2:$BD$55,34,FALSE),D286=10,VLOOKUP(H286,[1]Film_Workers!$B$2:$BD$55,35,FALSE),D286=11,VLOOKUP(H286,[1]Film_Workers!$B$2:$BD$55,36,FALSE),D286=12,VLOOKUP(H286,[1]Film_Workers!$B$2:$BD$55,37,FALSE)),C286=2017,_xlfn.IFS(D286=1,VLOOKUP(H286,[1]Film_Workers!$B$2:$BD$55,38,FALSE),D286=2,VLOOKUP(H286,[1]Film_Workers!$B$2:$BD$55,39,FALSE),D286=3,VLOOKUP(H286,[1]Film_Workers!$B$2:$BD$55,40,FALSE),D286=4,VLOOKUP(H286,[1]Film_Workers!$B$2:$BD$55,41,FALSE),D286=5,VLOOKUP(H286,[1]Film_Workers!$B$2:$BD$55,42,FALSE),D286=6,VLOOKUP(H286,[1]Film_Workers!$B$2:$BD$55,43,FALSE),D286=7,VLOOKUP(H286,[1]Film_Workers!$B$2:$BD$55,43,FALSE),D286=8,VLOOKUP(H286,[1]Film_Workers!$B$2:$BD$55,44,FALSE),D286=9,VLOOKUP(H286,[1]Film_Workers!$B$2:$BD$55,45,FALSE),D286=10,VLOOKUP(H286,[1]Film_Workers!$B$2:$BD$55,46,FALSE),D286=11,VLOOKUP(H286,[1]Film_Workers!$B$2:$BD$55,47,FALSE),D286=12,VLOOKUP(H286,[1]Film_Workers!$B$2:$BD$55,48)),C286=2018,_xlfn.IFS(D286=1,VLOOKUP(H286,[1]Film_Workers!$B$2:$BD$55,49,FALSE),D286=2,VLOOKUP(H286,[1]Film_Workers!$B$2:$BD$55,50,FALSE),D286=3,VLOOKUP(H286,[1]Film_Workers!$B$2:$BD$55,51,FALSE),D286=4,VLOOKUP(H286,[1]Film_Workers!$B$2:$BD$55,52,FALSE),D286=5,VLOOKUP(H286,[1]Film_Workers!$B$2:$BD$55,53,FALSE),D286=6,VLOOKUP(H286,[1]Film_Workers!$B$2:$BD$55,54)))</f>
        <v>0</v>
      </c>
      <c r="W286">
        <f>_xlfn.IFS(C286=2014,_xlfn.IFS(D286=1,VLOOKUP(H286,[1]Priv_Workers!$B$2:$BD$55,2,FALSE),D286=2,VLOOKUP(H286,[1]Priv_Workers!$B$2:$BD$55,3,FALSE),D286=3,VLOOKUP(H286,[1]Priv_Workers!$B$2:$BD$55,4,FALSE),D286=4,VLOOKUP(H286,[1]Priv_Workers!$B$2:$BD$55,5,FALSE),D286=5,VLOOKUP(H286,[1]Priv_Workers!$B$2:$BD$55,6,FALSE),D286=6,VLOOKUP(H286,[1]Priv_Workers!$B$2:$BD$55,7,FALSE),D286=7,VLOOKUP(H286,[1]Priv_Workers!$B$2:$BD$55,8,FALSE),D286=8,VLOOKUP(H286,[1]Priv_Workers!$B$2:$BD$55,9,FALSE),D286=9,VLOOKUP(H286,[1]Priv_Workers!$B$2:$BD$55,10,FALSE),D286=10,VLOOKUP(H286,[1]Priv_Workers!$B$2:$BD$55,11,FALSE),D286=11,VLOOKUP(H286,[1]Priv_Workers!$B$2:$BD$55,12,FALSE),D286=12,VLOOKUP(H286,[1]Priv_Workers!$B$2:$BD$55,13,FALSE)),C286=2015,_xlfn.IFS(D286=1,VLOOKUP(H286,[1]Priv_Workers!$B$2:$BD$55,14,FALSE),D286=2,VLOOKUP(H286,[1]Priv_Workers!$B$2:$BD$55,15,FALSE),D286=3,VLOOKUP(H286,[1]Priv_Workers!$B$2:$BD$55,16,FALSE),D286=4,VLOOKUP(H286,[1]Priv_Workers!$B$2:$BD$55,17,FALSE),D286=5,VLOOKUP(H286,[1]Priv_Workers!$B$2:$BD$55,18,FALSE),D286=6,VLOOKUP(H286,[1]Priv_Workers!$B$2:$BD$55,19,FALSE),D286=7,VLOOKUP(H286,[1]Priv_Workers!$B$2:$BD$55,20,FALSE),D286=8,VLOOKUP(H286,[1]Priv_Workers!$B$2:$BD$55,21,FALSE),D286=9,VLOOKUP(H286,[1]Priv_Workers!$B$2:$BD$55,22,FALSE),D286=10,VLOOKUP(H286,[1]Priv_Workers!$B$2:$BD$55,23,FALSE),D286=11,VLOOKUP(H286,[1]Priv_Workers!$B$2:$BD$55,24,FALSE),D286=12,VLOOKUP(H286,[1]Priv_Workers!$B$2:$BD$55,25,FALSE)),C286=2016,_xlfn.IFS(D286=1,VLOOKUP(H286,[1]Priv_Workers!$B$2:$BD$55,26,FALSE),D286=2,VLOOKUP(H286,[1]Priv_Workers!$B$2:$BD$55,27,FALSE),D286=3,VLOOKUP(H286,[1]Priv_Workers!$B$2:$BD$55,28,FALSE),D286=4,VLOOKUP(H286,[1]Priv_Workers!$B$2:$BD$55,29,FALSE),D286=5,VLOOKUP(H286,[1]Priv_Workers!$B$2:$BD$55,30,FALSE),D286=6,VLOOKUP(H286,[1]Priv_Workers!$B$2:$BD$55,31,FALSE),D286=7,VLOOKUP(H286,[1]Priv_Workers!$B$2:$BD$55,32,FALSE),D286=8,VLOOKUP(H286,[1]Priv_Workers!$B$2:$BD$55,33,FALSE),D286=9,VLOOKUP(H286,[1]Priv_Workers!$B$2:$BD$55,34,FALSE),D286=10,VLOOKUP(H286,[1]Priv_Workers!$B$2:$BD$55,35,FALSE),D286=11,VLOOKUP(H286,[1]Priv_Workers!$B$2:$BD$55,36,FALSE),D286=12,VLOOKUP(H286,[1]Priv_Workers!$B$2:$BD$55,37,FALSE)),C286=2017,_xlfn.IFS(D286=1,VLOOKUP(H286,[1]Priv_Workers!$B$2:$BD$55,38,FALSE),D286=2,VLOOKUP(H286,[1]Priv_Workers!$B$2:$BD$55,39,FALSE),D286=3,VLOOKUP(H286,[1]Priv_Workers!$B$2:$BD$55,40,FALSE),D286=4,VLOOKUP(H286,[1]Priv_Workers!$B$2:$BD$55,41,FALSE),D286=5,VLOOKUP(H286,[1]Priv_Workers!$B$2:$BD$55,42,FALSE),D286=6,VLOOKUP(H286,[1]Priv_Workers!$B$2:$BD$55,43,FALSE),D286=7,VLOOKUP(H286,[1]Priv_Workers!$B$2:$BD$55,43,FALSE),D286=8,VLOOKUP(H286,[1]Priv_Workers!$B$2:$BD$55,44,FALSE),D286=9,VLOOKUP(H286,[1]Priv_Workers!$B$2:$BD$55,45,FALSE),D286=10,VLOOKUP(H286,[1]Priv_Workers!$B$2:$BD$55,46,FALSE),D286=11,VLOOKUP(H286,[1]Priv_Workers!$B$2:$BD$55,47,FALSE),D286=12,VLOOKUP(H286,[1]Priv_Workers!$B$2:$BD$55,48)),C286=2018,_xlfn.IFS(D286=1,VLOOKUP(H286,[1]Priv_Workers!$B$2:$BD$55,49,FALSE),D286=2,VLOOKUP(H286,[1]Priv_Workers!$B$2:$BD$55,50,FALSE),D286=3,VLOOKUP(H286,[1]Priv_Workers!$B$2:$BD$55,51,FALSE),D286=4,VLOOKUP(H286,[1]Priv_Workers!$B$2:$BD$55,52,FALSE),D286=5,VLOOKUP(H286,[1]Priv_Workers!$B$2:$BD$55,53,FALSE),D286=6,VLOOKUP(H286,[1]Priv_Workers!$B$2:$BD$55,54)))</f>
        <v>0</v>
      </c>
      <c r="X286" s="3" t="e">
        <f t="shared" si="35"/>
        <v>#DIV/0!</v>
      </c>
      <c r="Y286" s="2">
        <f>_xlfn.IFS(C286=2014, _xlfn.IFS(E286=1, VLOOKUP(H286, [1]Wage_Info!$B$2:$AH$55, 2, FALSE), E286=2, VLOOKUP(H286, [1]Wage_Info!$B$2:$AH$55, 3, FALSE), E286=3, VLOOKUP(H286, [1]Wage_Info!$B$2:$AH$55, 4, FALSE), E286=4, VLOOKUP(H286, [1]Wage_Info!$B$2:$AH$55, 5, FALSE)), C286=2015, _xlfn.IFS(E286=1, VLOOKUP(H286, [1]Wage_Info!$B$2:$AH$55, 6, FALSE), E286=2, VLOOKUP(H286, [1]Wage_Info!$B$2:$AH$55, 7, FALSE), E286=3, VLOOKUP(H286, [1]Wage_Info!$B$2:$AH$55, 8, FALSE), E286=4, VLOOKUP(H286, [1]Wage_Info!$B$2:$AH$55, 9, FALSE)), C286=2016, _xlfn.IFS(E286=1, VLOOKUP(H286, [1]Wage_Info!$B$2:$AH$55, 10, FALSE), E286=2, VLOOKUP(H286, [1]Wage_Info!$B$2:$AH$55, 11, FALSE), E286=3, VLOOKUP(H286, [1]Wage_Info!$B$2:$AH$55, 12, FALSE), E286=4, VLOOKUP(H286, [1]Wage_Info!$B$2:$AH$55, 13, FALSE)), C286=2017, _xlfn.IFS(E286=1, VLOOKUP(H286, [1]Wage_Info!$B$2:$AH$55, 14, FALSE), E286=2, VLOOKUP(H286, [1]Wage_Info!$B$2:$AH$55, 15, FALSE), E286=3, VLOOKUP(H286, [1]Wage_Info!$B$2:$AH$55, 16, FALSE), E286=4, VLOOKUP(H286, [1]Wage_Info!$B$2:$AH$55, 17, FALSE)), C286 = 2018, _xlfn.IFS(E286=1, VLOOKUP(H286, [1]Wage_Info!$B$2:$AH$55, 18, FALSE), E286=3, VLOOKUP(H286, [1]Wage_Info!$B$2:$AH$55, 19, FALSE)))</f>
        <v>0</v>
      </c>
      <c r="Z286" s="2">
        <f>_xlfn.IFS(C286=2014, _xlfn.IFS(E286=1, VLOOKUP(H286, [1]Wage_Info!$B$2:$AL$55, 20, FALSE), E286=2, VLOOKUP(H286, [1]Wage_Info!$B$2:$AL$55, 21, FALSE), E286=3, VLOOKUP(H286, [1]Wage_Info!$B$2:$AL$55, 22, FALSE), E286=4, VLOOKUP(H286, [1]Wage_Info!$B$2:$AL$55, 23, FALSE)), C286=2015, _xlfn.IFS(E286=1, VLOOKUP(H286, [1]Wage_Info!$B$2:$AL$55, 24, FALSE), E286=2, VLOOKUP(H286, [1]Wage_Info!$B$2:$AL$55, 25, FALSE), E286=3, VLOOKUP(H286, [1]Wage_Info!$B$2:$AL$55, 26, FALSE), E286=4, VLOOKUP(H286, [1]Wage_Info!$B$2:$AL$55, 27, FALSE)), C286=2016, _xlfn.IFS(E286=1, VLOOKUP(H286, [1]Wage_Info!$B$2:$AL$55, 28, FALSE), E286=2, VLOOKUP(H286, [1]Wage_Info!$B$2:$AL$55, 29, FALSE), E286=3, VLOOKUP(H286, [1]Wage_Info!$B$2:$AL$55, 30, FALSE), E286=4, VLOOKUP(H286, [1]Wage_Info!$B$2:$AL$55, 31, FALSE)), C286=2017, _xlfn.IFS(E286=1, VLOOKUP(H286, [1]Wage_Info!$B$2:$AL$55, 32, FALSE), E286=2, VLOOKUP(H286, [1]Wage_Info!$B$2:$AL$55, 33, FALSE), E286=3, VLOOKUP(H286, [1]Wage_Info!$B$2:$AL$55, 34, FALSE), E286=4, VLOOKUP(H286, [1]Wage_Info!$B$2:$AL$55, 35, FALSE)), C286 = 2018, _xlfn.IFS(E286=1, VLOOKUP(H286, [1]Wage_Info!$B$2:$AL$55, 36, FALSE), E286=2, VLOOKUP(H286, [1]Wage_Info!$B$2:$AL$55, 37, FALSE)))</f>
        <v>0</v>
      </c>
      <c r="AA286" s="4" t="e">
        <f t="shared" si="36"/>
        <v>#DIV/0!</v>
      </c>
      <c r="AB286">
        <f>[1]Key!C286</f>
        <v>1</v>
      </c>
      <c r="AC286">
        <f t="shared" si="37"/>
        <v>0</v>
      </c>
      <c r="AD286">
        <f t="shared" si="38"/>
        <v>0</v>
      </c>
      <c r="AE286">
        <f t="shared" si="39"/>
        <v>0</v>
      </c>
      <c r="AF286">
        <f>[1]Key!D286</f>
        <v>0</v>
      </c>
    </row>
    <row r="287" spans="1:32" x14ac:dyDescent="0.3">
      <c r="A287">
        <v>286</v>
      </c>
      <c r="B287">
        <v>105</v>
      </c>
      <c r="C287">
        <v>2016</v>
      </c>
      <c r="D287">
        <v>11</v>
      </c>
      <c r="E287">
        <f t="shared" si="32"/>
        <v>4</v>
      </c>
      <c r="F287">
        <v>2017</v>
      </c>
      <c r="G287" t="s">
        <v>62</v>
      </c>
      <c r="H287" s="1">
        <f>VALUE(IF(G287="foreign",53,SUBSTITUTE(G287,G287,VLOOKUP(G287,[1]Key!$G$2:$H$55,2,))))</f>
        <v>53</v>
      </c>
      <c r="I287" t="s">
        <v>47</v>
      </c>
      <c r="J287">
        <f>VALUE(_xlfn.IFS(I287="foreign",53,I287="fictional",54, I287="unspecified", 55, NOT(OR(I287="foreign",I287="fictional")),SUBSTITUTE(I287,I287,VLOOKUP(I287,[1]Key!$G$2:$H$55,2,))))</f>
        <v>55</v>
      </c>
      <c r="K287">
        <f t="shared" si="33"/>
        <v>0</v>
      </c>
      <c r="L287">
        <f>VLOOKUP(H287, [1]Key!$H$2:$K$54, 2)</f>
        <v>0</v>
      </c>
      <c r="M287">
        <f>VLOOKUP(J287, [1]Key!$H$2:$K$54, 2)</f>
        <v>0</v>
      </c>
      <c r="N287">
        <f>VLOOKUP("*"&amp;G287&amp;"*",[1]Key!$N$2:$O$6,2,FALSE)</f>
        <v>0</v>
      </c>
      <c r="O287">
        <f>VLOOKUP("*"&amp;G287&amp;"*",[1]Key!$R$2:$S$11,2,FALSE)</f>
        <v>0</v>
      </c>
      <c r="P287">
        <v>2250</v>
      </c>
      <c r="Q287" s="2">
        <v>12000000</v>
      </c>
      <c r="R287" t="s">
        <v>69</v>
      </c>
      <c r="S287">
        <f>VLOOKUP(R287, [1]Key!$U$2:$V$25, 2, FALSE)</f>
        <v>11</v>
      </c>
      <c r="T287">
        <f t="shared" si="34"/>
        <v>1</v>
      </c>
      <c r="U287">
        <f>_xlfn.IFS(C287=2018, VLOOKUP(H287, '[1]State Pop'!$B$2:$G$55,6),C287=2017, VLOOKUP(H287, '[1]State Pop'!$B$2:$F$55,5),C287=2016, VLOOKUP(H287, '[1]State Pop'!$B$2:$F$55,4), C287=2015, VLOOKUP(H287, '[1]State Pop'!$B$2:$F$55,3), C287=2014, VLOOKUP(H287, '[1]State Pop'!$B$2:$F$55,2))</f>
        <v>0</v>
      </c>
      <c r="V287">
        <f>_xlfn.IFS(C287=2014,_xlfn.IFS(D287=1,VLOOKUP(H287,[1]Film_Workers!$B$2:$BD$55,2,FALSE),D287=2,VLOOKUP(H287,[1]Film_Workers!$B$2:$BD$55,3,FALSE),D287=3,VLOOKUP(H287,[1]Film_Workers!$B$2:$BD$55,4,FALSE),D287=4,VLOOKUP(H287,[1]Film_Workers!$B$2:$BD$55,5,FALSE),D287=5,VLOOKUP(H287,[1]Film_Workers!$B$2:$BD$55,6,FALSE),D287=6,VLOOKUP(H287,[1]Film_Workers!$B$2:$BD$55,7,FALSE),D287=7,VLOOKUP(H287,[1]Film_Workers!$B$2:$BD$55,8,FALSE),D287=8,VLOOKUP(H287,[1]Film_Workers!$B$2:$BD$55,9,FALSE),D287=9,VLOOKUP(H287,[1]Film_Workers!$B$2:$BD$55,10,FALSE),D287=10,VLOOKUP(H287,[1]Film_Workers!$B$2:$BD$55,11,FALSE),D287=11,VLOOKUP(H287,[1]Film_Workers!$B$2:$BD$55,12,FALSE),D287=12,VLOOKUP(H287,[1]Film_Workers!$B$2:$BD$55,13,FALSE)),C287=2015,_xlfn.IFS(D287=1,VLOOKUP(H287,[1]Film_Workers!$B$2:$BD$55,14,FALSE),D287=2,VLOOKUP(H287,[1]Film_Workers!$B$2:$BD$55,15,FALSE),D287=3,VLOOKUP(H287,[1]Film_Workers!$B$2:$BD$55,16,FALSE),D287=4,VLOOKUP(H287,[1]Film_Workers!$B$2:$BD$55,17,FALSE),D287=5,VLOOKUP(H287,[1]Film_Workers!$B$2:$BD$55,18,FALSE),D287=6,VLOOKUP(H287,[1]Film_Workers!$B$2:$BD$55,19,FALSE),D287=7,VLOOKUP(H287,[1]Film_Workers!$B$2:$BD$55,20,FALSE),D287=8,VLOOKUP(H287,[1]Film_Workers!$B$2:$BD$55,21,FALSE),D287=9,VLOOKUP(H287,[1]Film_Workers!$B$2:$BD$55,22,FALSE),D287=10,VLOOKUP(H287,[1]Film_Workers!$B$2:$BD$55,23,FALSE),D287=11,VLOOKUP(H287,[1]Film_Workers!$B$2:$BD$55,24,FALSE),D287=12,VLOOKUP(H287,[1]Film_Workers!$B$2:$BD$55,25,FALSE)),C287=2016,_xlfn.IFS(D287=1,VLOOKUP(H287,[1]Film_Workers!$B$2:$BD$55,26,FALSE),D287=2,VLOOKUP(H287,[1]Film_Workers!$B$2:$BD$55,27,FALSE),D287=3,VLOOKUP(H287,[1]Film_Workers!$B$2:$BD$55,28,FALSE),D287=4,VLOOKUP(H287,[1]Film_Workers!$B$2:$BD$55,29,FALSE),D287=5,VLOOKUP(H287,[1]Film_Workers!$B$2:$BD$55,30,FALSE),D287=6,VLOOKUP(H287,[1]Film_Workers!$B$2:$BD$55,31,FALSE),D287=7,VLOOKUP(H287,[1]Film_Workers!$B$2:$BD$55,32,FALSE),D287=8,VLOOKUP(H287,[1]Film_Workers!$B$2:$BD$55,33,FALSE),D287=9,VLOOKUP(H287,[1]Film_Workers!$B$2:$BD$55,34,FALSE),D287=10,VLOOKUP(H287,[1]Film_Workers!$B$2:$BD$55,35,FALSE),D287=11,VLOOKUP(H287,[1]Film_Workers!$B$2:$BD$55,36,FALSE),D287=12,VLOOKUP(H287,[1]Film_Workers!$B$2:$BD$55,37,FALSE)),C287=2017,_xlfn.IFS(D287=1,VLOOKUP(H287,[1]Film_Workers!$B$2:$BD$55,38,FALSE),D287=2,VLOOKUP(H287,[1]Film_Workers!$B$2:$BD$55,39,FALSE),D287=3,VLOOKUP(H287,[1]Film_Workers!$B$2:$BD$55,40,FALSE),D287=4,VLOOKUP(H287,[1]Film_Workers!$B$2:$BD$55,41,FALSE),D287=5,VLOOKUP(H287,[1]Film_Workers!$B$2:$BD$55,42,FALSE),D287=6,VLOOKUP(H287,[1]Film_Workers!$B$2:$BD$55,43,FALSE),D287=7,VLOOKUP(H287,[1]Film_Workers!$B$2:$BD$55,43,FALSE),D287=8,VLOOKUP(H287,[1]Film_Workers!$B$2:$BD$55,44,FALSE),D287=9,VLOOKUP(H287,[1]Film_Workers!$B$2:$BD$55,45,FALSE),D287=10,VLOOKUP(H287,[1]Film_Workers!$B$2:$BD$55,46,FALSE),D287=11,VLOOKUP(H287,[1]Film_Workers!$B$2:$BD$55,47,FALSE),D287=12,VLOOKUP(H287,[1]Film_Workers!$B$2:$BD$55,48)),C287=2018,_xlfn.IFS(D287=1,VLOOKUP(H287,[1]Film_Workers!$B$2:$BD$55,49,FALSE),D287=2,VLOOKUP(H287,[1]Film_Workers!$B$2:$BD$55,50,FALSE),D287=3,VLOOKUP(H287,[1]Film_Workers!$B$2:$BD$55,51,FALSE),D287=4,VLOOKUP(H287,[1]Film_Workers!$B$2:$BD$55,52,FALSE),D287=5,VLOOKUP(H287,[1]Film_Workers!$B$2:$BD$55,53,FALSE),D287=6,VLOOKUP(H287,[1]Film_Workers!$B$2:$BD$55,54)))</f>
        <v>0</v>
      </c>
      <c r="W287">
        <f>_xlfn.IFS(C287=2014,_xlfn.IFS(D287=1,VLOOKUP(H287,[1]Priv_Workers!$B$2:$BD$55,2,FALSE),D287=2,VLOOKUP(H287,[1]Priv_Workers!$B$2:$BD$55,3,FALSE),D287=3,VLOOKUP(H287,[1]Priv_Workers!$B$2:$BD$55,4,FALSE),D287=4,VLOOKUP(H287,[1]Priv_Workers!$B$2:$BD$55,5,FALSE),D287=5,VLOOKUP(H287,[1]Priv_Workers!$B$2:$BD$55,6,FALSE),D287=6,VLOOKUP(H287,[1]Priv_Workers!$B$2:$BD$55,7,FALSE),D287=7,VLOOKUP(H287,[1]Priv_Workers!$B$2:$BD$55,8,FALSE),D287=8,VLOOKUP(H287,[1]Priv_Workers!$B$2:$BD$55,9,FALSE),D287=9,VLOOKUP(H287,[1]Priv_Workers!$B$2:$BD$55,10,FALSE),D287=10,VLOOKUP(H287,[1]Priv_Workers!$B$2:$BD$55,11,FALSE),D287=11,VLOOKUP(H287,[1]Priv_Workers!$B$2:$BD$55,12,FALSE),D287=12,VLOOKUP(H287,[1]Priv_Workers!$B$2:$BD$55,13,FALSE)),C287=2015,_xlfn.IFS(D287=1,VLOOKUP(H287,[1]Priv_Workers!$B$2:$BD$55,14,FALSE),D287=2,VLOOKUP(H287,[1]Priv_Workers!$B$2:$BD$55,15,FALSE),D287=3,VLOOKUP(H287,[1]Priv_Workers!$B$2:$BD$55,16,FALSE),D287=4,VLOOKUP(H287,[1]Priv_Workers!$B$2:$BD$55,17,FALSE),D287=5,VLOOKUP(H287,[1]Priv_Workers!$B$2:$BD$55,18,FALSE),D287=6,VLOOKUP(H287,[1]Priv_Workers!$B$2:$BD$55,19,FALSE),D287=7,VLOOKUP(H287,[1]Priv_Workers!$B$2:$BD$55,20,FALSE),D287=8,VLOOKUP(H287,[1]Priv_Workers!$B$2:$BD$55,21,FALSE),D287=9,VLOOKUP(H287,[1]Priv_Workers!$B$2:$BD$55,22,FALSE),D287=10,VLOOKUP(H287,[1]Priv_Workers!$B$2:$BD$55,23,FALSE),D287=11,VLOOKUP(H287,[1]Priv_Workers!$B$2:$BD$55,24,FALSE),D287=12,VLOOKUP(H287,[1]Priv_Workers!$B$2:$BD$55,25,FALSE)),C287=2016,_xlfn.IFS(D287=1,VLOOKUP(H287,[1]Priv_Workers!$B$2:$BD$55,26,FALSE),D287=2,VLOOKUP(H287,[1]Priv_Workers!$B$2:$BD$55,27,FALSE),D287=3,VLOOKUP(H287,[1]Priv_Workers!$B$2:$BD$55,28,FALSE),D287=4,VLOOKUP(H287,[1]Priv_Workers!$B$2:$BD$55,29,FALSE),D287=5,VLOOKUP(H287,[1]Priv_Workers!$B$2:$BD$55,30,FALSE),D287=6,VLOOKUP(H287,[1]Priv_Workers!$B$2:$BD$55,31,FALSE),D287=7,VLOOKUP(H287,[1]Priv_Workers!$B$2:$BD$55,32,FALSE),D287=8,VLOOKUP(H287,[1]Priv_Workers!$B$2:$BD$55,33,FALSE),D287=9,VLOOKUP(H287,[1]Priv_Workers!$B$2:$BD$55,34,FALSE),D287=10,VLOOKUP(H287,[1]Priv_Workers!$B$2:$BD$55,35,FALSE),D287=11,VLOOKUP(H287,[1]Priv_Workers!$B$2:$BD$55,36,FALSE),D287=12,VLOOKUP(H287,[1]Priv_Workers!$B$2:$BD$55,37,FALSE)),C287=2017,_xlfn.IFS(D287=1,VLOOKUP(H287,[1]Priv_Workers!$B$2:$BD$55,38,FALSE),D287=2,VLOOKUP(H287,[1]Priv_Workers!$B$2:$BD$55,39,FALSE),D287=3,VLOOKUP(H287,[1]Priv_Workers!$B$2:$BD$55,40,FALSE),D287=4,VLOOKUP(H287,[1]Priv_Workers!$B$2:$BD$55,41,FALSE),D287=5,VLOOKUP(H287,[1]Priv_Workers!$B$2:$BD$55,42,FALSE),D287=6,VLOOKUP(H287,[1]Priv_Workers!$B$2:$BD$55,43,FALSE),D287=7,VLOOKUP(H287,[1]Priv_Workers!$B$2:$BD$55,43,FALSE),D287=8,VLOOKUP(H287,[1]Priv_Workers!$B$2:$BD$55,44,FALSE),D287=9,VLOOKUP(H287,[1]Priv_Workers!$B$2:$BD$55,45,FALSE),D287=10,VLOOKUP(H287,[1]Priv_Workers!$B$2:$BD$55,46,FALSE),D287=11,VLOOKUP(H287,[1]Priv_Workers!$B$2:$BD$55,47,FALSE),D287=12,VLOOKUP(H287,[1]Priv_Workers!$B$2:$BD$55,48)),C287=2018,_xlfn.IFS(D287=1,VLOOKUP(H287,[1]Priv_Workers!$B$2:$BD$55,49,FALSE),D287=2,VLOOKUP(H287,[1]Priv_Workers!$B$2:$BD$55,50,FALSE),D287=3,VLOOKUP(H287,[1]Priv_Workers!$B$2:$BD$55,51,FALSE),D287=4,VLOOKUP(H287,[1]Priv_Workers!$B$2:$BD$55,52,FALSE),D287=5,VLOOKUP(H287,[1]Priv_Workers!$B$2:$BD$55,53,FALSE),D287=6,VLOOKUP(H287,[1]Priv_Workers!$B$2:$BD$55,54)))</f>
        <v>0</v>
      </c>
      <c r="X287" s="3" t="e">
        <f t="shared" si="35"/>
        <v>#DIV/0!</v>
      </c>
      <c r="Y287" s="2">
        <f>_xlfn.IFS(C287=2014, _xlfn.IFS(E287=1, VLOOKUP(H287, [1]Wage_Info!$B$2:$AH$55, 2, FALSE), E287=2, VLOOKUP(H287, [1]Wage_Info!$B$2:$AH$55, 3, FALSE), E287=3, VLOOKUP(H287, [1]Wage_Info!$B$2:$AH$55, 4, FALSE), E287=4, VLOOKUP(H287, [1]Wage_Info!$B$2:$AH$55, 5, FALSE)), C287=2015, _xlfn.IFS(E287=1, VLOOKUP(H287, [1]Wage_Info!$B$2:$AH$55, 6, FALSE), E287=2, VLOOKUP(H287, [1]Wage_Info!$B$2:$AH$55, 7, FALSE), E287=3, VLOOKUP(H287, [1]Wage_Info!$B$2:$AH$55, 8, FALSE), E287=4, VLOOKUP(H287, [1]Wage_Info!$B$2:$AH$55, 9, FALSE)), C287=2016, _xlfn.IFS(E287=1, VLOOKUP(H287, [1]Wage_Info!$B$2:$AH$55, 10, FALSE), E287=2, VLOOKUP(H287, [1]Wage_Info!$B$2:$AH$55, 11, FALSE), E287=3, VLOOKUP(H287, [1]Wage_Info!$B$2:$AH$55, 12, FALSE), E287=4, VLOOKUP(H287, [1]Wage_Info!$B$2:$AH$55, 13, FALSE)), C287=2017, _xlfn.IFS(E287=1, VLOOKUP(H287, [1]Wage_Info!$B$2:$AH$55, 14, FALSE), E287=2, VLOOKUP(H287, [1]Wage_Info!$B$2:$AH$55, 15, FALSE), E287=3, VLOOKUP(H287, [1]Wage_Info!$B$2:$AH$55, 16, FALSE), E287=4, VLOOKUP(H287, [1]Wage_Info!$B$2:$AH$55, 17, FALSE)), C287 = 2018, _xlfn.IFS(E287=1, VLOOKUP(H287, [1]Wage_Info!$B$2:$AH$55, 18, FALSE), E287=3, VLOOKUP(H287, [1]Wage_Info!$B$2:$AH$55, 19, FALSE)))</f>
        <v>0</v>
      </c>
      <c r="Z287" s="2">
        <f>_xlfn.IFS(C287=2014, _xlfn.IFS(E287=1, VLOOKUP(H287, [1]Wage_Info!$B$2:$AL$55, 20, FALSE), E287=2, VLOOKUP(H287, [1]Wage_Info!$B$2:$AL$55, 21, FALSE), E287=3, VLOOKUP(H287, [1]Wage_Info!$B$2:$AL$55, 22, FALSE), E287=4, VLOOKUP(H287, [1]Wage_Info!$B$2:$AL$55, 23, FALSE)), C287=2015, _xlfn.IFS(E287=1, VLOOKUP(H287, [1]Wage_Info!$B$2:$AL$55, 24, FALSE), E287=2, VLOOKUP(H287, [1]Wage_Info!$B$2:$AL$55, 25, FALSE), E287=3, VLOOKUP(H287, [1]Wage_Info!$B$2:$AL$55, 26, FALSE), E287=4, VLOOKUP(H287, [1]Wage_Info!$B$2:$AL$55, 27, FALSE)), C287=2016, _xlfn.IFS(E287=1, VLOOKUP(H287, [1]Wage_Info!$B$2:$AL$55, 28, FALSE), E287=2, VLOOKUP(H287, [1]Wage_Info!$B$2:$AL$55, 29, FALSE), E287=3, VLOOKUP(H287, [1]Wage_Info!$B$2:$AL$55, 30, FALSE), E287=4, VLOOKUP(H287, [1]Wage_Info!$B$2:$AL$55, 31, FALSE)), C287=2017, _xlfn.IFS(E287=1, VLOOKUP(H287, [1]Wage_Info!$B$2:$AL$55, 32, FALSE), E287=2, VLOOKUP(H287, [1]Wage_Info!$B$2:$AL$55, 33, FALSE), E287=3, VLOOKUP(H287, [1]Wage_Info!$B$2:$AL$55, 34, FALSE), E287=4, VLOOKUP(H287, [1]Wage_Info!$B$2:$AL$55, 35, FALSE)), C287 = 2018, _xlfn.IFS(E287=1, VLOOKUP(H287, [1]Wage_Info!$B$2:$AL$55, 36, FALSE), E287=2, VLOOKUP(H287, [1]Wage_Info!$B$2:$AL$55, 37, FALSE)))</f>
        <v>0</v>
      </c>
      <c r="AA287" s="4" t="e">
        <f t="shared" si="36"/>
        <v>#DIV/0!</v>
      </c>
      <c r="AB287">
        <f>[1]Key!C287</f>
        <v>1</v>
      </c>
      <c r="AC287">
        <f t="shared" si="37"/>
        <v>0</v>
      </c>
      <c r="AD287">
        <f t="shared" si="38"/>
        <v>0</v>
      </c>
      <c r="AE287">
        <f t="shared" si="39"/>
        <v>0</v>
      </c>
      <c r="AF287">
        <f>[1]Key!D287</f>
        <v>0</v>
      </c>
    </row>
    <row r="288" spans="1:32" x14ac:dyDescent="0.3">
      <c r="A288">
        <v>287</v>
      </c>
      <c r="B288">
        <v>106</v>
      </c>
      <c r="C288">
        <v>2015</v>
      </c>
      <c r="D288">
        <v>11</v>
      </c>
      <c r="E288">
        <f t="shared" si="32"/>
        <v>4</v>
      </c>
      <c r="F288">
        <v>2017</v>
      </c>
      <c r="G288" t="s">
        <v>71</v>
      </c>
      <c r="H288" s="1">
        <f>VALUE(IF(G288="foreign",53,SUBSTITUTE(G288,G288,VLOOKUP(G288,[1]Key!$G$2:$H$55,2,))))</f>
        <v>36</v>
      </c>
      <c r="I288" t="s">
        <v>47</v>
      </c>
      <c r="J288">
        <f>VALUE(_xlfn.IFS(I288="foreign",53,I288="fictional",54, I288="unspecified", 55, NOT(OR(I288="foreign",I288="fictional")),SUBSTITUTE(I288,I288,VLOOKUP(I288,[1]Key!$G$2:$H$55,2,))))</f>
        <v>55</v>
      </c>
      <c r="K288">
        <f t="shared" si="33"/>
        <v>0</v>
      </c>
      <c r="L288">
        <f>VLOOKUP(H288, [1]Key!$H$2:$K$54, 2)</f>
        <v>3</v>
      </c>
      <c r="M288">
        <f>VLOOKUP(J288, [1]Key!$H$2:$K$54, 2)</f>
        <v>0</v>
      </c>
      <c r="N288">
        <f>VLOOKUP("*"&amp;G288&amp;"*",[1]Key!$N$2:$O$6,2,FALSE)</f>
        <v>1</v>
      </c>
      <c r="O288">
        <f>VLOOKUP("*"&amp;G288&amp;"*",[1]Key!$R$2:$S$11,2,FALSE)</f>
        <v>1</v>
      </c>
      <c r="P288">
        <v>2220</v>
      </c>
      <c r="Q288" s="2">
        <v>7400000</v>
      </c>
      <c r="R288" t="s">
        <v>67</v>
      </c>
      <c r="S288">
        <f>VLOOKUP(R288, [1]Key!$U$2:$V$50, 2, FALSE)</f>
        <v>9</v>
      </c>
      <c r="T288">
        <f t="shared" si="34"/>
        <v>1</v>
      </c>
      <c r="U288">
        <f>_xlfn.IFS(C288=2018, VLOOKUP(H288, '[1]State Pop'!$B$2:$G$55,6),C288=2017, VLOOKUP(H288, '[1]State Pop'!$B$2:$F$55,5),C288=2016, VLOOKUP(H288, '[1]State Pop'!$B$2:$F$55,4), C288=2015, VLOOKUP(H288, '[1]State Pop'!$B$2:$F$55,3), C288=2014, VLOOKUP(H288, '[1]State Pop'!$B$2:$F$55,2))</f>
        <v>11606027</v>
      </c>
      <c r="V288">
        <f>_xlfn.IFS(C288=2014,_xlfn.IFS(D288=1,VLOOKUP(H288,[1]Film_Workers!$B$2:$BD$55,2,FALSE),D288=2,VLOOKUP(H288,[1]Film_Workers!$B$2:$BD$55,3,FALSE),D288=3,VLOOKUP(H288,[1]Film_Workers!$B$2:$BD$55,4,FALSE),D288=4,VLOOKUP(H288,[1]Film_Workers!$B$2:$BD$55,5,FALSE),D288=5,VLOOKUP(H288,[1]Film_Workers!$B$2:$BD$55,6,FALSE),D288=6,VLOOKUP(H288,[1]Film_Workers!$B$2:$BD$55,7,FALSE),D288=7,VLOOKUP(H288,[1]Film_Workers!$B$2:$BD$55,8,FALSE),D288=8,VLOOKUP(H288,[1]Film_Workers!$B$2:$BD$55,9,FALSE),D288=9,VLOOKUP(H288,[1]Film_Workers!$B$2:$BD$55,10,FALSE),D288=10,VLOOKUP(H288,[1]Film_Workers!$B$2:$BD$55,11,FALSE),D288=11,VLOOKUP(H288,[1]Film_Workers!$B$2:$BD$55,12,FALSE),D288=12,VLOOKUP(H288,[1]Film_Workers!$B$2:$BD$55,13,FALSE)),C288=2015,_xlfn.IFS(D288=1,VLOOKUP(H288,[1]Film_Workers!$B$2:$BD$55,14,FALSE),D288=2,VLOOKUP(H288,[1]Film_Workers!$B$2:$BD$55,15,FALSE),D288=3,VLOOKUP(H288,[1]Film_Workers!$B$2:$BD$55,16,FALSE),D288=4,VLOOKUP(H288,[1]Film_Workers!$B$2:$BD$55,17,FALSE),D288=5,VLOOKUP(H288,[1]Film_Workers!$B$2:$BD$55,18,FALSE),D288=6,VLOOKUP(H288,[1]Film_Workers!$B$2:$BD$55,19,FALSE),D288=7,VLOOKUP(H288,[1]Film_Workers!$B$2:$BD$55,20,FALSE),D288=8,VLOOKUP(H288,[1]Film_Workers!$B$2:$BD$55,21,FALSE),D288=9,VLOOKUP(H288,[1]Film_Workers!$B$2:$BD$55,22,FALSE),D288=10,VLOOKUP(H288,[1]Film_Workers!$B$2:$BD$55,23,FALSE),D288=11,VLOOKUP(H288,[1]Film_Workers!$B$2:$BD$55,24,FALSE),D288=12,VLOOKUP(H288,[1]Film_Workers!$B$2:$BD$55,25,FALSE)),C288=2016,_xlfn.IFS(D288=1,VLOOKUP(H288,[1]Film_Workers!$B$2:$BD$55,26,FALSE),D288=2,VLOOKUP(H288,[1]Film_Workers!$B$2:$BD$55,27,FALSE),D288=3,VLOOKUP(H288,[1]Film_Workers!$B$2:$BD$55,28,FALSE),D288=4,VLOOKUP(H288,[1]Film_Workers!$B$2:$BD$55,29,FALSE),D288=5,VLOOKUP(H288,[1]Film_Workers!$B$2:$BD$55,30,FALSE),D288=6,VLOOKUP(H288,[1]Film_Workers!$B$2:$BD$55,31,FALSE),D288=7,VLOOKUP(H288,[1]Film_Workers!$B$2:$BD$55,32,FALSE),D288=8,VLOOKUP(H288,[1]Film_Workers!$B$2:$BD$55,33,FALSE),D288=9,VLOOKUP(H288,[1]Film_Workers!$B$2:$BD$55,34,FALSE),D288=10,VLOOKUP(H288,[1]Film_Workers!$B$2:$BD$55,35,FALSE),D288=11,VLOOKUP(H288,[1]Film_Workers!$B$2:$BD$55,36,FALSE),D288=12,VLOOKUP(H288,[1]Film_Workers!$B$2:$BD$55,37,FALSE)),C288=2017,_xlfn.IFS(D288=1,VLOOKUP(H288,[1]Film_Workers!$B$2:$BD$55,38,FALSE),D288=2,VLOOKUP(H288,[1]Film_Workers!$B$2:$BD$55,39,FALSE),D288=3,VLOOKUP(H288,[1]Film_Workers!$B$2:$BD$55,40,FALSE),D288=4,VLOOKUP(H288,[1]Film_Workers!$B$2:$BD$55,41,FALSE),D288=5,VLOOKUP(H288,[1]Film_Workers!$B$2:$BD$55,42,FALSE),D288=6,VLOOKUP(H288,[1]Film_Workers!$B$2:$BD$55,43,FALSE),D288=7,VLOOKUP(H288,[1]Film_Workers!$B$2:$BD$55,43,FALSE),D288=8,VLOOKUP(H288,[1]Film_Workers!$B$2:$BD$55,44,FALSE),D288=9,VLOOKUP(H288,[1]Film_Workers!$B$2:$BD$55,45,FALSE),D288=10,VLOOKUP(H288,[1]Film_Workers!$B$2:$BD$55,46,FALSE),D288=11,VLOOKUP(H288,[1]Film_Workers!$B$2:$BD$55,47,FALSE),D288=12,VLOOKUP(H288,[1]Film_Workers!$B$2:$BD$55,48)),C288=2018,_xlfn.IFS(D288=1,VLOOKUP(H288,[1]Film_Workers!$B$2:$BD$55,49,FALSE),D288=2,VLOOKUP(H288,[1]Film_Workers!$B$2:$BD$55,50,FALSE),D288=3,VLOOKUP(H288,[1]Film_Workers!$B$2:$BD$55,51,FALSE),D288=4,VLOOKUP(H288,[1]Film_Workers!$B$2:$BD$55,52,FALSE),D288=5,VLOOKUP(H288,[1]Film_Workers!$B$2:$BD$55,53,FALSE),D288=6,VLOOKUP(H288,[1]Film_Workers!$B$2:$BD$55,54)))</f>
        <v>1619</v>
      </c>
      <c r="W288">
        <f>_xlfn.IFS(C288=2014,_xlfn.IFS(D288=1,VLOOKUP(H288,[1]Priv_Workers!$B$2:$BD$55,2,FALSE),D288=2,VLOOKUP(H288,[1]Priv_Workers!$B$2:$BD$55,3,FALSE),D288=3,VLOOKUP(H288,[1]Priv_Workers!$B$2:$BD$55,4,FALSE),D288=4,VLOOKUP(H288,[1]Priv_Workers!$B$2:$BD$55,5,FALSE),D288=5,VLOOKUP(H288,[1]Priv_Workers!$B$2:$BD$55,6,FALSE),D288=6,VLOOKUP(H288,[1]Priv_Workers!$B$2:$BD$55,7,FALSE),D288=7,VLOOKUP(H288,[1]Priv_Workers!$B$2:$BD$55,8,FALSE),D288=8,VLOOKUP(H288,[1]Priv_Workers!$B$2:$BD$55,9,FALSE),D288=9,VLOOKUP(H288,[1]Priv_Workers!$B$2:$BD$55,10,FALSE),D288=10,VLOOKUP(H288,[1]Priv_Workers!$B$2:$BD$55,11,FALSE),D288=11,VLOOKUP(H288,[1]Priv_Workers!$B$2:$BD$55,12,FALSE),D288=12,VLOOKUP(H288,[1]Priv_Workers!$B$2:$BD$55,13,FALSE)),C288=2015,_xlfn.IFS(D288=1,VLOOKUP(H288,[1]Priv_Workers!$B$2:$BD$55,14,FALSE),D288=2,VLOOKUP(H288,[1]Priv_Workers!$B$2:$BD$55,15,FALSE),D288=3,VLOOKUP(H288,[1]Priv_Workers!$B$2:$BD$55,16,FALSE),D288=4,VLOOKUP(H288,[1]Priv_Workers!$B$2:$BD$55,17,FALSE),D288=5,VLOOKUP(H288,[1]Priv_Workers!$B$2:$BD$55,18,FALSE),D288=6,VLOOKUP(H288,[1]Priv_Workers!$B$2:$BD$55,19,FALSE),D288=7,VLOOKUP(H288,[1]Priv_Workers!$B$2:$BD$55,20,FALSE),D288=8,VLOOKUP(H288,[1]Priv_Workers!$B$2:$BD$55,21,FALSE),D288=9,VLOOKUP(H288,[1]Priv_Workers!$B$2:$BD$55,22,FALSE),D288=10,VLOOKUP(H288,[1]Priv_Workers!$B$2:$BD$55,23,FALSE),D288=11,VLOOKUP(H288,[1]Priv_Workers!$B$2:$BD$55,24,FALSE),D288=12,VLOOKUP(H288,[1]Priv_Workers!$B$2:$BD$55,25,FALSE)),C288=2016,_xlfn.IFS(D288=1,VLOOKUP(H288,[1]Priv_Workers!$B$2:$BD$55,26,FALSE),D288=2,VLOOKUP(H288,[1]Priv_Workers!$B$2:$BD$55,27,FALSE),D288=3,VLOOKUP(H288,[1]Priv_Workers!$B$2:$BD$55,28,FALSE),D288=4,VLOOKUP(H288,[1]Priv_Workers!$B$2:$BD$55,29,FALSE),D288=5,VLOOKUP(H288,[1]Priv_Workers!$B$2:$BD$55,30,FALSE),D288=6,VLOOKUP(H288,[1]Priv_Workers!$B$2:$BD$55,31,FALSE),D288=7,VLOOKUP(H288,[1]Priv_Workers!$B$2:$BD$55,32,FALSE),D288=8,VLOOKUP(H288,[1]Priv_Workers!$B$2:$BD$55,33,FALSE),D288=9,VLOOKUP(H288,[1]Priv_Workers!$B$2:$BD$55,34,FALSE),D288=10,VLOOKUP(H288,[1]Priv_Workers!$B$2:$BD$55,35,FALSE),D288=11,VLOOKUP(H288,[1]Priv_Workers!$B$2:$BD$55,36,FALSE),D288=12,VLOOKUP(H288,[1]Priv_Workers!$B$2:$BD$55,37,FALSE)),C288=2017,_xlfn.IFS(D288=1,VLOOKUP(H288,[1]Priv_Workers!$B$2:$BD$55,38,FALSE),D288=2,VLOOKUP(H288,[1]Priv_Workers!$B$2:$BD$55,39,FALSE),D288=3,VLOOKUP(H288,[1]Priv_Workers!$B$2:$BD$55,40,FALSE),D288=4,VLOOKUP(H288,[1]Priv_Workers!$B$2:$BD$55,41,FALSE),D288=5,VLOOKUP(H288,[1]Priv_Workers!$B$2:$BD$55,42,FALSE),D288=6,VLOOKUP(H288,[1]Priv_Workers!$B$2:$BD$55,43,FALSE),D288=7,VLOOKUP(H288,[1]Priv_Workers!$B$2:$BD$55,43,FALSE),D288=8,VLOOKUP(H288,[1]Priv_Workers!$B$2:$BD$55,44,FALSE),D288=9,VLOOKUP(H288,[1]Priv_Workers!$B$2:$BD$55,45,FALSE),D288=10,VLOOKUP(H288,[1]Priv_Workers!$B$2:$BD$55,46,FALSE),D288=11,VLOOKUP(H288,[1]Priv_Workers!$B$2:$BD$55,47,FALSE),D288=12,VLOOKUP(H288,[1]Priv_Workers!$B$2:$BD$55,48)),C288=2018,_xlfn.IFS(D288=1,VLOOKUP(H288,[1]Priv_Workers!$B$2:$BD$55,49,FALSE),D288=2,VLOOKUP(H288,[1]Priv_Workers!$B$2:$BD$55,50,FALSE),D288=3,VLOOKUP(H288,[1]Priv_Workers!$B$2:$BD$55,51,FALSE),D288=4,VLOOKUP(H288,[1]Priv_Workers!$B$2:$BD$55,52,FALSE),D288=5,VLOOKUP(H288,[1]Priv_Workers!$B$2:$BD$55,53,FALSE),D288=6,VLOOKUP(H288,[1]Priv_Workers!$B$2:$BD$55,54)))</f>
        <v>4614596</v>
      </c>
      <c r="X288" s="3">
        <f t="shared" si="35"/>
        <v>3.5084328075523838E-4</v>
      </c>
      <c r="Y288" s="2">
        <f>_xlfn.IFS(C288=2014, _xlfn.IFS(E288=1, VLOOKUP(H288, [1]Wage_Info!$B$2:$AH$55, 2, FALSE), E288=2, VLOOKUP(H288, [1]Wage_Info!$B$2:$AH$55, 3, FALSE), E288=3, VLOOKUP(H288, [1]Wage_Info!$B$2:$AH$55, 4, FALSE), E288=4, VLOOKUP(H288, [1]Wage_Info!$B$2:$AH$55, 5, FALSE)), C288=2015, _xlfn.IFS(E288=1, VLOOKUP(H288, [1]Wage_Info!$B$2:$AH$55, 6, FALSE), E288=2, VLOOKUP(H288, [1]Wage_Info!$B$2:$AH$55, 7, FALSE), E288=3, VLOOKUP(H288, [1]Wage_Info!$B$2:$AH$55, 8, FALSE), E288=4, VLOOKUP(H288, [1]Wage_Info!$B$2:$AH$55, 9, FALSE)), C288=2016, _xlfn.IFS(E288=1, VLOOKUP(H288, [1]Wage_Info!$B$2:$AH$55, 10, FALSE), E288=2, VLOOKUP(H288, [1]Wage_Info!$B$2:$AH$55, 11, FALSE), E288=3, VLOOKUP(H288, [1]Wage_Info!$B$2:$AH$55, 12, FALSE), E288=4, VLOOKUP(H288, [1]Wage_Info!$B$2:$AH$55, 13, FALSE)), C288=2017, _xlfn.IFS(E288=1, VLOOKUP(H288, [1]Wage_Info!$B$2:$AH$55, 14, FALSE), E288=2, VLOOKUP(H288, [1]Wage_Info!$B$2:$AH$55, 15, FALSE), E288=3, VLOOKUP(H288, [1]Wage_Info!$B$2:$AH$55, 16, FALSE), E288=4, VLOOKUP(H288, [1]Wage_Info!$B$2:$AH$55, 17, FALSE)), C288 = 2018, _xlfn.IFS(E288=1, VLOOKUP(H288, [1]Wage_Info!$B$2:$AH$55, 18, FALSE), E288=3, VLOOKUP(H288, [1]Wage_Info!$B$2:$AH$55, 19, FALSE)))</f>
        <v>20052559</v>
      </c>
      <c r="Z288" s="2">
        <f>_xlfn.IFS(C288=2014, _xlfn.IFS(E288=1, VLOOKUP(H288, [1]Wage_Info!$B$2:$AL$55, 20, FALSE), E288=2, VLOOKUP(H288, [1]Wage_Info!$B$2:$AL$55, 21, FALSE), E288=3, VLOOKUP(H288, [1]Wage_Info!$B$2:$AL$55, 22, FALSE), E288=4, VLOOKUP(H288, [1]Wage_Info!$B$2:$AL$55, 23, FALSE)), C288=2015, _xlfn.IFS(E288=1, VLOOKUP(H288, [1]Wage_Info!$B$2:$AL$55, 24, FALSE), E288=2, VLOOKUP(H288, [1]Wage_Info!$B$2:$AL$55, 25, FALSE), E288=3, VLOOKUP(H288, [1]Wage_Info!$B$2:$AL$55, 26, FALSE), E288=4, VLOOKUP(H288, [1]Wage_Info!$B$2:$AL$55, 27, FALSE)), C288=2016, _xlfn.IFS(E288=1, VLOOKUP(H288, [1]Wage_Info!$B$2:$AL$55, 28, FALSE), E288=2, VLOOKUP(H288, [1]Wage_Info!$B$2:$AL$55, 29, FALSE), E288=3, VLOOKUP(H288, [1]Wage_Info!$B$2:$AL$55, 30, FALSE), E288=4, VLOOKUP(H288, [1]Wage_Info!$B$2:$AL$55, 31, FALSE)), C288=2017, _xlfn.IFS(E288=1, VLOOKUP(H288, [1]Wage_Info!$B$2:$AL$55, 32, FALSE), E288=2, VLOOKUP(H288, [1]Wage_Info!$B$2:$AL$55, 33, FALSE), E288=3, VLOOKUP(H288, [1]Wage_Info!$B$2:$AL$55, 34, FALSE), E288=4, VLOOKUP(H288, [1]Wage_Info!$B$2:$AL$55, 35, FALSE)), C288 = 2018, _xlfn.IFS(E288=1, VLOOKUP(H288, [1]Wage_Info!$B$2:$AL$55, 36, FALSE), E288=2, VLOOKUP(H288, [1]Wage_Info!$B$2:$AL$55, 37, FALSE)))</f>
        <v>57584588185</v>
      </c>
      <c r="AA288" s="4">
        <f t="shared" si="36"/>
        <v>3.482278788827636E-4</v>
      </c>
      <c r="AB288">
        <f>[1]Key!C288</f>
        <v>1</v>
      </c>
      <c r="AC288">
        <f t="shared" si="37"/>
        <v>0</v>
      </c>
      <c r="AD288">
        <f t="shared" si="38"/>
        <v>0</v>
      </c>
      <c r="AE288">
        <f t="shared" si="39"/>
        <v>0</v>
      </c>
      <c r="AF288">
        <f>[1]Key!D288</f>
        <v>0</v>
      </c>
    </row>
    <row r="289" spans="1:32" x14ac:dyDescent="0.3">
      <c r="A289">
        <v>288</v>
      </c>
      <c r="B289">
        <v>107</v>
      </c>
      <c r="C289">
        <v>2015</v>
      </c>
      <c r="D289">
        <v>10</v>
      </c>
      <c r="E289">
        <f t="shared" si="32"/>
        <v>4</v>
      </c>
      <c r="F289">
        <v>2017</v>
      </c>
      <c r="G289" t="s">
        <v>65</v>
      </c>
      <c r="H289" s="1">
        <f>VALUE(IF(G289="foreign",53,SUBSTITUTE(G289,G289,VLOOKUP(G289,[1]Key!$G$2:$H$55,2,))))</f>
        <v>11</v>
      </c>
      <c r="I289" t="s">
        <v>70</v>
      </c>
      <c r="J289">
        <f>VALUE(_xlfn.IFS(I289="foreign",53,I289="fictional",54, I289="unspecified", 55, NOT(OR(I289="foreign",I289="fictional")),SUBSTITUTE(I289,I289,VLOOKUP(I289,[1]Key!$G$2:$H$55,2,))))</f>
        <v>10</v>
      </c>
      <c r="K289">
        <f t="shared" si="33"/>
        <v>0</v>
      </c>
      <c r="L289">
        <f>VLOOKUP(H289, [1]Key!$H$2:$K$54, 2)</f>
        <v>5</v>
      </c>
      <c r="M289">
        <f>VLOOKUP(J289, [1]Key!$H$2:$K$54, 2)</f>
        <v>3</v>
      </c>
      <c r="N289">
        <f>VLOOKUP("*"&amp;G289&amp;"*",[1]Key!$N$2:$O$6,2,FALSE)</f>
        <v>3</v>
      </c>
      <c r="O289">
        <f>VLOOKUP("*"&amp;G289&amp;"*",[1]Key!$R$2:$S$11,2,FALSE)</f>
        <v>7</v>
      </c>
      <c r="P289">
        <v>2215</v>
      </c>
      <c r="Q289" s="2">
        <v>7000000</v>
      </c>
      <c r="R289" t="s">
        <v>66</v>
      </c>
      <c r="S289">
        <f>VLOOKUP(R289, [1]Key!$U$2:$V$50, 2, FALSE)</f>
        <v>4</v>
      </c>
      <c r="T289">
        <f t="shared" si="34"/>
        <v>0</v>
      </c>
      <c r="U289">
        <f>_xlfn.IFS(C289=2018, VLOOKUP(H289, '[1]State Pop'!$B$2:$G$55,6),C289=2017, VLOOKUP(H289, '[1]State Pop'!$B$2:$F$55,5),C289=2016, VLOOKUP(H289, '[1]State Pop'!$B$2:$F$55,4), C289=2015, VLOOKUP(H289, '[1]State Pop'!$B$2:$F$55,3), C289=2014, VLOOKUP(H289, '[1]State Pop'!$B$2:$F$55,2))</f>
        <v>10199533</v>
      </c>
      <c r="V289">
        <f>_xlfn.IFS(C289=2014,_xlfn.IFS(D289=1,VLOOKUP(H289,[1]Film_Workers!$B$2:$BD$55,2,FALSE),D289=2,VLOOKUP(H289,[1]Film_Workers!$B$2:$BD$55,3,FALSE),D289=3,VLOOKUP(H289,[1]Film_Workers!$B$2:$BD$55,4,FALSE),D289=4,VLOOKUP(H289,[1]Film_Workers!$B$2:$BD$55,5,FALSE),D289=5,VLOOKUP(H289,[1]Film_Workers!$B$2:$BD$55,6,FALSE),D289=6,VLOOKUP(H289,[1]Film_Workers!$B$2:$BD$55,7,FALSE),D289=7,VLOOKUP(H289,[1]Film_Workers!$B$2:$BD$55,8,FALSE),D289=8,VLOOKUP(H289,[1]Film_Workers!$B$2:$BD$55,9,FALSE),D289=9,VLOOKUP(H289,[1]Film_Workers!$B$2:$BD$55,10,FALSE),D289=10,VLOOKUP(H289,[1]Film_Workers!$B$2:$BD$55,11,FALSE),D289=11,VLOOKUP(H289,[1]Film_Workers!$B$2:$BD$55,12,FALSE),D289=12,VLOOKUP(H289,[1]Film_Workers!$B$2:$BD$55,13,FALSE)),C289=2015,_xlfn.IFS(D289=1,VLOOKUP(H289,[1]Film_Workers!$B$2:$BD$55,14,FALSE),D289=2,VLOOKUP(H289,[1]Film_Workers!$B$2:$BD$55,15,FALSE),D289=3,VLOOKUP(H289,[1]Film_Workers!$B$2:$BD$55,16,FALSE),D289=4,VLOOKUP(H289,[1]Film_Workers!$B$2:$BD$55,17,FALSE),D289=5,VLOOKUP(H289,[1]Film_Workers!$B$2:$BD$55,18,FALSE),D289=6,VLOOKUP(H289,[1]Film_Workers!$B$2:$BD$55,19,FALSE),D289=7,VLOOKUP(H289,[1]Film_Workers!$B$2:$BD$55,20,FALSE),D289=8,VLOOKUP(H289,[1]Film_Workers!$B$2:$BD$55,21,FALSE),D289=9,VLOOKUP(H289,[1]Film_Workers!$B$2:$BD$55,22,FALSE),D289=10,VLOOKUP(H289,[1]Film_Workers!$B$2:$BD$55,23,FALSE),D289=11,VLOOKUP(H289,[1]Film_Workers!$B$2:$BD$55,24,FALSE),D289=12,VLOOKUP(H289,[1]Film_Workers!$B$2:$BD$55,25,FALSE)),C289=2016,_xlfn.IFS(D289=1,VLOOKUP(H289,[1]Film_Workers!$B$2:$BD$55,26,FALSE),D289=2,VLOOKUP(H289,[1]Film_Workers!$B$2:$BD$55,27,FALSE),D289=3,VLOOKUP(H289,[1]Film_Workers!$B$2:$BD$55,28,FALSE),D289=4,VLOOKUP(H289,[1]Film_Workers!$B$2:$BD$55,29,FALSE),D289=5,VLOOKUP(H289,[1]Film_Workers!$B$2:$BD$55,30,FALSE),D289=6,VLOOKUP(H289,[1]Film_Workers!$B$2:$BD$55,31,FALSE),D289=7,VLOOKUP(H289,[1]Film_Workers!$B$2:$BD$55,32,FALSE),D289=8,VLOOKUP(H289,[1]Film_Workers!$B$2:$BD$55,33,FALSE),D289=9,VLOOKUP(H289,[1]Film_Workers!$B$2:$BD$55,34,FALSE),D289=10,VLOOKUP(H289,[1]Film_Workers!$B$2:$BD$55,35,FALSE),D289=11,VLOOKUP(H289,[1]Film_Workers!$B$2:$BD$55,36,FALSE),D289=12,VLOOKUP(H289,[1]Film_Workers!$B$2:$BD$55,37,FALSE)),C289=2017,_xlfn.IFS(D289=1,VLOOKUP(H289,[1]Film_Workers!$B$2:$BD$55,38,FALSE),D289=2,VLOOKUP(H289,[1]Film_Workers!$B$2:$BD$55,39,FALSE),D289=3,VLOOKUP(H289,[1]Film_Workers!$B$2:$BD$55,40,FALSE),D289=4,VLOOKUP(H289,[1]Film_Workers!$B$2:$BD$55,41,FALSE),D289=5,VLOOKUP(H289,[1]Film_Workers!$B$2:$BD$55,42,FALSE),D289=6,VLOOKUP(H289,[1]Film_Workers!$B$2:$BD$55,43,FALSE),D289=7,VLOOKUP(H289,[1]Film_Workers!$B$2:$BD$55,43,FALSE),D289=8,VLOOKUP(H289,[1]Film_Workers!$B$2:$BD$55,44,FALSE),D289=9,VLOOKUP(H289,[1]Film_Workers!$B$2:$BD$55,45,FALSE),D289=10,VLOOKUP(H289,[1]Film_Workers!$B$2:$BD$55,46,FALSE),D289=11,VLOOKUP(H289,[1]Film_Workers!$B$2:$BD$55,47,FALSE),D289=12,VLOOKUP(H289,[1]Film_Workers!$B$2:$BD$55,48)),C289=2018,_xlfn.IFS(D289=1,VLOOKUP(H289,[1]Film_Workers!$B$2:$BD$55,49,FALSE),D289=2,VLOOKUP(H289,[1]Film_Workers!$B$2:$BD$55,50,FALSE),D289=3,VLOOKUP(H289,[1]Film_Workers!$B$2:$BD$55,51,FALSE),D289=4,VLOOKUP(H289,[1]Film_Workers!$B$2:$BD$55,52,FALSE),D289=5,VLOOKUP(H289,[1]Film_Workers!$B$2:$BD$55,53,FALSE),D289=6,VLOOKUP(H289,[1]Film_Workers!$B$2:$BD$55,54)))</f>
        <v>11062</v>
      </c>
      <c r="W289">
        <f>_xlfn.IFS(C289=2014,_xlfn.IFS(D289=1,VLOOKUP(H289,[1]Priv_Workers!$B$2:$BD$55,2,FALSE),D289=2,VLOOKUP(H289,[1]Priv_Workers!$B$2:$BD$55,3,FALSE),D289=3,VLOOKUP(H289,[1]Priv_Workers!$B$2:$BD$55,4,FALSE),D289=4,VLOOKUP(H289,[1]Priv_Workers!$B$2:$BD$55,5,FALSE),D289=5,VLOOKUP(H289,[1]Priv_Workers!$B$2:$BD$55,6,FALSE),D289=6,VLOOKUP(H289,[1]Priv_Workers!$B$2:$BD$55,7,FALSE),D289=7,VLOOKUP(H289,[1]Priv_Workers!$B$2:$BD$55,8,FALSE),D289=8,VLOOKUP(H289,[1]Priv_Workers!$B$2:$BD$55,9,FALSE),D289=9,VLOOKUP(H289,[1]Priv_Workers!$B$2:$BD$55,10,FALSE),D289=10,VLOOKUP(H289,[1]Priv_Workers!$B$2:$BD$55,11,FALSE),D289=11,VLOOKUP(H289,[1]Priv_Workers!$B$2:$BD$55,12,FALSE),D289=12,VLOOKUP(H289,[1]Priv_Workers!$B$2:$BD$55,13,FALSE)),C289=2015,_xlfn.IFS(D289=1,VLOOKUP(H289,[1]Priv_Workers!$B$2:$BD$55,14,FALSE),D289=2,VLOOKUP(H289,[1]Priv_Workers!$B$2:$BD$55,15,FALSE),D289=3,VLOOKUP(H289,[1]Priv_Workers!$B$2:$BD$55,16,FALSE),D289=4,VLOOKUP(H289,[1]Priv_Workers!$B$2:$BD$55,17,FALSE),D289=5,VLOOKUP(H289,[1]Priv_Workers!$B$2:$BD$55,18,FALSE),D289=6,VLOOKUP(H289,[1]Priv_Workers!$B$2:$BD$55,19,FALSE),D289=7,VLOOKUP(H289,[1]Priv_Workers!$B$2:$BD$55,20,FALSE),D289=8,VLOOKUP(H289,[1]Priv_Workers!$B$2:$BD$55,21,FALSE),D289=9,VLOOKUP(H289,[1]Priv_Workers!$B$2:$BD$55,22,FALSE),D289=10,VLOOKUP(H289,[1]Priv_Workers!$B$2:$BD$55,23,FALSE),D289=11,VLOOKUP(H289,[1]Priv_Workers!$B$2:$BD$55,24,FALSE),D289=12,VLOOKUP(H289,[1]Priv_Workers!$B$2:$BD$55,25,FALSE)),C289=2016,_xlfn.IFS(D289=1,VLOOKUP(H289,[1]Priv_Workers!$B$2:$BD$55,26,FALSE),D289=2,VLOOKUP(H289,[1]Priv_Workers!$B$2:$BD$55,27,FALSE),D289=3,VLOOKUP(H289,[1]Priv_Workers!$B$2:$BD$55,28,FALSE),D289=4,VLOOKUP(H289,[1]Priv_Workers!$B$2:$BD$55,29,FALSE),D289=5,VLOOKUP(H289,[1]Priv_Workers!$B$2:$BD$55,30,FALSE),D289=6,VLOOKUP(H289,[1]Priv_Workers!$B$2:$BD$55,31,FALSE),D289=7,VLOOKUP(H289,[1]Priv_Workers!$B$2:$BD$55,32,FALSE),D289=8,VLOOKUP(H289,[1]Priv_Workers!$B$2:$BD$55,33,FALSE),D289=9,VLOOKUP(H289,[1]Priv_Workers!$B$2:$BD$55,34,FALSE),D289=10,VLOOKUP(H289,[1]Priv_Workers!$B$2:$BD$55,35,FALSE),D289=11,VLOOKUP(H289,[1]Priv_Workers!$B$2:$BD$55,36,FALSE),D289=12,VLOOKUP(H289,[1]Priv_Workers!$B$2:$BD$55,37,FALSE)),C289=2017,_xlfn.IFS(D289=1,VLOOKUP(H289,[1]Priv_Workers!$B$2:$BD$55,38,FALSE),D289=2,VLOOKUP(H289,[1]Priv_Workers!$B$2:$BD$55,39,FALSE),D289=3,VLOOKUP(H289,[1]Priv_Workers!$B$2:$BD$55,40,FALSE),D289=4,VLOOKUP(H289,[1]Priv_Workers!$B$2:$BD$55,41,FALSE),D289=5,VLOOKUP(H289,[1]Priv_Workers!$B$2:$BD$55,42,FALSE),D289=6,VLOOKUP(H289,[1]Priv_Workers!$B$2:$BD$55,43,FALSE),D289=7,VLOOKUP(H289,[1]Priv_Workers!$B$2:$BD$55,43,FALSE),D289=8,VLOOKUP(H289,[1]Priv_Workers!$B$2:$BD$55,44,FALSE),D289=9,VLOOKUP(H289,[1]Priv_Workers!$B$2:$BD$55,45,FALSE),D289=10,VLOOKUP(H289,[1]Priv_Workers!$B$2:$BD$55,46,FALSE),D289=11,VLOOKUP(H289,[1]Priv_Workers!$B$2:$BD$55,47,FALSE),D289=12,VLOOKUP(H289,[1]Priv_Workers!$B$2:$BD$55,48)),C289=2018,_xlfn.IFS(D289=1,VLOOKUP(H289,[1]Priv_Workers!$B$2:$BD$55,49,FALSE),D289=2,VLOOKUP(H289,[1]Priv_Workers!$B$2:$BD$55,50,FALSE),D289=3,VLOOKUP(H289,[1]Priv_Workers!$B$2:$BD$55,51,FALSE),D289=4,VLOOKUP(H289,[1]Priv_Workers!$B$2:$BD$55,52,FALSE),D289=5,VLOOKUP(H289,[1]Priv_Workers!$B$2:$BD$55,53,FALSE),D289=6,VLOOKUP(H289,[1]Priv_Workers!$B$2:$BD$55,54)))</f>
        <v>3566342</v>
      </c>
      <c r="X289" s="3">
        <f t="shared" si="35"/>
        <v>3.1017776758370343E-3</v>
      </c>
      <c r="Y289" s="2">
        <f>_xlfn.IFS(C289=2014, _xlfn.IFS(E289=1, VLOOKUP(H289, [1]Wage_Info!$B$2:$AH$55, 2, FALSE), E289=2, VLOOKUP(H289, [1]Wage_Info!$B$2:$AH$55, 3, FALSE), E289=3, VLOOKUP(H289, [1]Wage_Info!$B$2:$AH$55, 4, FALSE), E289=4, VLOOKUP(H289, [1]Wage_Info!$B$2:$AH$55, 5, FALSE)), C289=2015, _xlfn.IFS(E289=1, VLOOKUP(H289, [1]Wage_Info!$B$2:$AH$55, 6, FALSE), E289=2, VLOOKUP(H289, [1]Wage_Info!$B$2:$AH$55, 7, FALSE), E289=3, VLOOKUP(H289, [1]Wage_Info!$B$2:$AH$55, 8, FALSE), E289=4, VLOOKUP(H289, [1]Wage_Info!$B$2:$AH$55, 9, FALSE)), C289=2016, _xlfn.IFS(E289=1, VLOOKUP(H289, [1]Wage_Info!$B$2:$AH$55, 10, FALSE), E289=2, VLOOKUP(H289, [1]Wage_Info!$B$2:$AH$55, 11, FALSE), E289=3, VLOOKUP(H289, [1]Wage_Info!$B$2:$AH$55, 12, FALSE), E289=4, VLOOKUP(H289, [1]Wage_Info!$B$2:$AH$55, 13, FALSE)), C289=2017, _xlfn.IFS(E289=1, VLOOKUP(H289, [1]Wage_Info!$B$2:$AH$55, 14, FALSE), E289=2, VLOOKUP(H289, [1]Wage_Info!$B$2:$AH$55, 15, FALSE), E289=3, VLOOKUP(H289, [1]Wage_Info!$B$2:$AH$55, 16, FALSE), E289=4, VLOOKUP(H289, [1]Wage_Info!$B$2:$AH$55, 17, FALSE)), C289 = 2018, _xlfn.IFS(E289=1, VLOOKUP(H289, [1]Wage_Info!$B$2:$AH$55, 18, FALSE), E289=3, VLOOKUP(H289, [1]Wage_Info!$B$2:$AH$55, 19, FALSE)))</f>
        <v>109328077</v>
      </c>
      <c r="Z289" s="2">
        <f>_xlfn.IFS(C289=2014, _xlfn.IFS(E289=1, VLOOKUP(H289, [1]Wage_Info!$B$2:$AL$55, 20, FALSE), E289=2, VLOOKUP(H289, [1]Wage_Info!$B$2:$AL$55, 21, FALSE), E289=3, VLOOKUP(H289, [1]Wage_Info!$B$2:$AL$55, 22, FALSE), E289=4, VLOOKUP(H289, [1]Wage_Info!$B$2:$AL$55, 23, FALSE)), C289=2015, _xlfn.IFS(E289=1, VLOOKUP(H289, [1]Wage_Info!$B$2:$AL$55, 24, FALSE), E289=2, VLOOKUP(H289, [1]Wage_Info!$B$2:$AL$55, 25, FALSE), E289=3, VLOOKUP(H289, [1]Wage_Info!$B$2:$AL$55, 26, FALSE), E289=4, VLOOKUP(H289, [1]Wage_Info!$B$2:$AL$55, 27, FALSE)), C289=2016, _xlfn.IFS(E289=1, VLOOKUP(H289, [1]Wage_Info!$B$2:$AL$55, 28, FALSE), E289=2, VLOOKUP(H289, [1]Wage_Info!$B$2:$AL$55, 29, FALSE), E289=3, VLOOKUP(H289, [1]Wage_Info!$B$2:$AL$55, 30, FALSE), E289=4, VLOOKUP(H289, [1]Wage_Info!$B$2:$AL$55, 31, FALSE)), C289=2017, _xlfn.IFS(E289=1, VLOOKUP(H289, [1]Wage_Info!$B$2:$AL$55, 32, FALSE), E289=2, VLOOKUP(H289, [1]Wage_Info!$B$2:$AL$55, 33, FALSE), E289=3, VLOOKUP(H289, [1]Wage_Info!$B$2:$AL$55, 34, FALSE), E289=4, VLOOKUP(H289, [1]Wage_Info!$B$2:$AL$55, 35, FALSE)), C289 = 2018, _xlfn.IFS(E289=1, VLOOKUP(H289, [1]Wage_Info!$B$2:$AL$55, 36, FALSE), E289=2, VLOOKUP(H289, [1]Wage_Info!$B$2:$AL$55, 37, FALSE)))</f>
        <v>47552199036</v>
      </c>
      <c r="AA289" s="4">
        <f t="shared" si="36"/>
        <v>2.2991171642184577E-3</v>
      </c>
      <c r="AB289">
        <f>[1]Key!C289</f>
        <v>1</v>
      </c>
      <c r="AC289">
        <f t="shared" si="37"/>
        <v>0</v>
      </c>
      <c r="AD289">
        <f t="shared" si="38"/>
        <v>0</v>
      </c>
      <c r="AE289">
        <f t="shared" si="39"/>
        <v>0</v>
      </c>
      <c r="AF289">
        <f>[1]Key!D289</f>
        <v>0</v>
      </c>
    </row>
    <row r="290" spans="1:32" x14ac:dyDescent="0.3">
      <c r="A290">
        <v>289</v>
      </c>
      <c r="B290">
        <v>108</v>
      </c>
      <c r="C290">
        <v>2015</v>
      </c>
      <c r="D290">
        <v>6</v>
      </c>
      <c r="E290">
        <f t="shared" si="32"/>
        <v>2</v>
      </c>
      <c r="F290">
        <v>2017</v>
      </c>
      <c r="G290" t="s">
        <v>62</v>
      </c>
      <c r="H290" s="1">
        <f>VALUE(IF(G290="foreign",53,SUBSTITUTE(G290,G290,VLOOKUP(G290,[1]Key!$G$2:$H$55,2,))))</f>
        <v>53</v>
      </c>
      <c r="I290" t="s">
        <v>62</v>
      </c>
      <c r="J290">
        <f>VALUE(_xlfn.IFS(I290="foreign",53,I290="fictional",54, I290="unspecified", 55, NOT(OR(I290="foreign",I290="fictional")),SUBSTITUTE(I290,I290,VLOOKUP(I290,[1]Key!$G$2:$H$55,2,))))</f>
        <v>53</v>
      </c>
      <c r="K290">
        <f t="shared" si="33"/>
        <v>1</v>
      </c>
      <c r="L290">
        <f>VLOOKUP(H290, [1]Key!$H$2:$K$54, 2)</f>
        <v>0</v>
      </c>
      <c r="M290">
        <f>VLOOKUP(J290, [1]Key!$H$2:$K$54, 2)</f>
        <v>0</v>
      </c>
      <c r="N290">
        <f>VLOOKUP("*"&amp;G290&amp;"*",[1]Key!$N$2:$O$6,2,FALSE)</f>
        <v>0</v>
      </c>
      <c r="O290">
        <f>VLOOKUP("*"&amp;G290&amp;"*",[1]Key!$R$2:$S$11,2,FALSE)</f>
        <v>0</v>
      </c>
      <c r="P290">
        <v>2166</v>
      </c>
      <c r="Q290" s="2">
        <v>20000000</v>
      </c>
      <c r="R290" t="s">
        <v>124</v>
      </c>
      <c r="S290">
        <f>VLOOKUP(R290, [1]Key!$U$2:$V$25, 2, FALSE)</f>
        <v>15</v>
      </c>
      <c r="T290">
        <f t="shared" si="34"/>
        <v>1</v>
      </c>
      <c r="U290">
        <f>_xlfn.IFS(C290=2018, VLOOKUP(H290, '[1]State Pop'!$B$2:$G$55,6),C290=2017, VLOOKUP(H290, '[1]State Pop'!$B$2:$F$55,5),C290=2016, VLOOKUP(H290, '[1]State Pop'!$B$2:$F$55,4), C290=2015, VLOOKUP(H290, '[1]State Pop'!$B$2:$F$55,3), C290=2014, VLOOKUP(H290, '[1]State Pop'!$B$2:$F$55,2))</f>
        <v>0</v>
      </c>
      <c r="V290">
        <f>_xlfn.IFS(C290=2014,_xlfn.IFS(D290=1,VLOOKUP(H290,[1]Film_Workers!$B$2:$BD$55,2,FALSE),D290=2,VLOOKUP(H290,[1]Film_Workers!$B$2:$BD$55,3,FALSE),D290=3,VLOOKUP(H290,[1]Film_Workers!$B$2:$BD$55,4,FALSE),D290=4,VLOOKUP(H290,[1]Film_Workers!$B$2:$BD$55,5,FALSE),D290=5,VLOOKUP(H290,[1]Film_Workers!$B$2:$BD$55,6,FALSE),D290=6,VLOOKUP(H290,[1]Film_Workers!$B$2:$BD$55,7,FALSE),D290=7,VLOOKUP(H290,[1]Film_Workers!$B$2:$BD$55,8,FALSE),D290=8,VLOOKUP(H290,[1]Film_Workers!$B$2:$BD$55,9,FALSE),D290=9,VLOOKUP(H290,[1]Film_Workers!$B$2:$BD$55,10,FALSE),D290=10,VLOOKUP(H290,[1]Film_Workers!$B$2:$BD$55,11,FALSE),D290=11,VLOOKUP(H290,[1]Film_Workers!$B$2:$BD$55,12,FALSE),D290=12,VLOOKUP(H290,[1]Film_Workers!$B$2:$BD$55,13,FALSE)),C290=2015,_xlfn.IFS(D290=1,VLOOKUP(H290,[1]Film_Workers!$B$2:$BD$55,14,FALSE),D290=2,VLOOKUP(H290,[1]Film_Workers!$B$2:$BD$55,15,FALSE),D290=3,VLOOKUP(H290,[1]Film_Workers!$B$2:$BD$55,16,FALSE),D290=4,VLOOKUP(H290,[1]Film_Workers!$B$2:$BD$55,17,FALSE),D290=5,VLOOKUP(H290,[1]Film_Workers!$B$2:$BD$55,18,FALSE),D290=6,VLOOKUP(H290,[1]Film_Workers!$B$2:$BD$55,19,FALSE),D290=7,VLOOKUP(H290,[1]Film_Workers!$B$2:$BD$55,20,FALSE),D290=8,VLOOKUP(H290,[1]Film_Workers!$B$2:$BD$55,21,FALSE),D290=9,VLOOKUP(H290,[1]Film_Workers!$B$2:$BD$55,22,FALSE),D290=10,VLOOKUP(H290,[1]Film_Workers!$B$2:$BD$55,23,FALSE),D290=11,VLOOKUP(H290,[1]Film_Workers!$B$2:$BD$55,24,FALSE),D290=12,VLOOKUP(H290,[1]Film_Workers!$B$2:$BD$55,25,FALSE)),C290=2016,_xlfn.IFS(D290=1,VLOOKUP(H290,[1]Film_Workers!$B$2:$BD$55,26,FALSE),D290=2,VLOOKUP(H290,[1]Film_Workers!$B$2:$BD$55,27,FALSE),D290=3,VLOOKUP(H290,[1]Film_Workers!$B$2:$BD$55,28,FALSE),D290=4,VLOOKUP(H290,[1]Film_Workers!$B$2:$BD$55,29,FALSE),D290=5,VLOOKUP(H290,[1]Film_Workers!$B$2:$BD$55,30,FALSE),D290=6,VLOOKUP(H290,[1]Film_Workers!$B$2:$BD$55,31,FALSE),D290=7,VLOOKUP(H290,[1]Film_Workers!$B$2:$BD$55,32,FALSE),D290=8,VLOOKUP(H290,[1]Film_Workers!$B$2:$BD$55,33,FALSE),D290=9,VLOOKUP(H290,[1]Film_Workers!$B$2:$BD$55,34,FALSE),D290=10,VLOOKUP(H290,[1]Film_Workers!$B$2:$BD$55,35,FALSE),D290=11,VLOOKUP(H290,[1]Film_Workers!$B$2:$BD$55,36,FALSE),D290=12,VLOOKUP(H290,[1]Film_Workers!$B$2:$BD$55,37,FALSE)),C290=2017,_xlfn.IFS(D290=1,VLOOKUP(H290,[1]Film_Workers!$B$2:$BD$55,38,FALSE),D290=2,VLOOKUP(H290,[1]Film_Workers!$B$2:$BD$55,39,FALSE),D290=3,VLOOKUP(H290,[1]Film_Workers!$B$2:$BD$55,40,FALSE),D290=4,VLOOKUP(H290,[1]Film_Workers!$B$2:$BD$55,41,FALSE),D290=5,VLOOKUP(H290,[1]Film_Workers!$B$2:$BD$55,42,FALSE),D290=6,VLOOKUP(H290,[1]Film_Workers!$B$2:$BD$55,43,FALSE),D290=7,VLOOKUP(H290,[1]Film_Workers!$B$2:$BD$55,43,FALSE),D290=8,VLOOKUP(H290,[1]Film_Workers!$B$2:$BD$55,44,FALSE),D290=9,VLOOKUP(H290,[1]Film_Workers!$B$2:$BD$55,45,FALSE),D290=10,VLOOKUP(H290,[1]Film_Workers!$B$2:$BD$55,46,FALSE),D290=11,VLOOKUP(H290,[1]Film_Workers!$B$2:$BD$55,47,FALSE),D290=12,VLOOKUP(H290,[1]Film_Workers!$B$2:$BD$55,48)),C290=2018,_xlfn.IFS(D290=1,VLOOKUP(H290,[1]Film_Workers!$B$2:$BD$55,49,FALSE),D290=2,VLOOKUP(H290,[1]Film_Workers!$B$2:$BD$55,50,FALSE),D290=3,VLOOKUP(H290,[1]Film_Workers!$B$2:$BD$55,51,FALSE),D290=4,VLOOKUP(H290,[1]Film_Workers!$B$2:$BD$55,52,FALSE),D290=5,VLOOKUP(H290,[1]Film_Workers!$B$2:$BD$55,53,FALSE),D290=6,VLOOKUP(H290,[1]Film_Workers!$B$2:$BD$55,54)))</f>
        <v>0</v>
      </c>
      <c r="W290">
        <f>_xlfn.IFS(C290=2014,_xlfn.IFS(D290=1,VLOOKUP(H290,[1]Priv_Workers!$B$2:$BD$55,2,FALSE),D290=2,VLOOKUP(H290,[1]Priv_Workers!$B$2:$BD$55,3,FALSE),D290=3,VLOOKUP(H290,[1]Priv_Workers!$B$2:$BD$55,4,FALSE),D290=4,VLOOKUP(H290,[1]Priv_Workers!$B$2:$BD$55,5,FALSE),D290=5,VLOOKUP(H290,[1]Priv_Workers!$B$2:$BD$55,6,FALSE),D290=6,VLOOKUP(H290,[1]Priv_Workers!$B$2:$BD$55,7,FALSE),D290=7,VLOOKUP(H290,[1]Priv_Workers!$B$2:$BD$55,8,FALSE),D290=8,VLOOKUP(H290,[1]Priv_Workers!$B$2:$BD$55,9,FALSE),D290=9,VLOOKUP(H290,[1]Priv_Workers!$B$2:$BD$55,10,FALSE),D290=10,VLOOKUP(H290,[1]Priv_Workers!$B$2:$BD$55,11,FALSE),D290=11,VLOOKUP(H290,[1]Priv_Workers!$B$2:$BD$55,12,FALSE),D290=12,VLOOKUP(H290,[1]Priv_Workers!$B$2:$BD$55,13,FALSE)),C290=2015,_xlfn.IFS(D290=1,VLOOKUP(H290,[1]Priv_Workers!$B$2:$BD$55,14,FALSE),D290=2,VLOOKUP(H290,[1]Priv_Workers!$B$2:$BD$55,15,FALSE),D290=3,VLOOKUP(H290,[1]Priv_Workers!$B$2:$BD$55,16,FALSE),D290=4,VLOOKUP(H290,[1]Priv_Workers!$B$2:$BD$55,17,FALSE),D290=5,VLOOKUP(H290,[1]Priv_Workers!$B$2:$BD$55,18,FALSE),D290=6,VLOOKUP(H290,[1]Priv_Workers!$B$2:$BD$55,19,FALSE),D290=7,VLOOKUP(H290,[1]Priv_Workers!$B$2:$BD$55,20,FALSE),D290=8,VLOOKUP(H290,[1]Priv_Workers!$B$2:$BD$55,21,FALSE),D290=9,VLOOKUP(H290,[1]Priv_Workers!$B$2:$BD$55,22,FALSE),D290=10,VLOOKUP(H290,[1]Priv_Workers!$B$2:$BD$55,23,FALSE),D290=11,VLOOKUP(H290,[1]Priv_Workers!$B$2:$BD$55,24,FALSE),D290=12,VLOOKUP(H290,[1]Priv_Workers!$B$2:$BD$55,25,FALSE)),C290=2016,_xlfn.IFS(D290=1,VLOOKUP(H290,[1]Priv_Workers!$B$2:$BD$55,26,FALSE),D290=2,VLOOKUP(H290,[1]Priv_Workers!$B$2:$BD$55,27,FALSE),D290=3,VLOOKUP(H290,[1]Priv_Workers!$B$2:$BD$55,28,FALSE),D290=4,VLOOKUP(H290,[1]Priv_Workers!$B$2:$BD$55,29,FALSE),D290=5,VLOOKUP(H290,[1]Priv_Workers!$B$2:$BD$55,30,FALSE),D290=6,VLOOKUP(H290,[1]Priv_Workers!$B$2:$BD$55,31,FALSE),D290=7,VLOOKUP(H290,[1]Priv_Workers!$B$2:$BD$55,32,FALSE),D290=8,VLOOKUP(H290,[1]Priv_Workers!$B$2:$BD$55,33,FALSE),D290=9,VLOOKUP(H290,[1]Priv_Workers!$B$2:$BD$55,34,FALSE),D290=10,VLOOKUP(H290,[1]Priv_Workers!$B$2:$BD$55,35,FALSE),D290=11,VLOOKUP(H290,[1]Priv_Workers!$B$2:$BD$55,36,FALSE),D290=12,VLOOKUP(H290,[1]Priv_Workers!$B$2:$BD$55,37,FALSE)),C290=2017,_xlfn.IFS(D290=1,VLOOKUP(H290,[1]Priv_Workers!$B$2:$BD$55,38,FALSE),D290=2,VLOOKUP(H290,[1]Priv_Workers!$B$2:$BD$55,39,FALSE),D290=3,VLOOKUP(H290,[1]Priv_Workers!$B$2:$BD$55,40,FALSE),D290=4,VLOOKUP(H290,[1]Priv_Workers!$B$2:$BD$55,41,FALSE),D290=5,VLOOKUP(H290,[1]Priv_Workers!$B$2:$BD$55,42,FALSE),D290=6,VLOOKUP(H290,[1]Priv_Workers!$B$2:$BD$55,43,FALSE),D290=7,VLOOKUP(H290,[1]Priv_Workers!$B$2:$BD$55,43,FALSE),D290=8,VLOOKUP(H290,[1]Priv_Workers!$B$2:$BD$55,44,FALSE),D290=9,VLOOKUP(H290,[1]Priv_Workers!$B$2:$BD$55,45,FALSE),D290=10,VLOOKUP(H290,[1]Priv_Workers!$B$2:$BD$55,46,FALSE),D290=11,VLOOKUP(H290,[1]Priv_Workers!$B$2:$BD$55,47,FALSE),D290=12,VLOOKUP(H290,[1]Priv_Workers!$B$2:$BD$55,48)),C290=2018,_xlfn.IFS(D290=1,VLOOKUP(H290,[1]Priv_Workers!$B$2:$BD$55,49,FALSE),D290=2,VLOOKUP(H290,[1]Priv_Workers!$B$2:$BD$55,50,FALSE),D290=3,VLOOKUP(H290,[1]Priv_Workers!$B$2:$BD$55,51,FALSE),D290=4,VLOOKUP(H290,[1]Priv_Workers!$B$2:$BD$55,52,FALSE),D290=5,VLOOKUP(H290,[1]Priv_Workers!$B$2:$BD$55,53,FALSE),D290=6,VLOOKUP(H290,[1]Priv_Workers!$B$2:$BD$55,54)))</f>
        <v>0</v>
      </c>
      <c r="X290" s="3" t="e">
        <f t="shared" si="35"/>
        <v>#DIV/0!</v>
      </c>
      <c r="Y290" s="2">
        <f>_xlfn.IFS(C290=2014, _xlfn.IFS(E290=1, VLOOKUP(H290, [1]Wage_Info!$B$2:$AH$55, 2, FALSE), E290=2, VLOOKUP(H290, [1]Wage_Info!$B$2:$AH$55, 3, FALSE), E290=3, VLOOKUP(H290, [1]Wage_Info!$B$2:$AH$55, 4, FALSE), E290=4, VLOOKUP(H290, [1]Wage_Info!$B$2:$AH$55, 5, FALSE)), C290=2015, _xlfn.IFS(E290=1, VLOOKUP(H290, [1]Wage_Info!$B$2:$AH$55, 6, FALSE), E290=2, VLOOKUP(H290, [1]Wage_Info!$B$2:$AH$55, 7, FALSE), E290=3, VLOOKUP(H290, [1]Wage_Info!$B$2:$AH$55, 8, FALSE), E290=4, VLOOKUP(H290, [1]Wage_Info!$B$2:$AH$55, 9, FALSE)), C290=2016, _xlfn.IFS(E290=1, VLOOKUP(H290, [1]Wage_Info!$B$2:$AH$55, 10, FALSE), E290=2, VLOOKUP(H290, [1]Wage_Info!$B$2:$AH$55, 11, FALSE), E290=3, VLOOKUP(H290, [1]Wage_Info!$B$2:$AH$55, 12, FALSE), E290=4, VLOOKUP(H290, [1]Wage_Info!$B$2:$AH$55, 13, FALSE)), C290=2017, _xlfn.IFS(E290=1, VLOOKUP(H290, [1]Wage_Info!$B$2:$AH$55, 14, FALSE), E290=2, VLOOKUP(H290, [1]Wage_Info!$B$2:$AH$55, 15, FALSE), E290=3, VLOOKUP(H290, [1]Wage_Info!$B$2:$AH$55, 16, FALSE), E290=4, VLOOKUP(H290, [1]Wage_Info!$B$2:$AH$55, 17, FALSE)), C290 = 2018, _xlfn.IFS(E290=1, VLOOKUP(H290, [1]Wage_Info!$B$2:$AH$55, 18, FALSE), E290=3, VLOOKUP(H290, [1]Wage_Info!$B$2:$AH$55, 19, FALSE)))</f>
        <v>0</v>
      </c>
      <c r="Z290" s="2">
        <f>_xlfn.IFS(C290=2014, _xlfn.IFS(E290=1, VLOOKUP(H290, [1]Wage_Info!$B$2:$AL$55, 20, FALSE), E290=2, VLOOKUP(H290, [1]Wage_Info!$B$2:$AL$55, 21, FALSE), E290=3, VLOOKUP(H290, [1]Wage_Info!$B$2:$AL$55, 22, FALSE), E290=4, VLOOKUP(H290, [1]Wage_Info!$B$2:$AL$55, 23, FALSE)), C290=2015, _xlfn.IFS(E290=1, VLOOKUP(H290, [1]Wage_Info!$B$2:$AL$55, 24, FALSE), E290=2, VLOOKUP(H290, [1]Wage_Info!$B$2:$AL$55, 25, FALSE), E290=3, VLOOKUP(H290, [1]Wage_Info!$B$2:$AL$55, 26, FALSE), E290=4, VLOOKUP(H290, [1]Wage_Info!$B$2:$AL$55, 27, FALSE)), C290=2016, _xlfn.IFS(E290=1, VLOOKUP(H290, [1]Wage_Info!$B$2:$AL$55, 28, FALSE), E290=2, VLOOKUP(H290, [1]Wage_Info!$B$2:$AL$55, 29, FALSE), E290=3, VLOOKUP(H290, [1]Wage_Info!$B$2:$AL$55, 30, FALSE), E290=4, VLOOKUP(H290, [1]Wage_Info!$B$2:$AL$55, 31, FALSE)), C290=2017, _xlfn.IFS(E290=1, VLOOKUP(H290, [1]Wage_Info!$B$2:$AL$55, 32, FALSE), E290=2, VLOOKUP(H290, [1]Wage_Info!$B$2:$AL$55, 33, FALSE), E290=3, VLOOKUP(H290, [1]Wage_Info!$B$2:$AL$55, 34, FALSE), E290=4, VLOOKUP(H290, [1]Wage_Info!$B$2:$AL$55, 35, FALSE)), C290 = 2018, _xlfn.IFS(E290=1, VLOOKUP(H290, [1]Wage_Info!$B$2:$AL$55, 36, FALSE), E290=2, VLOOKUP(H290, [1]Wage_Info!$B$2:$AL$55, 37, FALSE)))</f>
        <v>0</v>
      </c>
      <c r="AA290" s="4" t="e">
        <f t="shared" si="36"/>
        <v>#DIV/0!</v>
      </c>
      <c r="AB290">
        <f>[1]Key!C290</f>
        <v>1</v>
      </c>
      <c r="AC290">
        <f t="shared" si="37"/>
        <v>0</v>
      </c>
      <c r="AD290">
        <f t="shared" si="38"/>
        <v>0</v>
      </c>
      <c r="AE290">
        <f t="shared" si="39"/>
        <v>0</v>
      </c>
      <c r="AF290">
        <f>[1]Key!D290</f>
        <v>0</v>
      </c>
    </row>
    <row r="291" spans="1:32" x14ac:dyDescent="0.3">
      <c r="A291">
        <v>290</v>
      </c>
      <c r="B291">
        <v>109</v>
      </c>
      <c r="C291">
        <v>2016</v>
      </c>
      <c r="D291">
        <v>5</v>
      </c>
      <c r="E291">
        <f t="shared" si="32"/>
        <v>2</v>
      </c>
      <c r="F291">
        <v>2017</v>
      </c>
      <c r="G291" t="s">
        <v>95</v>
      </c>
      <c r="H291" s="1">
        <f>VALUE(IF(G291="foreign",53,SUBSTITUTE(G291,G291,VLOOKUP(G291,[1]Key!$G$2:$H$55,2,))))</f>
        <v>32</v>
      </c>
      <c r="I291" t="s">
        <v>40</v>
      </c>
      <c r="J291">
        <f>VALUE(_xlfn.IFS(I291="foreign",53,I291="fictional",54, I291="unspecified", 55, NOT(OR(I291="foreign",I291="fictional")),SUBSTITUTE(I291,I291,VLOOKUP(I291,[1]Key!$G$2:$H$55,2,))))</f>
        <v>5</v>
      </c>
      <c r="K291">
        <f t="shared" si="33"/>
        <v>0</v>
      </c>
      <c r="L291">
        <f>VLOOKUP(H291, [1]Key!$H$2:$K$54, 2)</f>
        <v>3</v>
      </c>
      <c r="M291">
        <f>VLOOKUP(J291, [1]Key!$H$2:$K$54, 2)</f>
        <v>3</v>
      </c>
      <c r="N291">
        <f>VLOOKUP("*"&amp;G291&amp;"*",[1]Key!$N$2:$O$6,2,FALSE)</f>
        <v>4</v>
      </c>
      <c r="O291">
        <f>VLOOKUP("*"&amp;G291&amp;"*",[1]Key!$R$2:$S$11,2,FALSE)</f>
        <v>4</v>
      </c>
      <c r="P291">
        <v>2161</v>
      </c>
      <c r="Q291" s="2">
        <v>22000000</v>
      </c>
      <c r="R291" t="s">
        <v>69</v>
      </c>
      <c r="S291">
        <f>VLOOKUP(R291, [1]Key!$U$2:$V$50, 2, FALSE)</f>
        <v>11</v>
      </c>
      <c r="T291">
        <f t="shared" si="34"/>
        <v>1</v>
      </c>
      <c r="U291">
        <f>_xlfn.IFS(C291=2018, VLOOKUP(H291, '[1]State Pop'!$B$2:$G$55,6),C291=2017, VLOOKUP(H291, '[1]State Pop'!$B$2:$F$55,5),C291=2016, VLOOKUP(H291, '[1]State Pop'!$B$2:$F$55,4), C291=2015, VLOOKUP(H291, '[1]State Pop'!$B$2:$F$55,3), C291=2014, VLOOKUP(H291, '[1]State Pop'!$B$2:$F$55,2))</f>
        <v>2085432</v>
      </c>
      <c r="V291">
        <f>_xlfn.IFS(C291=2014,_xlfn.IFS(D291=1,VLOOKUP(H291,[1]Film_Workers!$B$2:$BD$55,2,FALSE),D291=2,VLOOKUP(H291,[1]Film_Workers!$B$2:$BD$55,3,FALSE),D291=3,VLOOKUP(H291,[1]Film_Workers!$B$2:$BD$55,4,FALSE),D291=4,VLOOKUP(H291,[1]Film_Workers!$B$2:$BD$55,5,FALSE),D291=5,VLOOKUP(H291,[1]Film_Workers!$B$2:$BD$55,6,FALSE),D291=6,VLOOKUP(H291,[1]Film_Workers!$B$2:$BD$55,7,FALSE),D291=7,VLOOKUP(H291,[1]Film_Workers!$B$2:$BD$55,8,FALSE),D291=8,VLOOKUP(H291,[1]Film_Workers!$B$2:$BD$55,9,FALSE),D291=9,VLOOKUP(H291,[1]Film_Workers!$B$2:$BD$55,10,FALSE),D291=10,VLOOKUP(H291,[1]Film_Workers!$B$2:$BD$55,11,FALSE),D291=11,VLOOKUP(H291,[1]Film_Workers!$B$2:$BD$55,12,FALSE),D291=12,VLOOKUP(H291,[1]Film_Workers!$B$2:$BD$55,13,FALSE)),C291=2015,_xlfn.IFS(D291=1,VLOOKUP(H291,[1]Film_Workers!$B$2:$BD$55,14,FALSE),D291=2,VLOOKUP(H291,[1]Film_Workers!$B$2:$BD$55,15,FALSE),D291=3,VLOOKUP(H291,[1]Film_Workers!$B$2:$BD$55,16,FALSE),D291=4,VLOOKUP(H291,[1]Film_Workers!$B$2:$BD$55,17,FALSE),D291=5,VLOOKUP(H291,[1]Film_Workers!$B$2:$BD$55,18,FALSE),D291=6,VLOOKUP(H291,[1]Film_Workers!$B$2:$BD$55,19,FALSE),D291=7,VLOOKUP(H291,[1]Film_Workers!$B$2:$BD$55,20,FALSE),D291=8,VLOOKUP(H291,[1]Film_Workers!$B$2:$BD$55,21,FALSE),D291=9,VLOOKUP(H291,[1]Film_Workers!$B$2:$BD$55,22,FALSE),D291=10,VLOOKUP(H291,[1]Film_Workers!$B$2:$BD$55,23,FALSE),D291=11,VLOOKUP(H291,[1]Film_Workers!$B$2:$BD$55,24,FALSE),D291=12,VLOOKUP(H291,[1]Film_Workers!$B$2:$BD$55,25,FALSE)),C291=2016,_xlfn.IFS(D291=1,VLOOKUP(H291,[1]Film_Workers!$B$2:$BD$55,26,FALSE),D291=2,VLOOKUP(H291,[1]Film_Workers!$B$2:$BD$55,27,FALSE),D291=3,VLOOKUP(H291,[1]Film_Workers!$B$2:$BD$55,28,FALSE),D291=4,VLOOKUP(H291,[1]Film_Workers!$B$2:$BD$55,29,FALSE),D291=5,VLOOKUP(H291,[1]Film_Workers!$B$2:$BD$55,30,FALSE),D291=6,VLOOKUP(H291,[1]Film_Workers!$B$2:$BD$55,31,FALSE),D291=7,VLOOKUP(H291,[1]Film_Workers!$B$2:$BD$55,32,FALSE),D291=8,VLOOKUP(H291,[1]Film_Workers!$B$2:$BD$55,33,FALSE),D291=9,VLOOKUP(H291,[1]Film_Workers!$B$2:$BD$55,34,FALSE),D291=10,VLOOKUP(H291,[1]Film_Workers!$B$2:$BD$55,35,FALSE),D291=11,VLOOKUP(H291,[1]Film_Workers!$B$2:$BD$55,36,FALSE),D291=12,VLOOKUP(H291,[1]Film_Workers!$B$2:$BD$55,37,FALSE)),C291=2017,_xlfn.IFS(D291=1,VLOOKUP(H291,[1]Film_Workers!$B$2:$BD$55,38,FALSE),D291=2,VLOOKUP(H291,[1]Film_Workers!$B$2:$BD$55,39,FALSE),D291=3,VLOOKUP(H291,[1]Film_Workers!$B$2:$BD$55,40,FALSE),D291=4,VLOOKUP(H291,[1]Film_Workers!$B$2:$BD$55,41,FALSE),D291=5,VLOOKUP(H291,[1]Film_Workers!$B$2:$BD$55,42,FALSE),D291=6,VLOOKUP(H291,[1]Film_Workers!$B$2:$BD$55,43,FALSE),D291=7,VLOOKUP(H291,[1]Film_Workers!$B$2:$BD$55,43,FALSE),D291=8,VLOOKUP(H291,[1]Film_Workers!$B$2:$BD$55,44,FALSE),D291=9,VLOOKUP(H291,[1]Film_Workers!$B$2:$BD$55,45,FALSE),D291=10,VLOOKUP(H291,[1]Film_Workers!$B$2:$BD$55,46,FALSE),D291=11,VLOOKUP(H291,[1]Film_Workers!$B$2:$BD$55,47,FALSE),D291=12,VLOOKUP(H291,[1]Film_Workers!$B$2:$BD$55,48)),C291=2018,_xlfn.IFS(D291=1,VLOOKUP(H291,[1]Film_Workers!$B$2:$BD$55,49,FALSE),D291=2,VLOOKUP(H291,[1]Film_Workers!$B$2:$BD$55,50,FALSE),D291=3,VLOOKUP(H291,[1]Film_Workers!$B$2:$BD$55,51,FALSE),D291=4,VLOOKUP(H291,[1]Film_Workers!$B$2:$BD$55,52,FALSE),D291=5,VLOOKUP(H291,[1]Film_Workers!$B$2:$BD$55,53,FALSE),D291=6,VLOOKUP(H291,[1]Film_Workers!$B$2:$BD$55,54)))</f>
        <v>2053</v>
      </c>
      <c r="W291">
        <f>_xlfn.IFS(C291=2014,_xlfn.IFS(D291=1,VLOOKUP(H291,[1]Priv_Workers!$B$2:$BD$55,2,FALSE),D291=2,VLOOKUP(H291,[1]Priv_Workers!$B$2:$BD$55,3,FALSE),D291=3,VLOOKUP(H291,[1]Priv_Workers!$B$2:$BD$55,4,FALSE),D291=4,VLOOKUP(H291,[1]Priv_Workers!$B$2:$BD$55,5,FALSE),D291=5,VLOOKUP(H291,[1]Priv_Workers!$B$2:$BD$55,6,FALSE),D291=6,VLOOKUP(H291,[1]Priv_Workers!$B$2:$BD$55,7,FALSE),D291=7,VLOOKUP(H291,[1]Priv_Workers!$B$2:$BD$55,8,FALSE),D291=8,VLOOKUP(H291,[1]Priv_Workers!$B$2:$BD$55,9,FALSE),D291=9,VLOOKUP(H291,[1]Priv_Workers!$B$2:$BD$55,10,FALSE),D291=10,VLOOKUP(H291,[1]Priv_Workers!$B$2:$BD$55,11,FALSE),D291=11,VLOOKUP(H291,[1]Priv_Workers!$B$2:$BD$55,12,FALSE),D291=12,VLOOKUP(H291,[1]Priv_Workers!$B$2:$BD$55,13,FALSE)),C291=2015,_xlfn.IFS(D291=1,VLOOKUP(H291,[1]Priv_Workers!$B$2:$BD$55,14,FALSE),D291=2,VLOOKUP(H291,[1]Priv_Workers!$B$2:$BD$55,15,FALSE),D291=3,VLOOKUP(H291,[1]Priv_Workers!$B$2:$BD$55,16,FALSE),D291=4,VLOOKUP(H291,[1]Priv_Workers!$B$2:$BD$55,17,FALSE),D291=5,VLOOKUP(H291,[1]Priv_Workers!$B$2:$BD$55,18,FALSE),D291=6,VLOOKUP(H291,[1]Priv_Workers!$B$2:$BD$55,19,FALSE),D291=7,VLOOKUP(H291,[1]Priv_Workers!$B$2:$BD$55,20,FALSE),D291=8,VLOOKUP(H291,[1]Priv_Workers!$B$2:$BD$55,21,FALSE),D291=9,VLOOKUP(H291,[1]Priv_Workers!$B$2:$BD$55,22,FALSE),D291=10,VLOOKUP(H291,[1]Priv_Workers!$B$2:$BD$55,23,FALSE),D291=11,VLOOKUP(H291,[1]Priv_Workers!$B$2:$BD$55,24,FALSE),D291=12,VLOOKUP(H291,[1]Priv_Workers!$B$2:$BD$55,25,FALSE)),C291=2016,_xlfn.IFS(D291=1,VLOOKUP(H291,[1]Priv_Workers!$B$2:$BD$55,26,FALSE),D291=2,VLOOKUP(H291,[1]Priv_Workers!$B$2:$BD$55,27,FALSE),D291=3,VLOOKUP(H291,[1]Priv_Workers!$B$2:$BD$55,28,FALSE),D291=4,VLOOKUP(H291,[1]Priv_Workers!$B$2:$BD$55,29,FALSE),D291=5,VLOOKUP(H291,[1]Priv_Workers!$B$2:$BD$55,30,FALSE),D291=6,VLOOKUP(H291,[1]Priv_Workers!$B$2:$BD$55,31,FALSE),D291=7,VLOOKUP(H291,[1]Priv_Workers!$B$2:$BD$55,32,FALSE),D291=8,VLOOKUP(H291,[1]Priv_Workers!$B$2:$BD$55,33,FALSE),D291=9,VLOOKUP(H291,[1]Priv_Workers!$B$2:$BD$55,34,FALSE),D291=10,VLOOKUP(H291,[1]Priv_Workers!$B$2:$BD$55,35,FALSE),D291=11,VLOOKUP(H291,[1]Priv_Workers!$B$2:$BD$55,36,FALSE),D291=12,VLOOKUP(H291,[1]Priv_Workers!$B$2:$BD$55,37,FALSE)),C291=2017,_xlfn.IFS(D291=1,VLOOKUP(H291,[1]Priv_Workers!$B$2:$BD$55,38,FALSE),D291=2,VLOOKUP(H291,[1]Priv_Workers!$B$2:$BD$55,39,FALSE),D291=3,VLOOKUP(H291,[1]Priv_Workers!$B$2:$BD$55,40,FALSE),D291=4,VLOOKUP(H291,[1]Priv_Workers!$B$2:$BD$55,41,FALSE),D291=5,VLOOKUP(H291,[1]Priv_Workers!$B$2:$BD$55,42,FALSE),D291=6,VLOOKUP(H291,[1]Priv_Workers!$B$2:$BD$55,43,FALSE),D291=7,VLOOKUP(H291,[1]Priv_Workers!$B$2:$BD$55,43,FALSE),D291=8,VLOOKUP(H291,[1]Priv_Workers!$B$2:$BD$55,44,FALSE),D291=9,VLOOKUP(H291,[1]Priv_Workers!$B$2:$BD$55,45,FALSE),D291=10,VLOOKUP(H291,[1]Priv_Workers!$B$2:$BD$55,46,FALSE),D291=11,VLOOKUP(H291,[1]Priv_Workers!$B$2:$BD$55,47,FALSE),D291=12,VLOOKUP(H291,[1]Priv_Workers!$B$2:$BD$55,48)),C291=2018,_xlfn.IFS(D291=1,VLOOKUP(H291,[1]Priv_Workers!$B$2:$BD$55,49,FALSE),D291=2,VLOOKUP(H291,[1]Priv_Workers!$B$2:$BD$55,50,FALSE),D291=3,VLOOKUP(H291,[1]Priv_Workers!$B$2:$BD$55,51,FALSE),D291=4,VLOOKUP(H291,[1]Priv_Workers!$B$2:$BD$55,52,FALSE),D291=5,VLOOKUP(H291,[1]Priv_Workers!$B$2:$BD$55,53,FALSE),D291=6,VLOOKUP(H291,[1]Priv_Workers!$B$2:$BD$55,54)))</f>
        <v>628572</v>
      </c>
      <c r="X291" s="3">
        <f t="shared" si="35"/>
        <v>3.2661333944241869E-3</v>
      </c>
      <c r="Y291" s="2">
        <f>_xlfn.IFS(C291=2014, _xlfn.IFS(E291=1, VLOOKUP(H291, [1]Wage_Info!$B$2:$AH$55, 2, FALSE), E291=2, VLOOKUP(H291, [1]Wage_Info!$B$2:$AH$55, 3, FALSE), E291=3, VLOOKUP(H291, [1]Wage_Info!$B$2:$AH$55, 4, FALSE), E291=4, VLOOKUP(H291, [1]Wage_Info!$B$2:$AH$55, 5, FALSE)), C291=2015, _xlfn.IFS(E291=1, VLOOKUP(H291, [1]Wage_Info!$B$2:$AH$55, 6, FALSE), E291=2, VLOOKUP(H291, [1]Wage_Info!$B$2:$AH$55, 7, FALSE), E291=3, VLOOKUP(H291, [1]Wage_Info!$B$2:$AH$55, 8, FALSE), E291=4, VLOOKUP(H291, [1]Wage_Info!$B$2:$AH$55, 9, FALSE)), C291=2016, _xlfn.IFS(E291=1, VLOOKUP(H291, [1]Wage_Info!$B$2:$AH$55, 10, FALSE), E291=2, VLOOKUP(H291, [1]Wage_Info!$B$2:$AH$55, 11, FALSE), E291=3, VLOOKUP(H291, [1]Wage_Info!$B$2:$AH$55, 12, FALSE), E291=4, VLOOKUP(H291, [1]Wage_Info!$B$2:$AH$55, 13, FALSE)), C291=2017, _xlfn.IFS(E291=1, VLOOKUP(H291, [1]Wage_Info!$B$2:$AH$55, 14, FALSE), E291=2, VLOOKUP(H291, [1]Wage_Info!$B$2:$AH$55, 15, FALSE), E291=3, VLOOKUP(H291, [1]Wage_Info!$B$2:$AH$55, 16, FALSE), E291=4, VLOOKUP(H291, [1]Wage_Info!$B$2:$AH$55, 17, FALSE)), C291 = 2018, _xlfn.IFS(E291=1, VLOOKUP(H291, [1]Wage_Info!$B$2:$AH$55, 18, FALSE), E291=3, VLOOKUP(H291, [1]Wage_Info!$B$2:$AH$55, 19, FALSE)))</f>
        <v>38533828</v>
      </c>
      <c r="Z291" s="2">
        <f>_xlfn.IFS(C291=2014, _xlfn.IFS(E291=1, VLOOKUP(H291, [1]Wage_Info!$B$2:$AL$55, 20, FALSE), E291=2, VLOOKUP(H291, [1]Wage_Info!$B$2:$AL$55, 21, FALSE), E291=3, VLOOKUP(H291, [1]Wage_Info!$B$2:$AL$55, 22, FALSE), E291=4, VLOOKUP(H291, [1]Wage_Info!$B$2:$AL$55, 23, FALSE)), C291=2015, _xlfn.IFS(E291=1, VLOOKUP(H291, [1]Wage_Info!$B$2:$AL$55, 24, FALSE), E291=2, VLOOKUP(H291, [1]Wage_Info!$B$2:$AL$55, 25, FALSE), E291=3, VLOOKUP(H291, [1]Wage_Info!$B$2:$AL$55, 26, FALSE), E291=4, VLOOKUP(H291, [1]Wage_Info!$B$2:$AL$55, 27, FALSE)), C291=2016, _xlfn.IFS(E291=1, VLOOKUP(H291, [1]Wage_Info!$B$2:$AL$55, 28, FALSE), E291=2, VLOOKUP(H291, [1]Wage_Info!$B$2:$AL$55, 29, FALSE), E291=3, VLOOKUP(H291, [1]Wage_Info!$B$2:$AL$55, 30, FALSE), E291=4, VLOOKUP(H291, [1]Wage_Info!$B$2:$AL$55, 31, FALSE)), C291=2017, _xlfn.IFS(E291=1, VLOOKUP(H291, [1]Wage_Info!$B$2:$AL$55, 32, FALSE), E291=2, VLOOKUP(H291, [1]Wage_Info!$B$2:$AL$55, 33, FALSE), E291=3, VLOOKUP(H291, [1]Wage_Info!$B$2:$AL$55, 34, FALSE), E291=4, VLOOKUP(H291, [1]Wage_Info!$B$2:$AL$55, 35, FALSE)), C291 = 2018, _xlfn.IFS(E291=1, VLOOKUP(H291, [1]Wage_Info!$B$2:$AL$55, 36, FALSE), E291=2, VLOOKUP(H291, [1]Wage_Info!$B$2:$AL$55, 37, FALSE)))</f>
        <v>6293575693</v>
      </c>
      <c r="AA291" s="4">
        <f t="shared" si="36"/>
        <v>6.1227241682115735E-3</v>
      </c>
      <c r="AB291">
        <f>[1]Key!C291</f>
        <v>1</v>
      </c>
      <c r="AC291">
        <f t="shared" si="37"/>
        <v>0</v>
      </c>
      <c r="AD291">
        <f t="shared" si="38"/>
        <v>0</v>
      </c>
      <c r="AE291">
        <f t="shared" si="39"/>
        <v>0</v>
      </c>
      <c r="AF291">
        <f>[1]Key!D291</f>
        <v>0</v>
      </c>
    </row>
    <row r="292" spans="1:32" x14ac:dyDescent="0.3">
      <c r="A292">
        <v>291</v>
      </c>
      <c r="B292">
        <v>110</v>
      </c>
      <c r="C292">
        <v>2017</v>
      </c>
      <c r="D292">
        <v>5</v>
      </c>
      <c r="E292">
        <f t="shared" si="32"/>
        <v>2</v>
      </c>
      <c r="F292">
        <v>2017</v>
      </c>
      <c r="G292" t="s">
        <v>62</v>
      </c>
      <c r="H292" s="1">
        <f>VALUE(IF(G292="foreign",53,SUBSTITUTE(G292,G292,VLOOKUP(G292,[1]Key!$G$2:$H$55,2,))))</f>
        <v>53</v>
      </c>
      <c r="I292" t="s">
        <v>62</v>
      </c>
      <c r="J292">
        <f>VALUE(_xlfn.IFS(I292="foreign",53,I292="fictional",54, I292="unspecified", 55, NOT(OR(I292="foreign",I292="fictional")),SUBSTITUTE(I292,I292,VLOOKUP(I292,[1]Key!$G$2:$H$55,2,))))</f>
        <v>53</v>
      </c>
      <c r="K292">
        <f t="shared" si="33"/>
        <v>1</v>
      </c>
      <c r="L292">
        <f>VLOOKUP(H292, [1]Key!$H$2:$K$54, 2)</f>
        <v>0</v>
      </c>
      <c r="M292">
        <f>VLOOKUP(J292, [1]Key!$H$2:$K$54, 2)</f>
        <v>0</v>
      </c>
      <c r="N292">
        <f>VLOOKUP("*"&amp;G292&amp;"*",[1]Key!$N$2:$O$6,2,FALSE)</f>
        <v>0</v>
      </c>
      <c r="O292">
        <f>VLOOKUP("*"&amp;G292&amp;"*",[1]Key!$R$2:$S$11,2,FALSE)</f>
        <v>0</v>
      </c>
      <c r="P292">
        <v>2123</v>
      </c>
      <c r="Q292" s="2">
        <v>50000000</v>
      </c>
      <c r="R292" t="s">
        <v>61</v>
      </c>
      <c r="S292">
        <f>VLOOKUP(R292, [1]Key!$U$2:$V$25, 2, FALSE)</f>
        <v>6</v>
      </c>
      <c r="T292">
        <f t="shared" si="34"/>
        <v>0</v>
      </c>
      <c r="U292">
        <f>_xlfn.IFS(C292=2018, VLOOKUP(H292, '[1]State Pop'!$B$2:$G$55,6),C292=2017, VLOOKUP(H292, '[1]State Pop'!$B$2:$F$55,5),C292=2016, VLOOKUP(H292, '[1]State Pop'!$B$2:$F$55,4), C292=2015, VLOOKUP(H292, '[1]State Pop'!$B$2:$F$55,3), C292=2014, VLOOKUP(H292, '[1]State Pop'!$B$2:$F$55,2))</f>
        <v>0</v>
      </c>
      <c r="V292">
        <f>_xlfn.IFS(C292=2014,_xlfn.IFS(D292=1,VLOOKUP(H292,[1]Film_Workers!$B$2:$BD$55,2,FALSE),D292=2,VLOOKUP(H292,[1]Film_Workers!$B$2:$BD$55,3,FALSE),D292=3,VLOOKUP(H292,[1]Film_Workers!$B$2:$BD$55,4,FALSE),D292=4,VLOOKUP(H292,[1]Film_Workers!$B$2:$BD$55,5,FALSE),D292=5,VLOOKUP(H292,[1]Film_Workers!$B$2:$BD$55,6,FALSE),D292=6,VLOOKUP(H292,[1]Film_Workers!$B$2:$BD$55,7,FALSE),D292=7,VLOOKUP(H292,[1]Film_Workers!$B$2:$BD$55,8,FALSE),D292=8,VLOOKUP(H292,[1]Film_Workers!$B$2:$BD$55,9,FALSE),D292=9,VLOOKUP(H292,[1]Film_Workers!$B$2:$BD$55,10,FALSE),D292=10,VLOOKUP(H292,[1]Film_Workers!$B$2:$BD$55,11,FALSE),D292=11,VLOOKUP(H292,[1]Film_Workers!$B$2:$BD$55,12,FALSE),D292=12,VLOOKUP(H292,[1]Film_Workers!$B$2:$BD$55,13,FALSE)),C292=2015,_xlfn.IFS(D292=1,VLOOKUP(H292,[1]Film_Workers!$B$2:$BD$55,14,FALSE),D292=2,VLOOKUP(H292,[1]Film_Workers!$B$2:$BD$55,15,FALSE),D292=3,VLOOKUP(H292,[1]Film_Workers!$B$2:$BD$55,16,FALSE),D292=4,VLOOKUP(H292,[1]Film_Workers!$B$2:$BD$55,17,FALSE),D292=5,VLOOKUP(H292,[1]Film_Workers!$B$2:$BD$55,18,FALSE),D292=6,VLOOKUP(H292,[1]Film_Workers!$B$2:$BD$55,19,FALSE),D292=7,VLOOKUP(H292,[1]Film_Workers!$B$2:$BD$55,20,FALSE),D292=8,VLOOKUP(H292,[1]Film_Workers!$B$2:$BD$55,21,FALSE),D292=9,VLOOKUP(H292,[1]Film_Workers!$B$2:$BD$55,22,FALSE),D292=10,VLOOKUP(H292,[1]Film_Workers!$B$2:$BD$55,23,FALSE),D292=11,VLOOKUP(H292,[1]Film_Workers!$B$2:$BD$55,24,FALSE),D292=12,VLOOKUP(H292,[1]Film_Workers!$B$2:$BD$55,25,FALSE)),C292=2016,_xlfn.IFS(D292=1,VLOOKUP(H292,[1]Film_Workers!$B$2:$BD$55,26,FALSE),D292=2,VLOOKUP(H292,[1]Film_Workers!$B$2:$BD$55,27,FALSE),D292=3,VLOOKUP(H292,[1]Film_Workers!$B$2:$BD$55,28,FALSE),D292=4,VLOOKUP(H292,[1]Film_Workers!$B$2:$BD$55,29,FALSE),D292=5,VLOOKUP(H292,[1]Film_Workers!$B$2:$BD$55,30,FALSE),D292=6,VLOOKUP(H292,[1]Film_Workers!$B$2:$BD$55,31,FALSE),D292=7,VLOOKUP(H292,[1]Film_Workers!$B$2:$BD$55,32,FALSE),D292=8,VLOOKUP(H292,[1]Film_Workers!$B$2:$BD$55,33,FALSE),D292=9,VLOOKUP(H292,[1]Film_Workers!$B$2:$BD$55,34,FALSE),D292=10,VLOOKUP(H292,[1]Film_Workers!$B$2:$BD$55,35,FALSE),D292=11,VLOOKUP(H292,[1]Film_Workers!$B$2:$BD$55,36,FALSE),D292=12,VLOOKUP(H292,[1]Film_Workers!$B$2:$BD$55,37,FALSE)),C292=2017,_xlfn.IFS(D292=1,VLOOKUP(H292,[1]Film_Workers!$B$2:$BD$55,38,FALSE),D292=2,VLOOKUP(H292,[1]Film_Workers!$B$2:$BD$55,39,FALSE),D292=3,VLOOKUP(H292,[1]Film_Workers!$B$2:$BD$55,40,FALSE),D292=4,VLOOKUP(H292,[1]Film_Workers!$B$2:$BD$55,41,FALSE),D292=5,VLOOKUP(H292,[1]Film_Workers!$B$2:$BD$55,42,FALSE),D292=6,VLOOKUP(H292,[1]Film_Workers!$B$2:$BD$55,43,FALSE),D292=7,VLOOKUP(H292,[1]Film_Workers!$B$2:$BD$55,43,FALSE),D292=8,VLOOKUP(H292,[1]Film_Workers!$B$2:$BD$55,44,FALSE),D292=9,VLOOKUP(H292,[1]Film_Workers!$B$2:$BD$55,45,FALSE),D292=10,VLOOKUP(H292,[1]Film_Workers!$B$2:$BD$55,46,FALSE),D292=11,VLOOKUP(H292,[1]Film_Workers!$B$2:$BD$55,47,FALSE),D292=12,VLOOKUP(H292,[1]Film_Workers!$B$2:$BD$55,48)),C292=2018,_xlfn.IFS(D292=1,VLOOKUP(H292,[1]Film_Workers!$B$2:$BD$55,49,FALSE),D292=2,VLOOKUP(H292,[1]Film_Workers!$B$2:$BD$55,50,FALSE),D292=3,VLOOKUP(H292,[1]Film_Workers!$B$2:$BD$55,51,FALSE),D292=4,VLOOKUP(H292,[1]Film_Workers!$B$2:$BD$55,52,FALSE),D292=5,VLOOKUP(H292,[1]Film_Workers!$B$2:$BD$55,53,FALSE),D292=6,VLOOKUP(H292,[1]Film_Workers!$B$2:$BD$55,54)))</f>
        <v>0</v>
      </c>
      <c r="W292">
        <f>_xlfn.IFS(C292=2014,_xlfn.IFS(D292=1,VLOOKUP(H292,[1]Priv_Workers!$B$2:$BD$55,2,FALSE),D292=2,VLOOKUP(H292,[1]Priv_Workers!$B$2:$BD$55,3,FALSE),D292=3,VLOOKUP(H292,[1]Priv_Workers!$B$2:$BD$55,4,FALSE),D292=4,VLOOKUP(H292,[1]Priv_Workers!$B$2:$BD$55,5,FALSE),D292=5,VLOOKUP(H292,[1]Priv_Workers!$B$2:$BD$55,6,FALSE),D292=6,VLOOKUP(H292,[1]Priv_Workers!$B$2:$BD$55,7,FALSE),D292=7,VLOOKUP(H292,[1]Priv_Workers!$B$2:$BD$55,8,FALSE),D292=8,VLOOKUP(H292,[1]Priv_Workers!$B$2:$BD$55,9,FALSE),D292=9,VLOOKUP(H292,[1]Priv_Workers!$B$2:$BD$55,10,FALSE),D292=10,VLOOKUP(H292,[1]Priv_Workers!$B$2:$BD$55,11,FALSE),D292=11,VLOOKUP(H292,[1]Priv_Workers!$B$2:$BD$55,12,FALSE),D292=12,VLOOKUP(H292,[1]Priv_Workers!$B$2:$BD$55,13,FALSE)),C292=2015,_xlfn.IFS(D292=1,VLOOKUP(H292,[1]Priv_Workers!$B$2:$BD$55,14,FALSE),D292=2,VLOOKUP(H292,[1]Priv_Workers!$B$2:$BD$55,15,FALSE),D292=3,VLOOKUP(H292,[1]Priv_Workers!$B$2:$BD$55,16,FALSE),D292=4,VLOOKUP(H292,[1]Priv_Workers!$B$2:$BD$55,17,FALSE),D292=5,VLOOKUP(H292,[1]Priv_Workers!$B$2:$BD$55,18,FALSE),D292=6,VLOOKUP(H292,[1]Priv_Workers!$B$2:$BD$55,19,FALSE),D292=7,VLOOKUP(H292,[1]Priv_Workers!$B$2:$BD$55,20,FALSE),D292=8,VLOOKUP(H292,[1]Priv_Workers!$B$2:$BD$55,21,FALSE),D292=9,VLOOKUP(H292,[1]Priv_Workers!$B$2:$BD$55,22,FALSE),D292=10,VLOOKUP(H292,[1]Priv_Workers!$B$2:$BD$55,23,FALSE),D292=11,VLOOKUP(H292,[1]Priv_Workers!$B$2:$BD$55,24,FALSE),D292=12,VLOOKUP(H292,[1]Priv_Workers!$B$2:$BD$55,25,FALSE)),C292=2016,_xlfn.IFS(D292=1,VLOOKUP(H292,[1]Priv_Workers!$B$2:$BD$55,26,FALSE),D292=2,VLOOKUP(H292,[1]Priv_Workers!$B$2:$BD$55,27,FALSE),D292=3,VLOOKUP(H292,[1]Priv_Workers!$B$2:$BD$55,28,FALSE),D292=4,VLOOKUP(H292,[1]Priv_Workers!$B$2:$BD$55,29,FALSE),D292=5,VLOOKUP(H292,[1]Priv_Workers!$B$2:$BD$55,30,FALSE),D292=6,VLOOKUP(H292,[1]Priv_Workers!$B$2:$BD$55,31,FALSE),D292=7,VLOOKUP(H292,[1]Priv_Workers!$B$2:$BD$55,32,FALSE),D292=8,VLOOKUP(H292,[1]Priv_Workers!$B$2:$BD$55,33,FALSE),D292=9,VLOOKUP(H292,[1]Priv_Workers!$B$2:$BD$55,34,FALSE),D292=10,VLOOKUP(H292,[1]Priv_Workers!$B$2:$BD$55,35,FALSE),D292=11,VLOOKUP(H292,[1]Priv_Workers!$B$2:$BD$55,36,FALSE),D292=12,VLOOKUP(H292,[1]Priv_Workers!$B$2:$BD$55,37,FALSE)),C292=2017,_xlfn.IFS(D292=1,VLOOKUP(H292,[1]Priv_Workers!$B$2:$BD$55,38,FALSE),D292=2,VLOOKUP(H292,[1]Priv_Workers!$B$2:$BD$55,39,FALSE),D292=3,VLOOKUP(H292,[1]Priv_Workers!$B$2:$BD$55,40,FALSE),D292=4,VLOOKUP(H292,[1]Priv_Workers!$B$2:$BD$55,41,FALSE),D292=5,VLOOKUP(H292,[1]Priv_Workers!$B$2:$BD$55,42,FALSE),D292=6,VLOOKUP(H292,[1]Priv_Workers!$B$2:$BD$55,43,FALSE),D292=7,VLOOKUP(H292,[1]Priv_Workers!$B$2:$BD$55,43,FALSE),D292=8,VLOOKUP(H292,[1]Priv_Workers!$B$2:$BD$55,44,FALSE),D292=9,VLOOKUP(H292,[1]Priv_Workers!$B$2:$BD$55,45,FALSE),D292=10,VLOOKUP(H292,[1]Priv_Workers!$B$2:$BD$55,46,FALSE),D292=11,VLOOKUP(H292,[1]Priv_Workers!$B$2:$BD$55,47,FALSE),D292=12,VLOOKUP(H292,[1]Priv_Workers!$B$2:$BD$55,48)),C292=2018,_xlfn.IFS(D292=1,VLOOKUP(H292,[1]Priv_Workers!$B$2:$BD$55,49,FALSE),D292=2,VLOOKUP(H292,[1]Priv_Workers!$B$2:$BD$55,50,FALSE),D292=3,VLOOKUP(H292,[1]Priv_Workers!$B$2:$BD$55,51,FALSE),D292=4,VLOOKUP(H292,[1]Priv_Workers!$B$2:$BD$55,52,FALSE),D292=5,VLOOKUP(H292,[1]Priv_Workers!$B$2:$BD$55,53,FALSE),D292=6,VLOOKUP(H292,[1]Priv_Workers!$B$2:$BD$55,54)))</f>
        <v>0</v>
      </c>
      <c r="X292" s="3" t="e">
        <f t="shared" si="35"/>
        <v>#DIV/0!</v>
      </c>
      <c r="Y292" s="2">
        <f>_xlfn.IFS(C292=2014, _xlfn.IFS(E292=1, VLOOKUP(H292, [1]Wage_Info!$B$2:$AH$55, 2, FALSE), E292=2, VLOOKUP(H292, [1]Wage_Info!$B$2:$AH$55, 3, FALSE), E292=3, VLOOKUP(H292, [1]Wage_Info!$B$2:$AH$55, 4, FALSE), E292=4, VLOOKUP(H292, [1]Wage_Info!$B$2:$AH$55, 5, FALSE)), C292=2015, _xlfn.IFS(E292=1, VLOOKUP(H292, [1]Wage_Info!$B$2:$AH$55, 6, FALSE), E292=2, VLOOKUP(H292, [1]Wage_Info!$B$2:$AH$55, 7, FALSE), E292=3, VLOOKUP(H292, [1]Wage_Info!$B$2:$AH$55, 8, FALSE), E292=4, VLOOKUP(H292, [1]Wage_Info!$B$2:$AH$55, 9, FALSE)), C292=2016, _xlfn.IFS(E292=1, VLOOKUP(H292, [1]Wage_Info!$B$2:$AH$55, 10, FALSE), E292=2, VLOOKUP(H292, [1]Wage_Info!$B$2:$AH$55, 11, FALSE), E292=3, VLOOKUP(H292, [1]Wage_Info!$B$2:$AH$55, 12, FALSE), E292=4, VLOOKUP(H292, [1]Wage_Info!$B$2:$AH$55, 13, FALSE)), C292=2017, _xlfn.IFS(E292=1, VLOOKUP(H292, [1]Wage_Info!$B$2:$AH$55, 14, FALSE), E292=2, VLOOKUP(H292, [1]Wage_Info!$B$2:$AH$55, 15, FALSE), E292=3, VLOOKUP(H292, [1]Wage_Info!$B$2:$AH$55, 16, FALSE), E292=4, VLOOKUP(H292, [1]Wage_Info!$B$2:$AH$55, 17, FALSE)), C292 = 2018, _xlfn.IFS(E292=1, VLOOKUP(H292, [1]Wage_Info!$B$2:$AH$55, 18, FALSE), E292=3, VLOOKUP(H292, [1]Wage_Info!$B$2:$AH$55, 19, FALSE)))</f>
        <v>0</v>
      </c>
      <c r="Z292" s="2">
        <f>_xlfn.IFS(C292=2014, _xlfn.IFS(E292=1, VLOOKUP(H292, [1]Wage_Info!$B$2:$AL$55, 20, FALSE), E292=2, VLOOKUP(H292, [1]Wage_Info!$B$2:$AL$55, 21, FALSE), E292=3, VLOOKUP(H292, [1]Wage_Info!$B$2:$AL$55, 22, FALSE), E292=4, VLOOKUP(H292, [1]Wage_Info!$B$2:$AL$55, 23, FALSE)), C292=2015, _xlfn.IFS(E292=1, VLOOKUP(H292, [1]Wage_Info!$B$2:$AL$55, 24, FALSE), E292=2, VLOOKUP(H292, [1]Wage_Info!$B$2:$AL$55, 25, FALSE), E292=3, VLOOKUP(H292, [1]Wage_Info!$B$2:$AL$55, 26, FALSE), E292=4, VLOOKUP(H292, [1]Wage_Info!$B$2:$AL$55, 27, FALSE)), C292=2016, _xlfn.IFS(E292=1, VLOOKUP(H292, [1]Wage_Info!$B$2:$AL$55, 28, FALSE), E292=2, VLOOKUP(H292, [1]Wage_Info!$B$2:$AL$55, 29, FALSE), E292=3, VLOOKUP(H292, [1]Wage_Info!$B$2:$AL$55, 30, FALSE), E292=4, VLOOKUP(H292, [1]Wage_Info!$B$2:$AL$55, 31, FALSE)), C292=2017, _xlfn.IFS(E292=1, VLOOKUP(H292, [1]Wage_Info!$B$2:$AL$55, 32, FALSE), E292=2, VLOOKUP(H292, [1]Wage_Info!$B$2:$AL$55, 33, FALSE), E292=3, VLOOKUP(H292, [1]Wage_Info!$B$2:$AL$55, 34, FALSE), E292=4, VLOOKUP(H292, [1]Wage_Info!$B$2:$AL$55, 35, FALSE)), C292 = 2018, _xlfn.IFS(E292=1, VLOOKUP(H292, [1]Wage_Info!$B$2:$AL$55, 36, FALSE), E292=2, VLOOKUP(H292, [1]Wage_Info!$B$2:$AL$55, 37, FALSE)))</f>
        <v>0</v>
      </c>
      <c r="AA292" s="4" t="e">
        <f t="shared" si="36"/>
        <v>#DIV/0!</v>
      </c>
      <c r="AB292">
        <f>[1]Key!C292</f>
        <v>1</v>
      </c>
      <c r="AC292">
        <f t="shared" si="37"/>
        <v>0</v>
      </c>
      <c r="AD292">
        <f t="shared" si="38"/>
        <v>0</v>
      </c>
      <c r="AE292">
        <f t="shared" si="39"/>
        <v>0</v>
      </c>
      <c r="AF292">
        <f>[1]Key!D292</f>
        <v>0</v>
      </c>
    </row>
    <row r="293" spans="1:32" x14ac:dyDescent="0.3">
      <c r="A293">
        <v>292</v>
      </c>
      <c r="B293">
        <v>111</v>
      </c>
      <c r="C293">
        <v>2016</v>
      </c>
      <c r="D293">
        <v>2</v>
      </c>
      <c r="E293">
        <f t="shared" si="32"/>
        <v>1</v>
      </c>
      <c r="F293">
        <v>2017</v>
      </c>
      <c r="G293" t="s">
        <v>65</v>
      </c>
      <c r="H293" s="1">
        <f>VALUE(IF(G293="foreign",53,SUBSTITUTE(G293,G293,VLOOKUP(G293,[1]Key!$G$2:$H$55,2,))))</f>
        <v>11</v>
      </c>
      <c r="I293" t="s">
        <v>128</v>
      </c>
      <c r="J293">
        <f>VALUE(_xlfn.IFS(I293="foreign",53,I293="fictional",54, I293="unspecified", 55, NOT(OR(I293="foreign",I293="fictional")),SUBSTITUTE(I293,I293,VLOOKUP(I293,[1]Key!$G$2:$H$55,2,))))</f>
        <v>17</v>
      </c>
      <c r="K293">
        <f t="shared" si="33"/>
        <v>0</v>
      </c>
      <c r="L293">
        <f>VLOOKUP(H293, [1]Key!$H$2:$K$54, 2)</f>
        <v>5</v>
      </c>
      <c r="M293">
        <f>VLOOKUP(J293, [1]Key!$H$2:$K$54, 2)</f>
        <v>0</v>
      </c>
      <c r="N293">
        <f>VLOOKUP("*"&amp;G293&amp;"*",[1]Key!$N$2:$O$6,2,FALSE)</f>
        <v>3</v>
      </c>
      <c r="O293">
        <f>VLOOKUP("*"&amp;G293&amp;"*",[1]Key!$R$2:$S$11,2,FALSE)</f>
        <v>7</v>
      </c>
      <c r="P293">
        <v>2083</v>
      </c>
      <c r="Q293" s="2">
        <v>20000000</v>
      </c>
      <c r="R293" t="s">
        <v>33</v>
      </c>
      <c r="S293">
        <f>VLOOKUP(R293, [1]Key!$U$2:$V$50, 2, FALSE)</f>
        <v>1</v>
      </c>
      <c r="T293">
        <f t="shared" si="34"/>
        <v>0</v>
      </c>
      <c r="U293">
        <f>_xlfn.IFS(C293=2018, VLOOKUP(H293, '[1]State Pop'!$B$2:$G$55,6),C293=2017, VLOOKUP(H293, '[1]State Pop'!$B$2:$F$55,5),C293=2016, VLOOKUP(H293, '[1]State Pop'!$B$2:$F$55,4), C293=2015, VLOOKUP(H293, '[1]State Pop'!$B$2:$F$55,3), C293=2014, VLOOKUP(H293, '[1]State Pop'!$B$2:$F$55,2))</f>
        <v>10313620</v>
      </c>
      <c r="V293">
        <f>_xlfn.IFS(C293=2014,_xlfn.IFS(D293=1,VLOOKUP(H293,[1]Film_Workers!$B$2:$BD$55,2,FALSE),D293=2,VLOOKUP(H293,[1]Film_Workers!$B$2:$BD$55,3,FALSE),D293=3,VLOOKUP(H293,[1]Film_Workers!$B$2:$BD$55,4,FALSE),D293=4,VLOOKUP(H293,[1]Film_Workers!$B$2:$BD$55,5,FALSE),D293=5,VLOOKUP(H293,[1]Film_Workers!$B$2:$BD$55,6,FALSE),D293=6,VLOOKUP(H293,[1]Film_Workers!$B$2:$BD$55,7,FALSE),D293=7,VLOOKUP(H293,[1]Film_Workers!$B$2:$BD$55,8,FALSE),D293=8,VLOOKUP(H293,[1]Film_Workers!$B$2:$BD$55,9,FALSE),D293=9,VLOOKUP(H293,[1]Film_Workers!$B$2:$BD$55,10,FALSE),D293=10,VLOOKUP(H293,[1]Film_Workers!$B$2:$BD$55,11,FALSE),D293=11,VLOOKUP(H293,[1]Film_Workers!$B$2:$BD$55,12,FALSE),D293=12,VLOOKUP(H293,[1]Film_Workers!$B$2:$BD$55,13,FALSE)),C293=2015,_xlfn.IFS(D293=1,VLOOKUP(H293,[1]Film_Workers!$B$2:$BD$55,14,FALSE),D293=2,VLOOKUP(H293,[1]Film_Workers!$B$2:$BD$55,15,FALSE),D293=3,VLOOKUP(H293,[1]Film_Workers!$B$2:$BD$55,16,FALSE),D293=4,VLOOKUP(H293,[1]Film_Workers!$B$2:$BD$55,17,FALSE),D293=5,VLOOKUP(H293,[1]Film_Workers!$B$2:$BD$55,18,FALSE),D293=6,VLOOKUP(H293,[1]Film_Workers!$B$2:$BD$55,19,FALSE),D293=7,VLOOKUP(H293,[1]Film_Workers!$B$2:$BD$55,20,FALSE),D293=8,VLOOKUP(H293,[1]Film_Workers!$B$2:$BD$55,21,FALSE),D293=9,VLOOKUP(H293,[1]Film_Workers!$B$2:$BD$55,22,FALSE),D293=10,VLOOKUP(H293,[1]Film_Workers!$B$2:$BD$55,23,FALSE),D293=11,VLOOKUP(H293,[1]Film_Workers!$B$2:$BD$55,24,FALSE),D293=12,VLOOKUP(H293,[1]Film_Workers!$B$2:$BD$55,25,FALSE)),C293=2016,_xlfn.IFS(D293=1,VLOOKUP(H293,[1]Film_Workers!$B$2:$BD$55,26,FALSE),D293=2,VLOOKUP(H293,[1]Film_Workers!$B$2:$BD$55,27,FALSE),D293=3,VLOOKUP(H293,[1]Film_Workers!$B$2:$BD$55,28,FALSE),D293=4,VLOOKUP(H293,[1]Film_Workers!$B$2:$BD$55,29,FALSE),D293=5,VLOOKUP(H293,[1]Film_Workers!$B$2:$BD$55,30,FALSE),D293=6,VLOOKUP(H293,[1]Film_Workers!$B$2:$BD$55,31,FALSE),D293=7,VLOOKUP(H293,[1]Film_Workers!$B$2:$BD$55,32,FALSE),D293=8,VLOOKUP(H293,[1]Film_Workers!$B$2:$BD$55,33,FALSE),D293=9,VLOOKUP(H293,[1]Film_Workers!$B$2:$BD$55,34,FALSE),D293=10,VLOOKUP(H293,[1]Film_Workers!$B$2:$BD$55,35,FALSE),D293=11,VLOOKUP(H293,[1]Film_Workers!$B$2:$BD$55,36,FALSE),D293=12,VLOOKUP(H293,[1]Film_Workers!$B$2:$BD$55,37,FALSE)),C293=2017,_xlfn.IFS(D293=1,VLOOKUP(H293,[1]Film_Workers!$B$2:$BD$55,38,FALSE),D293=2,VLOOKUP(H293,[1]Film_Workers!$B$2:$BD$55,39,FALSE),D293=3,VLOOKUP(H293,[1]Film_Workers!$B$2:$BD$55,40,FALSE),D293=4,VLOOKUP(H293,[1]Film_Workers!$B$2:$BD$55,41,FALSE),D293=5,VLOOKUP(H293,[1]Film_Workers!$B$2:$BD$55,42,FALSE),D293=6,VLOOKUP(H293,[1]Film_Workers!$B$2:$BD$55,43,FALSE),D293=7,VLOOKUP(H293,[1]Film_Workers!$B$2:$BD$55,43,FALSE),D293=8,VLOOKUP(H293,[1]Film_Workers!$B$2:$BD$55,44,FALSE),D293=9,VLOOKUP(H293,[1]Film_Workers!$B$2:$BD$55,45,FALSE),D293=10,VLOOKUP(H293,[1]Film_Workers!$B$2:$BD$55,46,FALSE),D293=11,VLOOKUP(H293,[1]Film_Workers!$B$2:$BD$55,47,FALSE),D293=12,VLOOKUP(H293,[1]Film_Workers!$B$2:$BD$55,48)),C293=2018,_xlfn.IFS(D293=1,VLOOKUP(H293,[1]Film_Workers!$B$2:$BD$55,49,FALSE),D293=2,VLOOKUP(H293,[1]Film_Workers!$B$2:$BD$55,50,FALSE),D293=3,VLOOKUP(H293,[1]Film_Workers!$B$2:$BD$55,51,FALSE),D293=4,VLOOKUP(H293,[1]Film_Workers!$B$2:$BD$55,52,FALSE),D293=5,VLOOKUP(H293,[1]Film_Workers!$B$2:$BD$55,53,FALSE),D293=6,VLOOKUP(H293,[1]Film_Workers!$B$2:$BD$55,54)))</f>
        <v>10882</v>
      </c>
      <c r="W293">
        <f>_xlfn.IFS(C293=2014,_xlfn.IFS(D293=1,VLOOKUP(H293,[1]Priv_Workers!$B$2:$BD$55,2,FALSE),D293=2,VLOOKUP(H293,[1]Priv_Workers!$B$2:$BD$55,3,FALSE),D293=3,VLOOKUP(H293,[1]Priv_Workers!$B$2:$BD$55,4,FALSE),D293=4,VLOOKUP(H293,[1]Priv_Workers!$B$2:$BD$55,5,FALSE),D293=5,VLOOKUP(H293,[1]Priv_Workers!$B$2:$BD$55,6,FALSE),D293=6,VLOOKUP(H293,[1]Priv_Workers!$B$2:$BD$55,7,FALSE),D293=7,VLOOKUP(H293,[1]Priv_Workers!$B$2:$BD$55,8,FALSE),D293=8,VLOOKUP(H293,[1]Priv_Workers!$B$2:$BD$55,9,FALSE),D293=9,VLOOKUP(H293,[1]Priv_Workers!$B$2:$BD$55,10,FALSE),D293=10,VLOOKUP(H293,[1]Priv_Workers!$B$2:$BD$55,11,FALSE),D293=11,VLOOKUP(H293,[1]Priv_Workers!$B$2:$BD$55,12,FALSE),D293=12,VLOOKUP(H293,[1]Priv_Workers!$B$2:$BD$55,13,FALSE)),C293=2015,_xlfn.IFS(D293=1,VLOOKUP(H293,[1]Priv_Workers!$B$2:$BD$55,14,FALSE),D293=2,VLOOKUP(H293,[1]Priv_Workers!$B$2:$BD$55,15,FALSE),D293=3,VLOOKUP(H293,[1]Priv_Workers!$B$2:$BD$55,16,FALSE),D293=4,VLOOKUP(H293,[1]Priv_Workers!$B$2:$BD$55,17,FALSE),D293=5,VLOOKUP(H293,[1]Priv_Workers!$B$2:$BD$55,18,FALSE),D293=6,VLOOKUP(H293,[1]Priv_Workers!$B$2:$BD$55,19,FALSE),D293=7,VLOOKUP(H293,[1]Priv_Workers!$B$2:$BD$55,20,FALSE),D293=8,VLOOKUP(H293,[1]Priv_Workers!$B$2:$BD$55,21,FALSE),D293=9,VLOOKUP(H293,[1]Priv_Workers!$B$2:$BD$55,22,FALSE),D293=10,VLOOKUP(H293,[1]Priv_Workers!$B$2:$BD$55,23,FALSE),D293=11,VLOOKUP(H293,[1]Priv_Workers!$B$2:$BD$55,24,FALSE),D293=12,VLOOKUP(H293,[1]Priv_Workers!$B$2:$BD$55,25,FALSE)),C293=2016,_xlfn.IFS(D293=1,VLOOKUP(H293,[1]Priv_Workers!$B$2:$BD$55,26,FALSE),D293=2,VLOOKUP(H293,[1]Priv_Workers!$B$2:$BD$55,27,FALSE),D293=3,VLOOKUP(H293,[1]Priv_Workers!$B$2:$BD$55,28,FALSE),D293=4,VLOOKUP(H293,[1]Priv_Workers!$B$2:$BD$55,29,FALSE),D293=5,VLOOKUP(H293,[1]Priv_Workers!$B$2:$BD$55,30,FALSE),D293=6,VLOOKUP(H293,[1]Priv_Workers!$B$2:$BD$55,31,FALSE),D293=7,VLOOKUP(H293,[1]Priv_Workers!$B$2:$BD$55,32,FALSE),D293=8,VLOOKUP(H293,[1]Priv_Workers!$B$2:$BD$55,33,FALSE),D293=9,VLOOKUP(H293,[1]Priv_Workers!$B$2:$BD$55,34,FALSE),D293=10,VLOOKUP(H293,[1]Priv_Workers!$B$2:$BD$55,35,FALSE),D293=11,VLOOKUP(H293,[1]Priv_Workers!$B$2:$BD$55,36,FALSE),D293=12,VLOOKUP(H293,[1]Priv_Workers!$B$2:$BD$55,37,FALSE)),C293=2017,_xlfn.IFS(D293=1,VLOOKUP(H293,[1]Priv_Workers!$B$2:$BD$55,38,FALSE),D293=2,VLOOKUP(H293,[1]Priv_Workers!$B$2:$BD$55,39,FALSE),D293=3,VLOOKUP(H293,[1]Priv_Workers!$B$2:$BD$55,40,FALSE),D293=4,VLOOKUP(H293,[1]Priv_Workers!$B$2:$BD$55,41,FALSE),D293=5,VLOOKUP(H293,[1]Priv_Workers!$B$2:$BD$55,42,FALSE),D293=6,VLOOKUP(H293,[1]Priv_Workers!$B$2:$BD$55,43,FALSE),D293=7,VLOOKUP(H293,[1]Priv_Workers!$B$2:$BD$55,43,FALSE),D293=8,VLOOKUP(H293,[1]Priv_Workers!$B$2:$BD$55,44,FALSE),D293=9,VLOOKUP(H293,[1]Priv_Workers!$B$2:$BD$55,45,FALSE),D293=10,VLOOKUP(H293,[1]Priv_Workers!$B$2:$BD$55,46,FALSE),D293=11,VLOOKUP(H293,[1]Priv_Workers!$B$2:$BD$55,47,FALSE),D293=12,VLOOKUP(H293,[1]Priv_Workers!$B$2:$BD$55,48)),C293=2018,_xlfn.IFS(D293=1,VLOOKUP(H293,[1]Priv_Workers!$B$2:$BD$55,49,FALSE),D293=2,VLOOKUP(H293,[1]Priv_Workers!$B$2:$BD$55,50,FALSE),D293=3,VLOOKUP(H293,[1]Priv_Workers!$B$2:$BD$55,51,FALSE),D293=4,VLOOKUP(H293,[1]Priv_Workers!$B$2:$BD$55,52,FALSE),D293=5,VLOOKUP(H293,[1]Priv_Workers!$B$2:$BD$55,53,FALSE),D293=6,VLOOKUP(H293,[1]Priv_Workers!$B$2:$BD$55,54)))</f>
        <v>3543404</v>
      </c>
      <c r="X293" s="3">
        <f t="shared" si="35"/>
        <v>3.0710582253674714E-3</v>
      </c>
      <c r="Y293" s="2">
        <f>_xlfn.IFS(C293=2014, _xlfn.IFS(E293=1, VLOOKUP(H293, [1]Wage_Info!$B$2:$AH$55, 2, FALSE), E293=2, VLOOKUP(H293, [1]Wage_Info!$B$2:$AH$55, 3, FALSE), E293=3, VLOOKUP(H293, [1]Wage_Info!$B$2:$AH$55, 4, FALSE), E293=4, VLOOKUP(H293, [1]Wage_Info!$B$2:$AH$55, 5, FALSE)), C293=2015, _xlfn.IFS(E293=1, VLOOKUP(H293, [1]Wage_Info!$B$2:$AH$55, 6, FALSE), E293=2, VLOOKUP(H293, [1]Wage_Info!$B$2:$AH$55, 7, FALSE), E293=3, VLOOKUP(H293, [1]Wage_Info!$B$2:$AH$55, 8, FALSE), E293=4, VLOOKUP(H293, [1]Wage_Info!$B$2:$AH$55, 9, FALSE)), C293=2016, _xlfn.IFS(E293=1, VLOOKUP(H293, [1]Wage_Info!$B$2:$AH$55, 10, FALSE), E293=2, VLOOKUP(H293, [1]Wage_Info!$B$2:$AH$55, 11, FALSE), E293=3, VLOOKUP(H293, [1]Wage_Info!$B$2:$AH$55, 12, FALSE), E293=4, VLOOKUP(H293, [1]Wage_Info!$B$2:$AH$55, 13, FALSE)), C293=2017, _xlfn.IFS(E293=1, VLOOKUP(H293, [1]Wage_Info!$B$2:$AH$55, 14, FALSE), E293=2, VLOOKUP(H293, [1]Wage_Info!$B$2:$AH$55, 15, FALSE), E293=3, VLOOKUP(H293, [1]Wage_Info!$B$2:$AH$55, 16, FALSE), E293=4, VLOOKUP(H293, [1]Wage_Info!$B$2:$AH$55, 17, FALSE)), C293 = 2018, _xlfn.IFS(E293=1, VLOOKUP(H293, [1]Wage_Info!$B$2:$AH$55, 18, FALSE), E293=3, VLOOKUP(H293, [1]Wage_Info!$B$2:$AH$55, 19, FALSE)))</f>
        <v>151250349</v>
      </c>
      <c r="Z293" s="2">
        <f>_xlfn.IFS(C293=2014, _xlfn.IFS(E293=1, VLOOKUP(H293, [1]Wage_Info!$B$2:$AL$55, 20, FALSE), E293=2, VLOOKUP(H293, [1]Wage_Info!$B$2:$AL$55, 21, FALSE), E293=3, VLOOKUP(H293, [1]Wage_Info!$B$2:$AL$55, 22, FALSE), E293=4, VLOOKUP(H293, [1]Wage_Info!$B$2:$AL$55, 23, FALSE)), C293=2015, _xlfn.IFS(E293=1, VLOOKUP(H293, [1]Wage_Info!$B$2:$AL$55, 24, FALSE), E293=2, VLOOKUP(H293, [1]Wage_Info!$B$2:$AL$55, 25, FALSE), E293=3, VLOOKUP(H293, [1]Wage_Info!$B$2:$AL$55, 26, FALSE), E293=4, VLOOKUP(H293, [1]Wage_Info!$B$2:$AL$55, 27, FALSE)), C293=2016, _xlfn.IFS(E293=1, VLOOKUP(H293, [1]Wage_Info!$B$2:$AL$55, 28, FALSE), E293=2, VLOOKUP(H293, [1]Wage_Info!$B$2:$AL$55, 29, FALSE), E293=3, VLOOKUP(H293, [1]Wage_Info!$B$2:$AL$55, 30, FALSE), E293=4, VLOOKUP(H293, [1]Wage_Info!$B$2:$AL$55, 31, FALSE)), C293=2017, _xlfn.IFS(E293=1, VLOOKUP(H293, [1]Wage_Info!$B$2:$AL$55, 32, FALSE), E293=2, VLOOKUP(H293, [1]Wage_Info!$B$2:$AL$55, 33, FALSE), E293=3, VLOOKUP(H293, [1]Wage_Info!$B$2:$AL$55, 34, FALSE), E293=4, VLOOKUP(H293, [1]Wage_Info!$B$2:$AL$55, 35, FALSE)), C293 = 2018, _xlfn.IFS(E293=1, VLOOKUP(H293, [1]Wage_Info!$B$2:$AL$55, 36, FALSE), E293=2, VLOOKUP(H293, [1]Wage_Info!$B$2:$AL$55, 37, FALSE)))</f>
        <v>47538652919</v>
      </c>
      <c r="AA293" s="4">
        <f t="shared" si="36"/>
        <v>3.1816288370163106E-3</v>
      </c>
      <c r="AB293">
        <f>[1]Key!C293</f>
        <v>1</v>
      </c>
      <c r="AC293">
        <f t="shared" si="37"/>
        <v>0</v>
      </c>
      <c r="AD293">
        <f t="shared" si="38"/>
        <v>0</v>
      </c>
      <c r="AE293">
        <f t="shared" si="39"/>
        <v>0</v>
      </c>
      <c r="AF293">
        <f>[1]Key!D293</f>
        <v>0</v>
      </c>
    </row>
    <row r="294" spans="1:32" x14ac:dyDescent="0.3">
      <c r="A294">
        <v>293</v>
      </c>
      <c r="B294">
        <v>112</v>
      </c>
      <c r="E294" t="e">
        <f t="shared" si="32"/>
        <v>#N/A</v>
      </c>
      <c r="F294">
        <v>2017</v>
      </c>
      <c r="G294" t="s">
        <v>40</v>
      </c>
      <c r="H294" s="1">
        <f>VALUE(IF(G294="foreign",53,SUBSTITUTE(G294,G294,VLOOKUP(G294,[1]Key!$G$2:$H$55,2,))))</f>
        <v>5</v>
      </c>
      <c r="I294" t="s">
        <v>97</v>
      </c>
      <c r="J294">
        <f>VALUE(_xlfn.IFS(I294="foreign",53,I294="fictional",54, I294="unspecified", 55, NOT(OR(I294="foreign",I294="fictional")),SUBSTITUTE(I294,I294,VLOOKUP(I294,[1]Key!$G$2:$H$55,2,))))</f>
        <v>54</v>
      </c>
      <c r="K294">
        <f t="shared" si="33"/>
        <v>0</v>
      </c>
      <c r="L294">
        <f>VLOOKUP(H294, [1]Key!$H$2:$K$54, 2)</f>
        <v>3</v>
      </c>
      <c r="M294">
        <f>VLOOKUP(J294, [1]Key!$H$2:$K$54, 2)</f>
        <v>0</v>
      </c>
      <c r="N294">
        <f>VLOOKUP("*"&amp;G294&amp;"*",[1]Key!$N$2:$O$6,2,FALSE)</f>
        <v>4</v>
      </c>
      <c r="O294">
        <f>VLOOKUP("*"&amp;G294&amp;"*",[1]Key!$R$2:$S$11,2,FALSE)</f>
        <v>6</v>
      </c>
      <c r="P294">
        <v>2077</v>
      </c>
      <c r="Q294" s="2">
        <v>60000000</v>
      </c>
      <c r="R294" t="s">
        <v>49</v>
      </c>
      <c r="S294">
        <f>VLOOKUP(R294, [1]Key!$U$2:$V$25, 2, FALSE)</f>
        <v>7</v>
      </c>
      <c r="T294">
        <f t="shared" si="34"/>
        <v>1</v>
      </c>
      <c r="U294" t="e">
        <f>_xlfn.IFS(C294=2018, VLOOKUP(H294, '[1]State Pop'!$B$2:$G$55,6),C294=2017, VLOOKUP(H294, '[1]State Pop'!$B$2:$F$55,5),C294=2016, VLOOKUP(H294, '[1]State Pop'!$B$2:$F$55,4), C294=2015, VLOOKUP(H294, '[1]State Pop'!$B$2:$F$55,3), C294=2014, VLOOKUP(H294, '[1]State Pop'!$B$2:$F$55,2))</f>
        <v>#N/A</v>
      </c>
      <c r="V294" t="e">
        <f>_xlfn.IFS(C294=2014,_xlfn.IFS(D294=1,VLOOKUP(H294,[1]Film_Workers!$B$2:$BD$55,2,FALSE),D294=2,VLOOKUP(H294,[1]Film_Workers!$B$2:$BD$55,3,FALSE),D294=3,VLOOKUP(H294,[1]Film_Workers!$B$2:$BD$55,4,FALSE),D294=4,VLOOKUP(H294,[1]Film_Workers!$B$2:$BD$55,5,FALSE),D294=5,VLOOKUP(H294,[1]Film_Workers!$B$2:$BD$55,6,FALSE),D294=6,VLOOKUP(H294,[1]Film_Workers!$B$2:$BD$55,7,FALSE),D294=7,VLOOKUP(H294,[1]Film_Workers!$B$2:$BD$55,8,FALSE),D294=8,VLOOKUP(H294,[1]Film_Workers!$B$2:$BD$55,9,FALSE),D294=9,VLOOKUP(H294,[1]Film_Workers!$B$2:$BD$55,10,FALSE),D294=10,VLOOKUP(H294,[1]Film_Workers!$B$2:$BD$55,11,FALSE),D294=11,VLOOKUP(H294,[1]Film_Workers!$B$2:$BD$55,12,FALSE),D294=12,VLOOKUP(H294,[1]Film_Workers!$B$2:$BD$55,13,FALSE)),C294=2015,_xlfn.IFS(D294=1,VLOOKUP(H294,[1]Film_Workers!$B$2:$BD$55,14,FALSE),D294=2,VLOOKUP(H294,[1]Film_Workers!$B$2:$BD$55,15,FALSE),D294=3,VLOOKUP(H294,[1]Film_Workers!$B$2:$BD$55,16,FALSE),D294=4,VLOOKUP(H294,[1]Film_Workers!$B$2:$BD$55,17,FALSE),D294=5,VLOOKUP(H294,[1]Film_Workers!$B$2:$BD$55,18,FALSE),D294=6,VLOOKUP(H294,[1]Film_Workers!$B$2:$BD$55,19,FALSE),D294=7,VLOOKUP(H294,[1]Film_Workers!$B$2:$BD$55,20,FALSE),D294=8,VLOOKUP(H294,[1]Film_Workers!$B$2:$BD$55,21,FALSE),D294=9,VLOOKUP(H294,[1]Film_Workers!$B$2:$BD$55,22,FALSE),D294=10,VLOOKUP(H294,[1]Film_Workers!$B$2:$BD$55,23,FALSE),D294=11,VLOOKUP(H294,[1]Film_Workers!$B$2:$BD$55,24,FALSE),D294=12,VLOOKUP(H294,[1]Film_Workers!$B$2:$BD$55,25,FALSE)),C294=2016,_xlfn.IFS(D294=1,VLOOKUP(H294,[1]Film_Workers!$B$2:$BD$55,26,FALSE),D294=2,VLOOKUP(H294,[1]Film_Workers!$B$2:$BD$55,27,FALSE),D294=3,VLOOKUP(H294,[1]Film_Workers!$B$2:$BD$55,28,FALSE),D294=4,VLOOKUP(H294,[1]Film_Workers!$B$2:$BD$55,29,FALSE),D294=5,VLOOKUP(H294,[1]Film_Workers!$B$2:$BD$55,30,FALSE),D294=6,VLOOKUP(H294,[1]Film_Workers!$B$2:$BD$55,31,FALSE),D294=7,VLOOKUP(H294,[1]Film_Workers!$B$2:$BD$55,32,FALSE),D294=8,VLOOKUP(H294,[1]Film_Workers!$B$2:$BD$55,33,FALSE),D294=9,VLOOKUP(H294,[1]Film_Workers!$B$2:$BD$55,34,FALSE),D294=10,VLOOKUP(H294,[1]Film_Workers!$B$2:$BD$55,35,FALSE),D294=11,VLOOKUP(H294,[1]Film_Workers!$B$2:$BD$55,36,FALSE),D294=12,VLOOKUP(H294,[1]Film_Workers!$B$2:$BD$55,37,FALSE)),C294=2017,_xlfn.IFS(D294=1,VLOOKUP(H294,[1]Film_Workers!$B$2:$BD$55,38,FALSE),D294=2,VLOOKUP(H294,[1]Film_Workers!$B$2:$BD$55,39,FALSE),D294=3,VLOOKUP(H294,[1]Film_Workers!$B$2:$BD$55,40,FALSE),D294=4,VLOOKUP(H294,[1]Film_Workers!$B$2:$BD$55,41,FALSE),D294=5,VLOOKUP(H294,[1]Film_Workers!$B$2:$BD$55,42,FALSE),D294=6,VLOOKUP(H294,[1]Film_Workers!$B$2:$BD$55,43,FALSE),D294=7,VLOOKUP(H294,[1]Film_Workers!$B$2:$BD$55,43,FALSE),D294=8,VLOOKUP(H294,[1]Film_Workers!$B$2:$BD$55,44,FALSE),D294=9,VLOOKUP(H294,[1]Film_Workers!$B$2:$BD$55,45,FALSE),D294=10,VLOOKUP(H294,[1]Film_Workers!$B$2:$BD$55,46,FALSE),D294=11,VLOOKUP(H294,[1]Film_Workers!$B$2:$BD$55,47,FALSE),D294=12,VLOOKUP(H294,[1]Film_Workers!$B$2:$BD$55,48)),C294=2018,_xlfn.IFS(D294=1,VLOOKUP(H294,[1]Film_Workers!$B$2:$BD$55,49,FALSE),D294=2,VLOOKUP(H294,[1]Film_Workers!$B$2:$BD$55,50,FALSE),D294=3,VLOOKUP(H294,[1]Film_Workers!$B$2:$BD$55,51,FALSE),D294=4,VLOOKUP(H294,[1]Film_Workers!$B$2:$BD$55,52,FALSE),D294=5,VLOOKUP(H294,[1]Film_Workers!$B$2:$BD$55,53,FALSE),D294=6,VLOOKUP(H294,[1]Film_Workers!$B$2:$BD$55,54)))</f>
        <v>#N/A</v>
      </c>
      <c r="W294" t="e">
        <f>_xlfn.IFS(C294=2014,_xlfn.IFS(D294=1,VLOOKUP(H294,[1]Priv_Workers!$B$2:$BD$55,2,FALSE),D294=2,VLOOKUP(H294,[1]Priv_Workers!$B$2:$BD$55,3,FALSE),D294=3,VLOOKUP(H294,[1]Priv_Workers!$B$2:$BD$55,4,FALSE),D294=4,VLOOKUP(H294,[1]Priv_Workers!$B$2:$BD$55,5,FALSE),D294=5,VLOOKUP(H294,[1]Priv_Workers!$B$2:$BD$55,6,FALSE),D294=6,VLOOKUP(H294,[1]Priv_Workers!$B$2:$BD$55,7,FALSE),D294=7,VLOOKUP(H294,[1]Priv_Workers!$B$2:$BD$55,8,FALSE),D294=8,VLOOKUP(H294,[1]Priv_Workers!$B$2:$BD$55,9,FALSE),D294=9,VLOOKUP(H294,[1]Priv_Workers!$B$2:$BD$55,10,FALSE),D294=10,VLOOKUP(H294,[1]Priv_Workers!$B$2:$BD$55,11,FALSE),D294=11,VLOOKUP(H294,[1]Priv_Workers!$B$2:$BD$55,12,FALSE),D294=12,VLOOKUP(H294,[1]Priv_Workers!$B$2:$BD$55,13,FALSE)),C294=2015,_xlfn.IFS(D294=1,VLOOKUP(H294,[1]Priv_Workers!$B$2:$BD$55,14,FALSE),D294=2,VLOOKUP(H294,[1]Priv_Workers!$B$2:$BD$55,15,FALSE),D294=3,VLOOKUP(H294,[1]Priv_Workers!$B$2:$BD$55,16,FALSE),D294=4,VLOOKUP(H294,[1]Priv_Workers!$B$2:$BD$55,17,FALSE),D294=5,VLOOKUP(H294,[1]Priv_Workers!$B$2:$BD$55,18,FALSE),D294=6,VLOOKUP(H294,[1]Priv_Workers!$B$2:$BD$55,19,FALSE),D294=7,VLOOKUP(H294,[1]Priv_Workers!$B$2:$BD$55,20,FALSE),D294=8,VLOOKUP(H294,[1]Priv_Workers!$B$2:$BD$55,21,FALSE),D294=9,VLOOKUP(H294,[1]Priv_Workers!$B$2:$BD$55,22,FALSE),D294=10,VLOOKUP(H294,[1]Priv_Workers!$B$2:$BD$55,23,FALSE),D294=11,VLOOKUP(H294,[1]Priv_Workers!$B$2:$BD$55,24,FALSE),D294=12,VLOOKUP(H294,[1]Priv_Workers!$B$2:$BD$55,25,FALSE)),C294=2016,_xlfn.IFS(D294=1,VLOOKUP(H294,[1]Priv_Workers!$B$2:$BD$55,26,FALSE),D294=2,VLOOKUP(H294,[1]Priv_Workers!$B$2:$BD$55,27,FALSE),D294=3,VLOOKUP(H294,[1]Priv_Workers!$B$2:$BD$55,28,FALSE),D294=4,VLOOKUP(H294,[1]Priv_Workers!$B$2:$BD$55,29,FALSE),D294=5,VLOOKUP(H294,[1]Priv_Workers!$B$2:$BD$55,30,FALSE),D294=6,VLOOKUP(H294,[1]Priv_Workers!$B$2:$BD$55,31,FALSE),D294=7,VLOOKUP(H294,[1]Priv_Workers!$B$2:$BD$55,32,FALSE),D294=8,VLOOKUP(H294,[1]Priv_Workers!$B$2:$BD$55,33,FALSE),D294=9,VLOOKUP(H294,[1]Priv_Workers!$B$2:$BD$55,34,FALSE),D294=10,VLOOKUP(H294,[1]Priv_Workers!$B$2:$BD$55,35,FALSE),D294=11,VLOOKUP(H294,[1]Priv_Workers!$B$2:$BD$55,36,FALSE),D294=12,VLOOKUP(H294,[1]Priv_Workers!$B$2:$BD$55,37,FALSE)),C294=2017,_xlfn.IFS(D294=1,VLOOKUP(H294,[1]Priv_Workers!$B$2:$BD$55,38,FALSE),D294=2,VLOOKUP(H294,[1]Priv_Workers!$B$2:$BD$55,39,FALSE),D294=3,VLOOKUP(H294,[1]Priv_Workers!$B$2:$BD$55,40,FALSE),D294=4,VLOOKUP(H294,[1]Priv_Workers!$B$2:$BD$55,41,FALSE),D294=5,VLOOKUP(H294,[1]Priv_Workers!$B$2:$BD$55,42,FALSE),D294=6,VLOOKUP(H294,[1]Priv_Workers!$B$2:$BD$55,43,FALSE),D294=7,VLOOKUP(H294,[1]Priv_Workers!$B$2:$BD$55,43,FALSE),D294=8,VLOOKUP(H294,[1]Priv_Workers!$B$2:$BD$55,44,FALSE),D294=9,VLOOKUP(H294,[1]Priv_Workers!$B$2:$BD$55,45,FALSE),D294=10,VLOOKUP(H294,[1]Priv_Workers!$B$2:$BD$55,46,FALSE),D294=11,VLOOKUP(H294,[1]Priv_Workers!$B$2:$BD$55,47,FALSE),D294=12,VLOOKUP(H294,[1]Priv_Workers!$B$2:$BD$55,48)),C294=2018,_xlfn.IFS(D294=1,VLOOKUP(H294,[1]Priv_Workers!$B$2:$BD$55,49,FALSE),D294=2,VLOOKUP(H294,[1]Priv_Workers!$B$2:$BD$55,50,FALSE),D294=3,VLOOKUP(H294,[1]Priv_Workers!$B$2:$BD$55,51,FALSE),D294=4,VLOOKUP(H294,[1]Priv_Workers!$B$2:$BD$55,52,FALSE),D294=5,VLOOKUP(H294,[1]Priv_Workers!$B$2:$BD$55,53,FALSE),D294=6,VLOOKUP(H294,[1]Priv_Workers!$B$2:$BD$55,54)))</f>
        <v>#N/A</v>
      </c>
      <c r="X294" s="3" t="e">
        <f t="shared" si="35"/>
        <v>#N/A</v>
      </c>
      <c r="Y294" s="2" t="e">
        <f>_xlfn.IFS(C294=2014, _xlfn.IFS(E294=1, VLOOKUP(H294, [1]Wage_Info!$B$2:$AH$55, 2, FALSE), E294=2, VLOOKUP(H294, [1]Wage_Info!$B$2:$AH$55, 3, FALSE), E294=3, VLOOKUP(H294, [1]Wage_Info!$B$2:$AH$55, 4, FALSE), E294=4, VLOOKUP(H294, [1]Wage_Info!$B$2:$AH$55, 5, FALSE)), C294=2015, _xlfn.IFS(E294=1, VLOOKUP(H294, [1]Wage_Info!$B$2:$AH$55, 6, FALSE), E294=2, VLOOKUP(H294, [1]Wage_Info!$B$2:$AH$55, 7, FALSE), E294=3, VLOOKUP(H294, [1]Wage_Info!$B$2:$AH$55, 8, FALSE), E294=4, VLOOKUP(H294, [1]Wage_Info!$B$2:$AH$55, 9, FALSE)), C294=2016, _xlfn.IFS(E294=1, VLOOKUP(H294, [1]Wage_Info!$B$2:$AH$55, 10, FALSE), E294=2, VLOOKUP(H294, [1]Wage_Info!$B$2:$AH$55, 11, FALSE), E294=3, VLOOKUP(H294, [1]Wage_Info!$B$2:$AH$55, 12, FALSE), E294=4, VLOOKUP(H294, [1]Wage_Info!$B$2:$AH$55, 13, FALSE)), C294=2017, _xlfn.IFS(E294=1, VLOOKUP(H294, [1]Wage_Info!$B$2:$AH$55, 14, FALSE), E294=2, VLOOKUP(H294, [1]Wage_Info!$B$2:$AH$55, 15, FALSE), E294=3, VLOOKUP(H294, [1]Wage_Info!$B$2:$AH$55, 16, FALSE), E294=4, VLOOKUP(H294, [1]Wage_Info!$B$2:$AH$55, 17, FALSE)), C294 = 2018, _xlfn.IFS(E294=1, VLOOKUP(H294, [1]Wage_Info!$B$2:$AH$55, 18, FALSE), E294=3, VLOOKUP(H294, [1]Wage_Info!$B$2:$AH$55, 19, FALSE)))</f>
        <v>#N/A</v>
      </c>
      <c r="Z294" s="2" t="e">
        <f>_xlfn.IFS(C294=2014, _xlfn.IFS(E294=1, VLOOKUP(H294, [1]Wage_Info!$B$2:$AL$55, 20, FALSE), E294=2, VLOOKUP(H294, [1]Wage_Info!$B$2:$AL$55, 21, FALSE), E294=3, VLOOKUP(H294, [1]Wage_Info!$B$2:$AL$55, 22, FALSE), E294=4, VLOOKUP(H294, [1]Wage_Info!$B$2:$AL$55, 23, FALSE)), C294=2015, _xlfn.IFS(E294=1, VLOOKUP(H294, [1]Wage_Info!$B$2:$AL$55, 24, FALSE), E294=2, VLOOKUP(H294, [1]Wage_Info!$B$2:$AL$55, 25, FALSE), E294=3, VLOOKUP(H294, [1]Wage_Info!$B$2:$AL$55, 26, FALSE), E294=4, VLOOKUP(H294, [1]Wage_Info!$B$2:$AL$55, 27, FALSE)), C294=2016, _xlfn.IFS(E294=1, VLOOKUP(H294, [1]Wage_Info!$B$2:$AL$55, 28, FALSE), E294=2, VLOOKUP(H294, [1]Wage_Info!$B$2:$AL$55, 29, FALSE), E294=3, VLOOKUP(H294, [1]Wage_Info!$B$2:$AL$55, 30, FALSE), E294=4, VLOOKUP(H294, [1]Wage_Info!$B$2:$AL$55, 31, FALSE)), C294=2017, _xlfn.IFS(E294=1, VLOOKUP(H294, [1]Wage_Info!$B$2:$AL$55, 32, FALSE), E294=2, VLOOKUP(H294, [1]Wage_Info!$B$2:$AL$55, 33, FALSE), E294=3, VLOOKUP(H294, [1]Wage_Info!$B$2:$AL$55, 34, FALSE), E294=4, VLOOKUP(H294, [1]Wage_Info!$B$2:$AL$55, 35, FALSE)), C294 = 2018, _xlfn.IFS(E294=1, VLOOKUP(H294, [1]Wage_Info!$B$2:$AL$55, 36, FALSE), E294=2, VLOOKUP(H294, [1]Wage_Info!$B$2:$AL$55, 37, FALSE)))</f>
        <v>#N/A</v>
      </c>
      <c r="AA294" s="4" t="e">
        <f t="shared" si="36"/>
        <v>#N/A</v>
      </c>
      <c r="AB294">
        <f>[1]Key!C294</f>
        <v>0</v>
      </c>
      <c r="AC294">
        <f t="shared" si="37"/>
        <v>1</v>
      </c>
      <c r="AD294">
        <f t="shared" si="38"/>
        <v>0</v>
      </c>
      <c r="AE294">
        <f t="shared" si="39"/>
        <v>1</v>
      </c>
      <c r="AF294">
        <f>[1]Key!D294</f>
        <v>0</v>
      </c>
    </row>
    <row r="295" spans="1:32" x14ac:dyDescent="0.3">
      <c r="A295">
        <v>294</v>
      </c>
      <c r="B295">
        <v>113</v>
      </c>
      <c r="C295">
        <v>2016</v>
      </c>
      <c r="D295">
        <v>10</v>
      </c>
      <c r="E295">
        <f t="shared" si="32"/>
        <v>4</v>
      </c>
      <c r="F295">
        <v>2017</v>
      </c>
      <c r="G295" t="s">
        <v>40</v>
      </c>
      <c r="H295" s="1">
        <f>VALUE(IF(G295="foreign",53,SUBSTITUTE(G295,G295,VLOOKUP(G295,[1]Key!$G$2:$H$55,2,))))</f>
        <v>5</v>
      </c>
      <c r="I295" t="s">
        <v>47</v>
      </c>
      <c r="J295">
        <f>VALUE(_xlfn.IFS(I295="foreign",53,I295="fictional",54, I295="unspecified", 55, NOT(OR(I295="foreign",I295="fictional")),SUBSTITUTE(I295,I295,VLOOKUP(I295,[1]Key!$G$2:$H$55,2,))))</f>
        <v>55</v>
      </c>
      <c r="K295">
        <f t="shared" si="33"/>
        <v>0</v>
      </c>
      <c r="L295">
        <f>VLOOKUP(H295, [1]Key!$H$2:$K$54, 2)</f>
        <v>3</v>
      </c>
      <c r="M295">
        <f>VLOOKUP(J295, [1]Key!$H$2:$K$54, 2)</f>
        <v>0</v>
      </c>
      <c r="N295">
        <f>VLOOKUP("*"&amp;G295&amp;"*",[1]Key!$N$2:$O$6,2,FALSE)</f>
        <v>4</v>
      </c>
      <c r="O295">
        <f>VLOOKUP("*"&amp;G295&amp;"*",[1]Key!$R$2:$S$11,2,FALSE)</f>
        <v>6</v>
      </c>
      <c r="P295">
        <v>2046</v>
      </c>
      <c r="Q295" s="2">
        <v>25000000</v>
      </c>
      <c r="R295" t="s">
        <v>42</v>
      </c>
      <c r="S295">
        <f>VLOOKUP(R295, [1]Key!$U$2:$V$50, 2, FALSE)</f>
        <v>5</v>
      </c>
      <c r="T295">
        <f t="shared" si="34"/>
        <v>0</v>
      </c>
      <c r="U295">
        <f>_xlfn.IFS(C295=2018, VLOOKUP(H295, '[1]State Pop'!$B$2:$G$55,6),C295=2017, VLOOKUP(H295, '[1]State Pop'!$B$2:$F$55,5),C295=2016, VLOOKUP(H295, '[1]State Pop'!$B$2:$F$55,4), C295=2015, VLOOKUP(H295, '[1]State Pop'!$B$2:$F$55,3), C295=2014, VLOOKUP(H295, '[1]State Pop'!$B$2:$F$55,2))</f>
        <v>39296476</v>
      </c>
      <c r="V295">
        <f>_xlfn.IFS(C295=2014,_xlfn.IFS(D295=1,VLOOKUP(H295,[1]Film_Workers!$B$2:$BD$55,2,FALSE),D295=2,VLOOKUP(H295,[1]Film_Workers!$B$2:$BD$55,3,FALSE),D295=3,VLOOKUP(H295,[1]Film_Workers!$B$2:$BD$55,4,FALSE),D295=4,VLOOKUP(H295,[1]Film_Workers!$B$2:$BD$55,5,FALSE),D295=5,VLOOKUP(H295,[1]Film_Workers!$B$2:$BD$55,6,FALSE),D295=6,VLOOKUP(H295,[1]Film_Workers!$B$2:$BD$55,7,FALSE),D295=7,VLOOKUP(H295,[1]Film_Workers!$B$2:$BD$55,8,FALSE),D295=8,VLOOKUP(H295,[1]Film_Workers!$B$2:$BD$55,9,FALSE),D295=9,VLOOKUP(H295,[1]Film_Workers!$B$2:$BD$55,10,FALSE),D295=10,VLOOKUP(H295,[1]Film_Workers!$B$2:$BD$55,11,FALSE),D295=11,VLOOKUP(H295,[1]Film_Workers!$B$2:$BD$55,12,FALSE),D295=12,VLOOKUP(H295,[1]Film_Workers!$B$2:$BD$55,13,FALSE)),C295=2015,_xlfn.IFS(D295=1,VLOOKUP(H295,[1]Film_Workers!$B$2:$BD$55,14,FALSE),D295=2,VLOOKUP(H295,[1]Film_Workers!$B$2:$BD$55,15,FALSE),D295=3,VLOOKUP(H295,[1]Film_Workers!$B$2:$BD$55,16,FALSE),D295=4,VLOOKUP(H295,[1]Film_Workers!$B$2:$BD$55,17,FALSE),D295=5,VLOOKUP(H295,[1]Film_Workers!$B$2:$BD$55,18,FALSE),D295=6,VLOOKUP(H295,[1]Film_Workers!$B$2:$BD$55,19,FALSE),D295=7,VLOOKUP(H295,[1]Film_Workers!$B$2:$BD$55,20,FALSE),D295=8,VLOOKUP(H295,[1]Film_Workers!$B$2:$BD$55,21,FALSE),D295=9,VLOOKUP(H295,[1]Film_Workers!$B$2:$BD$55,22,FALSE),D295=10,VLOOKUP(H295,[1]Film_Workers!$B$2:$BD$55,23,FALSE),D295=11,VLOOKUP(H295,[1]Film_Workers!$B$2:$BD$55,24,FALSE),D295=12,VLOOKUP(H295,[1]Film_Workers!$B$2:$BD$55,25,FALSE)),C295=2016,_xlfn.IFS(D295=1,VLOOKUP(H295,[1]Film_Workers!$B$2:$BD$55,26,FALSE),D295=2,VLOOKUP(H295,[1]Film_Workers!$B$2:$BD$55,27,FALSE),D295=3,VLOOKUP(H295,[1]Film_Workers!$B$2:$BD$55,28,FALSE),D295=4,VLOOKUP(H295,[1]Film_Workers!$B$2:$BD$55,29,FALSE),D295=5,VLOOKUP(H295,[1]Film_Workers!$B$2:$BD$55,30,FALSE),D295=6,VLOOKUP(H295,[1]Film_Workers!$B$2:$BD$55,31,FALSE),D295=7,VLOOKUP(H295,[1]Film_Workers!$B$2:$BD$55,32,FALSE),D295=8,VLOOKUP(H295,[1]Film_Workers!$B$2:$BD$55,33,FALSE),D295=9,VLOOKUP(H295,[1]Film_Workers!$B$2:$BD$55,34,FALSE),D295=10,VLOOKUP(H295,[1]Film_Workers!$B$2:$BD$55,35,FALSE),D295=11,VLOOKUP(H295,[1]Film_Workers!$B$2:$BD$55,36,FALSE),D295=12,VLOOKUP(H295,[1]Film_Workers!$B$2:$BD$55,37,FALSE)),C295=2017,_xlfn.IFS(D295=1,VLOOKUP(H295,[1]Film_Workers!$B$2:$BD$55,38,FALSE),D295=2,VLOOKUP(H295,[1]Film_Workers!$B$2:$BD$55,39,FALSE),D295=3,VLOOKUP(H295,[1]Film_Workers!$B$2:$BD$55,40,FALSE),D295=4,VLOOKUP(H295,[1]Film_Workers!$B$2:$BD$55,41,FALSE),D295=5,VLOOKUP(H295,[1]Film_Workers!$B$2:$BD$55,42,FALSE),D295=6,VLOOKUP(H295,[1]Film_Workers!$B$2:$BD$55,43,FALSE),D295=7,VLOOKUP(H295,[1]Film_Workers!$B$2:$BD$55,43,FALSE),D295=8,VLOOKUP(H295,[1]Film_Workers!$B$2:$BD$55,44,FALSE),D295=9,VLOOKUP(H295,[1]Film_Workers!$B$2:$BD$55,45,FALSE),D295=10,VLOOKUP(H295,[1]Film_Workers!$B$2:$BD$55,46,FALSE),D295=11,VLOOKUP(H295,[1]Film_Workers!$B$2:$BD$55,47,FALSE),D295=12,VLOOKUP(H295,[1]Film_Workers!$B$2:$BD$55,48)),C295=2018,_xlfn.IFS(D295=1,VLOOKUP(H295,[1]Film_Workers!$B$2:$BD$55,49,FALSE),D295=2,VLOOKUP(H295,[1]Film_Workers!$B$2:$BD$55,50,FALSE),D295=3,VLOOKUP(H295,[1]Film_Workers!$B$2:$BD$55,51,FALSE),D295=4,VLOOKUP(H295,[1]Film_Workers!$B$2:$BD$55,52,FALSE),D295=5,VLOOKUP(H295,[1]Film_Workers!$B$2:$BD$55,53,FALSE),D295=6,VLOOKUP(H295,[1]Film_Workers!$B$2:$BD$55,54)))</f>
        <v>131585</v>
      </c>
      <c r="W295">
        <f>_xlfn.IFS(C295=2014,_xlfn.IFS(D295=1,VLOOKUP(H295,[1]Priv_Workers!$B$2:$BD$55,2,FALSE),D295=2,VLOOKUP(H295,[1]Priv_Workers!$B$2:$BD$55,3,FALSE),D295=3,VLOOKUP(H295,[1]Priv_Workers!$B$2:$BD$55,4,FALSE),D295=4,VLOOKUP(H295,[1]Priv_Workers!$B$2:$BD$55,5,FALSE),D295=5,VLOOKUP(H295,[1]Priv_Workers!$B$2:$BD$55,6,FALSE),D295=6,VLOOKUP(H295,[1]Priv_Workers!$B$2:$BD$55,7,FALSE),D295=7,VLOOKUP(H295,[1]Priv_Workers!$B$2:$BD$55,8,FALSE),D295=8,VLOOKUP(H295,[1]Priv_Workers!$B$2:$BD$55,9,FALSE),D295=9,VLOOKUP(H295,[1]Priv_Workers!$B$2:$BD$55,10,FALSE),D295=10,VLOOKUP(H295,[1]Priv_Workers!$B$2:$BD$55,11,FALSE),D295=11,VLOOKUP(H295,[1]Priv_Workers!$B$2:$BD$55,12,FALSE),D295=12,VLOOKUP(H295,[1]Priv_Workers!$B$2:$BD$55,13,FALSE)),C295=2015,_xlfn.IFS(D295=1,VLOOKUP(H295,[1]Priv_Workers!$B$2:$BD$55,14,FALSE),D295=2,VLOOKUP(H295,[1]Priv_Workers!$B$2:$BD$55,15,FALSE),D295=3,VLOOKUP(H295,[1]Priv_Workers!$B$2:$BD$55,16,FALSE),D295=4,VLOOKUP(H295,[1]Priv_Workers!$B$2:$BD$55,17,FALSE),D295=5,VLOOKUP(H295,[1]Priv_Workers!$B$2:$BD$55,18,FALSE),D295=6,VLOOKUP(H295,[1]Priv_Workers!$B$2:$BD$55,19,FALSE),D295=7,VLOOKUP(H295,[1]Priv_Workers!$B$2:$BD$55,20,FALSE),D295=8,VLOOKUP(H295,[1]Priv_Workers!$B$2:$BD$55,21,FALSE),D295=9,VLOOKUP(H295,[1]Priv_Workers!$B$2:$BD$55,22,FALSE),D295=10,VLOOKUP(H295,[1]Priv_Workers!$B$2:$BD$55,23,FALSE),D295=11,VLOOKUP(H295,[1]Priv_Workers!$B$2:$BD$55,24,FALSE),D295=12,VLOOKUP(H295,[1]Priv_Workers!$B$2:$BD$55,25,FALSE)),C295=2016,_xlfn.IFS(D295=1,VLOOKUP(H295,[1]Priv_Workers!$B$2:$BD$55,26,FALSE),D295=2,VLOOKUP(H295,[1]Priv_Workers!$B$2:$BD$55,27,FALSE),D295=3,VLOOKUP(H295,[1]Priv_Workers!$B$2:$BD$55,28,FALSE),D295=4,VLOOKUP(H295,[1]Priv_Workers!$B$2:$BD$55,29,FALSE),D295=5,VLOOKUP(H295,[1]Priv_Workers!$B$2:$BD$55,30,FALSE),D295=6,VLOOKUP(H295,[1]Priv_Workers!$B$2:$BD$55,31,FALSE),D295=7,VLOOKUP(H295,[1]Priv_Workers!$B$2:$BD$55,32,FALSE),D295=8,VLOOKUP(H295,[1]Priv_Workers!$B$2:$BD$55,33,FALSE),D295=9,VLOOKUP(H295,[1]Priv_Workers!$B$2:$BD$55,34,FALSE),D295=10,VLOOKUP(H295,[1]Priv_Workers!$B$2:$BD$55,35,FALSE),D295=11,VLOOKUP(H295,[1]Priv_Workers!$B$2:$BD$55,36,FALSE),D295=12,VLOOKUP(H295,[1]Priv_Workers!$B$2:$BD$55,37,FALSE)),C295=2017,_xlfn.IFS(D295=1,VLOOKUP(H295,[1]Priv_Workers!$B$2:$BD$55,38,FALSE),D295=2,VLOOKUP(H295,[1]Priv_Workers!$B$2:$BD$55,39,FALSE),D295=3,VLOOKUP(H295,[1]Priv_Workers!$B$2:$BD$55,40,FALSE),D295=4,VLOOKUP(H295,[1]Priv_Workers!$B$2:$BD$55,41,FALSE),D295=5,VLOOKUP(H295,[1]Priv_Workers!$B$2:$BD$55,42,FALSE),D295=6,VLOOKUP(H295,[1]Priv_Workers!$B$2:$BD$55,43,FALSE),D295=7,VLOOKUP(H295,[1]Priv_Workers!$B$2:$BD$55,43,FALSE),D295=8,VLOOKUP(H295,[1]Priv_Workers!$B$2:$BD$55,44,FALSE),D295=9,VLOOKUP(H295,[1]Priv_Workers!$B$2:$BD$55,45,FALSE),D295=10,VLOOKUP(H295,[1]Priv_Workers!$B$2:$BD$55,46,FALSE),D295=11,VLOOKUP(H295,[1]Priv_Workers!$B$2:$BD$55,47,FALSE),D295=12,VLOOKUP(H295,[1]Priv_Workers!$B$2:$BD$55,48)),C295=2018,_xlfn.IFS(D295=1,VLOOKUP(H295,[1]Priv_Workers!$B$2:$BD$55,49,FALSE),D295=2,VLOOKUP(H295,[1]Priv_Workers!$B$2:$BD$55,50,FALSE),D295=3,VLOOKUP(H295,[1]Priv_Workers!$B$2:$BD$55,51,FALSE),D295=4,VLOOKUP(H295,[1]Priv_Workers!$B$2:$BD$55,52,FALSE),D295=5,VLOOKUP(H295,[1]Priv_Workers!$B$2:$BD$55,53,FALSE),D295=6,VLOOKUP(H295,[1]Priv_Workers!$B$2:$BD$55,54)))</f>
        <v>14479494</v>
      </c>
      <c r="X295" s="3">
        <f t="shared" si="35"/>
        <v>9.0876794451518819E-3</v>
      </c>
      <c r="Y295" s="2">
        <f>_xlfn.IFS(C295=2014, _xlfn.IFS(E295=1, VLOOKUP(H295, [1]Wage_Info!$B$2:$AH$55, 2, FALSE), E295=2, VLOOKUP(H295, [1]Wage_Info!$B$2:$AH$55, 3, FALSE), E295=3, VLOOKUP(H295, [1]Wage_Info!$B$2:$AH$55, 4, FALSE), E295=4, VLOOKUP(H295, [1]Wage_Info!$B$2:$AH$55, 5, FALSE)), C295=2015, _xlfn.IFS(E295=1, VLOOKUP(H295, [1]Wage_Info!$B$2:$AH$55, 6, FALSE), E295=2, VLOOKUP(H295, [1]Wage_Info!$B$2:$AH$55, 7, FALSE), E295=3, VLOOKUP(H295, [1]Wage_Info!$B$2:$AH$55, 8, FALSE), E295=4, VLOOKUP(H295, [1]Wage_Info!$B$2:$AH$55, 9, FALSE)), C295=2016, _xlfn.IFS(E295=1, VLOOKUP(H295, [1]Wage_Info!$B$2:$AH$55, 10, FALSE), E295=2, VLOOKUP(H295, [1]Wage_Info!$B$2:$AH$55, 11, FALSE), E295=3, VLOOKUP(H295, [1]Wage_Info!$B$2:$AH$55, 12, FALSE), E295=4, VLOOKUP(H295, [1]Wage_Info!$B$2:$AH$55, 13, FALSE)), C295=2017, _xlfn.IFS(E295=1, VLOOKUP(H295, [1]Wage_Info!$B$2:$AH$55, 14, FALSE), E295=2, VLOOKUP(H295, [1]Wage_Info!$B$2:$AH$55, 15, FALSE), E295=3, VLOOKUP(H295, [1]Wage_Info!$B$2:$AH$55, 16, FALSE), E295=4, VLOOKUP(H295, [1]Wage_Info!$B$2:$AH$55, 17, FALSE)), C295 = 2018, _xlfn.IFS(E295=1, VLOOKUP(H295, [1]Wage_Info!$B$2:$AH$55, 18, FALSE), E295=3, VLOOKUP(H295, [1]Wage_Info!$B$2:$AH$55, 19, FALSE)))</f>
        <v>4179100111</v>
      </c>
      <c r="Z295" s="2">
        <f>_xlfn.IFS(C295=2014, _xlfn.IFS(E295=1, VLOOKUP(H295, [1]Wage_Info!$B$2:$AL$55, 20, FALSE), E295=2, VLOOKUP(H295, [1]Wage_Info!$B$2:$AL$55, 21, FALSE), E295=3, VLOOKUP(H295, [1]Wage_Info!$B$2:$AL$55, 22, FALSE), E295=4, VLOOKUP(H295, [1]Wage_Info!$B$2:$AL$55, 23, FALSE)), C295=2015, _xlfn.IFS(E295=1, VLOOKUP(H295, [1]Wage_Info!$B$2:$AL$55, 24, FALSE), E295=2, VLOOKUP(H295, [1]Wage_Info!$B$2:$AL$55, 25, FALSE), E295=3, VLOOKUP(H295, [1]Wage_Info!$B$2:$AL$55, 26, FALSE), E295=4, VLOOKUP(H295, [1]Wage_Info!$B$2:$AL$55, 27, FALSE)), C295=2016, _xlfn.IFS(E295=1, VLOOKUP(H295, [1]Wage_Info!$B$2:$AL$55, 28, FALSE), E295=2, VLOOKUP(H295, [1]Wage_Info!$B$2:$AL$55, 29, FALSE), E295=3, VLOOKUP(H295, [1]Wage_Info!$B$2:$AL$55, 30, FALSE), E295=4, VLOOKUP(H295, [1]Wage_Info!$B$2:$AL$55, 31, FALSE)), C295=2017, _xlfn.IFS(E295=1, VLOOKUP(H295, [1]Wage_Info!$B$2:$AL$55, 32, FALSE), E295=2, VLOOKUP(H295, [1]Wage_Info!$B$2:$AL$55, 33, FALSE), E295=3, VLOOKUP(H295, [1]Wage_Info!$B$2:$AL$55, 34, FALSE), E295=4, VLOOKUP(H295, [1]Wage_Info!$B$2:$AL$55, 35, FALSE)), C295 = 2018, _xlfn.IFS(E295=1, VLOOKUP(H295, [1]Wage_Info!$B$2:$AL$55, 36, FALSE), E295=2, VLOOKUP(H295, [1]Wage_Info!$B$2:$AL$55, 37, FALSE)))</f>
        <v>240116432427</v>
      </c>
      <c r="AA295" s="4">
        <f t="shared" si="36"/>
        <v>1.7404473607904893E-2</v>
      </c>
      <c r="AB295">
        <f>[1]Key!C295</f>
        <v>1</v>
      </c>
      <c r="AC295">
        <f t="shared" si="37"/>
        <v>1</v>
      </c>
      <c r="AD295">
        <f t="shared" si="38"/>
        <v>0</v>
      </c>
      <c r="AE295">
        <f t="shared" si="39"/>
        <v>1</v>
      </c>
      <c r="AF295">
        <f>[1]Key!D295</f>
        <v>0</v>
      </c>
    </row>
    <row r="296" spans="1:32" x14ac:dyDescent="0.3">
      <c r="A296">
        <v>295</v>
      </c>
      <c r="B296">
        <v>114</v>
      </c>
      <c r="C296">
        <v>2014</v>
      </c>
      <c r="D296">
        <v>5</v>
      </c>
      <c r="E296">
        <f t="shared" si="32"/>
        <v>2</v>
      </c>
      <c r="F296">
        <v>2017</v>
      </c>
      <c r="G296" t="s">
        <v>62</v>
      </c>
      <c r="H296" s="1">
        <f>VALUE(IF(G296="foreign",53,SUBSTITUTE(G296,G296,VLOOKUP(G296,[1]Key!$G$2:$H$55,2,))))</f>
        <v>53</v>
      </c>
      <c r="I296" t="s">
        <v>32</v>
      </c>
      <c r="J296">
        <f>VALUE(_xlfn.IFS(I296="foreign",53,I296="fictional",54, I296="unspecified", 55, NOT(OR(I296="foreign",I296="fictional")),SUBSTITUTE(I296,I296,VLOOKUP(I296,[1]Key!$G$2:$H$55,2,))))</f>
        <v>53</v>
      </c>
      <c r="K296">
        <f t="shared" si="33"/>
        <v>1</v>
      </c>
      <c r="L296">
        <f>VLOOKUP(H296, [1]Key!$H$2:$K$54, 2)</f>
        <v>0</v>
      </c>
      <c r="M296">
        <f>VLOOKUP(J296, [1]Key!$H$2:$K$54, 2)</f>
        <v>0</v>
      </c>
      <c r="N296">
        <f>VLOOKUP("*"&amp;G296&amp;"*",[1]Key!$N$2:$O$6,2,FALSE)</f>
        <v>0</v>
      </c>
      <c r="O296">
        <f>VLOOKUP("*"&amp;G296&amp;"*",[1]Key!$R$2:$S$11,2,FALSE)</f>
        <v>0</v>
      </c>
      <c r="P296">
        <v>2045</v>
      </c>
      <c r="Q296" s="2">
        <v>21500000</v>
      </c>
      <c r="R296" t="s">
        <v>54</v>
      </c>
      <c r="S296">
        <f>VLOOKUP(R296, [1]Key!$U$2:$V$25, 2, FALSE)</f>
        <v>8</v>
      </c>
      <c r="T296">
        <f t="shared" si="34"/>
        <v>1</v>
      </c>
      <c r="U296">
        <f>_xlfn.IFS(C296=2018, VLOOKUP(H296, '[1]State Pop'!$B$2:$G$55,6),C296=2017, VLOOKUP(H296, '[1]State Pop'!$B$2:$F$55,5),C296=2016, VLOOKUP(H296, '[1]State Pop'!$B$2:$F$55,4), C296=2015, VLOOKUP(H296, '[1]State Pop'!$B$2:$F$55,3), C296=2014, VLOOKUP(H296, '[1]State Pop'!$B$2:$F$55,2))</f>
        <v>0</v>
      </c>
      <c r="V296">
        <f>_xlfn.IFS(C296=2014,_xlfn.IFS(D296=1,VLOOKUP(H296,[1]Film_Workers!$B$2:$BD$55,2,FALSE),D296=2,VLOOKUP(H296,[1]Film_Workers!$B$2:$BD$55,3,FALSE),D296=3,VLOOKUP(H296,[1]Film_Workers!$B$2:$BD$55,4,FALSE),D296=4,VLOOKUP(H296,[1]Film_Workers!$B$2:$BD$55,5,FALSE),D296=5,VLOOKUP(H296,[1]Film_Workers!$B$2:$BD$55,6,FALSE),D296=6,VLOOKUP(H296,[1]Film_Workers!$B$2:$BD$55,7,FALSE),D296=7,VLOOKUP(H296,[1]Film_Workers!$B$2:$BD$55,8,FALSE),D296=8,VLOOKUP(H296,[1]Film_Workers!$B$2:$BD$55,9,FALSE),D296=9,VLOOKUP(H296,[1]Film_Workers!$B$2:$BD$55,10,FALSE),D296=10,VLOOKUP(H296,[1]Film_Workers!$B$2:$BD$55,11,FALSE),D296=11,VLOOKUP(H296,[1]Film_Workers!$B$2:$BD$55,12,FALSE),D296=12,VLOOKUP(H296,[1]Film_Workers!$B$2:$BD$55,13,FALSE)),C296=2015,_xlfn.IFS(D296=1,VLOOKUP(H296,[1]Film_Workers!$B$2:$BD$55,14,FALSE),D296=2,VLOOKUP(H296,[1]Film_Workers!$B$2:$BD$55,15,FALSE),D296=3,VLOOKUP(H296,[1]Film_Workers!$B$2:$BD$55,16,FALSE),D296=4,VLOOKUP(H296,[1]Film_Workers!$B$2:$BD$55,17,FALSE),D296=5,VLOOKUP(H296,[1]Film_Workers!$B$2:$BD$55,18,FALSE),D296=6,VLOOKUP(H296,[1]Film_Workers!$B$2:$BD$55,19,FALSE),D296=7,VLOOKUP(H296,[1]Film_Workers!$B$2:$BD$55,20,FALSE),D296=8,VLOOKUP(H296,[1]Film_Workers!$B$2:$BD$55,21,FALSE),D296=9,VLOOKUP(H296,[1]Film_Workers!$B$2:$BD$55,22,FALSE),D296=10,VLOOKUP(H296,[1]Film_Workers!$B$2:$BD$55,23,FALSE),D296=11,VLOOKUP(H296,[1]Film_Workers!$B$2:$BD$55,24,FALSE),D296=12,VLOOKUP(H296,[1]Film_Workers!$B$2:$BD$55,25,FALSE)),C296=2016,_xlfn.IFS(D296=1,VLOOKUP(H296,[1]Film_Workers!$B$2:$BD$55,26,FALSE),D296=2,VLOOKUP(H296,[1]Film_Workers!$B$2:$BD$55,27,FALSE),D296=3,VLOOKUP(H296,[1]Film_Workers!$B$2:$BD$55,28,FALSE),D296=4,VLOOKUP(H296,[1]Film_Workers!$B$2:$BD$55,29,FALSE),D296=5,VLOOKUP(H296,[1]Film_Workers!$B$2:$BD$55,30,FALSE),D296=6,VLOOKUP(H296,[1]Film_Workers!$B$2:$BD$55,31,FALSE),D296=7,VLOOKUP(H296,[1]Film_Workers!$B$2:$BD$55,32,FALSE),D296=8,VLOOKUP(H296,[1]Film_Workers!$B$2:$BD$55,33,FALSE),D296=9,VLOOKUP(H296,[1]Film_Workers!$B$2:$BD$55,34,FALSE),D296=10,VLOOKUP(H296,[1]Film_Workers!$B$2:$BD$55,35,FALSE),D296=11,VLOOKUP(H296,[1]Film_Workers!$B$2:$BD$55,36,FALSE),D296=12,VLOOKUP(H296,[1]Film_Workers!$B$2:$BD$55,37,FALSE)),C296=2017,_xlfn.IFS(D296=1,VLOOKUP(H296,[1]Film_Workers!$B$2:$BD$55,38,FALSE),D296=2,VLOOKUP(H296,[1]Film_Workers!$B$2:$BD$55,39,FALSE),D296=3,VLOOKUP(H296,[1]Film_Workers!$B$2:$BD$55,40,FALSE),D296=4,VLOOKUP(H296,[1]Film_Workers!$B$2:$BD$55,41,FALSE),D296=5,VLOOKUP(H296,[1]Film_Workers!$B$2:$BD$55,42,FALSE),D296=6,VLOOKUP(H296,[1]Film_Workers!$B$2:$BD$55,43,FALSE),D296=7,VLOOKUP(H296,[1]Film_Workers!$B$2:$BD$55,43,FALSE),D296=8,VLOOKUP(H296,[1]Film_Workers!$B$2:$BD$55,44,FALSE),D296=9,VLOOKUP(H296,[1]Film_Workers!$B$2:$BD$55,45,FALSE),D296=10,VLOOKUP(H296,[1]Film_Workers!$B$2:$BD$55,46,FALSE),D296=11,VLOOKUP(H296,[1]Film_Workers!$B$2:$BD$55,47,FALSE),D296=12,VLOOKUP(H296,[1]Film_Workers!$B$2:$BD$55,48)),C296=2018,_xlfn.IFS(D296=1,VLOOKUP(H296,[1]Film_Workers!$B$2:$BD$55,49,FALSE),D296=2,VLOOKUP(H296,[1]Film_Workers!$B$2:$BD$55,50,FALSE),D296=3,VLOOKUP(H296,[1]Film_Workers!$B$2:$BD$55,51,FALSE),D296=4,VLOOKUP(H296,[1]Film_Workers!$B$2:$BD$55,52,FALSE),D296=5,VLOOKUP(H296,[1]Film_Workers!$B$2:$BD$55,53,FALSE),D296=6,VLOOKUP(H296,[1]Film_Workers!$B$2:$BD$55,54)))</f>
        <v>0</v>
      </c>
      <c r="W296">
        <f>_xlfn.IFS(C296=2014,_xlfn.IFS(D296=1,VLOOKUP(H296,[1]Priv_Workers!$B$2:$BD$55,2,FALSE),D296=2,VLOOKUP(H296,[1]Priv_Workers!$B$2:$BD$55,3,FALSE),D296=3,VLOOKUP(H296,[1]Priv_Workers!$B$2:$BD$55,4,FALSE),D296=4,VLOOKUP(H296,[1]Priv_Workers!$B$2:$BD$55,5,FALSE),D296=5,VLOOKUP(H296,[1]Priv_Workers!$B$2:$BD$55,6,FALSE),D296=6,VLOOKUP(H296,[1]Priv_Workers!$B$2:$BD$55,7,FALSE),D296=7,VLOOKUP(H296,[1]Priv_Workers!$B$2:$BD$55,8,FALSE),D296=8,VLOOKUP(H296,[1]Priv_Workers!$B$2:$BD$55,9,FALSE),D296=9,VLOOKUP(H296,[1]Priv_Workers!$B$2:$BD$55,10,FALSE),D296=10,VLOOKUP(H296,[1]Priv_Workers!$B$2:$BD$55,11,FALSE),D296=11,VLOOKUP(H296,[1]Priv_Workers!$B$2:$BD$55,12,FALSE),D296=12,VLOOKUP(H296,[1]Priv_Workers!$B$2:$BD$55,13,FALSE)),C296=2015,_xlfn.IFS(D296=1,VLOOKUP(H296,[1]Priv_Workers!$B$2:$BD$55,14,FALSE),D296=2,VLOOKUP(H296,[1]Priv_Workers!$B$2:$BD$55,15,FALSE),D296=3,VLOOKUP(H296,[1]Priv_Workers!$B$2:$BD$55,16,FALSE),D296=4,VLOOKUP(H296,[1]Priv_Workers!$B$2:$BD$55,17,FALSE),D296=5,VLOOKUP(H296,[1]Priv_Workers!$B$2:$BD$55,18,FALSE),D296=6,VLOOKUP(H296,[1]Priv_Workers!$B$2:$BD$55,19,FALSE),D296=7,VLOOKUP(H296,[1]Priv_Workers!$B$2:$BD$55,20,FALSE),D296=8,VLOOKUP(H296,[1]Priv_Workers!$B$2:$BD$55,21,FALSE),D296=9,VLOOKUP(H296,[1]Priv_Workers!$B$2:$BD$55,22,FALSE),D296=10,VLOOKUP(H296,[1]Priv_Workers!$B$2:$BD$55,23,FALSE),D296=11,VLOOKUP(H296,[1]Priv_Workers!$B$2:$BD$55,24,FALSE),D296=12,VLOOKUP(H296,[1]Priv_Workers!$B$2:$BD$55,25,FALSE)),C296=2016,_xlfn.IFS(D296=1,VLOOKUP(H296,[1]Priv_Workers!$B$2:$BD$55,26,FALSE),D296=2,VLOOKUP(H296,[1]Priv_Workers!$B$2:$BD$55,27,FALSE),D296=3,VLOOKUP(H296,[1]Priv_Workers!$B$2:$BD$55,28,FALSE),D296=4,VLOOKUP(H296,[1]Priv_Workers!$B$2:$BD$55,29,FALSE),D296=5,VLOOKUP(H296,[1]Priv_Workers!$B$2:$BD$55,30,FALSE),D296=6,VLOOKUP(H296,[1]Priv_Workers!$B$2:$BD$55,31,FALSE),D296=7,VLOOKUP(H296,[1]Priv_Workers!$B$2:$BD$55,32,FALSE),D296=8,VLOOKUP(H296,[1]Priv_Workers!$B$2:$BD$55,33,FALSE),D296=9,VLOOKUP(H296,[1]Priv_Workers!$B$2:$BD$55,34,FALSE),D296=10,VLOOKUP(H296,[1]Priv_Workers!$B$2:$BD$55,35,FALSE),D296=11,VLOOKUP(H296,[1]Priv_Workers!$B$2:$BD$55,36,FALSE),D296=12,VLOOKUP(H296,[1]Priv_Workers!$B$2:$BD$55,37,FALSE)),C296=2017,_xlfn.IFS(D296=1,VLOOKUP(H296,[1]Priv_Workers!$B$2:$BD$55,38,FALSE),D296=2,VLOOKUP(H296,[1]Priv_Workers!$B$2:$BD$55,39,FALSE),D296=3,VLOOKUP(H296,[1]Priv_Workers!$B$2:$BD$55,40,FALSE),D296=4,VLOOKUP(H296,[1]Priv_Workers!$B$2:$BD$55,41,FALSE),D296=5,VLOOKUP(H296,[1]Priv_Workers!$B$2:$BD$55,42,FALSE),D296=6,VLOOKUP(H296,[1]Priv_Workers!$B$2:$BD$55,43,FALSE),D296=7,VLOOKUP(H296,[1]Priv_Workers!$B$2:$BD$55,43,FALSE),D296=8,VLOOKUP(H296,[1]Priv_Workers!$B$2:$BD$55,44,FALSE),D296=9,VLOOKUP(H296,[1]Priv_Workers!$B$2:$BD$55,45,FALSE),D296=10,VLOOKUP(H296,[1]Priv_Workers!$B$2:$BD$55,46,FALSE),D296=11,VLOOKUP(H296,[1]Priv_Workers!$B$2:$BD$55,47,FALSE),D296=12,VLOOKUP(H296,[1]Priv_Workers!$B$2:$BD$55,48)),C296=2018,_xlfn.IFS(D296=1,VLOOKUP(H296,[1]Priv_Workers!$B$2:$BD$55,49,FALSE),D296=2,VLOOKUP(H296,[1]Priv_Workers!$B$2:$BD$55,50,FALSE),D296=3,VLOOKUP(H296,[1]Priv_Workers!$B$2:$BD$55,51,FALSE),D296=4,VLOOKUP(H296,[1]Priv_Workers!$B$2:$BD$55,52,FALSE),D296=5,VLOOKUP(H296,[1]Priv_Workers!$B$2:$BD$55,53,FALSE),D296=6,VLOOKUP(H296,[1]Priv_Workers!$B$2:$BD$55,54)))</f>
        <v>0</v>
      </c>
      <c r="X296" s="3" t="e">
        <f t="shared" si="35"/>
        <v>#DIV/0!</v>
      </c>
      <c r="Y296" s="2">
        <f>_xlfn.IFS(C296=2014, _xlfn.IFS(E296=1, VLOOKUP(H296, [1]Wage_Info!$B$2:$AH$55, 2, FALSE), E296=2, VLOOKUP(H296, [1]Wage_Info!$B$2:$AH$55, 3, FALSE), E296=3, VLOOKUP(H296, [1]Wage_Info!$B$2:$AH$55, 4, FALSE), E296=4, VLOOKUP(H296, [1]Wage_Info!$B$2:$AH$55, 5, FALSE)), C296=2015, _xlfn.IFS(E296=1, VLOOKUP(H296, [1]Wage_Info!$B$2:$AH$55, 6, FALSE), E296=2, VLOOKUP(H296, [1]Wage_Info!$B$2:$AH$55, 7, FALSE), E296=3, VLOOKUP(H296, [1]Wage_Info!$B$2:$AH$55, 8, FALSE), E296=4, VLOOKUP(H296, [1]Wage_Info!$B$2:$AH$55, 9, FALSE)), C296=2016, _xlfn.IFS(E296=1, VLOOKUP(H296, [1]Wage_Info!$B$2:$AH$55, 10, FALSE), E296=2, VLOOKUP(H296, [1]Wage_Info!$B$2:$AH$55, 11, FALSE), E296=3, VLOOKUP(H296, [1]Wage_Info!$B$2:$AH$55, 12, FALSE), E296=4, VLOOKUP(H296, [1]Wage_Info!$B$2:$AH$55, 13, FALSE)), C296=2017, _xlfn.IFS(E296=1, VLOOKUP(H296, [1]Wage_Info!$B$2:$AH$55, 14, FALSE), E296=2, VLOOKUP(H296, [1]Wage_Info!$B$2:$AH$55, 15, FALSE), E296=3, VLOOKUP(H296, [1]Wage_Info!$B$2:$AH$55, 16, FALSE), E296=4, VLOOKUP(H296, [1]Wage_Info!$B$2:$AH$55, 17, FALSE)), C296 = 2018, _xlfn.IFS(E296=1, VLOOKUP(H296, [1]Wage_Info!$B$2:$AH$55, 18, FALSE), E296=3, VLOOKUP(H296, [1]Wage_Info!$B$2:$AH$55, 19, FALSE)))</f>
        <v>0</v>
      </c>
      <c r="Z296" s="2">
        <f>_xlfn.IFS(C296=2014, _xlfn.IFS(E296=1, VLOOKUP(H296, [1]Wage_Info!$B$2:$AL$55, 20, FALSE), E296=2, VLOOKUP(H296, [1]Wage_Info!$B$2:$AL$55, 21, FALSE), E296=3, VLOOKUP(H296, [1]Wage_Info!$B$2:$AL$55, 22, FALSE), E296=4, VLOOKUP(H296, [1]Wage_Info!$B$2:$AL$55, 23, FALSE)), C296=2015, _xlfn.IFS(E296=1, VLOOKUP(H296, [1]Wage_Info!$B$2:$AL$55, 24, FALSE), E296=2, VLOOKUP(H296, [1]Wage_Info!$B$2:$AL$55, 25, FALSE), E296=3, VLOOKUP(H296, [1]Wage_Info!$B$2:$AL$55, 26, FALSE), E296=4, VLOOKUP(H296, [1]Wage_Info!$B$2:$AL$55, 27, FALSE)), C296=2016, _xlfn.IFS(E296=1, VLOOKUP(H296, [1]Wage_Info!$B$2:$AL$55, 28, FALSE), E296=2, VLOOKUP(H296, [1]Wage_Info!$B$2:$AL$55, 29, FALSE), E296=3, VLOOKUP(H296, [1]Wage_Info!$B$2:$AL$55, 30, FALSE), E296=4, VLOOKUP(H296, [1]Wage_Info!$B$2:$AL$55, 31, FALSE)), C296=2017, _xlfn.IFS(E296=1, VLOOKUP(H296, [1]Wage_Info!$B$2:$AL$55, 32, FALSE), E296=2, VLOOKUP(H296, [1]Wage_Info!$B$2:$AL$55, 33, FALSE), E296=3, VLOOKUP(H296, [1]Wage_Info!$B$2:$AL$55, 34, FALSE), E296=4, VLOOKUP(H296, [1]Wage_Info!$B$2:$AL$55, 35, FALSE)), C296 = 2018, _xlfn.IFS(E296=1, VLOOKUP(H296, [1]Wage_Info!$B$2:$AL$55, 36, FALSE), E296=2, VLOOKUP(H296, [1]Wage_Info!$B$2:$AL$55, 37, FALSE)))</f>
        <v>0</v>
      </c>
      <c r="AA296" s="4" t="e">
        <f t="shared" si="36"/>
        <v>#DIV/0!</v>
      </c>
      <c r="AB296">
        <f>[1]Key!C296</f>
        <v>1</v>
      </c>
      <c r="AC296">
        <f t="shared" si="37"/>
        <v>0</v>
      </c>
      <c r="AD296">
        <f t="shared" si="38"/>
        <v>0</v>
      </c>
      <c r="AE296">
        <f t="shared" si="39"/>
        <v>0</v>
      </c>
      <c r="AF296">
        <f>[1]Key!D296</f>
        <v>0</v>
      </c>
    </row>
    <row r="297" spans="1:32" x14ac:dyDescent="0.3">
      <c r="A297">
        <v>296</v>
      </c>
      <c r="B297">
        <v>115</v>
      </c>
      <c r="C297">
        <v>2015</v>
      </c>
      <c r="D297">
        <v>10</v>
      </c>
      <c r="E297">
        <f t="shared" si="32"/>
        <v>4</v>
      </c>
      <c r="F297">
        <v>2017</v>
      </c>
      <c r="G297" t="s">
        <v>129</v>
      </c>
      <c r="H297" s="1">
        <f>VALUE(IF(G297="foreign",53,SUBSTITUTE(G297,G297,VLOOKUP(G297,[1]Key!$G$2:$H$55,2,))))</f>
        <v>41</v>
      </c>
      <c r="I297" t="s">
        <v>32</v>
      </c>
      <c r="J297">
        <f>VALUE(_xlfn.IFS(I297="foreign",53,I297="fictional",54, I297="unspecified", 55, NOT(OR(I297="foreign",I297="fictional")),SUBSTITUTE(I297,I297,VLOOKUP(I297,[1]Key!$G$2:$H$55,2,))))</f>
        <v>53</v>
      </c>
      <c r="K297">
        <f t="shared" si="33"/>
        <v>0</v>
      </c>
      <c r="L297">
        <f>VLOOKUP(H297, [1]Key!$H$2:$K$54, 2)</f>
        <v>3</v>
      </c>
      <c r="M297">
        <f>VLOOKUP(J297, [1]Key!$H$2:$K$54, 2)</f>
        <v>0</v>
      </c>
      <c r="N297">
        <f>VLOOKUP("*"&amp;G297&amp;"*",[1]Key!$N$2:$O$6,2,FALSE)</f>
        <v>3</v>
      </c>
      <c r="O297">
        <f>VLOOKUP("*"&amp;G297&amp;"*",[1]Key!$R$2:$S$11,2,FALSE)</f>
        <v>7</v>
      </c>
      <c r="P297">
        <v>1956</v>
      </c>
      <c r="Q297" s="2"/>
      <c r="R297" t="s">
        <v>130</v>
      </c>
      <c r="S297">
        <f>VLOOKUP(R297, [1]Key!$U$2:$V$50, 2, FALSE)</f>
        <v>19</v>
      </c>
      <c r="T297">
        <f t="shared" si="34"/>
        <v>1</v>
      </c>
      <c r="U297">
        <f>_xlfn.IFS(C297=2018, VLOOKUP(H297, '[1]State Pop'!$B$2:$G$55,6),C297=2017, VLOOKUP(H297, '[1]State Pop'!$B$2:$F$55,5),C297=2016, VLOOKUP(H297, '[1]State Pop'!$B$2:$F$55,4), C297=2015, VLOOKUP(H297, '[1]State Pop'!$B$2:$F$55,3), C297=2014, VLOOKUP(H297, '[1]State Pop'!$B$2:$F$55,2))</f>
        <v>4892423</v>
      </c>
      <c r="V297">
        <f>_xlfn.IFS(C297=2014,_xlfn.IFS(D297=1,VLOOKUP(H297,[1]Film_Workers!$B$2:$BD$55,2,FALSE),D297=2,VLOOKUP(H297,[1]Film_Workers!$B$2:$BD$55,3,FALSE),D297=3,VLOOKUP(H297,[1]Film_Workers!$B$2:$BD$55,4,FALSE),D297=4,VLOOKUP(H297,[1]Film_Workers!$B$2:$BD$55,5,FALSE),D297=5,VLOOKUP(H297,[1]Film_Workers!$B$2:$BD$55,6,FALSE),D297=6,VLOOKUP(H297,[1]Film_Workers!$B$2:$BD$55,7,FALSE),D297=7,VLOOKUP(H297,[1]Film_Workers!$B$2:$BD$55,8,FALSE),D297=8,VLOOKUP(H297,[1]Film_Workers!$B$2:$BD$55,9,FALSE),D297=9,VLOOKUP(H297,[1]Film_Workers!$B$2:$BD$55,10,FALSE),D297=10,VLOOKUP(H297,[1]Film_Workers!$B$2:$BD$55,11,FALSE),D297=11,VLOOKUP(H297,[1]Film_Workers!$B$2:$BD$55,12,FALSE),D297=12,VLOOKUP(H297,[1]Film_Workers!$B$2:$BD$55,13,FALSE)),C297=2015,_xlfn.IFS(D297=1,VLOOKUP(H297,[1]Film_Workers!$B$2:$BD$55,14,FALSE),D297=2,VLOOKUP(H297,[1]Film_Workers!$B$2:$BD$55,15,FALSE),D297=3,VLOOKUP(H297,[1]Film_Workers!$B$2:$BD$55,16,FALSE),D297=4,VLOOKUP(H297,[1]Film_Workers!$B$2:$BD$55,17,FALSE),D297=5,VLOOKUP(H297,[1]Film_Workers!$B$2:$BD$55,18,FALSE),D297=6,VLOOKUP(H297,[1]Film_Workers!$B$2:$BD$55,19,FALSE),D297=7,VLOOKUP(H297,[1]Film_Workers!$B$2:$BD$55,20,FALSE),D297=8,VLOOKUP(H297,[1]Film_Workers!$B$2:$BD$55,21,FALSE),D297=9,VLOOKUP(H297,[1]Film_Workers!$B$2:$BD$55,22,FALSE),D297=10,VLOOKUP(H297,[1]Film_Workers!$B$2:$BD$55,23,FALSE),D297=11,VLOOKUP(H297,[1]Film_Workers!$B$2:$BD$55,24,FALSE),D297=12,VLOOKUP(H297,[1]Film_Workers!$B$2:$BD$55,25,FALSE)),C297=2016,_xlfn.IFS(D297=1,VLOOKUP(H297,[1]Film_Workers!$B$2:$BD$55,26,FALSE),D297=2,VLOOKUP(H297,[1]Film_Workers!$B$2:$BD$55,27,FALSE),D297=3,VLOOKUP(H297,[1]Film_Workers!$B$2:$BD$55,28,FALSE),D297=4,VLOOKUP(H297,[1]Film_Workers!$B$2:$BD$55,29,FALSE),D297=5,VLOOKUP(H297,[1]Film_Workers!$B$2:$BD$55,30,FALSE),D297=6,VLOOKUP(H297,[1]Film_Workers!$B$2:$BD$55,31,FALSE),D297=7,VLOOKUP(H297,[1]Film_Workers!$B$2:$BD$55,32,FALSE),D297=8,VLOOKUP(H297,[1]Film_Workers!$B$2:$BD$55,33,FALSE),D297=9,VLOOKUP(H297,[1]Film_Workers!$B$2:$BD$55,34,FALSE),D297=10,VLOOKUP(H297,[1]Film_Workers!$B$2:$BD$55,35,FALSE),D297=11,VLOOKUP(H297,[1]Film_Workers!$B$2:$BD$55,36,FALSE),D297=12,VLOOKUP(H297,[1]Film_Workers!$B$2:$BD$55,37,FALSE)),C297=2017,_xlfn.IFS(D297=1,VLOOKUP(H297,[1]Film_Workers!$B$2:$BD$55,38,FALSE),D297=2,VLOOKUP(H297,[1]Film_Workers!$B$2:$BD$55,39,FALSE),D297=3,VLOOKUP(H297,[1]Film_Workers!$B$2:$BD$55,40,FALSE),D297=4,VLOOKUP(H297,[1]Film_Workers!$B$2:$BD$55,41,FALSE),D297=5,VLOOKUP(H297,[1]Film_Workers!$B$2:$BD$55,42,FALSE),D297=6,VLOOKUP(H297,[1]Film_Workers!$B$2:$BD$55,43,FALSE),D297=7,VLOOKUP(H297,[1]Film_Workers!$B$2:$BD$55,43,FALSE),D297=8,VLOOKUP(H297,[1]Film_Workers!$B$2:$BD$55,44,FALSE),D297=9,VLOOKUP(H297,[1]Film_Workers!$B$2:$BD$55,45,FALSE),D297=10,VLOOKUP(H297,[1]Film_Workers!$B$2:$BD$55,46,FALSE),D297=11,VLOOKUP(H297,[1]Film_Workers!$B$2:$BD$55,47,FALSE),D297=12,VLOOKUP(H297,[1]Film_Workers!$B$2:$BD$55,48)),C297=2018,_xlfn.IFS(D297=1,VLOOKUP(H297,[1]Film_Workers!$B$2:$BD$55,49,FALSE),D297=2,VLOOKUP(H297,[1]Film_Workers!$B$2:$BD$55,50,FALSE),D297=3,VLOOKUP(H297,[1]Film_Workers!$B$2:$BD$55,51,FALSE),D297=4,VLOOKUP(H297,[1]Film_Workers!$B$2:$BD$55,52,FALSE),D297=5,VLOOKUP(H297,[1]Film_Workers!$B$2:$BD$55,53,FALSE),D297=6,VLOOKUP(H297,[1]Film_Workers!$B$2:$BD$55,54)))</f>
        <v>481</v>
      </c>
      <c r="W297">
        <f>_xlfn.IFS(C297=2014,_xlfn.IFS(D297=1,VLOOKUP(H297,[1]Priv_Workers!$B$2:$BD$55,2,FALSE),D297=2,VLOOKUP(H297,[1]Priv_Workers!$B$2:$BD$55,3,FALSE),D297=3,VLOOKUP(H297,[1]Priv_Workers!$B$2:$BD$55,4,FALSE),D297=4,VLOOKUP(H297,[1]Priv_Workers!$B$2:$BD$55,5,FALSE),D297=5,VLOOKUP(H297,[1]Priv_Workers!$B$2:$BD$55,6,FALSE),D297=6,VLOOKUP(H297,[1]Priv_Workers!$B$2:$BD$55,7,FALSE),D297=7,VLOOKUP(H297,[1]Priv_Workers!$B$2:$BD$55,8,FALSE),D297=8,VLOOKUP(H297,[1]Priv_Workers!$B$2:$BD$55,9,FALSE),D297=9,VLOOKUP(H297,[1]Priv_Workers!$B$2:$BD$55,10,FALSE),D297=10,VLOOKUP(H297,[1]Priv_Workers!$B$2:$BD$55,11,FALSE),D297=11,VLOOKUP(H297,[1]Priv_Workers!$B$2:$BD$55,12,FALSE),D297=12,VLOOKUP(H297,[1]Priv_Workers!$B$2:$BD$55,13,FALSE)),C297=2015,_xlfn.IFS(D297=1,VLOOKUP(H297,[1]Priv_Workers!$B$2:$BD$55,14,FALSE),D297=2,VLOOKUP(H297,[1]Priv_Workers!$B$2:$BD$55,15,FALSE),D297=3,VLOOKUP(H297,[1]Priv_Workers!$B$2:$BD$55,16,FALSE),D297=4,VLOOKUP(H297,[1]Priv_Workers!$B$2:$BD$55,17,FALSE),D297=5,VLOOKUP(H297,[1]Priv_Workers!$B$2:$BD$55,18,FALSE),D297=6,VLOOKUP(H297,[1]Priv_Workers!$B$2:$BD$55,19,FALSE),D297=7,VLOOKUP(H297,[1]Priv_Workers!$B$2:$BD$55,20,FALSE),D297=8,VLOOKUP(H297,[1]Priv_Workers!$B$2:$BD$55,21,FALSE),D297=9,VLOOKUP(H297,[1]Priv_Workers!$B$2:$BD$55,22,FALSE),D297=10,VLOOKUP(H297,[1]Priv_Workers!$B$2:$BD$55,23,FALSE),D297=11,VLOOKUP(H297,[1]Priv_Workers!$B$2:$BD$55,24,FALSE),D297=12,VLOOKUP(H297,[1]Priv_Workers!$B$2:$BD$55,25,FALSE)),C297=2016,_xlfn.IFS(D297=1,VLOOKUP(H297,[1]Priv_Workers!$B$2:$BD$55,26,FALSE),D297=2,VLOOKUP(H297,[1]Priv_Workers!$B$2:$BD$55,27,FALSE),D297=3,VLOOKUP(H297,[1]Priv_Workers!$B$2:$BD$55,28,FALSE),D297=4,VLOOKUP(H297,[1]Priv_Workers!$B$2:$BD$55,29,FALSE),D297=5,VLOOKUP(H297,[1]Priv_Workers!$B$2:$BD$55,30,FALSE),D297=6,VLOOKUP(H297,[1]Priv_Workers!$B$2:$BD$55,31,FALSE),D297=7,VLOOKUP(H297,[1]Priv_Workers!$B$2:$BD$55,32,FALSE),D297=8,VLOOKUP(H297,[1]Priv_Workers!$B$2:$BD$55,33,FALSE),D297=9,VLOOKUP(H297,[1]Priv_Workers!$B$2:$BD$55,34,FALSE),D297=10,VLOOKUP(H297,[1]Priv_Workers!$B$2:$BD$55,35,FALSE),D297=11,VLOOKUP(H297,[1]Priv_Workers!$B$2:$BD$55,36,FALSE),D297=12,VLOOKUP(H297,[1]Priv_Workers!$B$2:$BD$55,37,FALSE)),C297=2017,_xlfn.IFS(D297=1,VLOOKUP(H297,[1]Priv_Workers!$B$2:$BD$55,38,FALSE),D297=2,VLOOKUP(H297,[1]Priv_Workers!$B$2:$BD$55,39,FALSE),D297=3,VLOOKUP(H297,[1]Priv_Workers!$B$2:$BD$55,40,FALSE),D297=4,VLOOKUP(H297,[1]Priv_Workers!$B$2:$BD$55,41,FALSE),D297=5,VLOOKUP(H297,[1]Priv_Workers!$B$2:$BD$55,42,FALSE),D297=6,VLOOKUP(H297,[1]Priv_Workers!$B$2:$BD$55,43,FALSE),D297=7,VLOOKUP(H297,[1]Priv_Workers!$B$2:$BD$55,43,FALSE),D297=8,VLOOKUP(H297,[1]Priv_Workers!$B$2:$BD$55,44,FALSE),D297=9,VLOOKUP(H297,[1]Priv_Workers!$B$2:$BD$55,45,FALSE),D297=10,VLOOKUP(H297,[1]Priv_Workers!$B$2:$BD$55,46,FALSE),D297=11,VLOOKUP(H297,[1]Priv_Workers!$B$2:$BD$55,47,FALSE),D297=12,VLOOKUP(H297,[1]Priv_Workers!$B$2:$BD$55,48)),C297=2018,_xlfn.IFS(D297=1,VLOOKUP(H297,[1]Priv_Workers!$B$2:$BD$55,49,FALSE),D297=2,VLOOKUP(H297,[1]Priv_Workers!$B$2:$BD$55,50,FALSE),D297=3,VLOOKUP(H297,[1]Priv_Workers!$B$2:$BD$55,51,FALSE),D297=4,VLOOKUP(H297,[1]Priv_Workers!$B$2:$BD$55,52,FALSE),D297=5,VLOOKUP(H297,[1]Priv_Workers!$B$2:$BD$55,53,FALSE),D297=6,VLOOKUP(H297,[1]Priv_Workers!$B$2:$BD$55,54)))</f>
        <v>1626028</v>
      </c>
      <c r="X297" s="3">
        <f t="shared" si="35"/>
        <v>2.9581286423112027E-4</v>
      </c>
      <c r="Y297" s="2">
        <f>_xlfn.IFS(C297=2014, _xlfn.IFS(E297=1, VLOOKUP(H297, [1]Wage_Info!$B$2:$AH$55, 2, FALSE), E297=2, VLOOKUP(H297, [1]Wage_Info!$B$2:$AH$55, 3, FALSE), E297=3, VLOOKUP(H297, [1]Wage_Info!$B$2:$AH$55, 4, FALSE), E297=4, VLOOKUP(H297, [1]Wage_Info!$B$2:$AH$55, 5, FALSE)), C297=2015, _xlfn.IFS(E297=1, VLOOKUP(H297, [1]Wage_Info!$B$2:$AH$55, 6, FALSE), E297=2, VLOOKUP(H297, [1]Wage_Info!$B$2:$AH$55, 7, FALSE), E297=3, VLOOKUP(H297, [1]Wage_Info!$B$2:$AH$55, 8, FALSE), E297=4, VLOOKUP(H297, [1]Wage_Info!$B$2:$AH$55, 9, FALSE)), C297=2016, _xlfn.IFS(E297=1, VLOOKUP(H297, [1]Wage_Info!$B$2:$AH$55, 10, FALSE), E297=2, VLOOKUP(H297, [1]Wage_Info!$B$2:$AH$55, 11, FALSE), E297=3, VLOOKUP(H297, [1]Wage_Info!$B$2:$AH$55, 12, FALSE), E297=4, VLOOKUP(H297, [1]Wage_Info!$B$2:$AH$55, 13, FALSE)), C297=2017, _xlfn.IFS(E297=1, VLOOKUP(H297, [1]Wage_Info!$B$2:$AH$55, 14, FALSE), E297=2, VLOOKUP(H297, [1]Wage_Info!$B$2:$AH$55, 15, FALSE), E297=3, VLOOKUP(H297, [1]Wage_Info!$B$2:$AH$55, 16, FALSE), E297=4, VLOOKUP(H297, [1]Wage_Info!$B$2:$AH$55, 17, FALSE)), C297 = 2018, _xlfn.IFS(E297=1, VLOOKUP(H297, [1]Wage_Info!$B$2:$AH$55, 18, FALSE), E297=3, VLOOKUP(H297, [1]Wage_Info!$B$2:$AH$55, 19, FALSE)))</f>
        <v>9991799</v>
      </c>
      <c r="Z297" s="2">
        <f>_xlfn.IFS(C297=2014, _xlfn.IFS(E297=1, VLOOKUP(H297, [1]Wage_Info!$B$2:$AL$55, 20, FALSE), E297=2, VLOOKUP(H297, [1]Wage_Info!$B$2:$AL$55, 21, FALSE), E297=3, VLOOKUP(H297, [1]Wage_Info!$B$2:$AL$55, 22, FALSE), E297=4, VLOOKUP(H297, [1]Wage_Info!$B$2:$AL$55, 23, FALSE)), C297=2015, _xlfn.IFS(E297=1, VLOOKUP(H297, [1]Wage_Info!$B$2:$AL$55, 24, FALSE), E297=2, VLOOKUP(H297, [1]Wage_Info!$B$2:$AL$55, 25, FALSE), E297=3, VLOOKUP(H297, [1]Wage_Info!$B$2:$AL$55, 26, FALSE), E297=4, VLOOKUP(H297, [1]Wage_Info!$B$2:$AL$55, 27, FALSE)), C297=2016, _xlfn.IFS(E297=1, VLOOKUP(H297, [1]Wage_Info!$B$2:$AL$55, 28, FALSE), E297=2, VLOOKUP(H297, [1]Wage_Info!$B$2:$AL$55, 29, FALSE), E297=3, VLOOKUP(H297, [1]Wage_Info!$B$2:$AL$55, 30, FALSE), E297=4, VLOOKUP(H297, [1]Wage_Info!$B$2:$AL$55, 31, FALSE)), C297=2017, _xlfn.IFS(E297=1, VLOOKUP(H297, [1]Wage_Info!$B$2:$AL$55, 32, FALSE), E297=2, VLOOKUP(H297, [1]Wage_Info!$B$2:$AL$55, 33, FALSE), E297=3, VLOOKUP(H297, [1]Wage_Info!$B$2:$AL$55, 34, FALSE), E297=4, VLOOKUP(H297, [1]Wage_Info!$B$2:$AL$55, 35, FALSE)), C297 = 2018, _xlfn.IFS(E297=1, VLOOKUP(H297, [1]Wage_Info!$B$2:$AL$55, 36, FALSE), E297=2, VLOOKUP(H297, [1]Wage_Info!$B$2:$AL$55, 37, FALSE)))</f>
        <v>18085991391</v>
      </c>
      <c r="AA297" s="4">
        <f t="shared" si="36"/>
        <v>5.5246067434114483E-4</v>
      </c>
      <c r="AB297">
        <f>[1]Key!C297</f>
        <v>1</v>
      </c>
      <c r="AC297">
        <f t="shared" si="37"/>
        <v>0</v>
      </c>
      <c r="AD297">
        <f t="shared" si="38"/>
        <v>0</v>
      </c>
      <c r="AE297">
        <f t="shared" si="39"/>
        <v>0</v>
      </c>
      <c r="AF297">
        <f>[1]Key!D297</f>
        <v>0</v>
      </c>
    </row>
    <row r="298" spans="1:32" x14ac:dyDescent="0.3">
      <c r="A298">
        <v>297</v>
      </c>
      <c r="B298">
        <v>116</v>
      </c>
      <c r="C298">
        <v>2016</v>
      </c>
      <c r="D298">
        <v>4</v>
      </c>
      <c r="E298">
        <f t="shared" si="32"/>
        <v>2</v>
      </c>
      <c r="F298">
        <v>2017</v>
      </c>
      <c r="G298" t="s">
        <v>40</v>
      </c>
      <c r="H298" s="1">
        <f>VALUE(IF(G298="foreign",53,SUBSTITUTE(G298,G298,VLOOKUP(G298,[1]Key!$G$2:$H$55,2,))))</f>
        <v>5</v>
      </c>
      <c r="I298" t="s">
        <v>47</v>
      </c>
      <c r="J298">
        <f>VALUE(_xlfn.IFS(I298="foreign",53,I298="fictional",54, I298="unspecified", 55, NOT(OR(I298="foreign",I298="fictional")),SUBSTITUTE(I298,I298,VLOOKUP(I298,[1]Key!$G$2:$H$55,2,))))</f>
        <v>55</v>
      </c>
      <c r="K298">
        <f t="shared" si="33"/>
        <v>0</v>
      </c>
      <c r="L298">
        <f>VLOOKUP(H298, [1]Key!$H$2:$K$54, 2)</f>
        <v>3</v>
      </c>
      <c r="M298">
        <f>VLOOKUP(J298, [1]Key!$H$2:$K$54, 2)</f>
        <v>0</v>
      </c>
      <c r="N298">
        <f>VLOOKUP("*"&amp;G298&amp;"*",[1]Key!$N$2:$O$6,2,FALSE)</f>
        <v>4</v>
      </c>
      <c r="O298">
        <f>VLOOKUP("*"&amp;G298&amp;"*",[1]Key!$R$2:$S$11,2,FALSE)</f>
        <v>6</v>
      </c>
      <c r="P298">
        <v>1822</v>
      </c>
      <c r="Q298" s="2">
        <v>25000000</v>
      </c>
      <c r="R298" t="s">
        <v>66</v>
      </c>
      <c r="S298">
        <f>VLOOKUP(R298, [1]Key!$U$2:$V$50, 2, FALSE)</f>
        <v>4</v>
      </c>
      <c r="T298">
        <f t="shared" si="34"/>
        <v>0</v>
      </c>
      <c r="U298">
        <f>_xlfn.IFS(C298=2018, VLOOKUP(H298, '[1]State Pop'!$B$2:$G$55,6),C298=2017, VLOOKUP(H298, '[1]State Pop'!$B$2:$F$55,5),C298=2016, VLOOKUP(H298, '[1]State Pop'!$B$2:$F$55,4), C298=2015, VLOOKUP(H298, '[1]State Pop'!$B$2:$F$55,3), C298=2014, VLOOKUP(H298, '[1]State Pop'!$B$2:$F$55,2))</f>
        <v>39296476</v>
      </c>
      <c r="V298">
        <f>_xlfn.IFS(C298=2014,_xlfn.IFS(D298=1,VLOOKUP(H298,[1]Film_Workers!$B$2:$BD$55,2,FALSE),D298=2,VLOOKUP(H298,[1]Film_Workers!$B$2:$BD$55,3,FALSE),D298=3,VLOOKUP(H298,[1]Film_Workers!$B$2:$BD$55,4,FALSE),D298=4,VLOOKUP(H298,[1]Film_Workers!$B$2:$BD$55,5,FALSE),D298=5,VLOOKUP(H298,[1]Film_Workers!$B$2:$BD$55,6,FALSE),D298=6,VLOOKUP(H298,[1]Film_Workers!$B$2:$BD$55,7,FALSE),D298=7,VLOOKUP(H298,[1]Film_Workers!$B$2:$BD$55,8,FALSE),D298=8,VLOOKUP(H298,[1]Film_Workers!$B$2:$BD$55,9,FALSE),D298=9,VLOOKUP(H298,[1]Film_Workers!$B$2:$BD$55,10,FALSE),D298=10,VLOOKUP(H298,[1]Film_Workers!$B$2:$BD$55,11,FALSE),D298=11,VLOOKUP(H298,[1]Film_Workers!$B$2:$BD$55,12,FALSE),D298=12,VLOOKUP(H298,[1]Film_Workers!$B$2:$BD$55,13,FALSE)),C298=2015,_xlfn.IFS(D298=1,VLOOKUP(H298,[1]Film_Workers!$B$2:$BD$55,14,FALSE),D298=2,VLOOKUP(H298,[1]Film_Workers!$B$2:$BD$55,15,FALSE),D298=3,VLOOKUP(H298,[1]Film_Workers!$B$2:$BD$55,16,FALSE),D298=4,VLOOKUP(H298,[1]Film_Workers!$B$2:$BD$55,17,FALSE),D298=5,VLOOKUP(H298,[1]Film_Workers!$B$2:$BD$55,18,FALSE),D298=6,VLOOKUP(H298,[1]Film_Workers!$B$2:$BD$55,19,FALSE),D298=7,VLOOKUP(H298,[1]Film_Workers!$B$2:$BD$55,20,FALSE),D298=8,VLOOKUP(H298,[1]Film_Workers!$B$2:$BD$55,21,FALSE),D298=9,VLOOKUP(H298,[1]Film_Workers!$B$2:$BD$55,22,FALSE),D298=10,VLOOKUP(H298,[1]Film_Workers!$B$2:$BD$55,23,FALSE),D298=11,VLOOKUP(H298,[1]Film_Workers!$B$2:$BD$55,24,FALSE),D298=12,VLOOKUP(H298,[1]Film_Workers!$B$2:$BD$55,25,FALSE)),C298=2016,_xlfn.IFS(D298=1,VLOOKUP(H298,[1]Film_Workers!$B$2:$BD$55,26,FALSE),D298=2,VLOOKUP(H298,[1]Film_Workers!$B$2:$BD$55,27,FALSE),D298=3,VLOOKUP(H298,[1]Film_Workers!$B$2:$BD$55,28,FALSE),D298=4,VLOOKUP(H298,[1]Film_Workers!$B$2:$BD$55,29,FALSE),D298=5,VLOOKUP(H298,[1]Film_Workers!$B$2:$BD$55,30,FALSE),D298=6,VLOOKUP(H298,[1]Film_Workers!$B$2:$BD$55,31,FALSE),D298=7,VLOOKUP(H298,[1]Film_Workers!$B$2:$BD$55,32,FALSE),D298=8,VLOOKUP(H298,[1]Film_Workers!$B$2:$BD$55,33,FALSE),D298=9,VLOOKUP(H298,[1]Film_Workers!$B$2:$BD$55,34,FALSE),D298=10,VLOOKUP(H298,[1]Film_Workers!$B$2:$BD$55,35,FALSE),D298=11,VLOOKUP(H298,[1]Film_Workers!$B$2:$BD$55,36,FALSE),D298=12,VLOOKUP(H298,[1]Film_Workers!$B$2:$BD$55,37,FALSE)),C298=2017,_xlfn.IFS(D298=1,VLOOKUP(H298,[1]Film_Workers!$B$2:$BD$55,38,FALSE),D298=2,VLOOKUP(H298,[1]Film_Workers!$B$2:$BD$55,39,FALSE),D298=3,VLOOKUP(H298,[1]Film_Workers!$B$2:$BD$55,40,FALSE),D298=4,VLOOKUP(H298,[1]Film_Workers!$B$2:$BD$55,41,FALSE),D298=5,VLOOKUP(H298,[1]Film_Workers!$B$2:$BD$55,42,FALSE),D298=6,VLOOKUP(H298,[1]Film_Workers!$B$2:$BD$55,43,FALSE),D298=7,VLOOKUP(H298,[1]Film_Workers!$B$2:$BD$55,43,FALSE),D298=8,VLOOKUP(H298,[1]Film_Workers!$B$2:$BD$55,44,FALSE),D298=9,VLOOKUP(H298,[1]Film_Workers!$B$2:$BD$55,45,FALSE),D298=10,VLOOKUP(H298,[1]Film_Workers!$B$2:$BD$55,46,FALSE),D298=11,VLOOKUP(H298,[1]Film_Workers!$B$2:$BD$55,47,FALSE),D298=12,VLOOKUP(H298,[1]Film_Workers!$B$2:$BD$55,48)),C298=2018,_xlfn.IFS(D298=1,VLOOKUP(H298,[1]Film_Workers!$B$2:$BD$55,49,FALSE),D298=2,VLOOKUP(H298,[1]Film_Workers!$B$2:$BD$55,50,FALSE),D298=3,VLOOKUP(H298,[1]Film_Workers!$B$2:$BD$55,51,FALSE),D298=4,VLOOKUP(H298,[1]Film_Workers!$B$2:$BD$55,52,FALSE),D298=5,VLOOKUP(H298,[1]Film_Workers!$B$2:$BD$55,53,FALSE),D298=6,VLOOKUP(H298,[1]Film_Workers!$B$2:$BD$55,54)))</f>
        <v>143739</v>
      </c>
      <c r="W298">
        <f>_xlfn.IFS(C298=2014,_xlfn.IFS(D298=1,VLOOKUP(H298,[1]Priv_Workers!$B$2:$BD$55,2,FALSE),D298=2,VLOOKUP(H298,[1]Priv_Workers!$B$2:$BD$55,3,FALSE),D298=3,VLOOKUP(H298,[1]Priv_Workers!$B$2:$BD$55,4,FALSE),D298=4,VLOOKUP(H298,[1]Priv_Workers!$B$2:$BD$55,5,FALSE),D298=5,VLOOKUP(H298,[1]Priv_Workers!$B$2:$BD$55,6,FALSE),D298=6,VLOOKUP(H298,[1]Priv_Workers!$B$2:$BD$55,7,FALSE),D298=7,VLOOKUP(H298,[1]Priv_Workers!$B$2:$BD$55,8,FALSE),D298=8,VLOOKUP(H298,[1]Priv_Workers!$B$2:$BD$55,9,FALSE),D298=9,VLOOKUP(H298,[1]Priv_Workers!$B$2:$BD$55,10,FALSE),D298=10,VLOOKUP(H298,[1]Priv_Workers!$B$2:$BD$55,11,FALSE),D298=11,VLOOKUP(H298,[1]Priv_Workers!$B$2:$BD$55,12,FALSE),D298=12,VLOOKUP(H298,[1]Priv_Workers!$B$2:$BD$55,13,FALSE)),C298=2015,_xlfn.IFS(D298=1,VLOOKUP(H298,[1]Priv_Workers!$B$2:$BD$55,14,FALSE),D298=2,VLOOKUP(H298,[1]Priv_Workers!$B$2:$BD$55,15,FALSE),D298=3,VLOOKUP(H298,[1]Priv_Workers!$B$2:$BD$55,16,FALSE),D298=4,VLOOKUP(H298,[1]Priv_Workers!$B$2:$BD$55,17,FALSE),D298=5,VLOOKUP(H298,[1]Priv_Workers!$B$2:$BD$55,18,FALSE),D298=6,VLOOKUP(H298,[1]Priv_Workers!$B$2:$BD$55,19,FALSE),D298=7,VLOOKUP(H298,[1]Priv_Workers!$B$2:$BD$55,20,FALSE),D298=8,VLOOKUP(H298,[1]Priv_Workers!$B$2:$BD$55,21,FALSE),D298=9,VLOOKUP(H298,[1]Priv_Workers!$B$2:$BD$55,22,FALSE),D298=10,VLOOKUP(H298,[1]Priv_Workers!$B$2:$BD$55,23,FALSE),D298=11,VLOOKUP(H298,[1]Priv_Workers!$B$2:$BD$55,24,FALSE),D298=12,VLOOKUP(H298,[1]Priv_Workers!$B$2:$BD$55,25,FALSE)),C298=2016,_xlfn.IFS(D298=1,VLOOKUP(H298,[1]Priv_Workers!$B$2:$BD$55,26,FALSE),D298=2,VLOOKUP(H298,[1]Priv_Workers!$B$2:$BD$55,27,FALSE),D298=3,VLOOKUP(H298,[1]Priv_Workers!$B$2:$BD$55,28,FALSE),D298=4,VLOOKUP(H298,[1]Priv_Workers!$B$2:$BD$55,29,FALSE),D298=5,VLOOKUP(H298,[1]Priv_Workers!$B$2:$BD$55,30,FALSE),D298=6,VLOOKUP(H298,[1]Priv_Workers!$B$2:$BD$55,31,FALSE),D298=7,VLOOKUP(H298,[1]Priv_Workers!$B$2:$BD$55,32,FALSE),D298=8,VLOOKUP(H298,[1]Priv_Workers!$B$2:$BD$55,33,FALSE),D298=9,VLOOKUP(H298,[1]Priv_Workers!$B$2:$BD$55,34,FALSE),D298=10,VLOOKUP(H298,[1]Priv_Workers!$B$2:$BD$55,35,FALSE),D298=11,VLOOKUP(H298,[1]Priv_Workers!$B$2:$BD$55,36,FALSE),D298=12,VLOOKUP(H298,[1]Priv_Workers!$B$2:$BD$55,37,FALSE)),C298=2017,_xlfn.IFS(D298=1,VLOOKUP(H298,[1]Priv_Workers!$B$2:$BD$55,38,FALSE),D298=2,VLOOKUP(H298,[1]Priv_Workers!$B$2:$BD$55,39,FALSE),D298=3,VLOOKUP(H298,[1]Priv_Workers!$B$2:$BD$55,40,FALSE),D298=4,VLOOKUP(H298,[1]Priv_Workers!$B$2:$BD$55,41,FALSE),D298=5,VLOOKUP(H298,[1]Priv_Workers!$B$2:$BD$55,42,FALSE),D298=6,VLOOKUP(H298,[1]Priv_Workers!$B$2:$BD$55,43,FALSE),D298=7,VLOOKUP(H298,[1]Priv_Workers!$B$2:$BD$55,43,FALSE),D298=8,VLOOKUP(H298,[1]Priv_Workers!$B$2:$BD$55,44,FALSE),D298=9,VLOOKUP(H298,[1]Priv_Workers!$B$2:$BD$55,45,FALSE),D298=10,VLOOKUP(H298,[1]Priv_Workers!$B$2:$BD$55,46,FALSE),D298=11,VLOOKUP(H298,[1]Priv_Workers!$B$2:$BD$55,47,FALSE),D298=12,VLOOKUP(H298,[1]Priv_Workers!$B$2:$BD$55,48)),C298=2018,_xlfn.IFS(D298=1,VLOOKUP(H298,[1]Priv_Workers!$B$2:$BD$55,49,FALSE),D298=2,VLOOKUP(H298,[1]Priv_Workers!$B$2:$BD$55,50,FALSE),D298=3,VLOOKUP(H298,[1]Priv_Workers!$B$2:$BD$55,51,FALSE),D298=4,VLOOKUP(H298,[1]Priv_Workers!$B$2:$BD$55,52,FALSE),D298=5,VLOOKUP(H298,[1]Priv_Workers!$B$2:$BD$55,53,FALSE),D298=6,VLOOKUP(H298,[1]Priv_Workers!$B$2:$BD$55,54)))</f>
        <v>14223412</v>
      </c>
      <c r="X298" s="3">
        <f t="shared" si="35"/>
        <v>1.0105803023915781E-2</v>
      </c>
      <c r="Y298" s="2">
        <f>_xlfn.IFS(C298=2014, _xlfn.IFS(E298=1, VLOOKUP(H298, [1]Wage_Info!$B$2:$AH$55, 2, FALSE), E298=2, VLOOKUP(H298, [1]Wage_Info!$B$2:$AH$55, 3, FALSE), E298=3, VLOOKUP(H298, [1]Wage_Info!$B$2:$AH$55, 4, FALSE), E298=4, VLOOKUP(H298, [1]Wage_Info!$B$2:$AH$55, 5, FALSE)), C298=2015, _xlfn.IFS(E298=1, VLOOKUP(H298, [1]Wage_Info!$B$2:$AH$55, 6, FALSE), E298=2, VLOOKUP(H298, [1]Wage_Info!$B$2:$AH$55, 7, FALSE), E298=3, VLOOKUP(H298, [1]Wage_Info!$B$2:$AH$55, 8, FALSE), E298=4, VLOOKUP(H298, [1]Wage_Info!$B$2:$AH$55, 9, FALSE)), C298=2016, _xlfn.IFS(E298=1, VLOOKUP(H298, [1]Wage_Info!$B$2:$AH$55, 10, FALSE), E298=2, VLOOKUP(H298, [1]Wage_Info!$B$2:$AH$55, 11, FALSE), E298=3, VLOOKUP(H298, [1]Wage_Info!$B$2:$AH$55, 12, FALSE), E298=4, VLOOKUP(H298, [1]Wage_Info!$B$2:$AH$55, 13, FALSE)), C298=2017, _xlfn.IFS(E298=1, VLOOKUP(H298, [1]Wage_Info!$B$2:$AH$55, 14, FALSE), E298=2, VLOOKUP(H298, [1]Wage_Info!$B$2:$AH$55, 15, FALSE), E298=3, VLOOKUP(H298, [1]Wage_Info!$B$2:$AH$55, 16, FALSE), E298=4, VLOOKUP(H298, [1]Wage_Info!$B$2:$AH$55, 17, FALSE)), C298 = 2018, _xlfn.IFS(E298=1, VLOOKUP(H298, [1]Wage_Info!$B$2:$AH$55, 18, FALSE), E298=3, VLOOKUP(H298, [1]Wage_Info!$B$2:$AH$55, 19, FALSE)))</f>
        <v>2891215074</v>
      </c>
      <c r="Z298" s="2">
        <f>_xlfn.IFS(C298=2014, _xlfn.IFS(E298=1, VLOOKUP(H298, [1]Wage_Info!$B$2:$AL$55, 20, FALSE), E298=2, VLOOKUP(H298, [1]Wage_Info!$B$2:$AL$55, 21, FALSE), E298=3, VLOOKUP(H298, [1]Wage_Info!$B$2:$AL$55, 22, FALSE), E298=4, VLOOKUP(H298, [1]Wage_Info!$B$2:$AL$55, 23, FALSE)), C298=2015, _xlfn.IFS(E298=1, VLOOKUP(H298, [1]Wage_Info!$B$2:$AL$55, 24, FALSE), E298=2, VLOOKUP(H298, [1]Wage_Info!$B$2:$AL$55, 25, FALSE), E298=3, VLOOKUP(H298, [1]Wage_Info!$B$2:$AL$55, 26, FALSE), E298=4, VLOOKUP(H298, [1]Wage_Info!$B$2:$AL$55, 27, FALSE)), C298=2016, _xlfn.IFS(E298=1, VLOOKUP(H298, [1]Wage_Info!$B$2:$AL$55, 28, FALSE), E298=2, VLOOKUP(H298, [1]Wage_Info!$B$2:$AL$55, 29, FALSE), E298=3, VLOOKUP(H298, [1]Wage_Info!$B$2:$AL$55, 30, FALSE), E298=4, VLOOKUP(H298, [1]Wage_Info!$B$2:$AL$55, 31, FALSE)), C298=2017, _xlfn.IFS(E298=1, VLOOKUP(H298, [1]Wage_Info!$B$2:$AL$55, 32, FALSE), E298=2, VLOOKUP(H298, [1]Wage_Info!$B$2:$AL$55, 33, FALSE), E298=3, VLOOKUP(H298, [1]Wage_Info!$B$2:$AL$55, 34, FALSE), E298=4, VLOOKUP(H298, [1]Wage_Info!$B$2:$AL$55, 35, FALSE)), C298 = 2018, _xlfn.IFS(E298=1, VLOOKUP(H298, [1]Wage_Info!$B$2:$AL$55, 36, FALSE), E298=2, VLOOKUP(H298, [1]Wage_Info!$B$2:$AL$55, 37, FALSE)))</f>
        <v>212107959501</v>
      </c>
      <c r="AA298" s="4">
        <f t="shared" si="36"/>
        <v>1.3630865530939064E-2</v>
      </c>
      <c r="AB298">
        <f>[1]Key!C298</f>
        <v>1</v>
      </c>
      <c r="AC298">
        <f t="shared" si="37"/>
        <v>1</v>
      </c>
      <c r="AD298">
        <f t="shared" si="38"/>
        <v>0</v>
      </c>
      <c r="AE298">
        <f t="shared" si="39"/>
        <v>1</v>
      </c>
      <c r="AF298">
        <f>[1]Key!D298</f>
        <v>0</v>
      </c>
    </row>
    <row r="299" spans="1:32" x14ac:dyDescent="0.3">
      <c r="A299">
        <v>298</v>
      </c>
      <c r="B299">
        <v>117</v>
      </c>
      <c r="C299">
        <v>2016</v>
      </c>
      <c r="D299">
        <v>1</v>
      </c>
      <c r="E299">
        <f t="shared" si="32"/>
        <v>1</v>
      </c>
      <c r="F299">
        <v>2017</v>
      </c>
      <c r="G299" t="s">
        <v>62</v>
      </c>
      <c r="H299" s="1">
        <f>VALUE(IF(G299="foreign",53,SUBSTITUTE(G299,G299,VLOOKUP(G299,[1]Key!$G$2:$H$55,2,))))</f>
        <v>53</v>
      </c>
      <c r="I299" t="s">
        <v>32</v>
      </c>
      <c r="J299">
        <f>VALUE(_xlfn.IFS(I299="foreign",53,I299="fictional",54, I299="unspecified", 55, NOT(OR(I299="foreign",I299="fictional")),SUBSTITUTE(I299,I299,VLOOKUP(I299,[1]Key!$G$2:$H$55,2,))))</f>
        <v>53</v>
      </c>
      <c r="K299">
        <f t="shared" si="33"/>
        <v>1</v>
      </c>
      <c r="L299">
        <f>VLOOKUP(H299, [1]Key!$H$2:$K$54, 2)</f>
        <v>0</v>
      </c>
      <c r="M299">
        <f>VLOOKUP(J299, [1]Key!$H$2:$K$54, 2)</f>
        <v>0</v>
      </c>
      <c r="N299">
        <f>VLOOKUP("*"&amp;G299&amp;"*",[1]Key!$N$2:$O$6,2,FALSE)</f>
        <v>0</v>
      </c>
      <c r="O299">
        <f>VLOOKUP("*"&amp;G299&amp;"*",[1]Key!$R$2:$S$11,2,FALSE)</f>
        <v>0</v>
      </c>
      <c r="P299">
        <v>1815</v>
      </c>
      <c r="Q299" s="2">
        <v>35000000</v>
      </c>
      <c r="R299" t="s">
        <v>33</v>
      </c>
      <c r="S299">
        <f>VLOOKUP(R299, [1]Key!$U$2:$V$25, 2, FALSE)</f>
        <v>1</v>
      </c>
      <c r="T299">
        <f t="shared" si="34"/>
        <v>0</v>
      </c>
      <c r="U299">
        <f>_xlfn.IFS(C299=2018, VLOOKUP(H299, '[1]State Pop'!$B$2:$G$55,6),C299=2017, VLOOKUP(H299, '[1]State Pop'!$B$2:$F$55,5),C299=2016, VLOOKUP(H299, '[1]State Pop'!$B$2:$F$55,4), C299=2015, VLOOKUP(H299, '[1]State Pop'!$B$2:$F$55,3), C299=2014, VLOOKUP(H299, '[1]State Pop'!$B$2:$F$55,2))</f>
        <v>0</v>
      </c>
      <c r="V299">
        <f>_xlfn.IFS(C299=2014,_xlfn.IFS(D299=1,VLOOKUP(H299,[1]Film_Workers!$B$2:$BD$55,2,FALSE),D299=2,VLOOKUP(H299,[1]Film_Workers!$B$2:$BD$55,3,FALSE),D299=3,VLOOKUP(H299,[1]Film_Workers!$B$2:$BD$55,4,FALSE),D299=4,VLOOKUP(H299,[1]Film_Workers!$B$2:$BD$55,5,FALSE),D299=5,VLOOKUP(H299,[1]Film_Workers!$B$2:$BD$55,6,FALSE),D299=6,VLOOKUP(H299,[1]Film_Workers!$B$2:$BD$55,7,FALSE),D299=7,VLOOKUP(H299,[1]Film_Workers!$B$2:$BD$55,8,FALSE),D299=8,VLOOKUP(H299,[1]Film_Workers!$B$2:$BD$55,9,FALSE),D299=9,VLOOKUP(H299,[1]Film_Workers!$B$2:$BD$55,10,FALSE),D299=10,VLOOKUP(H299,[1]Film_Workers!$B$2:$BD$55,11,FALSE),D299=11,VLOOKUP(H299,[1]Film_Workers!$B$2:$BD$55,12,FALSE),D299=12,VLOOKUP(H299,[1]Film_Workers!$B$2:$BD$55,13,FALSE)),C299=2015,_xlfn.IFS(D299=1,VLOOKUP(H299,[1]Film_Workers!$B$2:$BD$55,14,FALSE),D299=2,VLOOKUP(H299,[1]Film_Workers!$B$2:$BD$55,15,FALSE),D299=3,VLOOKUP(H299,[1]Film_Workers!$B$2:$BD$55,16,FALSE),D299=4,VLOOKUP(H299,[1]Film_Workers!$B$2:$BD$55,17,FALSE),D299=5,VLOOKUP(H299,[1]Film_Workers!$B$2:$BD$55,18,FALSE),D299=6,VLOOKUP(H299,[1]Film_Workers!$B$2:$BD$55,19,FALSE),D299=7,VLOOKUP(H299,[1]Film_Workers!$B$2:$BD$55,20,FALSE),D299=8,VLOOKUP(H299,[1]Film_Workers!$B$2:$BD$55,21,FALSE),D299=9,VLOOKUP(H299,[1]Film_Workers!$B$2:$BD$55,22,FALSE),D299=10,VLOOKUP(H299,[1]Film_Workers!$B$2:$BD$55,23,FALSE),D299=11,VLOOKUP(H299,[1]Film_Workers!$B$2:$BD$55,24,FALSE),D299=12,VLOOKUP(H299,[1]Film_Workers!$B$2:$BD$55,25,FALSE)),C299=2016,_xlfn.IFS(D299=1,VLOOKUP(H299,[1]Film_Workers!$B$2:$BD$55,26,FALSE),D299=2,VLOOKUP(H299,[1]Film_Workers!$B$2:$BD$55,27,FALSE),D299=3,VLOOKUP(H299,[1]Film_Workers!$B$2:$BD$55,28,FALSE),D299=4,VLOOKUP(H299,[1]Film_Workers!$B$2:$BD$55,29,FALSE),D299=5,VLOOKUP(H299,[1]Film_Workers!$B$2:$BD$55,30,FALSE),D299=6,VLOOKUP(H299,[1]Film_Workers!$B$2:$BD$55,31,FALSE),D299=7,VLOOKUP(H299,[1]Film_Workers!$B$2:$BD$55,32,FALSE),D299=8,VLOOKUP(H299,[1]Film_Workers!$B$2:$BD$55,33,FALSE),D299=9,VLOOKUP(H299,[1]Film_Workers!$B$2:$BD$55,34,FALSE),D299=10,VLOOKUP(H299,[1]Film_Workers!$B$2:$BD$55,35,FALSE),D299=11,VLOOKUP(H299,[1]Film_Workers!$B$2:$BD$55,36,FALSE),D299=12,VLOOKUP(H299,[1]Film_Workers!$B$2:$BD$55,37,FALSE)),C299=2017,_xlfn.IFS(D299=1,VLOOKUP(H299,[1]Film_Workers!$B$2:$BD$55,38,FALSE),D299=2,VLOOKUP(H299,[1]Film_Workers!$B$2:$BD$55,39,FALSE),D299=3,VLOOKUP(H299,[1]Film_Workers!$B$2:$BD$55,40,FALSE),D299=4,VLOOKUP(H299,[1]Film_Workers!$B$2:$BD$55,41,FALSE),D299=5,VLOOKUP(H299,[1]Film_Workers!$B$2:$BD$55,42,FALSE),D299=6,VLOOKUP(H299,[1]Film_Workers!$B$2:$BD$55,43,FALSE),D299=7,VLOOKUP(H299,[1]Film_Workers!$B$2:$BD$55,43,FALSE),D299=8,VLOOKUP(H299,[1]Film_Workers!$B$2:$BD$55,44,FALSE),D299=9,VLOOKUP(H299,[1]Film_Workers!$B$2:$BD$55,45,FALSE),D299=10,VLOOKUP(H299,[1]Film_Workers!$B$2:$BD$55,46,FALSE),D299=11,VLOOKUP(H299,[1]Film_Workers!$B$2:$BD$55,47,FALSE),D299=12,VLOOKUP(H299,[1]Film_Workers!$B$2:$BD$55,48)),C299=2018,_xlfn.IFS(D299=1,VLOOKUP(H299,[1]Film_Workers!$B$2:$BD$55,49,FALSE),D299=2,VLOOKUP(H299,[1]Film_Workers!$B$2:$BD$55,50,FALSE),D299=3,VLOOKUP(H299,[1]Film_Workers!$B$2:$BD$55,51,FALSE),D299=4,VLOOKUP(H299,[1]Film_Workers!$B$2:$BD$55,52,FALSE),D299=5,VLOOKUP(H299,[1]Film_Workers!$B$2:$BD$55,53,FALSE),D299=6,VLOOKUP(H299,[1]Film_Workers!$B$2:$BD$55,54)))</f>
        <v>0</v>
      </c>
      <c r="W299">
        <f>_xlfn.IFS(C299=2014,_xlfn.IFS(D299=1,VLOOKUP(H299,[1]Priv_Workers!$B$2:$BD$55,2,FALSE),D299=2,VLOOKUP(H299,[1]Priv_Workers!$B$2:$BD$55,3,FALSE),D299=3,VLOOKUP(H299,[1]Priv_Workers!$B$2:$BD$55,4,FALSE),D299=4,VLOOKUP(H299,[1]Priv_Workers!$B$2:$BD$55,5,FALSE),D299=5,VLOOKUP(H299,[1]Priv_Workers!$B$2:$BD$55,6,FALSE),D299=6,VLOOKUP(H299,[1]Priv_Workers!$B$2:$BD$55,7,FALSE),D299=7,VLOOKUP(H299,[1]Priv_Workers!$B$2:$BD$55,8,FALSE),D299=8,VLOOKUP(H299,[1]Priv_Workers!$B$2:$BD$55,9,FALSE),D299=9,VLOOKUP(H299,[1]Priv_Workers!$B$2:$BD$55,10,FALSE),D299=10,VLOOKUP(H299,[1]Priv_Workers!$B$2:$BD$55,11,FALSE),D299=11,VLOOKUP(H299,[1]Priv_Workers!$B$2:$BD$55,12,FALSE),D299=12,VLOOKUP(H299,[1]Priv_Workers!$B$2:$BD$55,13,FALSE)),C299=2015,_xlfn.IFS(D299=1,VLOOKUP(H299,[1]Priv_Workers!$B$2:$BD$55,14,FALSE),D299=2,VLOOKUP(H299,[1]Priv_Workers!$B$2:$BD$55,15,FALSE),D299=3,VLOOKUP(H299,[1]Priv_Workers!$B$2:$BD$55,16,FALSE),D299=4,VLOOKUP(H299,[1]Priv_Workers!$B$2:$BD$55,17,FALSE),D299=5,VLOOKUP(H299,[1]Priv_Workers!$B$2:$BD$55,18,FALSE),D299=6,VLOOKUP(H299,[1]Priv_Workers!$B$2:$BD$55,19,FALSE),D299=7,VLOOKUP(H299,[1]Priv_Workers!$B$2:$BD$55,20,FALSE),D299=8,VLOOKUP(H299,[1]Priv_Workers!$B$2:$BD$55,21,FALSE),D299=9,VLOOKUP(H299,[1]Priv_Workers!$B$2:$BD$55,22,FALSE),D299=10,VLOOKUP(H299,[1]Priv_Workers!$B$2:$BD$55,23,FALSE),D299=11,VLOOKUP(H299,[1]Priv_Workers!$B$2:$BD$55,24,FALSE),D299=12,VLOOKUP(H299,[1]Priv_Workers!$B$2:$BD$55,25,FALSE)),C299=2016,_xlfn.IFS(D299=1,VLOOKUP(H299,[1]Priv_Workers!$B$2:$BD$55,26,FALSE),D299=2,VLOOKUP(H299,[1]Priv_Workers!$B$2:$BD$55,27,FALSE),D299=3,VLOOKUP(H299,[1]Priv_Workers!$B$2:$BD$55,28,FALSE),D299=4,VLOOKUP(H299,[1]Priv_Workers!$B$2:$BD$55,29,FALSE),D299=5,VLOOKUP(H299,[1]Priv_Workers!$B$2:$BD$55,30,FALSE),D299=6,VLOOKUP(H299,[1]Priv_Workers!$B$2:$BD$55,31,FALSE),D299=7,VLOOKUP(H299,[1]Priv_Workers!$B$2:$BD$55,32,FALSE),D299=8,VLOOKUP(H299,[1]Priv_Workers!$B$2:$BD$55,33,FALSE),D299=9,VLOOKUP(H299,[1]Priv_Workers!$B$2:$BD$55,34,FALSE),D299=10,VLOOKUP(H299,[1]Priv_Workers!$B$2:$BD$55,35,FALSE),D299=11,VLOOKUP(H299,[1]Priv_Workers!$B$2:$BD$55,36,FALSE),D299=12,VLOOKUP(H299,[1]Priv_Workers!$B$2:$BD$55,37,FALSE)),C299=2017,_xlfn.IFS(D299=1,VLOOKUP(H299,[1]Priv_Workers!$B$2:$BD$55,38,FALSE),D299=2,VLOOKUP(H299,[1]Priv_Workers!$B$2:$BD$55,39,FALSE),D299=3,VLOOKUP(H299,[1]Priv_Workers!$B$2:$BD$55,40,FALSE),D299=4,VLOOKUP(H299,[1]Priv_Workers!$B$2:$BD$55,41,FALSE),D299=5,VLOOKUP(H299,[1]Priv_Workers!$B$2:$BD$55,42,FALSE),D299=6,VLOOKUP(H299,[1]Priv_Workers!$B$2:$BD$55,43,FALSE),D299=7,VLOOKUP(H299,[1]Priv_Workers!$B$2:$BD$55,43,FALSE),D299=8,VLOOKUP(H299,[1]Priv_Workers!$B$2:$BD$55,44,FALSE),D299=9,VLOOKUP(H299,[1]Priv_Workers!$B$2:$BD$55,45,FALSE),D299=10,VLOOKUP(H299,[1]Priv_Workers!$B$2:$BD$55,46,FALSE),D299=11,VLOOKUP(H299,[1]Priv_Workers!$B$2:$BD$55,47,FALSE),D299=12,VLOOKUP(H299,[1]Priv_Workers!$B$2:$BD$55,48)),C299=2018,_xlfn.IFS(D299=1,VLOOKUP(H299,[1]Priv_Workers!$B$2:$BD$55,49,FALSE),D299=2,VLOOKUP(H299,[1]Priv_Workers!$B$2:$BD$55,50,FALSE),D299=3,VLOOKUP(H299,[1]Priv_Workers!$B$2:$BD$55,51,FALSE),D299=4,VLOOKUP(H299,[1]Priv_Workers!$B$2:$BD$55,52,FALSE),D299=5,VLOOKUP(H299,[1]Priv_Workers!$B$2:$BD$55,53,FALSE),D299=6,VLOOKUP(H299,[1]Priv_Workers!$B$2:$BD$55,54)))</f>
        <v>0</v>
      </c>
      <c r="X299" s="3" t="e">
        <f t="shared" si="35"/>
        <v>#DIV/0!</v>
      </c>
      <c r="Y299" s="2">
        <f>_xlfn.IFS(C299=2014, _xlfn.IFS(E299=1, VLOOKUP(H299, [1]Wage_Info!$B$2:$AH$55, 2, FALSE), E299=2, VLOOKUP(H299, [1]Wage_Info!$B$2:$AH$55, 3, FALSE), E299=3, VLOOKUP(H299, [1]Wage_Info!$B$2:$AH$55, 4, FALSE), E299=4, VLOOKUP(H299, [1]Wage_Info!$B$2:$AH$55, 5, FALSE)), C299=2015, _xlfn.IFS(E299=1, VLOOKUP(H299, [1]Wage_Info!$B$2:$AH$55, 6, FALSE), E299=2, VLOOKUP(H299, [1]Wage_Info!$B$2:$AH$55, 7, FALSE), E299=3, VLOOKUP(H299, [1]Wage_Info!$B$2:$AH$55, 8, FALSE), E299=4, VLOOKUP(H299, [1]Wage_Info!$B$2:$AH$55, 9, FALSE)), C299=2016, _xlfn.IFS(E299=1, VLOOKUP(H299, [1]Wage_Info!$B$2:$AH$55, 10, FALSE), E299=2, VLOOKUP(H299, [1]Wage_Info!$B$2:$AH$55, 11, FALSE), E299=3, VLOOKUP(H299, [1]Wage_Info!$B$2:$AH$55, 12, FALSE), E299=4, VLOOKUP(H299, [1]Wage_Info!$B$2:$AH$55, 13, FALSE)), C299=2017, _xlfn.IFS(E299=1, VLOOKUP(H299, [1]Wage_Info!$B$2:$AH$55, 14, FALSE), E299=2, VLOOKUP(H299, [1]Wage_Info!$B$2:$AH$55, 15, FALSE), E299=3, VLOOKUP(H299, [1]Wage_Info!$B$2:$AH$55, 16, FALSE), E299=4, VLOOKUP(H299, [1]Wage_Info!$B$2:$AH$55, 17, FALSE)), C299 = 2018, _xlfn.IFS(E299=1, VLOOKUP(H299, [1]Wage_Info!$B$2:$AH$55, 18, FALSE), E299=3, VLOOKUP(H299, [1]Wage_Info!$B$2:$AH$55, 19, FALSE)))</f>
        <v>0</v>
      </c>
      <c r="Z299" s="2">
        <f>_xlfn.IFS(C299=2014, _xlfn.IFS(E299=1, VLOOKUP(H299, [1]Wage_Info!$B$2:$AL$55, 20, FALSE), E299=2, VLOOKUP(H299, [1]Wage_Info!$B$2:$AL$55, 21, FALSE), E299=3, VLOOKUP(H299, [1]Wage_Info!$B$2:$AL$55, 22, FALSE), E299=4, VLOOKUP(H299, [1]Wage_Info!$B$2:$AL$55, 23, FALSE)), C299=2015, _xlfn.IFS(E299=1, VLOOKUP(H299, [1]Wage_Info!$B$2:$AL$55, 24, FALSE), E299=2, VLOOKUP(H299, [1]Wage_Info!$B$2:$AL$55, 25, FALSE), E299=3, VLOOKUP(H299, [1]Wage_Info!$B$2:$AL$55, 26, FALSE), E299=4, VLOOKUP(H299, [1]Wage_Info!$B$2:$AL$55, 27, FALSE)), C299=2016, _xlfn.IFS(E299=1, VLOOKUP(H299, [1]Wage_Info!$B$2:$AL$55, 28, FALSE), E299=2, VLOOKUP(H299, [1]Wage_Info!$B$2:$AL$55, 29, FALSE), E299=3, VLOOKUP(H299, [1]Wage_Info!$B$2:$AL$55, 30, FALSE), E299=4, VLOOKUP(H299, [1]Wage_Info!$B$2:$AL$55, 31, FALSE)), C299=2017, _xlfn.IFS(E299=1, VLOOKUP(H299, [1]Wage_Info!$B$2:$AL$55, 32, FALSE), E299=2, VLOOKUP(H299, [1]Wage_Info!$B$2:$AL$55, 33, FALSE), E299=3, VLOOKUP(H299, [1]Wage_Info!$B$2:$AL$55, 34, FALSE), E299=4, VLOOKUP(H299, [1]Wage_Info!$B$2:$AL$55, 35, FALSE)), C299 = 2018, _xlfn.IFS(E299=1, VLOOKUP(H299, [1]Wage_Info!$B$2:$AL$55, 36, FALSE), E299=2, VLOOKUP(H299, [1]Wage_Info!$B$2:$AL$55, 37, FALSE)))</f>
        <v>0</v>
      </c>
      <c r="AA299" s="4" t="e">
        <f t="shared" si="36"/>
        <v>#DIV/0!</v>
      </c>
      <c r="AB299">
        <f>[1]Key!C299</f>
        <v>1</v>
      </c>
      <c r="AC299">
        <f t="shared" si="37"/>
        <v>0</v>
      </c>
      <c r="AD299">
        <f t="shared" si="38"/>
        <v>0</v>
      </c>
      <c r="AE299">
        <f t="shared" si="39"/>
        <v>0</v>
      </c>
      <c r="AF299">
        <f>[1]Key!D299</f>
        <v>0</v>
      </c>
    </row>
    <row r="300" spans="1:32" x14ac:dyDescent="0.3">
      <c r="A300">
        <v>299</v>
      </c>
      <c r="B300">
        <v>118</v>
      </c>
      <c r="C300">
        <v>2015</v>
      </c>
      <c r="D300">
        <v>6</v>
      </c>
      <c r="E300">
        <f t="shared" si="32"/>
        <v>2</v>
      </c>
      <c r="F300">
        <v>2017</v>
      </c>
      <c r="G300" t="s">
        <v>65</v>
      </c>
      <c r="H300" s="1">
        <f>VALUE(IF(G300="foreign",53,SUBSTITUTE(G300,G300,VLOOKUP(G300,[1]Key!$G$2:$H$55,2,))))</f>
        <v>11</v>
      </c>
      <c r="I300" t="s">
        <v>114</v>
      </c>
      <c r="J300">
        <f>VALUE(_xlfn.IFS(I300="foreign",53,I300="fictional",54, I300="unspecified", 55, NOT(OR(I300="foreign",I300="fictional")),SUBSTITUTE(I300,I300,VLOOKUP(I300,[1]Key!$G$2:$H$55,2,))))</f>
        <v>29</v>
      </c>
      <c r="K300">
        <f t="shared" si="33"/>
        <v>0</v>
      </c>
      <c r="L300">
        <f>VLOOKUP(H300, [1]Key!$H$2:$K$54, 2)</f>
        <v>5</v>
      </c>
      <c r="M300">
        <f>VLOOKUP(J300, [1]Key!$H$2:$K$54, 2)</f>
        <v>2</v>
      </c>
      <c r="N300">
        <f>VLOOKUP("*"&amp;G300&amp;"*",[1]Key!$N$2:$O$6,2,FALSE)</f>
        <v>3</v>
      </c>
      <c r="O300">
        <f>VLOOKUP("*"&amp;G300&amp;"*",[1]Key!$R$2:$S$11,2,FALSE)</f>
        <v>7</v>
      </c>
      <c r="P300">
        <v>1803</v>
      </c>
      <c r="Q300" s="2">
        <v>30000000</v>
      </c>
      <c r="R300" t="s">
        <v>54</v>
      </c>
      <c r="S300">
        <f>VLOOKUP(R300, [1]Key!$U$2:$V$50, 2, FALSE)</f>
        <v>8</v>
      </c>
      <c r="T300">
        <f t="shared" si="34"/>
        <v>1</v>
      </c>
      <c r="U300">
        <f>_xlfn.IFS(C300=2018, VLOOKUP(H300, '[1]State Pop'!$B$2:$G$55,6),C300=2017, VLOOKUP(H300, '[1]State Pop'!$B$2:$F$55,5),C300=2016, VLOOKUP(H300, '[1]State Pop'!$B$2:$F$55,4), C300=2015, VLOOKUP(H300, '[1]State Pop'!$B$2:$F$55,3), C300=2014, VLOOKUP(H300, '[1]State Pop'!$B$2:$F$55,2))</f>
        <v>10199533</v>
      </c>
      <c r="V300">
        <f>_xlfn.IFS(C300=2014,_xlfn.IFS(D300=1,VLOOKUP(H300,[1]Film_Workers!$B$2:$BD$55,2,FALSE),D300=2,VLOOKUP(H300,[1]Film_Workers!$B$2:$BD$55,3,FALSE),D300=3,VLOOKUP(H300,[1]Film_Workers!$B$2:$BD$55,4,FALSE),D300=4,VLOOKUP(H300,[1]Film_Workers!$B$2:$BD$55,5,FALSE),D300=5,VLOOKUP(H300,[1]Film_Workers!$B$2:$BD$55,6,FALSE),D300=6,VLOOKUP(H300,[1]Film_Workers!$B$2:$BD$55,7,FALSE),D300=7,VLOOKUP(H300,[1]Film_Workers!$B$2:$BD$55,8,FALSE),D300=8,VLOOKUP(H300,[1]Film_Workers!$B$2:$BD$55,9,FALSE),D300=9,VLOOKUP(H300,[1]Film_Workers!$B$2:$BD$55,10,FALSE),D300=10,VLOOKUP(H300,[1]Film_Workers!$B$2:$BD$55,11,FALSE),D300=11,VLOOKUP(H300,[1]Film_Workers!$B$2:$BD$55,12,FALSE),D300=12,VLOOKUP(H300,[1]Film_Workers!$B$2:$BD$55,13,FALSE)),C300=2015,_xlfn.IFS(D300=1,VLOOKUP(H300,[1]Film_Workers!$B$2:$BD$55,14,FALSE),D300=2,VLOOKUP(H300,[1]Film_Workers!$B$2:$BD$55,15,FALSE),D300=3,VLOOKUP(H300,[1]Film_Workers!$B$2:$BD$55,16,FALSE),D300=4,VLOOKUP(H300,[1]Film_Workers!$B$2:$BD$55,17,FALSE),D300=5,VLOOKUP(H300,[1]Film_Workers!$B$2:$BD$55,18,FALSE),D300=6,VLOOKUP(H300,[1]Film_Workers!$B$2:$BD$55,19,FALSE),D300=7,VLOOKUP(H300,[1]Film_Workers!$B$2:$BD$55,20,FALSE),D300=8,VLOOKUP(H300,[1]Film_Workers!$B$2:$BD$55,21,FALSE),D300=9,VLOOKUP(H300,[1]Film_Workers!$B$2:$BD$55,22,FALSE),D300=10,VLOOKUP(H300,[1]Film_Workers!$B$2:$BD$55,23,FALSE),D300=11,VLOOKUP(H300,[1]Film_Workers!$B$2:$BD$55,24,FALSE),D300=12,VLOOKUP(H300,[1]Film_Workers!$B$2:$BD$55,25,FALSE)),C300=2016,_xlfn.IFS(D300=1,VLOOKUP(H300,[1]Film_Workers!$B$2:$BD$55,26,FALSE),D300=2,VLOOKUP(H300,[1]Film_Workers!$B$2:$BD$55,27,FALSE),D300=3,VLOOKUP(H300,[1]Film_Workers!$B$2:$BD$55,28,FALSE),D300=4,VLOOKUP(H300,[1]Film_Workers!$B$2:$BD$55,29,FALSE),D300=5,VLOOKUP(H300,[1]Film_Workers!$B$2:$BD$55,30,FALSE),D300=6,VLOOKUP(H300,[1]Film_Workers!$B$2:$BD$55,31,FALSE),D300=7,VLOOKUP(H300,[1]Film_Workers!$B$2:$BD$55,32,FALSE),D300=8,VLOOKUP(H300,[1]Film_Workers!$B$2:$BD$55,33,FALSE),D300=9,VLOOKUP(H300,[1]Film_Workers!$B$2:$BD$55,34,FALSE),D300=10,VLOOKUP(H300,[1]Film_Workers!$B$2:$BD$55,35,FALSE),D300=11,VLOOKUP(H300,[1]Film_Workers!$B$2:$BD$55,36,FALSE),D300=12,VLOOKUP(H300,[1]Film_Workers!$B$2:$BD$55,37,FALSE)),C300=2017,_xlfn.IFS(D300=1,VLOOKUP(H300,[1]Film_Workers!$B$2:$BD$55,38,FALSE),D300=2,VLOOKUP(H300,[1]Film_Workers!$B$2:$BD$55,39,FALSE),D300=3,VLOOKUP(H300,[1]Film_Workers!$B$2:$BD$55,40,FALSE),D300=4,VLOOKUP(H300,[1]Film_Workers!$B$2:$BD$55,41,FALSE),D300=5,VLOOKUP(H300,[1]Film_Workers!$B$2:$BD$55,42,FALSE),D300=6,VLOOKUP(H300,[1]Film_Workers!$B$2:$BD$55,43,FALSE),D300=7,VLOOKUP(H300,[1]Film_Workers!$B$2:$BD$55,43,FALSE),D300=8,VLOOKUP(H300,[1]Film_Workers!$B$2:$BD$55,44,FALSE),D300=9,VLOOKUP(H300,[1]Film_Workers!$B$2:$BD$55,45,FALSE),D300=10,VLOOKUP(H300,[1]Film_Workers!$B$2:$BD$55,46,FALSE),D300=11,VLOOKUP(H300,[1]Film_Workers!$B$2:$BD$55,47,FALSE),D300=12,VLOOKUP(H300,[1]Film_Workers!$B$2:$BD$55,48)),C300=2018,_xlfn.IFS(D300=1,VLOOKUP(H300,[1]Film_Workers!$B$2:$BD$55,49,FALSE),D300=2,VLOOKUP(H300,[1]Film_Workers!$B$2:$BD$55,50,FALSE),D300=3,VLOOKUP(H300,[1]Film_Workers!$B$2:$BD$55,51,FALSE),D300=4,VLOOKUP(H300,[1]Film_Workers!$B$2:$BD$55,52,FALSE),D300=5,VLOOKUP(H300,[1]Film_Workers!$B$2:$BD$55,53,FALSE),D300=6,VLOOKUP(H300,[1]Film_Workers!$B$2:$BD$55,54)))</f>
        <v>8118</v>
      </c>
      <c r="W300">
        <f>_xlfn.IFS(C300=2014,_xlfn.IFS(D300=1,VLOOKUP(H300,[1]Priv_Workers!$B$2:$BD$55,2,FALSE),D300=2,VLOOKUP(H300,[1]Priv_Workers!$B$2:$BD$55,3,FALSE),D300=3,VLOOKUP(H300,[1]Priv_Workers!$B$2:$BD$55,4,FALSE),D300=4,VLOOKUP(H300,[1]Priv_Workers!$B$2:$BD$55,5,FALSE),D300=5,VLOOKUP(H300,[1]Priv_Workers!$B$2:$BD$55,6,FALSE),D300=6,VLOOKUP(H300,[1]Priv_Workers!$B$2:$BD$55,7,FALSE),D300=7,VLOOKUP(H300,[1]Priv_Workers!$B$2:$BD$55,8,FALSE),D300=8,VLOOKUP(H300,[1]Priv_Workers!$B$2:$BD$55,9,FALSE),D300=9,VLOOKUP(H300,[1]Priv_Workers!$B$2:$BD$55,10,FALSE),D300=10,VLOOKUP(H300,[1]Priv_Workers!$B$2:$BD$55,11,FALSE),D300=11,VLOOKUP(H300,[1]Priv_Workers!$B$2:$BD$55,12,FALSE),D300=12,VLOOKUP(H300,[1]Priv_Workers!$B$2:$BD$55,13,FALSE)),C300=2015,_xlfn.IFS(D300=1,VLOOKUP(H300,[1]Priv_Workers!$B$2:$BD$55,14,FALSE),D300=2,VLOOKUP(H300,[1]Priv_Workers!$B$2:$BD$55,15,FALSE),D300=3,VLOOKUP(H300,[1]Priv_Workers!$B$2:$BD$55,16,FALSE),D300=4,VLOOKUP(H300,[1]Priv_Workers!$B$2:$BD$55,17,FALSE),D300=5,VLOOKUP(H300,[1]Priv_Workers!$B$2:$BD$55,18,FALSE),D300=6,VLOOKUP(H300,[1]Priv_Workers!$B$2:$BD$55,19,FALSE),D300=7,VLOOKUP(H300,[1]Priv_Workers!$B$2:$BD$55,20,FALSE),D300=8,VLOOKUP(H300,[1]Priv_Workers!$B$2:$BD$55,21,FALSE),D300=9,VLOOKUP(H300,[1]Priv_Workers!$B$2:$BD$55,22,FALSE),D300=10,VLOOKUP(H300,[1]Priv_Workers!$B$2:$BD$55,23,FALSE),D300=11,VLOOKUP(H300,[1]Priv_Workers!$B$2:$BD$55,24,FALSE),D300=12,VLOOKUP(H300,[1]Priv_Workers!$B$2:$BD$55,25,FALSE)),C300=2016,_xlfn.IFS(D300=1,VLOOKUP(H300,[1]Priv_Workers!$B$2:$BD$55,26,FALSE),D300=2,VLOOKUP(H300,[1]Priv_Workers!$B$2:$BD$55,27,FALSE),D300=3,VLOOKUP(H300,[1]Priv_Workers!$B$2:$BD$55,28,FALSE),D300=4,VLOOKUP(H300,[1]Priv_Workers!$B$2:$BD$55,29,FALSE),D300=5,VLOOKUP(H300,[1]Priv_Workers!$B$2:$BD$55,30,FALSE),D300=6,VLOOKUP(H300,[1]Priv_Workers!$B$2:$BD$55,31,FALSE),D300=7,VLOOKUP(H300,[1]Priv_Workers!$B$2:$BD$55,32,FALSE),D300=8,VLOOKUP(H300,[1]Priv_Workers!$B$2:$BD$55,33,FALSE),D300=9,VLOOKUP(H300,[1]Priv_Workers!$B$2:$BD$55,34,FALSE),D300=10,VLOOKUP(H300,[1]Priv_Workers!$B$2:$BD$55,35,FALSE),D300=11,VLOOKUP(H300,[1]Priv_Workers!$B$2:$BD$55,36,FALSE),D300=12,VLOOKUP(H300,[1]Priv_Workers!$B$2:$BD$55,37,FALSE)),C300=2017,_xlfn.IFS(D300=1,VLOOKUP(H300,[1]Priv_Workers!$B$2:$BD$55,38,FALSE),D300=2,VLOOKUP(H300,[1]Priv_Workers!$B$2:$BD$55,39,FALSE),D300=3,VLOOKUP(H300,[1]Priv_Workers!$B$2:$BD$55,40,FALSE),D300=4,VLOOKUP(H300,[1]Priv_Workers!$B$2:$BD$55,41,FALSE),D300=5,VLOOKUP(H300,[1]Priv_Workers!$B$2:$BD$55,42,FALSE),D300=6,VLOOKUP(H300,[1]Priv_Workers!$B$2:$BD$55,43,FALSE),D300=7,VLOOKUP(H300,[1]Priv_Workers!$B$2:$BD$55,43,FALSE),D300=8,VLOOKUP(H300,[1]Priv_Workers!$B$2:$BD$55,44,FALSE),D300=9,VLOOKUP(H300,[1]Priv_Workers!$B$2:$BD$55,45,FALSE),D300=10,VLOOKUP(H300,[1]Priv_Workers!$B$2:$BD$55,46,FALSE),D300=11,VLOOKUP(H300,[1]Priv_Workers!$B$2:$BD$55,47,FALSE),D300=12,VLOOKUP(H300,[1]Priv_Workers!$B$2:$BD$55,48)),C300=2018,_xlfn.IFS(D300=1,VLOOKUP(H300,[1]Priv_Workers!$B$2:$BD$55,49,FALSE),D300=2,VLOOKUP(H300,[1]Priv_Workers!$B$2:$BD$55,50,FALSE),D300=3,VLOOKUP(H300,[1]Priv_Workers!$B$2:$BD$55,51,FALSE),D300=4,VLOOKUP(H300,[1]Priv_Workers!$B$2:$BD$55,52,FALSE),D300=5,VLOOKUP(H300,[1]Priv_Workers!$B$2:$BD$55,53,FALSE),D300=6,VLOOKUP(H300,[1]Priv_Workers!$B$2:$BD$55,54)))</f>
        <v>3526272</v>
      </c>
      <c r="X300" s="3">
        <f t="shared" si="35"/>
        <v>2.3021479908526626E-3</v>
      </c>
      <c r="Y300" s="2">
        <f>_xlfn.IFS(C300=2014, _xlfn.IFS(E300=1, VLOOKUP(H300, [1]Wage_Info!$B$2:$AH$55, 2, FALSE), E300=2, VLOOKUP(H300, [1]Wage_Info!$B$2:$AH$55, 3, FALSE), E300=3, VLOOKUP(H300, [1]Wage_Info!$B$2:$AH$55, 4, FALSE), E300=4, VLOOKUP(H300, [1]Wage_Info!$B$2:$AH$55, 5, FALSE)), C300=2015, _xlfn.IFS(E300=1, VLOOKUP(H300, [1]Wage_Info!$B$2:$AH$55, 6, FALSE), E300=2, VLOOKUP(H300, [1]Wage_Info!$B$2:$AH$55, 7, FALSE), E300=3, VLOOKUP(H300, [1]Wage_Info!$B$2:$AH$55, 8, FALSE), E300=4, VLOOKUP(H300, [1]Wage_Info!$B$2:$AH$55, 9, FALSE)), C300=2016, _xlfn.IFS(E300=1, VLOOKUP(H300, [1]Wage_Info!$B$2:$AH$55, 10, FALSE), E300=2, VLOOKUP(H300, [1]Wage_Info!$B$2:$AH$55, 11, FALSE), E300=3, VLOOKUP(H300, [1]Wage_Info!$B$2:$AH$55, 12, FALSE), E300=4, VLOOKUP(H300, [1]Wage_Info!$B$2:$AH$55, 13, FALSE)), C300=2017, _xlfn.IFS(E300=1, VLOOKUP(H300, [1]Wage_Info!$B$2:$AH$55, 14, FALSE), E300=2, VLOOKUP(H300, [1]Wage_Info!$B$2:$AH$55, 15, FALSE), E300=3, VLOOKUP(H300, [1]Wage_Info!$B$2:$AH$55, 16, FALSE), E300=4, VLOOKUP(H300, [1]Wage_Info!$B$2:$AH$55, 17, FALSE)), C300 = 2018, _xlfn.IFS(E300=1, VLOOKUP(H300, [1]Wage_Info!$B$2:$AH$55, 18, FALSE), E300=3, VLOOKUP(H300, [1]Wage_Info!$B$2:$AH$55, 19, FALSE)))</f>
        <v>111694238</v>
      </c>
      <c r="Z300" s="2">
        <f>_xlfn.IFS(C300=2014, _xlfn.IFS(E300=1, VLOOKUP(H300, [1]Wage_Info!$B$2:$AL$55, 20, FALSE), E300=2, VLOOKUP(H300, [1]Wage_Info!$B$2:$AL$55, 21, FALSE), E300=3, VLOOKUP(H300, [1]Wage_Info!$B$2:$AL$55, 22, FALSE), E300=4, VLOOKUP(H300, [1]Wage_Info!$B$2:$AL$55, 23, FALSE)), C300=2015, _xlfn.IFS(E300=1, VLOOKUP(H300, [1]Wage_Info!$B$2:$AL$55, 24, FALSE), E300=2, VLOOKUP(H300, [1]Wage_Info!$B$2:$AL$55, 25, FALSE), E300=3, VLOOKUP(H300, [1]Wage_Info!$B$2:$AL$55, 26, FALSE), E300=4, VLOOKUP(H300, [1]Wage_Info!$B$2:$AL$55, 27, FALSE)), C300=2016, _xlfn.IFS(E300=1, VLOOKUP(H300, [1]Wage_Info!$B$2:$AL$55, 28, FALSE), E300=2, VLOOKUP(H300, [1]Wage_Info!$B$2:$AL$55, 29, FALSE), E300=3, VLOOKUP(H300, [1]Wage_Info!$B$2:$AL$55, 30, FALSE), E300=4, VLOOKUP(H300, [1]Wage_Info!$B$2:$AL$55, 31, FALSE)), C300=2017, _xlfn.IFS(E300=1, VLOOKUP(H300, [1]Wage_Info!$B$2:$AL$55, 32, FALSE), E300=2, VLOOKUP(H300, [1]Wage_Info!$B$2:$AL$55, 33, FALSE), E300=3, VLOOKUP(H300, [1]Wage_Info!$B$2:$AL$55, 34, FALSE), E300=4, VLOOKUP(H300, [1]Wage_Info!$B$2:$AL$55, 35, FALSE)), C300 = 2018, _xlfn.IFS(E300=1, VLOOKUP(H300, [1]Wage_Info!$B$2:$AL$55, 36, FALSE), E300=2, VLOOKUP(H300, [1]Wage_Info!$B$2:$AL$55, 37, FALSE)))</f>
        <v>41648395597</v>
      </c>
      <c r="AA300" s="4">
        <f t="shared" si="36"/>
        <v>2.6818377130485554E-3</v>
      </c>
      <c r="AB300">
        <f>[1]Key!C300</f>
        <v>1</v>
      </c>
      <c r="AC300">
        <f t="shared" si="37"/>
        <v>0</v>
      </c>
      <c r="AD300">
        <f t="shared" si="38"/>
        <v>0</v>
      </c>
      <c r="AE300">
        <f t="shared" si="39"/>
        <v>0</v>
      </c>
      <c r="AF300">
        <f>[1]Key!D300</f>
        <v>0</v>
      </c>
    </row>
    <row r="301" spans="1:32" x14ac:dyDescent="0.3">
      <c r="A301">
        <v>300</v>
      </c>
      <c r="B301">
        <v>119</v>
      </c>
      <c r="C301">
        <v>2016</v>
      </c>
      <c r="D301">
        <v>11</v>
      </c>
      <c r="E301">
        <f t="shared" si="32"/>
        <v>4</v>
      </c>
      <c r="F301">
        <v>2017</v>
      </c>
      <c r="G301" t="s">
        <v>62</v>
      </c>
      <c r="H301" s="1">
        <f>VALUE(IF(G301="foreign",53,SUBSTITUTE(G301,G301,VLOOKUP(G301,[1]Key!$G$2:$H$55,2,))))</f>
        <v>53</v>
      </c>
      <c r="I301" t="s">
        <v>32</v>
      </c>
      <c r="J301">
        <f>VALUE(_xlfn.IFS(I301="foreign",53,I301="fictional",54, I301="unspecified", 55, NOT(OR(I301="foreign",I301="fictional")),SUBSTITUTE(I301,I301,VLOOKUP(I301,[1]Key!$G$2:$H$55,2,))))</f>
        <v>53</v>
      </c>
      <c r="K301">
        <f t="shared" si="33"/>
        <v>1</v>
      </c>
      <c r="L301">
        <f>VLOOKUP(H301, [1]Key!$H$2:$K$54, 2)</f>
        <v>0</v>
      </c>
      <c r="M301">
        <f>VLOOKUP(J301, [1]Key!$H$2:$K$54, 2)</f>
        <v>0</v>
      </c>
      <c r="N301">
        <f>VLOOKUP("*"&amp;G301&amp;"*",[1]Key!$N$2:$O$6,2,FALSE)</f>
        <v>0</v>
      </c>
      <c r="O301">
        <f>VLOOKUP("*"&amp;G301&amp;"*",[1]Key!$R$2:$S$11,2,FALSE)</f>
        <v>0</v>
      </c>
      <c r="P301">
        <v>1733</v>
      </c>
      <c r="Q301" s="2">
        <v>30000000</v>
      </c>
      <c r="R301" t="s">
        <v>33</v>
      </c>
      <c r="S301">
        <f>VLOOKUP(R301, [1]Key!$U$2:$V$25, 2, FALSE)</f>
        <v>1</v>
      </c>
      <c r="T301">
        <f t="shared" si="34"/>
        <v>0</v>
      </c>
      <c r="U301">
        <f>_xlfn.IFS(C301=2018, VLOOKUP(H301, '[1]State Pop'!$B$2:$G$55,6),C301=2017, VLOOKUP(H301, '[1]State Pop'!$B$2:$F$55,5),C301=2016, VLOOKUP(H301, '[1]State Pop'!$B$2:$F$55,4), C301=2015, VLOOKUP(H301, '[1]State Pop'!$B$2:$F$55,3), C301=2014, VLOOKUP(H301, '[1]State Pop'!$B$2:$F$55,2))</f>
        <v>0</v>
      </c>
      <c r="V301">
        <f>_xlfn.IFS(C301=2014,_xlfn.IFS(D301=1,VLOOKUP(H301,[1]Film_Workers!$B$2:$BD$55,2,FALSE),D301=2,VLOOKUP(H301,[1]Film_Workers!$B$2:$BD$55,3,FALSE),D301=3,VLOOKUP(H301,[1]Film_Workers!$B$2:$BD$55,4,FALSE),D301=4,VLOOKUP(H301,[1]Film_Workers!$B$2:$BD$55,5,FALSE),D301=5,VLOOKUP(H301,[1]Film_Workers!$B$2:$BD$55,6,FALSE),D301=6,VLOOKUP(H301,[1]Film_Workers!$B$2:$BD$55,7,FALSE),D301=7,VLOOKUP(H301,[1]Film_Workers!$B$2:$BD$55,8,FALSE),D301=8,VLOOKUP(H301,[1]Film_Workers!$B$2:$BD$55,9,FALSE),D301=9,VLOOKUP(H301,[1]Film_Workers!$B$2:$BD$55,10,FALSE),D301=10,VLOOKUP(H301,[1]Film_Workers!$B$2:$BD$55,11,FALSE),D301=11,VLOOKUP(H301,[1]Film_Workers!$B$2:$BD$55,12,FALSE),D301=12,VLOOKUP(H301,[1]Film_Workers!$B$2:$BD$55,13,FALSE)),C301=2015,_xlfn.IFS(D301=1,VLOOKUP(H301,[1]Film_Workers!$B$2:$BD$55,14,FALSE),D301=2,VLOOKUP(H301,[1]Film_Workers!$B$2:$BD$55,15,FALSE),D301=3,VLOOKUP(H301,[1]Film_Workers!$B$2:$BD$55,16,FALSE),D301=4,VLOOKUP(H301,[1]Film_Workers!$B$2:$BD$55,17,FALSE),D301=5,VLOOKUP(H301,[1]Film_Workers!$B$2:$BD$55,18,FALSE),D301=6,VLOOKUP(H301,[1]Film_Workers!$B$2:$BD$55,19,FALSE),D301=7,VLOOKUP(H301,[1]Film_Workers!$B$2:$BD$55,20,FALSE),D301=8,VLOOKUP(H301,[1]Film_Workers!$B$2:$BD$55,21,FALSE),D301=9,VLOOKUP(H301,[1]Film_Workers!$B$2:$BD$55,22,FALSE),D301=10,VLOOKUP(H301,[1]Film_Workers!$B$2:$BD$55,23,FALSE),D301=11,VLOOKUP(H301,[1]Film_Workers!$B$2:$BD$55,24,FALSE),D301=12,VLOOKUP(H301,[1]Film_Workers!$B$2:$BD$55,25,FALSE)),C301=2016,_xlfn.IFS(D301=1,VLOOKUP(H301,[1]Film_Workers!$B$2:$BD$55,26,FALSE),D301=2,VLOOKUP(H301,[1]Film_Workers!$B$2:$BD$55,27,FALSE),D301=3,VLOOKUP(H301,[1]Film_Workers!$B$2:$BD$55,28,FALSE),D301=4,VLOOKUP(H301,[1]Film_Workers!$B$2:$BD$55,29,FALSE),D301=5,VLOOKUP(H301,[1]Film_Workers!$B$2:$BD$55,30,FALSE),D301=6,VLOOKUP(H301,[1]Film_Workers!$B$2:$BD$55,31,FALSE),D301=7,VLOOKUP(H301,[1]Film_Workers!$B$2:$BD$55,32,FALSE),D301=8,VLOOKUP(H301,[1]Film_Workers!$B$2:$BD$55,33,FALSE),D301=9,VLOOKUP(H301,[1]Film_Workers!$B$2:$BD$55,34,FALSE),D301=10,VLOOKUP(H301,[1]Film_Workers!$B$2:$BD$55,35,FALSE),D301=11,VLOOKUP(H301,[1]Film_Workers!$B$2:$BD$55,36,FALSE),D301=12,VLOOKUP(H301,[1]Film_Workers!$B$2:$BD$55,37,FALSE)),C301=2017,_xlfn.IFS(D301=1,VLOOKUP(H301,[1]Film_Workers!$B$2:$BD$55,38,FALSE),D301=2,VLOOKUP(H301,[1]Film_Workers!$B$2:$BD$55,39,FALSE),D301=3,VLOOKUP(H301,[1]Film_Workers!$B$2:$BD$55,40,FALSE),D301=4,VLOOKUP(H301,[1]Film_Workers!$B$2:$BD$55,41,FALSE),D301=5,VLOOKUP(H301,[1]Film_Workers!$B$2:$BD$55,42,FALSE),D301=6,VLOOKUP(H301,[1]Film_Workers!$B$2:$BD$55,43,FALSE),D301=7,VLOOKUP(H301,[1]Film_Workers!$B$2:$BD$55,43,FALSE),D301=8,VLOOKUP(H301,[1]Film_Workers!$B$2:$BD$55,44,FALSE),D301=9,VLOOKUP(H301,[1]Film_Workers!$B$2:$BD$55,45,FALSE),D301=10,VLOOKUP(H301,[1]Film_Workers!$B$2:$BD$55,46,FALSE),D301=11,VLOOKUP(H301,[1]Film_Workers!$B$2:$BD$55,47,FALSE),D301=12,VLOOKUP(H301,[1]Film_Workers!$B$2:$BD$55,48)),C301=2018,_xlfn.IFS(D301=1,VLOOKUP(H301,[1]Film_Workers!$B$2:$BD$55,49,FALSE),D301=2,VLOOKUP(H301,[1]Film_Workers!$B$2:$BD$55,50,FALSE),D301=3,VLOOKUP(H301,[1]Film_Workers!$B$2:$BD$55,51,FALSE),D301=4,VLOOKUP(H301,[1]Film_Workers!$B$2:$BD$55,52,FALSE),D301=5,VLOOKUP(H301,[1]Film_Workers!$B$2:$BD$55,53,FALSE),D301=6,VLOOKUP(H301,[1]Film_Workers!$B$2:$BD$55,54)))</f>
        <v>0</v>
      </c>
      <c r="W301">
        <f>_xlfn.IFS(C301=2014,_xlfn.IFS(D301=1,VLOOKUP(H301,[1]Priv_Workers!$B$2:$BD$55,2,FALSE),D301=2,VLOOKUP(H301,[1]Priv_Workers!$B$2:$BD$55,3,FALSE),D301=3,VLOOKUP(H301,[1]Priv_Workers!$B$2:$BD$55,4,FALSE),D301=4,VLOOKUP(H301,[1]Priv_Workers!$B$2:$BD$55,5,FALSE),D301=5,VLOOKUP(H301,[1]Priv_Workers!$B$2:$BD$55,6,FALSE),D301=6,VLOOKUP(H301,[1]Priv_Workers!$B$2:$BD$55,7,FALSE),D301=7,VLOOKUP(H301,[1]Priv_Workers!$B$2:$BD$55,8,FALSE),D301=8,VLOOKUP(H301,[1]Priv_Workers!$B$2:$BD$55,9,FALSE),D301=9,VLOOKUP(H301,[1]Priv_Workers!$B$2:$BD$55,10,FALSE),D301=10,VLOOKUP(H301,[1]Priv_Workers!$B$2:$BD$55,11,FALSE),D301=11,VLOOKUP(H301,[1]Priv_Workers!$B$2:$BD$55,12,FALSE),D301=12,VLOOKUP(H301,[1]Priv_Workers!$B$2:$BD$55,13,FALSE)),C301=2015,_xlfn.IFS(D301=1,VLOOKUP(H301,[1]Priv_Workers!$B$2:$BD$55,14,FALSE),D301=2,VLOOKUP(H301,[1]Priv_Workers!$B$2:$BD$55,15,FALSE),D301=3,VLOOKUP(H301,[1]Priv_Workers!$B$2:$BD$55,16,FALSE),D301=4,VLOOKUP(H301,[1]Priv_Workers!$B$2:$BD$55,17,FALSE),D301=5,VLOOKUP(H301,[1]Priv_Workers!$B$2:$BD$55,18,FALSE),D301=6,VLOOKUP(H301,[1]Priv_Workers!$B$2:$BD$55,19,FALSE),D301=7,VLOOKUP(H301,[1]Priv_Workers!$B$2:$BD$55,20,FALSE),D301=8,VLOOKUP(H301,[1]Priv_Workers!$B$2:$BD$55,21,FALSE),D301=9,VLOOKUP(H301,[1]Priv_Workers!$B$2:$BD$55,22,FALSE),D301=10,VLOOKUP(H301,[1]Priv_Workers!$B$2:$BD$55,23,FALSE),D301=11,VLOOKUP(H301,[1]Priv_Workers!$B$2:$BD$55,24,FALSE),D301=12,VLOOKUP(H301,[1]Priv_Workers!$B$2:$BD$55,25,FALSE)),C301=2016,_xlfn.IFS(D301=1,VLOOKUP(H301,[1]Priv_Workers!$B$2:$BD$55,26,FALSE),D301=2,VLOOKUP(H301,[1]Priv_Workers!$B$2:$BD$55,27,FALSE),D301=3,VLOOKUP(H301,[1]Priv_Workers!$B$2:$BD$55,28,FALSE),D301=4,VLOOKUP(H301,[1]Priv_Workers!$B$2:$BD$55,29,FALSE),D301=5,VLOOKUP(H301,[1]Priv_Workers!$B$2:$BD$55,30,FALSE),D301=6,VLOOKUP(H301,[1]Priv_Workers!$B$2:$BD$55,31,FALSE),D301=7,VLOOKUP(H301,[1]Priv_Workers!$B$2:$BD$55,32,FALSE),D301=8,VLOOKUP(H301,[1]Priv_Workers!$B$2:$BD$55,33,FALSE),D301=9,VLOOKUP(H301,[1]Priv_Workers!$B$2:$BD$55,34,FALSE),D301=10,VLOOKUP(H301,[1]Priv_Workers!$B$2:$BD$55,35,FALSE),D301=11,VLOOKUP(H301,[1]Priv_Workers!$B$2:$BD$55,36,FALSE),D301=12,VLOOKUP(H301,[1]Priv_Workers!$B$2:$BD$55,37,FALSE)),C301=2017,_xlfn.IFS(D301=1,VLOOKUP(H301,[1]Priv_Workers!$B$2:$BD$55,38,FALSE),D301=2,VLOOKUP(H301,[1]Priv_Workers!$B$2:$BD$55,39,FALSE),D301=3,VLOOKUP(H301,[1]Priv_Workers!$B$2:$BD$55,40,FALSE),D301=4,VLOOKUP(H301,[1]Priv_Workers!$B$2:$BD$55,41,FALSE),D301=5,VLOOKUP(H301,[1]Priv_Workers!$B$2:$BD$55,42,FALSE),D301=6,VLOOKUP(H301,[1]Priv_Workers!$B$2:$BD$55,43,FALSE),D301=7,VLOOKUP(H301,[1]Priv_Workers!$B$2:$BD$55,43,FALSE),D301=8,VLOOKUP(H301,[1]Priv_Workers!$B$2:$BD$55,44,FALSE),D301=9,VLOOKUP(H301,[1]Priv_Workers!$B$2:$BD$55,45,FALSE),D301=10,VLOOKUP(H301,[1]Priv_Workers!$B$2:$BD$55,46,FALSE),D301=11,VLOOKUP(H301,[1]Priv_Workers!$B$2:$BD$55,47,FALSE),D301=12,VLOOKUP(H301,[1]Priv_Workers!$B$2:$BD$55,48)),C301=2018,_xlfn.IFS(D301=1,VLOOKUP(H301,[1]Priv_Workers!$B$2:$BD$55,49,FALSE),D301=2,VLOOKUP(H301,[1]Priv_Workers!$B$2:$BD$55,50,FALSE),D301=3,VLOOKUP(H301,[1]Priv_Workers!$B$2:$BD$55,51,FALSE),D301=4,VLOOKUP(H301,[1]Priv_Workers!$B$2:$BD$55,52,FALSE),D301=5,VLOOKUP(H301,[1]Priv_Workers!$B$2:$BD$55,53,FALSE),D301=6,VLOOKUP(H301,[1]Priv_Workers!$B$2:$BD$55,54)))</f>
        <v>0</v>
      </c>
      <c r="X301" s="3" t="e">
        <f t="shared" si="35"/>
        <v>#DIV/0!</v>
      </c>
      <c r="Y301" s="2">
        <f>_xlfn.IFS(C301=2014, _xlfn.IFS(E301=1, VLOOKUP(H301, [1]Wage_Info!$B$2:$AH$55, 2, FALSE), E301=2, VLOOKUP(H301, [1]Wage_Info!$B$2:$AH$55, 3, FALSE), E301=3, VLOOKUP(H301, [1]Wage_Info!$B$2:$AH$55, 4, FALSE), E301=4, VLOOKUP(H301, [1]Wage_Info!$B$2:$AH$55, 5, FALSE)), C301=2015, _xlfn.IFS(E301=1, VLOOKUP(H301, [1]Wage_Info!$B$2:$AH$55, 6, FALSE), E301=2, VLOOKUP(H301, [1]Wage_Info!$B$2:$AH$55, 7, FALSE), E301=3, VLOOKUP(H301, [1]Wage_Info!$B$2:$AH$55, 8, FALSE), E301=4, VLOOKUP(H301, [1]Wage_Info!$B$2:$AH$55, 9, FALSE)), C301=2016, _xlfn.IFS(E301=1, VLOOKUP(H301, [1]Wage_Info!$B$2:$AH$55, 10, FALSE), E301=2, VLOOKUP(H301, [1]Wage_Info!$B$2:$AH$55, 11, FALSE), E301=3, VLOOKUP(H301, [1]Wage_Info!$B$2:$AH$55, 12, FALSE), E301=4, VLOOKUP(H301, [1]Wage_Info!$B$2:$AH$55, 13, FALSE)), C301=2017, _xlfn.IFS(E301=1, VLOOKUP(H301, [1]Wage_Info!$B$2:$AH$55, 14, FALSE), E301=2, VLOOKUP(H301, [1]Wage_Info!$B$2:$AH$55, 15, FALSE), E301=3, VLOOKUP(H301, [1]Wage_Info!$B$2:$AH$55, 16, FALSE), E301=4, VLOOKUP(H301, [1]Wage_Info!$B$2:$AH$55, 17, FALSE)), C301 = 2018, _xlfn.IFS(E301=1, VLOOKUP(H301, [1]Wage_Info!$B$2:$AH$55, 18, FALSE), E301=3, VLOOKUP(H301, [1]Wage_Info!$B$2:$AH$55, 19, FALSE)))</f>
        <v>0</v>
      </c>
      <c r="Z301" s="2">
        <f>_xlfn.IFS(C301=2014, _xlfn.IFS(E301=1, VLOOKUP(H301, [1]Wage_Info!$B$2:$AL$55, 20, FALSE), E301=2, VLOOKUP(H301, [1]Wage_Info!$B$2:$AL$55, 21, FALSE), E301=3, VLOOKUP(H301, [1]Wage_Info!$B$2:$AL$55, 22, FALSE), E301=4, VLOOKUP(H301, [1]Wage_Info!$B$2:$AL$55, 23, FALSE)), C301=2015, _xlfn.IFS(E301=1, VLOOKUP(H301, [1]Wage_Info!$B$2:$AL$55, 24, FALSE), E301=2, VLOOKUP(H301, [1]Wage_Info!$B$2:$AL$55, 25, FALSE), E301=3, VLOOKUP(H301, [1]Wage_Info!$B$2:$AL$55, 26, FALSE), E301=4, VLOOKUP(H301, [1]Wage_Info!$B$2:$AL$55, 27, FALSE)), C301=2016, _xlfn.IFS(E301=1, VLOOKUP(H301, [1]Wage_Info!$B$2:$AL$55, 28, FALSE), E301=2, VLOOKUP(H301, [1]Wage_Info!$B$2:$AL$55, 29, FALSE), E301=3, VLOOKUP(H301, [1]Wage_Info!$B$2:$AL$55, 30, FALSE), E301=4, VLOOKUP(H301, [1]Wage_Info!$B$2:$AL$55, 31, FALSE)), C301=2017, _xlfn.IFS(E301=1, VLOOKUP(H301, [1]Wage_Info!$B$2:$AL$55, 32, FALSE), E301=2, VLOOKUP(H301, [1]Wage_Info!$B$2:$AL$55, 33, FALSE), E301=3, VLOOKUP(H301, [1]Wage_Info!$B$2:$AL$55, 34, FALSE), E301=4, VLOOKUP(H301, [1]Wage_Info!$B$2:$AL$55, 35, FALSE)), C301 = 2018, _xlfn.IFS(E301=1, VLOOKUP(H301, [1]Wage_Info!$B$2:$AL$55, 36, FALSE), E301=2, VLOOKUP(H301, [1]Wage_Info!$B$2:$AL$55, 37, FALSE)))</f>
        <v>0</v>
      </c>
      <c r="AA301" s="4" t="e">
        <f t="shared" si="36"/>
        <v>#DIV/0!</v>
      </c>
      <c r="AB301">
        <f>[1]Key!C301</f>
        <v>1</v>
      </c>
      <c r="AC301">
        <f t="shared" si="37"/>
        <v>0</v>
      </c>
      <c r="AD301">
        <f t="shared" si="38"/>
        <v>0</v>
      </c>
      <c r="AE301">
        <f t="shared" si="39"/>
        <v>0</v>
      </c>
      <c r="AF301">
        <f>[1]Key!D301</f>
        <v>0</v>
      </c>
    </row>
    <row r="302" spans="1:32" x14ac:dyDescent="0.3">
      <c r="A302">
        <v>301</v>
      </c>
      <c r="B302">
        <v>120</v>
      </c>
      <c r="C302">
        <v>2016</v>
      </c>
      <c r="D302">
        <v>5</v>
      </c>
      <c r="E302">
        <f t="shared" si="32"/>
        <v>2</v>
      </c>
      <c r="F302">
        <v>2017</v>
      </c>
      <c r="G302" t="s">
        <v>78</v>
      </c>
      <c r="H302" s="1">
        <f>VALUE(IF(G302="foreign",53,SUBSTITUTE(G302,G302,VLOOKUP(G302,[1]Key!$G$2:$H$55,2,))))</f>
        <v>34</v>
      </c>
      <c r="I302" t="s">
        <v>131</v>
      </c>
      <c r="J302">
        <f>VALUE(_xlfn.IFS(I302="foreign",53,I302="fictional",54, I302="unspecified", 55, NOT(OR(I302="foreign",I302="fictional")),SUBSTITUTE(I302,I302,VLOOKUP(I302,[1]Key!$G$2:$H$55,2,))))</f>
        <v>26</v>
      </c>
      <c r="K302">
        <f t="shared" si="33"/>
        <v>0</v>
      </c>
      <c r="L302">
        <f>VLOOKUP(H302, [1]Key!$H$2:$K$54, 2)</f>
        <v>2</v>
      </c>
      <c r="M302">
        <f>VLOOKUP(J302, [1]Key!$H$2:$K$54, 2)</f>
        <v>0</v>
      </c>
      <c r="N302">
        <f>VLOOKUP("*"&amp;G302&amp;"*",[1]Key!$N$2:$O$6,2,FALSE)</f>
        <v>3</v>
      </c>
      <c r="O302">
        <f>VLOOKUP("*"&amp;G302&amp;"*",[1]Key!$R$2:$S$11,2,FALSE)</f>
        <v>7</v>
      </c>
      <c r="P302">
        <v>1726</v>
      </c>
      <c r="Q302" s="2">
        <v>15000000</v>
      </c>
      <c r="R302" t="s">
        <v>66</v>
      </c>
      <c r="S302">
        <f>VLOOKUP(R302, [1]Key!$U$2:$V$50, 2, FALSE)</f>
        <v>4</v>
      </c>
      <c r="T302">
        <f t="shared" si="34"/>
        <v>0</v>
      </c>
      <c r="U302">
        <f>_xlfn.IFS(C302=2018, VLOOKUP(H302, '[1]State Pop'!$B$2:$G$55,6),C302=2017, VLOOKUP(H302, '[1]State Pop'!$B$2:$F$55,5),C302=2016, VLOOKUP(H302, '[1]State Pop'!$B$2:$F$55,4), C302=2015, VLOOKUP(H302, '[1]State Pop'!$B$2:$F$55,3), C302=2014, VLOOKUP(H302, '[1]State Pop'!$B$2:$F$55,2))</f>
        <v>10156689</v>
      </c>
      <c r="V302">
        <f>_xlfn.IFS(C302=2014,_xlfn.IFS(D302=1,VLOOKUP(H302,[1]Film_Workers!$B$2:$BD$55,2,FALSE),D302=2,VLOOKUP(H302,[1]Film_Workers!$B$2:$BD$55,3,FALSE),D302=3,VLOOKUP(H302,[1]Film_Workers!$B$2:$BD$55,4,FALSE),D302=4,VLOOKUP(H302,[1]Film_Workers!$B$2:$BD$55,5,FALSE),D302=5,VLOOKUP(H302,[1]Film_Workers!$B$2:$BD$55,6,FALSE),D302=6,VLOOKUP(H302,[1]Film_Workers!$B$2:$BD$55,7,FALSE),D302=7,VLOOKUP(H302,[1]Film_Workers!$B$2:$BD$55,8,FALSE),D302=8,VLOOKUP(H302,[1]Film_Workers!$B$2:$BD$55,9,FALSE),D302=9,VLOOKUP(H302,[1]Film_Workers!$B$2:$BD$55,10,FALSE),D302=10,VLOOKUP(H302,[1]Film_Workers!$B$2:$BD$55,11,FALSE),D302=11,VLOOKUP(H302,[1]Film_Workers!$B$2:$BD$55,12,FALSE),D302=12,VLOOKUP(H302,[1]Film_Workers!$B$2:$BD$55,13,FALSE)),C302=2015,_xlfn.IFS(D302=1,VLOOKUP(H302,[1]Film_Workers!$B$2:$BD$55,14,FALSE),D302=2,VLOOKUP(H302,[1]Film_Workers!$B$2:$BD$55,15,FALSE),D302=3,VLOOKUP(H302,[1]Film_Workers!$B$2:$BD$55,16,FALSE),D302=4,VLOOKUP(H302,[1]Film_Workers!$B$2:$BD$55,17,FALSE),D302=5,VLOOKUP(H302,[1]Film_Workers!$B$2:$BD$55,18,FALSE),D302=6,VLOOKUP(H302,[1]Film_Workers!$B$2:$BD$55,19,FALSE),D302=7,VLOOKUP(H302,[1]Film_Workers!$B$2:$BD$55,20,FALSE),D302=8,VLOOKUP(H302,[1]Film_Workers!$B$2:$BD$55,21,FALSE),D302=9,VLOOKUP(H302,[1]Film_Workers!$B$2:$BD$55,22,FALSE),D302=10,VLOOKUP(H302,[1]Film_Workers!$B$2:$BD$55,23,FALSE),D302=11,VLOOKUP(H302,[1]Film_Workers!$B$2:$BD$55,24,FALSE),D302=12,VLOOKUP(H302,[1]Film_Workers!$B$2:$BD$55,25,FALSE)),C302=2016,_xlfn.IFS(D302=1,VLOOKUP(H302,[1]Film_Workers!$B$2:$BD$55,26,FALSE),D302=2,VLOOKUP(H302,[1]Film_Workers!$B$2:$BD$55,27,FALSE),D302=3,VLOOKUP(H302,[1]Film_Workers!$B$2:$BD$55,28,FALSE),D302=4,VLOOKUP(H302,[1]Film_Workers!$B$2:$BD$55,29,FALSE),D302=5,VLOOKUP(H302,[1]Film_Workers!$B$2:$BD$55,30,FALSE),D302=6,VLOOKUP(H302,[1]Film_Workers!$B$2:$BD$55,31,FALSE),D302=7,VLOOKUP(H302,[1]Film_Workers!$B$2:$BD$55,32,FALSE),D302=8,VLOOKUP(H302,[1]Film_Workers!$B$2:$BD$55,33,FALSE),D302=9,VLOOKUP(H302,[1]Film_Workers!$B$2:$BD$55,34,FALSE),D302=10,VLOOKUP(H302,[1]Film_Workers!$B$2:$BD$55,35,FALSE),D302=11,VLOOKUP(H302,[1]Film_Workers!$B$2:$BD$55,36,FALSE),D302=12,VLOOKUP(H302,[1]Film_Workers!$B$2:$BD$55,37,FALSE)),C302=2017,_xlfn.IFS(D302=1,VLOOKUP(H302,[1]Film_Workers!$B$2:$BD$55,38,FALSE),D302=2,VLOOKUP(H302,[1]Film_Workers!$B$2:$BD$55,39,FALSE),D302=3,VLOOKUP(H302,[1]Film_Workers!$B$2:$BD$55,40,FALSE),D302=4,VLOOKUP(H302,[1]Film_Workers!$B$2:$BD$55,41,FALSE),D302=5,VLOOKUP(H302,[1]Film_Workers!$B$2:$BD$55,42,FALSE),D302=6,VLOOKUP(H302,[1]Film_Workers!$B$2:$BD$55,43,FALSE),D302=7,VLOOKUP(H302,[1]Film_Workers!$B$2:$BD$55,43,FALSE),D302=8,VLOOKUP(H302,[1]Film_Workers!$B$2:$BD$55,44,FALSE),D302=9,VLOOKUP(H302,[1]Film_Workers!$B$2:$BD$55,45,FALSE),D302=10,VLOOKUP(H302,[1]Film_Workers!$B$2:$BD$55,46,FALSE),D302=11,VLOOKUP(H302,[1]Film_Workers!$B$2:$BD$55,47,FALSE),D302=12,VLOOKUP(H302,[1]Film_Workers!$B$2:$BD$55,48)),C302=2018,_xlfn.IFS(D302=1,VLOOKUP(H302,[1]Film_Workers!$B$2:$BD$55,49,FALSE),D302=2,VLOOKUP(H302,[1]Film_Workers!$B$2:$BD$55,50,FALSE),D302=3,VLOOKUP(H302,[1]Film_Workers!$B$2:$BD$55,51,FALSE),D302=4,VLOOKUP(H302,[1]Film_Workers!$B$2:$BD$55,52,FALSE),D302=5,VLOOKUP(H302,[1]Film_Workers!$B$2:$BD$55,53,FALSE),D302=6,VLOOKUP(H302,[1]Film_Workers!$B$2:$BD$55,54)))</f>
        <v>2194</v>
      </c>
      <c r="W302">
        <f>_xlfn.IFS(C302=2014,_xlfn.IFS(D302=1,VLOOKUP(H302,[1]Priv_Workers!$B$2:$BD$55,2,FALSE),D302=2,VLOOKUP(H302,[1]Priv_Workers!$B$2:$BD$55,3,FALSE),D302=3,VLOOKUP(H302,[1]Priv_Workers!$B$2:$BD$55,4,FALSE),D302=4,VLOOKUP(H302,[1]Priv_Workers!$B$2:$BD$55,5,FALSE),D302=5,VLOOKUP(H302,[1]Priv_Workers!$B$2:$BD$55,6,FALSE),D302=6,VLOOKUP(H302,[1]Priv_Workers!$B$2:$BD$55,7,FALSE),D302=7,VLOOKUP(H302,[1]Priv_Workers!$B$2:$BD$55,8,FALSE),D302=8,VLOOKUP(H302,[1]Priv_Workers!$B$2:$BD$55,9,FALSE),D302=9,VLOOKUP(H302,[1]Priv_Workers!$B$2:$BD$55,10,FALSE),D302=10,VLOOKUP(H302,[1]Priv_Workers!$B$2:$BD$55,11,FALSE),D302=11,VLOOKUP(H302,[1]Priv_Workers!$B$2:$BD$55,12,FALSE),D302=12,VLOOKUP(H302,[1]Priv_Workers!$B$2:$BD$55,13,FALSE)),C302=2015,_xlfn.IFS(D302=1,VLOOKUP(H302,[1]Priv_Workers!$B$2:$BD$55,14,FALSE),D302=2,VLOOKUP(H302,[1]Priv_Workers!$B$2:$BD$55,15,FALSE),D302=3,VLOOKUP(H302,[1]Priv_Workers!$B$2:$BD$55,16,FALSE),D302=4,VLOOKUP(H302,[1]Priv_Workers!$B$2:$BD$55,17,FALSE),D302=5,VLOOKUP(H302,[1]Priv_Workers!$B$2:$BD$55,18,FALSE),D302=6,VLOOKUP(H302,[1]Priv_Workers!$B$2:$BD$55,19,FALSE),D302=7,VLOOKUP(H302,[1]Priv_Workers!$B$2:$BD$55,20,FALSE),D302=8,VLOOKUP(H302,[1]Priv_Workers!$B$2:$BD$55,21,FALSE),D302=9,VLOOKUP(H302,[1]Priv_Workers!$B$2:$BD$55,22,FALSE),D302=10,VLOOKUP(H302,[1]Priv_Workers!$B$2:$BD$55,23,FALSE),D302=11,VLOOKUP(H302,[1]Priv_Workers!$B$2:$BD$55,24,FALSE),D302=12,VLOOKUP(H302,[1]Priv_Workers!$B$2:$BD$55,25,FALSE)),C302=2016,_xlfn.IFS(D302=1,VLOOKUP(H302,[1]Priv_Workers!$B$2:$BD$55,26,FALSE),D302=2,VLOOKUP(H302,[1]Priv_Workers!$B$2:$BD$55,27,FALSE),D302=3,VLOOKUP(H302,[1]Priv_Workers!$B$2:$BD$55,28,FALSE),D302=4,VLOOKUP(H302,[1]Priv_Workers!$B$2:$BD$55,29,FALSE),D302=5,VLOOKUP(H302,[1]Priv_Workers!$B$2:$BD$55,30,FALSE),D302=6,VLOOKUP(H302,[1]Priv_Workers!$B$2:$BD$55,31,FALSE),D302=7,VLOOKUP(H302,[1]Priv_Workers!$B$2:$BD$55,32,FALSE),D302=8,VLOOKUP(H302,[1]Priv_Workers!$B$2:$BD$55,33,FALSE),D302=9,VLOOKUP(H302,[1]Priv_Workers!$B$2:$BD$55,34,FALSE),D302=10,VLOOKUP(H302,[1]Priv_Workers!$B$2:$BD$55,35,FALSE),D302=11,VLOOKUP(H302,[1]Priv_Workers!$B$2:$BD$55,36,FALSE),D302=12,VLOOKUP(H302,[1]Priv_Workers!$B$2:$BD$55,37,FALSE)),C302=2017,_xlfn.IFS(D302=1,VLOOKUP(H302,[1]Priv_Workers!$B$2:$BD$55,38,FALSE),D302=2,VLOOKUP(H302,[1]Priv_Workers!$B$2:$BD$55,39,FALSE),D302=3,VLOOKUP(H302,[1]Priv_Workers!$B$2:$BD$55,40,FALSE),D302=4,VLOOKUP(H302,[1]Priv_Workers!$B$2:$BD$55,41,FALSE),D302=5,VLOOKUP(H302,[1]Priv_Workers!$B$2:$BD$55,42,FALSE),D302=6,VLOOKUP(H302,[1]Priv_Workers!$B$2:$BD$55,43,FALSE),D302=7,VLOOKUP(H302,[1]Priv_Workers!$B$2:$BD$55,43,FALSE),D302=8,VLOOKUP(H302,[1]Priv_Workers!$B$2:$BD$55,44,FALSE),D302=9,VLOOKUP(H302,[1]Priv_Workers!$B$2:$BD$55,45,FALSE),D302=10,VLOOKUP(H302,[1]Priv_Workers!$B$2:$BD$55,46,FALSE),D302=11,VLOOKUP(H302,[1]Priv_Workers!$B$2:$BD$55,47,FALSE),D302=12,VLOOKUP(H302,[1]Priv_Workers!$B$2:$BD$55,48)),C302=2018,_xlfn.IFS(D302=1,VLOOKUP(H302,[1]Priv_Workers!$B$2:$BD$55,49,FALSE),D302=2,VLOOKUP(H302,[1]Priv_Workers!$B$2:$BD$55,50,FALSE),D302=3,VLOOKUP(H302,[1]Priv_Workers!$B$2:$BD$55,51,FALSE),D302=4,VLOOKUP(H302,[1]Priv_Workers!$B$2:$BD$55,52,FALSE),D302=5,VLOOKUP(H302,[1]Priv_Workers!$B$2:$BD$55,53,FALSE),D302=6,VLOOKUP(H302,[1]Priv_Workers!$B$2:$BD$55,54)))</f>
        <v>3574403</v>
      </c>
      <c r="X302" s="3">
        <f t="shared" si="35"/>
        <v>6.1380879548277013E-4</v>
      </c>
      <c r="Y302" s="2">
        <f>_xlfn.IFS(C302=2014, _xlfn.IFS(E302=1, VLOOKUP(H302, [1]Wage_Info!$B$2:$AH$55, 2, FALSE), E302=2, VLOOKUP(H302, [1]Wage_Info!$B$2:$AH$55, 3, FALSE), E302=3, VLOOKUP(H302, [1]Wage_Info!$B$2:$AH$55, 4, FALSE), E302=4, VLOOKUP(H302, [1]Wage_Info!$B$2:$AH$55, 5, FALSE)), C302=2015, _xlfn.IFS(E302=1, VLOOKUP(H302, [1]Wage_Info!$B$2:$AH$55, 6, FALSE), E302=2, VLOOKUP(H302, [1]Wage_Info!$B$2:$AH$55, 7, FALSE), E302=3, VLOOKUP(H302, [1]Wage_Info!$B$2:$AH$55, 8, FALSE), E302=4, VLOOKUP(H302, [1]Wage_Info!$B$2:$AH$55, 9, FALSE)), C302=2016, _xlfn.IFS(E302=1, VLOOKUP(H302, [1]Wage_Info!$B$2:$AH$55, 10, FALSE), E302=2, VLOOKUP(H302, [1]Wage_Info!$B$2:$AH$55, 11, FALSE), E302=3, VLOOKUP(H302, [1]Wage_Info!$B$2:$AH$55, 12, FALSE), E302=4, VLOOKUP(H302, [1]Wage_Info!$B$2:$AH$55, 13, FALSE)), C302=2017, _xlfn.IFS(E302=1, VLOOKUP(H302, [1]Wage_Info!$B$2:$AH$55, 14, FALSE), E302=2, VLOOKUP(H302, [1]Wage_Info!$B$2:$AH$55, 15, FALSE), E302=3, VLOOKUP(H302, [1]Wage_Info!$B$2:$AH$55, 16, FALSE), E302=4, VLOOKUP(H302, [1]Wage_Info!$B$2:$AH$55, 17, FALSE)), C302 = 2018, _xlfn.IFS(E302=1, VLOOKUP(H302, [1]Wage_Info!$B$2:$AH$55, 18, FALSE), E302=3, VLOOKUP(H302, [1]Wage_Info!$B$2:$AH$55, 19, FALSE)))</f>
        <v>26011422</v>
      </c>
      <c r="Z302" s="2">
        <f>_xlfn.IFS(C302=2014, _xlfn.IFS(E302=1, VLOOKUP(H302, [1]Wage_Info!$B$2:$AL$55, 20, FALSE), E302=2, VLOOKUP(H302, [1]Wage_Info!$B$2:$AL$55, 21, FALSE), E302=3, VLOOKUP(H302, [1]Wage_Info!$B$2:$AL$55, 22, FALSE), E302=4, VLOOKUP(H302, [1]Wage_Info!$B$2:$AL$55, 23, FALSE)), C302=2015, _xlfn.IFS(E302=1, VLOOKUP(H302, [1]Wage_Info!$B$2:$AL$55, 24, FALSE), E302=2, VLOOKUP(H302, [1]Wage_Info!$B$2:$AL$55, 25, FALSE), E302=3, VLOOKUP(H302, [1]Wage_Info!$B$2:$AL$55, 26, FALSE), E302=4, VLOOKUP(H302, [1]Wage_Info!$B$2:$AL$55, 27, FALSE)), C302=2016, _xlfn.IFS(E302=1, VLOOKUP(H302, [1]Wage_Info!$B$2:$AL$55, 28, FALSE), E302=2, VLOOKUP(H302, [1]Wage_Info!$B$2:$AL$55, 29, FALSE), E302=3, VLOOKUP(H302, [1]Wage_Info!$B$2:$AL$55, 30, FALSE), E302=4, VLOOKUP(H302, [1]Wage_Info!$B$2:$AL$55, 31, FALSE)), C302=2017, _xlfn.IFS(E302=1, VLOOKUP(H302, [1]Wage_Info!$B$2:$AL$55, 32, FALSE), E302=2, VLOOKUP(H302, [1]Wage_Info!$B$2:$AL$55, 33, FALSE), E302=3, VLOOKUP(H302, [1]Wage_Info!$B$2:$AL$55, 34, FALSE), E302=4, VLOOKUP(H302, [1]Wage_Info!$B$2:$AL$55, 35, FALSE)), C302 = 2018, _xlfn.IFS(E302=1, VLOOKUP(H302, [1]Wage_Info!$B$2:$AL$55, 36, FALSE), E302=2, VLOOKUP(H302, [1]Wage_Info!$B$2:$AL$55, 37, FALSE)))</f>
        <v>40201195805</v>
      </c>
      <c r="AA302" s="4">
        <f t="shared" si="36"/>
        <v>6.4703105166749402E-4</v>
      </c>
      <c r="AB302">
        <f>[1]Key!C302</f>
        <v>1</v>
      </c>
      <c r="AC302">
        <f t="shared" si="37"/>
        <v>0</v>
      </c>
      <c r="AD302">
        <f t="shared" si="38"/>
        <v>0</v>
      </c>
      <c r="AE302">
        <f t="shared" si="39"/>
        <v>0</v>
      </c>
      <c r="AF302">
        <f>[1]Key!D302</f>
        <v>0</v>
      </c>
    </row>
    <row r="303" spans="1:32" x14ac:dyDescent="0.3">
      <c r="A303">
        <v>302</v>
      </c>
      <c r="B303">
        <v>121</v>
      </c>
      <c r="C303">
        <v>2016</v>
      </c>
      <c r="D303">
        <v>11</v>
      </c>
      <c r="E303">
        <f t="shared" si="32"/>
        <v>4</v>
      </c>
      <c r="F303">
        <v>2017</v>
      </c>
      <c r="G303" t="s">
        <v>62</v>
      </c>
      <c r="H303" s="1">
        <f>VALUE(IF(G303="foreign",53,SUBSTITUTE(G303,G303,VLOOKUP(G303,[1]Key!$G$2:$H$55,2,))))</f>
        <v>53</v>
      </c>
      <c r="I303" t="s">
        <v>64</v>
      </c>
      <c r="J303">
        <f>VALUE(_xlfn.IFS(I303="foreign",53,I303="fictional",54, I303="unspecified", 55, NOT(OR(I303="foreign",I303="fictional")),SUBSTITUTE(I303,I303,VLOOKUP(I303,[1]Key!$G$2:$H$55,2,))))</f>
        <v>33</v>
      </c>
      <c r="K303">
        <f t="shared" si="33"/>
        <v>0</v>
      </c>
      <c r="L303">
        <f>VLOOKUP(H303, [1]Key!$H$2:$K$54, 2)</f>
        <v>0</v>
      </c>
      <c r="M303">
        <f>VLOOKUP(J303, [1]Key!$H$2:$K$54, 2)</f>
        <v>3</v>
      </c>
      <c r="N303">
        <f>VLOOKUP("*"&amp;G303&amp;"*",[1]Key!$N$2:$O$6,2,FALSE)</f>
        <v>0</v>
      </c>
      <c r="O303">
        <f>VLOOKUP("*"&amp;G303&amp;"*",[1]Key!$R$2:$S$11,2,FALSE)</f>
        <v>0</v>
      </c>
      <c r="P303">
        <v>1708</v>
      </c>
      <c r="Q303" s="2">
        <v>30000000</v>
      </c>
      <c r="R303" t="s">
        <v>67</v>
      </c>
      <c r="S303">
        <f>VLOOKUP(R303, [1]Key!$U$2:$V$25, 2, FALSE)</f>
        <v>9</v>
      </c>
      <c r="T303">
        <f t="shared" si="34"/>
        <v>1</v>
      </c>
      <c r="U303">
        <f>_xlfn.IFS(C303=2018, VLOOKUP(H303, '[1]State Pop'!$B$2:$G$55,6),C303=2017, VLOOKUP(H303, '[1]State Pop'!$B$2:$F$55,5),C303=2016, VLOOKUP(H303, '[1]State Pop'!$B$2:$F$55,4), C303=2015, VLOOKUP(H303, '[1]State Pop'!$B$2:$F$55,3), C303=2014, VLOOKUP(H303, '[1]State Pop'!$B$2:$F$55,2))</f>
        <v>0</v>
      </c>
      <c r="V303">
        <f>_xlfn.IFS(C303=2014,_xlfn.IFS(D303=1,VLOOKUP(H303,[1]Film_Workers!$B$2:$BD$55,2,FALSE),D303=2,VLOOKUP(H303,[1]Film_Workers!$B$2:$BD$55,3,FALSE),D303=3,VLOOKUP(H303,[1]Film_Workers!$B$2:$BD$55,4,FALSE),D303=4,VLOOKUP(H303,[1]Film_Workers!$B$2:$BD$55,5,FALSE),D303=5,VLOOKUP(H303,[1]Film_Workers!$B$2:$BD$55,6,FALSE),D303=6,VLOOKUP(H303,[1]Film_Workers!$B$2:$BD$55,7,FALSE),D303=7,VLOOKUP(H303,[1]Film_Workers!$B$2:$BD$55,8,FALSE),D303=8,VLOOKUP(H303,[1]Film_Workers!$B$2:$BD$55,9,FALSE),D303=9,VLOOKUP(H303,[1]Film_Workers!$B$2:$BD$55,10,FALSE),D303=10,VLOOKUP(H303,[1]Film_Workers!$B$2:$BD$55,11,FALSE),D303=11,VLOOKUP(H303,[1]Film_Workers!$B$2:$BD$55,12,FALSE),D303=12,VLOOKUP(H303,[1]Film_Workers!$B$2:$BD$55,13,FALSE)),C303=2015,_xlfn.IFS(D303=1,VLOOKUP(H303,[1]Film_Workers!$B$2:$BD$55,14,FALSE),D303=2,VLOOKUP(H303,[1]Film_Workers!$B$2:$BD$55,15,FALSE),D303=3,VLOOKUP(H303,[1]Film_Workers!$B$2:$BD$55,16,FALSE),D303=4,VLOOKUP(H303,[1]Film_Workers!$B$2:$BD$55,17,FALSE),D303=5,VLOOKUP(H303,[1]Film_Workers!$B$2:$BD$55,18,FALSE),D303=6,VLOOKUP(H303,[1]Film_Workers!$B$2:$BD$55,19,FALSE),D303=7,VLOOKUP(H303,[1]Film_Workers!$B$2:$BD$55,20,FALSE),D303=8,VLOOKUP(H303,[1]Film_Workers!$B$2:$BD$55,21,FALSE),D303=9,VLOOKUP(H303,[1]Film_Workers!$B$2:$BD$55,22,FALSE),D303=10,VLOOKUP(H303,[1]Film_Workers!$B$2:$BD$55,23,FALSE),D303=11,VLOOKUP(H303,[1]Film_Workers!$B$2:$BD$55,24,FALSE),D303=12,VLOOKUP(H303,[1]Film_Workers!$B$2:$BD$55,25,FALSE)),C303=2016,_xlfn.IFS(D303=1,VLOOKUP(H303,[1]Film_Workers!$B$2:$BD$55,26,FALSE),D303=2,VLOOKUP(H303,[1]Film_Workers!$B$2:$BD$55,27,FALSE),D303=3,VLOOKUP(H303,[1]Film_Workers!$B$2:$BD$55,28,FALSE),D303=4,VLOOKUP(H303,[1]Film_Workers!$B$2:$BD$55,29,FALSE),D303=5,VLOOKUP(H303,[1]Film_Workers!$B$2:$BD$55,30,FALSE),D303=6,VLOOKUP(H303,[1]Film_Workers!$B$2:$BD$55,31,FALSE),D303=7,VLOOKUP(H303,[1]Film_Workers!$B$2:$BD$55,32,FALSE),D303=8,VLOOKUP(H303,[1]Film_Workers!$B$2:$BD$55,33,FALSE),D303=9,VLOOKUP(H303,[1]Film_Workers!$B$2:$BD$55,34,FALSE),D303=10,VLOOKUP(H303,[1]Film_Workers!$B$2:$BD$55,35,FALSE),D303=11,VLOOKUP(H303,[1]Film_Workers!$B$2:$BD$55,36,FALSE),D303=12,VLOOKUP(H303,[1]Film_Workers!$B$2:$BD$55,37,FALSE)),C303=2017,_xlfn.IFS(D303=1,VLOOKUP(H303,[1]Film_Workers!$B$2:$BD$55,38,FALSE),D303=2,VLOOKUP(H303,[1]Film_Workers!$B$2:$BD$55,39,FALSE),D303=3,VLOOKUP(H303,[1]Film_Workers!$B$2:$BD$55,40,FALSE),D303=4,VLOOKUP(H303,[1]Film_Workers!$B$2:$BD$55,41,FALSE),D303=5,VLOOKUP(H303,[1]Film_Workers!$B$2:$BD$55,42,FALSE),D303=6,VLOOKUP(H303,[1]Film_Workers!$B$2:$BD$55,43,FALSE),D303=7,VLOOKUP(H303,[1]Film_Workers!$B$2:$BD$55,43,FALSE),D303=8,VLOOKUP(H303,[1]Film_Workers!$B$2:$BD$55,44,FALSE),D303=9,VLOOKUP(H303,[1]Film_Workers!$B$2:$BD$55,45,FALSE),D303=10,VLOOKUP(H303,[1]Film_Workers!$B$2:$BD$55,46,FALSE),D303=11,VLOOKUP(H303,[1]Film_Workers!$B$2:$BD$55,47,FALSE),D303=12,VLOOKUP(H303,[1]Film_Workers!$B$2:$BD$55,48)),C303=2018,_xlfn.IFS(D303=1,VLOOKUP(H303,[1]Film_Workers!$B$2:$BD$55,49,FALSE),D303=2,VLOOKUP(H303,[1]Film_Workers!$B$2:$BD$55,50,FALSE),D303=3,VLOOKUP(H303,[1]Film_Workers!$B$2:$BD$55,51,FALSE),D303=4,VLOOKUP(H303,[1]Film_Workers!$B$2:$BD$55,52,FALSE),D303=5,VLOOKUP(H303,[1]Film_Workers!$B$2:$BD$55,53,FALSE),D303=6,VLOOKUP(H303,[1]Film_Workers!$B$2:$BD$55,54)))</f>
        <v>0</v>
      </c>
      <c r="W303">
        <f>_xlfn.IFS(C303=2014,_xlfn.IFS(D303=1,VLOOKUP(H303,[1]Priv_Workers!$B$2:$BD$55,2,FALSE),D303=2,VLOOKUP(H303,[1]Priv_Workers!$B$2:$BD$55,3,FALSE),D303=3,VLOOKUP(H303,[1]Priv_Workers!$B$2:$BD$55,4,FALSE),D303=4,VLOOKUP(H303,[1]Priv_Workers!$B$2:$BD$55,5,FALSE),D303=5,VLOOKUP(H303,[1]Priv_Workers!$B$2:$BD$55,6,FALSE),D303=6,VLOOKUP(H303,[1]Priv_Workers!$B$2:$BD$55,7,FALSE),D303=7,VLOOKUP(H303,[1]Priv_Workers!$B$2:$BD$55,8,FALSE),D303=8,VLOOKUP(H303,[1]Priv_Workers!$B$2:$BD$55,9,FALSE),D303=9,VLOOKUP(H303,[1]Priv_Workers!$B$2:$BD$55,10,FALSE),D303=10,VLOOKUP(H303,[1]Priv_Workers!$B$2:$BD$55,11,FALSE),D303=11,VLOOKUP(H303,[1]Priv_Workers!$B$2:$BD$55,12,FALSE),D303=12,VLOOKUP(H303,[1]Priv_Workers!$B$2:$BD$55,13,FALSE)),C303=2015,_xlfn.IFS(D303=1,VLOOKUP(H303,[1]Priv_Workers!$B$2:$BD$55,14,FALSE),D303=2,VLOOKUP(H303,[1]Priv_Workers!$B$2:$BD$55,15,FALSE),D303=3,VLOOKUP(H303,[1]Priv_Workers!$B$2:$BD$55,16,FALSE),D303=4,VLOOKUP(H303,[1]Priv_Workers!$B$2:$BD$55,17,FALSE),D303=5,VLOOKUP(H303,[1]Priv_Workers!$B$2:$BD$55,18,FALSE),D303=6,VLOOKUP(H303,[1]Priv_Workers!$B$2:$BD$55,19,FALSE),D303=7,VLOOKUP(H303,[1]Priv_Workers!$B$2:$BD$55,20,FALSE),D303=8,VLOOKUP(H303,[1]Priv_Workers!$B$2:$BD$55,21,FALSE),D303=9,VLOOKUP(H303,[1]Priv_Workers!$B$2:$BD$55,22,FALSE),D303=10,VLOOKUP(H303,[1]Priv_Workers!$B$2:$BD$55,23,FALSE),D303=11,VLOOKUP(H303,[1]Priv_Workers!$B$2:$BD$55,24,FALSE),D303=12,VLOOKUP(H303,[1]Priv_Workers!$B$2:$BD$55,25,FALSE)),C303=2016,_xlfn.IFS(D303=1,VLOOKUP(H303,[1]Priv_Workers!$B$2:$BD$55,26,FALSE),D303=2,VLOOKUP(H303,[1]Priv_Workers!$B$2:$BD$55,27,FALSE),D303=3,VLOOKUP(H303,[1]Priv_Workers!$B$2:$BD$55,28,FALSE),D303=4,VLOOKUP(H303,[1]Priv_Workers!$B$2:$BD$55,29,FALSE),D303=5,VLOOKUP(H303,[1]Priv_Workers!$B$2:$BD$55,30,FALSE),D303=6,VLOOKUP(H303,[1]Priv_Workers!$B$2:$BD$55,31,FALSE),D303=7,VLOOKUP(H303,[1]Priv_Workers!$B$2:$BD$55,32,FALSE),D303=8,VLOOKUP(H303,[1]Priv_Workers!$B$2:$BD$55,33,FALSE),D303=9,VLOOKUP(H303,[1]Priv_Workers!$B$2:$BD$55,34,FALSE),D303=10,VLOOKUP(H303,[1]Priv_Workers!$B$2:$BD$55,35,FALSE),D303=11,VLOOKUP(H303,[1]Priv_Workers!$B$2:$BD$55,36,FALSE),D303=12,VLOOKUP(H303,[1]Priv_Workers!$B$2:$BD$55,37,FALSE)),C303=2017,_xlfn.IFS(D303=1,VLOOKUP(H303,[1]Priv_Workers!$B$2:$BD$55,38,FALSE),D303=2,VLOOKUP(H303,[1]Priv_Workers!$B$2:$BD$55,39,FALSE),D303=3,VLOOKUP(H303,[1]Priv_Workers!$B$2:$BD$55,40,FALSE),D303=4,VLOOKUP(H303,[1]Priv_Workers!$B$2:$BD$55,41,FALSE),D303=5,VLOOKUP(H303,[1]Priv_Workers!$B$2:$BD$55,42,FALSE),D303=6,VLOOKUP(H303,[1]Priv_Workers!$B$2:$BD$55,43,FALSE),D303=7,VLOOKUP(H303,[1]Priv_Workers!$B$2:$BD$55,43,FALSE),D303=8,VLOOKUP(H303,[1]Priv_Workers!$B$2:$BD$55,44,FALSE),D303=9,VLOOKUP(H303,[1]Priv_Workers!$B$2:$BD$55,45,FALSE),D303=10,VLOOKUP(H303,[1]Priv_Workers!$B$2:$BD$55,46,FALSE),D303=11,VLOOKUP(H303,[1]Priv_Workers!$B$2:$BD$55,47,FALSE),D303=12,VLOOKUP(H303,[1]Priv_Workers!$B$2:$BD$55,48)),C303=2018,_xlfn.IFS(D303=1,VLOOKUP(H303,[1]Priv_Workers!$B$2:$BD$55,49,FALSE),D303=2,VLOOKUP(H303,[1]Priv_Workers!$B$2:$BD$55,50,FALSE),D303=3,VLOOKUP(H303,[1]Priv_Workers!$B$2:$BD$55,51,FALSE),D303=4,VLOOKUP(H303,[1]Priv_Workers!$B$2:$BD$55,52,FALSE),D303=5,VLOOKUP(H303,[1]Priv_Workers!$B$2:$BD$55,53,FALSE),D303=6,VLOOKUP(H303,[1]Priv_Workers!$B$2:$BD$55,54)))</f>
        <v>0</v>
      </c>
      <c r="X303" s="3" t="e">
        <f t="shared" si="35"/>
        <v>#DIV/0!</v>
      </c>
      <c r="Y303" s="2">
        <f>_xlfn.IFS(C303=2014, _xlfn.IFS(E303=1, VLOOKUP(H303, [1]Wage_Info!$B$2:$AH$55, 2, FALSE), E303=2, VLOOKUP(H303, [1]Wage_Info!$B$2:$AH$55, 3, FALSE), E303=3, VLOOKUP(H303, [1]Wage_Info!$B$2:$AH$55, 4, FALSE), E303=4, VLOOKUP(H303, [1]Wage_Info!$B$2:$AH$55, 5, FALSE)), C303=2015, _xlfn.IFS(E303=1, VLOOKUP(H303, [1]Wage_Info!$B$2:$AH$55, 6, FALSE), E303=2, VLOOKUP(H303, [1]Wage_Info!$B$2:$AH$55, 7, FALSE), E303=3, VLOOKUP(H303, [1]Wage_Info!$B$2:$AH$55, 8, FALSE), E303=4, VLOOKUP(H303, [1]Wage_Info!$B$2:$AH$55, 9, FALSE)), C303=2016, _xlfn.IFS(E303=1, VLOOKUP(H303, [1]Wage_Info!$B$2:$AH$55, 10, FALSE), E303=2, VLOOKUP(H303, [1]Wage_Info!$B$2:$AH$55, 11, FALSE), E303=3, VLOOKUP(H303, [1]Wage_Info!$B$2:$AH$55, 12, FALSE), E303=4, VLOOKUP(H303, [1]Wage_Info!$B$2:$AH$55, 13, FALSE)), C303=2017, _xlfn.IFS(E303=1, VLOOKUP(H303, [1]Wage_Info!$B$2:$AH$55, 14, FALSE), E303=2, VLOOKUP(H303, [1]Wage_Info!$B$2:$AH$55, 15, FALSE), E303=3, VLOOKUP(H303, [1]Wage_Info!$B$2:$AH$55, 16, FALSE), E303=4, VLOOKUP(H303, [1]Wage_Info!$B$2:$AH$55, 17, FALSE)), C303 = 2018, _xlfn.IFS(E303=1, VLOOKUP(H303, [1]Wage_Info!$B$2:$AH$55, 18, FALSE), E303=3, VLOOKUP(H303, [1]Wage_Info!$B$2:$AH$55, 19, FALSE)))</f>
        <v>0</v>
      </c>
      <c r="Z303" s="2">
        <f>_xlfn.IFS(C303=2014, _xlfn.IFS(E303=1, VLOOKUP(H303, [1]Wage_Info!$B$2:$AL$55, 20, FALSE), E303=2, VLOOKUP(H303, [1]Wage_Info!$B$2:$AL$55, 21, FALSE), E303=3, VLOOKUP(H303, [1]Wage_Info!$B$2:$AL$55, 22, FALSE), E303=4, VLOOKUP(H303, [1]Wage_Info!$B$2:$AL$55, 23, FALSE)), C303=2015, _xlfn.IFS(E303=1, VLOOKUP(H303, [1]Wage_Info!$B$2:$AL$55, 24, FALSE), E303=2, VLOOKUP(H303, [1]Wage_Info!$B$2:$AL$55, 25, FALSE), E303=3, VLOOKUP(H303, [1]Wage_Info!$B$2:$AL$55, 26, FALSE), E303=4, VLOOKUP(H303, [1]Wage_Info!$B$2:$AL$55, 27, FALSE)), C303=2016, _xlfn.IFS(E303=1, VLOOKUP(H303, [1]Wage_Info!$B$2:$AL$55, 28, FALSE), E303=2, VLOOKUP(H303, [1]Wage_Info!$B$2:$AL$55, 29, FALSE), E303=3, VLOOKUP(H303, [1]Wage_Info!$B$2:$AL$55, 30, FALSE), E303=4, VLOOKUP(H303, [1]Wage_Info!$B$2:$AL$55, 31, FALSE)), C303=2017, _xlfn.IFS(E303=1, VLOOKUP(H303, [1]Wage_Info!$B$2:$AL$55, 32, FALSE), E303=2, VLOOKUP(H303, [1]Wage_Info!$B$2:$AL$55, 33, FALSE), E303=3, VLOOKUP(H303, [1]Wage_Info!$B$2:$AL$55, 34, FALSE), E303=4, VLOOKUP(H303, [1]Wage_Info!$B$2:$AL$55, 35, FALSE)), C303 = 2018, _xlfn.IFS(E303=1, VLOOKUP(H303, [1]Wage_Info!$B$2:$AL$55, 36, FALSE), E303=2, VLOOKUP(H303, [1]Wage_Info!$B$2:$AL$55, 37, FALSE)))</f>
        <v>0</v>
      </c>
      <c r="AA303" s="4" t="e">
        <f t="shared" si="36"/>
        <v>#DIV/0!</v>
      </c>
      <c r="AB303">
        <f>[1]Key!C303</f>
        <v>1</v>
      </c>
      <c r="AC303">
        <f t="shared" si="37"/>
        <v>0</v>
      </c>
      <c r="AD303">
        <f t="shared" si="38"/>
        <v>0</v>
      </c>
      <c r="AE303">
        <f t="shared" si="39"/>
        <v>0</v>
      </c>
      <c r="AF303">
        <f>[1]Key!D303</f>
        <v>0</v>
      </c>
    </row>
    <row r="304" spans="1:32" x14ac:dyDescent="0.3">
      <c r="A304">
        <v>303</v>
      </c>
      <c r="B304">
        <v>122</v>
      </c>
      <c r="C304">
        <v>2017</v>
      </c>
      <c r="D304">
        <v>3</v>
      </c>
      <c r="E304">
        <f t="shared" si="32"/>
        <v>1</v>
      </c>
      <c r="F304">
        <v>2017</v>
      </c>
      <c r="G304" t="s">
        <v>40</v>
      </c>
      <c r="H304" s="1">
        <f>VALUE(IF(G304="foreign",53,SUBSTITUTE(G304,G304,VLOOKUP(G304,[1]Key!$G$2:$H$55,2,))))</f>
        <v>5</v>
      </c>
      <c r="I304" t="s">
        <v>40</v>
      </c>
      <c r="J304">
        <f>VALUE(_xlfn.IFS(I304="foreign",53,I304="fictional",54, I304="unspecified", 55, NOT(OR(I304="foreign",I304="fictional")),SUBSTITUTE(I304,I304,VLOOKUP(I304,[1]Key!$G$2:$H$55,2,))))</f>
        <v>5</v>
      </c>
      <c r="K304">
        <f t="shared" si="33"/>
        <v>1</v>
      </c>
      <c r="L304">
        <f>VLOOKUP(H304, [1]Key!$H$2:$K$54, 2)</f>
        <v>3</v>
      </c>
      <c r="M304">
        <f>VLOOKUP(J304, [1]Key!$H$2:$K$54, 2)</f>
        <v>3</v>
      </c>
      <c r="N304">
        <f>VLOOKUP("*"&amp;G304&amp;"*",[1]Key!$N$2:$O$6,2,FALSE)</f>
        <v>4</v>
      </c>
      <c r="O304">
        <f>VLOOKUP("*"&amp;G304&amp;"*",[1]Key!$R$2:$S$11,2,FALSE)</f>
        <v>6</v>
      </c>
      <c r="P304">
        <v>1669</v>
      </c>
      <c r="Q304" s="2">
        <v>22000000</v>
      </c>
      <c r="R304" t="s">
        <v>61</v>
      </c>
      <c r="S304">
        <f>VLOOKUP(R304, [1]Key!$U$2:$V$50, 2, FALSE)</f>
        <v>6</v>
      </c>
      <c r="T304">
        <f t="shared" si="34"/>
        <v>0</v>
      </c>
      <c r="U304">
        <f>_xlfn.IFS(C304=2018, VLOOKUP(H304, '[1]State Pop'!$B$2:$G$55,6),C304=2017, VLOOKUP(H304, '[1]State Pop'!$B$2:$F$55,5),C304=2016, VLOOKUP(H304, '[1]State Pop'!$B$2:$F$55,4), C304=2015, VLOOKUP(H304, '[1]State Pop'!$B$2:$F$55,3), C304=2014, VLOOKUP(H304, '[1]State Pop'!$B$2:$F$55,2))</f>
        <v>39536653</v>
      </c>
      <c r="V304">
        <f>_xlfn.IFS(C304=2014,_xlfn.IFS(D304=1,VLOOKUP(H304,[1]Film_Workers!$B$2:$BD$55,2,FALSE),D304=2,VLOOKUP(H304,[1]Film_Workers!$B$2:$BD$55,3,FALSE),D304=3,VLOOKUP(H304,[1]Film_Workers!$B$2:$BD$55,4,FALSE),D304=4,VLOOKUP(H304,[1]Film_Workers!$B$2:$BD$55,5,FALSE),D304=5,VLOOKUP(H304,[1]Film_Workers!$B$2:$BD$55,6,FALSE),D304=6,VLOOKUP(H304,[1]Film_Workers!$B$2:$BD$55,7,FALSE),D304=7,VLOOKUP(H304,[1]Film_Workers!$B$2:$BD$55,8,FALSE),D304=8,VLOOKUP(H304,[1]Film_Workers!$B$2:$BD$55,9,FALSE),D304=9,VLOOKUP(H304,[1]Film_Workers!$B$2:$BD$55,10,FALSE),D304=10,VLOOKUP(H304,[1]Film_Workers!$B$2:$BD$55,11,FALSE),D304=11,VLOOKUP(H304,[1]Film_Workers!$B$2:$BD$55,12,FALSE),D304=12,VLOOKUP(H304,[1]Film_Workers!$B$2:$BD$55,13,FALSE)),C304=2015,_xlfn.IFS(D304=1,VLOOKUP(H304,[1]Film_Workers!$B$2:$BD$55,14,FALSE),D304=2,VLOOKUP(H304,[1]Film_Workers!$B$2:$BD$55,15,FALSE),D304=3,VLOOKUP(H304,[1]Film_Workers!$B$2:$BD$55,16,FALSE),D304=4,VLOOKUP(H304,[1]Film_Workers!$B$2:$BD$55,17,FALSE),D304=5,VLOOKUP(H304,[1]Film_Workers!$B$2:$BD$55,18,FALSE),D304=6,VLOOKUP(H304,[1]Film_Workers!$B$2:$BD$55,19,FALSE),D304=7,VLOOKUP(H304,[1]Film_Workers!$B$2:$BD$55,20,FALSE),D304=8,VLOOKUP(H304,[1]Film_Workers!$B$2:$BD$55,21,FALSE),D304=9,VLOOKUP(H304,[1]Film_Workers!$B$2:$BD$55,22,FALSE),D304=10,VLOOKUP(H304,[1]Film_Workers!$B$2:$BD$55,23,FALSE),D304=11,VLOOKUP(H304,[1]Film_Workers!$B$2:$BD$55,24,FALSE),D304=12,VLOOKUP(H304,[1]Film_Workers!$B$2:$BD$55,25,FALSE)),C304=2016,_xlfn.IFS(D304=1,VLOOKUP(H304,[1]Film_Workers!$B$2:$BD$55,26,FALSE),D304=2,VLOOKUP(H304,[1]Film_Workers!$B$2:$BD$55,27,FALSE),D304=3,VLOOKUP(H304,[1]Film_Workers!$B$2:$BD$55,28,FALSE),D304=4,VLOOKUP(H304,[1]Film_Workers!$B$2:$BD$55,29,FALSE),D304=5,VLOOKUP(H304,[1]Film_Workers!$B$2:$BD$55,30,FALSE),D304=6,VLOOKUP(H304,[1]Film_Workers!$B$2:$BD$55,31,FALSE),D304=7,VLOOKUP(H304,[1]Film_Workers!$B$2:$BD$55,32,FALSE),D304=8,VLOOKUP(H304,[1]Film_Workers!$B$2:$BD$55,33,FALSE),D304=9,VLOOKUP(H304,[1]Film_Workers!$B$2:$BD$55,34,FALSE),D304=10,VLOOKUP(H304,[1]Film_Workers!$B$2:$BD$55,35,FALSE),D304=11,VLOOKUP(H304,[1]Film_Workers!$B$2:$BD$55,36,FALSE),D304=12,VLOOKUP(H304,[1]Film_Workers!$B$2:$BD$55,37,FALSE)),C304=2017,_xlfn.IFS(D304=1,VLOOKUP(H304,[1]Film_Workers!$B$2:$BD$55,38,FALSE),D304=2,VLOOKUP(H304,[1]Film_Workers!$B$2:$BD$55,39,FALSE),D304=3,VLOOKUP(H304,[1]Film_Workers!$B$2:$BD$55,40,FALSE),D304=4,VLOOKUP(H304,[1]Film_Workers!$B$2:$BD$55,41,FALSE),D304=5,VLOOKUP(H304,[1]Film_Workers!$B$2:$BD$55,42,FALSE),D304=6,VLOOKUP(H304,[1]Film_Workers!$B$2:$BD$55,43,FALSE),D304=7,VLOOKUP(H304,[1]Film_Workers!$B$2:$BD$55,43,FALSE),D304=8,VLOOKUP(H304,[1]Film_Workers!$B$2:$BD$55,44,FALSE),D304=9,VLOOKUP(H304,[1]Film_Workers!$B$2:$BD$55,45,FALSE),D304=10,VLOOKUP(H304,[1]Film_Workers!$B$2:$BD$55,46,FALSE),D304=11,VLOOKUP(H304,[1]Film_Workers!$B$2:$BD$55,47,FALSE),D304=12,VLOOKUP(H304,[1]Film_Workers!$B$2:$BD$55,48)),C304=2018,_xlfn.IFS(D304=1,VLOOKUP(H304,[1]Film_Workers!$B$2:$BD$55,49,FALSE),D304=2,VLOOKUP(H304,[1]Film_Workers!$B$2:$BD$55,50,FALSE),D304=3,VLOOKUP(H304,[1]Film_Workers!$B$2:$BD$55,51,FALSE),D304=4,VLOOKUP(H304,[1]Film_Workers!$B$2:$BD$55,52,FALSE),D304=5,VLOOKUP(H304,[1]Film_Workers!$B$2:$BD$55,53,FALSE),D304=6,VLOOKUP(H304,[1]Film_Workers!$B$2:$BD$55,54)))</f>
        <v>105976</v>
      </c>
      <c r="W304">
        <f>_xlfn.IFS(C304=2014,_xlfn.IFS(D304=1,VLOOKUP(H304,[1]Priv_Workers!$B$2:$BD$55,2,FALSE),D304=2,VLOOKUP(H304,[1]Priv_Workers!$B$2:$BD$55,3,FALSE),D304=3,VLOOKUP(H304,[1]Priv_Workers!$B$2:$BD$55,4,FALSE),D304=4,VLOOKUP(H304,[1]Priv_Workers!$B$2:$BD$55,5,FALSE),D304=5,VLOOKUP(H304,[1]Priv_Workers!$B$2:$BD$55,6,FALSE),D304=6,VLOOKUP(H304,[1]Priv_Workers!$B$2:$BD$55,7,FALSE),D304=7,VLOOKUP(H304,[1]Priv_Workers!$B$2:$BD$55,8,FALSE),D304=8,VLOOKUP(H304,[1]Priv_Workers!$B$2:$BD$55,9,FALSE),D304=9,VLOOKUP(H304,[1]Priv_Workers!$B$2:$BD$55,10,FALSE),D304=10,VLOOKUP(H304,[1]Priv_Workers!$B$2:$BD$55,11,FALSE),D304=11,VLOOKUP(H304,[1]Priv_Workers!$B$2:$BD$55,12,FALSE),D304=12,VLOOKUP(H304,[1]Priv_Workers!$B$2:$BD$55,13,FALSE)),C304=2015,_xlfn.IFS(D304=1,VLOOKUP(H304,[1]Priv_Workers!$B$2:$BD$55,14,FALSE),D304=2,VLOOKUP(H304,[1]Priv_Workers!$B$2:$BD$55,15,FALSE),D304=3,VLOOKUP(H304,[1]Priv_Workers!$B$2:$BD$55,16,FALSE),D304=4,VLOOKUP(H304,[1]Priv_Workers!$B$2:$BD$55,17,FALSE),D304=5,VLOOKUP(H304,[1]Priv_Workers!$B$2:$BD$55,18,FALSE),D304=6,VLOOKUP(H304,[1]Priv_Workers!$B$2:$BD$55,19,FALSE),D304=7,VLOOKUP(H304,[1]Priv_Workers!$B$2:$BD$55,20,FALSE),D304=8,VLOOKUP(H304,[1]Priv_Workers!$B$2:$BD$55,21,FALSE),D304=9,VLOOKUP(H304,[1]Priv_Workers!$B$2:$BD$55,22,FALSE),D304=10,VLOOKUP(H304,[1]Priv_Workers!$B$2:$BD$55,23,FALSE),D304=11,VLOOKUP(H304,[1]Priv_Workers!$B$2:$BD$55,24,FALSE),D304=12,VLOOKUP(H304,[1]Priv_Workers!$B$2:$BD$55,25,FALSE)),C304=2016,_xlfn.IFS(D304=1,VLOOKUP(H304,[1]Priv_Workers!$B$2:$BD$55,26,FALSE),D304=2,VLOOKUP(H304,[1]Priv_Workers!$B$2:$BD$55,27,FALSE),D304=3,VLOOKUP(H304,[1]Priv_Workers!$B$2:$BD$55,28,FALSE),D304=4,VLOOKUP(H304,[1]Priv_Workers!$B$2:$BD$55,29,FALSE),D304=5,VLOOKUP(H304,[1]Priv_Workers!$B$2:$BD$55,30,FALSE),D304=6,VLOOKUP(H304,[1]Priv_Workers!$B$2:$BD$55,31,FALSE),D304=7,VLOOKUP(H304,[1]Priv_Workers!$B$2:$BD$55,32,FALSE),D304=8,VLOOKUP(H304,[1]Priv_Workers!$B$2:$BD$55,33,FALSE),D304=9,VLOOKUP(H304,[1]Priv_Workers!$B$2:$BD$55,34,FALSE),D304=10,VLOOKUP(H304,[1]Priv_Workers!$B$2:$BD$55,35,FALSE),D304=11,VLOOKUP(H304,[1]Priv_Workers!$B$2:$BD$55,36,FALSE),D304=12,VLOOKUP(H304,[1]Priv_Workers!$B$2:$BD$55,37,FALSE)),C304=2017,_xlfn.IFS(D304=1,VLOOKUP(H304,[1]Priv_Workers!$B$2:$BD$55,38,FALSE),D304=2,VLOOKUP(H304,[1]Priv_Workers!$B$2:$BD$55,39,FALSE),D304=3,VLOOKUP(H304,[1]Priv_Workers!$B$2:$BD$55,40,FALSE),D304=4,VLOOKUP(H304,[1]Priv_Workers!$B$2:$BD$55,41,FALSE),D304=5,VLOOKUP(H304,[1]Priv_Workers!$B$2:$BD$55,42,FALSE),D304=6,VLOOKUP(H304,[1]Priv_Workers!$B$2:$BD$55,43,FALSE),D304=7,VLOOKUP(H304,[1]Priv_Workers!$B$2:$BD$55,43,FALSE),D304=8,VLOOKUP(H304,[1]Priv_Workers!$B$2:$BD$55,44,FALSE),D304=9,VLOOKUP(H304,[1]Priv_Workers!$B$2:$BD$55,45,FALSE),D304=10,VLOOKUP(H304,[1]Priv_Workers!$B$2:$BD$55,46,FALSE),D304=11,VLOOKUP(H304,[1]Priv_Workers!$B$2:$BD$55,47,FALSE),D304=12,VLOOKUP(H304,[1]Priv_Workers!$B$2:$BD$55,48)),C304=2018,_xlfn.IFS(D304=1,VLOOKUP(H304,[1]Priv_Workers!$B$2:$BD$55,49,FALSE),D304=2,VLOOKUP(H304,[1]Priv_Workers!$B$2:$BD$55,50,FALSE),D304=3,VLOOKUP(H304,[1]Priv_Workers!$B$2:$BD$55,51,FALSE),D304=4,VLOOKUP(H304,[1]Priv_Workers!$B$2:$BD$55,52,FALSE),D304=5,VLOOKUP(H304,[1]Priv_Workers!$B$2:$BD$55,53,FALSE),D304=6,VLOOKUP(H304,[1]Priv_Workers!$B$2:$BD$55,54)))</f>
        <v>14291285</v>
      </c>
      <c r="X304" s="3">
        <f t="shared" si="35"/>
        <v>7.4154283537134691E-3</v>
      </c>
      <c r="Y304" s="2">
        <f>_xlfn.IFS(C304=2014, _xlfn.IFS(E304=1, VLOOKUP(H304, [1]Wage_Info!$B$2:$AH$55, 2, FALSE), E304=2, VLOOKUP(H304, [1]Wage_Info!$B$2:$AH$55, 3, FALSE), E304=3, VLOOKUP(H304, [1]Wage_Info!$B$2:$AH$55, 4, FALSE), E304=4, VLOOKUP(H304, [1]Wage_Info!$B$2:$AH$55, 5, FALSE)), C304=2015, _xlfn.IFS(E304=1, VLOOKUP(H304, [1]Wage_Info!$B$2:$AH$55, 6, FALSE), E304=2, VLOOKUP(H304, [1]Wage_Info!$B$2:$AH$55, 7, FALSE), E304=3, VLOOKUP(H304, [1]Wage_Info!$B$2:$AH$55, 8, FALSE), E304=4, VLOOKUP(H304, [1]Wage_Info!$B$2:$AH$55, 9, FALSE)), C304=2016, _xlfn.IFS(E304=1, VLOOKUP(H304, [1]Wage_Info!$B$2:$AH$55, 10, FALSE), E304=2, VLOOKUP(H304, [1]Wage_Info!$B$2:$AH$55, 11, FALSE), E304=3, VLOOKUP(H304, [1]Wage_Info!$B$2:$AH$55, 12, FALSE), E304=4, VLOOKUP(H304, [1]Wage_Info!$B$2:$AH$55, 13, FALSE)), C304=2017, _xlfn.IFS(E304=1, VLOOKUP(H304, [1]Wage_Info!$B$2:$AH$55, 14, FALSE), E304=2, VLOOKUP(H304, [1]Wage_Info!$B$2:$AH$55, 15, FALSE), E304=3, VLOOKUP(H304, [1]Wage_Info!$B$2:$AH$55, 16, FALSE), E304=4, VLOOKUP(H304, [1]Wage_Info!$B$2:$AH$55, 17, FALSE)), C304 = 2018, _xlfn.IFS(E304=1, VLOOKUP(H304, [1]Wage_Info!$B$2:$AH$55, 18, FALSE), E304=3, VLOOKUP(H304, [1]Wage_Info!$B$2:$AH$55, 19, FALSE)))</f>
        <v>3354034142</v>
      </c>
      <c r="Z304" s="2">
        <f>_xlfn.IFS(C304=2014, _xlfn.IFS(E304=1, VLOOKUP(H304, [1]Wage_Info!$B$2:$AL$55, 20, FALSE), E304=2, VLOOKUP(H304, [1]Wage_Info!$B$2:$AL$55, 21, FALSE), E304=3, VLOOKUP(H304, [1]Wage_Info!$B$2:$AL$55, 22, FALSE), E304=4, VLOOKUP(H304, [1]Wage_Info!$B$2:$AL$55, 23, FALSE)), C304=2015, _xlfn.IFS(E304=1, VLOOKUP(H304, [1]Wage_Info!$B$2:$AL$55, 24, FALSE), E304=2, VLOOKUP(H304, [1]Wage_Info!$B$2:$AL$55, 25, FALSE), E304=3, VLOOKUP(H304, [1]Wage_Info!$B$2:$AL$55, 26, FALSE), E304=4, VLOOKUP(H304, [1]Wage_Info!$B$2:$AL$55, 27, FALSE)), C304=2016, _xlfn.IFS(E304=1, VLOOKUP(H304, [1]Wage_Info!$B$2:$AL$55, 28, FALSE), E304=2, VLOOKUP(H304, [1]Wage_Info!$B$2:$AL$55, 29, FALSE), E304=3, VLOOKUP(H304, [1]Wage_Info!$B$2:$AL$55, 30, FALSE), E304=4, VLOOKUP(H304, [1]Wage_Info!$B$2:$AL$55, 31, FALSE)), C304=2017, _xlfn.IFS(E304=1, VLOOKUP(H304, [1]Wage_Info!$B$2:$AL$55, 32, FALSE), E304=2, VLOOKUP(H304, [1]Wage_Info!$B$2:$AL$55, 33, FALSE), E304=3, VLOOKUP(H304, [1]Wage_Info!$B$2:$AL$55, 34, FALSE), E304=4, VLOOKUP(H304, [1]Wage_Info!$B$2:$AL$55, 35, FALSE)), C304 = 2018, _xlfn.IFS(E304=1, VLOOKUP(H304, [1]Wage_Info!$B$2:$AL$55, 36, FALSE), E304=2, VLOOKUP(H304, [1]Wage_Info!$B$2:$AL$55, 37, FALSE)))</f>
        <v>238492404012</v>
      </c>
      <c r="AA304" s="4">
        <f t="shared" si="36"/>
        <v>1.4063484142795752E-2</v>
      </c>
      <c r="AB304">
        <f>[1]Key!C304</f>
        <v>1</v>
      </c>
      <c r="AC304">
        <f t="shared" si="37"/>
        <v>1</v>
      </c>
      <c r="AD304">
        <f t="shared" si="38"/>
        <v>0</v>
      </c>
      <c r="AE304">
        <f t="shared" si="39"/>
        <v>1</v>
      </c>
      <c r="AF304">
        <f>[1]Key!D304</f>
        <v>0</v>
      </c>
    </row>
    <row r="305" spans="1:32" x14ac:dyDescent="0.3">
      <c r="A305">
        <v>304</v>
      </c>
      <c r="B305">
        <v>123</v>
      </c>
      <c r="C305">
        <v>2015</v>
      </c>
      <c r="D305">
        <v>10</v>
      </c>
      <c r="E305">
        <f t="shared" si="32"/>
        <v>4</v>
      </c>
      <c r="F305">
        <v>2017</v>
      </c>
      <c r="G305" t="s">
        <v>62</v>
      </c>
      <c r="H305" s="1">
        <f>VALUE(IF(G305="foreign",53,SUBSTITUTE(G305,G305,VLOOKUP(G305,[1]Key!$G$2:$H$55,2,))))</f>
        <v>53</v>
      </c>
      <c r="I305" t="s">
        <v>40</v>
      </c>
      <c r="J305">
        <f>VALUE(_xlfn.IFS(I305="foreign",53,I305="fictional",54, I305="unspecified", 55, NOT(OR(I305="foreign",I305="fictional")),SUBSTITUTE(I305,I305,VLOOKUP(I305,[1]Key!$G$2:$H$55,2,))))</f>
        <v>5</v>
      </c>
      <c r="K305">
        <f t="shared" si="33"/>
        <v>0</v>
      </c>
      <c r="L305">
        <f>VLOOKUP(H305, [1]Key!$H$2:$K$54, 2)</f>
        <v>0</v>
      </c>
      <c r="M305">
        <f>VLOOKUP(J305, [1]Key!$H$2:$K$54, 2)</f>
        <v>3</v>
      </c>
      <c r="N305">
        <f>VLOOKUP("*"&amp;G305&amp;"*",[1]Key!$N$2:$O$6,2,FALSE)</f>
        <v>0</v>
      </c>
      <c r="O305">
        <f>VLOOKUP("*"&amp;G305&amp;"*",[1]Key!$R$2:$S$11,2,FALSE)</f>
        <v>0</v>
      </c>
      <c r="P305">
        <v>1633</v>
      </c>
      <c r="Q305" s="2">
        <v>31000000</v>
      </c>
      <c r="R305" t="s">
        <v>33</v>
      </c>
      <c r="S305">
        <f>VLOOKUP(R305, [1]Key!$U$2:$V$25, 2, FALSE)</f>
        <v>1</v>
      </c>
      <c r="T305">
        <f t="shared" si="34"/>
        <v>0</v>
      </c>
      <c r="U305">
        <f>_xlfn.IFS(C305=2018, VLOOKUP(H305, '[1]State Pop'!$B$2:$G$55,6),C305=2017, VLOOKUP(H305, '[1]State Pop'!$B$2:$F$55,5),C305=2016, VLOOKUP(H305, '[1]State Pop'!$B$2:$F$55,4), C305=2015, VLOOKUP(H305, '[1]State Pop'!$B$2:$F$55,3), C305=2014, VLOOKUP(H305, '[1]State Pop'!$B$2:$F$55,2))</f>
        <v>0</v>
      </c>
      <c r="V305">
        <f>_xlfn.IFS(C305=2014,_xlfn.IFS(D305=1,VLOOKUP(H305,[1]Film_Workers!$B$2:$BD$55,2,FALSE),D305=2,VLOOKUP(H305,[1]Film_Workers!$B$2:$BD$55,3,FALSE),D305=3,VLOOKUP(H305,[1]Film_Workers!$B$2:$BD$55,4,FALSE),D305=4,VLOOKUP(H305,[1]Film_Workers!$B$2:$BD$55,5,FALSE),D305=5,VLOOKUP(H305,[1]Film_Workers!$B$2:$BD$55,6,FALSE),D305=6,VLOOKUP(H305,[1]Film_Workers!$B$2:$BD$55,7,FALSE),D305=7,VLOOKUP(H305,[1]Film_Workers!$B$2:$BD$55,8,FALSE),D305=8,VLOOKUP(H305,[1]Film_Workers!$B$2:$BD$55,9,FALSE),D305=9,VLOOKUP(H305,[1]Film_Workers!$B$2:$BD$55,10,FALSE),D305=10,VLOOKUP(H305,[1]Film_Workers!$B$2:$BD$55,11,FALSE),D305=11,VLOOKUP(H305,[1]Film_Workers!$B$2:$BD$55,12,FALSE),D305=12,VLOOKUP(H305,[1]Film_Workers!$B$2:$BD$55,13,FALSE)),C305=2015,_xlfn.IFS(D305=1,VLOOKUP(H305,[1]Film_Workers!$B$2:$BD$55,14,FALSE),D305=2,VLOOKUP(H305,[1]Film_Workers!$B$2:$BD$55,15,FALSE),D305=3,VLOOKUP(H305,[1]Film_Workers!$B$2:$BD$55,16,FALSE),D305=4,VLOOKUP(H305,[1]Film_Workers!$B$2:$BD$55,17,FALSE),D305=5,VLOOKUP(H305,[1]Film_Workers!$B$2:$BD$55,18,FALSE),D305=6,VLOOKUP(H305,[1]Film_Workers!$B$2:$BD$55,19,FALSE),D305=7,VLOOKUP(H305,[1]Film_Workers!$B$2:$BD$55,20,FALSE),D305=8,VLOOKUP(H305,[1]Film_Workers!$B$2:$BD$55,21,FALSE),D305=9,VLOOKUP(H305,[1]Film_Workers!$B$2:$BD$55,22,FALSE),D305=10,VLOOKUP(H305,[1]Film_Workers!$B$2:$BD$55,23,FALSE),D305=11,VLOOKUP(H305,[1]Film_Workers!$B$2:$BD$55,24,FALSE),D305=12,VLOOKUP(H305,[1]Film_Workers!$B$2:$BD$55,25,FALSE)),C305=2016,_xlfn.IFS(D305=1,VLOOKUP(H305,[1]Film_Workers!$B$2:$BD$55,26,FALSE),D305=2,VLOOKUP(H305,[1]Film_Workers!$B$2:$BD$55,27,FALSE),D305=3,VLOOKUP(H305,[1]Film_Workers!$B$2:$BD$55,28,FALSE),D305=4,VLOOKUP(H305,[1]Film_Workers!$B$2:$BD$55,29,FALSE),D305=5,VLOOKUP(H305,[1]Film_Workers!$B$2:$BD$55,30,FALSE),D305=6,VLOOKUP(H305,[1]Film_Workers!$B$2:$BD$55,31,FALSE),D305=7,VLOOKUP(H305,[1]Film_Workers!$B$2:$BD$55,32,FALSE),D305=8,VLOOKUP(H305,[1]Film_Workers!$B$2:$BD$55,33,FALSE),D305=9,VLOOKUP(H305,[1]Film_Workers!$B$2:$BD$55,34,FALSE),D305=10,VLOOKUP(H305,[1]Film_Workers!$B$2:$BD$55,35,FALSE),D305=11,VLOOKUP(H305,[1]Film_Workers!$B$2:$BD$55,36,FALSE),D305=12,VLOOKUP(H305,[1]Film_Workers!$B$2:$BD$55,37,FALSE)),C305=2017,_xlfn.IFS(D305=1,VLOOKUP(H305,[1]Film_Workers!$B$2:$BD$55,38,FALSE),D305=2,VLOOKUP(H305,[1]Film_Workers!$B$2:$BD$55,39,FALSE),D305=3,VLOOKUP(H305,[1]Film_Workers!$B$2:$BD$55,40,FALSE),D305=4,VLOOKUP(H305,[1]Film_Workers!$B$2:$BD$55,41,FALSE),D305=5,VLOOKUP(H305,[1]Film_Workers!$B$2:$BD$55,42,FALSE),D305=6,VLOOKUP(H305,[1]Film_Workers!$B$2:$BD$55,43,FALSE),D305=7,VLOOKUP(H305,[1]Film_Workers!$B$2:$BD$55,43,FALSE),D305=8,VLOOKUP(H305,[1]Film_Workers!$B$2:$BD$55,44,FALSE),D305=9,VLOOKUP(H305,[1]Film_Workers!$B$2:$BD$55,45,FALSE),D305=10,VLOOKUP(H305,[1]Film_Workers!$B$2:$BD$55,46,FALSE),D305=11,VLOOKUP(H305,[1]Film_Workers!$B$2:$BD$55,47,FALSE),D305=12,VLOOKUP(H305,[1]Film_Workers!$B$2:$BD$55,48)),C305=2018,_xlfn.IFS(D305=1,VLOOKUP(H305,[1]Film_Workers!$B$2:$BD$55,49,FALSE),D305=2,VLOOKUP(H305,[1]Film_Workers!$B$2:$BD$55,50,FALSE),D305=3,VLOOKUP(H305,[1]Film_Workers!$B$2:$BD$55,51,FALSE),D305=4,VLOOKUP(H305,[1]Film_Workers!$B$2:$BD$55,52,FALSE),D305=5,VLOOKUP(H305,[1]Film_Workers!$B$2:$BD$55,53,FALSE),D305=6,VLOOKUP(H305,[1]Film_Workers!$B$2:$BD$55,54)))</f>
        <v>0</v>
      </c>
      <c r="W305">
        <f>_xlfn.IFS(C305=2014,_xlfn.IFS(D305=1,VLOOKUP(H305,[1]Priv_Workers!$B$2:$BD$55,2,FALSE),D305=2,VLOOKUP(H305,[1]Priv_Workers!$B$2:$BD$55,3,FALSE),D305=3,VLOOKUP(H305,[1]Priv_Workers!$B$2:$BD$55,4,FALSE),D305=4,VLOOKUP(H305,[1]Priv_Workers!$B$2:$BD$55,5,FALSE),D305=5,VLOOKUP(H305,[1]Priv_Workers!$B$2:$BD$55,6,FALSE),D305=6,VLOOKUP(H305,[1]Priv_Workers!$B$2:$BD$55,7,FALSE),D305=7,VLOOKUP(H305,[1]Priv_Workers!$B$2:$BD$55,8,FALSE),D305=8,VLOOKUP(H305,[1]Priv_Workers!$B$2:$BD$55,9,FALSE),D305=9,VLOOKUP(H305,[1]Priv_Workers!$B$2:$BD$55,10,FALSE),D305=10,VLOOKUP(H305,[1]Priv_Workers!$B$2:$BD$55,11,FALSE),D305=11,VLOOKUP(H305,[1]Priv_Workers!$B$2:$BD$55,12,FALSE),D305=12,VLOOKUP(H305,[1]Priv_Workers!$B$2:$BD$55,13,FALSE)),C305=2015,_xlfn.IFS(D305=1,VLOOKUP(H305,[1]Priv_Workers!$B$2:$BD$55,14,FALSE),D305=2,VLOOKUP(H305,[1]Priv_Workers!$B$2:$BD$55,15,FALSE),D305=3,VLOOKUP(H305,[1]Priv_Workers!$B$2:$BD$55,16,FALSE),D305=4,VLOOKUP(H305,[1]Priv_Workers!$B$2:$BD$55,17,FALSE),D305=5,VLOOKUP(H305,[1]Priv_Workers!$B$2:$BD$55,18,FALSE),D305=6,VLOOKUP(H305,[1]Priv_Workers!$B$2:$BD$55,19,FALSE),D305=7,VLOOKUP(H305,[1]Priv_Workers!$B$2:$BD$55,20,FALSE),D305=8,VLOOKUP(H305,[1]Priv_Workers!$B$2:$BD$55,21,FALSE),D305=9,VLOOKUP(H305,[1]Priv_Workers!$B$2:$BD$55,22,FALSE),D305=10,VLOOKUP(H305,[1]Priv_Workers!$B$2:$BD$55,23,FALSE),D305=11,VLOOKUP(H305,[1]Priv_Workers!$B$2:$BD$55,24,FALSE),D305=12,VLOOKUP(H305,[1]Priv_Workers!$B$2:$BD$55,25,FALSE)),C305=2016,_xlfn.IFS(D305=1,VLOOKUP(H305,[1]Priv_Workers!$B$2:$BD$55,26,FALSE),D305=2,VLOOKUP(H305,[1]Priv_Workers!$B$2:$BD$55,27,FALSE),D305=3,VLOOKUP(H305,[1]Priv_Workers!$B$2:$BD$55,28,FALSE),D305=4,VLOOKUP(H305,[1]Priv_Workers!$B$2:$BD$55,29,FALSE),D305=5,VLOOKUP(H305,[1]Priv_Workers!$B$2:$BD$55,30,FALSE),D305=6,VLOOKUP(H305,[1]Priv_Workers!$B$2:$BD$55,31,FALSE),D305=7,VLOOKUP(H305,[1]Priv_Workers!$B$2:$BD$55,32,FALSE),D305=8,VLOOKUP(H305,[1]Priv_Workers!$B$2:$BD$55,33,FALSE),D305=9,VLOOKUP(H305,[1]Priv_Workers!$B$2:$BD$55,34,FALSE),D305=10,VLOOKUP(H305,[1]Priv_Workers!$B$2:$BD$55,35,FALSE),D305=11,VLOOKUP(H305,[1]Priv_Workers!$B$2:$BD$55,36,FALSE),D305=12,VLOOKUP(H305,[1]Priv_Workers!$B$2:$BD$55,37,FALSE)),C305=2017,_xlfn.IFS(D305=1,VLOOKUP(H305,[1]Priv_Workers!$B$2:$BD$55,38,FALSE),D305=2,VLOOKUP(H305,[1]Priv_Workers!$B$2:$BD$55,39,FALSE),D305=3,VLOOKUP(H305,[1]Priv_Workers!$B$2:$BD$55,40,FALSE),D305=4,VLOOKUP(H305,[1]Priv_Workers!$B$2:$BD$55,41,FALSE),D305=5,VLOOKUP(H305,[1]Priv_Workers!$B$2:$BD$55,42,FALSE),D305=6,VLOOKUP(H305,[1]Priv_Workers!$B$2:$BD$55,43,FALSE),D305=7,VLOOKUP(H305,[1]Priv_Workers!$B$2:$BD$55,43,FALSE),D305=8,VLOOKUP(H305,[1]Priv_Workers!$B$2:$BD$55,44,FALSE),D305=9,VLOOKUP(H305,[1]Priv_Workers!$B$2:$BD$55,45,FALSE),D305=10,VLOOKUP(H305,[1]Priv_Workers!$B$2:$BD$55,46,FALSE),D305=11,VLOOKUP(H305,[1]Priv_Workers!$B$2:$BD$55,47,FALSE),D305=12,VLOOKUP(H305,[1]Priv_Workers!$B$2:$BD$55,48)),C305=2018,_xlfn.IFS(D305=1,VLOOKUP(H305,[1]Priv_Workers!$B$2:$BD$55,49,FALSE),D305=2,VLOOKUP(H305,[1]Priv_Workers!$B$2:$BD$55,50,FALSE),D305=3,VLOOKUP(H305,[1]Priv_Workers!$B$2:$BD$55,51,FALSE),D305=4,VLOOKUP(H305,[1]Priv_Workers!$B$2:$BD$55,52,FALSE),D305=5,VLOOKUP(H305,[1]Priv_Workers!$B$2:$BD$55,53,FALSE),D305=6,VLOOKUP(H305,[1]Priv_Workers!$B$2:$BD$55,54)))</f>
        <v>0</v>
      </c>
      <c r="X305" s="3" t="e">
        <f t="shared" si="35"/>
        <v>#DIV/0!</v>
      </c>
      <c r="Y305" s="2">
        <f>_xlfn.IFS(C305=2014, _xlfn.IFS(E305=1, VLOOKUP(H305, [1]Wage_Info!$B$2:$AH$55, 2, FALSE), E305=2, VLOOKUP(H305, [1]Wage_Info!$B$2:$AH$55, 3, FALSE), E305=3, VLOOKUP(H305, [1]Wage_Info!$B$2:$AH$55, 4, FALSE), E305=4, VLOOKUP(H305, [1]Wage_Info!$B$2:$AH$55, 5, FALSE)), C305=2015, _xlfn.IFS(E305=1, VLOOKUP(H305, [1]Wage_Info!$B$2:$AH$55, 6, FALSE), E305=2, VLOOKUP(H305, [1]Wage_Info!$B$2:$AH$55, 7, FALSE), E305=3, VLOOKUP(H305, [1]Wage_Info!$B$2:$AH$55, 8, FALSE), E305=4, VLOOKUP(H305, [1]Wage_Info!$B$2:$AH$55, 9, FALSE)), C305=2016, _xlfn.IFS(E305=1, VLOOKUP(H305, [1]Wage_Info!$B$2:$AH$55, 10, FALSE), E305=2, VLOOKUP(H305, [1]Wage_Info!$B$2:$AH$55, 11, FALSE), E305=3, VLOOKUP(H305, [1]Wage_Info!$B$2:$AH$55, 12, FALSE), E305=4, VLOOKUP(H305, [1]Wage_Info!$B$2:$AH$55, 13, FALSE)), C305=2017, _xlfn.IFS(E305=1, VLOOKUP(H305, [1]Wage_Info!$B$2:$AH$55, 14, FALSE), E305=2, VLOOKUP(H305, [1]Wage_Info!$B$2:$AH$55, 15, FALSE), E305=3, VLOOKUP(H305, [1]Wage_Info!$B$2:$AH$55, 16, FALSE), E305=4, VLOOKUP(H305, [1]Wage_Info!$B$2:$AH$55, 17, FALSE)), C305 = 2018, _xlfn.IFS(E305=1, VLOOKUP(H305, [1]Wage_Info!$B$2:$AH$55, 18, FALSE), E305=3, VLOOKUP(H305, [1]Wage_Info!$B$2:$AH$55, 19, FALSE)))</f>
        <v>0</v>
      </c>
      <c r="Z305" s="2">
        <f>_xlfn.IFS(C305=2014, _xlfn.IFS(E305=1, VLOOKUP(H305, [1]Wage_Info!$B$2:$AL$55, 20, FALSE), E305=2, VLOOKUP(H305, [1]Wage_Info!$B$2:$AL$55, 21, FALSE), E305=3, VLOOKUP(H305, [1]Wage_Info!$B$2:$AL$55, 22, FALSE), E305=4, VLOOKUP(H305, [1]Wage_Info!$B$2:$AL$55, 23, FALSE)), C305=2015, _xlfn.IFS(E305=1, VLOOKUP(H305, [1]Wage_Info!$B$2:$AL$55, 24, FALSE), E305=2, VLOOKUP(H305, [1]Wage_Info!$B$2:$AL$55, 25, FALSE), E305=3, VLOOKUP(H305, [1]Wage_Info!$B$2:$AL$55, 26, FALSE), E305=4, VLOOKUP(H305, [1]Wage_Info!$B$2:$AL$55, 27, FALSE)), C305=2016, _xlfn.IFS(E305=1, VLOOKUP(H305, [1]Wage_Info!$B$2:$AL$55, 28, FALSE), E305=2, VLOOKUP(H305, [1]Wage_Info!$B$2:$AL$55, 29, FALSE), E305=3, VLOOKUP(H305, [1]Wage_Info!$B$2:$AL$55, 30, FALSE), E305=4, VLOOKUP(H305, [1]Wage_Info!$B$2:$AL$55, 31, FALSE)), C305=2017, _xlfn.IFS(E305=1, VLOOKUP(H305, [1]Wage_Info!$B$2:$AL$55, 32, FALSE), E305=2, VLOOKUP(H305, [1]Wage_Info!$B$2:$AL$55, 33, FALSE), E305=3, VLOOKUP(H305, [1]Wage_Info!$B$2:$AL$55, 34, FALSE), E305=4, VLOOKUP(H305, [1]Wage_Info!$B$2:$AL$55, 35, FALSE)), C305 = 2018, _xlfn.IFS(E305=1, VLOOKUP(H305, [1]Wage_Info!$B$2:$AL$55, 36, FALSE), E305=2, VLOOKUP(H305, [1]Wage_Info!$B$2:$AL$55, 37, FALSE)))</f>
        <v>0</v>
      </c>
      <c r="AA305" s="4" t="e">
        <f t="shared" si="36"/>
        <v>#DIV/0!</v>
      </c>
      <c r="AB305">
        <f>[1]Key!C305</f>
        <v>1</v>
      </c>
      <c r="AC305">
        <f t="shared" si="37"/>
        <v>0</v>
      </c>
      <c r="AD305">
        <f t="shared" si="38"/>
        <v>0</v>
      </c>
      <c r="AE305">
        <f t="shared" si="39"/>
        <v>0</v>
      </c>
      <c r="AF305">
        <f>[1]Key!D305</f>
        <v>0</v>
      </c>
    </row>
    <row r="306" spans="1:32" x14ac:dyDescent="0.3">
      <c r="A306">
        <v>305</v>
      </c>
      <c r="B306">
        <v>124</v>
      </c>
      <c r="E306" t="e">
        <f t="shared" si="32"/>
        <v>#N/A</v>
      </c>
      <c r="F306">
        <v>2017</v>
      </c>
      <c r="H306" s="1" t="e">
        <f>VALUE(IF(G306="foreign",53,SUBSTITUTE(G306,G306,VLOOKUP(G306,[1]Key!$G$2:$H$55,2,))))</f>
        <v>#N/A</v>
      </c>
      <c r="I306" t="s">
        <v>126</v>
      </c>
      <c r="J306">
        <f>VALUE(_xlfn.IFS(I306="foreign",53,I306="fictional",54, I306="unspecified", 55, NOT(OR(I306="foreign",I306="fictional")),SUBSTITUTE(I306,I306,VLOOKUP(I306,[1]Key!$G$2:$H$55,2,))))</f>
        <v>3</v>
      </c>
      <c r="K306" t="e">
        <f t="shared" si="33"/>
        <v>#N/A</v>
      </c>
      <c r="L306" t="e">
        <f>VLOOKUP(H306, [1]Key!$H$2:$K$54, 2)</f>
        <v>#N/A</v>
      </c>
      <c r="M306">
        <f>VLOOKUP(J306, [1]Key!$H$2:$K$54, 2)</f>
        <v>0</v>
      </c>
      <c r="N306">
        <f>VLOOKUP("*"&amp;G306&amp;"*",[1]Key!$N$2:$O$6,2,FALSE)</f>
        <v>1</v>
      </c>
      <c r="O306">
        <f>VLOOKUP("*"&amp;G306&amp;"*",[1]Key!$R$2:$S$11,2,FALSE)</f>
        <v>1</v>
      </c>
      <c r="P306">
        <v>1626</v>
      </c>
      <c r="Q306" s="2" t="s">
        <v>132</v>
      </c>
      <c r="R306" t="s">
        <v>133</v>
      </c>
      <c r="S306">
        <f>VLOOKUP(R306, [1]Key!$U$2:$V$27, 2, FALSE)</f>
        <v>26</v>
      </c>
      <c r="T306">
        <f t="shared" si="34"/>
        <v>1</v>
      </c>
      <c r="U306" t="e">
        <f>_xlfn.IFS(C306=2018, VLOOKUP(H306, '[1]State Pop'!$B$2:$G$55,6),C306=2017, VLOOKUP(H306, '[1]State Pop'!$B$2:$F$55,5),C306=2016, VLOOKUP(H306, '[1]State Pop'!$B$2:$F$55,4), C306=2015, VLOOKUP(H306, '[1]State Pop'!$B$2:$F$55,3), C306=2014, VLOOKUP(H306, '[1]State Pop'!$B$2:$F$55,2))</f>
        <v>#N/A</v>
      </c>
      <c r="V306" t="e">
        <f>_xlfn.IFS(C306=2014,_xlfn.IFS(D306=1,VLOOKUP(H306,[1]Film_Workers!$B$2:$BD$55,2,FALSE),D306=2,VLOOKUP(H306,[1]Film_Workers!$B$2:$BD$55,3,FALSE),D306=3,VLOOKUP(H306,[1]Film_Workers!$B$2:$BD$55,4,FALSE),D306=4,VLOOKUP(H306,[1]Film_Workers!$B$2:$BD$55,5,FALSE),D306=5,VLOOKUP(H306,[1]Film_Workers!$B$2:$BD$55,6,FALSE),D306=6,VLOOKUP(H306,[1]Film_Workers!$B$2:$BD$55,7,FALSE),D306=7,VLOOKUP(H306,[1]Film_Workers!$B$2:$BD$55,8,FALSE),D306=8,VLOOKUP(H306,[1]Film_Workers!$B$2:$BD$55,9,FALSE),D306=9,VLOOKUP(H306,[1]Film_Workers!$B$2:$BD$55,10,FALSE),D306=10,VLOOKUP(H306,[1]Film_Workers!$B$2:$BD$55,11,FALSE),D306=11,VLOOKUP(H306,[1]Film_Workers!$B$2:$BD$55,12,FALSE),D306=12,VLOOKUP(H306,[1]Film_Workers!$B$2:$BD$55,13,FALSE)),C306=2015,_xlfn.IFS(D306=1,VLOOKUP(H306,[1]Film_Workers!$B$2:$BD$55,14,FALSE),D306=2,VLOOKUP(H306,[1]Film_Workers!$B$2:$BD$55,15,FALSE),D306=3,VLOOKUP(H306,[1]Film_Workers!$B$2:$BD$55,16,FALSE),D306=4,VLOOKUP(H306,[1]Film_Workers!$B$2:$BD$55,17,FALSE),D306=5,VLOOKUP(H306,[1]Film_Workers!$B$2:$BD$55,18,FALSE),D306=6,VLOOKUP(H306,[1]Film_Workers!$B$2:$BD$55,19,FALSE),D306=7,VLOOKUP(H306,[1]Film_Workers!$B$2:$BD$55,20,FALSE),D306=8,VLOOKUP(H306,[1]Film_Workers!$B$2:$BD$55,21,FALSE),D306=9,VLOOKUP(H306,[1]Film_Workers!$B$2:$BD$55,22,FALSE),D306=10,VLOOKUP(H306,[1]Film_Workers!$B$2:$BD$55,23,FALSE),D306=11,VLOOKUP(H306,[1]Film_Workers!$B$2:$BD$55,24,FALSE),D306=12,VLOOKUP(H306,[1]Film_Workers!$B$2:$BD$55,25,FALSE)),C306=2016,_xlfn.IFS(D306=1,VLOOKUP(H306,[1]Film_Workers!$B$2:$BD$55,26,FALSE),D306=2,VLOOKUP(H306,[1]Film_Workers!$B$2:$BD$55,27,FALSE),D306=3,VLOOKUP(H306,[1]Film_Workers!$B$2:$BD$55,28,FALSE),D306=4,VLOOKUP(H306,[1]Film_Workers!$B$2:$BD$55,29,FALSE),D306=5,VLOOKUP(H306,[1]Film_Workers!$B$2:$BD$55,30,FALSE),D306=6,VLOOKUP(H306,[1]Film_Workers!$B$2:$BD$55,31,FALSE),D306=7,VLOOKUP(H306,[1]Film_Workers!$B$2:$BD$55,32,FALSE),D306=8,VLOOKUP(H306,[1]Film_Workers!$B$2:$BD$55,33,FALSE),D306=9,VLOOKUP(H306,[1]Film_Workers!$B$2:$BD$55,34,FALSE),D306=10,VLOOKUP(H306,[1]Film_Workers!$B$2:$BD$55,35,FALSE),D306=11,VLOOKUP(H306,[1]Film_Workers!$B$2:$BD$55,36,FALSE),D306=12,VLOOKUP(H306,[1]Film_Workers!$B$2:$BD$55,37,FALSE)),C306=2017,_xlfn.IFS(D306=1,VLOOKUP(H306,[1]Film_Workers!$B$2:$BD$55,38,FALSE),D306=2,VLOOKUP(H306,[1]Film_Workers!$B$2:$BD$55,39,FALSE),D306=3,VLOOKUP(H306,[1]Film_Workers!$B$2:$BD$55,40,FALSE),D306=4,VLOOKUP(H306,[1]Film_Workers!$B$2:$BD$55,41,FALSE),D306=5,VLOOKUP(H306,[1]Film_Workers!$B$2:$BD$55,42,FALSE),D306=6,VLOOKUP(H306,[1]Film_Workers!$B$2:$BD$55,43,FALSE),D306=7,VLOOKUP(H306,[1]Film_Workers!$B$2:$BD$55,43,FALSE),D306=8,VLOOKUP(H306,[1]Film_Workers!$B$2:$BD$55,44,FALSE),D306=9,VLOOKUP(H306,[1]Film_Workers!$B$2:$BD$55,45,FALSE),D306=10,VLOOKUP(H306,[1]Film_Workers!$B$2:$BD$55,46,FALSE),D306=11,VLOOKUP(H306,[1]Film_Workers!$B$2:$BD$55,47,FALSE),D306=12,VLOOKUP(H306,[1]Film_Workers!$B$2:$BD$55,48)),C306=2018,_xlfn.IFS(D306=1,VLOOKUP(H306,[1]Film_Workers!$B$2:$BD$55,49,FALSE),D306=2,VLOOKUP(H306,[1]Film_Workers!$B$2:$BD$55,50,FALSE),D306=3,VLOOKUP(H306,[1]Film_Workers!$B$2:$BD$55,51,FALSE),D306=4,VLOOKUP(H306,[1]Film_Workers!$B$2:$BD$55,52,FALSE),D306=5,VLOOKUP(H306,[1]Film_Workers!$B$2:$BD$55,53,FALSE),D306=6,VLOOKUP(H306,[1]Film_Workers!$B$2:$BD$55,54)))</f>
        <v>#N/A</v>
      </c>
      <c r="W306" t="e">
        <f>_xlfn.IFS(C306=2014,_xlfn.IFS(D306=1,VLOOKUP(H306,[1]Priv_Workers!$B$2:$BD$55,2,FALSE),D306=2,VLOOKUP(H306,[1]Priv_Workers!$B$2:$BD$55,3,FALSE),D306=3,VLOOKUP(H306,[1]Priv_Workers!$B$2:$BD$55,4,FALSE),D306=4,VLOOKUP(H306,[1]Priv_Workers!$B$2:$BD$55,5,FALSE),D306=5,VLOOKUP(H306,[1]Priv_Workers!$B$2:$BD$55,6,FALSE),D306=6,VLOOKUP(H306,[1]Priv_Workers!$B$2:$BD$55,7,FALSE),D306=7,VLOOKUP(H306,[1]Priv_Workers!$B$2:$BD$55,8,FALSE),D306=8,VLOOKUP(H306,[1]Priv_Workers!$B$2:$BD$55,9,FALSE),D306=9,VLOOKUP(H306,[1]Priv_Workers!$B$2:$BD$55,10,FALSE),D306=10,VLOOKUP(H306,[1]Priv_Workers!$B$2:$BD$55,11,FALSE),D306=11,VLOOKUP(H306,[1]Priv_Workers!$B$2:$BD$55,12,FALSE),D306=12,VLOOKUP(H306,[1]Priv_Workers!$B$2:$BD$55,13,FALSE)),C306=2015,_xlfn.IFS(D306=1,VLOOKUP(H306,[1]Priv_Workers!$B$2:$BD$55,14,FALSE),D306=2,VLOOKUP(H306,[1]Priv_Workers!$B$2:$BD$55,15,FALSE),D306=3,VLOOKUP(H306,[1]Priv_Workers!$B$2:$BD$55,16,FALSE),D306=4,VLOOKUP(H306,[1]Priv_Workers!$B$2:$BD$55,17,FALSE),D306=5,VLOOKUP(H306,[1]Priv_Workers!$B$2:$BD$55,18,FALSE),D306=6,VLOOKUP(H306,[1]Priv_Workers!$B$2:$BD$55,19,FALSE),D306=7,VLOOKUP(H306,[1]Priv_Workers!$B$2:$BD$55,20,FALSE),D306=8,VLOOKUP(H306,[1]Priv_Workers!$B$2:$BD$55,21,FALSE),D306=9,VLOOKUP(H306,[1]Priv_Workers!$B$2:$BD$55,22,FALSE),D306=10,VLOOKUP(H306,[1]Priv_Workers!$B$2:$BD$55,23,FALSE),D306=11,VLOOKUP(H306,[1]Priv_Workers!$B$2:$BD$55,24,FALSE),D306=12,VLOOKUP(H306,[1]Priv_Workers!$B$2:$BD$55,25,FALSE)),C306=2016,_xlfn.IFS(D306=1,VLOOKUP(H306,[1]Priv_Workers!$B$2:$BD$55,26,FALSE),D306=2,VLOOKUP(H306,[1]Priv_Workers!$B$2:$BD$55,27,FALSE),D306=3,VLOOKUP(H306,[1]Priv_Workers!$B$2:$BD$55,28,FALSE),D306=4,VLOOKUP(H306,[1]Priv_Workers!$B$2:$BD$55,29,FALSE),D306=5,VLOOKUP(H306,[1]Priv_Workers!$B$2:$BD$55,30,FALSE),D306=6,VLOOKUP(H306,[1]Priv_Workers!$B$2:$BD$55,31,FALSE),D306=7,VLOOKUP(H306,[1]Priv_Workers!$B$2:$BD$55,32,FALSE),D306=8,VLOOKUP(H306,[1]Priv_Workers!$B$2:$BD$55,33,FALSE),D306=9,VLOOKUP(H306,[1]Priv_Workers!$B$2:$BD$55,34,FALSE),D306=10,VLOOKUP(H306,[1]Priv_Workers!$B$2:$BD$55,35,FALSE),D306=11,VLOOKUP(H306,[1]Priv_Workers!$B$2:$BD$55,36,FALSE),D306=12,VLOOKUP(H306,[1]Priv_Workers!$B$2:$BD$55,37,FALSE)),C306=2017,_xlfn.IFS(D306=1,VLOOKUP(H306,[1]Priv_Workers!$B$2:$BD$55,38,FALSE),D306=2,VLOOKUP(H306,[1]Priv_Workers!$B$2:$BD$55,39,FALSE),D306=3,VLOOKUP(H306,[1]Priv_Workers!$B$2:$BD$55,40,FALSE),D306=4,VLOOKUP(H306,[1]Priv_Workers!$B$2:$BD$55,41,FALSE),D306=5,VLOOKUP(H306,[1]Priv_Workers!$B$2:$BD$55,42,FALSE),D306=6,VLOOKUP(H306,[1]Priv_Workers!$B$2:$BD$55,43,FALSE),D306=7,VLOOKUP(H306,[1]Priv_Workers!$B$2:$BD$55,43,FALSE),D306=8,VLOOKUP(H306,[1]Priv_Workers!$B$2:$BD$55,44,FALSE),D306=9,VLOOKUP(H306,[1]Priv_Workers!$B$2:$BD$55,45,FALSE),D306=10,VLOOKUP(H306,[1]Priv_Workers!$B$2:$BD$55,46,FALSE),D306=11,VLOOKUP(H306,[1]Priv_Workers!$B$2:$BD$55,47,FALSE),D306=12,VLOOKUP(H306,[1]Priv_Workers!$B$2:$BD$55,48)),C306=2018,_xlfn.IFS(D306=1,VLOOKUP(H306,[1]Priv_Workers!$B$2:$BD$55,49,FALSE),D306=2,VLOOKUP(H306,[1]Priv_Workers!$B$2:$BD$55,50,FALSE),D306=3,VLOOKUP(H306,[1]Priv_Workers!$B$2:$BD$55,51,FALSE),D306=4,VLOOKUP(H306,[1]Priv_Workers!$B$2:$BD$55,52,FALSE),D306=5,VLOOKUP(H306,[1]Priv_Workers!$B$2:$BD$55,53,FALSE),D306=6,VLOOKUP(H306,[1]Priv_Workers!$B$2:$BD$55,54)))</f>
        <v>#N/A</v>
      </c>
      <c r="X306" s="3" t="e">
        <f t="shared" si="35"/>
        <v>#N/A</v>
      </c>
      <c r="Y306" s="2" t="e">
        <f>_xlfn.IFS(C306=2014, _xlfn.IFS(E306=1, VLOOKUP(H306, [1]Wage_Info!$B$2:$AH$55, 2, FALSE), E306=2, VLOOKUP(H306, [1]Wage_Info!$B$2:$AH$55, 3, FALSE), E306=3, VLOOKUP(H306, [1]Wage_Info!$B$2:$AH$55, 4, FALSE), E306=4, VLOOKUP(H306, [1]Wage_Info!$B$2:$AH$55, 5, FALSE)), C306=2015, _xlfn.IFS(E306=1, VLOOKUP(H306, [1]Wage_Info!$B$2:$AH$55, 6, FALSE), E306=2, VLOOKUP(H306, [1]Wage_Info!$B$2:$AH$55, 7, FALSE), E306=3, VLOOKUP(H306, [1]Wage_Info!$B$2:$AH$55, 8, FALSE), E306=4, VLOOKUP(H306, [1]Wage_Info!$B$2:$AH$55, 9, FALSE)), C306=2016, _xlfn.IFS(E306=1, VLOOKUP(H306, [1]Wage_Info!$B$2:$AH$55, 10, FALSE), E306=2, VLOOKUP(H306, [1]Wage_Info!$B$2:$AH$55, 11, FALSE), E306=3, VLOOKUP(H306, [1]Wage_Info!$B$2:$AH$55, 12, FALSE), E306=4, VLOOKUP(H306, [1]Wage_Info!$B$2:$AH$55, 13, FALSE)), C306=2017, _xlfn.IFS(E306=1, VLOOKUP(H306, [1]Wage_Info!$B$2:$AH$55, 14, FALSE), E306=2, VLOOKUP(H306, [1]Wage_Info!$B$2:$AH$55, 15, FALSE), E306=3, VLOOKUP(H306, [1]Wage_Info!$B$2:$AH$55, 16, FALSE), E306=4, VLOOKUP(H306, [1]Wage_Info!$B$2:$AH$55, 17, FALSE)), C306 = 2018, _xlfn.IFS(E306=1, VLOOKUP(H306, [1]Wage_Info!$B$2:$AH$55, 18, FALSE), E306=3, VLOOKUP(H306, [1]Wage_Info!$B$2:$AH$55, 19, FALSE)))</f>
        <v>#N/A</v>
      </c>
      <c r="Z306" s="2" t="e">
        <f>_xlfn.IFS(C306=2014, _xlfn.IFS(E306=1, VLOOKUP(H306, [1]Wage_Info!$B$2:$AL$55, 20, FALSE), E306=2, VLOOKUP(H306, [1]Wage_Info!$B$2:$AL$55, 21, FALSE), E306=3, VLOOKUP(H306, [1]Wage_Info!$B$2:$AL$55, 22, FALSE), E306=4, VLOOKUP(H306, [1]Wage_Info!$B$2:$AL$55, 23, FALSE)), C306=2015, _xlfn.IFS(E306=1, VLOOKUP(H306, [1]Wage_Info!$B$2:$AL$55, 24, FALSE), E306=2, VLOOKUP(H306, [1]Wage_Info!$B$2:$AL$55, 25, FALSE), E306=3, VLOOKUP(H306, [1]Wage_Info!$B$2:$AL$55, 26, FALSE), E306=4, VLOOKUP(H306, [1]Wage_Info!$B$2:$AL$55, 27, FALSE)), C306=2016, _xlfn.IFS(E306=1, VLOOKUP(H306, [1]Wage_Info!$B$2:$AL$55, 28, FALSE), E306=2, VLOOKUP(H306, [1]Wage_Info!$B$2:$AL$55, 29, FALSE), E306=3, VLOOKUP(H306, [1]Wage_Info!$B$2:$AL$55, 30, FALSE), E306=4, VLOOKUP(H306, [1]Wage_Info!$B$2:$AL$55, 31, FALSE)), C306=2017, _xlfn.IFS(E306=1, VLOOKUP(H306, [1]Wage_Info!$B$2:$AL$55, 32, FALSE), E306=2, VLOOKUP(H306, [1]Wage_Info!$B$2:$AL$55, 33, FALSE), E306=3, VLOOKUP(H306, [1]Wage_Info!$B$2:$AL$55, 34, FALSE), E306=4, VLOOKUP(H306, [1]Wage_Info!$B$2:$AL$55, 35, FALSE)), C306 = 2018, _xlfn.IFS(E306=1, VLOOKUP(H306, [1]Wage_Info!$B$2:$AL$55, 36, FALSE), E306=2, VLOOKUP(H306, [1]Wage_Info!$B$2:$AL$55, 37, FALSE)))</f>
        <v>#N/A</v>
      </c>
      <c r="AA306" s="4" t="e">
        <f t="shared" si="36"/>
        <v>#N/A</v>
      </c>
      <c r="AB306">
        <f>[1]Key!C306</f>
        <v>1</v>
      </c>
      <c r="AC306">
        <f t="shared" si="37"/>
        <v>0</v>
      </c>
      <c r="AD306">
        <f t="shared" si="38"/>
        <v>0</v>
      </c>
      <c r="AE306">
        <f t="shared" si="39"/>
        <v>0</v>
      </c>
      <c r="AF306">
        <f>[1]Key!D306</f>
        <v>0</v>
      </c>
    </row>
    <row r="307" spans="1:32" x14ac:dyDescent="0.3">
      <c r="A307">
        <v>306</v>
      </c>
      <c r="B307">
        <v>125</v>
      </c>
      <c r="C307">
        <v>2016</v>
      </c>
      <c r="D307">
        <v>3</v>
      </c>
      <c r="E307">
        <f t="shared" si="32"/>
        <v>1</v>
      </c>
      <c r="F307">
        <v>2017</v>
      </c>
      <c r="G307" t="s">
        <v>28</v>
      </c>
      <c r="H307" s="1">
        <f>VALUE(IF(G307="foreign",53,SUBSTITUTE(G307,G307,VLOOKUP(G307,[1]Key!$G$2:$H$55,2,))))</f>
        <v>5</v>
      </c>
      <c r="I307" t="s">
        <v>28</v>
      </c>
      <c r="J307">
        <f>VALUE(_xlfn.IFS(I307="foreign",53,I307="fictional",54, I307="unspecified", 55, NOT(OR(I307="foreign",I307="fictional")),SUBSTITUTE(I307,I307,VLOOKUP(I307,[1]Key!$G$2:$H$55,2,))))</f>
        <v>5</v>
      </c>
      <c r="K307">
        <f t="shared" si="33"/>
        <v>1</v>
      </c>
      <c r="L307">
        <f>VLOOKUP(H307, [1]Key!$H$2:$K$54, 2)</f>
        <v>3</v>
      </c>
      <c r="M307">
        <f>VLOOKUP(J307, [1]Key!$H$2:$K$54, 2)</f>
        <v>3</v>
      </c>
      <c r="N307">
        <f>VLOOKUP("*"&amp;G307&amp;"*",[1]Key!$N$2:$O$6,2,FALSE)</f>
        <v>4</v>
      </c>
      <c r="O307">
        <f>VLOOKUP("*"&amp;G307&amp;"*",[1]Key!$R$2:$S$11,2,FALSE)</f>
        <v>6</v>
      </c>
      <c r="P307">
        <v>1557</v>
      </c>
      <c r="Q307" s="2">
        <v>10000000</v>
      </c>
      <c r="R307" t="s">
        <v>87</v>
      </c>
      <c r="S307">
        <f>VLOOKUP(R307, [1]Key!$U$2:$V$50, 2, FALSE)</f>
        <v>14</v>
      </c>
      <c r="T307">
        <f t="shared" si="34"/>
        <v>1</v>
      </c>
      <c r="U307">
        <f>_xlfn.IFS(C307=2018, VLOOKUP(H307, '[1]State Pop'!$B$2:$G$55,6),C307=2017, VLOOKUP(H307, '[1]State Pop'!$B$2:$F$55,5),C307=2016, VLOOKUP(H307, '[1]State Pop'!$B$2:$F$55,4), C307=2015, VLOOKUP(H307, '[1]State Pop'!$B$2:$F$55,3), C307=2014, VLOOKUP(H307, '[1]State Pop'!$B$2:$F$55,2))</f>
        <v>39296476</v>
      </c>
      <c r="V307">
        <f>_xlfn.IFS(C307=2014,_xlfn.IFS(D307=1,VLOOKUP(H307,[1]Film_Workers!$B$2:$BD$55,2,FALSE),D307=2,VLOOKUP(H307,[1]Film_Workers!$B$2:$BD$55,3,FALSE),D307=3,VLOOKUP(H307,[1]Film_Workers!$B$2:$BD$55,4,FALSE),D307=4,VLOOKUP(H307,[1]Film_Workers!$B$2:$BD$55,5,FALSE),D307=5,VLOOKUP(H307,[1]Film_Workers!$B$2:$BD$55,6,FALSE),D307=6,VLOOKUP(H307,[1]Film_Workers!$B$2:$BD$55,7,FALSE),D307=7,VLOOKUP(H307,[1]Film_Workers!$B$2:$BD$55,8,FALSE),D307=8,VLOOKUP(H307,[1]Film_Workers!$B$2:$BD$55,9,FALSE),D307=9,VLOOKUP(H307,[1]Film_Workers!$B$2:$BD$55,10,FALSE),D307=10,VLOOKUP(H307,[1]Film_Workers!$B$2:$BD$55,11,FALSE),D307=11,VLOOKUP(H307,[1]Film_Workers!$B$2:$BD$55,12,FALSE),D307=12,VLOOKUP(H307,[1]Film_Workers!$B$2:$BD$55,13,FALSE)),C307=2015,_xlfn.IFS(D307=1,VLOOKUP(H307,[1]Film_Workers!$B$2:$BD$55,14,FALSE),D307=2,VLOOKUP(H307,[1]Film_Workers!$B$2:$BD$55,15,FALSE),D307=3,VLOOKUP(H307,[1]Film_Workers!$B$2:$BD$55,16,FALSE),D307=4,VLOOKUP(H307,[1]Film_Workers!$B$2:$BD$55,17,FALSE),D307=5,VLOOKUP(H307,[1]Film_Workers!$B$2:$BD$55,18,FALSE),D307=6,VLOOKUP(H307,[1]Film_Workers!$B$2:$BD$55,19,FALSE),D307=7,VLOOKUP(H307,[1]Film_Workers!$B$2:$BD$55,20,FALSE),D307=8,VLOOKUP(H307,[1]Film_Workers!$B$2:$BD$55,21,FALSE),D307=9,VLOOKUP(H307,[1]Film_Workers!$B$2:$BD$55,22,FALSE),D307=10,VLOOKUP(H307,[1]Film_Workers!$B$2:$BD$55,23,FALSE),D307=11,VLOOKUP(H307,[1]Film_Workers!$B$2:$BD$55,24,FALSE),D307=12,VLOOKUP(H307,[1]Film_Workers!$B$2:$BD$55,25,FALSE)),C307=2016,_xlfn.IFS(D307=1,VLOOKUP(H307,[1]Film_Workers!$B$2:$BD$55,26,FALSE),D307=2,VLOOKUP(H307,[1]Film_Workers!$B$2:$BD$55,27,FALSE),D307=3,VLOOKUP(H307,[1]Film_Workers!$B$2:$BD$55,28,FALSE),D307=4,VLOOKUP(H307,[1]Film_Workers!$B$2:$BD$55,29,FALSE),D307=5,VLOOKUP(H307,[1]Film_Workers!$B$2:$BD$55,30,FALSE),D307=6,VLOOKUP(H307,[1]Film_Workers!$B$2:$BD$55,31,FALSE),D307=7,VLOOKUP(H307,[1]Film_Workers!$B$2:$BD$55,32,FALSE),D307=8,VLOOKUP(H307,[1]Film_Workers!$B$2:$BD$55,33,FALSE),D307=9,VLOOKUP(H307,[1]Film_Workers!$B$2:$BD$55,34,FALSE),D307=10,VLOOKUP(H307,[1]Film_Workers!$B$2:$BD$55,35,FALSE),D307=11,VLOOKUP(H307,[1]Film_Workers!$B$2:$BD$55,36,FALSE),D307=12,VLOOKUP(H307,[1]Film_Workers!$B$2:$BD$55,37,FALSE)),C307=2017,_xlfn.IFS(D307=1,VLOOKUP(H307,[1]Film_Workers!$B$2:$BD$55,38,FALSE),D307=2,VLOOKUP(H307,[1]Film_Workers!$B$2:$BD$55,39,FALSE),D307=3,VLOOKUP(H307,[1]Film_Workers!$B$2:$BD$55,40,FALSE),D307=4,VLOOKUP(H307,[1]Film_Workers!$B$2:$BD$55,41,FALSE),D307=5,VLOOKUP(H307,[1]Film_Workers!$B$2:$BD$55,42,FALSE),D307=6,VLOOKUP(H307,[1]Film_Workers!$B$2:$BD$55,43,FALSE),D307=7,VLOOKUP(H307,[1]Film_Workers!$B$2:$BD$55,43,FALSE),D307=8,VLOOKUP(H307,[1]Film_Workers!$B$2:$BD$55,44,FALSE),D307=9,VLOOKUP(H307,[1]Film_Workers!$B$2:$BD$55,45,FALSE),D307=10,VLOOKUP(H307,[1]Film_Workers!$B$2:$BD$55,46,FALSE),D307=11,VLOOKUP(H307,[1]Film_Workers!$B$2:$BD$55,47,FALSE),D307=12,VLOOKUP(H307,[1]Film_Workers!$B$2:$BD$55,48)),C307=2018,_xlfn.IFS(D307=1,VLOOKUP(H307,[1]Film_Workers!$B$2:$BD$55,49,FALSE),D307=2,VLOOKUP(H307,[1]Film_Workers!$B$2:$BD$55,50,FALSE),D307=3,VLOOKUP(H307,[1]Film_Workers!$B$2:$BD$55,51,FALSE),D307=4,VLOOKUP(H307,[1]Film_Workers!$B$2:$BD$55,52,FALSE),D307=5,VLOOKUP(H307,[1]Film_Workers!$B$2:$BD$55,53,FALSE),D307=6,VLOOKUP(H307,[1]Film_Workers!$B$2:$BD$55,54)))</f>
        <v>135762</v>
      </c>
      <c r="W307">
        <f>_xlfn.IFS(C307=2014,_xlfn.IFS(D307=1,VLOOKUP(H307,[1]Priv_Workers!$B$2:$BD$55,2,FALSE),D307=2,VLOOKUP(H307,[1]Priv_Workers!$B$2:$BD$55,3,FALSE),D307=3,VLOOKUP(H307,[1]Priv_Workers!$B$2:$BD$55,4,FALSE),D307=4,VLOOKUP(H307,[1]Priv_Workers!$B$2:$BD$55,5,FALSE),D307=5,VLOOKUP(H307,[1]Priv_Workers!$B$2:$BD$55,6,FALSE),D307=6,VLOOKUP(H307,[1]Priv_Workers!$B$2:$BD$55,7,FALSE),D307=7,VLOOKUP(H307,[1]Priv_Workers!$B$2:$BD$55,8,FALSE),D307=8,VLOOKUP(H307,[1]Priv_Workers!$B$2:$BD$55,9,FALSE),D307=9,VLOOKUP(H307,[1]Priv_Workers!$B$2:$BD$55,10,FALSE),D307=10,VLOOKUP(H307,[1]Priv_Workers!$B$2:$BD$55,11,FALSE),D307=11,VLOOKUP(H307,[1]Priv_Workers!$B$2:$BD$55,12,FALSE),D307=12,VLOOKUP(H307,[1]Priv_Workers!$B$2:$BD$55,13,FALSE)),C307=2015,_xlfn.IFS(D307=1,VLOOKUP(H307,[1]Priv_Workers!$B$2:$BD$55,14,FALSE),D307=2,VLOOKUP(H307,[1]Priv_Workers!$B$2:$BD$55,15,FALSE),D307=3,VLOOKUP(H307,[1]Priv_Workers!$B$2:$BD$55,16,FALSE),D307=4,VLOOKUP(H307,[1]Priv_Workers!$B$2:$BD$55,17,FALSE),D307=5,VLOOKUP(H307,[1]Priv_Workers!$B$2:$BD$55,18,FALSE),D307=6,VLOOKUP(H307,[1]Priv_Workers!$B$2:$BD$55,19,FALSE),D307=7,VLOOKUP(H307,[1]Priv_Workers!$B$2:$BD$55,20,FALSE),D307=8,VLOOKUP(H307,[1]Priv_Workers!$B$2:$BD$55,21,FALSE),D307=9,VLOOKUP(H307,[1]Priv_Workers!$B$2:$BD$55,22,FALSE),D307=10,VLOOKUP(H307,[1]Priv_Workers!$B$2:$BD$55,23,FALSE),D307=11,VLOOKUP(H307,[1]Priv_Workers!$B$2:$BD$55,24,FALSE),D307=12,VLOOKUP(H307,[1]Priv_Workers!$B$2:$BD$55,25,FALSE)),C307=2016,_xlfn.IFS(D307=1,VLOOKUP(H307,[1]Priv_Workers!$B$2:$BD$55,26,FALSE),D307=2,VLOOKUP(H307,[1]Priv_Workers!$B$2:$BD$55,27,FALSE),D307=3,VLOOKUP(H307,[1]Priv_Workers!$B$2:$BD$55,28,FALSE),D307=4,VLOOKUP(H307,[1]Priv_Workers!$B$2:$BD$55,29,FALSE),D307=5,VLOOKUP(H307,[1]Priv_Workers!$B$2:$BD$55,30,FALSE),D307=6,VLOOKUP(H307,[1]Priv_Workers!$B$2:$BD$55,31,FALSE),D307=7,VLOOKUP(H307,[1]Priv_Workers!$B$2:$BD$55,32,FALSE),D307=8,VLOOKUP(H307,[1]Priv_Workers!$B$2:$BD$55,33,FALSE),D307=9,VLOOKUP(H307,[1]Priv_Workers!$B$2:$BD$55,34,FALSE),D307=10,VLOOKUP(H307,[1]Priv_Workers!$B$2:$BD$55,35,FALSE),D307=11,VLOOKUP(H307,[1]Priv_Workers!$B$2:$BD$55,36,FALSE),D307=12,VLOOKUP(H307,[1]Priv_Workers!$B$2:$BD$55,37,FALSE)),C307=2017,_xlfn.IFS(D307=1,VLOOKUP(H307,[1]Priv_Workers!$B$2:$BD$55,38,FALSE),D307=2,VLOOKUP(H307,[1]Priv_Workers!$B$2:$BD$55,39,FALSE),D307=3,VLOOKUP(H307,[1]Priv_Workers!$B$2:$BD$55,40,FALSE),D307=4,VLOOKUP(H307,[1]Priv_Workers!$B$2:$BD$55,41,FALSE),D307=5,VLOOKUP(H307,[1]Priv_Workers!$B$2:$BD$55,42,FALSE),D307=6,VLOOKUP(H307,[1]Priv_Workers!$B$2:$BD$55,43,FALSE),D307=7,VLOOKUP(H307,[1]Priv_Workers!$B$2:$BD$55,43,FALSE),D307=8,VLOOKUP(H307,[1]Priv_Workers!$B$2:$BD$55,44,FALSE),D307=9,VLOOKUP(H307,[1]Priv_Workers!$B$2:$BD$55,45,FALSE),D307=10,VLOOKUP(H307,[1]Priv_Workers!$B$2:$BD$55,46,FALSE),D307=11,VLOOKUP(H307,[1]Priv_Workers!$B$2:$BD$55,47,FALSE),D307=12,VLOOKUP(H307,[1]Priv_Workers!$B$2:$BD$55,48)),C307=2018,_xlfn.IFS(D307=1,VLOOKUP(H307,[1]Priv_Workers!$B$2:$BD$55,49,FALSE),D307=2,VLOOKUP(H307,[1]Priv_Workers!$B$2:$BD$55,50,FALSE),D307=3,VLOOKUP(H307,[1]Priv_Workers!$B$2:$BD$55,51,FALSE),D307=4,VLOOKUP(H307,[1]Priv_Workers!$B$2:$BD$55,52,FALSE),D307=5,VLOOKUP(H307,[1]Priv_Workers!$B$2:$BD$55,53,FALSE),D307=6,VLOOKUP(H307,[1]Priv_Workers!$B$2:$BD$55,54)))</f>
        <v>13992792</v>
      </c>
      <c r="X307" s="3">
        <f t="shared" si="35"/>
        <v>9.7022810029620959E-3</v>
      </c>
      <c r="Y307" s="2">
        <f>_xlfn.IFS(C307=2014, _xlfn.IFS(E307=1, VLOOKUP(H307, [1]Wage_Info!$B$2:$AH$55, 2, FALSE), E307=2, VLOOKUP(H307, [1]Wage_Info!$B$2:$AH$55, 3, FALSE), E307=3, VLOOKUP(H307, [1]Wage_Info!$B$2:$AH$55, 4, FALSE), E307=4, VLOOKUP(H307, [1]Wage_Info!$B$2:$AH$55, 5, FALSE)), C307=2015, _xlfn.IFS(E307=1, VLOOKUP(H307, [1]Wage_Info!$B$2:$AH$55, 6, FALSE), E307=2, VLOOKUP(H307, [1]Wage_Info!$B$2:$AH$55, 7, FALSE), E307=3, VLOOKUP(H307, [1]Wage_Info!$B$2:$AH$55, 8, FALSE), E307=4, VLOOKUP(H307, [1]Wage_Info!$B$2:$AH$55, 9, FALSE)), C307=2016, _xlfn.IFS(E307=1, VLOOKUP(H307, [1]Wage_Info!$B$2:$AH$55, 10, FALSE), E307=2, VLOOKUP(H307, [1]Wage_Info!$B$2:$AH$55, 11, FALSE), E307=3, VLOOKUP(H307, [1]Wage_Info!$B$2:$AH$55, 12, FALSE), E307=4, VLOOKUP(H307, [1]Wage_Info!$B$2:$AH$55, 13, FALSE)), C307=2017, _xlfn.IFS(E307=1, VLOOKUP(H307, [1]Wage_Info!$B$2:$AH$55, 14, FALSE), E307=2, VLOOKUP(H307, [1]Wage_Info!$B$2:$AH$55, 15, FALSE), E307=3, VLOOKUP(H307, [1]Wage_Info!$B$2:$AH$55, 16, FALSE), E307=4, VLOOKUP(H307, [1]Wage_Info!$B$2:$AH$55, 17, FALSE)), C307 = 2018, _xlfn.IFS(E307=1, VLOOKUP(H307, [1]Wage_Info!$B$2:$AH$55, 18, FALSE), E307=3, VLOOKUP(H307, [1]Wage_Info!$B$2:$AH$55, 19, FALSE)))</f>
        <v>3341091442</v>
      </c>
      <c r="Z307" s="2">
        <f>_xlfn.IFS(C307=2014, _xlfn.IFS(E307=1, VLOOKUP(H307, [1]Wage_Info!$B$2:$AL$55, 20, FALSE), E307=2, VLOOKUP(H307, [1]Wage_Info!$B$2:$AL$55, 21, FALSE), E307=3, VLOOKUP(H307, [1]Wage_Info!$B$2:$AL$55, 22, FALSE), E307=4, VLOOKUP(H307, [1]Wage_Info!$B$2:$AL$55, 23, FALSE)), C307=2015, _xlfn.IFS(E307=1, VLOOKUP(H307, [1]Wage_Info!$B$2:$AL$55, 24, FALSE), E307=2, VLOOKUP(H307, [1]Wage_Info!$B$2:$AL$55, 25, FALSE), E307=3, VLOOKUP(H307, [1]Wage_Info!$B$2:$AL$55, 26, FALSE), E307=4, VLOOKUP(H307, [1]Wage_Info!$B$2:$AL$55, 27, FALSE)), C307=2016, _xlfn.IFS(E307=1, VLOOKUP(H307, [1]Wage_Info!$B$2:$AL$55, 28, FALSE), E307=2, VLOOKUP(H307, [1]Wage_Info!$B$2:$AL$55, 29, FALSE), E307=3, VLOOKUP(H307, [1]Wage_Info!$B$2:$AL$55, 30, FALSE), E307=4, VLOOKUP(H307, [1]Wage_Info!$B$2:$AL$55, 31, FALSE)), C307=2017, _xlfn.IFS(E307=1, VLOOKUP(H307, [1]Wage_Info!$B$2:$AL$55, 32, FALSE), E307=2, VLOOKUP(H307, [1]Wage_Info!$B$2:$AL$55, 33, FALSE), E307=3, VLOOKUP(H307, [1]Wage_Info!$B$2:$AL$55, 34, FALSE), E307=4, VLOOKUP(H307, [1]Wage_Info!$B$2:$AL$55, 35, FALSE)), C307 = 2018, _xlfn.IFS(E307=1, VLOOKUP(H307, [1]Wage_Info!$B$2:$AL$55, 36, FALSE), E307=2, VLOOKUP(H307, [1]Wage_Info!$B$2:$AL$55, 37, FALSE)))</f>
        <v>217151007620</v>
      </c>
      <c r="AA307" s="4">
        <f t="shared" si="36"/>
        <v>1.5386027809029054E-2</v>
      </c>
      <c r="AB307">
        <f>[1]Key!C307</f>
        <v>1</v>
      </c>
      <c r="AC307">
        <f t="shared" si="37"/>
        <v>1</v>
      </c>
      <c r="AD307">
        <f t="shared" si="38"/>
        <v>0</v>
      </c>
      <c r="AE307">
        <f t="shared" si="39"/>
        <v>1</v>
      </c>
      <c r="AF307">
        <f>[1]Key!D307</f>
        <v>0</v>
      </c>
    </row>
    <row r="308" spans="1:32" x14ac:dyDescent="0.3">
      <c r="A308">
        <v>307</v>
      </c>
      <c r="B308">
        <v>126</v>
      </c>
      <c r="E308" t="e">
        <f t="shared" si="32"/>
        <v>#N/A</v>
      </c>
      <c r="F308">
        <v>2017</v>
      </c>
      <c r="G308" t="s">
        <v>32</v>
      </c>
      <c r="H308" s="1">
        <f>VALUE(IF(G308="foreign",53,SUBSTITUTE(G308,G308,VLOOKUP(G308,[1]Key!$G$2:$H$55,2,))))</f>
        <v>53</v>
      </c>
      <c r="I308" t="s">
        <v>32</v>
      </c>
      <c r="J308">
        <f>VALUE(_xlfn.IFS(I308="foreign",53,I308="fictional",54, I308="unspecified", 55, NOT(OR(I308="foreign",I308="fictional")),SUBSTITUTE(I308,I308,VLOOKUP(I308,[1]Key!$G$2:$H$55,2,))))</f>
        <v>53</v>
      </c>
      <c r="K308">
        <f t="shared" si="33"/>
        <v>1</v>
      </c>
      <c r="L308">
        <f>VLOOKUP(H308, [1]Key!$H$2:$K$54, 2)</f>
        <v>0</v>
      </c>
      <c r="M308">
        <f>VLOOKUP(J308, [1]Key!$H$2:$K$54, 2)</f>
        <v>0</v>
      </c>
      <c r="N308">
        <f>VLOOKUP("*"&amp;G308&amp;"*",[1]Key!$N$2:$O$6,2,FALSE)</f>
        <v>0</v>
      </c>
      <c r="O308">
        <f>VLOOKUP("*"&amp;G308&amp;"*",[1]Key!$R$2:$S$11,2,FALSE)</f>
        <v>0</v>
      </c>
      <c r="P308">
        <v>1508</v>
      </c>
      <c r="Q308" s="2"/>
      <c r="R308" t="s">
        <v>34</v>
      </c>
      <c r="S308">
        <f>VLOOKUP(R308, [1]Key!$U$2:$V$27, 2, FALSE)</f>
        <v>2</v>
      </c>
      <c r="T308">
        <f t="shared" si="34"/>
        <v>0</v>
      </c>
      <c r="U308" t="e">
        <f>_xlfn.IFS(C308=2018, VLOOKUP(H308, '[1]State Pop'!$B$2:$G$55,6),C308=2017, VLOOKUP(H308, '[1]State Pop'!$B$2:$F$55,5),C308=2016, VLOOKUP(H308, '[1]State Pop'!$B$2:$F$55,4), C308=2015, VLOOKUP(H308, '[1]State Pop'!$B$2:$F$55,3), C308=2014, VLOOKUP(H308, '[1]State Pop'!$B$2:$F$55,2))</f>
        <v>#N/A</v>
      </c>
      <c r="V308" t="e">
        <f>_xlfn.IFS(C308=2014,_xlfn.IFS(D308=1,VLOOKUP(H308,[1]Film_Workers!$B$2:$BD$55,2,FALSE),D308=2,VLOOKUP(H308,[1]Film_Workers!$B$2:$BD$55,3,FALSE),D308=3,VLOOKUP(H308,[1]Film_Workers!$B$2:$BD$55,4,FALSE),D308=4,VLOOKUP(H308,[1]Film_Workers!$B$2:$BD$55,5,FALSE),D308=5,VLOOKUP(H308,[1]Film_Workers!$B$2:$BD$55,6,FALSE),D308=6,VLOOKUP(H308,[1]Film_Workers!$B$2:$BD$55,7,FALSE),D308=7,VLOOKUP(H308,[1]Film_Workers!$B$2:$BD$55,8,FALSE),D308=8,VLOOKUP(H308,[1]Film_Workers!$B$2:$BD$55,9,FALSE),D308=9,VLOOKUP(H308,[1]Film_Workers!$B$2:$BD$55,10,FALSE),D308=10,VLOOKUP(H308,[1]Film_Workers!$B$2:$BD$55,11,FALSE),D308=11,VLOOKUP(H308,[1]Film_Workers!$B$2:$BD$55,12,FALSE),D308=12,VLOOKUP(H308,[1]Film_Workers!$B$2:$BD$55,13,FALSE)),C308=2015,_xlfn.IFS(D308=1,VLOOKUP(H308,[1]Film_Workers!$B$2:$BD$55,14,FALSE),D308=2,VLOOKUP(H308,[1]Film_Workers!$B$2:$BD$55,15,FALSE),D308=3,VLOOKUP(H308,[1]Film_Workers!$B$2:$BD$55,16,FALSE),D308=4,VLOOKUP(H308,[1]Film_Workers!$B$2:$BD$55,17,FALSE),D308=5,VLOOKUP(H308,[1]Film_Workers!$B$2:$BD$55,18,FALSE),D308=6,VLOOKUP(H308,[1]Film_Workers!$B$2:$BD$55,19,FALSE),D308=7,VLOOKUP(H308,[1]Film_Workers!$B$2:$BD$55,20,FALSE),D308=8,VLOOKUP(H308,[1]Film_Workers!$B$2:$BD$55,21,FALSE),D308=9,VLOOKUP(H308,[1]Film_Workers!$B$2:$BD$55,22,FALSE),D308=10,VLOOKUP(H308,[1]Film_Workers!$B$2:$BD$55,23,FALSE),D308=11,VLOOKUP(H308,[1]Film_Workers!$B$2:$BD$55,24,FALSE),D308=12,VLOOKUP(H308,[1]Film_Workers!$B$2:$BD$55,25,FALSE)),C308=2016,_xlfn.IFS(D308=1,VLOOKUP(H308,[1]Film_Workers!$B$2:$BD$55,26,FALSE),D308=2,VLOOKUP(H308,[1]Film_Workers!$B$2:$BD$55,27,FALSE),D308=3,VLOOKUP(H308,[1]Film_Workers!$B$2:$BD$55,28,FALSE),D308=4,VLOOKUP(H308,[1]Film_Workers!$B$2:$BD$55,29,FALSE),D308=5,VLOOKUP(H308,[1]Film_Workers!$B$2:$BD$55,30,FALSE),D308=6,VLOOKUP(H308,[1]Film_Workers!$B$2:$BD$55,31,FALSE),D308=7,VLOOKUP(H308,[1]Film_Workers!$B$2:$BD$55,32,FALSE),D308=8,VLOOKUP(H308,[1]Film_Workers!$B$2:$BD$55,33,FALSE),D308=9,VLOOKUP(H308,[1]Film_Workers!$B$2:$BD$55,34,FALSE),D308=10,VLOOKUP(H308,[1]Film_Workers!$B$2:$BD$55,35,FALSE),D308=11,VLOOKUP(H308,[1]Film_Workers!$B$2:$BD$55,36,FALSE),D308=12,VLOOKUP(H308,[1]Film_Workers!$B$2:$BD$55,37,FALSE)),C308=2017,_xlfn.IFS(D308=1,VLOOKUP(H308,[1]Film_Workers!$B$2:$BD$55,38,FALSE),D308=2,VLOOKUP(H308,[1]Film_Workers!$B$2:$BD$55,39,FALSE),D308=3,VLOOKUP(H308,[1]Film_Workers!$B$2:$BD$55,40,FALSE),D308=4,VLOOKUP(H308,[1]Film_Workers!$B$2:$BD$55,41,FALSE),D308=5,VLOOKUP(H308,[1]Film_Workers!$B$2:$BD$55,42,FALSE),D308=6,VLOOKUP(H308,[1]Film_Workers!$B$2:$BD$55,43,FALSE),D308=7,VLOOKUP(H308,[1]Film_Workers!$B$2:$BD$55,43,FALSE),D308=8,VLOOKUP(H308,[1]Film_Workers!$B$2:$BD$55,44,FALSE),D308=9,VLOOKUP(H308,[1]Film_Workers!$B$2:$BD$55,45,FALSE),D308=10,VLOOKUP(H308,[1]Film_Workers!$B$2:$BD$55,46,FALSE),D308=11,VLOOKUP(H308,[1]Film_Workers!$B$2:$BD$55,47,FALSE),D308=12,VLOOKUP(H308,[1]Film_Workers!$B$2:$BD$55,48)),C308=2018,_xlfn.IFS(D308=1,VLOOKUP(H308,[1]Film_Workers!$B$2:$BD$55,49,FALSE),D308=2,VLOOKUP(H308,[1]Film_Workers!$B$2:$BD$55,50,FALSE),D308=3,VLOOKUP(H308,[1]Film_Workers!$B$2:$BD$55,51,FALSE),D308=4,VLOOKUP(H308,[1]Film_Workers!$B$2:$BD$55,52,FALSE),D308=5,VLOOKUP(H308,[1]Film_Workers!$B$2:$BD$55,53,FALSE),D308=6,VLOOKUP(H308,[1]Film_Workers!$B$2:$BD$55,54)))</f>
        <v>#N/A</v>
      </c>
      <c r="W308" t="e">
        <f>_xlfn.IFS(C308=2014,_xlfn.IFS(D308=1,VLOOKUP(H308,[1]Priv_Workers!$B$2:$BD$55,2,FALSE),D308=2,VLOOKUP(H308,[1]Priv_Workers!$B$2:$BD$55,3,FALSE),D308=3,VLOOKUP(H308,[1]Priv_Workers!$B$2:$BD$55,4,FALSE),D308=4,VLOOKUP(H308,[1]Priv_Workers!$B$2:$BD$55,5,FALSE),D308=5,VLOOKUP(H308,[1]Priv_Workers!$B$2:$BD$55,6,FALSE),D308=6,VLOOKUP(H308,[1]Priv_Workers!$B$2:$BD$55,7,FALSE),D308=7,VLOOKUP(H308,[1]Priv_Workers!$B$2:$BD$55,8,FALSE),D308=8,VLOOKUP(H308,[1]Priv_Workers!$B$2:$BD$55,9,FALSE),D308=9,VLOOKUP(H308,[1]Priv_Workers!$B$2:$BD$55,10,FALSE),D308=10,VLOOKUP(H308,[1]Priv_Workers!$B$2:$BD$55,11,FALSE),D308=11,VLOOKUP(H308,[1]Priv_Workers!$B$2:$BD$55,12,FALSE),D308=12,VLOOKUP(H308,[1]Priv_Workers!$B$2:$BD$55,13,FALSE)),C308=2015,_xlfn.IFS(D308=1,VLOOKUP(H308,[1]Priv_Workers!$B$2:$BD$55,14,FALSE),D308=2,VLOOKUP(H308,[1]Priv_Workers!$B$2:$BD$55,15,FALSE),D308=3,VLOOKUP(H308,[1]Priv_Workers!$B$2:$BD$55,16,FALSE),D308=4,VLOOKUP(H308,[1]Priv_Workers!$B$2:$BD$55,17,FALSE),D308=5,VLOOKUP(H308,[1]Priv_Workers!$B$2:$BD$55,18,FALSE),D308=6,VLOOKUP(H308,[1]Priv_Workers!$B$2:$BD$55,19,FALSE),D308=7,VLOOKUP(H308,[1]Priv_Workers!$B$2:$BD$55,20,FALSE),D308=8,VLOOKUP(H308,[1]Priv_Workers!$B$2:$BD$55,21,FALSE),D308=9,VLOOKUP(H308,[1]Priv_Workers!$B$2:$BD$55,22,FALSE),D308=10,VLOOKUP(H308,[1]Priv_Workers!$B$2:$BD$55,23,FALSE),D308=11,VLOOKUP(H308,[1]Priv_Workers!$B$2:$BD$55,24,FALSE),D308=12,VLOOKUP(H308,[1]Priv_Workers!$B$2:$BD$55,25,FALSE)),C308=2016,_xlfn.IFS(D308=1,VLOOKUP(H308,[1]Priv_Workers!$B$2:$BD$55,26,FALSE),D308=2,VLOOKUP(H308,[1]Priv_Workers!$B$2:$BD$55,27,FALSE),D308=3,VLOOKUP(H308,[1]Priv_Workers!$B$2:$BD$55,28,FALSE),D308=4,VLOOKUP(H308,[1]Priv_Workers!$B$2:$BD$55,29,FALSE),D308=5,VLOOKUP(H308,[1]Priv_Workers!$B$2:$BD$55,30,FALSE),D308=6,VLOOKUP(H308,[1]Priv_Workers!$B$2:$BD$55,31,FALSE),D308=7,VLOOKUP(H308,[1]Priv_Workers!$B$2:$BD$55,32,FALSE),D308=8,VLOOKUP(H308,[1]Priv_Workers!$B$2:$BD$55,33,FALSE),D308=9,VLOOKUP(H308,[1]Priv_Workers!$B$2:$BD$55,34,FALSE),D308=10,VLOOKUP(H308,[1]Priv_Workers!$B$2:$BD$55,35,FALSE),D308=11,VLOOKUP(H308,[1]Priv_Workers!$B$2:$BD$55,36,FALSE),D308=12,VLOOKUP(H308,[1]Priv_Workers!$B$2:$BD$55,37,FALSE)),C308=2017,_xlfn.IFS(D308=1,VLOOKUP(H308,[1]Priv_Workers!$B$2:$BD$55,38,FALSE),D308=2,VLOOKUP(H308,[1]Priv_Workers!$B$2:$BD$55,39,FALSE),D308=3,VLOOKUP(H308,[1]Priv_Workers!$B$2:$BD$55,40,FALSE),D308=4,VLOOKUP(H308,[1]Priv_Workers!$B$2:$BD$55,41,FALSE),D308=5,VLOOKUP(H308,[1]Priv_Workers!$B$2:$BD$55,42,FALSE),D308=6,VLOOKUP(H308,[1]Priv_Workers!$B$2:$BD$55,43,FALSE),D308=7,VLOOKUP(H308,[1]Priv_Workers!$B$2:$BD$55,43,FALSE),D308=8,VLOOKUP(H308,[1]Priv_Workers!$B$2:$BD$55,44,FALSE),D308=9,VLOOKUP(H308,[1]Priv_Workers!$B$2:$BD$55,45,FALSE),D308=10,VLOOKUP(H308,[1]Priv_Workers!$B$2:$BD$55,46,FALSE),D308=11,VLOOKUP(H308,[1]Priv_Workers!$B$2:$BD$55,47,FALSE),D308=12,VLOOKUP(H308,[1]Priv_Workers!$B$2:$BD$55,48)),C308=2018,_xlfn.IFS(D308=1,VLOOKUP(H308,[1]Priv_Workers!$B$2:$BD$55,49,FALSE),D308=2,VLOOKUP(H308,[1]Priv_Workers!$B$2:$BD$55,50,FALSE),D308=3,VLOOKUP(H308,[1]Priv_Workers!$B$2:$BD$55,51,FALSE),D308=4,VLOOKUP(H308,[1]Priv_Workers!$B$2:$BD$55,52,FALSE),D308=5,VLOOKUP(H308,[1]Priv_Workers!$B$2:$BD$55,53,FALSE),D308=6,VLOOKUP(H308,[1]Priv_Workers!$B$2:$BD$55,54)))</f>
        <v>#N/A</v>
      </c>
      <c r="X308" s="3" t="e">
        <f t="shared" si="35"/>
        <v>#N/A</v>
      </c>
      <c r="Y308" s="2" t="e">
        <f>_xlfn.IFS(C308=2014, _xlfn.IFS(E308=1, VLOOKUP(H308, [1]Wage_Info!$B$2:$AH$55, 2, FALSE), E308=2, VLOOKUP(H308, [1]Wage_Info!$B$2:$AH$55, 3, FALSE), E308=3, VLOOKUP(H308, [1]Wage_Info!$B$2:$AH$55, 4, FALSE), E308=4, VLOOKUP(H308, [1]Wage_Info!$B$2:$AH$55, 5, FALSE)), C308=2015, _xlfn.IFS(E308=1, VLOOKUP(H308, [1]Wage_Info!$B$2:$AH$55, 6, FALSE), E308=2, VLOOKUP(H308, [1]Wage_Info!$B$2:$AH$55, 7, FALSE), E308=3, VLOOKUP(H308, [1]Wage_Info!$B$2:$AH$55, 8, FALSE), E308=4, VLOOKUP(H308, [1]Wage_Info!$B$2:$AH$55, 9, FALSE)), C308=2016, _xlfn.IFS(E308=1, VLOOKUP(H308, [1]Wage_Info!$B$2:$AH$55, 10, FALSE), E308=2, VLOOKUP(H308, [1]Wage_Info!$B$2:$AH$55, 11, FALSE), E308=3, VLOOKUP(H308, [1]Wage_Info!$B$2:$AH$55, 12, FALSE), E308=4, VLOOKUP(H308, [1]Wage_Info!$B$2:$AH$55, 13, FALSE)), C308=2017, _xlfn.IFS(E308=1, VLOOKUP(H308, [1]Wage_Info!$B$2:$AH$55, 14, FALSE), E308=2, VLOOKUP(H308, [1]Wage_Info!$B$2:$AH$55, 15, FALSE), E308=3, VLOOKUP(H308, [1]Wage_Info!$B$2:$AH$55, 16, FALSE), E308=4, VLOOKUP(H308, [1]Wage_Info!$B$2:$AH$55, 17, FALSE)), C308 = 2018, _xlfn.IFS(E308=1, VLOOKUP(H308, [1]Wage_Info!$B$2:$AH$55, 18, FALSE), E308=3, VLOOKUP(H308, [1]Wage_Info!$B$2:$AH$55, 19, FALSE)))</f>
        <v>#N/A</v>
      </c>
      <c r="Z308" s="2" t="e">
        <f>_xlfn.IFS(C308=2014, _xlfn.IFS(E308=1, VLOOKUP(H308, [1]Wage_Info!$B$2:$AL$55, 20, FALSE), E308=2, VLOOKUP(H308, [1]Wage_Info!$B$2:$AL$55, 21, FALSE), E308=3, VLOOKUP(H308, [1]Wage_Info!$B$2:$AL$55, 22, FALSE), E308=4, VLOOKUP(H308, [1]Wage_Info!$B$2:$AL$55, 23, FALSE)), C308=2015, _xlfn.IFS(E308=1, VLOOKUP(H308, [1]Wage_Info!$B$2:$AL$55, 24, FALSE), E308=2, VLOOKUP(H308, [1]Wage_Info!$B$2:$AL$55, 25, FALSE), E308=3, VLOOKUP(H308, [1]Wage_Info!$B$2:$AL$55, 26, FALSE), E308=4, VLOOKUP(H308, [1]Wage_Info!$B$2:$AL$55, 27, FALSE)), C308=2016, _xlfn.IFS(E308=1, VLOOKUP(H308, [1]Wage_Info!$B$2:$AL$55, 28, FALSE), E308=2, VLOOKUP(H308, [1]Wage_Info!$B$2:$AL$55, 29, FALSE), E308=3, VLOOKUP(H308, [1]Wage_Info!$B$2:$AL$55, 30, FALSE), E308=4, VLOOKUP(H308, [1]Wage_Info!$B$2:$AL$55, 31, FALSE)), C308=2017, _xlfn.IFS(E308=1, VLOOKUP(H308, [1]Wage_Info!$B$2:$AL$55, 32, FALSE), E308=2, VLOOKUP(H308, [1]Wage_Info!$B$2:$AL$55, 33, FALSE), E308=3, VLOOKUP(H308, [1]Wage_Info!$B$2:$AL$55, 34, FALSE), E308=4, VLOOKUP(H308, [1]Wage_Info!$B$2:$AL$55, 35, FALSE)), C308 = 2018, _xlfn.IFS(E308=1, VLOOKUP(H308, [1]Wage_Info!$B$2:$AL$55, 36, FALSE), E308=2, VLOOKUP(H308, [1]Wage_Info!$B$2:$AL$55, 37, FALSE)))</f>
        <v>#N/A</v>
      </c>
      <c r="AA308" s="4" t="e">
        <f t="shared" si="36"/>
        <v>#N/A</v>
      </c>
      <c r="AB308">
        <f>[1]Key!C308</f>
        <v>1</v>
      </c>
      <c r="AC308">
        <f t="shared" si="37"/>
        <v>0</v>
      </c>
      <c r="AD308">
        <f t="shared" si="38"/>
        <v>0</v>
      </c>
      <c r="AE308">
        <f t="shared" si="39"/>
        <v>0</v>
      </c>
      <c r="AF308">
        <f>[1]Key!D308</f>
        <v>1</v>
      </c>
    </row>
    <row r="309" spans="1:32" x14ac:dyDescent="0.3">
      <c r="A309">
        <v>308</v>
      </c>
      <c r="B309">
        <v>127</v>
      </c>
      <c r="C309">
        <v>2016</v>
      </c>
      <c r="D309">
        <v>5</v>
      </c>
      <c r="E309">
        <f t="shared" si="32"/>
        <v>2</v>
      </c>
      <c r="F309">
        <v>2017</v>
      </c>
      <c r="G309" t="s">
        <v>134</v>
      </c>
      <c r="H309" s="1">
        <f>VALUE(IF(G309="foreign",53,SUBSTITUTE(G309,G309,VLOOKUP(G309,[1]Key!$G$2:$H$55,2,))))</f>
        <v>49</v>
      </c>
      <c r="I309" t="s">
        <v>47</v>
      </c>
      <c r="J309">
        <f>VALUE(_xlfn.IFS(I309="foreign",53,I309="fictional",54, I309="unspecified", 55, NOT(OR(I309="foreign",I309="fictional")),SUBSTITUTE(I309,I309,VLOOKUP(I309,[1]Key!$G$2:$H$55,2,))))</f>
        <v>55</v>
      </c>
      <c r="K309">
        <f t="shared" si="33"/>
        <v>0</v>
      </c>
      <c r="L309">
        <f>VLOOKUP(H309, [1]Key!$H$2:$K$54, 2)</f>
        <v>3</v>
      </c>
      <c r="M309">
        <f>VLOOKUP(J309, [1]Key!$H$2:$K$54, 2)</f>
        <v>0</v>
      </c>
      <c r="N309">
        <f>VLOOKUP("*"&amp;G309&amp;"*",[1]Key!$N$2:$O$6,2,FALSE)</f>
        <v>3</v>
      </c>
      <c r="O309">
        <f>VLOOKUP("*"&amp;G309&amp;"*",[1]Key!$R$2:$S$11,2,FALSE)</f>
        <v>7</v>
      </c>
      <c r="P309">
        <v>1461</v>
      </c>
      <c r="Q309" s="2"/>
      <c r="R309" t="s">
        <v>49</v>
      </c>
      <c r="S309">
        <f>VLOOKUP(R309, [1]Key!$U$2:$V$50, 2, FALSE)</f>
        <v>7</v>
      </c>
      <c r="T309">
        <f t="shared" si="34"/>
        <v>1</v>
      </c>
      <c r="U309">
        <f>_xlfn.IFS(C309=2018, VLOOKUP(H309, '[1]State Pop'!$B$2:$G$55,6),C309=2017, VLOOKUP(H309, '[1]State Pop'!$B$2:$F$55,5),C309=2016, VLOOKUP(H309, '[1]State Pop'!$B$2:$F$55,4), C309=2015, VLOOKUP(H309, '[1]State Pop'!$B$2:$F$55,3), C309=2014, VLOOKUP(H309, '[1]State Pop'!$B$2:$F$55,2))</f>
        <v>1828637</v>
      </c>
      <c r="V309">
        <f>_xlfn.IFS(C309=2014,_xlfn.IFS(D309=1,VLOOKUP(H309,[1]Film_Workers!$B$2:$BD$55,2,FALSE),D309=2,VLOOKUP(H309,[1]Film_Workers!$B$2:$BD$55,3,FALSE),D309=3,VLOOKUP(H309,[1]Film_Workers!$B$2:$BD$55,4,FALSE),D309=4,VLOOKUP(H309,[1]Film_Workers!$B$2:$BD$55,5,FALSE),D309=5,VLOOKUP(H309,[1]Film_Workers!$B$2:$BD$55,6,FALSE),D309=6,VLOOKUP(H309,[1]Film_Workers!$B$2:$BD$55,7,FALSE),D309=7,VLOOKUP(H309,[1]Film_Workers!$B$2:$BD$55,8,FALSE),D309=8,VLOOKUP(H309,[1]Film_Workers!$B$2:$BD$55,9,FALSE),D309=9,VLOOKUP(H309,[1]Film_Workers!$B$2:$BD$55,10,FALSE),D309=10,VLOOKUP(H309,[1]Film_Workers!$B$2:$BD$55,11,FALSE),D309=11,VLOOKUP(H309,[1]Film_Workers!$B$2:$BD$55,12,FALSE),D309=12,VLOOKUP(H309,[1]Film_Workers!$B$2:$BD$55,13,FALSE)),C309=2015,_xlfn.IFS(D309=1,VLOOKUP(H309,[1]Film_Workers!$B$2:$BD$55,14,FALSE),D309=2,VLOOKUP(H309,[1]Film_Workers!$B$2:$BD$55,15,FALSE),D309=3,VLOOKUP(H309,[1]Film_Workers!$B$2:$BD$55,16,FALSE),D309=4,VLOOKUP(H309,[1]Film_Workers!$B$2:$BD$55,17,FALSE),D309=5,VLOOKUP(H309,[1]Film_Workers!$B$2:$BD$55,18,FALSE),D309=6,VLOOKUP(H309,[1]Film_Workers!$B$2:$BD$55,19,FALSE),D309=7,VLOOKUP(H309,[1]Film_Workers!$B$2:$BD$55,20,FALSE),D309=8,VLOOKUP(H309,[1]Film_Workers!$B$2:$BD$55,21,FALSE),D309=9,VLOOKUP(H309,[1]Film_Workers!$B$2:$BD$55,22,FALSE),D309=10,VLOOKUP(H309,[1]Film_Workers!$B$2:$BD$55,23,FALSE),D309=11,VLOOKUP(H309,[1]Film_Workers!$B$2:$BD$55,24,FALSE),D309=12,VLOOKUP(H309,[1]Film_Workers!$B$2:$BD$55,25,FALSE)),C309=2016,_xlfn.IFS(D309=1,VLOOKUP(H309,[1]Film_Workers!$B$2:$BD$55,26,FALSE),D309=2,VLOOKUP(H309,[1]Film_Workers!$B$2:$BD$55,27,FALSE),D309=3,VLOOKUP(H309,[1]Film_Workers!$B$2:$BD$55,28,FALSE),D309=4,VLOOKUP(H309,[1]Film_Workers!$B$2:$BD$55,29,FALSE),D309=5,VLOOKUP(H309,[1]Film_Workers!$B$2:$BD$55,30,FALSE),D309=6,VLOOKUP(H309,[1]Film_Workers!$B$2:$BD$55,31,FALSE),D309=7,VLOOKUP(H309,[1]Film_Workers!$B$2:$BD$55,32,FALSE),D309=8,VLOOKUP(H309,[1]Film_Workers!$B$2:$BD$55,33,FALSE),D309=9,VLOOKUP(H309,[1]Film_Workers!$B$2:$BD$55,34,FALSE),D309=10,VLOOKUP(H309,[1]Film_Workers!$B$2:$BD$55,35,FALSE),D309=11,VLOOKUP(H309,[1]Film_Workers!$B$2:$BD$55,36,FALSE),D309=12,VLOOKUP(H309,[1]Film_Workers!$B$2:$BD$55,37,FALSE)),C309=2017,_xlfn.IFS(D309=1,VLOOKUP(H309,[1]Film_Workers!$B$2:$BD$55,38,FALSE),D309=2,VLOOKUP(H309,[1]Film_Workers!$B$2:$BD$55,39,FALSE),D309=3,VLOOKUP(H309,[1]Film_Workers!$B$2:$BD$55,40,FALSE),D309=4,VLOOKUP(H309,[1]Film_Workers!$B$2:$BD$55,41,FALSE),D309=5,VLOOKUP(H309,[1]Film_Workers!$B$2:$BD$55,42,FALSE),D309=6,VLOOKUP(H309,[1]Film_Workers!$B$2:$BD$55,43,FALSE),D309=7,VLOOKUP(H309,[1]Film_Workers!$B$2:$BD$55,43,FALSE),D309=8,VLOOKUP(H309,[1]Film_Workers!$B$2:$BD$55,44,FALSE),D309=9,VLOOKUP(H309,[1]Film_Workers!$B$2:$BD$55,45,FALSE),D309=10,VLOOKUP(H309,[1]Film_Workers!$B$2:$BD$55,46,FALSE),D309=11,VLOOKUP(H309,[1]Film_Workers!$B$2:$BD$55,47,FALSE),D309=12,VLOOKUP(H309,[1]Film_Workers!$B$2:$BD$55,48)),C309=2018,_xlfn.IFS(D309=1,VLOOKUP(H309,[1]Film_Workers!$B$2:$BD$55,49,FALSE),D309=2,VLOOKUP(H309,[1]Film_Workers!$B$2:$BD$55,50,FALSE),D309=3,VLOOKUP(H309,[1]Film_Workers!$B$2:$BD$55,51,FALSE),D309=4,VLOOKUP(H309,[1]Film_Workers!$B$2:$BD$55,52,FALSE),D309=5,VLOOKUP(H309,[1]Film_Workers!$B$2:$BD$55,53,FALSE),D309=6,VLOOKUP(H309,[1]Film_Workers!$B$2:$BD$55,54)))</f>
        <v>45</v>
      </c>
      <c r="W309">
        <f>_xlfn.IFS(C309=2014,_xlfn.IFS(D309=1,VLOOKUP(H309,[1]Priv_Workers!$B$2:$BD$55,2,FALSE),D309=2,VLOOKUP(H309,[1]Priv_Workers!$B$2:$BD$55,3,FALSE),D309=3,VLOOKUP(H309,[1]Priv_Workers!$B$2:$BD$55,4,FALSE),D309=4,VLOOKUP(H309,[1]Priv_Workers!$B$2:$BD$55,5,FALSE),D309=5,VLOOKUP(H309,[1]Priv_Workers!$B$2:$BD$55,6,FALSE),D309=6,VLOOKUP(H309,[1]Priv_Workers!$B$2:$BD$55,7,FALSE),D309=7,VLOOKUP(H309,[1]Priv_Workers!$B$2:$BD$55,8,FALSE),D309=8,VLOOKUP(H309,[1]Priv_Workers!$B$2:$BD$55,9,FALSE),D309=9,VLOOKUP(H309,[1]Priv_Workers!$B$2:$BD$55,10,FALSE),D309=10,VLOOKUP(H309,[1]Priv_Workers!$B$2:$BD$55,11,FALSE),D309=11,VLOOKUP(H309,[1]Priv_Workers!$B$2:$BD$55,12,FALSE),D309=12,VLOOKUP(H309,[1]Priv_Workers!$B$2:$BD$55,13,FALSE)),C309=2015,_xlfn.IFS(D309=1,VLOOKUP(H309,[1]Priv_Workers!$B$2:$BD$55,14,FALSE),D309=2,VLOOKUP(H309,[1]Priv_Workers!$B$2:$BD$55,15,FALSE),D309=3,VLOOKUP(H309,[1]Priv_Workers!$B$2:$BD$55,16,FALSE),D309=4,VLOOKUP(H309,[1]Priv_Workers!$B$2:$BD$55,17,FALSE),D309=5,VLOOKUP(H309,[1]Priv_Workers!$B$2:$BD$55,18,FALSE),D309=6,VLOOKUP(H309,[1]Priv_Workers!$B$2:$BD$55,19,FALSE),D309=7,VLOOKUP(H309,[1]Priv_Workers!$B$2:$BD$55,20,FALSE),D309=8,VLOOKUP(H309,[1]Priv_Workers!$B$2:$BD$55,21,FALSE),D309=9,VLOOKUP(H309,[1]Priv_Workers!$B$2:$BD$55,22,FALSE),D309=10,VLOOKUP(H309,[1]Priv_Workers!$B$2:$BD$55,23,FALSE),D309=11,VLOOKUP(H309,[1]Priv_Workers!$B$2:$BD$55,24,FALSE),D309=12,VLOOKUP(H309,[1]Priv_Workers!$B$2:$BD$55,25,FALSE)),C309=2016,_xlfn.IFS(D309=1,VLOOKUP(H309,[1]Priv_Workers!$B$2:$BD$55,26,FALSE),D309=2,VLOOKUP(H309,[1]Priv_Workers!$B$2:$BD$55,27,FALSE),D309=3,VLOOKUP(H309,[1]Priv_Workers!$B$2:$BD$55,28,FALSE),D309=4,VLOOKUP(H309,[1]Priv_Workers!$B$2:$BD$55,29,FALSE),D309=5,VLOOKUP(H309,[1]Priv_Workers!$B$2:$BD$55,30,FALSE),D309=6,VLOOKUP(H309,[1]Priv_Workers!$B$2:$BD$55,31,FALSE),D309=7,VLOOKUP(H309,[1]Priv_Workers!$B$2:$BD$55,32,FALSE),D309=8,VLOOKUP(H309,[1]Priv_Workers!$B$2:$BD$55,33,FALSE),D309=9,VLOOKUP(H309,[1]Priv_Workers!$B$2:$BD$55,34,FALSE),D309=10,VLOOKUP(H309,[1]Priv_Workers!$B$2:$BD$55,35,FALSE),D309=11,VLOOKUP(H309,[1]Priv_Workers!$B$2:$BD$55,36,FALSE),D309=12,VLOOKUP(H309,[1]Priv_Workers!$B$2:$BD$55,37,FALSE)),C309=2017,_xlfn.IFS(D309=1,VLOOKUP(H309,[1]Priv_Workers!$B$2:$BD$55,38,FALSE),D309=2,VLOOKUP(H309,[1]Priv_Workers!$B$2:$BD$55,39,FALSE),D309=3,VLOOKUP(H309,[1]Priv_Workers!$B$2:$BD$55,40,FALSE),D309=4,VLOOKUP(H309,[1]Priv_Workers!$B$2:$BD$55,41,FALSE),D309=5,VLOOKUP(H309,[1]Priv_Workers!$B$2:$BD$55,42,FALSE),D309=6,VLOOKUP(H309,[1]Priv_Workers!$B$2:$BD$55,43,FALSE),D309=7,VLOOKUP(H309,[1]Priv_Workers!$B$2:$BD$55,43,FALSE),D309=8,VLOOKUP(H309,[1]Priv_Workers!$B$2:$BD$55,44,FALSE),D309=9,VLOOKUP(H309,[1]Priv_Workers!$B$2:$BD$55,45,FALSE),D309=10,VLOOKUP(H309,[1]Priv_Workers!$B$2:$BD$55,46,FALSE),D309=11,VLOOKUP(H309,[1]Priv_Workers!$B$2:$BD$55,47,FALSE),D309=12,VLOOKUP(H309,[1]Priv_Workers!$B$2:$BD$55,48)),C309=2018,_xlfn.IFS(D309=1,VLOOKUP(H309,[1]Priv_Workers!$B$2:$BD$55,49,FALSE),D309=2,VLOOKUP(H309,[1]Priv_Workers!$B$2:$BD$55,50,FALSE),D309=3,VLOOKUP(H309,[1]Priv_Workers!$B$2:$BD$55,51,FALSE),D309=4,VLOOKUP(H309,[1]Priv_Workers!$B$2:$BD$55,52,FALSE),D309=5,VLOOKUP(H309,[1]Priv_Workers!$B$2:$BD$55,53,FALSE),D309=6,VLOOKUP(H309,[1]Priv_Workers!$B$2:$BD$55,54)))</f>
        <v>547287</v>
      </c>
      <c r="X309" s="3">
        <f t="shared" si="35"/>
        <v>8.2223769247213985E-5</v>
      </c>
      <c r="Y309" s="2">
        <f>_xlfn.IFS(C309=2014, _xlfn.IFS(E309=1, VLOOKUP(H309, [1]Wage_Info!$B$2:$AH$55, 2, FALSE), E309=2, VLOOKUP(H309, [1]Wage_Info!$B$2:$AH$55, 3, FALSE), E309=3, VLOOKUP(H309, [1]Wage_Info!$B$2:$AH$55, 4, FALSE), E309=4, VLOOKUP(H309, [1]Wage_Info!$B$2:$AH$55, 5, FALSE)), C309=2015, _xlfn.IFS(E309=1, VLOOKUP(H309, [1]Wage_Info!$B$2:$AH$55, 6, FALSE), E309=2, VLOOKUP(H309, [1]Wage_Info!$B$2:$AH$55, 7, FALSE), E309=3, VLOOKUP(H309, [1]Wage_Info!$B$2:$AH$55, 8, FALSE), E309=4, VLOOKUP(H309, [1]Wage_Info!$B$2:$AH$55, 9, FALSE)), C309=2016, _xlfn.IFS(E309=1, VLOOKUP(H309, [1]Wage_Info!$B$2:$AH$55, 10, FALSE), E309=2, VLOOKUP(H309, [1]Wage_Info!$B$2:$AH$55, 11, FALSE), E309=3, VLOOKUP(H309, [1]Wage_Info!$B$2:$AH$55, 12, FALSE), E309=4, VLOOKUP(H309, [1]Wage_Info!$B$2:$AH$55, 13, FALSE)), C309=2017, _xlfn.IFS(E309=1, VLOOKUP(H309, [1]Wage_Info!$B$2:$AH$55, 14, FALSE), E309=2, VLOOKUP(H309, [1]Wage_Info!$B$2:$AH$55, 15, FALSE), E309=3, VLOOKUP(H309, [1]Wage_Info!$B$2:$AH$55, 16, FALSE), E309=4, VLOOKUP(H309, [1]Wage_Info!$B$2:$AH$55, 17, FALSE)), C309 = 2018, _xlfn.IFS(E309=1, VLOOKUP(H309, [1]Wage_Info!$B$2:$AH$55, 18, FALSE), E309=3, VLOOKUP(H309, [1]Wage_Info!$B$2:$AH$55, 19, FALSE)))</f>
        <v>522315</v>
      </c>
      <c r="Z309" s="2">
        <f>_xlfn.IFS(C309=2014, _xlfn.IFS(E309=1, VLOOKUP(H309, [1]Wage_Info!$B$2:$AL$55, 20, FALSE), E309=2, VLOOKUP(H309, [1]Wage_Info!$B$2:$AL$55, 21, FALSE), E309=3, VLOOKUP(H309, [1]Wage_Info!$B$2:$AL$55, 22, FALSE), E309=4, VLOOKUP(H309, [1]Wage_Info!$B$2:$AL$55, 23, FALSE)), C309=2015, _xlfn.IFS(E309=1, VLOOKUP(H309, [1]Wage_Info!$B$2:$AL$55, 24, FALSE), E309=2, VLOOKUP(H309, [1]Wage_Info!$B$2:$AL$55, 25, FALSE), E309=3, VLOOKUP(H309, [1]Wage_Info!$B$2:$AL$55, 26, FALSE), E309=4, VLOOKUP(H309, [1]Wage_Info!$B$2:$AL$55, 27, FALSE)), C309=2016, _xlfn.IFS(E309=1, VLOOKUP(H309, [1]Wage_Info!$B$2:$AL$55, 28, FALSE), E309=2, VLOOKUP(H309, [1]Wage_Info!$B$2:$AL$55, 29, FALSE), E309=3, VLOOKUP(H309, [1]Wage_Info!$B$2:$AL$55, 30, FALSE), E309=4, VLOOKUP(H309, [1]Wage_Info!$B$2:$AL$55, 31, FALSE)), C309=2017, _xlfn.IFS(E309=1, VLOOKUP(H309, [1]Wage_Info!$B$2:$AL$55, 32, FALSE), E309=2, VLOOKUP(H309, [1]Wage_Info!$B$2:$AL$55, 33, FALSE), E309=3, VLOOKUP(H309, [1]Wage_Info!$B$2:$AL$55, 34, FALSE), E309=4, VLOOKUP(H309, [1]Wage_Info!$B$2:$AL$55, 35, FALSE)), C309 = 2018, _xlfn.IFS(E309=1, VLOOKUP(H309, [1]Wage_Info!$B$2:$AL$55, 36, FALSE), E309=2, VLOOKUP(H309, [1]Wage_Info!$B$2:$AL$55, 37, FALSE)))</f>
        <v>5488305742</v>
      </c>
      <c r="AA309" s="4">
        <f t="shared" si="36"/>
        <v>9.5168714090199821E-5</v>
      </c>
      <c r="AB309">
        <f>[1]Key!C309</f>
        <v>1</v>
      </c>
      <c r="AC309">
        <f t="shared" si="37"/>
        <v>0</v>
      </c>
      <c r="AD309">
        <f t="shared" si="38"/>
        <v>0</v>
      </c>
      <c r="AE309">
        <f t="shared" si="39"/>
        <v>0</v>
      </c>
      <c r="AF309">
        <f>[1]Key!D309</f>
        <v>0</v>
      </c>
    </row>
    <row r="310" spans="1:32" x14ac:dyDescent="0.3">
      <c r="A310">
        <v>309</v>
      </c>
      <c r="B310">
        <v>128</v>
      </c>
      <c r="C310">
        <v>2017</v>
      </c>
      <c r="D310">
        <v>1</v>
      </c>
      <c r="E310">
        <f t="shared" si="32"/>
        <v>1</v>
      </c>
      <c r="F310">
        <v>2017</v>
      </c>
      <c r="G310" t="s">
        <v>65</v>
      </c>
      <c r="H310" s="1">
        <f>VALUE(IF(G310="foreign",53,SUBSTITUTE(G310,G310,VLOOKUP(G310,[1]Key!$G$2:$H$55,2,))))</f>
        <v>11</v>
      </c>
      <c r="I310" t="s">
        <v>55</v>
      </c>
      <c r="J310">
        <f>VALUE(_xlfn.IFS(I310="foreign",53,I310="fictional",54, I310="unspecified", 55, NOT(OR(I310="foreign",I310="fictional")),SUBSTITUTE(I310,I310,VLOOKUP(I310,[1]Key!$G$2:$H$55,2,))))</f>
        <v>38</v>
      </c>
      <c r="K310">
        <f t="shared" si="33"/>
        <v>0</v>
      </c>
      <c r="L310">
        <f>VLOOKUP(H310, [1]Key!$H$2:$K$54, 2)</f>
        <v>5</v>
      </c>
      <c r="M310">
        <f>VLOOKUP(J310, [1]Key!$H$2:$K$54, 2)</f>
        <v>2</v>
      </c>
      <c r="N310">
        <f>VLOOKUP("*"&amp;G310&amp;"*",[1]Key!$N$2:$O$6,2,FALSE)</f>
        <v>3</v>
      </c>
      <c r="O310">
        <f>VLOOKUP("*"&amp;G310&amp;"*",[1]Key!$R$2:$S$11,2,FALSE)</f>
        <v>7</v>
      </c>
      <c r="P310">
        <v>1450</v>
      </c>
      <c r="Q310" s="2">
        <v>11000000</v>
      </c>
      <c r="R310" t="s">
        <v>135</v>
      </c>
      <c r="S310">
        <f>VLOOKUP(R310, [1]Key!$U$2:$V$50, 2, FALSE)</f>
        <v>27</v>
      </c>
      <c r="T310">
        <f t="shared" si="34"/>
        <v>1</v>
      </c>
      <c r="U310">
        <f>_xlfn.IFS(C310=2018, VLOOKUP(H310, '[1]State Pop'!$B$2:$G$55,6),C310=2017, VLOOKUP(H310, '[1]State Pop'!$B$2:$F$55,5),C310=2016, VLOOKUP(H310, '[1]State Pop'!$B$2:$F$55,4), C310=2015, VLOOKUP(H310, '[1]State Pop'!$B$2:$F$55,3), C310=2014, VLOOKUP(H310, '[1]State Pop'!$B$2:$F$55,2))</f>
        <v>10429379</v>
      </c>
      <c r="V310">
        <f>_xlfn.IFS(C310=2014,_xlfn.IFS(D310=1,VLOOKUP(H310,[1]Film_Workers!$B$2:$BD$55,2,FALSE),D310=2,VLOOKUP(H310,[1]Film_Workers!$B$2:$BD$55,3,FALSE),D310=3,VLOOKUP(H310,[1]Film_Workers!$B$2:$BD$55,4,FALSE),D310=4,VLOOKUP(H310,[1]Film_Workers!$B$2:$BD$55,5,FALSE),D310=5,VLOOKUP(H310,[1]Film_Workers!$B$2:$BD$55,6,FALSE),D310=6,VLOOKUP(H310,[1]Film_Workers!$B$2:$BD$55,7,FALSE),D310=7,VLOOKUP(H310,[1]Film_Workers!$B$2:$BD$55,8,FALSE),D310=8,VLOOKUP(H310,[1]Film_Workers!$B$2:$BD$55,9,FALSE),D310=9,VLOOKUP(H310,[1]Film_Workers!$B$2:$BD$55,10,FALSE),D310=10,VLOOKUP(H310,[1]Film_Workers!$B$2:$BD$55,11,FALSE),D310=11,VLOOKUP(H310,[1]Film_Workers!$B$2:$BD$55,12,FALSE),D310=12,VLOOKUP(H310,[1]Film_Workers!$B$2:$BD$55,13,FALSE)),C310=2015,_xlfn.IFS(D310=1,VLOOKUP(H310,[1]Film_Workers!$B$2:$BD$55,14,FALSE),D310=2,VLOOKUP(H310,[1]Film_Workers!$B$2:$BD$55,15,FALSE),D310=3,VLOOKUP(H310,[1]Film_Workers!$B$2:$BD$55,16,FALSE),D310=4,VLOOKUP(H310,[1]Film_Workers!$B$2:$BD$55,17,FALSE),D310=5,VLOOKUP(H310,[1]Film_Workers!$B$2:$BD$55,18,FALSE),D310=6,VLOOKUP(H310,[1]Film_Workers!$B$2:$BD$55,19,FALSE),D310=7,VLOOKUP(H310,[1]Film_Workers!$B$2:$BD$55,20,FALSE),D310=8,VLOOKUP(H310,[1]Film_Workers!$B$2:$BD$55,21,FALSE),D310=9,VLOOKUP(H310,[1]Film_Workers!$B$2:$BD$55,22,FALSE),D310=10,VLOOKUP(H310,[1]Film_Workers!$B$2:$BD$55,23,FALSE),D310=11,VLOOKUP(H310,[1]Film_Workers!$B$2:$BD$55,24,FALSE),D310=12,VLOOKUP(H310,[1]Film_Workers!$B$2:$BD$55,25,FALSE)),C310=2016,_xlfn.IFS(D310=1,VLOOKUP(H310,[1]Film_Workers!$B$2:$BD$55,26,FALSE),D310=2,VLOOKUP(H310,[1]Film_Workers!$B$2:$BD$55,27,FALSE),D310=3,VLOOKUP(H310,[1]Film_Workers!$B$2:$BD$55,28,FALSE),D310=4,VLOOKUP(H310,[1]Film_Workers!$B$2:$BD$55,29,FALSE),D310=5,VLOOKUP(H310,[1]Film_Workers!$B$2:$BD$55,30,FALSE),D310=6,VLOOKUP(H310,[1]Film_Workers!$B$2:$BD$55,31,FALSE),D310=7,VLOOKUP(H310,[1]Film_Workers!$B$2:$BD$55,32,FALSE),D310=8,VLOOKUP(H310,[1]Film_Workers!$B$2:$BD$55,33,FALSE),D310=9,VLOOKUP(H310,[1]Film_Workers!$B$2:$BD$55,34,FALSE),D310=10,VLOOKUP(H310,[1]Film_Workers!$B$2:$BD$55,35,FALSE),D310=11,VLOOKUP(H310,[1]Film_Workers!$B$2:$BD$55,36,FALSE),D310=12,VLOOKUP(H310,[1]Film_Workers!$B$2:$BD$55,37,FALSE)),C310=2017,_xlfn.IFS(D310=1,VLOOKUP(H310,[1]Film_Workers!$B$2:$BD$55,38,FALSE),D310=2,VLOOKUP(H310,[1]Film_Workers!$B$2:$BD$55,39,FALSE),D310=3,VLOOKUP(H310,[1]Film_Workers!$B$2:$BD$55,40,FALSE),D310=4,VLOOKUP(H310,[1]Film_Workers!$B$2:$BD$55,41,FALSE),D310=5,VLOOKUP(H310,[1]Film_Workers!$B$2:$BD$55,42,FALSE),D310=6,VLOOKUP(H310,[1]Film_Workers!$B$2:$BD$55,43,FALSE),D310=7,VLOOKUP(H310,[1]Film_Workers!$B$2:$BD$55,43,FALSE),D310=8,VLOOKUP(H310,[1]Film_Workers!$B$2:$BD$55,44,FALSE),D310=9,VLOOKUP(H310,[1]Film_Workers!$B$2:$BD$55,45,FALSE),D310=10,VLOOKUP(H310,[1]Film_Workers!$B$2:$BD$55,46,FALSE),D310=11,VLOOKUP(H310,[1]Film_Workers!$B$2:$BD$55,47,FALSE),D310=12,VLOOKUP(H310,[1]Film_Workers!$B$2:$BD$55,48)),C310=2018,_xlfn.IFS(D310=1,VLOOKUP(H310,[1]Film_Workers!$B$2:$BD$55,49,FALSE),D310=2,VLOOKUP(H310,[1]Film_Workers!$B$2:$BD$55,50,FALSE),D310=3,VLOOKUP(H310,[1]Film_Workers!$B$2:$BD$55,51,FALSE),D310=4,VLOOKUP(H310,[1]Film_Workers!$B$2:$BD$55,52,FALSE),D310=5,VLOOKUP(H310,[1]Film_Workers!$B$2:$BD$55,53,FALSE),D310=6,VLOOKUP(H310,[1]Film_Workers!$B$2:$BD$55,54)))</f>
        <v>12000</v>
      </c>
      <c r="W310">
        <f>_xlfn.IFS(C310=2014,_xlfn.IFS(D310=1,VLOOKUP(H310,[1]Priv_Workers!$B$2:$BD$55,2,FALSE),D310=2,VLOOKUP(H310,[1]Priv_Workers!$B$2:$BD$55,3,FALSE),D310=3,VLOOKUP(H310,[1]Priv_Workers!$B$2:$BD$55,4,FALSE),D310=4,VLOOKUP(H310,[1]Priv_Workers!$B$2:$BD$55,5,FALSE),D310=5,VLOOKUP(H310,[1]Priv_Workers!$B$2:$BD$55,6,FALSE),D310=6,VLOOKUP(H310,[1]Priv_Workers!$B$2:$BD$55,7,FALSE),D310=7,VLOOKUP(H310,[1]Priv_Workers!$B$2:$BD$55,8,FALSE),D310=8,VLOOKUP(H310,[1]Priv_Workers!$B$2:$BD$55,9,FALSE),D310=9,VLOOKUP(H310,[1]Priv_Workers!$B$2:$BD$55,10,FALSE),D310=10,VLOOKUP(H310,[1]Priv_Workers!$B$2:$BD$55,11,FALSE),D310=11,VLOOKUP(H310,[1]Priv_Workers!$B$2:$BD$55,12,FALSE),D310=12,VLOOKUP(H310,[1]Priv_Workers!$B$2:$BD$55,13,FALSE)),C310=2015,_xlfn.IFS(D310=1,VLOOKUP(H310,[1]Priv_Workers!$B$2:$BD$55,14,FALSE),D310=2,VLOOKUP(H310,[1]Priv_Workers!$B$2:$BD$55,15,FALSE),D310=3,VLOOKUP(H310,[1]Priv_Workers!$B$2:$BD$55,16,FALSE),D310=4,VLOOKUP(H310,[1]Priv_Workers!$B$2:$BD$55,17,FALSE),D310=5,VLOOKUP(H310,[1]Priv_Workers!$B$2:$BD$55,18,FALSE),D310=6,VLOOKUP(H310,[1]Priv_Workers!$B$2:$BD$55,19,FALSE),D310=7,VLOOKUP(H310,[1]Priv_Workers!$B$2:$BD$55,20,FALSE),D310=8,VLOOKUP(H310,[1]Priv_Workers!$B$2:$BD$55,21,FALSE),D310=9,VLOOKUP(H310,[1]Priv_Workers!$B$2:$BD$55,22,FALSE),D310=10,VLOOKUP(H310,[1]Priv_Workers!$B$2:$BD$55,23,FALSE),D310=11,VLOOKUP(H310,[1]Priv_Workers!$B$2:$BD$55,24,FALSE),D310=12,VLOOKUP(H310,[1]Priv_Workers!$B$2:$BD$55,25,FALSE)),C310=2016,_xlfn.IFS(D310=1,VLOOKUP(H310,[1]Priv_Workers!$B$2:$BD$55,26,FALSE),D310=2,VLOOKUP(H310,[1]Priv_Workers!$B$2:$BD$55,27,FALSE),D310=3,VLOOKUP(H310,[1]Priv_Workers!$B$2:$BD$55,28,FALSE),D310=4,VLOOKUP(H310,[1]Priv_Workers!$B$2:$BD$55,29,FALSE),D310=5,VLOOKUP(H310,[1]Priv_Workers!$B$2:$BD$55,30,FALSE),D310=6,VLOOKUP(H310,[1]Priv_Workers!$B$2:$BD$55,31,FALSE),D310=7,VLOOKUP(H310,[1]Priv_Workers!$B$2:$BD$55,32,FALSE),D310=8,VLOOKUP(H310,[1]Priv_Workers!$B$2:$BD$55,33,FALSE),D310=9,VLOOKUP(H310,[1]Priv_Workers!$B$2:$BD$55,34,FALSE),D310=10,VLOOKUP(H310,[1]Priv_Workers!$B$2:$BD$55,35,FALSE),D310=11,VLOOKUP(H310,[1]Priv_Workers!$B$2:$BD$55,36,FALSE),D310=12,VLOOKUP(H310,[1]Priv_Workers!$B$2:$BD$55,37,FALSE)),C310=2017,_xlfn.IFS(D310=1,VLOOKUP(H310,[1]Priv_Workers!$B$2:$BD$55,38,FALSE),D310=2,VLOOKUP(H310,[1]Priv_Workers!$B$2:$BD$55,39,FALSE),D310=3,VLOOKUP(H310,[1]Priv_Workers!$B$2:$BD$55,40,FALSE),D310=4,VLOOKUP(H310,[1]Priv_Workers!$B$2:$BD$55,41,FALSE),D310=5,VLOOKUP(H310,[1]Priv_Workers!$B$2:$BD$55,42,FALSE),D310=6,VLOOKUP(H310,[1]Priv_Workers!$B$2:$BD$55,43,FALSE),D310=7,VLOOKUP(H310,[1]Priv_Workers!$B$2:$BD$55,43,FALSE),D310=8,VLOOKUP(H310,[1]Priv_Workers!$B$2:$BD$55,44,FALSE),D310=9,VLOOKUP(H310,[1]Priv_Workers!$B$2:$BD$55,45,FALSE),D310=10,VLOOKUP(H310,[1]Priv_Workers!$B$2:$BD$55,46,FALSE),D310=11,VLOOKUP(H310,[1]Priv_Workers!$B$2:$BD$55,47,FALSE),D310=12,VLOOKUP(H310,[1]Priv_Workers!$B$2:$BD$55,48)),C310=2018,_xlfn.IFS(D310=1,VLOOKUP(H310,[1]Priv_Workers!$B$2:$BD$55,49,FALSE),D310=2,VLOOKUP(H310,[1]Priv_Workers!$B$2:$BD$55,50,FALSE),D310=3,VLOOKUP(H310,[1]Priv_Workers!$B$2:$BD$55,51,FALSE),D310=4,VLOOKUP(H310,[1]Priv_Workers!$B$2:$BD$55,52,FALSE),D310=5,VLOOKUP(H310,[1]Priv_Workers!$B$2:$BD$55,53,FALSE),D310=6,VLOOKUP(H310,[1]Priv_Workers!$B$2:$BD$55,54)))</f>
        <v>3616361</v>
      </c>
      <c r="X310" s="3">
        <f t="shared" si="35"/>
        <v>3.3182527961118924E-3</v>
      </c>
      <c r="Y310" s="2">
        <f>_xlfn.IFS(C310=2014, _xlfn.IFS(E310=1, VLOOKUP(H310, [1]Wage_Info!$B$2:$AH$55, 2, FALSE), E310=2, VLOOKUP(H310, [1]Wage_Info!$B$2:$AH$55, 3, FALSE), E310=3, VLOOKUP(H310, [1]Wage_Info!$B$2:$AH$55, 4, FALSE), E310=4, VLOOKUP(H310, [1]Wage_Info!$B$2:$AH$55, 5, FALSE)), C310=2015, _xlfn.IFS(E310=1, VLOOKUP(H310, [1]Wage_Info!$B$2:$AH$55, 6, FALSE), E310=2, VLOOKUP(H310, [1]Wage_Info!$B$2:$AH$55, 7, FALSE), E310=3, VLOOKUP(H310, [1]Wage_Info!$B$2:$AH$55, 8, FALSE), E310=4, VLOOKUP(H310, [1]Wage_Info!$B$2:$AH$55, 9, FALSE)), C310=2016, _xlfn.IFS(E310=1, VLOOKUP(H310, [1]Wage_Info!$B$2:$AH$55, 10, FALSE), E310=2, VLOOKUP(H310, [1]Wage_Info!$B$2:$AH$55, 11, FALSE), E310=3, VLOOKUP(H310, [1]Wage_Info!$B$2:$AH$55, 12, FALSE), E310=4, VLOOKUP(H310, [1]Wage_Info!$B$2:$AH$55, 13, FALSE)), C310=2017, _xlfn.IFS(E310=1, VLOOKUP(H310, [1]Wage_Info!$B$2:$AH$55, 14, FALSE), E310=2, VLOOKUP(H310, [1]Wage_Info!$B$2:$AH$55, 15, FALSE), E310=3, VLOOKUP(H310, [1]Wage_Info!$B$2:$AH$55, 16, FALSE), E310=4, VLOOKUP(H310, [1]Wage_Info!$B$2:$AH$55, 17, FALSE)), C310 = 2018, _xlfn.IFS(E310=1, VLOOKUP(H310, [1]Wage_Info!$B$2:$AH$55, 18, FALSE), E310=3, VLOOKUP(H310, [1]Wage_Info!$B$2:$AH$55, 19, FALSE)))</f>
        <v>195291583</v>
      </c>
      <c r="Z310" s="2">
        <f>_xlfn.IFS(C310=2014, _xlfn.IFS(E310=1, VLOOKUP(H310, [1]Wage_Info!$B$2:$AL$55, 20, FALSE), E310=2, VLOOKUP(H310, [1]Wage_Info!$B$2:$AL$55, 21, FALSE), E310=3, VLOOKUP(H310, [1]Wage_Info!$B$2:$AL$55, 22, FALSE), E310=4, VLOOKUP(H310, [1]Wage_Info!$B$2:$AL$55, 23, FALSE)), C310=2015, _xlfn.IFS(E310=1, VLOOKUP(H310, [1]Wage_Info!$B$2:$AL$55, 24, FALSE), E310=2, VLOOKUP(H310, [1]Wage_Info!$B$2:$AL$55, 25, FALSE), E310=3, VLOOKUP(H310, [1]Wage_Info!$B$2:$AL$55, 26, FALSE), E310=4, VLOOKUP(H310, [1]Wage_Info!$B$2:$AL$55, 27, FALSE)), C310=2016, _xlfn.IFS(E310=1, VLOOKUP(H310, [1]Wage_Info!$B$2:$AL$55, 28, FALSE), E310=2, VLOOKUP(H310, [1]Wage_Info!$B$2:$AL$55, 29, FALSE), E310=3, VLOOKUP(H310, [1]Wage_Info!$B$2:$AL$55, 30, FALSE), E310=4, VLOOKUP(H310, [1]Wage_Info!$B$2:$AL$55, 31, FALSE)), C310=2017, _xlfn.IFS(E310=1, VLOOKUP(H310, [1]Wage_Info!$B$2:$AL$55, 32, FALSE), E310=2, VLOOKUP(H310, [1]Wage_Info!$B$2:$AL$55, 33, FALSE), E310=3, VLOOKUP(H310, [1]Wage_Info!$B$2:$AL$55, 34, FALSE), E310=4, VLOOKUP(H310, [1]Wage_Info!$B$2:$AL$55, 35, FALSE)), C310 = 2018, _xlfn.IFS(E310=1, VLOOKUP(H310, [1]Wage_Info!$B$2:$AL$55, 36, FALSE), E310=2, VLOOKUP(H310, [1]Wage_Info!$B$2:$AL$55, 37, FALSE)))</f>
        <v>51887921650</v>
      </c>
      <c r="AA310" s="4">
        <f t="shared" si="36"/>
        <v>3.7637195090854058E-3</v>
      </c>
      <c r="AB310">
        <f>[1]Key!C310</f>
        <v>1</v>
      </c>
      <c r="AC310">
        <f t="shared" si="37"/>
        <v>0</v>
      </c>
      <c r="AD310">
        <f t="shared" si="38"/>
        <v>0</v>
      </c>
      <c r="AE310">
        <f t="shared" si="39"/>
        <v>0</v>
      </c>
      <c r="AF310">
        <f>[1]Key!D310</f>
        <v>0</v>
      </c>
    </row>
    <row r="311" spans="1:32" x14ac:dyDescent="0.3">
      <c r="A311">
        <v>310</v>
      </c>
      <c r="B311">
        <v>129</v>
      </c>
      <c r="C311">
        <v>2016</v>
      </c>
      <c r="D311">
        <v>9</v>
      </c>
      <c r="E311">
        <f t="shared" si="32"/>
        <v>3</v>
      </c>
      <c r="F311">
        <v>2017</v>
      </c>
      <c r="G311" t="s">
        <v>65</v>
      </c>
      <c r="H311" s="1">
        <f>VALUE(IF(G311="foreign",53,SUBSTITUTE(G311,G311,VLOOKUP(G311,[1]Key!$G$2:$H$55,2,))))</f>
        <v>11</v>
      </c>
      <c r="I311" t="s">
        <v>77</v>
      </c>
      <c r="J311">
        <f>VALUE(_xlfn.IFS(I311="foreign",53,I311="fictional",54, I311="unspecified", 55, NOT(OR(I311="foreign",I311="fictional")),SUBSTITUTE(I311,I311,VLOOKUP(I311,[1]Key!$G$2:$H$55,2,))))</f>
        <v>14</v>
      </c>
      <c r="K311">
        <f t="shared" si="33"/>
        <v>0</v>
      </c>
      <c r="L311">
        <f>VLOOKUP(H311, [1]Key!$H$2:$K$54, 2)</f>
        <v>5</v>
      </c>
      <c r="M311">
        <f>VLOOKUP(J311, [1]Key!$H$2:$K$54, 2)</f>
        <v>3</v>
      </c>
      <c r="N311">
        <f>VLOOKUP("*"&amp;G311&amp;"*",[1]Key!$N$2:$O$6,2,FALSE)</f>
        <v>3</v>
      </c>
      <c r="O311">
        <f>VLOOKUP("*"&amp;G311&amp;"*",[1]Key!$R$2:$S$11,2,FALSE)</f>
        <v>7</v>
      </c>
      <c r="P311">
        <v>1386</v>
      </c>
      <c r="Q311" s="2">
        <v>3000000</v>
      </c>
      <c r="R311" t="s">
        <v>81</v>
      </c>
      <c r="S311">
        <f>VLOOKUP(R311, [1]Key!$U$2:$V$50, 2, FALSE)</f>
        <v>12</v>
      </c>
      <c r="T311">
        <f t="shared" si="34"/>
        <v>1</v>
      </c>
      <c r="U311">
        <f>_xlfn.IFS(C311=2018, VLOOKUP(H311, '[1]State Pop'!$B$2:$G$55,6),C311=2017, VLOOKUP(H311, '[1]State Pop'!$B$2:$F$55,5),C311=2016, VLOOKUP(H311, '[1]State Pop'!$B$2:$F$55,4), C311=2015, VLOOKUP(H311, '[1]State Pop'!$B$2:$F$55,3), C311=2014, VLOOKUP(H311, '[1]State Pop'!$B$2:$F$55,2))</f>
        <v>10313620</v>
      </c>
      <c r="V311">
        <f>_xlfn.IFS(C311=2014,_xlfn.IFS(D311=1,VLOOKUP(H311,[1]Film_Workers!$B$2:$BD$55,2,FALSE),D311=2,VLOOKUP(H311,[1]Film_Workers!$B$2:$BD$55,3,FALSE),D311=3,VLOOKUP(H311,[1]Film_Workers!$B$2:$BD$55,4,FALSE),D311=4,VLOOKUP(H311,[1]Film_Workers!$B$2:$BD$55,5,FALSE),D311=5,VLOOKUP(H311,[1]Film_Workers!$B$2:$BD$55,6,FALSE),D311=6,VLOOKUP(H311,[1]Film_Workers!$B$2:$BD$55,7,FALSE),D311=7,VLOOKUP(H311,[1]Film_Workers!$B$2:$BD$55,8,FALSE),D311=8,VLOOKUP(H311,[1]Film_Workers!$B$2:$BD$55,9,FALSE),D311=9,VLOOKUP(H311,[1]Film_Workers!$B$2:$BD$55,10,FALSE),D311=10,VLOOKUP(H311,[1]Film_Workers!$B$2:$BD$55,11,FALSE),D311=11,VLOOKUP(H311,[1]Film_Workers!$B$2:$BD$55,12,FALSE),D311=12,VLOOKUP(H311,[1]Film_Workers!$B$2:$BD$55,13,FALSE)),C311=2015,_xlfn.IFS(D311=1,VLOOKUP(H311,[1]Film_Workers!$B$2:$BD$55,14,FALSE),D311=2,VLOOKUP(H311,[1]Film_Workers!$B$2:$BD$55,15,FALSE),D311=3,VLOOKUP(H311,[1]Film_Workers!$B$2:$BD$55,16,FALSE),D311=4,VLOOKUP(H311,[1]Film_Workers!$B$2:$BD$55,17,FALSE),D311=5,VLOOKUP(H311,[1]Film_Workers!$B$2:$BD$55,18,FALSE),D311=6,VLOOKUP(H311,[1]Film_Workers!$B$2:$BD$55,19,FALSE),D311=7,VLOOKUP(H311,[1]Film_Workers!$B$2:$BD$55,20,FALSE),D311=8,VLOOKUP(H311,[1]Film_Workers!$B$2:$BD$55,21,FALSE),D311=9,VLOOKUP(H311,[1]Film_Workers!$B$2:$BD$55,22,FALSE),D311=10,VLOOKUP(H311,[1]Film_Workers!$B$2:$BD$55,23,FALSE),D311=11,VLOOKUP(H311,[1]Film_Workers!$B$2:$BD$55,24,FALSE),D311=12,VLOOKUP(H311,[1]Film_Workers!$B$2:$BD$55,25,FALSE)),C311=2016,_xlfn.IFS(D311=1,VLOOKUP(H311,[1]Film_Workers!$B$2:$BD$55,26,FALSE),D311=2,VLOOKUP(H311,[1]Film_Workers!$B$2:$BD$55,27,FALSE),D311=3,VLOOKUP(H311,[1]Film_Workers!$B$2:$BD$55,28,FALSE),D311=4,VLOOKUP(H311,[1]Film_Workers!$B$2:$BD$55,29,FALSE),D311=5,VLOOKUP(H311,[1]Film_Workers!$B$2:$BD$55,30,FALSE),D311=6,VLOOKUP(H311,[1]Film_Workers!$B$2:$BD$55,31,FALSE),D311=7,VLOOKUP(H311,[1]Film_Workers!$B$2:$BD$55,32,FALSE),D311=8,VLOOKUP(H311,[1]Film_Workers!$B$2:$BD$55,33,FALSE),D311=9,VLOOKUP(H311,[1]Film_Workers!$B$2:$BD$55,34,FALSE),D311=10,VLOOKUP(H311,[1]Film_Workers!$B$2:$BD$55,35,FALSE),D311=11,VLOOKUP(H311,[1]Film_Workers!$B$2:$BD$55,36,FALSE),D311=12,VLOOKUP(H311,[1]Film_Workers!$B$2:$BD$55,37,FALSE)),C311=2017,_xlfn.IFS(D311=1,VLOOKUP(H311,[1]Film_Workers!$B$2:$BD$55,38,FALSE),D311=2,VLOOKUP(H311,[1]Film_Workers!$B$2:$BD$55,39,FALSE),D311=3,VLOOKUP(H311,[1]Film_Workers!$B$2:$BD$55,40,FALSE),D311=4,VLOOKUP(H311,[1]Film_Workers!$B$2:$BD$55,41,FALSE),D311=5,VLOOKUP(H311,[1]Film_Workers!$B$2:$BD$55,42,FALSE),D311=6,VLOOKUP(H311,[1]Film_Workers!$B$2:$BD$55,43,FALSE),D311=7,VLOOKUP(H311,[1]Film_Workers!$B$2:$BD$55,43,FALSE),D311=8,VLOOKUP(H311,[1]Film_Workers!$B$2:$BD$55,44,FALSE),D311=9,VLOOKUP(H311,[1]Film_Workers!$B$2:$BD$55,45,FALSE),D311=10,VLOOKUP(H311,[1]Film_Workers!$B$2:$BD$55,46,FALSE),D311=11,VLOOKUP(H311,[1]Film_Workers!$B$2:$BD$55,47,FALSE),D311=12,VLOOKUP(H311,[1]Film_Workers!$B$2:$BD$55,48)),C311=2018,_xlfn.IFS(D311=1,VLOOKUP(H311,[1]Film_Workers!$B$2:$BD$55,49,FALSE),D311=2,VLOOKUP(H311,[1]Film_Workers!$B$2:$BD$55,50,FALSE),D311=3,VLOOKUP(H311,[1]Film_Workers!$B$2:$BD$55,51,FALSE),D311=4,VLOOKUP(H311,[1]Film_Workers!$B$2:$BD$55,52,FALSE),D311=5,VLOOKUP(H311,[1]Film_Workers!$B$2:$BD$55,53,FALSE),D311=6,VLOOKUP(H311,[1]Film_Workers!$B$2:$BD$55,54)))</f>
        <v>11130</v>
      </c>
      <c r="W311">
        <f>_xlfn.IFS(C311=2014,_xlfn.IFS(D311=1,VLOOKUP(H311,[1]Priv_Workers!$B$2:$BD$55,2,FALSE),D311=2,VLOOKUP(H311,[1]Priv_Workers!$B$2:$BD$55,3,FALSE),D311=3,VLOOKUP(H311,[1]Priv_Workers!$B$2:$BD$55,4,FALSE),D311=4,VLOOKUP(H311,[1]Priv_Workers!$B$2:$BD$55,5,FALSE),D311=5,VLOOKUP(H311,[1]Priv_Workers!$B$2:$BD$55,6,FALSE),D311=6,VLOOKUP(H311,[1]Priv_Workers!$B$2:$BD$55,7,FALSE),D311=7,VLOOKUP(H311,[1]Priv_Workers!$B$2:$BD$55,8,FALSE),D311=8,VLOOKUP(H311,[1]Priv_Workers!$B$2:$BD$55,9,FALSE),D311=9,VLOOKUP(H311,[1]Priv_Workers!$B$2:$BD$55,10,FALSE),D311=10,VLOOKUP(H311,[1]Priv_Workers!$B$2:$BD$55,11,FALSE),D311=11,VLOOKUP(H311,[1]Priv_Workers!$B$2:$BD$55,12,FALSE),D311=12,VLOOKUP(H311,[1]Priv_Workers!$B$2:$BD$55,13,FALSE)),C311=2015,_xlfn.IFS(D311=1,VLOOKUP(H311,[1]Priv_Workers!$B$2:$BD$55,14,FALSE),D311=2,VLOOKUP(H311,[1]Priv_Workers!$B$2:$BD$55,15,FALSE),D311=3,VLOOKUP(H311,[1]Priv_Workers!$B$2:$BD$55,16,FALSE),D311=4,VLOOKUP(H311,[1]Priv_Workers!$B$2:$BD$55,17,FALSE),D311=5,VLOOKUP(H311,[1]Priv_Workers!$B$2:$BD$55,18,FALSE),D311=6,VLOOKUP(H311,[1]Priv_Workers!$B$2:$BD$55,19,FALSE),D311=7,VLOOKUP(H311,[1]Priv_Workers!$B$2:$BD$55,20,FALSE),D311=8,VLOOKUP(H311,[1]Priv_Workers!$B$2:$BD$55,21,FALSE),D311=9,VLOOKUP(H311,[1]Priv_Workers!$B$2:$BD$55,22,FALSE),D311=10,VLOOKUP(H311,[1]Priv_Workers!$B$2:$BD$55,23,FALSE),D311=11,VLOOKUP(H311,[1]Priv_Workers!$B$2:$BD$55,24,FALSE),D311=12,VLOOKUP(H311,[1]Priv_Workers!$B$2:$BD$55,25,FALSE)),C311=2016,_xlfn.IFS(D311=1,VLOOKUP(H311,[1]Priv_Workers!$B$2:$BD$55,26,FALSE),D311=2,VLOOKUP(H311,[1]Priv_Workers!$B$2:$BD$55,27,FALSE),D311=3,VLOOKUP(H311,[1]Priv_Workers!$B$2:$BD$55,28,FALSE),D311=4,VLOOKUP(H311,[1]Priv_Workers!$B$2:$BD$55,29,FALSE),D311=5,VLOOKUP(H311,[1]Priv_Workers!$B$2:$BD$55,30,FALSE),D311=6,VLOOKUP(H311,[1]Priv_Workers!$B$2:$BD$55,31,FALSE),D311=7,VLOOKUP(H311,[1]Priv_Workers!$B$2:$BD$55,32,FALSE),D311=8,VLOOKUP(H311,[1]Priv_Workers!$B$2:$BD$55,33,FALSE),D311=9,VLOOKUP(H311,[1]Priv_Workers!$B$2:$BD$55,34,FALSE),D311=10,VLOOKUP(H311,[1]Priv_Workers!$B$2:$BD$55,35,FALSE),D311=11,VLOOKUP(H311,[1]Priv_Workers!$B$2:$BD$55,36,FALSE),D311=12,VLOOKUP(H311,[1]Priv_Workers!$B$2:$BD$55,37,FALSE)),C311=2017,_xlfn.IFS(D311=1,VLOOKUP(H311,[1]Priv_Workers!$B$2:$BD$55,38,FALSE),D311=2,VLOOKUP(H311,[1]Priv_Workers!$B$2:$BD$55,39,FALSE),D311=3,VLOOKUP(H311,[1]Priv_Workers!$B$2:$BD$55,40,FALSE),D311=4,VLOOKUP(H311,[1]Priv_Workers!$B$2:$BD$55,41,FALSE),D311=5,VLOOKUP(H311,[1]Priv_Workers!$B$2:$BD$55,42,FALSE),D311=6,VLOOKUP(H311,[1]Priv_Workers!$B$2:$BD$55,43,FALSE),D311=7,VLOOKUP(H311,[1]Priv_Workers!$B$2:$BD$55,43,FALSE),D311=8,VLOOKUP(H311,[1]Priv_Workers!$B$2:$BD$55,44,FALSE),D311=9,VLOOKUP(H311,[1]Priv_Workers!$B$2:$BD$55,45,FALSE),D311=10,VLOOKUP(H311,[1]Priv_Workers!$B$2:$BD$55,46,FALSE),D311=11,VLOOKUP(H311,[1]Priv_Workers!$B$2:$BD$55,47,FALSE),D311=12,VLOOKUP(H311,[1]Priv_Workers!$B$2:$BD$55,48)),C311=2018,_xlfn.IFS(D311=1,VLOOKUP(H311,[1]Priv_Workers!$B$2:$BD$55,49,FALSE),D311=2,VLOOKUP(H311,[1]Priv_Workers!$B$2:$BD$55,50,FALSE),D311=3,VLOOKUP(H311,[1]Priv_Workers!$B$2:$BD$55,51,FALSE),D311=4,VLOOKUP(H311,[1]Priv_Workers!$B$2:$BD$55,52,FALSE),D311=5,VLOOKUP(H311,[1]Priv_Workers!$B$2:$BD$55,53,FALSE),D311=6,VLOOKUP(H311,[1]Priv_Workers!$B$2:$BD$55,54)))</f>
        <v>3642507</v>
      </c>
      <c r="X311" s="3">
        <f t="shared" si="35"/>
        <v>3.0555878135580796E-3</v>
      </c>
      <c r="Y311" s="2">
        <f>_xlfn.IFS(C311=2014, _xlfn.IFS(E311=1, VLOOKUP(H311, [1]Wage_Info!$B$2:$AH$55, 2, FALSE), E311=2, VLOOKUP(H311, [1]Wage_Info!$B$2:$AH$55, 3, FALSE), E311=3, VLOOKUP(H311, [1]Wage_Info!$B$2:$AH$55, 4, FALSE), E311=4, VLOOKUP(H311, [1]Wage_Info!$B$2:$AH$55, 5, FALSE)), C311=2015, _xlfn.IFS(E311=1, VLOOKUP(H311, [1]Wage_Info!$B$2:$AH$55, 6, FALSE), E311=2, VLOOKUP(H311, [1]Wage_Info!$B$2:$AH$55, 7, FALSE), E311=3, VLOOKUP(H311, [1]Wage_Info!$B$2:$AH$55, 8, FALSE), E311=4, VLOOKUP(H311, [1]Wage_Info!$B$2:$AH$55, 9, FALSE)), C311=2016, _xlfn.IFS(E311=1, VLOOKUP(H311, [1]Wage_Info!$B$2:$AH$55, 10, FALSE), E311=2, VLOOKUP(H311, [1]Wage_Info!$B$2:$AH$55, 11, FALSE), E311=3, VLOOKUP(H311, [1]Wage_Info!$B$2:$AH$55, 12, FALSE), E311=4, VLOOKUP(H311, [1]Wage_Info!$B$2:$AH$55, 13, FALSE)), C311=2017, _xlfn.IFS(E311=1, VLOOKUP(H311, [1]Wage_Info!$B$2:$AH$55, 14, FALSE), E311=2, VLOOKUP(H311, [1]Wage_Info!$B$2:$AH$55, 15, FALSE), E311=3, VLOOKUP(H311, [1]Wage_Info!$B$2:$AH$55, 16, FALSE), E311=4, VLOOKUP(H311, [1]Wage_Info!$B$2:$AH$55, 17, FALSE)), C311 = 2018, _xlfn.IFS(E311=1, VLOOKUP(H311, [1]Wage_Info!$B$2:$AH$55, 18, FALSE), E311=3, VLOOKUP(H311, [1]Wage_Info!$B$2:$AH$55, 19, FALSE)))</f>
        <v>183789379</v>
      </c>
      <c r="Z311" s="2">
        <f>_xlfn.IFS(C311=2014, _xlfn.IFS(E311=1, VLOOKUP(H311, [1]Wage_Info!$B$2:$AL$55, 20, FALSE), E311=2, VLOOKUP(H311, [1]Wage_Info!$B$2:$AL$55, 21, FALSE), E311=3, VLOOKUP(H311, [1]Wage_Info!$B$2:$AL$55, 22, FALSE), E311=4, VLOOKUP(H311, [1]Wage_Info!$B$2:$AL$55, 23, FALSE)), C311=2015, _xlfn.IFS(E311=1, VLOOKUP(H311, [1]Wage_Info!$B$2:$AL$55, 24, FALSE), E311=2, VLOOKUP(H311, [1]Wage_Info!$B$2:$AL$55, 25, FALSE), E311=3, VLOOKUP(H311, [1]Wage_Info!$B$2:$AL$55, 26, FALSE), E311=4, VLOOKUP(H311, [1]Wage_Info!$B$2:$AL$55, 27, FALSE)), C311=2016, _xlfn.IFS(E311=1, VLOOKUP(H311, [1]Wage_Info!$B$2:$AL$55, 28, FALSE), E311=2, VLOOKUP(H311, [1]Wage_Info!$B$2:$AL$55, 29, FALSE), E311=3, VLOOKUP(H311, [1]Wage_Info!$B$2:$AL$55, 30, FALSE), E311=4, VLOOKUP(H311, [1]Wage_Info!$B$2:$AL$55, 31, FALSE)), C311=2017, _xlfn.IFS(E311=1, VLOOKUP(H311, [1]Wage_Info!$B$2:$AL$55, 32, FALSE), E311=2, VLOOKUP(H311, [1]Wage_Info!$B$2:$AL$55, 33, FALSE), E311=3, VLOOKUP(H311, [1]Wage_Info!$B$2:$AL$55, 34, FALSE), E311=4, VLOOKUP(H311, [1]Wage_Info!$B$2:$AL$55, 35, FALSE)), C311 = 2018, _xlfn.IFS(E311=1, VLOOKUP(H311, [1]Wage_Info!$B$2:$AL$55, 36, FALSE), E311=2, VLOOKUP(H311, [1]Wage_Info!$B$2:$AL$55, 37, FALSE)))</f>
        <v>46142269478</v>
      </c>
      <c r="AA311" s="4">
        <f t="shared" si="36"/>
        <v>3.9831022851537085E-3</v>
      </c>
      <c r="AB311">
        <f>[1]Key!C311</f>
        <v>1</v>
      </c>
      <c r="AC311">
        <f t="shared" si="37"/>
        <v>0</v>
      </c>
      <c r="AD311">
        <f t="shared" si="38"/>
        <v>0</v>
      </c>
      <c r="AE311">
        <f t="shared" si="39"/>
        <v>0</v>
      </c>
      <c r="AF311">
        <f>[1]Key!D311</f>
        <v>0</v>
      </c>
    </row>
    <row r="312" spans="1:32" x14ac:dyDescent="0.3">
      <c r="A312">
        <v>311</v>
      </c>
      <c r="B312">
        <v>130</v>
      </c>
      <c r="C312">
        <v>2014</v>
      </c>
      <c r="D312">
        <v>10</v>
      </c>
      <c r="E312">
        <f t="shared" si="32"/>
        <v>4</v>
      </c>
      <c r="F312">
        <v>2017</v>
      </c>
      <c r="G312" t="s">
        <v>117</v>
      </c>
      <c r="H312" s="1">
        <f>VALUE(IF(G312="foreign",53,SUBSTITUTE(G312,G312,VLOOKUP(G312,[1]Key!$G$2:$H$55,2,))))</f>
        <v>23</v>
      </c>
      <c r="I312" t="s">
        <v>47</v>
      </c>
      <c r="J312">
        <f>VALUE(_xlfn.IFS(I312="foreign",53,I312="fictional",54, I312="unspecified", 55, NOT(OR(I312="foreign",I312="fictional")),SUBSTITUTE(I312,I312,VLOOKUP(I312,[1]Key!$G$2:$H$55,2,))))</f>
        <v>55</v>
      </c>
      <c r="K312">
        <f t="shared" si="33"/>
        <v>0</v>
      </c>
      <c r="L312">
        <f>VLOOKUP(H312, [1]Key!$H$2:$K$54, 2)</f>
        <v>0</v>
      </c>
      <c r="M312">
        <f>VLOOKUP(J312, [1]Key!$H$2:$K$54, 2)</f>
        <v>0</v>
      </c>
      <c r="N312">
        <f>VLOOKUP("*"&amp;G312&amp;"*",[1]Key!$N$2:$O$6,2,FALSE)</f>
        <v>1</v>
      </c>
      <c r="O312">
        <f>VLOOKUP("*"&amp;G312&amp;"*",[1]Key!$R$2:$S$11,2,FALSE)</f>
        <v>1</v>
      </c>
      <c r="P312">
        <v>1362</v>
      </c>
      <c r="Q312" s="2">
        <v>6500000</v>
      </c>
      <c r="R312" t="s">
        <v>81</v>
      </c>
      <c r="S312">
        <f>VLOOKUP(R312, [1]Key!$U$2:$V$50, 2, FALSE)</f>
        <v>12</v>
      </c>
      <c r="T312">
        <f t="shared" si="34"/>
        <v>1</v>
      </c>
      <c r="U312">
        <f>_xlfn.IFS(C312=2018, VLOOKUP(H312, '[1]State Pop'!$B$2:$G$55,6),C312=2017, VLOOKUP(H312, '[1]State Pop'!$B$2:$F$55,5),C312=2016, VLOOKUP(H312, '[1]State Pop'!$B$2:$F$55,4), C312=2015, VLOOKUP(H312, '[1]State Pop'!$B$2:$F$55,3), C312=2014, VLOOKUP(H312, '[1]State Pop'!$B$2:$F$55,2))</f>
        <v>9914675</v>
      </c>
      <c r="V312">
        <f>_xlfn.IFS(C312=2014,_xlfn.IFS(D312=1,VLOOKUP(H312,[1]Film_Workers!$B$2:$BD$55,2,FALSE),D312=2,VLOOKUP(H312,[1]Film_Workers!$B$2:$BD$55,3,FALSE),D312=3,VLOOKUP(H312,[1]Film_Workers!$B$2:$BD$55,4,FALSE),D312=4,VLOOKUP(H312,[1]Film_Workers!$B$2:$BD$55,5,FALSE),D312=5,VLOOKUP(H312,[1]Film_Workers!$B$2:$BD$55,6,FALSE),D312=6,VLOOKUP(H312,[1]Film_Workers!$B$2:$BD$55,7,FALSE),D312=7,VLOOKUP(H312,[1]Film_Workers!$B$2:$BD$55,8,FALSE),D312=8,VLOOKUP(H312,[1]Film_Workers!$B$2:$BD$55,9,FALSE),D312=9,VLOOKUP(H312,[1]Film_Workers!$B$2:$BD$55,10,FALSE),D312=10,VLOOKUP(H312,[1]Film_Workers!$B$2:$BD$55,11,FALSE),D312=11,VLOOKUP(H312,[1]Film_Workers!$B$2:$BD$55,12,FALSE),D312=12,VLOOKUP(H312,[1]Film_Workers!$B$2:$BD$55,13,FALSE)),C312=2015,_xlfn.IFS(D312=1,VLOOKUP(H312,[1]Film_Workers!$B$2:$BD$55,14,FALSE),D312=2,VLOOKUP(H312,[1]Film_Workers!$B$2:$BD$55,15,FALSE),D312=3,VLOOKUP(H312,[1]Film_Workers!$B$2:$BD$55,16,FALSE),D312=4,VLOOKUP(H312,[1]Film_Workers!$B$2:$BD$55,17,FALSE),D312=5,VLOOKUP(H312,[1]Film_Workers!$B$2:$BD$55,18,FALSE),D312=6,VLOOKUP(H312,[1]Film_Workers!$B$2:$BD$55,19,FALSE),D312=7,VLOOKUP(H312,[1]Film_Workers!$B$2:$BD$55,20,FALSE),D312=8,VLOOKUP(H312,[1]Film_Workers!$B$2:$BD$55,21,FALSE),D312=9,VLOOKUP(H312,[1]Film_Workers!$B$2:$BD$55,22,FALSE),D312=10,VLOOKUP(H312,[1]Film_Workers!$B$2:$BD$55,23,FALSE),D312=11,VLOOKUP(H312,[1]Film_Workers!$B$2:$BD$55,24,FALSE),D312=12,VLOOKUP(H312,[1]Film_Workers!$B$2:$BD$55,25,FALSE)),C312=2016,_xlfn.IFS(D312=1,VLOOKUP(H312,[1]Film_Workers!$B$2:$BD$55,26,FALSE),D312=2,VLOOKUP(H312,[1]Film_Workers!$B$2:$BD$55,27,FALSE),D312=3,VLOOKUP(H312,[1]Film_Workers!$B$2:$BD$55,28,FALSE),D312=4,VLOOKUP(H312,[1]Film_Workers!$B$2:$BD$55,29,FALSE),D312=5,VLOOKUP(H312,[1]Film_Workers!$B$2:$BD$55,30,FALSE),D312=6,VLOOKUP(H312,[1]Film_Workers!$B$2:$BD$55,31,FALSE),D312=7,VLOOKUP(H312,[1]Film_Workers!$B$2:$BD$55,32,FALSE),D312=8,VLOOKUP(H312,[1]Film_Workers!$B$2:$BD$55,33,FALSE),D312=9,VLOOKUP(H312,[1]Film_Workers!$B$2:$BD$55,34,FALSE),D312=10,VLOOKUP(H312,[1]Film_Workers!$B$2:$BD$55,35,FALSE),D312=11,VLOOKUP(H312,[1]Film_Workers!$B$2:$BD$55,36,FALSE),D312=12,VLOOKUP(H312,[1]Film_Workers!$B$2:$BD$55,37,FALSE)),C312=2017,_xlfn.IFS(D312=1,VLOOKUP(H312,[1]Film_Workers!$B$2:$BD$55,38,FALSE),D312=2,VLOOKUP(H312,[1]Film_Workers!$B$2:$BD$55,39,FALSE),D312=3,VLOOKUP(H312,[1]Film_Workers!$B$2:$BD$55,40,FALSE),D312=4,VLOOKUP(H312,[1]Film_Workers!$B$2:$BD$55,41,FALSE),D312=5,VLOOKUP(H312,[1]Film_Workers!$B$2:$BD$55,42,FALSE),D312=6,VLOOKUP(H312,[1]Film_Workers!$B$2:$BD$55,43,FALSE),D312=7,VLOOKUP(H312,[1]Film_Workers!$B$2:$BD$55,43,FALSE),D312=8,VLOOKUP(H312,[1]Film_Workers!$B$2:$BD$55,44,FALSE),D312=9,VLOOKUP(H312,[1]Film_Workers!$B$2:$BD$55,45,FALSE),D312=10,VLOOKUP(H312,[1]Film_Workers!$B$2:$BD$55,46,FALSE),D312=11,VLOOKUP(H312,[1]Film_Workers!$B$2:$BD$55,47,FALSE),D312=12,VLOOKUP(H312,[1]Film_Workers!$B$2:$BD$55,48)),C312=2018,_xlfn.IFS(D312=1,VLOOKUP(H312,[1]Film_Workers!$B$2:$BD$55,49,FALSE),D312=2,VLOOKUP(H312,[1]Film_Workers!$B$2:$BD$55,50,FALSE),D312=3,VLOOKUP(H312,[1]Film_Workers!$B$2:$BD$55,51,FALSE),D312=4,VLOOKUP(H312,[1]Film_Workers!$B$2:$BD$55,52,FALSE),D312=5,VLOOKUP(H312,[1]Film_Workers!$B$2:$BD$55,53,FALSE),D312=6,VLOOKUP(H312,[1]Film_Workers!$B$2:$BD$55,54)))</f>
        <v>2373</v>
      </c>
      <c r="W312">
        <f>_xlfn.IFS(C312=2014,_xlfn.IFS(D312=1,VLOOKUP(H312,[1]Priv_Workers!$B$2:$BD$55,2,FALSE),D312=2,VLOOKUP(H312,[1]Priv_Workers!$B$2:$BD$55,3,FALSE),D312=3,VLOOKUP(H312,[1]Priv_Workers!$B$2:$BD$55,4,FALSE),D312=4,VLOOKUP(H312,[1]Priv_Workers!$B$2:$BD$55,5,FALSE),D312=5,VLOOKUP(H312,[1]Priv_Workers!$B$2:$BD$55,6,FALSE),D312=6,VLOOKUP(H312,[1]Priv_Workers!$B$2:$BD$55,7,FALSE),D312=7,VLOOKUP(H312,[1]Priv_Workers!$B$2:$BD$55,8,FALSE),D312=8,VLOOKUP(H312,[1]Priv_Workers!$B$2:$BD$55,9,FALSE),D312=9,VLOOKUP(H312,[1]Priv_Workers!$B$2:$BD$55,10,FALSE),D312=10,VLOOKUP(H312,[1]Priv_Workers!$B$2:$BD$55,11,FALSE),D312=11,VLOOKUP(H312,[1]Priv_Workers!$B$2:$BD$55,12,FALSE),D312=12,VLOOKUP(H312,[1]Priv_Workers!$B$2:$BD$55,13,FALSE)),C312=2015,_xlfn.IFS(D312=1,VLOOKUP(H312,[1]Priv_Workers!$B$2:$BD$55,14,FALSE),D312=2,VLOOKUP(H312,[1]Priv_Workers!$B$2:$BD$55,15,FALSE),D312=3,VLOOKUP(H312,[1]Priv_Workers!$B$2:$BD$55,16,FALSE),D312=4,VLOOKUP(H312,[1]Priv_Workers!$B$2:$BD$55,17,FALSE),D312=5,VLOOKUP(H312,[1]Priv_Workers!$B$2:$BD$55,18,FALSE),D312=6,VLOOKUP(H312,[1]Priv_Workers!$B$2:$BD$55,19,FALSE),D312=7,VLOOKUP(H312,[1]Priv_Workers!$B$2:$BD$55,20,FALSE),D312=8,VLOOKUP(H312,[1]Priv_Workers!$B$2:$BD$55,21,FALSE),D312=9,VLOOKUP(H312,[1]Priv_Workers!$B$2:$BD$55,22,FALSE),D312=10,VLOOKUP(H312,[1]Priv_Workers!$B$2:$BD$55,23,FALSE),D312=11,VLOOKUP(H312,[1]Priv_Workers!$B$2:$BD$55,24,FALSE),D312=12,VLOOKUP(H312,[1]Priv_Workers!$B$2:$BD$55,25,FALSE)),C312=2016,_xlfn.IFS(D312=1,VLOOKUP(H312,[1]Priv_Workers!$B$2:$BD$55,26,FALSE),D312=2,VLOOKUP(H312,[1]Priv_Workers!$B$2:$BD$55,27,FALSE),D312=3,VLOOKUP(H312,[1]Priv_Workers!$B$2:$BD$55,28,FALSE),D312=4,VLOOKUP(H312,[1]Priv_Workers!$B$2:$BD$55,29,FALSE),D312=5,VLOOKUP(H312,[1]Priv_Workers!$B$2:$BD$55,30,FALSE),D312=6,VLOOKUP(H312,[1]Priv_Workers!$B$2:$BD$55,31,FALSE),D312=7,VLOOKUP(H312,[1]Priv_Workers!$B$2:$BD$55,32,FALSE),D312=8,VLOOKUP(H312,[1]Priv_Workers!$B$2:$BD$55,33,FALSE),D312=9,VLOOKUP(H312,[1]Priv_Workers!$B$2:$BD$55,34,FALSE),D312=10,VLOOKUP(H312,[1]Priv_Workers!$B$2:$BD$55,35,FALSE),D312=11,VLOOKUP(H312,[1]Priv_Workers!$B$2:$BD$55,36,FALSE),D312=12,VLOOKUP(H312,[1]Priv_Workers!$B$2:$BD$55,37,FALSE)),C312=2017,_xlfn.IFS(D312=1,VLOOKUP(H312,[1]Priv_Workers!$B$2:$BD$55,38,FALSE),D312=2,VLOOKUP(H312,[1]Priv_Workers!$B$2:$BD$55,39,FALSE),D312=3,VLOOKUP(H312,[1]Priv_Workers!$B$2:$BD$55,40,FALSE),D312=4,VLOOKUP(H312,[1]Priv_Workers!$B$2:$BD$55,41,FALSE),D312=5,VLOOKUP(H312,[1]Priv_Workers!$B$2:$BD$55,42,FALSE),D312=6,VLOOKUP(H312,[1]Priv_Workers!$B$2:$BD$55,43,FALSE),D312=7,VLOOKUP(H312,[1]Priv_Workers!$B$2:$BD$55,43,FALSE),D312=8,VLOOKUP(H312,[1]Priv_Workers!$B$2:$BD$55,44,FALSE),D312=9,VLOOKUP(H312,[1]Priv_Workers!$B$2:$BD$55,45,FALSE),D312=10,VLOOKUP(H312,[1]Priv_Workers!$B$2:$BD$55,46,FALSE),D312=11,VLOOKUP(H312,[1]Priv_Workers!$B$2:$BD$55,47,FALSE),D312=12,VLOOKUP(H312,[1]Priv_Workers!$B$2:$BD$55,48)),C312=2018,_xlfn.IFS(D312=1,VLOOKUP(H312,[1]Priv_Workers!$B$2:$BD$55,49,FALSE),D312=2,VLOOKUP(H312,[1]Priv_Workers!$B$2:$BD$55,50,FALSE),D312=3,VLOOKUP(H312,[1]Priv_Workers!$B$2:$BD$55,51,FALSE),D312=4,VLOOKUP(H312,[1]Priv_Workers!$B$2:$BD$55,52,FALSE),D312=5,VLOOKUP(H312,[1]Priv_Workers!$B$2:$BD$55,53,FALSE),D312=6,VLOOKUP(H312,[1]Priv_Workers!$B$2:$BD$55,54)))</f>
        <v>3590948</v>
      </c>
      <c r="X312" s="3">
        <f t="shared" si="35"/>
        <v>6.6082828267075987E-4</v>
      </c>
      <c r="Y312" s="2">
        <f>_xlfn.IFS(C312=2014, _xlfn.IFS(E312=1, VLOOKUP(H312, [1]Wage_Info!$B$2:$AH$55, 2, FALSE), E312=2, VLOOKUP(H312, [1]Wage_Info!$B$2:$AH$55, 3, FALSE), E312=3, VLOOKUP(H312, [1]Wage_Info!$B$2:$AH$55, 4, FALSE), E312=4, VLOOKUP(H312, [1]Wage_Info!$B$2:$AH$55, 5, FALSE)), C312=2015, _xlfn.IFS(E312=1, VLOOKUP(H312, [1]Wage_Info!$B$2:$AH$55, 6, FALSE), E312=2, VLOOKUP(H312, [1]Wage_Info!$B$2:$AH$55, 7, FALSE), E312=3, VLOOKUP(H312, [1]Wage_Info!$B$2:$AH$55, 8, FALSE), E312=4, VLOOKUP(H312, [1]Wage_Info!$B$2:$AH$55, 9, FALSE)), C312=2016, _xlfn.IFS(E312=1, VLOOKUP(H312, [1]Wage_Info!$B$2:$AH$55, 10, FALSE), E312=2, VLOOKUP(H312, [1]Wage_Info!$B$2:$AH$55, 11, FALSE), E312=3, VLOOKUP(H312, [1]Wage_Info!$B$2:$AH$55, 12, FALSE), E312=4, VLOOKUP(H312, [1]Wage_Info!$B$2:$AH$55, 13, FALSE)), C312=2017, _xlfn.IFS(E312=1, VLOOKUP(H312, [1]Wage_Info!$B$2:$AH$55, 14, FALSE), E312=2, VLOOKUP(H312, [1]Wage_Info!$B$2:$AH$55, 15, FALSE), E312=3, VLOOKUP(H312, [1]Wage_Info!$B$2:$AH$55, 16, FALSE), E312=4, VLOOKUP(H312, [1]Wage_Info!$B$2:$AH$55, 17, FALSE)), C312 = 2018, _xlfn.IFS(E312=1, VLOOKUP(H312, [1]Wage_Info!$B$2:$AH$55, 18, FALSE), E312=3, VLOOKUP(H312, [1]Wage_Info!$B$2:$AH$55, 19, FALSE)))</f>
        <v>26751843</v>
      </c>
      <c r="Z312" s="2">
        <f>_xlfn.IFS(C312=2014, _xlfn.IFS(E312=1, VLOOKUP(H312, [1]Wage_Info!$B$2:$AL$55, 20, FALSE), E312=2, VLOOKUP(H312, [1]Wage_Info!$B$2:$AL$55, 21, FALSE), E312=3, VLOOKUP(H312, [1]Wage_Info!$B$2:$AL$55, 22, FALSE), E312=4, VLOOKUP(H312, [1]Wage_Info!$B$2:$AL$55, 23, FALSE)), C312=2015, _xlfn.IFS(E312=1, VLOOKUP(H312, [1]Wage_Info!$B$2:$AL$55, 24, FALSE), E312=2, VLOOKUP(H312, [1]Wage_Info!$B$2:$AL$55, 25, FALSE), E312=3, VLOOKUP(H312, [1]Wage_Info!$B$2:$AL$55, 26, FALSE), E312=4, VLOOKUP(H312, [1]Wage_Info!$B$2:$AL$55, 27, FALSE)), C312=2016, _xlfn.IFS(E312=1, VLOOKUP(H312, [1]Wage_Info!$B$2:$AL$55, 28, FALSE), E312=2, VLOOKUP(H312, [1]Wage_Info!$B$2:$AL$55, 29, FALSE), E312=3, VLOOKUP(H312, [1]Wage_Info!$B$2:$AL$55, 30, FALSE), E312=4, VLOOKUP(H312, [1]Wage_Info!$B$2:$AL$55, 31, FALSE)), C312=2017, _xlfn.IFS(E312=1, VLOOKUP(H312, [1]Wage_Info!$B$2:$AL$55, 32, FALSE), E312=2, VLOOKUP(H312, [1]Wage_Info!$B$2:$AL$55, 33, FALSE), E312=3, VLOOKUP(H312, [1]Wage_Info!$B$2:$AL$55, 34, FALSE), E312=4, VLOOKUP(H312, [1]Wage_Info!$B$2:$AL$55, 35, FALSE)), C312 = 2018, _xlfn.IFS(E312=1, VLOOKUP(H312, [1]Wage_Info!$B$2:$AL$55, 36, FALSE), E312=2, VLOOKUP(H312, [1]Wage_Info!$B$2:$AL$55, 37, FALSE)))</f>
        <v>45945549590</v>
      </c>
      <c r="AA312" s="4">
        <f t="shared" si="36"/>
        <v>5.8225101753538525E-4</v>
      </c>
      <c r="AB312">
        <f>[1]Key!C312</f>
        <v>1</v>
      </c>
      <c r="AC312">
        <f t="shared" si="37"/>
        <v>0</v>
      </c>
      <c r="AD312">
        <f t="shared" si="38"/>
        <v>0</v>
      </c>
      <c r="AE312">
        <f t="shared" si="39"/>
        <v>0</v>
      </c>
      <c r="AF312">
        <f>[1]Key!D312</f>
        <v>0</v>
      </c>
    </row>
    <row r="313" spans="1:32" x14ac:dyDescent="0.3">
      <c r="A313">
        <v>312</v>
      </c>
      <c r="B313">
        <v>131</v>
      </c>
      <c r="C313">
        <v>2015</v>
      </c>
      <c r="D313">
        <v>6</v>
      </c>
      <c r="E313">
        <f t="shared" si="32"/>
        <v>2</v>
      </c>
      <c r="F313">
        <v>2017</v>
      </c>
      <c r="G313" t="s">
        <v>62</v>
      </c>
      <c r="H313" s="1">
        <f>VALUE(IF(G313="foreign",53,SUBSTITUTE(G313,G313,VLOOKUP(G313,[1]Key!$G$2:$H$55,2,))))</f>
        <v>53</v>
      </c>
      <c r="I313" t="s">
        <v>32</v>
      </c>
      <c r="J313">
        <f>VALUE(_xlfn.IFS(I313="foreign",53,I313="fictional",54, I313="unspecified", 55, NOT(OR(I313="foreign",I313="fictional")),SUBSTITUTE(I313,I313,VLOOKUP(I313,[1]Key!$G$2:$H$55,2,))))</f>
        <v>53</v>
      </c>
      <c r="K313">
        <f t="shared" si="33"/>
        <v>1</v>
      </c>
      <c r="L313">
        <f>VLOOKUP(H313, [1]Key!$H$2:$K$54, 2)</f>
        <v>0</v>
      </c>
      <c r="M313">
        <f>VLOOKUP(J313, [1]Key!$H$2:$K$54, 2)</f>
        <v>0</v>
      </c>
      <c r="N313">
        <f>VLOOKUP("*"&amp;G313&amp;"*",[1]Key!$N$2:$O$6,2,FALSE)</f>
        <v>0</v>
      </c>
      <c r="O313">
        <f>VLOOKUP("*"&amp;G313&amp;"*",[1]Key!$R$2:$S$11,2,FALSE)</f>
        <v>0</v>
      </c>
      <c r="P313">
        <v>1341</v>
      </c>
      <c r="Q313" s="2">
        <v>5000000</v>
      </c>
      <c r="R313" t="s">
        <v>33</v>
      </c>
      <c r="S313">
        <f>VLOOKUP(R313, [1]Key!$U$2:$V$27, 2, FALSE)</f>
        <v>1</v>
      </c>
      <c r="T313">
        <f t="shared" si="34"/>
        <v>0</v>
      </c>
      <c r="U313">
        <f>_xlfn.IFS(C313=2018, VLOOKUP(H313, '[1]State Pop'!$B$2:$G$55,6),C313=2017, VLOOKUP(H313, '[1]State Pop'!$B$2:$F$55,5),C313=2016, VLOOKUP(H313, '[1]State Pop'!$B$2:$F$55,4), C313=2015, VLOOKUP(H313, '[1]State Pop'!$B$2:$F$55,3), C313=2014, VLOOKUP(H313, '[1]State Pop'!$B$2:$F$55,2))</f>
        <v>0</v>
      </c>
      <c r="V313">
        <f>_xlfn.IFS(C313=2014,_xlfn.IFS(D313=1,VLOOKUP(H313,[1]Film_Workers!$B$2:$BD$55,2,FALSE),D313=2,VLOOKUP(H313,[1]Film_Workers!$B$2:$BD$55,3,FALSE),D313=3,VLOOKUP(H313,[1]Film_Workers!$B$2:$BD$55,4,FALSE),D313=4,VLOOKUP(H313,[1]Film_Workers!$B$2:$BD$55,5,FALSE),D313=5,VLOOKUP(H313,[1]Film_Workers!$B$2:$BD$55,6,FALSE),D313=6,VLOOKUP(H313,[1]Film_Workers!$B$2:$BD$55,7,FALSE),D313=7,VLOOKUP(H313,[1]Film_Workers!$B$2:$BD$55,8,FALSE),D313=8,VLOOKUP(H313,[1]Film_Workers!$B$2:$BD$55,9,FALSE),D313=9,VLOOKUP(H313,[1]Film_Workers!$B$2:$BD$55,10,FALSE),D313=10,VLOOKUP(H313,[1]Film_Workers!$B$2:$BD$55,11,FALSE),D313=11,VLOOKUP(H313,[1]Film_Workers!$B$2:$BD$55,12,FALSE),D313=12,VLOOKUP(H313,[1]Film_Workers!$B$2:$BD$55,13,FALSE)),C313=2015,_xlfn.IFS(D313=1,VLOOKUP(H313,[1]Film_Workers!$B$2:$BD$55,14,FALSE),D313=2,VLOOKUP(H313,[1]Film_Workers!$B$2:$BD$55,15,FALSE),D313=3,VLOOKUP(H313,[1]Film_Workers!$B$2:$BD$55,16,FALSE),D313=4,VLOOKUP(H313,[1]Film_Workers!$B$2:$BD$55,17,FALSE),D313=5,VLOOKUP(H313,[1]Film_Workers!$B$2:$BD$55,18,FALSE),D313=6,VLOOKUP(H313,[1]Film_Workers!$B$2:$BD$55,19,FALSE),D313=7,VLOOKUP(H313,[1]Film_Workers!$B$2:$BD$55,20,FALSE),D313=8,VLOOKUP(H313,[1]Film_Workers!$B$2:$BD$55,21,FALSE),D313=9,VLOOKUP(H313,[1]Film_Workers!$B$2:$BD$55,22,FALSE),D313=10,VLOOKUP(H313,[1]Film_Workers!$B$2:$BD$55,23,FALSE),D313=11,VLOOKUP(H313,[1]Film_Workers!$B$2:$BD$55,24,FALSE),D313=12,VLOOKUP(H313,[1]Film_Workers!$B$2:$BD$55,25,FALSE)),C313=2016,_xlfn.IFS(D313=1,VLOOKUP(H313,[1]Film_Workers!$B$2:$BD$55,26,FALSE),D313=2,VLOOKUP(H313,[1]Film_Workers!$B$2:$BD$55,27,FALSE),D313=3,VLOOKUP(H313,[1]Film_Workers!$B$2:$BD$55,28,FALSE),D313=4,VLOOKUP(H313,[1]Film_Workers!$B$2:$BD$55,29,FALSE),D313=5,VLOOKUP(H313,[1]Film_Workers!$B$2:$BD$55,30,FALSE),D313=6,VLOOKUP(H313,[1]Film_Workers!$B$2:$BD$55,31,FALSE),D313=7,VLOOKUP(H313,[1]Film_Workers!$B$2:$BD$55,32,FALSE),D313=8,VLOOKUP(H313,[1]Film_Workers!$B$2:$BD$55,33,FALSE),D313=9,VLOOKUP(H313,[1]Film_Workers!$B$2:$BD$55,34,FALSE),D313=10,VLOOKUP(H313,[1]Film_Workers!$B$2:$BD$55,35,FALSE),D313=11,VLOOKUP(H313,[1]Film_Workers!$B$2:$BD$55,36,FALSE),D313=12,VLOOKUP(H313,[1]Film_Workers!$B$2:$BD$55,37,FALSE)),C313=2017,_xlfn.IFS(D313=1,VLOOKUP(H313,[1]Film_Workers!$B$2:$BD$55,38,FALSE),D313=2,VLOOKUP(H313,[1]Film_Workers!$B$2:$BD$55,39,FALSE),D313=3,VLOOKUP(H313,[1]Film_Workers!$B$2:$BD$55,40,FALSE),D313=4,VLOOKUP(H313,[1]Film_Workers!$B$2:$BD$55,41,FALSE),D313=5,VLOOKUP(H313,[1]Film_Workers!$B$2:$BD$55,42,FALSE),D313=6,VLOOKUP(H313,[1]Film_Workers!$B$2:$BD$55,43,FALSE),D313=7,VLOOKUP(H313,[1]Film_Workers!$B$2:$BD$55,43,FALSE),D313=8,VLOOKUP(H313,[1]Film_Workers!$B$2:$BD$55,44,FALSE),D313=9,VLOOKUP(H313,[1]Film_Workers!$B$2:$BD$55,45,FALSE),D313=10,VLOOKUP(H313,[1]Film_Workers!$B$2:$BD$55,46,FALSE),D313=11,VLOOKUP(H313,[1]Film_Workers!$B$2:$BD$55,47,FALSE),D313=12,VLOOKUP(H313,[1]Film_Workers!$B$2:$BD$55,48)),C313=2018,_xlfn.IFS(D313=1,VLOOKUP(H313,[1]Film_Workers!$B$2:$BD$55,49,FALSE),D313=2,VLOOKUP(H313,[1]Film_Workers!$B$2:$BD$55,50,FALSE),D313=3,VLOOKUP(H313,[1]Film_Workers!$B$2:$BD$55,51,FALSE),D313=4,VLOOKUP(H313,[1]Film_Workers!$B$2:$BD$55,52,FALSE),D313=5,VLOOKUP(H313,[1]Film_Workers!$B$2:$BD$55,53,FALSE),D313=6,VLOOKUP(H313,[1]Film_Workers!$B$2:$BD$55,54)))</f>
        <v>0</v>
      </c>
      <c r="W313">
        <f>_xlfn.IFS(C313=2014,_xlfn.IFS(D313=1,VLOOKUP(H313,[1]Priv_Workers!$B$2:$BD$55,2,FALSE),D313=2,VLOOKUP(H313,[1]Priv_Workers!$B$2:$BD$55,3,FALSE),D313=3,VLOOKUP(H313,[1]Priv_Workers!$B$2:$BD$55,4,FALSE),D313=4,VLOOKUP(H313,[1]Priv_Workers!$B$2:$BD$55,5,FALSE),D313=5,VLOOKUP(H313,[1]Priv_Workers!$B$2:$BD$55,6,FALSE),D313=6,VLOOKUP(H313,[1]Priv_Workers!$B$2:$BD$55,7,FALSE),D313=7,VLOOKUP(H313,[1]Priv_Workers!$B$2:$BD$55,8,FALSE),D313=8,VLOOKUP(H313,[1]Priv_Workers!$B$2:$BD$55,9,FALSE),D313=9,VLOOKUP(H313,[1]Priv_Workers!$B$2:$BD$55,10,FALSE),D313=10,VLOOKUP(H313,[1]Priv_Workers!$B$2:$BD$55,11,FALSE),D313=11,VLOOKUP(H313,[1]Priv_Workers!$B$2:$BD$55,12,FALSE),D313=12,VLOOKUP(H313,[1]Priv_Workers!$B$2:$BD$55,13,FALSE)),C313=2015,_xlfn.IFS(D313=1,VLOOKUP(H313,[1]Priv_Workers!$B$2:$BD$55,14,FALSE),D313=2,VLOOKUP(H313,[1]Priv_Workers!$B$2:$BD$55,15,FALSE),D313=3,VLOOKUP(H313,[1]Priv_Workers!$B$2:$BD$55,16,FALSE),D313=4,VLOOKUP(H313,[1]Priv_Workers!$B$2:$BD$55,17,FALSE),D313=5,VLOOKUP(H313,[1]Priv_Workers!$B$2:$BD$55,18,FALSE),D313=6,VLOOKUP(H313,[1]Priv_Workers!$B$2:$BD$55,19,FALSE),D313=7,VLOOKUP(H313,[1]Priv_Workers!$B$2:$BD$55,20,FALSE),D313=8,VLOOKUP(H313,[1]Priv_Workers!$B$2:$BD$55,21,FALSE),D313=9,VLOOKUP(H313,[1]Priv_Workers!$B$2:$BD$55,22,FALSE),D313=10,VLOOKUP(H313,[1]Priv_Workers!$B$2:$BD$55,23,FALSE),D313=11,VLOOKUP(H313,[1]Priv_Workers!$B$2:$BD$55,24,FALSE),D313=12,VLOOKUP(H313,[1]Priv_Workers!$B$2:$BD$55,25,FALSE)),C313=2016,_xlfn.IFS(D313=1,VLOOKUP(H313,[1]Priv_Workers!$B$2:$BD$55,26,FALSE),D313=2,VLOOKUP(H313,[1]Priv_Workers!$B$2:$BD$55,27,FALSE),D313=3,VLOOKUP(H313,[1]Priv_Workers!$B$2:$BD$55,28,FALSE),D313=4,VLOOKUP(H313,[1]Priv_Workers!$B$2:$BD$55,29,FALSE),D313=5,VLOOKUP(H313,[1]Priv_Workers!$B$2:$BD$55,30,FALSE),D313=6,VLOOKUP(H313,[1]Priv_Workers!$B$2:$BD$55,31,FALSE),D313=7,VLOOKUP(H313,[1]Priv_Workers!$B$2:$BD$55,32,FALSE),D313=8,VLOOKUP(H313,[1]Priv_Workers!$B$2:$BD$55,33,FALSE),D313=9,VLOOKUP(H313,[1]Priv_Workers!$B$2:$BD$55,34,FALSE),D313=10,VLOOKUP(H313,[1]Priv_Workers!$B$2:$BD$55,35,FALSE),D313=11,VLOOKUP(H313,[1]Priv_Workers!$B$2:$BD$55,36,FALSE),D313=12,VLOOKUP(H313,[1]Priv_Workers!$B$2:$BD$55,37,FALSE)),C313=2017,_xlfn.IFS(D313=1,VLOOKUP(H313,[1]Priv_Workers!$B$2:$BD$55,38,FALSE),D313=2,VLOOKUP(H313,[1]Priv_Workers!$B$2:$BD$55,39,FALSE),D313=3,VLOOKUP(H313,[1]Priv_Workers!$B$2:$BD$55,40,FALSE),D313=4,VLOOKUP(H313,[1]Priv_Workers!$B$2:$BD$55,41,FALSE),D313=5,VLOOKUP(H313,[1]Priv_Workers!$B$2:$BD$55,42,FALSE),D313=6,VLOOKUP(H313,[1]Priv_Workers!$B$2:$BD$55,43,FALSE),D313=7,VLOOKUP(H313,[1]Priv_Workers!$B$2:$BD$55,43,FALSE),D313=8,VLOOKUP(H313,[1]Priv_Workers!$B$2:$BD$55,44,FALSE),D313=9,VLOOKUP(H313,[1]Priv_Workers!$B$2:$BD$55,45,FALSE),D313=10,VLOOKUP(H313,[1]Priv_Workers!$B$2:$BD$55,46,FALSE),D313=11,VLOOKUP(H313,[1]Priv_Workers!$B$2:$BD$55,47,FALSE),D313=12,VLOOKUP(H313,[1]Priv_Workers!$B$2:$BD$55,48)),C313=2018,_xlfn.IFS(D313=1,VLOOKUP(H313,[1]Priv_Workers!$B$2:$BD$55,49,FALSE),D313=2,VLOOKUP(H313,[1]Priv_Workers!$B$2:$BD$55,50,FALSE),D313=3,VLOOKUP(H313,[1]Priv_Workers!$B$2:$BD$55,51,FALSE),D313=4,VLOOKUP(H313,[1]Priv_Workers!$B$2:$BD$55,52,FALSE),D313=5,VLOOKUP(H313,[1]Priv_Workers!$B$2:$BD$55,53,FALSE),D313=6,VLOOKUP(H313,[1]Priv_Workers!$B$2:$BD$55,54)))</f>
        <v>0</v>
      </c>
      <c r="X313" s="3" t="e">
        <f t="shared" si="35"/>
        <v>#DIV/0!</v>
      </c>
      <c r="Y313" s="2">
        <f>_xlfn.IFS(C313=2014, _xlfn.IFS(E313=1, VLOOKUP(H313, [1]Wage_Info!$B$2:$AH$55, 2, FALSE), E313=2, VLOOKUP(H313, [1]Wage_Info!$B$2:$AH$55, 3, FALSE), E313=3, VLOOKUP(H313, [1]Wage_Info!$B$2:$AH$55, 4, FALSE), E313=4, VLOOKUP(H313, [1]Wage_Info!$B$2:$AH$55, 5, FALSE)), C313=2015, _xlfn.IFS(E313=1, VLOOKUP(H313, [1]Wage_Info!$B$2:$AH$55, 6, FALSE), E313=2, VLOOKUP(H313, [1]Wage_Info!$B$2:$AH$55, 7, FALSE), E313=3, VLOOKUP(H313, [1]Wage_Info!$B$2:$AH$55, 8, FALSE), E313=4, VLOOKUP(H313, [1]Wage_Info!$B$2:$AH$55, 9, FALSE)), C313=2016, _xlfn.IFS(E313=1, VLOOKUP(H313, [1]Wage_Info!$B$2:$AH$55, 10, FALSE), E313=2, VLOOKUP(H313, [1]Wage_Info!$B$2:$AH$55, 11, FALSE), E313=3, VLOOKUP(H313, [1]Wage_Info!$B$2:$AH$55, 12, FALSE), E313=4, VLOOKUP(H313, [1]Wage_Info!$B$2:$AH$55, 13, FALSE)), C313=2017, _xlfn.IFS(E313=1, VLOOKUP(H313, [1]Wage_Info!$B$2:$AH$55, 14, FALSE), E313=2, VLOOKUP(H313, [1]Wage_Info!$B$2:$AH$55, 15, FALSE), E313=3, VLOOKUP(H313, [1]Wage_Info!$B$2:$AH$55, 16, FALSE), E313=4, VLOOKUP(H313, [1]Wage_Info!$B$2:$AH$55, 17, FALSE)), C313 = 2018, _xlfn.IFS(E313=1, VLOOKUP(H313, [1]Wage_Info!$B$2:$AH$55, 18, FALSE), E313=3, VLOOKUP(H313, [1]Wage_Info!$B$2:$AH$55, 19, FALSE)))</f>
        <v>0</v>
      </c>
      <c r="Z313" s="2">
        <f>_xlfn.IFS(C313=2014, _xlfn.IFS(E313=1, VLOOKUP(H313, [1]Wage_Info!$B$2:$AL$55, 20, FALSE), E313=2, VLOOKUP(H313, [1]Wage_Info!$B$2:$AL$55, 21, FALSE), E313=3, VLOOKUP(H313, [1]Wage_Info!$B$2:$AL$55, 22, FALSE), E313=4, VLOOKUP(H313, [1]Wage_Info!$B$2:$AL$55, 23, FALSE)), C313=2015, _xlfn.IFS(E313=1, VLOOKUP(H313, [1]Wage_Info!$B$2:$AL$55, 24, FALSE), E313=2, VLOOKUP(H313, [1]Wage_Info!$B$2:$AL$55, 25, FALSE), E313=3, VLOOKUP(H313, [1]Wage_Info!$B$2:$AL$55, 26, FALSE), E313=4, VLOOKUP(H313, [1]Wage_Info!$B$2:$AL$55, 27, FALSE)), C313=2016, _xlfn.IFS(E313=1, VLOOKUP(H313, [1]Wage_Info!$B$2:$AL$55, 28, FALSE), E313=2, VLOOKUP(H313, [1]Wage_Info!$B$2:$AL$55, 29, FALSE), E313=3, VLOOKUP(H313, [1]Wage_Info!$B$2:$AL$55, 30, FALSE), E313=4, VLOOKUP(H313, [1]Wage_Info!$B$2:$AL$55, 31, FALSE)), C313=2017, _xlfn.IFS(E313=1, VLOOKUP(H313, [1]Wage_Info!$B$2:$AL$55, 32, FALSE), E313=2, VLOOKUP(H313, [1]Wage_Info!$B$2:$AL$55, 33, FALSE), E313=3, VLOOKUP(H313, [1]Wage_Info!$B$2:$AL$55, 34, FALSE), E313=4, VLOOKUP(H313, [1]Wage_Info!$B$2:$AL$55, 35, FALSE)), C313 = 2018, _xlfn.IFS(E313=1, VLOOKUP(H313, [1]Wage_Info!$B$2:$AL$55, 36, FALSE), E313=2, VLOOKUP(H313, [1]Wage_Info!$B$2:$AL$55, 37, FALSE)))</f>
        <v>0</v>
      </c>
      <c r="AA313" s="4" t="e">
        <f t="shared" si="36"/>
        <v>#DIV/0!</v>
      </c>
      <c r="AB313">
        <f>[1]Key!C313</f>
        <v>1</v>
      </c>
      <c r="AC313">
        <f t="shared" si="37"/>
        <v>0</v>
      </c>
      <c r="AD313">
        <f t="shared" si="38"/>
        <v>0</v>
      </c>
      <c r="AE313">
        <f t="shared" si="39"/>
        <v>0</v>
      </c>
      <c r="AF313">
        <f>[1]Key!D313</f>
        <v>0</v>
      </c>
    </row>
    <row r="314" spans="1:32" x14ac:dyDescent="0.3">
      <c r="A314">
        <v>313</v>
      </c>
      <c r="B314">
        <v>132</v>
      </c>
      <c r="C314">
        <v>2016</v>
      </c>
      <c r="D314">
        <v>10</v>
      </c>
      <c r="E314">
        <f t="shared" si="32"/>
        <v>4</v>
      </c>
      <c r="F314">
        <v>2017</v>
      </c>
      <c r="G314" t="s">
        <v>72</v>
      </c>
      <c r="H314" s="1">
        <f>VALUE(IF(G314="foreign",53,SUBSTITUTE(G314,G314,VLOOKUP(G314,[1]Key!$G$2:$H$55,2,))))</f>
        <v>22</v>
      </c>
      <c r="I314" t="s">
        <v>64</v>
      </c>
      <c r="J314">
        <f>VALUE(_xlfn.IFS(I314="foreign",53,I314="fictional",54, I314="unspecified", 55, NOT(OR(I314="foreign",I314="fictional")),SUBSTITUTE(I314,I314,VLOOKUP(I314,[1]Key!$G$2:$H$55,2,))))</f>
        <v>33</v>
      </c>
      <c r="K314">
        <f t="shared" si="33"/>
        <v>0</v>
      </c>
      <c r="L314">
        <f>VLOOKUP(H314, [1]Key!$H$2:$K$54, 2)</f>
        <v>4</v>
      </c>
      <c r="M314">
        <f>VLOOKUP(J314, [1]Key!$H$2:$K$54, 2)</f>
        <v>3</v>
      </c>
      <c r="N314">
        <f>VLOOKUP("*"&amp;G314&amp;"*",[1]Key!$N$2:$O$6,2,FALSE)</f>
        <v>2</v>
      </c>
      <c r="O314">
        <f>VLOOKUP("*"&amp;G314&amp;"*",[1]Key!$R$2:$S$11,2,FALSE)</f>
        <v>5</v>
      </c>
      <c r="P314">
        <v>1229</v>
      </c>
      <c r="Q314" s="2"/>
      <c r="R314" t="s">
        <v>121</v>
      </c>
      <c r="S314">
        <f>VLOOKUP(R314, [1]Key!$U$2:$V$50, 2, FALSE)</f>
        <v>24</v>
      </c>
      <c r="T314">
        <f t="shared" si="34"/>
        <v>1</v>
      </c>
      <c r="U314">
        <f>_xlfn.IFS(C314=2018, VLOOKUP(H314, '[1]State Pop'!$B$2:$G$55,6),C314=2017, VLOOKUP(H314, '[1]State Pop'!$B$2:$F$55,5),C314=2016, VLOOKUP(H314, '[1]State Pop'!$B$2:$F$55,4), C314=2015, VLOOKUP(H314, '[1]State Pop'!$B$2:$F$55,3), C314=2014, VLOOKUP(H314, '[1]State Pop'!$B$2:$F$55,2))</f>
        <v>6823721</v>
      </c>
      <c r="V314">
        <f>_xlfn.IFS(C314=2014,_xlfn.IFS(D314=1,VLOOKUP(H314,[1]Film_Workers!$B$2:$BD$55,2,FALSE),D314=2,VLOOKUP(H314,[1]Film_Workers!$B$2:$BD$55,3,FALSE),D314=3,VLOOKUP(H314,[1]Film_Workers!$B$2:$BD$55,4,FALSE),D314=4,VLOOKUP(H314,[1]Film_Workers!$B$2:$BD$55,5,FALSE),D314=5,VLOOKUP(H314,[1]Film_Workers!$B$2:$BD$55,6,FALSE),D314=6,VLOOKUP(H314,[1]Film_Workers!$B$2:$BD$55,7,FALSE),D314=7,VLOOKUP(H314,[1]Film_Workers!$B$2:$BD$55,8,FALSE),D314=8,VLOOKUP(H314,[1]Film_Workers!$B$2:$BD$55,9,FALSE),D314=9,VLOOKUP(H314,[1]Film_Workers!$B$2:$BD$55,10,FALSE),D314=10,VLOOKUP(H314,[1]Film_Workers!$B$2:$BD$55,11,FALSE),D314=11,VLOOKUP(H314,[1]Film_Workers!$B$2:$BD$55,12,FALSE),D314=12,VLOOKUP(H314,[1]Film_Workers!$B$2:$BD$55,13,FALSE)),C314=2015,_xlfn.IFS(D314=1,VLOOKUP(H314,[1]Film_Workers!$B$2:$BD$55,14,FALSE),D314=2,VLOOKUP(H314,[1]Film_Workers!$B$2:$BD$55,15,FALSE),D314=3,VLOOKUP(H314,[1]Film_Workers!$B$2:$BD$55,16,FALSE),D314=4,VLOOKUP(H314,[1]Film_Workers!$B$2:$BD$55,17,FALSE),D314=5,VLOOKUP(H314,[1]Film_Workers!$B$2:$BD$55,18,FALSE),D314=6,VLOOKUP(H314,[1]Film_Workers!$B$2:$BD$55,19,FALSE),D314=7,VLOOKUP(H314,[1]Film_Workers!$B$2:$BD$55,20,FALSE),D314=8,VLOOKUP(H314,[1]Film_Workers!$B$2:$BD$55,21,FALSE),D314=9,VLOOKUP(H314,[1]Film_Workers!$B$2:$BD$55,22,FALSE),D314=10,VLOOKUP(H314,[1]Film_Workers!$B$2:$BD$55,23,FALSE),D314=11,VLOOKUP(H314,[1]Film_Workers!$B$2:$BD$55,24,FALSE),D314=12,VLOOKUP(H314,[1]Film_Workers!$B$2:$BD$55,25,FALSE)),C314=2016,_xlfn.IFS(D314=1,VLOOKUP(H314,[1]Film_Workers!$B$2:$BD$55,26,FALSE),D314=2,VLOOKUP(H314,[1]Film_Workers!$B$2:$BD$55,27,FALSE),D314=3,VLOOKUP(H314,[1]Film_Workers!$B$2:$BD$55,28,FALSE),D314=4,VLOOKUP(H314,[1]Film_Workers!$B$2:$BD$55,29,FALSE),D314=5,VLOOKUP(H314,[1]Film_Workers!$B$2:$BD$55,30,FALSE),D314=6,VLOOKUP(H314,[1]Film_Workers!$B$2:$BD$55,31,FALSE),D314=7,VLOOKUP(H314,[1]Film_Workers!$B$2:$BD$55,32,FALSE),D314=8,VLOOKUP(H314,[1]Film_Workers!$B$2:$BD$55,33,FALSE),D314=9,VLOOKUP(H314,[1]Film_Workers!$B$2:$BD$55,34,FALSE),D314=10,VLOOKUP(H314,[1]Film_Workers!$B$2:$BD$55,35,FALSE),D314=11,VLOOKUP(H314,[1]Film_Workers!$B$2:$BD$55,36,FALSE),D314=12,VLOOKUP(H314,[1]Film_Workers!$B$2:$BD$55,37,FALSE)),C314=2017,_xlfn.IFS(D314=1,VLOOKUP(H314,[1]Film_Workers!$B$2:$BD$55,38,FALSE),D314=2,VLOOKUP(H314,[1]Film_Workers!$B$2:$BD$55,39,FALSE),D314=3,VLOOKUP(H314,[1]Film_Workers!$B$2:$BD$55,40,FALSE),D314=4,VLOOKUP(H314,[1]Film_Workers!$B$2:$BD$55,41,FALSE),D314=5,VLOOKUP(H314,[1]Film_Workers!$B$2:$BD$55,42,FALSE),D314=6,VLOOKUP(H314,[1]Film_Workers!$B$2:$BD$55,43,FALSE),D314=7,VLOOKUP(H314,[1]Film_Workers!$B$2:$BD$55,43,FALSE),D314=8,VLOOKUP(H314,[1]Film_Workers!$B$2:$BD$55,44,FALSE),D314=9,VLOOKUP(H314,[1]Film_Workers!$B$2:$BD$55,45,FALSE),D314=10,VLOOKUP(H314,[1]Film_Workers!$B$2:$BD$55,46,FALSE),D314=11,VLOOKUP(H314,[1]Film_Workers!$B$2:$BD$55,47,FALSE),D314=12,VLOOKUP(H314,[1]Film_Workers!$B$2:$BD$55,48)),C314=2018,_xlfn.IFS(D314=1,VLOOKUP(H314,[1]Film_Workers!$B$2:$BD$55,49,FALSE),D314=2,VLOOKUP(H314,[1]Film_Workers!$B$2:$BD$55,50,FALSE),D314=3,VLOOKUP(H314,[1]Film_Workers!$B$2:$BD$55,51,FALSE),D314=4,VLOOKUP(H314,[1]Film_Workers!$B$2:$BD$55,52,FALSE),D314=5,VLOOKUP(H314,[1]Film_Workers!$B$2:$BD$55,53,FALSE),D314=6,VLOOKUP(H314,[1]Film_Workers!$B$2:$BD$55,54)))</f>
        <v>2890</v>
      </c>
      <c r="W314">
        <f>_xlfn.IFS(C314=2014,_xlfn.IFS(D314=1,VLOOKUP(H314,[1]Priv_Workers!$B$2:$BD$55,2,FALSE),D314=2,VLOOKUP(H314,[1]Priv_Workers!$B$2:$BD$55,3,FALSE),D314=3,VLOOKUP(H314,[1]Priv_Workers!$B$2:$BD$55,4,FALSE),D314=4,VLOOKUP(H314,[1]Priv_Workers!$B$2:$BD$55,5,FALSE),D314=5,VLOOKUP(H314,[1]Priv_Workers!$B$2:$BD$55,6,FALSE),D314=6,VLOOKUP(H314,[1]Priv_Workers!$B$2:$BD$55,7,FALSE),D314=7,VLOOKUP(H314,[1]Priv_Workers!$B$2:$BD$55,8,FALSE),D314=8,VLOOKUP(H314,[1]Priv_Workers!$B$2:$BD$55,9,FALSE),D314=9,VLOOKUP(H314,[1]Priv_Workers!$B$2:$BD$55,10,FALSE),D314=10,VLOOKUP(H314,[1]Priv_Workers!$B$2:$BD$55,11,FALSE),D314=11,VLOOKUP(H314,[1]Priv_Workers!$B$2:$BD$55,12,FALSE),D314=12,VLOOKUP(H314,[1]Priv_Workers!$B$2:$BD$55,13,FALSE)),C314=2015,_xlfn.IFS(D314=1,VLOOKUP(H314,[1]Priv_Workers!$B$2:$BD$55,14,FALSE),D314=2,VLOOKUP(H314,[1]Priv_Workers!$B$2:$BD$55,15,FALSE),D314=3,VLOOKUP(H314,[1]Priv_Workers!$B$2:$BD$55,16,FALSE),D314=4,VLOOKUP(H314,[1]Priv_Workers!$B$2:$BD$55,17,FALSE),D314=5,VLOOKUP(H314,[1]Priv_Workers!$B$2:$BD$55,18,FALSE),D314=6,VLOOKUP(H314,[1]Priv_Workers!$B$2:$BD$55,19,FALSE),D314=7,VLOOKUP(H314,[1]Priv_Workers!$B$2:$BD$55,20,FALSE),D314=8,VLOOKUP(H314,[1]Priv_Workers!$B$2:$BD$55,21,FALSE),D314=9,VLOOKUP(H314,[1]Priv_Workers!$B$2:$BD$55,22,FALSE),D314=10,VLOOKUP(H314,[1]Priv_Workers!$B$2:$BD$55,23,FALSE),D314=11,VLOOKUP(H314,[1]Priv_Workers!$B$2:$BD$55,24,FALSE),D314=12,VLOOKUP(H314,[1]Priv_Workers!$B$2:$BD$55,25,FALSE)),C314=2016,_xlfn.IFS(D314=1,VLOOKUP(H314,[1]Priv_Workers!$B$2:$BD$55,26,FALSE),D314=2,VLOOKUP(H314,[1]Priv_Workers!$B$2:$BD$55,27,FALSE),D314=3,VLOOKUP(H314,[1]Priv_Workers!$B$2:$BD$55,28,FALSE),D314=4,VLOOKUP(H314,[1]Priv_Workers!$B$2:$BD$55,29,FALSE),D314=5,VLOOKUP(H314,[1]Priv_Workers!$B$2:$BD$55,30,FALSE),D314=6,VLOOKUP(H314,[1]Priv_Workers!$B$2:$BD$55,31,FALSE),D314=7,VLOOKUP(H314,[1]Priv_Workers!$B$2:$BD$55,32,FALSE),D314=8,VLOOKUP(H314,[1]Priv_Workers!$B$2:$BD$55,33,FALSE),D314=9,VLOOKUP(H314,[1]Priv_Workers!$B$2:$BD$55,34,FALSE),D314=10,VLOOKUP(H314,[1]Priv_Workers!$B$2:$BD$55,35,FALSE),D314=11,VLOOKUP(H314,[1]Priv_Workers!$B$2:$BD$55,36,FALSE),D314=12,VLOOKUP(H314,[1]Priv_Workers!$B$2:$BD$55,37,FALSE)),C314=2017,_xlfn.IFS(D314=1,VLOOKUP(H314,[1]Priv_Workers!$B$2:$BD$55,38,FALSE),D314=2,VLOOKUP(H314,[1]Priv_Workers!$B$2:$BD$55,39,FALSE),D314=3,VLOOKUP(H314,[1]Priv_Workers!$B$2:$BD$55,40,FALSE),D314=4,VLOOKUP(H314,[1]Priv_Workers!$B$2:$BD$55,41,FALSE),D314=5,VLOOKUP(H314,[1]Priv_Workers!$B$2:$BD$55,42,FALSE),D314=6,VLOOKUP(H314,[1]Priv_Workers!$B$2:$BD$55,43,FALSE),D314=7,VLOOKUP(H314,[1]Priv_Workers!$B$2:$BD$55,43,FALSE),D314=8,VLOOKUP(H314,[1]Priv_Workers!$B$2:$BD$55,44,FALSE),D314=9,VLOOKUP(H314,[1]Priv_Workers!$B$2:$BD$55,45,FALSE),D314=10,VLOOKUP(H314,[1]Priv_Workers!$B$2:$BD$55,46,FALSE),D314=11,VLOOKUP(H314,[1]Priv_Workers!$B$2:$BD$55,47,FALSE),D314=12,VLOOKUP(H314,[1]Priv_Workers!$B$2:$BD$55,48)),C314=2018,_xlfn.IFS(D314=1,VLOOKUP(H314,[1]Priv_Workers!$B$2:$BD$55,49,FALSE),D314=2,VLOOKUP(H314,[1]Priv_Workers!$B$2:$BD$55,50,FALSE),D314=3,VLOOKUP(H314,[1]Priv_Workers!$B$2:$BD$55,51,FALSE),D314=4,VLOOKUP(H314,[1]Priv_Workers!$B$2:$BD$55,52,FALSE),D314=5,VLOOKUP(H314,[1]Priv_Workers!$B$2:$BD$55,53,FALSE),D314=6,VLOOKUP(H314,[1]Priv_Workers!$B$2:$BD$55,54)))</f>
        <v>3095763</v>
      </c>
      <c r="X314" s="3">
        <f t="shared" si="35"/>
        <v>9.3353399468886996E-4</v>
      </c>
      <c r="Y314" s="2">
        <f>_xlfn.IFS(C314=2014, _xlfn.IFS(E314=1, VLOOKUP(H314, [1]Wage_Info!$B$2:$AH$55, 2, FALSE), E314=2, VLOOKUP(H314, [1]Wage_Info!$B$2:$AH$55, 3, FALSE), E314=3, VLOOKUP(H314, [1]Wage_Info!$B$2:$AH$55, 4, FALSE), E314=4, VLOOKUP(H314, [1]Wage_Info!$B$2:$AH$55, 5, FALSE)), C314=2015, _xlfn.IFS(E314=1, VLOOKUP(H314, [1]Wage_Info!$B$2:$AH$55, 6, FALSE), E314=2, VLOOKUP(H314, [1]Wage_Info!$B$2:$AH$55, 7, FALSE), E314=3, VLOOKUP(H314, [1]Wage_Info!$B$2:$AH$55, 8, FALSE), E314=4, VLOOKUP(H314, [1]Wage_Info!$B$2:$AH$55, 9, FALSE)), C314=2016, _xlfn.IFS(E314=1, VLOOKUP(H314, [1]Wage_Info!$B$2:$AH$55, 10, FALSE), E314=2, VLOOKUP(H314, [1]Wage_Info!$B$2:$AH$55, 11, FALSE), E314=3, VLOOKUP(H314, [1]Wage_Info!$B$2:$AH$55, 12, FALSE), E314=4, VLOOKUP(H314, [1]Wage_Info!$B$2:$AH$55, 13, FALSE)), C314=2017, _xlfn.IFS(E314=1, VLOOKUP(H314, [1]Wage_Info!$B$2:$AH$55, 14, FALSE), E314=2, VLOOKUP(H314, [1]Wage_Info!$B$2:$AH$55, 15, FALSE), E314=3, VLOOKUP(H314, [1]Wage_Info!$B$2:$AH$55, 16, FALSE), E314=4, VLOOKUP(H314, [1]Wage_Info!$B$2:$AH$55, 17, FALSE)), C314 = 2018, _xlfn.IFS(E314=1, VLOOKUP(H314, [1]Wage_Info!$B$2:$AH$55, 18, FALSE), E314=3, VLOOKUP(H314, [1]Wage_Info!$B$2:$AH$55, 19, FALSE)))</f>
        <v>32317483</v>
      </c>
      <c r="Z314" s="2">
        <f>_xlfn.IFS(C314=2014, _xlfn.IFS(E314=1, VLOOKUP(H314, [1]Wage_Info!$B$2:$AL$55, 20, FALSE), E314=2, VLOOKUP(H314, [1]Wage_Info!$B$2:$AL$55, 21, FALSE), E314=3, VLOOKUP(H314, [1]Wage_Info!$B$2:$AL$55, 22, FALSE), E314=4, VLOOKUP(H314, [1]Wage_Info!$B$2:$AL$55, 23, FALSE)), C314=2015, _xlfn.IFS(E314=1, VLOOKUP(H314, [1]Wage_Info!$B$2:$AL$55, 24, FALSE), E314=2, VLOOKUP(H314, [1]Wage_Info!$B$2:$AL$55, 25, FALSE), E314=3, VLOOKUP(H314, [1]Wage_Info!$B$2:$AL$55, 26, FALSE), E314=4, VLOOKUP(H314, [1]Wage_Info!$B$2:$AL$55, 27, FALSE)), C314=2016, _xlfn.IFS(E314=1, VLOOKUP(H314, [1]Wage_Info!$B$2:$AL$55, 28, FALSE), E314=2, VLOOKUP(H314, [1]Wage_Info!$B$2:$AL$55, 29, FALSE), E314=3, VLOOKUP(H314, [1]Wage_Info!$B$2:$AL$55, 30, FALSE), E314=4, VLOOKUP(H314, [1]Wage_Info!$B$2:$AL$55, 31, FALSE)), C314=2017, _xlfn.IFS(E314=1, VLOOKUP(H314, [1]Wage_Info!$B$2:$AL$55, 32, FALSE), E314=2, VLOOKUP(H314, [1]Wage_Info!$B$2:$AL$55, 33, FALSE), E314=3, VLOOKUP(H314, [1]Wage_Info!$B$2:$AL$55, 34, FALSE), E314=4, VLOOKUP(H314, [1]Wage_Info!$B$2:$AL$55, 35, FALSE)), C314 = 2018, _xlfn.IFS(E314=1, VLOOKUP(H314, [1]Wage_Info!$B$2:$AL$55, 36, FALSE), E314=2, VLOOKUP(H314, [1]Wage_Info!$B$2:$AL$55, 37, FALSE)))</f>
        <v>55059746364</v>
      </c>
      <c r="AA314" s="4">
        <f t="shared" si="36"/>
        <v>5.8695299441354322E-4</v>
      </c>
      <c r="AB314">
        <f>[1]Key!C314</f>
        <v>1</v>
      </c>
      <c r="AC314">
        <f t="shared" si="37"/>
        <v>0</v>
      </c>
      <c r="AD314">
        <f t="shared" si="38"/>
        <v>0</v>
      </c>
      <c r="AE314">
        <f t="shared" si="39"/>
        <v>0</v>
      </c>
      <c r="AF314">
        <f>[1]Key!D314</f>
        <v>0</v>
      </c>
    </row>
    <row r="315" spans="1:32" x14ac:dyDescent="0.3">
      <c r="A315">
        <v>314</v>
      </c>
      <c r="B315">
        <v>133</v>
      </c>
      <c r="E315" t="e">
        <f t="shared" si="32"/>
        <v>#N/A</v>
      </c>
      <c r="F315">
        <v>2017</v>
      </c>
      <c r="G315" t="s">
        <v>40</v>
      </c>
      <c r="H315" s="1">
        <f>VALUE(IF(G315="foreign",53,SUBSTITUTE(G315,G315,VLOOKUP(G315,[1]Key!$G$2:$H$55,2,))))</f>
        <v>5</v>
      </c>
      <c r="I315" t="s">
        <v>47</v>
      </c>
      <c r="J315">
        <f>VALUE(_xlfn.IFS(I315="foreign",53,I315="fictional",54, I315="unspecified", 55, NOT(OR(I315="foreign",I315="fictional")),SUBSTITUTE(I315,I315,VLOOKUP(I315,[1]Key!$G$2:$H$55,2,))))</f>
        <v>55</v>
      </c>
      <c r="K315">
        <f t="shared" si="33"/>
        <v>0</v>
      </c>
      <c r="L315">
        <f>VLOOKUP(H315, [1]Key!$H$2:$K$54, 2)</f>
        <v>3</v>
      </c>
      <c r="M315">
        <f>VLOOKUP(J315, [1]Key!$H$2:$K$54, 2)</f>
        <v>0</v>
      </c>
      <c r="N315">
        <f>VLOOKUP("*"&amp;G315&amp;"*",[1]Key!$N$2:$O$6,2,FALSE)</f>
        <v>4</v>
      </c>
      <c r="O315">
        <f>VLOOKUP("*"&amp;G315&amp;"*",[1]Key!$R$2:$S$11,2,FALSE)</f>
        <v>6</v>
      </c>
      <c r="P315">
        <v>1203</v>
      </c>
      <c r="Q315" s="2">
        <v>13000000</v>
      </c>
      <c r="R315" t="s">
        <v>49</v>
      </c>
      <c r="S315">
        <f>VLOOKUP(R315, [1]Key!$U$2:$V$27, 2, FALSE)</f>
        <v>7</v>
      </c>
      <c r="T315">
        <f t="shared" si="34"/>
        <v>1</v>
      </c>
      <c r="U315" t="e">
        <f>_xlfn.IFS(C315=2018, VLOOKUP(H315, '[1]State Pop'!$B$2:$G$55,6),C315=2017, VLOOKUP(H315, '[1]State Pop'!$B$2:$F$55,5),C315=2016, VLOOKUP(H315, '[1]State Pop'!$B$2:$F$55,4), C315=2015, VLOOKUP(H315, '[1]State Pop'!$B$2:$F$55,3), C315=2014, VLOOKUP(H315, '[1]State Pop'!$B$2:$F$55,2))</f>
        <v>#N/A</v>
      </c>
      <c r="V315" t="e">
        <f>_xlfn.IFS(C315=2014,_xlfn.IFS(D315=1,VLOOKUP(H315,[1]Film_Workers!$B$2:$BD$55,2,FALSE),D315=2,VLOOKUP(H315,[1]Film_Workers!$B$2:$BD$55,3,FALSE),D315=3,VLOOKUP(H315,[1]Film_Workers!$B$2:$BD$55,4,FALSE),D315=4,VLOOKUP(H315,[1]Film_Workers!$B$2:$BD$55,5,FALSE),D315=5,VLOOKUP(H315,[1]Film_Workers!$B$2:$BD$55,6,FALSE),D315=6,VLOOKUP(H315,[1]Film_Workers!$B$2:$BD$55,7,FALSE),D315=7,VLOOKUP(H315,[1]Film_Workers!$B$2:$BD$55,8,FALSE),D315=8,VLOOKUP(H315,[1]Film_Workers!$B$2:$BD$55,9,FALSE),D315=9,VLOOKUP(H315,[1]Film_Workers!$B$2:$BD$55,10,FALSE),D315=10,VLOOKUP(H315,[1]Film_Workers!$B$2:$BD$55,11,FALSE),D315=11,VLOOKUP(H315,[1]Film_Workers!$B$2:$BD$55,12,FALSE),D315=12,VLOOKUP(H315,[1]Film_Workers!$B$2:$BD$55,13,FALSE)),C315=2015,_xlfn.IFS(D315=1,VLOOKUP(H315,[1]Film_Workers!$B$2:$BD$55,14,FALSE),D315=2,VLOOKUP(H315,[1]Film_Workers!$B$2:$BD$55,15,FALSE),D315=3,VLOOKUP(H315,[1]Film_Workers!$B$2:$BD$55,16,FALSE),D315=4,VLOOKUP(H315,[1]Film_Workers!$B$2:$BD$55,17,FALSE),D315=5,VLOOKUP(H315,[1]Film_Workers!$B$2:$BD$55,18,FALSE),D315=6,VLOOKUP(H315,[1]Film_Workers!$B$2:$BD$55,19,FALSE),D315=7,VLOOKUP(H315,[1]Film_Workers!$B$2:$BD$55,20,FALSE),D315=8,VLOOKUP(H315,[1]Film_Workers!$B$2:$BD$55,21,FALSE),D315=9,VLOOKUP(H315,[1]Film_Workers!$B$2:$BD$55,22,FALSE),D315=10,VLOOKUP(H315,[1]Film_Workers!$B$2:$BD$55,23,FALSE),D315=11,VLOOKUP(H315,[1]Film_Workers!$B$2:$BD$55,24,FALSE),D315=12,VLOOKUP(H315,[1]Film_Workers!$B$2:$BD$55,25,FALSE)),C315=2016,_xlfn.IFS(D315=1,VLOOKUP(H315,[1]Film_Workers!$B$2:$BD$55,26,FALSE),D315=2,VLOOKUP(H315,[1]Film_Workers!$B$2:$BD$55,27,FALSE),D315=3,VLOOKUP(H315,[1]Film_Workers!$B$2:$BD$55,28,FALSE),D315=4,VLOOKUP(H315,[1]Film_Workers!$B$2:$BD$55,29,FALSE),D315=5,VLOOKUP(H315,[1]Film_Workers!$B$2:$BD$55,30,FALSE),D315=6,VLOOKUP(H315,[1]Film_Workers!$B$2:$BD$55,31,FALSE),D315=7,VLOOKUP(H315,[1]Film_Workers!$B$2:$BD$55,32,FALSE),D315=8,VLOOKUP(H315,[1]Film_Workers!$B$2:$BD$55,33,FALSE),D315=9,VLOOKUP(H315,[1]Film_Workers!$B$2:$BD$55,34,FALSE),D315=10,VLOOKUP(H315,[1]Film_Workers!$B$2:$BD$55,35,FALSE),D315=11,VLOOKUP(H315,[1]Film_Workers!$B$2:$BD$55,36,FALSE),D315=12,VLOOKUP(H315,[1]Film_Workers!$B$2:$BD$55,37,FALSE)),C315=2017,_xlfn.IFS(D315=1,VLOOKUP(H315,[1]Film_Workers!$B$2:$BD$55,38,FALSE),D315=2,VLOOKUP(H315,[1]Film_Workers!$B$2:$BD$55,39,FALSE),D315=3,VLOOKUP(H315,[1]Film_Workers!$B$2:$BD$55,40,FALSE),D315=4,VLOOKUP(H315,[1]Film_Workers!$B$2:$BD$55,41,FALSE),D315=5,VLOOKUP(H315,[1]Film_Workers!$B$2:$BD$55,42,FALSE),D315=6,VLOOKUP(H315,[1]Film_Workers!$B$2:$BD$55,43,FALSE),D315=7,VLOOKUP(H315,[1]Film_Workers!$B$2:$BD$55,43,FALSE),D315=8,VLOOKUP(H315,[1]Film_Workers!$B$2:$BD$55,44,FALSE),D315=9,VLOOKUP(H315,[1]Film_Workers!$B$2:$BD$55,45,FALSE),D315=10,VLOOKUP(H315,[1]Film_Workers!$B$2:$BD$55,46,FALSE),D315=11,VLOOKUP(H315,[1]Film_Workers!$B$2:$BD$55,47,FALSE),D315=12,VLOOKUP(H315,[1]Film_Workers!$B$2:$BD$55,48)),C315=2018,_xlfn.IFS(D315=1,VLOOKUP(H315,[1]Film_Workers!$B$2:$BD$55,49,FALSE),D315=2,VLOOKUP(H315,[1]Film_Workers!$B$2:$BD$55,50,FALSE),D315=3,VLOOKUP(H315,[1]Film_Workers!$B$2:$BD$55,51,FALSE),D315=4,VLOOKUP(H315,[1]Film_Workers!$B$2:$BD$55,52,FALSE),D315=5,VLOOKUP(H315,[1]Film_Workers!$B$2:$BD$55,53,FALSE),D315=6,VLOOKUP(H315,[1]Film_Workers!$B$2:$BD$55,54)))</f>
        <v>#N/A</v>
      </c>
      <c r="W315" t="e">
        <f>_xlfn.IFS(C315=2014,_xlfn.IFS(D315=1,VLOOKUP(H315,[1]Priv_Workers!$B$2:$BD$55,2,FALSE),D315=2,VLOOKUP(H315,[1]Priv_Workers!$B$2:$BD$55,3,FALSE),D315=3,VLOOKUP(H315,[1]Priv_Workers!$B$2:$BD$55,4,FALSE),D315=4,VLOOKUP(H315,[1]Priv_Workers!$B$2:$BD$55,5,FALSE),D315=5,VLOOKUP(H315,[1]Priv_Workers!$B$2:$BD$55,6,FALSE),D315=6,VLOOKUP(H315,[1]Priv_Workers!$B$2:$BD$55,7,FALSE),D315=7,VLOOKUP(H315,[1]Priv_Workers!$B$2:$BD$55,8,FALSE),D315=8,VLOOKUP(H315,[1]Priv_Workers!$B$2:$BD$55,9,FALSE),D315=9,VLOOKUP(H315,[1]Priv_Workers!$B$2:$BD$55,10,FALSE),D315=10,VLOOKUP(H315,[1]Priv_Workers!$B$2:$BD$55,11,FALSE),D315=11,VLOOKUP(H315,[1]Priv_Workers!$B$2:$BD$55,12,FALSE),D315=12,VLOOKUP(H315,[1]Priv_Workers!$B$2:$BD$55,13,FALSE)),C315=2015,_xlfn.IFS(D315=1,VLOOKUP(H315,[1]Priv_Workers!$B$2:$BD$55,14,FALSE),D315=2,VLOOKUP(H315,[1]Priv_Workers!$B$2:$BD$55,15,FALSE),D315=3,VLOOKUP(H315,[1]Priv_Workers!$B$2:$BD$55,16,FALSE),D315=4,VLOOKUP(H315,[1]Priv_Workers!$B$2:$BD$55,17,FALSE),D315=5,VLOOKUP(H315,[1]Priv_Workers!$B$2:$BD$55,18,FALSE),D315=6,VLOOKUP(H315,[1]Priv_Workers!$B$2:$BD$55,19,FALSE),D315=7,VLOOKUP(H315,[1]Priv_Workers!$B$2:$BD$55,20,FALSE),D315=8,VLOOKUP(H315,[1]Priv_Workers!$B$2:$BD$55,21,FALSE),D315=9,VLOOKUP(H315,[1]Priv_Workers!$B$2:$BD$55,22,FALSE),D315=10,VLOOKUP(H315,[1]Priv_Workers!$B$2:$BD$55,23,FALSE),D315=11,VLOOKUP(H315,[1]Priv_Workers!$B$2:$BD$55,24,FALSE),D315=12,VLOOKUP(H315,[1]Priv_Workers!$B$2:$BD$55,25,FALSE)),C315=2016,_xlfn.IFS(D315=1,VLOOKUP(H315,[1]Priv_Workers!$B$2:$BD$55,26,FALSE),D315=2,VLOOKUP(H315,[1]Priv_Workers!$B$2:$BD$55,27,FALSE),D315=3,VLOOKUP(H315,[1]Priv_Workers!$B$2:$BD$55,28,FALSE),D315=4,VLOOKUP(H315,[1]Priv_Workers!$B$2:$BD$55,29,FALSE),D315=5,VLOOKUP(H315,[1]Priv_Workers!$B$2:$BD$55,30,FALSE),D315=6,VLOOKUP(H315,[1]Priv_Workers!$B$2:$BD$55,31,FALSE),D315=7,VLOOKUP(H315,[1]Priv_Workers!$B$2:$BD$55,32,FALSE),D315=8,VLOOKUP(H315,[1]Priv_Workers!$B$2:$BD$55,33,FALSE),D315=9,VLOOKUP(H315,[1]Priv_Workers!$B$2:$BD$55,34,FALSE),D315=10,VLOOKUP(H315,[1]Priv_Workers!$B$2:$BD$55,35,FALSE),D315=11,VLOOKUP(H315,[1]Priv_Workers!$B$2:$BD$55,36,FALSE),D315=12,VLOOKUP(H315,[1]Priv_Workers!$B$2:$BD$55,37,FALSE)),C315=2017,_xlfn.IFS(D315=1,VLOOKUP(H315,[1]Priv_Workers!$B$2:$BD$55,38,FALSE),D315=2,VLOOKUP(H315,[1]Priv_Workers!$B$2:$BD$55,39,FALSE),D315=3,VLOOKUP(H315,[1]Priv_Workers!$B$2:$BD$55,40,FALSE),D315=4,VLOOKUP(H315,[1]Priv_Workers!$B$2:$BD$55,41,FALSE),D315=5,VLOOKUP(H315,[1]Priv_Workers!$B$2:$BD$55,42,FALSE),D315=6,VLOOKUP(H315,[1]Priv_Workers!$B$2:$BD$55,43,FALSE),D315=7,VLOOKUP(H315,[1]Priv_Workers!$B$2:$BD$55,43,FALSE),D315=8,VLOOKUP(H315,[1]Priv_Workers!$B$2:$BD$55,44,FALSE),D315=9,VLOOKUP(H315,[1]Priv_Workers!$B$2:$BD$55,45,FALSE),D315=10,VLOOKUP(H315,[1]Priv_Workers!$B$2:$BD$55,46,FALSE),D315=11,VLOOKUP(H315,[1]Priv_Workers!$B$2:$BD$55,47,FALSE),D315=12,VLOOKUP(H315,[1]Priv_Workers!$B$2:$BD$55,48)),C315=2018,_xlfn.IFS(D315=1,VLOOKUP(H315,[1]Priv_Workers!$B$2:$BD$55,49,FALSE),D315=2,VLOOKUP(H315,[1]Priv_Workers!$B$2:$BD$55,50,FALSE),D315=3,VLOOKUP(H315,[1]Priv_Workers!$B$2:$BD$55,51,FALSE),D315=4,VLOOKUP(H315,[1]Priv_Workers!$B$2:$BD$55,52,FALSE),D315=5,VLOOKUP(H315,[1]Priv_Workers!$B$2:$BD$55,53,FALSE),D315=6,VLOOKUP(H315,[1]Priv_Workers!$B$2:$BD$55,54)))</f>
        <v>#N/A</v>
      </c>
      <c r="X315" s="3" t="e">
        <f t="shared" si="35"/>
        <v>#N/A</v>
      </c>
      <c r="Y315" s="2" t="e">
        <f>_xlfn.IFS(C315=2014, _xlfn.IFS(E315=1, VLOOKUP(H315, [1]Wage_Info!$B$2:$AH$55, 2, FALSE), E315=2, VLOOKUP(H315, [1]Wage_Info!$B$2:$AH$55, 3, FALSE), E315=3, VLOOKUP(H315, [1]Wage_Info!$B$2:$AH$55, 4, FALSE), E315=4, VLOOKUP(H315, [1]Wage_Info!$B$2:$AH$55, 5, FALSE)), C315=2015, _xlfn.IFS(E315=1, VLOOKUP(H315, [1]Wage_Info!$B$2:$AH$55, 6, FALSE), E315=2, VLOOKUP(H315, [1]Wage_Info!$B$2:$AH$55, 7, FALSE), E315=3, VLOOKUP(H315, [1]Wage_Info!$B$2:$AH$55, 8, FALSE), E315=4, VLOOKUP(H315, [1]Wage_Info!$B$2:$AH$55, 9, FALSE)), C315=2016, _xlfn.IFS(E315=1, VLOOKUP(H315, [1]Wage_Info!$B$2:$AH$55, 10, FALSE), E315=2, VLOOKUP(H315, [1]Wage_Info!$B$2:$AH$55, 11, FALSE), E315=3, VLOOKUP(H315, [1]Wage_Info!$B$2:$AH$55, 12, FALSE), E315=4, VLOOKUP(H315, [1]Wage_Info!$B$2:$AH$55, 13, FALSE)), C315=2017, _xlfn.IFS(E315=1, VLOOKUP(H315, [1]Wage_Info!$B$2:$AH$55, 14, FALSE), E315=2, VLOOKUP(H315, [1]Wage_Info!$B$2:$AH$55, 15, FALSE), E315=3, VLOOKUP(H315, [1]Wage_Info!$B$2:$AH$55, 16, FALSE), E315=4, VLOOKUP(H315, [1]Wage_Info!$B$2:$AH$55, 17, FALSE)), C315 = 2018, _xlfn.IFS(E315=1, VLOOKUP(H315, [1]Wage_Info!$B$2:$AH$55, 18, FALSE), E315=3, VLOOKUP(H315, [1]Wage_Info!$B$2:$AH$55, 19, FALSE)))</f>
        <v>#N/A</v>
      </c>
      <c r="Z315" s="2" t="e">
        <f>_xlfn.IFS(C315=2014, _xlfn.IFS(E315=1, VLOOKUP(H315, [1]Wage_Info!$B$2:$AL$55, 20, FALSE), E315=2, VLOOKUP(H315, [1]Wage_Info!$B$2:$AL$55, 21, FALSE), E315=3, VLOOKUP(H315, [1]Wage_Info!$B$2:$AL$55, 22, FALSE), E315=4, VLOOKUP(H315, [1]Wage_Info!$B$2:$AL$55, 23, FALSE)), C315=2015, _xlfn.IFS(E315=1, VLOOKUP(H315, [1]Wage_Info!$B$2:$AL$55, 24, FALSE), E315=2, VLOOKUP(H315, [1]Wage_Info!$B$2:$AL$55, 25, FALSE), E315=3, VLOOKUP(H315, [1]Wage_Info!$B$2:$AL$55, 26, FALSE), E315=4, VLOOKUP(H315, [1]Wage_Info!$B$2:$AL$55, 27, FALSE)), C315=2016, _xlfn.IFS(E315=1, VLOOKUP(H315, [1]Wage_Info!$B$2:$AL$55, 28, FALSE), E315=2, VLOOKUP(H315, [1]Wage_Info!$B$2:$AL$55, 29, FALSE), E315=3, VLOOKUP(H315, [1]Wage_Info!$B$2:$AL$55, 30, FALSE), E315=4, VLOOKUP(H315, [1]Wage_Info!$B$2:$AL$55, 31, FALSE)), C315=2017, _xlfn.IFS(E315=1, VLOOKUP(H315, [1]Wage_Info!$B$2:$AL$55, 32, FALSE), E315=2, VLOOKUP(H315, [1]Wage_Info!$B$2:$AL$55, 33, FALSE), E315=3, VLOOKUP(H315, [1]Wage_Info!$B$2:$AL$55, 34, FALSE), E315=4, VLOOKUP(H315, [1]Wage_Info!$B$2:$AL$55, 35, FALSE)), C315 = 2018, _xlfn.IFS(E315=1, VLOOKUP(H315, [1]Wage_Info!$B$2:$AL$55, 36, FALSE), E315=2, VLOOKUP(H315, [1]Wage_Info!$B$2:$AL$55, 37, FALSE)))</f>
        <v>#N/A</v>
      </c>
      <c r="AA315" s="4" t="e">
        <f t="shared" si="36"/>
        <v>#N/A</v>
      </c>
      <c r="AB315">
        <f>[1]Key!C315</f>
        <v>1</v>
      </c>
      <c r="AC315">
        <f t="shared" si="37"/>
        <v>1</v>
      </c>
      <c r="AD315">
        <f t="shared" si="38"/>
        <v>0</v>
      </c>
      <c r="AE315">
        <f t="shared" si="39"/>
        <v>1</v>
      </c>
      <c r="AF315">
        <f>[1]Key!D315</f>
        <v>0</v>
      </c>
    </row>
    <row r="316" spans="1:32" x14ac:dyDescent="0.3">
      <c r="A316">
        <v>315</v>
      </c>
      <c r="B316">
        <v>134</v>
      </c>
      <c r="C316">
        <v>2017</v>
      </c>
      <c r="D316">
        <v>1</v>
      </c>
      <c r="E316">
        <f t="shared" si="32"/>
        <v>1</v>
      </c>
      <c r="F316">
        <v>2017</v>
      </c>
      <c r="G316" t="s">
        <v>62</v>
      </c>
      <c r="H316" s="1">
        <f>VALUE(IF(G316="foreign",53,SUBSTITUTE(G316,G316,VLOOKUP(G316,[1]Key!$G$2:$H$55,2,))))</f>
        <v>53</v>
      </c>
      <c r="I316" t="s">
        <v>32</v>
      </c>
      <c r="J316">
        <f>VALUE(_xlfn.IFS(I316="foreign",53,I316="fictional",54, I316="unspecified", 55, NOT(OR(I316="foreign",I316="fictional")),SUBSTITUTE(I316,I316,VLOOKUP(I316,[1]Key!$G$2:$H$55,2,))))</f>
        <v>53</v>
      </c>
      <c r="K316">
        <f t="shared" si="33"/>
        <v>1</v>
      </c>
      <c r="L316">
        <f>VLOOKUP(H316, [1]Key!$H$2:$K$54, 2)</f>
        <v>0</v>
      </c>
      <c r="M316">
        <f>VLOOKUP(J316, [1]Key!$H$2:$K$54, 2)</f>
        <v>0</v>
      </c>
      <c r="N316">
        <f>VLOOKUP("*"&amp;G316&amp;"*",[1]Key!$N$2:$O$6,2,FALSE)</f>
        <v>0</v>
      </c>
      <c r="O316">
        <f>VLOOKUP("*"&amp;G316&amp;"*",[1]Key!$R$2:$S$11,2,FALSE)</f>
        <v>0</v>
      </c>
      <c r="P316">
        <v>1186</v>
      </c>
      <c r="Q316" s="2">
        <v>35000000</v>
      </c>
      <c r="R316" t="s">
        <v>121</v>
      </c>
      <c r="S316">
        <f>VLOOKUP(R316, [1]Key!$U$2:$V$27, 2, FALSE)</f>
        <v>24</v>
      </c>
      <c r="T316">
        <f t="shared" si="34"/>
        <v>1</v>
      </c>
      <c r="U316">
        <f>_xlfn.IFS(C316=2018, VLOOKUP(H316, '[1]State Pop'!$B$2:$G$55,6),C316=2017, VLOOKUP(H316, '[1]State Pop'!$B$2:$F$55,5),C316=2016, VLOOKUP(H316, '[1]State Pop'!$B$2:$F$55,4), C316=2015, VLOOKUP(H316, '[1]State Pop'!$B$2:$F$55,3), C316=2014, VLOOKUP(H316, '[1]State Pop'!$B$2:$F$55,2))</f>
        <v>0</v>
      </c>
      <c r="V316">
        <f>_xlfn.IFS(C316=2014,_xlfn.IFS(D316=1,VLOOKUP(H316,[1]Film_Workers!$B$2:$BD$55,2,FALSE),D316=2,VLOOKUP(H316,[1]Film_Workers!$B$2:$BD$55,3,FALSE),D316=3,VLOOKUP(H316,[1]Film_Workers!$B$2:$BD$55,4,FALSE),D316=4,VLOOKUP(H316,[1]Film_Workers!$B$2:$BD$55,5,FALSE),D316=5,VLOOKUP(H316,[1]Film_Workers!$B$2:$BD$55,6,FALSE),D316=6,VLOOKUP(H316,[1]Film_Workers!$B$2:$BD$55,7,FALSE),D316=7,VLOOKUP(H316,[1]Film_Workers!$B$2:$BD$55,8,FALSE),D316=8,VLOOKUP(H316,[1]Film_Workers!$B$2:$BD$55,9,FALSE),D316=9,VLOOKUP(H316,[1]Film_Workers!$B$2:$BD$55,10,FALSE),D316=10,VLOOKUP(H316,[1]Film_Workers!$B$2:$BD$55,11,FALSE),D316=11,VLOOKUP(H316,[1]Film_Workers!$B$2:$BD$55,12,FALSE),D316=12,VLOOKUP(H316,[1]Film_Workers!$B$2:$BD$55,13,FALSE)),C316=2015,_xlfn.IFS(D316=1,VLOOKUP(H316,[1]Film_Workers!$B$2:$BD$55,14,FALSE),D316=2,VLOOKUP(H316,[1]Film_Workers!$B$2:$BD$55,15,FALSE),D316=3,VLOOKUP(H316,[1]Film_Workers!$B$2:$BD$55,16,FALSE),D316=4,VLOOKUP(H316,[1]Film_Workers!$B$2:$BD$55,17,FALSE),D316=5,VLOOKUP(H316,[1]Film_Workers!$B$2:$BD$55,18,FALSE),D316=6,VLOOKUP(H316,[1]Film_Workers!$B$2:$BD$55,19,FALSE),D316=7,VLOOKUP(H316,[1]Film_Workers!$B$2:$BD$55,20,FALSE),D316=8,VLOOKUP(H316,[1]Film_Workers!$B$2:$BD$55,21,FALSE),D316=9,VLOOKUP(H316,[1]Film_Workers!$B$2:$BD$55,22,FALSE),D316=10,VLOOKUP(H316,[1]Film_Workers!$B$2:$BD$55,23,FALSE),D316=11,VLOOKUP(H316,[1]Film_Workers!$B$2:$BD$55,24,FALSE),D316=12,VLOOKUP(H316,[1]Film_Workers!$B$2:$BD$55,25,FALSE)),C316=2016,_xlfn.IFS(D316=1,VLOOKUP(H316,[1]Film_Workers!$B$2:$BD$55,26,FALSE),D316=2,VLOOKUP(H316,[1]Film_Workers!$B$2:$BD$55,27,FALSE),D316=3,VLOOKUP(H316,[1]Film_Workers!$B$2:$BD$55,28,FALSE),D316=4,VLOOKUP(H316,[1]Film_Workers!$B$2:$BD$55,29,FALSE),D316=5,VLOOKUP(H316,[1]Film_Workers!$B$2:$BD$55,30,FALSE),D316=6,VLOOKUP(H316,[1]Film_Workers!$B$2:$BD$55,31,FALSE),D316=7,VLOOKUP(H316,[1]Film_Workers!$B$2:$BD$55,32,FALSE),D316=8,VLOOKUP(H316,[1]Film_Workers!$B$2:$BD$55,33,FALSE),D316=9,VLOOKUP(H316,[1]Film_Workers!$B$2:$BD$55,34,FALSE),D316=10,VLOOKUP(H316,[1]Film_Workers!$B$2:$BD$55,35,FALSE),D316=11,VLOOKUP(H316,[1]Film_Workers!$B$2:$BD$55,36,FALSE),D316=12,VLOOKUP(H316,[1]Film_Workers!$B$2:$BD$55,37,FALSE)),C316=2017,_xlfn.IFS(D316=1,VLOOKUP(H316,[1]Film_Workers!$B$2:$BD$55,38,FALSE),D316=2,VLOOKUP(H316,[1]Film_Workers!$B$2:$BD$55,39,FALSE),D316=3,VLOOKUP(H316,[1]Film_Workers!$B$2:$BD$55,40,FALSE),D316=4,VLOOKUP(H316,[1]Film_Workers!$B$2:$BD$55,41,FALSE),D316=5,VLOOKUP(H316,[1]Film_Workers!$B$2:$BD$55,42,FALSE),D316=6,VLOOKUP(H316,[1]Film_Workers!$B$2:$BD$55,43,FALSE),D316=7,VLOOKUP(H316,[1]Film_Workers!$B$2:$BD$55,43,FALSE),D316=8,VLOOKUP(H316,[1]Film_Workers!$B$2:$BD$55,44,FALSE),D316=9,VLOOKUP(H316,[1]Film_Workers!$B$2:$BD$55,45,FALSE),D316=10,VLOOKUP(H316,[1]Film_Workers!$B$2:$BD$55,46,FALSE),D316=11,VLOOKUP(H316,[1]Film_Workers!$B$2:$BD$55,47,FALSE),D316=12,VLOOKUP(H316,[1]Film_Workers!$B$2:$BD$55,48)),C316=2018,_xlfn.IFS(D316=1,VLOOKUP(H316,[1]Film_Workers!$B$2:$BD$55,49,FALSE),D316=2,VLOOKUP(H316,[1]Film_Workers!$B$2:$BD$55,50,FALSE),D316=3,VLOOKUP(H316,[1]Film_Workers!$B$2:$BD$55,51,FALSE),D316=4,VLOOKUP(H316,[1]Film_Workers!$B$2:$BD$55,52,FALSE),D316=5,VLOOKUP(H316,[1]Film_Workers!$B$2:$BD$55,53,FALSE),D316=6,VLOOKUP(H316,[1]Film_Workers!$B$2:$BD$55,54)))</f>
        <v>0</v>
      </c>
      <c r="W316">
        <f>_xlfn.IFS(C316=2014,_xlfn.IFS(D316=1,VLOOKUP(H316,[1]Priv_Workers!$B$2:$BD$55,2,FALSE),D316=2,VLOOKUP(H316,[1]Priv_Workers!$B$2:$BD$55,3,FALSE),D316=3,VLOOKUP(H316,[1]Priv_Workers!$B$2:$BD$55,4,FALSE),D316=4,VLOOKUP(H316,[1]Priv_Workers!$B$2:$BD$55,5,FALSE),D316=5,VLOOKUP(H316,[1]Priv_Workers!$B$2:$BD$55,6,FALSE),D316=6,VLOOKUP(H316,[1]Priv_Workers!$B$2:$BD$55,7,FALSE),D316=7,VLOOKUP(H316,[1]Priv_Workers!$B$2:$BD$55,8,FALSE),D316=8,VLOOKUP(H316,[1]Priv_Workers!$B$2:$BD$55,9,FALSE),D316=9,VLOOKUP(H316,[1]Priv_Workers!$B$2:$BD$55,10,FALSE),D316=10,VLOOKUP(H316,[1]Priv_Workers!$B$2:$BD$55,11,FALSE),D316=11,VLOOKUP(H316,[1]Priv_Workers!$B$2:$BD$55,12,FALSE),D316=12,VLOOKUP(H316,[1]Priv_Workers!$B$2:$BD$55,13,FALSE)),C316=2015,_xlfn.IFS(D316=1,VLOOKUP(H316,[1]Priv_Workers!$B$2:$BD$55,14,FALSE),D316=2,VLOOKUP(H316,[1]Priv_Workers!$B$2:$BD$55,15,FALSE),D316=3,VLOOKUP(H316,[1]Priv_Workers!$B$2:$BD$55,16,FALSE),D316=4,VLOOKUP(H316,[1]Priv_Workers!$B$2:$BD$55,17,FALSE),D316=5,VLOOKUP(H316,[1]Priv_Workers!$B$2:$BD$55,18,FALSE),D316=6,VLOOKUP(H316,[1]Priv_Workers!$B$2:$BD$55,19,FALSE),D316=7,VLOOKUP(H316,[1]Priv_Workers!$B$2:$BD$55,20,FALSE),D316=8,VLOOKUP(H316,[1]Priv_Workers!$B$2:$BD$55,21,FALSE),D316=9,VLOOKUP(H316,[1]Priv_Workers!$B$2:$BD$55,22,FALSE),D316=10,VLOOKUP(H316,[1]Priv_Workers!$B$2:$BD$55,23,FALSE),D316=11,VLOOKUP(H316,[1]Priv_Workers!$B$2:$BD$55,24,FALSE),D316=12,VLOOKUP(H316,[1]Priv_Workers!$B$2:$BD$55,25,FALSE)),C316=2016,_xlfn.IFS(D316=1,VLOOKUP(H316,[1]Priv_Workers!$B$2:$BD$55,26,FALSE),D316=2,VLOOKUP(H316,[1]Priv_Workers!$B$2:$BD$55,27,FALSE),D316=3,VLOOKUP(H316,[1]Priv_Workers!$B$2:$BD$55,28,FALSE),D316=4,VLOOKUP(H316,[1]Priv_Workers!$B$2:$BD$55,29,FALSE),D316=5,VLOOKUP(H316,[1]Priv_Workers!$B$2:$BD$55,30,FALSE),D316=6,VLOOKUP(H316,[1]Priv_Workers!$B$2:$BD$55,31,FALSE),D316=7,VLOOKUP(H316,[1]Priv_Workers!$B$2:$BD$55,32,FALSE),D316=8,VLOOKUP(H316,[1]Priv_Workers!$B$2:$BD$55,33,FALSE),D316=9,VLOOKUP(H316,[1]Priv_Workers!$B$2:$BD$55,34,FALSE),D316=10,VLOOKUP(H316,[1]Priv_Workers!$B$2:$BD$55,35,FALSE),D316=11,VLOOKUP(H316,[1]Priv_Workers!$B$2:$BD$55,36,FALSE),D316=12,VLOOKUP(H316,[1]Priv_Workers!$B$2:$BD$55,37,FALSE)),C316=2017,_xlfn.IFS(D316=1,VLOOKUP(H316,[1]Priv_Workers!$B$2:$BD$55,38,FALSE),D316=2,VLOOKUP(H316,[1]Priv_Workers!$B$2:$BD$55,39,FALSE),D316=3,VLOOKUP(H316,[1]Priv_Workers!$B$2:$BD$55,40,FALSE),D316=4,VLOOKUP(H316,[1]Priv_Workers!$B$2:$BD$55,41,FALSE),D316=5,VLOOKUP(H316,[1]Priv_Workers!$B$2:$BD$55,42,FALSE),D316=6,VLOOKUP(H316,[1]Priv_Workers!$B$2:$BD$55,43,FALSE),D316=7,VLOOKUP(H316,[1]Priv_Workers!$B$2:$BD$55,43,FALSE),D316=8,VLOOKUP(H316,[1]Priv_Workers!$B$2:$BD$55,44,FALSE),D316=9,VLOOKUP(H316,[1]Priv_Workers!$B$2:$BD$55,45,FALSE),D316=10,VLOOKUP(H316,[1]Priv_Workers!$B$2:$BD$55,46,FALSE),D316=11,VLOOKUP(H316,[1]Priv_Workers!$B$2:$BD$55,47,FALSE),D316=12,VLOOKUP(H316,[1]Priv_Workers!$B$2:$BD$55,48)),C316=2018,_xlfn.IFS(D316=1,VLOOKUP(H316,[1]Priv_Workers!$B$2:$BD$55,49,FALSE),D316=2,VLOOKUP(H316,[1]Priv_Workers!$B$2:$BD$55,50,FALSE),D316=3,VLOOKUP(H316,[1]Priv_Workers!$B$2:$BD$55,51,FALSE),D316=4,VLOOKUP(H316,[1]Priv_Workers!$B$2:$BD$55,52,FALSE),D316=5,VLOOKUP(H316,[1]Priv_Workers!$B$2:$BD$55,53,FALSE),D316=6,VLOOKUP(H316,[1]Priv_Workers!$B$2:$BD$55,54)))</f>
        <v>0</v>
      </c>
      <c r="X316" s="3" t="e">
        <f t="shared" si="35"/>
        <v>#DIV/0!</v>
      </c>
      <c r="Y316" s="2">
        <f>_xlfn.IFS(C316=2014, _xlfn.IFS(E316=1, VLOOKUP(H316, [1]Wage_Info!$B$2:$AH$55, 2, FALSE), E316=2, VLOOKUP(H316, [1]Wage_Info!$B$2:$AH$55, 3, FALSE), E316=3, VLOOKUP(H316, [1]Wage_Info!$B$2:$AH$55, 4, FALSE), E316=4, VLOOKUP(H316, [1]Wage_Info!$B$2:$AH$55, 5, FALSE)), C316=2015, _xlfn.IFS(E316=1, VLOOKUP(H316, [1]Wage_Info!$B$2:$AH$55, 6, FALSE), E316=2, VLOOKUP(H316, [1]Wage_Info!$B$2:$AH$55, 7, FALSE), E316=3, VLOOKUP(H316, [1]Wage_Info!$B$2:$AH$55, 8, FALSE), E316=4, VLOOKUP(H316, [1]Wage_Info!$B$2:$AH$55, 9, FALSE)), C316=2016, _xlfn.IFS(E316=1, VLOOKUP(H316, [1]Wage_Info!$B$2:$AH$55, 10, FALSE), E316=2, VLOOKUP(H316, [1]Wage_Info!$B$2:$AH$55, 11, FALSE), E316=3, VLOOKUP(H316, [1]Wage_Info!$B$2:$AH$55, 12, FALSE), E316=4, VLOOKUP(H316, [1]Wage_Info!$B$2:$AH$55, 13, FALSE)), C316=2017, _xlfn.IFS(E316=1, VLOOKUP(H316, [1]Wage_Info!$B$2:$AH$55, 14, FALSE), E316=2, VLOOKUP(H316, [1]Wage_Info!$B$2:$AH$55, 15, FALSE), E316=3, VLOOKUP(H316, [1]Wage_Info!$B$2:$AH$55, 16, FALSE), E316=4, VLOOKUP(H316, [1]Wage_Info!$B$2:$AH$55, 17, FALSE)), C316 = 2018, _xlfn.IFS(E316=1, VLOOKUP(H316, [1]Wage_Info!$B$2:$AH$55, 18, FALSE), E316=3, VLOOKUP(H316, [1]Wage_Info!$B$2:$AH$55, 19, FALSE)))</f>
        <v>0</v>
      </c>
      <c r="Z316" s="2">
        <f>_xlfn.IFS(C316=2014, _xlfn.IFS(E316=1, VLOOKUP(H316, [1]Wage_Info!$B$2:$AL$55, 20, FALSE), E316=2, VLOOKUP(H316, [1]Wage_Info!$B$2:$AL$55, 21, FALSE), E316=3, VLOOKUP(H316, [1]Wage_Info!$B$2:$AL$55, 22, FALSE), E316=4, VLOOKUP(H316, [1]Wage_Info!$B$2:$AL$55, 23, FALSE)), C316=2015, _xlfn.IFS(E316=1, VLOOKUP(H316, [1]Wage_Info!$B$2:$AL$55, 24, FALSE), E316=2, VLOOKUP(H316, [1]Wage_Info!$B$2:$AL$55, 25, FALSE), E316=3, VLOOKUP(H316, [1]Wage_Info!$B$2:$AL$55, 26, FALSE), E316=4, VLOOKUP(H316, [1]Wage_Info!$B$2:$AL$55, 27, FALSE)), C316=2016, _xlfn.IFS(E316=1, VLOOKUP(H316, [1]Wage_Info!$B$2:$AL$55, 28, FALSE), E316=2, VLOOKUP(H316, [1]Wage_Info!$B$2:$AL$55, 29, FALSE), E316=3, VLOOKUP(H316, [1]Wage_Info!$B$2:$AL$55, 30, FALSE), E316=4, VLOOKUP(H316, [1]Wage_Info!$B$2:$AL$55, 31, FALSE)), C316=2017, _xlfn.IFS(E316=1, VLOOKUP(H316, [1]Wage_Info!$B$2:$AL$55, 32, FALSE), E316=2, VLOOKUP(H316, [1]Wage_Info!$B$2:$AL$55, 33, FALSE), E316=3, VLOOKUP(H316, [1]Wage_Info!$B$2:$AL$55, 34, FALSE), E316=4, VLOOKUP(H316, [1]Wage_Info!$B$2:$AL$55, 35, FALSE)), C316 = 2018, _xlfn.IFS(E316=1, VLOOKUP(H316, [1]Wage_Info!$B$2:$AL$55, 36, FALSE), E316=2, VLOOKUP(H316, [1]Wage_Info!$B$2:$AL$55, 37, FALSE)))</f>
        <v>0</v>
      </c>
      <c r="AA316" s="4" t="e">
        <f t="shared" si="36"/>
        <v>#DIV/0!</v>
      </c>
      <c r="AB316">
        <f>[1]Key!C316</f>
        <v>1</v>
      </c>
      <c r="AC316">
        <f t="shared" si="37"/>
        <v>0</v>
      </c>
      <c r="AD316">
        <f t="shared" si="38"/>
        <v>0</v>
      </c>
      <c r="AE316">
        <f t="shared" si="39"/>
        <v>0</v>
      </c>
      <c r="AF316">
        <f>[1]Key!D316</f>
        <v>0</v>
      </c>
    </row>
    <row r="317" spans="1:32" x14ac:dyDescent="0.3">
      <c r="A317">
        <v>316</v>
      </c>
      <c r="B317">
        <v>135</v>
      </c>
      <c r="C317">
        <v>2015</v>
      </c>
      <c r="D317">
        <v>6</v>
      </c>
      <c r="E317">
        <f t="shared" si="32"/>
        <v>2</v>
      </c>
      <c r="F317">
        <v>2017</v>
      </c>
      <c r="G317" t="s">
        <v>65</v>
      </c>
      <c r="H317" s="1">
        <f>VALUE(IF(G317="foreign",53,SUBSTITUTE(G317,G317,VLOOKUP(G317,[1]Key!$G$2:$H$55,2,))))</f>
        <v>11</v>
      </c>
      <c r="I317" t="s">
        <v>77</v>
      </c>
      <c r="J317">
        <f>VALUE(_xlfn.IFS(I317="foreign",53,I317="fictional",54, I317="unspecified", 55, NOT(OR(I317="foreign",I317="fictional")),SUBSTITUTE(I317,I317,VLOOKUP(I317,[1]Key!$G$2:$H$55,2,))))</f>
        <v>14</v>
      </c>
      <c r="K317">
        <f t="shared" si="33"/>
        <v>0</v>
      </c>
      <c r="L317">
        <f>VLOOKUP(H317, [1]Key!$H$2:$K$54, 2)</f>
        <v>5</v>
      </c>
      <c r="M317">
        <f>VLOOKUP(J317, [1]Key!$H$2:$K$54, 2)</f>
        <v>3</v>
      </c>
      <c r="N317">
        <f>VLOOKUP("*"&amp;G317&amp;"*",[1]Key!$N$2:$O$6,2,FALSE)</f>
        <v>3</v>
      </c>
      <c r="O317">
        <f>VLOOKUP("*"&amp;G317&amp;"*",[1]Key!$R$2:$S$11,2,FALSE)</f>
        <v>7</v>
      </c>
      <c r="P317">
        <v>1115</v>
      </c>
      <c r="Q317" s="2">
        <v>25000000</v>
      </c>
      <c r="R317" t="s">
        <v>124</v>
      </c>
      <c r="S317">
        <f>VLOOKUP(R317, [1]Key!$U$2:$V$50, 2, FALSE)</f>
        <v>15</v>
      </c>
      <c r="T317">
        <f t="shared" si="34"/>
        <v>1</v>
      </c>
      <c r="U317">
        <f>_xlfn.IFS(C317=2018, VLOOKUP(H317, '[1]State Pop'!$B$2:$G$55,6),C317=2017, VLOOKUP(H317, '[1]State Pop'!$B$2:$F$55,5),C317=2016, VLOOKUP(H317, '[1]State Pop'!$B$2:$F$55,4), C317=2015, VLOOKUP(H317, '[1]State Pop'!$B$2:$F$55,3), C317=2014, VLOOKUP(H317, '[1]State Pop'!$B$2:$F$55,2))</f>
        <v>10199533</v>
      </c>
      <c r="V317">
        <f>_xlfn.IFS(C317=2014,_xlfn.IFS(D317=1,VLOOKUP(H317,[1]Film_Workers!$B$2:$BD$55,2,FALSE),D317=2,VLOOKUP(H317,[1]Film_Workers!$B$2:$BD$55,3,FALSE),D317=3,VLOOKUP(H317,[1]Film_Workers!$B$2:$BD$55,4,FALSE),D317=4,VLOOKUP(H317,[1]Film_Workers!$B$2:$BD$55,5,FALSE),D317=5,VLOOKUP(H317,[1]Film_Workers!$B$2:$BD$55,6,FALSE),D317=6,VLOOKUP(H317,[1]Film_Workers!$B$2:$BD$55,7,FALSE),D317=7,VLOOKUP(H317,[1]Film_Workers!$B$2:$BD$55,8,FALSE),D317=8,VLOOKUP(H317,[1]Film_Workers!$B$2:$BD$55,9,FALSE),D317=9,VLOOKUP(H317,[1]Film_Workers!$B$2:$BD$55,10,FALSE),D317=10,VLOOKUP(H317,[1]Film_Workers!$B$2:$BD$55,11,FALSE),D317=11,VLOOKUP(H317,[1]Film_Workers!$B$2:$BD$55,12,FALSE),D317=12,VLOOKUP(H317,[1]Film_Workers!$B$2:$BD$55,13,FALSE)),C317=2015,_xlfn.IFS(D317=1,VLOOKUP(H317,[1]Film_Workers!$B$2:$BD$55,14,FALSE),D317=2,VLOOKUP(H317,[1]Film_Workers!$B$2:$BD$55,15,FALSE),D317=3,VLOOKUP(H317,[1]Film_Workers!$B$2:$BD$55,16,FALSE),D317=4,VLOOKUP(H317,[1]Film_Workers!$B$2:$BD$55,17,FALSE),D317=5,VLOOKUP(H317,[1]Film_Workers!$B$2:$BD$55,18,FALSE),D317=6,VLOOKUP(H317,[1]Film_Workers!$B$2:$BD$55,19,FALSE),D317=7,VLOOKUP(H317,[1]Film_Workers!$B$2:$BD$55,20,FALSE),D317=8,VLOOKUP(H317,[1]Film_Workers!$B$2:$BD$55,21,FALSE),D317=9,VLOOKUP(H317,[1]Film_Workers!$B$2:$BD$55,22,FALSE),D317=10,VLOOKUP(H317,[1]Film_Workers!$B$2:$BD$55,23,FALSE),D317=11,VLOOKUP(H317,[1]Film_Workers!$B$2:$BD$55,24,FALSE),D317=12,VLOOKUP(H317,[1]Film_Workers!$B$2:$BD$55,25,FALSE)),C317=2016,_xlfn.IFS(D317=1,VLOOKUP(H317,[1]Film_Workers!$B$2:$BD$55,26,FALSE),D317=2,VLOOKUP(H317,[1]Film_Workers!$B$2:$BD$55,27,FALSE),D317=3,VLOOKUP(H317,[1]Film_Workers!$B$2:$BD$55,28,FALSE),D317=4,VLOOKUP(H317,[1]Film_Workers!$B$2:$BD$55,29,FALSE),D317=5,VLOOKUP(H317,[1]Film_Workers!$B$2:$BD$55,30,FALSE),D317=6,VLOOKUP(H317,[1]Film_Workers!$B$2:$BD$55,31,FALSE),D317=7,VLOOKUP(H317,[1]Film_Workers!$B$2:$BD$55,32,FALSE),D317=8,VLOOKUP(H317,[1]Film_Workers!$B$2:$BD$55,33,FALSE),D317=9,VLOOKUP(H317,[1]Film_Workers!$B$2:$BD$55,34,FALSE),D317=10,VLOOKUP(H317,[1]Film_Workers!$B$2:$BD$55,35,FALSE),D317=11,VLOOKUP(H317,[1]Film_Workers!$B$2:$BD$55,36,FALSE),D317=12,VLOOKUP(H317,[1]Film_Workers!$B$2:$BD$55,37,FALSE)),C317=2017,_xlfn.IFS(D317=1,VLOOKUP(H317,[1]Film_Workers!$B$2:$BD$55,38,FALSE),D317=2,VLOOKUP(H317,[1]Film_Workers!$B$2:$BD$55,39,FALSE),D317=3,VLOOKUP(H317,[1]Film_Workers!$B$2:$BD$55,40,FALSE),D317=4,VLOOKUP(H317,[1]Film_Workers!$B$2:$BD$55,41,FALSE),D317=5,VLOOKUP(H317,[1]Film_Workers!$B$2:$BD$55,42,FALSE),D317=6,VLOOKUP(H317,[1]Film_Workers!$B$2:$BD$55,43,FALSE),D317=7,VLOOKUP(H317,[1]Film_Workers!$B$2:$BD$55,43,FALSE),D317=8,VLOOKUP(H317,[1]Film_Workers!$B$2:$BD$55,44,FALSE),D317=9,VLOOKUP(H317,[1]Film_Workers!$B$2:$BD$55,45,FALSE),D317=10,VLOOKUP(H317,[1]Film_Workers!$B$2:$BD$55,46,FALSE),D317=11,VLOOKUP(H317,[1]Film_Workers!$B$2:$BD$55,47,FALSE),D317=12,VLOOKUP(H317,[1]Film_Workers!$B$2:$BD$55,48)),C317=2018,_xlfn.IFS(D317=1,VLOOKUP(H317,[1]Film_Workers!$B$2:$BD$55,49,FALSE),D317=2,VLOOKUP(H317,[1]Film_Workers!$B$2:$BD$55,50,FALSE),D317=3,VLOOKUP(H317,[1]Film_Workers!$B$2:$BD$55,51,FALSE),D317=4,VLOOKUP(H317,[1]Film_Workers!$B$2:$BD$55,52,FALSE),D317=5,VLOOKUP(H317,[1]Film_Workers!$B$2:$BD$55,53,FALSE),D317=6,VLOOKUP(H317,[1]Film_Workers!$B$2:$BD$55,54)))</f>
        <v>8118</v>
      </c>
      <c r="W317">
        <f>_xlfn.IFS(C317=2014,_xlfn.IFS(D317=1,VLOOKUP(H317,[1]Priv_Workers!$B$2:$BD$55,2,FALSE),D317=2,VLOOKUP(H317,[1]Priv_Workers!$B$2:$BD$55,3,FALSE),D317=3,VLOOKUP(H317,[1]Priv_Workers!$B$2:$BD$55,4,FALSE),D317=4,VLOOKUP(H317,[1]Priv_Workers!$B$2:$BD$55,5,FALSE),D317=5,VLOOKUP(H317,[1]Priv_Workers!$B$2:$BD$55,6,FALSE),D317=6,VLOOKUP(H317,[1]Priv_Workers!$B$2:$BD$55,7,FALSE),D317=7,VLOOKUP(H317,[1]Priv_Workers!$B$2:$BD$55,8,FALSE),D317=8,VLOOKUP(H317,[1]Priv_Workers!$B$2:$BD$55,9,FALSE),D317=9,VLOOKUP(H317,[1]Priv_Workers!$B$2:$BD$55,10,FALSE),D317=10,VLOOKUP(H317,[1]Priv_Workers!$B$2:$BD$55,11,FALSE),D317=11,VLOOKUP(H317,[1]Priv_Workers!$B$2:$BD$55,12,FALSE),D317=12,VLOOKUP(H317,[1]Priv_Workers!$B$2:$BD$55,13,FALSE)),C317=2015,_xlfn.IFS(D317=1,VLOOKUP(H317,[1]Priv_Workers!$B$2:$BD$55,14,FALSE),D317=2,VLOOKUP(H317,[1]Priv_Workers!$B$2:$BD$55,15,FALSE),D317=3,VLOOKUP(H317,[1]Priv_Workers!$B$2:$BD$55,16,FALSE),D317=4,VLOOKUP(H317,[1]Priv_Workers!$B$2:$BD$55,17,FALSE),D317=5,VLOOKUP(H317,[1]Priv_Workers!$B$2:$BD$55,18,FALSE),D317=6,VLOOKUP(H317,[1]Priv_Workers!$B$2:$BD$55,19,FALSE),D317=7,VLOOKUP(H317,[1]Priv_Workers!$B$2:$BD$55,20,FALSE),D317=8,VLOOKUP(H317,[1]Priv_Workers!$B$2:$BD$55,21,FALSE),D317=9,VLOOKUP(H317,[1]Priv_Workers!$B$2:$BD$55,22,FALSE),D317=10,VLOOKUP(H317,[1]Priv_Workers!$B$2:$BD$55,23,FALSE),D317=11,VLOOKUP(H317,[1]Priv_Workers!$B$2:$BD$55,24,FALSE),D317=12,VLOOKUP(H317,[1]Priv_Workers!$B$2:$BD$55,25,FALSE)),C317=2016,_xlfn.IFS(D317=1,VLOOKUP(H317,[1]Priv_Workers!$B$2:$BD$55,26,FALSE),D317=2,VLOOKUP(H317,[1]Priv_Workers!$B$2:$BD$55,27,FALSE),D317=3,VLOOKUP(H317,[1]Priv_Workers!$B$2:$BD$55,28,FALSE),D317=4,VLOOKUP(H317,[1]Priv_Workers!$B$2:$BD$55,29,FALSE),D317=5,VLOOKUP(H317,[1]Priv_Workers!$B$2:$BD$55,30,FALSE),D317=6,VLOOKUP(H317,[1]Priv_Workers!$B$2:$BD$55,31,FALSE),D317=7,VLOOKUP(H317,[1]Priv_Workers!$B$2:$BD$55,32,FALSE),D317=8,VLOOKUP(H317,[1]Priv_Workers!$B$2:$BD$55,33,FALSE),D317=9,VLOOKUP(H317,[1]Priv_Workers!$B$2:$BD$55,34,FALSE),D317=10,VLOOKUP(H317,[1]Priv_Workers!$B$2:$BD$55,35,FALSE),D317=11,VLOOKUP(H317,[1]Priv_Workers!$B$2:$BD$55,36,FALSE),D317=12,VLOOKUP(H317,[1]Priv_Workers!$B$2:$BD$55,37,FALSE)),C317=2017,_xlfn.IFS(D317=1,VLOOKUP(H317,[1]Priv_Workers!$B$2:$BD$55,38,FALSE),D317=2,VLOOKUP(H317,[1]Priv_Workers!$B$2:$BD$55,39,FALSE),D317=3,VLOOKUP(H317,[1]Priv_Workers!$B$2:$BD$55,40,FALSE),D317=4,VLOOKUP(H317,[1]Priv_Workers!$B$2:$BD$55,41,FALSE),D317=5,VLOOKUP(H317,[1]Priv_Workers!$B$2:$BD$55,42,FALSE),D317=6,VLOOKUP(H317,[1]Priv_Workers!$B$2:$BD$55,43,FALSE),D317=7,VLOOKUP(H317,[1]Priv_Workers!$B$2:$BD$55,43,FALSE),D317=8,VLOOKUP(H317,[1]Priv_Workers!$B$2:$BD$55,44,FALSE),D317=9,VLOOKUP(H317,[1]Priv_Workers!$B$2:$BD$55,45,FALSE),D317=10,VLOOKUP(H317,[1]Priv_Workers!$B$2:$BD$55,46,FALSE),D317=11,VLOOKUP(H317,[1]Priv_Workers!$B$2:$BD$55,47,FALSE),D317=12,VLOOKUP(H317,[1]Priv_Workers!$B$2:$BD$55,48)),C317=2018,_xlfn.IFS(D317=1,VLOOKUP(H317,[1]Priv_Workers!$B$2:$BD$55,49,FALSE),D317=2,VLOOKUP(H317,[1]Priv_Workers!$B$2:$BD$55,50,FALSE),D317=3,VLOOKUP(H317,[1]Priv_Workers!$B$2:$BD$55,51,FALSE),D317=4,VLOOKUP(H317,[1]Priv_Workers!$B$2:$BD$55,52,FALSE),D317=5,VLOOKUP(H317,[1]Priv_Workers!$B$2:$BD$55,53,FALSE),D317=6,VLOOKUP(H317,[1]Priv_Workers!$B$2:$BD$55,54)))</f>
        <v>3526272</v>
      </c>
      <c r="X317" s="3">
        <f t="shared" si="35"/>
        <v>2.3021479908526626E-3</v>
      </c>
      <c r="Y317" s="2">
        <f>_xlfn.IFS(C317=2014, _xlfn.IFS(E317=1, VLOOKUP(H317, [1]Wage_Info!$B$2:$AH$55, 2, FALSE), E317=2, VLOOKUP(H317, [1]Wage_Info!$B$2:$AH$55, 3, FALSE), E317=3, VLOOKUP(H317, [1]Wage_Info!$B$2:$AH$55, 4, FALSE), E317=4, VLOOKUP(H317, [1]Wage_Info!$B$2:$AH$55, 5, FALSE)), C317=2015, _xlfn.IFS(E317=1, VLOOKUP(H317, [1]Wage_Info!$B$2:$AH$55, 6, FALSE), E317=2, VLOOKUP(H317, [1]Wage_Info!$B$2:$AH$55, 7, FALSE), E317=3, VLOOKUP(H317, [1]Wage_Info!$B$2:$AH$55, 8, FALSE), E317=4, VLOOKUP(H317, [1]Wage_Info!$B$2:$AH$55, 9, FALSE)), C317=2016, _xlfn.IFS(E317=1, VLOOKUP(H317, [1]Wage_Info!$B$2:$AH$55, 10, FALSE), E317=2, VLOOKUP(H317, [1]Wage_Info!$B$2:$AH$55, 11, FALSE), E317=3, VLOOKUP(H317, [1]Wage_Info!$B$2:$AH$55, 12, FALSE), E317=4, VLOOKUP(H317, [1]Wage_Info!$B$2:$AH$55, 13, FALSE)), C317=2017, _xlfn.IFS(E317=1, VLOOKUP(H317, [1]Wage_Info!$B$2:$AH$55, 14, FALSE), E317=2, VLOOKUP(H317, [1]Wage_Info!$B$2:$AH$55, 15, FALSE), E317=3, VLOOKUP(H317, [1]Wage_Info!$B$2:$AH$55, 16, FALSE), E317=4, VLOOKUP(H317, [1]Wage_Info!$B$2:$AH$55, 17, FALSE)), C317 = 2018, _xlfn.IFS(E317=1, VLOOKUP(H317, [1]Wage_Info!$B$2:$AH$55, 18, FALSE), E317=3, VLOOKUP(H317, [1]Wage_Info!$B$2:$AH$55, 19, FALSE)))</f>
        <v>111694238</v>
      </c>
      <c r="Z317" s="2">
        <f>_xlfn.IFS(C317=2014, _xlfn.IFS(E317=1, VLOOKUP(H317, [1]Wage_Info!$B$2:$AL$55, 20, FALSE), E317=2, VLOOKUP(H317, [1]Wage_Info!$B$2:$AL$55, 21, FALSE), E317=3, VLOOKUP(H317, [1]Wage_Info!$B$2:$AL$55, 22, FALSE), E317=4, VLOOKUP(H317, [1]Wage_Info!$B$2:$AL$55, 23, FALSE)), C317=2015, _xlfn.IFS(E317=1, VLOOKUP(H317, [1]Wage_Info!$B$2:$AL$55, 24, FALSE), E317=2, VLOOKUP(H317, [1]Wage_Info!$B$2:$AL$55, 25, FALSE), E317=3, VLOOKUP(H317, [1]Wage_Info!$B$2:$AL$55, 26, FALSE), E317=4, VLOOKUP(H317, [1]Wage_Info!$B$2:$AL$55, 27, FALSE)), C317=2016, _xlfn.IFS(E317=1, VLOOKUP(H317, [1]Wage_Info!$B$2:$AL$55, 28, FALSE), E317=2, VLOOKUP(H317, [1]Wage_Info!$B$2:$AL$55, 29, FALSE), E317=3, VLOOKUP(H317, [1]Wage_Info!$B$2:$AL$55, 30, FALSE), E317=4, VLOOKUP(H317, [1]Wage_Info!$B$2:$AL$55, 31, FALSE)), C317=2017, _xlfn.IFS(E317=1, VLOOKUP(H317, [1]Wage_Info!$B$2:$AL$55, 32, FALSE), E317=2, VLOOKUP(H317, [1]Wage_Info!$B$2:$AL$55, 33, FALSE), E317=3, VLOOKUP(H317, [1]Wage_Info!$B$2:$AL$55, 34, FALSE), E317=4, VLOOKUP(H317, [1]Wage_Info!$B$2:$AL$55, 35, FALSE)), C317 = 2018, _xlfn.IFS(E317=1, VLOOKUP(H317, [1]Wage_Info!$B$2:$AL$55, 36, FALSE), E317=2, VLOOKUP(H317, [1]Wage_Info!$B$2:$AL$55, 37, FALSE)))</f>
        <v>41648395597</v>
      </c>
      <c r="AA317" s="4">
        <f t="shared" si="36"/>
        <v>2.6818377130485554E-3</v>
      </c>
      <c r="AB317">
        <f>[1]Key!C317</f>
        <v>1</v>
      </c>
      <c r="AC317">
        <f t="shared" si="37"/>
        <v>0</v>
      </c>
      <c r="AD317">
        <f t="shared" si="38"/>
        <v>0</v>
      </c>
      <c r="AE317">
        <f t="shared" si="39"/>
        <v>0</v>
      </c>
      <c r="AF317">
        <f>[1]Key!D317</f>
        <v>0</v>
      </c>
    </row>
    <row r="318" spans="1:32" x14ac:dyDescent="0.3">
      <c r="A318">
        <v>317</v>
      </c>
      <c r="B318">
        <v>136</v>
      </c>
      <c r="C318">
        <v>2015</v>
      </c>
      <c r="D318">
        <v>6</v>
      </c>
      <c r="E318">
        <f t="shared" si="32"/>
        <v>2</v>
      </c>
      <c r="F318">
        <v>2017</v>
      </c>
      <c r="G318" t="s">
        <v>62</v>
      </c>
      <c r="H318" s="1">
        <f>VALUE(IF(G318="foreign",53,SUBSTITUTE(G318,G318,VLOOKUP(G318,[1]Key!$G$2:$H$55,2,))))</f>
        <v>53</v>
      </c>
      <c r="I318" t="s">
        <v>47</v>
      </c>
      <c r="J318">
        <f>VALUE(_xlfn.IFS(I318="foreign",53,I318="fictional",54, I318="unspecified", 55, NOT(OR(I318="foreign",I318="fictional")),SUBSTITUTE(I318,I318,VLOOKUP(I318,[1]Key!$G$2:$H$55,2,))))</f>
        <v>55</v>
      </c>
      <c r="K318">
        <f t="shared" si="33"/>
        <v>0</v>
      </c>
      <c r="L318">
        <f>VLOOKUP(H318, [1]Key!$H$2:$K$54, 2)</f>
        <v>0</v>
      </c>
      <c r="M318">
        <f>VLOOKUP(J318, [1]Key!$H$2:$K$54, 2)</f>
        <v>0</v>
      </c>
      <c r="N318">
        <f>VLOOKUP("*"&amp;G318&amp;"*",[1]Key!$N$2:$O$6,2,FALSE)</f>
        <v>0</v>
      </c>
      <c r="O318">
        <f>VLOOKUP("*"&amp;G318&amp;"*",[1]Key!$R$2:$S$11,2,FALSE)</f>
        <v>0</v>
      </c>
      <c r="P318">
        <v>1070</v>
      </c>
      <c r="Q318" s="2">
        <v>7000000</v>
      </c>
      <c r="R318" t="s">
        <v>92</v>
      </c>
      <c r="S318">
        <f>VLOOKUP(R318, [1]Key!$U$2:$V$27, 2, FALSE)</f>
        <v>14</v>
      </c>
      <c r="T318">
        <f t="shared" si="34"/>
        <v>1</v>
      </c>
      <c r="U318">
        <f>_xlfn.IFS(C318=2018, VLOOKUP(H318, '[1]State Pop'!$B$2:$G$55,6),C318=2017, VLOOKUP(H318, '[1]State Pop'!$B$2:$F$55,5),C318=2016, VLOOKUP(H318, '[1]State Pop'!$B$2:$F$55,4), C318=2015, VLOOKUP(H318, '[1]State Pop'!$B$2:$F$55,3), C318=2014, VLOOKUP(H318, '[1]State Pop'!$B$2:$F$55,2))</f>
        <v>0</v>
      </c>
      <c r="V318">
        <f>_xlfn.IFS(C318=2014,_xlfn.IFS(D318=1,VLOOKUP(H318,[1]Film_Workers!$B$2:$BD$55,2,FALSE),D318=2,VLOOKUP(H318,[1]Film_Workers!$B$2:$BD$55,3,FALSE),D318=3,VLOOKUP(H318,[1]Film_Workers!$B$2:$BD$55,4,FALSE),D318=4,VLOOKUP(H318,[1]Film_Workers!$B$2:$BD$55,5,FALSE),D318=5,VLOOKUP(H318,[1]Film_Workers!$B$2:$BD$55,6,FALSE),D318=6,VLOOKUP(H318,[1]Film_Workers!$B$2:$BD$55,7,FALSE),D318=7,VLOOKUP(H318,[1]Film_Workers!$B$2:$BD$55,8,FALSE),D318=8,VLOOKUP(H318,[1]Film_Workers!$B$2:$BD$55,9,FALSE),D318=9,VLOOKUP(H318,[1]Film_Workers!$B$2:$BD$55,10,FALSE),D318=10,VLOOKUP(H318,[1]Film_Workers!$B$2:$BD$55,11,FALSE),D318=11,VLOOKUP(H318,[1]Film_Workers!$B$2:$BD$55,12,FALSE),D318=12,VLOOKUP(H318,[1]Film_Workers!$B$2:$BD$55,13,FALSE)),C318=2015,_xlfn.IFS(D318=1,VLOOKUP(H318,[1]Film_Workers!$B$2:$BD$55,14,FALSE),D318=2,VLOOKUP(H318,[1]Film_Workers!$B$2:$BD$55,15,FALSE),D318=3,VLOOKUP(H318,[1]Film_Workers!$B$2:$BD$55,16,FALSE),D318=4,VLOOKUP(H318,[1]Film_Workers!$B$2:$BD$55,17,FALSE),D318=5,VLOOKUP(H318,[1]Film_Workers!$B$2:$BD$55,18,FALSE),D318=6,VLOOKUP(H318,[1]Film_Workers!$B$2:$BD$55,19,FALSE),D318=7,VLOOKUP(H318,[1]Film_Workers!$B$2:$BD$55,20,FALSE),D318=8,VLOOKUP(H318,[1]Film_Workers!$B$2:$BD$55,21,FALSE),D318=9,VLOOKUP(H318,[1]Film_Workers!$B$2:$BD$55,22,FALSE),D318=10,VLOOKUP(H318,[1]Film_Workers!$B$2:$BD$55,23,FALSE),D318=11,VLOOKUP(H318,[1]Film_Workers!$B$2:$BD$55,24,FALSE),D318=12,VLOOKUP(H318,[1]Film_Workers!$B$2:$BD$55,25,FALSE)),C318=2016,_xlfn.IFS(D318=1,VLOOKUP(H318,[1]Film_Workers!$B$2:$BD$55,26,FALSE),D318=2,VLOOKUP(H318,[1]Film_Workers!$B$2:$BD$55,27,FALSE),D318=3,VLOOKUP(H318,[1]Film_Workers!$B$2:$BD$55,28,FALSE),D318=4,VLOOKUP(H318,[1]Film_Workers!$B$2:$BD$55,29,FALSE),D318=5,VLOOKUP(H318,[1]Film_Workers!$B$2:$BD$55,30,FALSE),D318=6,VLOOKUP(H318,[1]Film_Workers!$B$2:$BD$55,31,FALSE),D318=7,VLOOKUP(H318,[1]Film_Workers!$B$2:$BD$55,32,FALSE),D318=8,VLOOKUP(H318,[1]Film_Workers!$B$2:$BD$55,33,FALSE),D318=9,VLOOKUP(H318,[1]Film_Workers!$B$2:$BD$55,34,FALSE),D318=10,VLOOKUP(H318,[1]Film_Workers!$B$2:$BD$55,35,FALSE),D318=11,VLOOKUP(H318,[1]Film_Workers!$B$2:$BD$55,36,FALSE),D318=12,VLOOKUP(H318,[1]Film_Workers!$B$2:$BD$55,37,FALSE)),C318=2017,_xlfn.IFS(D318=1,VLOOKUP(H318,[1]Film_Workers!$B$2:$BD$55,38,FALSE),D318=2,VLOOKUP(H318,[1]Film_Workers!$B$2:$BD$55,39,FALSE),D318=3,VLOOKUP(H318,[1]Film_Workers!$B$2:$BD$55,40,FALSE),D318=4,VLOOKUP(H318,[1]Film_Workers!$B$2:$BD$55,41,FALSE),D318=5,VLOOKUP(H318,[1]Film_Workers!$B$2:$BD$55,42,FALSE),D318=6,VLOOKUP(H318,[1]Film_Workers!$B$2:$BD$55,43,FALSE),D318=7,VLOOKUP(H318,[1]Film_Workers!$B$2:$BD$55,43,FALSE),D318=8,VLOOKUP(H318,[1]Film_Workers!$B$2:$BD$55,44,FALSE),D318=9,VLOOKUP(H318,[1]Film_Workers!$B$2:$BD$55,45,FALSE),D318=10,VLOOKUP(H318,[1]Film_Workers!$B$2:$BD$55,46,FALSE),D318=11,VLOOKUP(H318,[1]Film_Workers!$B$2:$BD$55,47,FALSE),D318=12,VLOOKUP(H318,[1]Film_Workers!$B$2:$BD$55,48)),C318=2018,_xlfn.IFS(D318=1,VLOOKUP(H318,[1]Film_Workers!$B$2:$BD$55,49,FALSE),D318=2,VLOOKUP(H318,[1]Film_Workers!$B$2:$BD$55,50,FALSE),D318=3,VLOOKUP(H318,[1]Film_Workers!$B$2:$BD$55,51,FALSE),D318=4,VLOOKUP(H318,[1]Film_Workers!$B$2:$BD$55,52,FALSE),D318=5,VLOOKUP(H318,[1]Film_Workers!$B$2:$BD$55,53,FALSE),D318=6,VLOOKUP(H318,[1]Film_Workers!$B$2:$BD$55,54)))</f>
        <v>0</v>
      </c>
      <c r="W318">
        <f>_xlfn.IFS(C318=2014,_xlfn.IFS(D318=1,VLOOKUP(H318,[1]Priv_Workers!$B$2:$BD$55,2,FALSE),D318=2,VLOOKUP(H318,[1]Priv_Workers!$B$2:$BD$55,3,FALSE),D318=3,VLOOKUP(H318,[1]Priv_Workers!$B$2:$BD$55,4,FALSE),D318=4,VLOOKUP(H318,[1]Priv_Workers!$B$2:$BD$55,5,FALSE),D318=5,VLOOKUP(H318,[1]Priv_Workers!$B$2:$BD$55,6,FALSE),D318=6,VLOOKUP(H318,[1]Priv_Workers!$B$2:$BD$55,7,FALSE),D318=7,VLOOKUP(H318,[1]Priv_Workers!$B$2:$BD$55,8,FALSE),D318=8,VLOOKUP(H318,[1]Priv_Workers!$B$2:$BD$55,9,FALSE),D318=9,VLOOKUP(H318,[1]Priv_Workers!$B$2:$BD$55,10,FALSE),D318=10,VLOOKUP(H318,[1]Priv_Workers!$B$2:$BD$55,11,FALSE),D318=11,VLOOKUP(H318,[1]Priv_Workers!$B$2:$BD$55,12,FALSE),D318=12,VLOOKUP(H318,[1]Priv_Workers!$B$2:$BD$55,13,FALSE)),C318=2015,_xlfn.IFS(D318=1,VLOOKUP(H318,[1]Priv_Workers!$B$2:$BD$55,14,FALSE),D318=2,VLOOKUP(H318,[1]Priv_Workers!$B$2:$BD$55,15,FALSE),D318=3,VLOOKUP(H318,[1]Priv_Workers!$B$2:$BD$55,16,FALSE),D318=4,VLOOKUP(H318,[1]Priv_Workers!$B$2:$BD$55,17,FALSE),D318=5,VLOOKUP(H318,[1]Priv_Workers!$B$2:$BD$55,18,FALSE),D318=6,VLOOKUP(H318,[1]Priv_Workers!$B$2:$BD$55,19,FALSE),D318=7,VLOOKUP(H318,[1]Priv_Workers!$B$2:$BD$55,20,FALSE),D318=8,VLOOKUP(H318,[1]Priv_Workers!$B$2:$BD$55,21,FALSE),D318=9,VLOOKUP(H318,[1]Priv_Workers!$B$2:$BD$55,22,FALSE),D318=10,VLOOKUP(H318,[1]Priv_Workers!$B$2:$BD$55,23,FALSE),D318=11,VLOOKUP(H318,[1]Priv_Workers!$B$2:$BD$55,24,FALSE),D318=12,VLOOKUP(H318,[1]Priv_Workers!$B$2:$BD$55,25,FALSE)),C318=2016,_xlfn.IFS(D318=1,VLOOKUP(H318,[1]Priv_Workers!$B$2:$BD$55,26,FALSE),D318=2,VLOOKUP(H318,[1]Priv_Workers!$B$2:$BD$55,27,FALSE),D318=3,VLOOKUP(H318,[1]Priv_Workers!$B$2:$BD$55,28,FALSE),D318=4,VLOOKUP(H318,[1]Priv_Workers!$B$2:$BD$55,29,FALSE),D318=5,VLOOKUP(H318,[1]Priv_Workers!$B$2:$BD$55,30,FALSE),D318=6,VLOOKUP(H318,[1]Priv_Workers!$B$2:$BD$55,31,FALSE),D318=7,VLOOKUP(H318,[1]Priv_Workers!$B$2:$BD$55,32,FALSE),D318=8,VLOOKUP(H318,[1]Priv_Workers!$B$2:$BD$55,33,FALSE),D318=9,VLOOKUP(H318,[1]Priv_Workers!$B$2:$BD$55,34,FALSE),D318=10,VLOOKUP(H318,[1]Priv_Workers!$B$2:$BD$55,35,FALSE),D318=11,VLOOKUP(H318,[1]Priv_Workers!$B$2:$BD$55,36,FALSE),D318=12,VLOOKUP(H318,[1]Priv_Workers!$B$2:$BD$55,37,FALSE)),C318=2017,_xlfn.IFS(D318=1,VLOOKUP(H318,[1]Priv_Workers!$B$2:$BD$55,38,FALSE),D318=2,VLOOKUP(H318,[1]Priv_Workers!$B$2:$BD$55,39,FALSE),D318=3,VLOOKUP(H318,[1]Priv_Workers!$B$2:$BD$55,40,FALSE),D318=4,VLOOKUP(H318,[1]Priv_Workers!$B$2:$BD$55,41,FALSE),D318=5,VLOOKUP(H318,[1]Priv_Workers!$B$2:$BD$55,42,FALSE),D318=6,VLOOKUP(H318,[1]Priv_Workers!$B$2:$BD$55,43,FALSE),D318=7,VLOOKUP(H318,[1]Priv_Workers!$B$2:$BD$55,43,FALSE),D318=8,VLOOKUP(H318,[1]Priv_Workers!$B$2:$BD$55,44,FALSE),D318=9,VLOOKUP(H318,[1]Priv_Workers!$B$2:$BD$55,45,FALSE),D318=10,VLOOKUP(H318,[1]Priv_Workers!$B$2:$BD$55,46,FALSE),D318=11,VLOOKUP(H318,[1]Priv_Workers!$B$2:$BD$55,47,FALSE),D318=12,VLOOKUP(H318,[1]Priv_Workers!$B$2:$BD$55,48)),C318=2018,_xlfn.IFS(D318=1,VLOOKUP(H318,[1]Priv_Workers!$B$2:$BD$55,49,FALSE),D318=2,VLOOKUP(H318,[1]Priv_Workers!$B$2:$BD$55,50,FALSE),D318=3,VLOOKUP(H318,[1]Priv_Workers!$B$2:$BD$55,51,FALSE),D318=4,VLOOKUP(H318,[1]Priv_Workers!$B$2:$BD$55,52,FALSE),D318=5,VLOOKUP(H318,[1]Priv_Workers!$B$2:$BD$55,53,FALSE),D318=6,VLOOKUP(H318,[1]Priv_Workers!$B$2:$BD$55,54)))</f>
        <v>0</v>
      </c>
      <c r="X318" s="3" t="e">
        <f t="shared" si="35"/>
        <v>#DIV/0!</v>
      </c>
      <c r="Y318" s="2">
        <f>_xlfn.IFS(C318=2014, _xlfn.IFS(E318=1, VLOOKUP(H318, [1]Wage_Info!$B$2:$AH$55, 2, FALSE), E318=2, VLOOKUP(H318, [1]Wage_Info!$B$2:$AH$55, 3, FALSE), E318=3, VLOOKUP(H318, [1]Wage_Info!$B$2:$AH$55, 4, FALSE), E318=4, VLOOKUP(H318, [1]Wage_Info!$B$2:$AH$55, 5, FALSE)), C318=2015, _xlfn.IFS(E318=1, VLOOKUP(H318, [1]Wage_Info!$B$2:$AH$55, 6, FALSE), E318=2, VLOOKUP(H318, [1]Wage_Info!$B$2:$AH$55, 7, FALSE), E318=3, VLOOKUP(H318, [1]Wage_Info!$B$2:$AH$55, 8, FALSE), E318=4, VLOOKUP(H318, [1]Wage_Info!$B$2:$AH$55, 9, FALSE)), C318=2016, _xlfn.IFS(E318=1, VLOOKUP(H318, [1]Wage_Info!$B$2:$AH$55, 10, FALSE), E318=2, VLOOKUP(H318, [1]Wage_Info!$B$2:$AH$55, 11, FALSE), E318=3, VLOOKUP(H318, [1]Wage_Info!$B$2:$AH$55, 12, FALSE), E318=4, VLOOKUP(H318, [1]Wage_Info!$B$2:$AH$55, 13, FALSE)), C318=2017, _xlfn.IFS(E318=1, VLOOKUP(H318, [1]Wage_Info!$B$2:$AH$55, 14, FALSE), E318=2, VLOOKUP(H318, [1]Wage_Info!$B$2:$AH$55, 15, FALSE), E318=3, VLOOKUP(H318, [1]Wage_Info!$B$2:$AH$55, 16, FALSE), E318=4, VLOOKUP(H318, [1]Wage_Info!$B$2:$AH$55, 17, FALSE)), C318 = 2018, _xlfn.IFS(E318=1, VLOOKUP(H318, [1]Wage_Info!$B$2:$AH$55, 18, FALSE), E318=3, VLOOKUP(H318, [1]Wage_Info!$B$2:$AH$55, 19, FALSE)))</f>
        <v>0</v>
      </c>
      <c r="Z318" s="2">
        <f>_xlfn.IFS(C318=2014, _xlfn.IFS(E318=1, VLOOKUP(H318, [1]Wage_Info!$B$2:$AL$55, 20, FALSE), E318=2, VLOOKUP(H318, [1]Wage_Info!$B$2:$AL$55, 21, FALSE), E318=3, VLOOKUP(H318, [1]Wage_Info!$B$2:$AL$55, 22, FALSE), E318=4, VLOOKUP(H318, [1]Wage_Info!$B$2:$AL$55, 23, FALSE)), C318=2015, _xlfn.IFS(E318=1, VLOOKUP(H318, [1]Wage_Info!$B$2:$AL$55, 24, FALSE), E318=2, VLOOKUP(H318, [1]Wage_Info!$B$2:$AL$55, 25, FALSE), E318=3, VLOOKUP(H318, [1]Wage_Info!$B$2:$AL$55, 26, FALSE), E318=4, VLOOKUP(H318, [1]Wage_Info!$B$2:$AL$55, 27, FALSE)), C318=2016, _xlfn.IFS(E318=1, VLOOKUP(H318, [1]Wage_Info!$B$2:$AL$55, 28, FALSE), E318=2, VLOOKUP(H318, [1]Wage_Info!$B$2:$AL$55, 29, FALSE), E318=3, VLOOKUP(H318, [1]Wage_Info!$B$2:$AL$55, 30, FALSE), E318=4, VLOOKUP(H318, [1]Wage_Info!$B$2:$AL$55, 31, FALSE)), C318=2017, _xlfn.IFS(E318=1, VLOOKUP(H318, [1]Wage_Info!$B$2:$AL$55, 32, FALSE), E318=2, VLOOKUP(H318, [1]Wage_Info!$B$2:$AL$55, 33, FALSE), E318=3, VLOOKUP(H318, [1]Wage_Info!$B$2:$AL$55, 34, FALSE), E318=4, VLOOKUP(H318, [1]Wage_Info!$B$2:$AL$55, 35, FALSE)), C318 = 2018, _xlfn.IFS(E318=1, VLOOKUP(H318, [1]Wage_Info!$B$2:$AL$55, 36, FALSE), E318=2, VLOOKUP(H318, [1]Wage_Info!$B$2:$AL$55, 37, FALSE)))</f>
        <v>0</v>
      </c>
      <c r="AA318" s="4" t="e">
        <f t="shared" si="36"/>
        <v>#DIV/0!</v>
      </c>
      <c r="AB318">
        <f>[1]Key!C318</f>
        <v>1</v>
      </c>
      <c r="AC318">
        <f t="shared" si="37"/>
        <v>0</v>
      </c>
      <c r="AD318">
        <f t="shared" si="38"/>
        <v>0</v>
      </c>
      <c r="AE318">
        <f t="shared" si="39"/>
        <v>0</v>
      </c>
      <c r="AF318">
        <f>[1]Key!D318</f>
        <v>0</v>
      </c>
    </row>
    <row r="319" spans="1:32" x14ac:dyDescent="0.3">
      <c r="A319">
        <v>318</v>
      </c>
      <c r="B319">
        <v>137</v>
      </c>
      <c r="C319">
        <v>2015</v>
      </c>
      <c r="D319">
        <v>9</v>
      </c>
      <c r="E319">
        <f t="shared" si="32"/>
        <v>3</v>
      </c>
      <c r="F319">
        <v>2017</v>
      </c>
      <c r="G319" t="s">
        <v>62</v>
      </c>
      <c r="H319" s="1">
        <f>VALUE(IF(G319="foreign",53,SUBSTITUTE(G319,G319,VLOOKUP(G319,[1]Key!$G$2:$H$55,2,))))</f>
        <v>53</v>
      </c>
      <c r="I319" t="s">
        <v>32</v>
      </c>
      <c r="J319">
        <f>VALUE(_xlfn.IFS(I319="foreign",53,I319="fictional",54, I319="unspecified", 55, NOT(OR(I319="foreign",I319="fictional")),SUBSTITUTE(I319,I319,VLOOKUP(I319,[1]Key!$G$2:$H$55,2,))))</f>
        <v>53</v>
      </c>
      <c r="K319">
        <f t="shared" si="33"/>
        <v>1</v>
      </c>
      <c r="L319">
        <f>VLOOKUP(H319, [1]Key!$H$2:$K$54, 2)</f>
        <v>0</v>
      </c>
      <c r="M319">
        <f>VLOOKUP(J319, [1]Key!$H$2:$K$54, 2)</f>
        <v>0</v>
      </c>
      <c r="N319">
        <f>VLOOKUP("*"&amp;G319&amp;"*",[1]Key!$N$2:$O$6,2,FALSE)</f>
        <v>0</v>
      </c>
      <c r="O319">
        <f>VLOOKUP("*"&amp;G319&amp;"*",[1]Key!$R$2:$S$11,2,FALSE)</f>
        <v>0</v>
      </c>
      <c r="P319">
        <v>1060</v>
      </c>
      <c r="Q319" s="2">
        <v>21000000</v>
      </c>
      <c r="R319" t="s">
        <v>33</v>
      </c>
      <c r="S319">
        <f>VLOOKUP(R319, [1]Key!$U$2:$V$27, 2, FALSE)</f>
        <v>1</v>
      </c>
      <c r="T319">
        <f t="shared" si="34"/>
        <v>0</v>
      </c>
      <c r="U319">
        <f>_xlfn.IFS(C319=2018, VLOOKUP(H319, '[1]State Pop'!$B$2:$G$55,6),C319=2017, VLOOKUP(H319, '[1]State Pop'!$B$2:$F$55,5),C319=2016, VLOOKUP(H319, '[1]State Pop'!$B$2:$F$55,4), C319=2015, VLOOKUP(H319, '[1]State Pop'!$B$2:$F$55,3), C319=2014, VLOOKUP(H319, '[1]State Pop'!$B$2:$F$55,2))</f>
        <v>0</v>
      </c>
      <c r="V319">
        <f>_xlfn.IFS(C319=2014,_xlfn.IFS(D319=1,VLOOKUP(H319,[1]Film_Workers!$B$2:$BD$55,2,FALSE),D319=2,VLOOKUP(H319,[1]Film_Workers!$B$2:$BD$55,3,FALSE),D319=3,VLOOKUP(H319,[1]Film_Workers!$B$2:$BD$55,4,FALSE),D319=4,VLOOKUP(H319,[1]Film_Workers!$B$2:$BD$55,5,FALSE),D319=5,VLOOKUP(H319,[1]Film_Workers!$B$2:$BD$55,6,FALSE),D319=6,VLOOKUP(H319,[1]Film_Workers!$B$2:$BD$55,7,FALSE),D319=7,VLOOKUP(H319,[1]Film_Workers!$B$2:$BD$55,8,FALSE),D319=8,VLOOKUP(H319,[1]Film_Workers!$B$2:$BD$55,9,FALSE),D319=9,VLOOKUP(H319,[1]Film_Workers!$B$2:$BD$55,10,FALSE),D319=10,VLOOKUP(H319,[1]Film_Workers!$B$2:$BD$55,11,FALSE),D319=11,VLOOKUP(H319,[1]Film_Workers!$B$2:$BD$55,12,FALSE),D319=12,VLOOKUP(H319,[1]Film_Workers!$B$2:$BD$55,13,FALSE)),C319=2015,_xlfn.IFS(D319=1,VLOOKUP(H319,[1]Film_Workers!$B$2:$BD$55,14,FALSE),D319=2,VLOOKUP(H319,[1]Film_Workers!$B$2:$BD$55,15,FALSE),D319=3,VLOOKUP(H319,[1]Film_Workers!$B$2:$BD$55,16,FALSE),D319=4,VLOOKUP(H319,[1]Film_Workers!$B$2:$BD$55,17,FALSE),D319=5,VLOOKUP(H319,[1]Film_Workers!$B$2:$BD$55,18,FALSE),D319=6,VLOOKUP(H319,[1]Film_Workers!$B$2:$BD$55,19,FALSE),D319=7,VLOOKUP(H319,[1]Film_Workers!$B$2:$BD$55,20,FALSE),D319=8,VLOOKUP(H319,[1]Film_Workers!$B$2:$BD$55,21,FALSE),D319=9,VLOOKUP(H319,[1]Film_Workers!$B$2:$BD$55,22,FALSE),D319=10,VLOOKUP(H319,[1]Film_Workers!$B$2:$BD$55,23,FALSE),D319=11,VLOOKUP(H319,[1]Film_Workers!$B$2:$BD$55,24,FALSE),D319=12,VLOOKUP(H319,[1]Film_Workers!$B$2:$BD$55,25,FALSE)),C319=2016,_xlfn.IFS(D319=1,VLOOKUP(H319,[1]Film_Workers!$B$2:$BD$55,26,FALSE),D319=2,VLOOKUP(H319,[1]Film_Workers!$B$2:$BD$55,27,FALSE),D319=3,VLOOKUP(H319,[1]Film_Workers!$B$2:$BD$55,28,FALSE),D319=4,VLOOKUP(H319,[1]Film_Workers!$B$2:$BD$55,29,FALSE),D319=5,VLOOKUP(H319,[1]Film_Workers!$B$2:$BD$55,30,FALSE),D319=6,VLOOKUP(H319,[1]Film_Workers!$B$2:$BD$55,31,FALSE),D319=7,VLOOKUP(H319,[1]Film_Workers!$B$2:$BD$55,32,FALSE),D319=8,VLOOKUP(H319,[1]Film_Workers!$B$2:$BD$55,33,FALSE),D319=9,VLOOKUP(H319,[1]Film_Workers!$B$2:$BD$55,34,FALSE),D319=10,VLOOKUP(H319,[1]Film_Workers!$B$2:$BD$55,35,FALSE),D319=11,VLOOKUP(H319,[1]Film_Workers!$B$2:$BD$55,36,FALSE),D319=12,VLOOKUP(H319,[1]Film_Workers!$B$2:$BD$55,37,FALSE)),C319=2017,_xlfn.IFS(D319=1,VLOOKUP(H319,[1]Film_Workers!$B$2:$BD$55,38,FALSE),D319=2,VLOOKUP(H319,[1]Film_Workers!$B$2:$BD$55,39,FALSE),D319=3,VLOOKUP(H319,[1]Film_Workers!$B$2:$BD$55,40,FALSE),D319=4,VLOOKUP(H319,[1]Film_Workers!$B$2:$BD$55,41,FALSE),D319=5,VLOOKUP(H319,[1]Film_Workers!$B$2:$BD$55,42,FALSE),D319=6,VLOOKUP(H319,[1]Film_Workers!$B$2:$BD$55,43,FALSE),D319=7,VLOOKUP(H319,[1]Film_Workers!$B$2:$BD$55,43,FALSE),D319=8,VLOOKUP(H319,[1]Film_Workers!$B$2:$BD$55,44,FALSE),D319=9,VLOOKUP(H319,[1]Film_Workers!$B$2:$BD$55,45,FALSE),D319=10,VLOOKUP(H319,[1]Film_Workers!$B$2:$BD$55,46,FALSE),D319=11,VLOOKUP(H319,[1]Film_Workers!$B$2:$BD$55,47,FALSE),D319=12,VLOOKUP(H319,[1]Film_Workers!$B$2:$BD$55,48)),C319=2018,_xlfn.IFS(D319=1,VLOOKUP(H319,[1]Film_Workers!$B$2:$BD$55,49,FALSE),D319=2,VLOOKUP(H319,[1]Film_Workers!$B$2:$BD$55,50,FALSE),D319=3,VLOOKUP(H319,[1]Film_Workers!$B$2:$BD$55,51,FALSE),D319=4,VLOOKUP(H319,[1]Film_Workers!$B$2:$BD$55,52,FALSE),D319=5,VLOOKUP(H319,[1]Film_Workers!$B$2:$BD$55,53,FALSE),D319=6,VLOOKUP(H319,[1]Film_Workers!$B$2:$BD$55,54)))</f>
        <v>0</v>
      </c>
      <c r="W319">
        <f>_xlfn.IFS(C319=2014,_xlfn.IFS(D319=1,VLOOKUP(H319,[1]Priv_Workers!$B$2:$BD$55,2,FALSE),D319=2,VLOOKUP(H319,[1]Priv_Workers!$B$2:$BD$55,3,FALSE),D319=3,VLOOKUP(H319,[1]Priv_Workers!$B$2:$BD$55,4,FALSE),D319=4,VLOOKUP(H319,[1]Priv_Workers!$B$2:$BD$55,5,FALSE),D319=5,VLOOKUP(H319,[1]Priv_Workers!$B$2:$BD$55,6,FALSE),D319=6,VLOOKUP(H319,[1]Priv_Workers!$B$2:$BD$55,7,FALSE),D319=7,VLOOKUP(H319,[1]Priv_Workers!$B$2:$BD$55,8,FALSE),D319=8,VLOOKUP(H319,[1]Priv_Workers!$B$2:$BD$55,9,FALSE),D319=9,VLOOKUP(H319,[1]Priv_Workers!$B$2:$BD$55,10,FALSE),D319=10,VLOOKUP(H319,[1]Priv_Workers!$B$2:$BD$55,11,FALSE),D319=11,VLOOKUP(H319,[1]Priv_Workers!$B$2:$BD$55,12,FALSE),D319=12,VLOOKUP(H319,[1]Priv_Workers!$B$2:$BD$55,13,FALSE)),C319=2015,_xlfn.IFS(D319=1,VLOOKUP(H319,[1]Priv_Workers!$B$2:$BD$55,14,FALSE),D319=2,VLOOKUP(H319,[1]Priv_Workers!$B$2:$BD$55,15,FALSE),D319=3,VLOOKUP(H319,[1]Priv_Workers!$B$2:$BD$55,16,FALSE),D319=4,VLOOKUP(H319,[1]Priv_Workers!$B$2:$BD$55,17,FALSE),D319=5,VLOOKUP(H319,[1]Priv_Workers!$B$2:$BD$55,18,FALSE),D319=6,VLOOKUP(H319,[1]Priv_Workers!$B$2:$BD$55,19,FALSE),D319=7,VLOOKUP(H319,[1]Priv_Workers!$B$2:$BD$55,20,FALSE),D319=8,VLOOKUP(H319,[1]Priv_Workers!$B$2:$BD$55,21,FALSE),D319=9,VLOOKUP(H319,[1]Priv_Workers!$B$2:$BD$55,22,FALSE),D319=10,VLOOKUP(H319,[1]Priv_Workers!$B$2:$BD$55,23,FALSE),D319=11,VLOOKUP(H319,[1]Priv_Workers!$B$2:$BD$55,24,FALSE),D319=12,VLOOKUP(H319,[1]Priv_Workers!$B$2:$BD$55,25,FALSE)),C319=2016,_xlfn.IFS(D319=1,VLOOKUP(H319,[1]Priv_Workers!$B$2:$BD$55,26,FALSE),D319=2,VLOOKUP(H319,[1]Priv_Workers!$B$2:$BD$55,27,FALSE),D319=3,VLOOKUP(H319,[1]Priv_Workers!$B$2:$BD$55,28,FALSE),D319=4,VLOOKUP(H319,[1]Priv_Workers!$B$2:$BD$55,29,FALSE),D319=5,VLOOKUP(H319,[1]Priv_Workers!$B$2:$BD$55,30,FALSE),D319=6,VLOOKUP(H319,[1]Priv_Workers!$B$2:$BD$55,31,FALSE),D319=7,VLOOKUP(H319,[1]Priv_Workers!$B$2:$BD$55,32,FALSE),D319=8,VLOOKUP(H319,[1]Priv_Workers!$B$2:$BD$55,33,FALSE),D319=9,VLOOKUP(H319,[1]Priv_Workers!$B$2:$BD$55,34,FALSE),D319=10,VLOOKUP(H319,[1]Priv_Workers!$B$2:$BD$55,35,FALSE),D319=11,VLOOKUP(H319,[1]Priv_Workers!$B$2:$BD$55,36,FALSE),D319=12,VLOOKUP(H319,[1]Priv_Workers!$B$2:$BD$55,37,FALSE)),C319=2017,_xlfn.IFS(D319=1,VLOOKUP(H319,[1]Priv_Workers!$B$2:$BD$55,38,FALSE),D319=2,VLOOKUP(H319,[1]Priv_Workers!$B$2:$BD$55,39,FALSE),D319=3,VLOOKUP(H319,[1]Priv_Workers!$B$2:$BD$55,40,FALSE),D319=4,VLOOKUP(H319,[1]Priv_Workers!$B$2:$BD$55,41,FALSE),D319=5,VLOOKUP(H319,[1]Priv_Workers!$B$2:$BD$55,42,FALSE),D319=6,VLOOKUP(H319,[1]Priv_Workers!$B$2:$BD$55,43,FALSE),D319=7,VLOOKUP(H319,[1]Priv_Workers!$B$2:$BD$55,43,FALSE),D319=8,VLOOKUP(H319,[1]Priv_Workers!$B$2:$BD$55,44,FALSE),D319=9,VLOOKUP(H319,[1]Priv_Workers!$B$2:$BD$55,45,FALSE),D319=10,VLOOKUP(H319,[1]Priv_Workers!$B$2:$BD$55,46,FALSE),D319=11,VLOOKUP(H319,[1]Priv_Workers!$B$2:$BD$55,47,FALSE),D319=12,VLOOKUP(H319,[1]Priv_Workers!$B$2:$BD$55,48)),C319=2018,_xlfn.IFS(D319=1,VLOOKUP(H319,[1]Priv_Workers!$B$2:$BD$55,49,FALSE),D319=2,VLOOKUP(H319,[1]Priv_Workers!$B$2:$BD$55,50,FALSE),D319=3,VLOOKUP(H319,[1]Priv_Workers!$B$2:$BD$55,51,FALSE),D319=4,VLOOKUP(H319,[1]Priv_Workers!$B$2:$BD$55,52,FALSE),D319=5,VLOOKUP(H319,[1]Priv_Workers!$B$2:$BD$55,53,FALSE),D319=6,VLOOKUP(H319,[1]Priv_Workers!$B$2:$BD$55,54)))</f>
        <v>0</v>
      </c>
      <c r="X319" s="3" t="e">
        <f t="shared" si="35"/>
        <v>#DIV/0!</v>
      </c>
      <c r="Y319" s="2">
        <f>_xlfn.IFS(C319=2014, _xlfn.IFS(E319=1, VLOOKUP(H319, [1]Wage_Info!$B$2:$AH$55, 2, FALSE), E319=2, VLOOKUP(H319, [1]Wage_Info!$B$2:$AH$55, 3, FALSE), E319=3, VLOOKUP(H319, [1]Wage_Info!$B$2:$AH$55, 4, FALSE), E319=4, VLOOKUP(H319, [1]Wage_Info!$B$2:$AH$55, 5, FALSE)), C319=2015, _xlfn.IFS(E319=1, VLOOKUP(H319, [1]Wage_Info!$B$2:$AH$55, 6, FALSE), E319=2, VLOOKUP(H319, [1]Wage_Info!$B$2:$AH$55, 7, FALSE), E319=3, VLOOKUP(H319, [1]Wage_Info!$B$2:$AH$55, 8, FALSE), E319=4, VLOOKUP(H319, [1]Wage_Info!$B$2:$AH$55, 9, FALSE)), C319=2016, _xlfn.IFS(E319=1, VLOOKUP(H319, [1]Wage_Info!$B$2:$AH$55, 10, FALSE), E319=2, VLOOKUP(H319, [1]Wage_Info!$B$2:$AH$55, 11, FALSE), E319=3, VLOOKUP(H319, [1]Wage_Info!$B$2:$AH$55, 12, FALSE), E319=4, VLOOKUP(H319, [1]Wage_Info!$B$2:$AH$55, 13, FALSE)), C319=2017, _xlfn.IFS(E319=1, VLOOKUP(H319, [1]Wage_Info!$B$2:$AH$55, 14, FALSE), E319=2, VLOOKUP(H319, [1]Wage_Info!$B$2:$AH$55, 15, FALSE), E319=3, VLOOKUP(H319, [1]Wage_Info!$B$2:$AH$55, 16, FALSE), E319=4, VLOOKUP(H319, [1]Wage_Info!$B$2:$AH$55, 17, FALSE)), C319 = 2018, _xlfn.IFS(E319=1, VLOOKUP(H319, [1]Wage_Info!$B$2:$AH$55, 18, FALSE), E319=3, VLOOKUP(H319, [1]Wage_Info!$B$2:$AH$55, 19, FALSE)))</f>
        <v>0</v>
      </c>
      <c r="Z319" s="2">
        <f>_xlfn.IFS(C319=2014, _xlfn.IFS(E319=1, VLOOKUP(H319, [1]Wage_Info!$B$2:$AL$55, 20, FALSE), E319=2, VLOOKUP(H319, [1]Wage_Info!$B$2:$AL$55, 21, FALSE), E319=3, VLOOKUP(H319, [1]Wage_Info!$B$2:$AL$55, 22, FALSE), E319=4, VLOOKUP(H319, [1]Wage_Info!$B$2:$AL$55, 23, FALSE)), C319=2015, _xlfn.IFS(E319=1, VLOOKUP(H319, [1]Wage_Info!$B$2:$AL$55, 24, FALSE), E319=2, VLOOKUP(H319, [1]Wage_Info!$B$2:$AL$55, 25, FALSE), E319=3, VLOOKUP(H319, [1]Wage_Info!$B$2:$AL$55, 26, FALSE), E319=4, VLOOKUP(H319, [1]Wage_Info!$B$2:$AL$55, 27, FALSE)), C319=2016, _xlfn.IFS(E319=1, VLOOKUP(H319, [1]Wage_Info!$B$2:$AL$55, 28, FALSE), E319=2, VLOOKUP(H319, [1]Wage_Info!$B$2:$AL$55, 29, FALSE), E319=3, VLOOKUP(H319, [1]Wage_Info!$B$2:$AL$55, 30, FALSE), E319=4, VLOOKUP(H319, [1]Wage_Info!$B$2:$AL$55, 31, FALSE)), C319=2017, _xlfn.IFS(E319=1, VLOOKUP(H319, [1]Wage_Info!$B$2:$AL$55, 32, FALSE), E319=2, VLOOKUP(H319, [1]Wage_Info!$B$2:$AL$55, 33, FALSE), E319=3, VLOOKUP(H319, [1]Wage_Info!$B$2:$AL$55, 34, FALSE), E319=4, VLOOKUP(H319, [1]Wage_Info!$B$2:$AL$55, 35, FALSE)), C319 = 2018, _xlfn.IFS(E319=1, VLOOKUP(H319, [1]Wage_Info!$B$2:$AL$55, 36, FALSE), E319=2, VLOOKUP(H319, [1]Wage_Info!$B$2:$AL$55, 37, FALSE)))</f>
        <v>0</v>
      </c>
      <c r="AA319" s="4" t="e">
        <f t="shared" si="36"/>
        <v>#DIV/0!</v>
      </c>
      <c r="AB319">
        <f>[1]Key!C319</f>
        <v>1</v>
      </c>
      <c r="AC319">
        <f t="shared" si="37"/>
        <v>0</v>
      </c>
      <c r="AD319">
        <f t="shared" si="38"/>
        <v>0</v>
      </c>
      <c r="AE319">
        <f t="shared" si="39"/>
        <v>0</v>
      </c>
      <c r="AF319">
        <f>[1]Key!D319</f>
        <v>0</v>
      </c>
    </row>
    <row r="320" spans="1:32" x14ac:dyDescent="0.3">
      <c r="A320">
        <v>319</v>
      </c>
      <c r="B320">
        <v>138</v>
      </c>
      <c r="C320">
        <v>2015</v>
      </c>
      <c r="D320">
        <v>9</v>
      </c>
      <c r="E320">
        <f t="shared" si="32"/>
        <v>3</v>
      </c>
      <c r="F320">
        <v>2017</v>
      </c>
      <c r="G320" t="s">
        <v>62</v>
      </c>
      <c r="H320" s="1">
        <f>VALUE(IF(G320="foreign",53,SUBSTITUTE(G320,G320,VLOOKUP(G320,[1]Key!$G$2:$H$55,2,))))</f>
        <v>53</v>
      </c>
      <c r="I320" t="s">
        <v>32</v>
      </c>
      <c r="J320">
        <f>VALUE(_xlfn.IFS(I320="foreign",53,I320="fictional",54, I320="unspecified", 55, NOT(OR(I320="foreign",I320="fictional")),SUBSTITUTE(I320,I320,VLOOKUP(I320,[1]Key!$G$2:$H$55,2,))))</f>
        <v>53</v>
      </c>
      <c r="K320">
        <f t="shared" si="33"/>
        <v>1</v>
      </c>
      <c r="L320">
        <f>VLOOKUP(H320, [1]Key!$H$2:$K$54, 2)</f>
        <v>0</v>
      </c>
      <c r="M320">
        <f>VLOOKUP(J320, [1]Key!$H$2:$K$54, 2)</f>
        <v>0</v>
      </c>
      <c r="N320">
        <f>VLOOKUP("*"&amp;G320&amp;"*",[1]Key!$N$2:$O$6,2,FALSE)</f>
        <v>0</v>
      </c>
      <c r="O320">
        <f>VLOOKUP("*"&amp;G320&amp;"*",[1]Key!$R$2:$S$11,2,FALSE)</f>
        <v>0</v>
      </c>
      <c r="P320">
        <v>1057</v>
      </c>
      <c r="Q320" s="2">
        <v>20000000</v>
      </c>
      <c r="R320" t="s">
        <v>33</v>
      </c>
      <c r="S320">
        <f>VLOOKUP(R320, [1]Key!$U$2:$V$27, 2, FALSE)</f>
        <v>1</v>
      </c>
      <c r="T320">
        <f t="shared" si="34"/>
        <v>0</v>
      </c>
      <c r="U320">
        <f>_xlfn.IFS(C320=2018, VLOOKUP(H320, '[1]State Pop'!$B$2:$G$55,6),C320=2017, VLOOKUP(H320, '[1]State Pop'!$B$2:$F$55,5),C320=2016, VLOOKUP(H320, '[1]State Pop'!$B$2:$F$55,4), C320=2015, VLOOKUP(H320, '[1]State Pop'!$B$2:$F$55,3), C320=2014, VLOOKUP(H320, '[1]State Pop'!$B$2:$F$55,2))</f>
        <v>0</v>
      </c>
      <c r="V320">
        <f>_xlfn.IFS(C320=2014,_xlfn.IFS(D320=1,VLOOKUP(H320,[1]Film_Workers!$B$2:$BD$55,2,FALSE),D320=2,VLOOKUP(H320,[1]Film_Workers!$B$2:$BD$55,3,FALSE),D320=3,VLOOKUP(H320,[1]Film_Workers!$B$2:$BD$55,4,FALSE),D320=4,VLOOKUP(H320,[1]Film_Workers!$B$2:$BD$55,5,FALSE),D320=5,VLOOKUP(H320,[1]Film_Workers!$B$2:$BD$55,6,FALSE),D320=6,VLOOKUP(H320,[1]Film_Workers!$B$2:$BD$55,7,FALSE),D320=7,VLOOKUP(H320,[1]Film_Workers!$B$2:$BD$55,8,FALSE),D320=8,VLOOKUP(H320,[1]Film_Workers!$B$2:$BD$55,9,FALSE),D320=9,VLOOKUP(H320,[1]Film_Workers!$B$2:$BD$55,10,FALSE),D320=10,VLOOKUP(H320,[1]Film_Workers!$B$2:$BD$55,11,FALSE),D320=11,VLOOKUP(H320,[1]Film_Workers!$B$2:$BD$55,12,FALSE),D320=12,VLOOKUP(H320,[1]Film_Workers!$B$2:$BD$55,13,FALSE)),C320=2015,_xlfn.IFS(D320=1,VLOOKUP(H320,[1]Film_Workers!$B$2:$BD$55,14,FALSE),D320=2,VLOOKUP(H320,[1]Film_Workers!$B$2:$BD$55,15,FALSE),D320=3,VLOOKUP(H320,[1]Film_Workers!$B$2:$BD$55,16,FALSE),D320=4,VLOOKUP(H320,[1]Film_Workers!$B$2:$BD$55,17,FALSE),D320=5,VLOOKUP(H320,[1]Film_Workers!$B$2:$BD$55,18,FALSE),D320=6,VLOOKUP(H320,[1]Film_Workers!$B$2:$BD$55,19,FALSE),D320=7,VLOOKUP(H320,[1]Film_Workers!$B$2:$BD$55,20,FALSE),D320=8,VLOOKUP(H320,[1]Film_Workers!$B$2:$BD$55,21,FALSE),D320=9,VLOOKUP(H320,[1]Film_Workers!$B$2:$BD$55,22,FALSE),D320=10,VLOOKUP(H320,[1]Film_Workers!$B$2:$BD$55,23,FALSE),D320=11,VLOOKUP(H320,[1]Film_Workers!$B$2:$BD$55,24,FALSE),D320=12,VLOOKUP(H320,[1]Film_Workers!$B$2:$BD$55,25,FALSE)),C320=2016,_xlfn.IFS(D320=1,VLOOKUP(H320,[1]Film_Workers!$B$2:$BD$55,26,FALSE),D320=2,VLOOKUP(H320,[1]Film_Workers!$B$2:$BD$55,27,FALSE),D320=3,VLOOKUP(H320,[1]Film_Workers!$B$2:$BD$55,28,FALSE),D320=4,VLOOKUP(H320,[1]Film_Workers!$B$2:$BD$55,29,FALSE),D320=5,VLOOKUP(H320,[1]Film_Workers!$B$2:$BD$55,30,FALSE),D320=6,VLOOKUP(H320,[1]Film_Workers!$B$2:$BD$55,31,FALSE),D320=7,VLOOKUP(H320,[1]Film_Workers!$B$2:$BD$55,32,FALSE),D320=8,VLOOKUP(H320,[1]Film_Workers!$B$2:$BD$55,33,FALSE),D320=9,VLOOKUP(H320,[1]Film_Workers!$B$2:$BD$55,34,FALSE),D320=10,VLOOKUP(H320,[1]Film_Workers!$B$2:$BD$55,35,FALSE),D320=11,VLOOKUP(H320,[1]Film_Workers!$B$2:$BD$55,36,FALSE),D320=12,VLOOKUP(H320,[1]Film_Workers!$B$2:$BD$55,37,FALSE)),C320=2017,_xlfn.IFS(D320=1,VLOOKUP(H320,[1]Film_Workers!$B$2:$BD$55,38,FALSE),D320=2,VLOOKUP(H320,[1]Film_Workers!$B$2:$BD$55,39,FALSE),D320=3,VLOOKUP(H320,[1]Film_Workers!$B$2:$BD$55,40,FALSE),D320=4,VLOOKUP(H320,[1]Film_Workers!$B$2:$BD$55,41,FALSE),D320=5,VLOOKUP(H320,[1]Film_Workers!$B$2:$BD$55,42,FALSE),D320=6,VLOOKUP(H320,[1]Film_Workers!$B$2:$BD$55,43,FALSE),D320=7,VLOOKUP(H320,[1]Film_Workers!$B$2:$BD$55,43,FALSE),D320=8,VLOOKUP(H320,[1]Film_Workers!$B$2:$BD$55,44,FALSE),D320=9,VLOOKUP(H320,[1]Film_Workers!$B$2:$BD$55,45,FALSE),D320=10,VLOOKUP(H320,[1]Film_Workers!$B$2:$BD$55,46,FALSE),D320=11,VLOOKUP(H320,[1]Film_Workers!$B$2:$BD$55,47,FALSE),D320=12,VLOOKUP(H320,[1]Film_Workers!$B$2:$BD$55,48)),C320=2018,_xlfn.IFS(D320=1,VLOOKUP(H320,[1]Film_Workers!$B$2:$BD$55,49,FALSE),D320=2,VLOOKUP(H320,[1]Film_Workers!$B$2:$BD$55,50,FALSE),D320=3,VLOOKUP(H320,[1]Film_Workers!$B$2:$BD$55,51,FALSE),D320=4,VLOOKUP(H320,[1]Film_Workers!$B$2:$BD$55,52,FALSE),D320=5,VLOOKUP(H320,[1]Film_Workers!$B$2:$BD$55,53,FALSE),D320=6,VLOOKUP(H320,[1]Film_Workers!$B$2:$BD$55,54)))</f>
        <v>0</v>
      </c>
      <c r="W320">
        <f>_xlfn.IFS(C320=2014,_xlfn.IFS(D320=1,VLOOKUP(H320,[1]Priv_Workers!$B$2:$BD$55,2,FALSE),D320=2,VLOOKUP(H320,[1]Priv_Workers!$B$2:$BD$55,3,FALSE),D320=3,VLOOKUP(H320,[1]Priv_Workers!$B$2:$BD$55,4,FALSE),D320=4,VLOOKUP(H320,[1]Priv_Workers!$B$2:$BD$55,5,FALSE),D320=5,VLOOKUP(H320,[1]Priv_Workers!$B$2:$BD$55,6,FALSE),D320=6,VLOOKUP(H320,[1]Priv_Workers!$B$2:$BD$55,7,FALSE),D320=7,VLOOKUP(H320,[1]Priv_Workers!$B$2:$BD$55,8,FALSE),D320=8,VLOOKUP(H320,[1]Priv_Workers!$B$2:$BD$55,9,FALSE),D320=9,VLOOKUP(H320,[1]Priv_Workers!$B$2:$BD$55,10,FALSE),D320=10,VLOOKUP(H320,[1]Priv_Workers!$B$2:$BD$55,11,FALSE),D320=11,VLOOKUP(H320,[1]Priv_Workers!$B$2:$BD$55,12,FALSE),D320=12,VLOOKUP(H320,[1]Priv_Workers!$B$2:$BD$55,13,FALSE)),C320=2015,_xlfn.IFS(D320=1,VLOOKUP(H320,[1]Priv_Workers!$B$2:$BD$55,14,FALSE),D320=2,VLOOKUP(H320,[1]Priv_Workers!$B$2:$BD$55,15,FALSE),D320=3,VLOOKUP(H320,[1]Priv_Workers!$B$2:$BD$55,16,FALSE),D320=4,VLOOKUP(H320,[1]Priv_Workers!$B$2:$BD$55,17,FALSE),D320=5,VLOOKUP(H320,[1]Priv_Workers!$B$2:$BD$55,18,FALSE),D320=6,VLOOKUP(H320,[1]Priv_Workers!$B$2:$BD$55,19,FALSE),D320=7,VLOOKUP(H320,[1]Priv_Workers!$B$2:$BD$55,20,FALSE),D320=8,VLOOKUP(H320,[1]Priv_Workers!$B$2:$BD$55,21,FALSE),D320=9,VLOOKUP(H320,[1]Priv_Workers!$B$2:$BD$55,22,FALSE),D320=10,VLOOKUP(H320,[1]Priv_Workers!$B$2:$BD$55,23,FALSE),D320=11,VLOOKUP(H320,[1]Priv_Workers!$B$2:$BD$55,24,FALSE),D320=12,VLOOKUP(H320,[1]Priv_Workers!$B$2:$BD$55,25,FALSE)),C320=2016,_xlfn.IFS(D320=1,VLOOKUP(H320,[1]Priv_Workers!$B$2:$BD$55,26,FALSE),D320=2,VLOOKUP(H320,[1]Priv_Workers!$B$2:$BD$55,27,FALSE),D320=3,VLOOKUP(H320,[1]Priv_Workers!$B$2:$BD$55,28,FALSE),D320=4,VLOOKUP(H320,[1]Priv_Workers!$B$2:$BD$55,29,FALSE),D320=5,VLOOKUP(H320,[1]Priv_Workers!$B$2:$BD$55,30,FALSE),D320=6,VLOOKUP(H320,[1]Priv_Workers!$B$2:$BD$55,31,FALSE),D320=7,VLOOKUP(H320,[1]Priv_Workers!$B$2:$BD$55,32,FALSE),D320=8,VLOOKUP(H320,[1]Priv_Workers!$B$2:$BD$55,33,FALSE),D320=9,VLOOKUP(H320,[1]Priv_Workers!$B$2:$BD$55,34,FALSE),D320=10,VLOOKUP(H320,[1]Priv_Workers!$B$2:$BD$55,35,FALSE),D320=11,VLOOKUP(H320,[1]Priv_Workers!$B$2:$BD$55,36,FALSE),D320=12,VLOOKUP(H320,[1]Priv_Workers!$B$2:$BD$55,37,FALSE)),C320=2017,_xlfn.IFS(D320=1,VLOOKUP(H320,[1]Priv_Workers!$B$2:$BD$55,38,FALSE),D320=2,VLOOKUP(H320,[1]Priv_Workers!$B$2:$BD$55,39,FALSE),D320=3,VLOOKUP(H320,[1]Priv_Workers!$B$2:$BD$55,40,FALSE),D320=4,VLOOKUP(H320,[1]Priv_Workers!$B$2:$BD$55,41,FALSE),D320=5,VLOOKUP(H320,[1]Priv_Workers!$B$2:$BD$55,42,FALSE),D320=6,VLOOKUP(H320,[1]Priv_Workers!$B$2:$BD$55,43,FALSE),D320=7,VLOOKUP(H320,[1]Priv_Workers!$B$2:$BD$55,43,FALSE),D320=8,VLOOKUP(H320,[1]Priv_Workers!$B$2:$BD$55,44,FALSE),D320=9,VLOOKUP(H320,[1]Priv_Workers!$B$2:$BD$55,45,FALSE),D320=10,VLOOKUP(H320,[1]Priv_Workers!$B$2:$BD$55,46,FALSE),D320=11,VLOOKUP(H320,[1]Priv_Workers!$B$2:$BD$55,47,FALSE),D320=12,VLOOKUP(H320,[1]Priv_Workers!$B$2:$BD$55,48)),C320=2018,_xlfn.IFS(D320=1,VLOOKUP(H320,[1]Priv_Workers!$B$2:$BD$55,49,FALSE),D320=2,VLOOKUP(H320,[1]Priv_Workers!$B$2:$BD$55,50,FALSE),D320=3,VLOOKUP(H320,[1]Priv_Workers!$B$2:$BD$55,51,FALSE),D320=4,VLOOKUP(H320,[1]Priv_Workers!$B$2:$BD$55,52,FALSE),D320=5,VLOOKUP(H320,[1]Priv_Workers!$B$2:$BD$55,53,FALSE),D320=6,VLOOKUP(H320,[1]Priv_Workers!$B$2:$BD$55,54)))</f>
        <v>0</v>
      </c>
      <c r="X320" s="3" t="e">
        <f t="shared" si="35"/>
        <v>#DIV/0!</v>
      </c>
      <c r="Y320" s="2">
        <f>_xlfn.IFS(C320=2014, _xlfn.IFS(E320=1, VLOOKUP(H320, [1]Wage_Info!$B$2:$AH$55, 2, FALSE), E320=2, VLOOKUP(H320, [1]Wage_Info!$B$2:$AH$55, 3, FALSE), E320=3, VLOOKUP(H320, [1]Wage_Info!$B$2:$AH$55, 4, FALSE), E320=4, VLOOKUP(H320, [1]Wage_Info!$B$2:$AH$55, 5, FALSE)), C320=2015, _xlfn.IFS(E320=1, VLOOKUP(H320, [1]Wage_Info!$B$2:$AH$55, 6, FALSE), E320=2, VLOOKUP(H320, [1]Wage_Info!$B$2:$AH$55, 7, FALSE), E320=3, VLOOKUP(H320, [1]Wage_Info!$B$2:$AH$55, 8, FALSE), E320=4, VLOOKUP(H320, [1]Wage_Info!$B$2:$AH$55, 9, FALSE)), C320=2016, _xlfn.IFS(E320=1, VLOOKUP(H320, [1]Wage_Info!$B$2:$AH$55, 10, FALSE), E320=2, VLOOKUP(H320, [1]Wage_Info!$B$2:$AH$55, 11, FALSE), E320=3, VLOOKUP(H320, [1]Wage_Info!$B$2:$AH$55, 12, FALSE), E320=4, VLOOKUP(H320, [1]Wage_Info!$B$2:$AH$55, 13, FALSE)), C320=2017, _xlfn.IFS(E320=1, VLOOKUP(H320, [1]Wage_Info!$B$2:$AH$55, 14, FALSE), E320=2, VLOOKUP(H320, [1]Wage_Info!$B$2:$AH$55, 15, FALSE), E320=3, VLOOKUP(H320, [1]Wage_Info!$B$2:$AH$55, 16, FALSE), E320=4, VLOOKUP(H320, [1]Wage_Info!$B$2:$AH$55, 17, FALSE)), C320 = 2018, _xlfn.IFS(E320=1, VLOOKUP(H320, [1]Wage_Info!$B$2:$AH$55, 18, FALSE), E320=3, VLOOKUP(H320, [1]Wage_Info!$B$2:$AH$55, 19, FALSE)))</f>
        <v>0</v>
      </c>
      <c r="Z320" s="2">
        <f>_xlfn.IFS(C320=2014, _xlfn.IFS(E320=1, VLOOKUP(H320, [1]Wage_Info!$B$2:$AL$55, 20, FALSE), E320=2, VLOOKUP(H320, [1]Wage_Info!$B$2:$AL$55, 21, FALSE), E320=3, VLOOKUP(H320, [1]Wage_Info!$B$2:$AL$55, 22, FALSE), E320=4, VLOOKUP(H320, [1]Wage_Info!$B$2:$AL$55, 23, FALSE)), C320=2015, _xlfn.IFS(E320=1, VLOOKUP(H320, [1]Wage_Info!$B$2:$AL$55, 24, FALSE), E320=2, VLOOKUP(H320, [1]Wage_Info!$B$2:$AL$55, 25, FALSE), E320=3, VLOOKUP(H320, [1]Wage_Info!$B$2:$AL$55, 26, FALSE), E320=4, VLOOKUP(H320, [1]Wage_Info!$B$2:$AL$55, 27, FALSE)), C320=2016, _xlfn.IFS(E320=1, VLOOKUP(H320, [1]Wage_Info!$B$2:$AL$55, 28, FALSE), E320=2, VLOOKUP(H320, [1]Wage_Info!$B$2:$AL$55, 29, FALSE), E320=3, VLOOKUP(H320, [1]Wage_Info!$B$2:$AL$55, 30, FALSE), E320=4, VLOOKUP(H320, [1]Wage_Info!$B$2:$AL$55, 31, FALSE)), C320=2017, _xlfn.IFS(E320=1, VLOOKUP(H320, [1]Wage_Info!$B$2:$AL$55, 32, FALSE), E320=2, VLOOKUP(H320, [1]Wage_Info!$B$2:$AL$55, 33, FALSE), E320=3, VLOOKUP(H320, [1]Wage_Info!$B$2:$AL$55, 34, FALSE), E320=4, VLOOKUP(H320, [1]Wage_Info!$B$2:$AL$55, 35, FALSE)), C320 = 2018, _xlfn.IFS(E320=1, VLOOKUP(H320, [1]Wage_Info!$B$2:$AL$55, 36, FALSE), E320=2, VLOOKUP(H320, [1]Wage_Info!$B$2:$AL$55, 37, FALSE)))</f>
        <v>0</v>
      </c>
      <c r="AA320" s="4" t="e">
        <f t="shared" si="36"/>
        <v>#DIV/0!</v>
      </c>
      <c r="AB320">
        <f>[1]Key!C320</f>
        <v>1</v>
      </c>
      <c r="AC320">
        <f t="shared" si="37"/>
        <v>0</v>
      </c>
      <c r="AD320">
        <f t="shared" si="38"/>
        <v>0</v>
      </c>
      <c r="AE320">
        <f t="shared" si="39"/>
        <v>0</v>
      </c>
      <c r="AF320">
        <f>[1]Key!D320</f>
        <v>0</v>
      </c>
    </row>
    <row r="321" spans="1:32" x14ac:dyDescent="0.3">
      <c r="A321">
        <v>320</v>
      </c>
      <c r="B321">
        <v>139</v>
      </c>
      <c r="C321">
        <v>2015</v>
      </c>
      <c r="D321">
        <v>12</v>
      </c>
      <c r="E321">
        <f t="shared" si="32"/>
        <v>4</v>
      </c>
      <c r="F321">
        <v>2017</v>
      </c>
      <c r="G321" t="s">
        <v>40</v>
      </c>
      <c r="H321" s="1">
        <f>VALUE(IF(G321="foreign",53,SUBSTITUTE(G321,G321,VLOOKUP(G321,[1]Key!$G$2:$H$55,2,))))</f>
        <v>5</v>
      </c>
      <c r="I321" t="s">
        <v>40</v>
      </c>
      <c r="J321">
        <f>VALUE(_xlfn.IFS(I321="foreign",53,I321="fictional",54, I321="unspecified", 55, NOT(OR(I321="foreign",I321="fictional")),SUBSTITUTE(I321,I321,VLOOKUP(I321,[1]Key!$G$2:$H$55,2,))))</f>
        <v>5</v>
      </c>
      <c r="K321">
        <f t="shared" si="33"/>
        <v>1</v>
      </c>
      <c r="L321">
        <f>VLOOKUP(H321, [1]Key!$H$2:$K$54, 2)</f>
        <v>3</v>
      </c>
      <c r="M321">
        <f>VLOOKUP(J321, [1]Key!$H$2:$K$54, 2)</f>
        <v>3</v>
      </c>
      <c r="N321">
        <f>VLOOKUP("*"&amp;G321&amp;"*",[1]Key!$N$2:$O$6,2,FALSE)</f>
        <v>4</v>
      </c>
      <c r="O321">
        <f>VLOOKUP("*"&amp;G321&amp;"*",[1]Key!$R$2:$S$11,2,FALSE)</f>
        <v>6</v>
      </c>
      <c r="P321">
        <v>1010</v>
      </c>
      <c r="Q321" s="2">
        <v>10000000</v>
      </c>
      <c r="R321" t="s">
        <v>92</v>
      </c>
      <c r="S321">
        <f>VLOOKUP(R321, [1]Key!$U$2:$V$50, 2, FALSE)</f>
        <v>14</v>
      </c>
      <c r="T321">
        <f t="shared" si="34"/>
        <v>1</v>
      </c>
      <c r="U321">
        <f>_xlfn.IFS(C321=2018, VLOOKUP(H321, '[1]State Pop'!$B$2:$G$55,6),C321=2017, VLOOKUP(H321, '[1]State Pop'!$B$2:$F$55,5),C321=2016, VLOOKUP(H321, '[1]State Pop'!$B$2:$F$55,4), C321=2015, VLOOKUP(H321, '[1]State Pop'!$B$2:$F$55,3), C321=2014, VLOOKUP(H321, '[1]State Pop'!$B$2:$F$55,2))</f>
        <v>39032444</v>
      </c>
      <c r="V321">
        <f>_xlfn.IFS(C321=2014,_xlfn.IFS(D321=1,VLOOKUP(H321,[1]Film_Workers!$B$2:$BD$55,2,FALSE),D321=2,VLOOKUP(H321,[1]Film_Workers!$B$2:$BD$55,3,FALSE),D321=3,VLOOKUP(H321,[1]Film_Workers!$B$2:$BD$55,4,FALSE),D321=4,VLOOKUP(H321,[1]Film_Workers!$B$2:$BD$55,5,FALSE),D321=5,VLOOKUP(H321,[1]Film_Workers!$B$2:$BD$55,6,FALSE),D321=6,VLOOKUP(H321,[1]Film_Workers!$B$2:$BD$55,7,FALSE),D321=7,VLOOKUP(H321,[1]Film_Workers!$B$2:$BD$55,8,FALSE),D321=8,VLOOKUP(H321,[1]Film_Workers!$B$2:$BD$55,9,FALSE),D321=9,VLOOKUP(H321,[1]Film_Workers!$B$2:$BD$55,10,FALSE),D321=10,VLOOKUP(H321,[1]Film_Workers!$B$2:$BD$55,11,FALSE),D321=11,VLOOKUP(H321,[1]Film_Workers!$B$2:$BD$55,12,FALSE),D321=12,VLOOKUP(H321,[1]Film_Workers!$B$2:$BD$55,13,FALSE)),C321=2015,_xlfn.IFS(D321=1,VLOOKUP(H321,[1]Film_Workers!$B$2:$BD$55,14,FALSE),D321=2,VLOOKUP(H321,[1]Film_Workers!$B$2:$BD$55,15,FALSE),D321=3,VLOOKUP(H321,[1]Film_Workers!$B$2:$BD$55,16,FALSE),D321=4,VLOOKUP(H321,[1]Film_Workers!$B$2:$BD$55,17,FALSE),D321=5,VLOOKUP(H321,[1]Film_Workers!$B$2:$BD$55,18,FALSE),D321=6,VLOOKUP(H321,[1]Film_Workers!$B$2:$BD$55,19,FALSE),D321=7,VLOOKUP(H321,[1]Film_Workers!$B$2:$BD$55,20,FALSE),D321=8,VLOOKUP(H321,[1]Film_Workers!$B$2:$BD$55,21,FALSE),D321=9,VLOOKUP(H321,[1]Film_Workers!$B$2:$BD$55,22,FALSE),D321=10,VLOOKUP(H321,[1]Film_Workers!$B$2:$BD$55,23,FALSE),D321=11,VLOOKUP(H321,[1]Film_Workers!$B$2:$BD$55,24,FALSE),D321=12,VLOOKUP(H321,[1]Film_Workers!$B$2:$BD$55,25,FALSE)),C321=2016,_xlfn.IFS(D321=1,VLOOKUP(H321,[1]Film_Workers!$B$2:$BD$55,26,FALSE),D321=2,VLOOKUP(H321,[1]Film_Workers!$B$2:$BD$55,27,FALSE),D321=3,VLOOKUP(H321,[1]Film_Workers!$B$2:$BD$55,28,FALSE),D321=4,VLOOKUP(H321,[1]Film_Workers!$B$2:$BD$55,29,FALSE),D321=5,VLOOKUP(H321,[1]Film_Workers!$B$2:$BD$55,30,FALSE),D321=6,VLOOKUP(H321,[1]Film_Workers!$B$2:$BD$55,31,FALSE),D321=7,VLOOKUP(H321,[1]Film_Workers!$B$2:$BD$55,32,FALSE),D321=8,VLOOKUP(H321,[1]Film_Workers!$B$2:$BD$55,33,FALSE),D321=9,VLOOKUP(H321,[1]Film_Workers!$B$2:$BD$55,34,FALSE),D321=10,VLOOKUP(H321,[1]Film_Workers!$B$2:$BD$55,35,FALSE),D321=11,VLOOKUP(H321,[1]Film_Workers!$B$2:$BD$55,36,FALSE),D321=12,VLOOKUP(H321,[1]Film_Workers!$B$2:$BD$55,37,FALSE)),C321=2017,_xlfn.IFS(D321=1,VLOOKUP(H321,[1]Film_Workers!$B$2:$BD$55,38,FALSE),D321=2,VLOOKUP(H321,[1]Film_Workers!$B$2:$BD$55,39,FALSE),D321=3,VLOOKUP(H321,[1]Film_Workers!$B$2:$BD$55,40,FALSE),D321=4,VLOOKUP(H321,[1]Film_Workers!$B$2:$BD$55,41,FALSE),D321=5,VLOOKUP(H321,[1]Film_Workers!$B$2:$BD$55,42,FALSE),D321=6,VLOOKUP(H321,[1]Film_Workers!$B$2:$BD$55,43,FALSE),D321=7,VLOOKUP(H321,[1]Film_Workers!$B$2:$BD$55,43,FALSE),D321=8,VLOOKUP(H321,[1]Film_Workers!$B$2:$BD$55,44,FALSE),D321=9,VLOOKUP(H321,[1]Film_Workers!$B$2:$BD$55,45,FALSE),D321=10,VLOOKUP(H321,[1]Film_Workers!$B$2:$BD$55,46,FALSE),D321=11,VLOOKUP(H321,[1]Film_Workers!$B$2:$BD$55,47,FALSE),D321=12,VLOOKUP(H321,[1]Film_Workers!$B$2:$BD$55,48)),C321=2018,_xlfn.IFS(D321=1,VLOOKUP(H321,[1]Film_Workers!$B$2:$BD$55,49,FALSE),D321=2,VLOOKUP(H321,[1]Film_Workers!$B$2:$BD$55,50,FALSE),D321=3,VLOOKUP(H321,[1]Film_Workers!$B$2:$BD$55,51,FALSE),D321=4,VLOOKUP(H321,[1]Film_Workers!$B$2:$BD$55,52,FALSE),D321=5,VLOOKUP(H321,[1]Film_Workers!$B$2:$BD$55,53,FALSE),D321=6,VLOOKUP(H321,[1]Film_Workers!$B$2:$BD$55,54)))</f>
        <v>124487</v>
      </c>
      <c r="W321">
        <f>_xlfn.IFS(C321=2014,_xlfn.IFS(D321=1,VLOOKUP(H321,[1]Priv_Workers!$B$2:$BD$55,2,FALSE),D321=2,VLOOKUP(H321,[1]Priv_Workers!$B$2:$BD$55,3,FALSE),D321=3,VLOOKUP(H321,[1]Priv_Workers!$B$2:$BD$55,4,FALSE),D321=4,VLOOKUP(H321,[1]Priv_Workers!$B$2:$BD$55,5,FALSE),D321=5,VLOOKUP(H321,[1]Priv_Workers!$B$2:$BD$55,6,FALSE),D321=6,VLOOKUP(H321,[1]Priv_Workers!$B$2:$BD$55,7,FALSE),D321=7,VLOOKUP(H321,[1]Priv_Workers!$B$2:$BD$55,8,FALSE),D321=8,VLOOKUP(H321,[1]Priv_Workers!$B$2:$BD$55,9,FALSE),D321=9,VLOOKUP(H321,[1]Priv_Workers!$B$2:$BD$55,10,FALSE),D321=10,VLOOKUP(H321,[1]Priv_Workers!$B$2:$BD$55,11,FALSE),D321=11,VLOOKUP(H321,[1]Priv_Workers!$B$2:$BD$55,12,FALSE),D321=12,VLOOKUP(H321,[1]Priv_Workers!$B$2:$BD$55,13,FALSE)),C321=2015,_xlfn.IFS(D321=1,VLOOKUP(H321,[1]Priv_Workers!$B$2:$BD$55,14,FALSE),D321=2,VLOOKUP(H321,[1]Priv_Workers!$B$2:$BD$55,15,FALSE),D321=3,VLOOKUP(H321,[1]Priv_Workers!$B$2:$BD$55,16,FALSE),D321=4,VLOOKUP(H321,[1]Priv_Workers!$B$2:$BD$55,17,FALSE),D321=5,VLOOKUP(H321,[1]Priv_Workers!$B$2:$BD$55,18,FALSE),D321=6,VLOOKUP(H321,[1]Priv_Workers!$B$2:$BD$55,19,FALSE),D321=7,VLOOKUP(H321,[1]Priv_Workers!$B$2:$BD$55,20,FALSE),D321=8,VLOOKUP(H321,[1]Priv_Workers!$B$2:$BD$55,21,FALSE),D321=9,VLOOKUP(H321,[1]Priv_Workers!$B$2:$BD$55,22,FALSE),D321=10,VLOOKUP(H321,[1]Priv_Workers!$B$2:$BD$55,23,FALSE),D321=11,VLOOKUP(H321,[1]Priv_Workers!$B$2:$BD$55,24,FALSE),D321=12,VLOOKUP(H321,[1]Priv_Workers!$B$2:$BD$55,25,FALSE)),C321=2016,_xlfn.IFS(D321=1,VLOOKUP(H321,[1]Priv_Workers!$B$2:$BD$55,26,FALSE),D321=2,VLOOKUP(H321,[1]Priv_Workers!$B$2:$BD$55,27,FALSE),D321=3,VLOOKUP(H321,[1]Priv_Workers!$B$2:$BD$55,28,FALSE),D321=4,VLOOKUP(H321,[1]Priv_Workers!$B$2:$BD$55,29,FALSE),D321=5,VLOOKUP(H321,[1]Priv_Workers!$B$2:$BD$55,30,FALSE),D321=6,VLOOKUP(H321,[1]Priv_Workers!$B$2:$BD$55,31,FALSE),D321=7,VLOOKUP(H321,[1]Priv_Workers!$B$2:$BD$55,32,FALSE),D321=8,VLOOKUP(H321,[1]Priv_Workers!$B$2:$BD$55,33,FALSE),D321=9,VLOOKUP(H321,[1]Priv_Workers!$B$2:$BD$55,34,FALSE),D321=10,VLOOKUP(H321,[1]Priv_Workers!$B$2:$BD$55,35,FALSE),D321=11,VLOOKUP(H321,[1]Priv_Workers!$B$2:$BD$55,36,FALSE),D321=12,VLOOKUP(H321,[1]Priv_Workers!$B$2:$BD$55,37,FALSE)),C321=2017,_xlfn.IFS(D321=1,VLOOKUP(H321,[1]Priv_Workers!$B$2:$BD$55,38,FALSE),D321=2,VLOOKUP(H321,[1]Priv_Workers!$B$2:$BD$55,39,FALSE),D321=3,VLOOKUP(H321,[1]Priv_Workers!$B$2:$BD$55,40,FALSE),D321=4,VLOOKUP(H321,[1]Priv_Workers!$B$2:$BD$55,41,FALSE),D321=5,VLOOKUP(H321,[1]Priv_Workers!$B$2:$BD$55,42,FALSE),D321=6,VLOOKUP(H321,[1]Priv_Workers!$B$2:$BD$55,43,FALSE),D321=7,VLOOKUP(H321,[1]Priv_Workers!$B$2:$BD$55,43,FALSE),D321=8,VLOOKUP(H321,[1]Priv_Workers!$B$2:$BD$55,44,FALSE),D321=9,VLOOKUP(H321,[1]Priv_Workers!$B$2:$BD$55,45,FALSE),D321=10,VLOOKUP(H321,[1]Priv_Workers!$B$2:$BD$55,46,FALSE),D321=11,VLOOKUP(H321,[1]Priv_Workers!$B$2:$BD$55,47,FALSE),D321=12,VLOOKUP(H321,[1]Priv_Workers!$B$2:$BD$55,48)),C321=2018,_xlfn.IFS(D321=1,VLOOKUP(H321,[1]Priv_Workers!$B$2:$BD$55,49,FALSE),D321=2,VLOOKUP(H321,[1]Priv_Workers!$B$2:$BD$55,50,FALSE),D321=3,VLOOKUP(H321,[1]Priv_Workers!$B$2:$BD$55,51,FALSE),D321=4,VLOOKUP(H321,[1]Priv_Workers!$B$2:$BD$55,52,FALSE),D321=5,VLOOKUP(H321,[1]Priv_Workers!$B$2:$BD$55,53,FALSE),D321=6,VLOOKUP(H321,[1]Priv_Workers!$B$2:$BD$55,54)))</f>
        <v>14183917</v>
      </c>
      <c r="X321" s="3">
        <f t="shared" si="35"/>
        <v>8.776630602110827E-3</v>
      </c>
      <c r="Y321" s="2">
        <f>_xlfn.IFS(C321=2014, _xlfn.IFS(E321=1, VLOOKUP(H321, [1]Wage_Info!$B$2:$AH$55, 2, FALSE), E321=2, VLOOKUP(H321, [1]Wage_Info!$B$2:$AH$55, 3, FALSE), E321=3, VLOOKUP(H321, [1]Wage_Info!$B$2:$AH$55, 4, FALSE), E321=4, VLOOKUP(H321, [1]Wage_Info!$B$2:$AH$55, 5, FALSE)), C321=2015, _xlfn.IFS(E321=1, VLOOKUP(H321, [1]Wage_Info!$B$2:$AH$55, 6, FALSE), E321=2, VLOOKUP(H321, [1]Wage_Info!$B$2:$AH$55, 7, FALSE), E321=3, VLOOKUP(H321, [1]Wage_Info!$B$2:$AH$55, 8, FALSE), E321=4, VLOOKUP(H321, [1]Wage_Info!$B$2:$AH$55, 9, FALSE)), C321=2016, _xlfn.IFS(E321=1, VLOOKUP(H321, [1]Wage_Info!$B$2:$AH$55, 10, FALSE), E321=2, VLOOKUP(H321, [1]Wage_Info!$B$2:$AH$55, 11, FALSE), E321=3, VLOOKUP(H321, [1]Wage_Info!$B$2:$AH$55, 12, FALSE), E321=4, VLOOKUP(H321, [1]Wage_Info!$B$2:$AH$55, 13, FALSE)), C321=2017, _xlfn.IFS(E321=1, VLOOKUP(H321, [1]Wage_Info!$B$2:$AH$55, 14, FALSE), E321=2, VLOOKUP(H321, [1]Wage_Info!$B$2:$AH$55, 15, FALSE), E321=3, VLOOKUP(H321, [1]Wage_Info!$B$2:$AH$55, 16, FALSE), E321=4, VLOOKUP(H321, [1]Wage_Info!$B$2:$AH$55, 17, FALSE)), C321 = 2018, _xlfn.IFS(E321=1, VLOOKUP(H321, [1]Wage_Info!$B$2:$AH$55, 18, FALSE), E321=3, VLOOKUP(H321, [1]Wage_Info!$B$2:$AH$55, 19, FALSE)))</f>
        <v>4081891207</v>
      </c>
      <c r="Z321" s="2">
        <f>_xlfn.IFS(C321=2014, _xlfn.IFS(E321=1, VLOOKUP(H321, [1]Wage_Info!$B$2:$AL$55, 20, FALSE), E321=2, VLOOKUP(H321, [1]Wage_Info!$B$2:$AL$55, 21, FALSE), E321=3, VLOOKUP(H321, [1]Wage_Info!$B$2:$AL$55, 22, FALSE), E321=4, VLOOKUP(H321, [1]Wage_Info!$B$2:$AL$55, 23, FALSE)), C321=2015, _xlfn.IFS(E321=1, VLOOKUP(H321, [1]Wage_Info!$B$2:$AL$55, 24, FALSE), E321=2, VLOOKUP(H321, [1]Wage_Info!$B$2:$AL$55, 25, FALSE), E321=3, VLOOKUP(H321, [1]Wage_Info!$B$2:$AL$55, 26, FALSE), E321=4, VLOOKUP(H321, [1]Wage_Info!$B$2:$AL$55, 27, FALSE)), C321=2016, _xlfn.IFS(E321=1, VLOOKUP(H321, [1]Wage_Info!$B$2:$AL$55, 28, FALSE), E321=2, VLOOKUP(H321, [1]Wage_Info!$B$2:$AL$55, 29, FALSE), E321=3, VLOOKUP(H321, [1]Wage_Info!$B$2:$AL$55, 30, FALSE), E321=4, VLOOKUP(H321, [1]Wage_Info!$B$2:$AL$55, 31, FALSE)), C321=2017, _xlfn.IFS(E321=1, VLOOKUP(H321, [1]Wage_Info!$B$2:$AL$55, 32, FALSE), E321=2, VLOOKUP(H321, [1]Wage_Info!$B$2:$AL$55, 33, FALSE), E321=3, VLOOKUP(H321, [1]Wage_Info!$B$2:$AL$55, 34, FALSE), E321=4, VLOOKUP(H321, [1]Wage_Info!$B$2:$AL$55, 35, FALSE)), C321 = 2018, _xlfn.IFS(E321=1, VLOOKUP(H321, [1]Wage_Info!$B$2:$AL$55, 36, FALSE), E321=2, VLOOKUP(H321, [1]Wage_Info!$B$2:$AL$55, 37, FALSE)))</f>
        <v>235852119833</v>
      </c>
      <c r="AA321" s="4">
        <f t="shared" si="36"/>
        <v>1.7306993932851941E-2</v>
      </c>
      <c r="AB321">
        <f>[1]Key!C321</f>
        <v>1</v>
      </c>
      <c r="AC321">
        <f t="shared" si="37"/>
        <v>1</v>
      </c>
      <c r="AD321">
        <f t="shared" si="38"/>
        <v>0</v>
      </c>
      <c r="AE321">
        <f t="shared" si="39"/>
        <v>1</v>
      </c>
      <c r="AF321">
        <f>[1]Key!D321</f>
        <v>0</v>
      </c>
    </row>
    <row r="322" spans="1:32" x14ac:dyDescent="0.3">
      <c r="A322">
        <v>321</v>
      </c>
      <c r="B322">
        <v>1</v>
      </c>
      <c r="E322" t="e">
        <f t="shared" ref="E322:E385" si="40">_xlfn.IFS(OR(D322=1,D322= 2,D322= 3), 1, OR(D322=4,D322=5,D322=6), 2, OR(D322=7,D322=8,D322=9), 3, OR(D322=10,D322= 11,D322= 12), 4)</f>
        <v>#N/A</v>
      </c>
      <c r="F322">
        <v>2015</v>
      </c>
      <c r="G322" t="s">
        <v>40</v>
      </c>
      <c r="H322" s="1">
        <f>VALUE(IF(G322="foreign",53,SUBSTITUTE(G322,G322,VLOOKUP(G322,[1]Key!$G$2:$H$55,2,))))</f>
        <v>5</v>
      </c>
      <c r="I322" t="s">
        <v>32</v>
      </c>
      <c r="J322">
        <f>VALUE(_xlfn.IFS(I322="foreign",53,I322="fictional",54, I322="unspecified", 55, NOT(OR(I322="foreign",I322="fictional")),SUBSTITUTE(I322,I322,VLOOKUP(I322,[1]Key!$G$2:$H$55,2,))))</f>
        <v>53</v>
      </c>
      <c r="K322">
        <f t="shared" ref="K322:K385" si="41">IF(H322=J322,1,0)</f>
        <v>0</v>
      </c>
      <c r="L322">
        <f>VLOOKUP(H322, [1]Key!$H$2:$K$54, 2)</f>
        <v>3</v>
      </c>
      <c r="M322">
        <f>VLOOKUP(J322, [1]Key!$H$2:$K$54, 2)</f>
        <v>0</v>
      </c>
      <c r="N322">
        <f>VLOOKUP("*"&amp;G322&amp;"*",[1]Key!$N$2:$O$6,2,FALSE)</f>
        <v>4</v>
      </c>
      <c r="O322">
        <f>VLOOKUP("*"&amp;G322&amp;"*",[1]Key!$R$2:$S$11,2,FALSE)</f>
        <v>6</v>
      </c>
      <c r="P322">
        <v>4311</v>
      </c>
      <c r="Q322" s="2">
        <v>74000000</v>
      </c>
      <c r="R322" t="s">
        <v>33</v>
      </c>
      <c r="S322">
        <f>VLOOKUP(R322, [1]Key!$U$2:$V$27, 2, FALSE)</f>
        <v>1</v>
      </c>
      <c r="T322">
        <f t="shared" ref="T322:T385" si="42">IF(S322 &lt; 7, 0, 1)</f>
        <v>0</v>
      </c>
      <c r="U322" t="e">
        <f>_xlfn.IFS(C322=2018, VLOOKUP(H322, '[1]State Pop'!$B$2:$G$55,6),C322=2017, VLOOKUP(H322, '[1]State Pop'!$B$2:$F$55,5),C322=2016, VLOOKUP(H322, '[1]State Pop'!$B$2:$F$55,4), C322=2015, VLOOKUP(H322, '[1]State Pop'!$B$2:$F$55,3), C322=2014, VLOOKUP(H322, '[1]State Pop'!$B$2:$F$55,2))</f>
        <v>#N/A</v>
      </c>
      <c r="V322" t="e">
        <f>_xlfn.IFS(C322=2014,_xlfn.IFS(D322=1,VLOOKUP(H322,[1]Film_Workers!$B$2:$BD$55,2,FALSE),D322=2,VLOOKUP(H322,[1]Film_Workers!$B$2:$BD$55,3,FALSE),D322=3,VLOOKUP(H322,[1]Film_Workers!$B$2:$BD$55,4,FALSE),D322=4,VLOOKUP(H322,[1]Film_Workers!$B$2:$BD$55,5,FALSE),D322=5,VLOOKUP(H322,[1]Film_Workers!$B$2:$BD$55,6,FALSE),D322=6,VLOOKUP(H322,[1]Film_Workers!$B$2:$BD$55,7,FALSE),D322=7,VLOOKUP(H322,[1]Film_Workers!$B$2:$BD$55,8,FALSE),D322=8,VLOOKUP(H322,[1]Film_Workers!$B$2:$BD$55,9,FALSE),D322=9,VLOOKUP(H322,[1]Film_Workers!$B$2:$BD$55,10,FALSE),D322=10,VLOOKUP(H322,[1]Film_Workers!$B$2:$BD$55,11,FALSE),D322=11,VLOOKUP(H322,[1]Film_Workers!$B$2:$BD$55,12,FALSE),D322=12,VLOOKUP(H322,[1]Film_Workers!$B$2:$BD$55,13,FALSE)),C322=2015,_xlfn.IFS(D322=1,VLOOKUP(H322,[1]Film_Workers!$B$2:$BD$55,14,FALSE),D322=2,VLOOKUP(H322,[1]Film_Workers!$B$2:$BD$55,15,FALSE),D322=3,VLOOKUP(H322,[1]Film_Workers!$B$2:$BD$55,16,FALSE),D322=4,VLOOKUP(H322,[1]Film_Workers!$B$2:$BD$55,17,FALSE),D322=5,VLOOKUP(H322,[1]Film_Workers!$B$2:$BD$55,18,FALSE),D322=6,VLOOKUP(H322,[1]Film_Workers!$B$2:$BD$55,19,FALSE),D322=7,VLOOKUP(H322,[1]Film_Workers!$B$2:$BD$55,20,FALSE),D322=8,VLOOKUP(H322,[1]Film_Workers!$B$2:$BD$55,21,FALSE),D322=9,VLOOKUP(H322,[1]Film_Workers!$B$2:$BD$55,22,FALSE),D322=10,VLOOKUP(H322,[1]Film_Workers!$B$2:$BD$55,23,FALSE),D322=11,VLOOKUP(H322,[1]Film_Workers!$B$2:$BD$55,24,FALSE),D322=12,VLOOKUP(H322,[1]Film_Workers!$B$2:$BD$55,25,FALSE)),C322=2016,_xlfn.IFS(D322=1,VLOOKUP(H322,[1]Film_Workers!$B$2:$BD$55,26,FALSE),D322=2,VLOOKUP(H322,[1]Film_Workers!$B$2:$BD$55,27,FALSE),D322=3,VLOOKUP(H322,[1]Film_Workers!$B$2:$BD$55,28,FALSE),D322=4,VLOOKUP(H322,[1]Film_Workers!$B$2:$BD$55,29,FALSE),D322=5,VLOOKUP(H322,[1]Film_Workers!$B$2:$BD$55,30,FALSE),D322=6,VLOOKUP(H322,[1]Film_Workers!$B$2:$BD$55,31,FALSE),D322=7,VLOOKUP(H322,[1]Film_Workers!$B$2:$BD$55,32,FALSE),D322=8,VLOOKUP(H322,[1]Film_Workers!$B$2:$BD$55,33,FALSE),D322=9,VLOOKUP(H322,[1]Film_Workers!$B$2:$BD$55,34,FALSE),D322=10,VLOOKUP(H322,[1]Film_Workers!$B$2:$BD$55,35,FALSE),D322=11,VLOOKUP(H322,[1]Film_Workers!$B$2:$BD$55,36,FALSE),D322=12,VLOOKUP(H322,[1]Film_Workers!$B$2:$BD$55,37,FALSE)),C322=2017,_xlfn.IFS(D322=1,VLOOKUP(H322,[1]Film_Workers!$B$2:$BD$55,38,FALSE),D322=2,VLOOKUP(H322,[1]Film_Workers!$B$2:$BD$55,39,FALSE),D322=3,VLOOKUP(H322,[1]Film_Workers!$B$2:$BD$55,40,FALSE),D322=4,VLOOKUP(H322,[1]Film_Workers!$B$2:$BD$55,41,FALSE),D322=5,VLOOKUP(H322,[1]Film_Workers!$B$2:$BD$55,42,FALSE),D322=6,VLOOKUP(H322,[1]Film_Workers!$B$2:$BD$55,43,FALSE),D322=7,VLOOKUP(H322,[1]Film_Workers!$B$2:$BD$55,43,FALSE),D322=8,VLOOKUP(H322,[1]Film_Workers!$B$2:$BD$55,44,FALSE),D322=9,VLOOKUP(H322,[1]Film_Workers!$B$2:$BD$55,45,FALSE),D322=10,VLOOKUP(H322,[1]Film_Workers!$B$2:$BD$55,46,FALSE),D322=11,VLOOKUP(H322,[1]Film_Workers!$B$2:$BD$55,47,FALSE),D322=12,VLOOKUP(H322,[1]Film_Workers!$B$2:$BD$55,48)),C322=2018,_xlfn.IFS(D322=1,VLOOKUP(H322,[1]Film_Workers!$B$2:$BD$55,49,FALSE),D322=2,VLOOKUP(H322,[1]Film_Workers!$B$2:$BD$55,50,FALSE),D322=3,VLOOKUP(H322,[1]Film_Workers!$B$2:$BD$55,51,FALSE),D322=4,VLOOKUP(H322,[1]Film_Workers!$B$2:$BD$55,52,FALSE),D322=5,VLOOKUP(H322,[1]Film_Workers!$B$2:$BD$55,53,FALSE),D322=6,VLOOKUP(H322,[1]Film_Workers!$B$2:$BD$55,54)))</f>
        <v>#N/A</v>
      </c>
      <c r="W322" t="e">
        <f>_xlfn.IFS(C322=2014,_xlfn.IFS(D322=1,VLOOKUP(H322,[1]Priv_Workers!$B$2:$BD$55,2,FALSE),D322=2,VLOOKUP(H322,[1]Priv_Workers!$B$2:$BD$55,3,FALSE),D322=3,VLOOKUP(H322,[1]Priv_Workers!$B$2:$BD$55,4,FALSE),D322=4,VLOOKUP(H322,[1]Priv_Workers!$B$2:$BD$55,5,FALSE),D322=5,VLOOKUP(H322,[1]Priv_Workers!$B$2:$BD$55,6,FALSE),D322=6,VLOOKUP(H322,[1]Priv_Workers!$B$2:$BD$55,7,FALSE),D322=7,VLOOKUP(H322,[1]Priv_Workers!$B$2:$BD$55,8,FALSE),D322=8,VLOOKUP(H322,[1]Priv_Workers!$B$2:$BD$55,9,FALSE),D322=9,VLOOKUP(H322,[1]Priv_Workers!$B$2:$BD$55,10,FALSE),D322=10,VLOOKUP(H322,[1]Priv_Workers!$B$2:$BD$55,11,FALSE),D322=11,VLOOKUP(H322,[1]Priv_Workers!$B$2:$BD$55,12,FALSE),D322=12,VLOOKUP(H322,[1]Priv_Workers!$B$2:$BD$55,13,FALSE)),C322=2015,_xlfn.IFS(D322=1,VLOOKUP(H322,[1]Priv_Workers!$B$2:$BD$55,14,FALSE),D322=2,VLOOKUP(H322,[1]Priv_Workers!$B$2:$BD$55,15,FALSE),D322=3,VLOOKUP(H322,[1]Priv_Workers!$B$2:$BD$55,16,FALSE),D322=4,VLOOKUP(H322,[1]Priv_Workers!$B$2:$BD$55,17,FALSE),D322=5,VLOOKUP(H322,[1]Priv_Workers!$B$2:$BD$55,18,FALSE),D322=6,VLOOKUP(H322,[1]Priv_Workers!$B$2:$BD$55,19,FALSE),D322=7,VLOOKUP(H322,[1]Priv_Workers!$B$2:$BD$55,20,FALSE),D322=8,VLOOKUP(H322,[1]Priv_Workers!$B$2:$BD$55,21,FALSE),D322=9,VLOOKUP(H322,[1]Priv_Workers!$B$2:$BD$55,22,FALSE),D322=10,VLOOKUP(H322,[1]Priv_Workers!$B$2:$BD$55,23,FALSE),D322=11,VLOOKUP(H322,[1]Priv_Workers!$B$2:$BD$55,24,FALSE),D322=12,VLOOKUP(H322,[1]Priv_Workers!$B$2:$BD$55,25,FALSE)),C322=2016,_xlfn.IFS(D322=1,VLOOKUP(H322,[1]Priv_Workers!$B$2:$BD$55,26,FALSE),D322=2,VLOOKUP(H322,[1]Priv_Workers!$B$2:$BD$55,27,FALSE),D322=3,VLOOKUP(H322,[1]Priv_Workers!$B$2:$BD$55,28,FALSE),D322=4,VLOOKUP(H322,[1]Priv_Workers!$B$2:$BD$55,29,FALSE),D322=5,VLOOKUP(H322,[1]Priv_Workers!$B$2:$BD$55,30,FALSE),D322=6,VLOOKUP(H322,[1]Priv_Workers!$B$2:$BD$55,31,FALSE),D322=7,VLOOKUP(H322,[1]Priv_Workers!$B$2:$BD$55,32,FALSE),D322=8,VLOOKUP(H322,[1]Priv_Workers!$B$2:$BD$55,33,FALSE),D322=9,VLOOKUP(H322,[1]Priv_Workers!$B$2:$BD$55,34,FALSE),D322=10,VLOOKUP(H322,[1]Priv_Workers!$B$2:$BD$55,35,FALSE),D322=11,VLOOKUP(H322,[1]Priv_Workers!$B$2:$BD$55,36,FALSE),D322=12,VLOOKUP(H322,[1]Priv_Workers!$B$2:$BD$55,37,FALSE)),C322=2017,_xlfn.IFS(D322=1,VLOOKUP(H322,[1]Priv_Workers!$B$2:$BD$55,38,FALSE),D322=2,VLOOKUP(H322,[1]Priv_Workers!$B$2:$BD$55,39,FALSE),D322=3,VLOOKUP(H322,[1]Priv_Workers!$B$2:$BD$55,40,FALSE),D322=4,VLOOKUP(H322,[1]Priv_Workers!$B$2:$BD$55,41,FALSE),D322=5,VLOOKUP(H322,[1]Priv_Workers!$B$2:$BD$55,42,FALSE),D322=6,VLOOKUP(H322,[1]Priv_Workers!$B$2:$BD$55,43,FALSE),D322=7,VLOOKUP(H322,[1]Priv_Workers!$B$2:$BD$55,43,FALSE),D322=8,VLOOKUP(H322,[1]Priv_Workers!$B$2:$BD$55,44,FALSE),D322=9,VLOOKUP(H322,[1]Priv_Workers!$B$2:$BD$55,45,FALSE),D322=10,VLOOKUP(H322,[1]Priv_Workers!$B$2:$BD$55,46,FALSE),D322=11,VLOOKUP(H322,[1]Priv_Workers!$B$2:$BD$55,47,FALSE),D322=12,VLOOKUP(H322,[1]Priv_Workers!$B$2:$BD$55,48)),C322=2018,_xlfn.IFS(D322=1,VLOOKUP(H322,[1]Priv_Workers!$B$2:$BD$55,49,FALSE),D322=2,VLOOKUP(H322,[1]Priv_Workers!$B$2:$BD$55,50,FALSE),D322=3,VLOOKUP(H322,[1]Priv_Workers!$B$2:$BD$55,51,FALSE),D322=4,VLOOKUP(H322,[1]Priv_Workers!$B$2:$BD$55,52,FALSE),D322=5,VLOOKUP(H322,[1]Priv_Workers!$B$2:$BD$55,53,FALSE),D322=6,VLOOKUP(H322,[1]Priv_Workers!$B$2:$BD$55,54)))</f>
        <v>#N/A</v>
      </c>
      <c r="X322" s="3" t="e">
        <f t="shared" ref="X322:X385" si="43">V322/W322</f>
        <v>#N/A</v>
      </c>
      <c r="Y322" s="2" t="e">
        <f>_xlfn.IFS(C322=2014, _xlfn.IFS(E322=1, VLOOKUP(H322, [1]Wage_Info!$B$2:$AH$55, 2, FALSE), E322=2, VLOOKUP(H322, [1]Wage_Info!$B$2:$AH$55, 3, FALSE), E322=3, VLOOKUP(H322, [1]Wage_Info!$B$2:$AH$55, 4, FALSE), E322=4, VLOOKUP(H322, [1]Wage_Info!$B$2:$AH$55, 5, FALSE)), C322=2015, _xlfn.IFS(E322=1, VLOOKUP(H322, [1]Wage_Info!$B$2:$AH$55, 6, FALSE), E322=2, VLOOKUP(H322, [1]Wage_Info!$B$2:$AH$55, 7, FALSE), E322=3, VLOOKUP(H322, [1]Wage_Info!$B$2:$AH$55, 8, FALSE), E322=4, VLOOKUP(H322, [1]Wage_Info!$B$2:$AH$55, 9, FALSE)), C322=2016, _xlfn.IFS(E322=1, VLOOKUP(H322, [1]Wage_Info!$B$2:$AH$55, 10, FALSE), E322=2, VLOOKUP(H322, [1]Wage_Info!$B$2:$AH$55, 11, FALSE), E322=3, VLOOKUP(H322, [1]Wage_Info!$B$2:$AH$55, 12, FALSE), E322=4, VLOOKUP(H322, [1]Wage_Info!$B$2:$AH$55, 13, FALSE)), C322=2017, _xlfn.IFS(E322=1, VLOOKUP(H322, [1]Wage_Info!$B$2:$AH$55, 14, FALSE), E322=2, VLOOKUP(H322, [1]Wage_Info!$B$2:$AH$55, 15, FALSE), E322=3, VLOOKUP(H322, [1]Wage_Info!$B$2:$AH$55, 16, FALSE), E322=4, VLOOKUP(H322, [1]Wage_Info!$B$2:$AH$55, 17, FALSE)), C322 = 2018, _xlfn.IFS(E322=1, VLOOKUP(H322, [1]Wage_Info!$B$2:$AH$55, 18, FALSE), E322=3, VLOOKUP(H322, [1]Wage_Info!$B$2:$AH$55, 19, FALSE)))</f>
        <v>#N/A</v>
      </c>
      <c r="Z322" s="2" t="e">
        <f>_xlfn.IFS(C322=2014, _xlfn.IFS(E322=1, VLOOKUP(H322, [1]Wage_Info!$B$2:$AL$55, 20, FALSE), E322=2, VLOOKUP(H322, [1]Wage_Info!$B$2:$AL$55, 21, FALSE), E322=3, VLOOKUP(H322, [1]Wage_Info!$B$2:$AL$55, 22, FALSE), E322=4, VLOOKUP(H322, [1]Wage_Info!$B$2:$AL$55, 23, FALSE)), C322=2015, _xlfn.IFS(E322=1, VLOOKUP(H322, [1]Wage_Info!$B$2:$AL$55, 24, FALSE), E322=2, VLOOKUP(H322, [1]Wage_Info!$B$2:$AL$55, 25, FALSE), E322=3, VLOOKUP(H322, [1]Wage_Info!$B$2:$AL$55, 26, FALSE), E322=4, VLOOKUP(H322, [1]Wage_Info!$B$2:$AL$55, 27, FALSE)), C322=2016, _xlfn.IFS(E322=1, VLOOKUP(H322, [1]Wage_Info!$B$2:$AL$55, 28, FALSE), E322=2, VLOOKUP(H322, [1]Wage_Info!$B$2:$AL$55, 29, FALSE), E322=3, VLOOKUP(H322, [1]Wage_Info!$B$2:$AL$55, 30, FALSE), E322=4, VLOOKUP(H322, [1]Wage_Info!$B$2:$AL$55, 31, FALSE)), C322=2017, _xlfn.IFS(E322=1, VLOOKUP(H322, [1]Wage_Info!$B$2:$AL$55, 32, FALSE), E322=2, VLOOKUP(H322, [1]Wage_Info!$B$2:$AL$55, 33, FALSE), E322=3, VLOOKUP(H322, [1]Wage_Info!$B$2:$AL$55, 34, FALSE), E322=4, VLOOKUP(H322, [1]Wage_Info!$B$2:$AL$55, 35, FALSE)), C322 = 2018, _xlfn.IFS(E322=1, VLOOKUP(H322, [1]Wage_Info!$B$2:$AL$55, 36, FALSE), E322=2, VLOOKUP(H322, [1]Wage_Info!$B$2:$AL$55, 37, FALSE)))</f>
        <v>#N/A</v>
      </c>
      <c r="AA322" s="4" t="e">
        <f t="shared" ref="AA322:AA385" si="44">Y322/Z322</f>
        <v>#N/A</v>
      </c>
      <c r="AB322">
        <f>[1]Key!C322</f>
        <v>0</v>
      </c>
      <c r="AC322">
        <f t="shared" ref="AC322:AC385" si="45">IF(G322="CA", 1, 0)</f>
        <v>1</v>
      </c>
      <c r="AD322">
        <f t="shared" ref="AD322:AD385" si="46">IF(G322="NY", 1, 0)</f>
        <v>0</v>
      </c>
      <c r="AE322">
        <f t="shared" ref="AE322:AE385" si="47">AC322+AD322</f>
        <v>1</v>
      </c>
      <c r="AF322">
        <f>[1]Key!D322</f>
        <v>0</v>
      </c>
    </row>
    <row r="323" spans="1:32" x14ac:dyDescent="0.3">
      <c r="A323">
        <v>322</v>
      </c>
      <c r="B323">
        <v>2</v>
      </c>
      <c r="C323">
        <v>2014</v>
      </c>
      <c r="D323">
        <v>4</v>
      </c>
      <c r="E323">
        <f t="shared" si="40"/>
        <v>2</v>
      </c>
      <c r="F323">
        <v>2015</v>
      </c>
      <c r="G323" t="s">
        <v>68</v>
      </c>
      <c r="H323" s="1">
        <f>VALUE(IF(G323="foreign",53,SUBSTITUTE(G323,G323,VLOOKUP(G323,[1]Key!$G$2:$H$55,2,))))</f>
        <v>12</v>
      </c>
      <c r="I323" t="s">
        <v>97</v>
      </c>
      <c r="J323">
        <f>VALUE(_xlfn.IFS(I323="foreign",53,I323="fictional",54, I323="unspecified", 55, NOT(OR(I323="foreign",I323="fictional")),SUBSTITUTE(I323,I323,VLOOKUP(I323,[1]Key!$G$2:$H$55,2,))))</f>
        <v>54</v>
      </c>
      <c r="K323">
        <f t="shared" si="41"/>
        <v>0</v>
      </c>
      <c r="L323">
        <f>VLOOKUP(H323, [1]Key!$H$2:$K$54, 2)</f>
        <v>3</v>
      </c>
      <c r="M323">
        <f>VLOOKUP(J323, [1]Key!$H$2:$K$54, 2)</f>
        <v>0</v>
      </c>
      <c r="N323">
        <f>VLOOKUP("*"&amp;G323&amp;"*",[1]Key!$N$2:$O$6,2,FALSE)</f>
        <v>4</v>
      </c>
      <c r="O323">
        <f>VLOOKUP("*"&amp;G323&amp;"*",[1]Key!$R$2:$S$11,2,FALSE)</f>
        <v>6</v>
      </c>
      <c r="P323">
        <v>4291</v>
      </c>
      <c r="Q323" s="2">
        <v>150000000</v>
      </c>
      <c r="R323" t="s">
        <v>33</v>
      </c>
      <c r="S323">
        <f>VLOOKUP(R323, [1]Key!$U$2:$V$50, 2, FALSE)</f>
        <v>1</v>
      </c>
      <c r="T323">
        <f t="shared" si="42"/>
        <v>0</v>
      </c>
      <c r="U323">
        <f>_xlfn.IFS(C323=2018, VLOOKUP(H323, '[1]State Pop'!$B$2:$G$55,6),C323=2017, VLOOKUP(H323, '[1]State Pop'!$B$2:$F$55,5),C323=2016, VLOOKUP(H323, '[1]State Pop'!$B$2:$F$55,4), C323=2015, VLOOKUP(H323, '[1]State Pop'!$B$2:$F$55,3), C323=2014, VLOOKUP(H323, '[1]State Pop'!$B$2:$F$55,2))</f>
        <v>1417710</v>
      </c>
      <c r="V323">
        <f>_xlfn.IFS(C323=2014,_xlfn.IFS(D323=1,VLOOKUP(H323,[1]Film_Workers!$B$2:$BD$55,2,FALSE),D323=2,VLOOKUP(H323,[1]Film_Workers!$B$2:$BD$55,3,FALSE),D323=3,VLOOKUP(H323,[1]Film_Workers!$B$2:$BD$55,4,FALSE),D323=4,VLOOKUP(H323,[1]Film_Workers!$B$2:$BD$55,5,FALSE),D323=5,VLOOKUP(H323,[1]Film_Workers!$B$2:$BD$55,6,FALSE),D323=6,VLOOKUP(H323,[1]Film_Workers!$B$2:$BD$55,7,FALSE),D323=7,VLOOKUP(H323,[1]Film_Workers!$B$2:$BD$55,8,FALSE),D323=8,VLOOKUP(H323,[1]Film_Workers!$B$2:$BD$55,9,FALSE),D323=9,VLOOKUP(H323,[1]Film_Workers!$B$2:$BD$55,10,FALSE),D323=10,VLOOKUP(H323,[1]Film_Workers!$B$2:$BD$55,11,FALSE),D323=11,VLOOKUP(H323,[1]Film_Workers!$B$2:$BD$55,12,FALSE),D323=12,VLOOKUP(H323,[1]Film_Workers!$B$2:$BD$55,13,FALSE)),C323=2015,_xlfn.IFS(D323=1,VLOOKUP(H323,[1]Film_Workers!$B$2:$BD$55,14,FALSE),D323=2,VLOOKUP(H323,[1]Film_Workers!$B$2:$BD$55,15,FALSE),D323=3,VLOOKUP(H323,[1]Film_Workers!$B$2:$BD$55,16,FALSE),D323=4,VLOOKUP(H323,[1]Film_Workers!$B$2:$BD$55,17,FALSE),D323=5,VLOOKUP(H323,[1]Film_Workers!$B$2:$BD$55,18,FALSE),D323=6,VLOOKUP(H323,[1]Film_Workers!$B$2:$BD$55,19,FALSE),D323=7,VLOOKUP(H323,[1]Film_Workers!$B$2:$BD$55,20,FALSE),D323=8,VLOOKUP(H323,[1]Film_Workers!$B$2:$BD$55,21,FALSE),D323=9,VLOOKUP(H323,[1]Film_Workers!$B$2:$BD$55,22,FALSE),D323=10,VLOOKUP(H323,[1]Film_Workers!$B$2:$BD$55,23,FALSE),D323=11,VLOOKUP(H323,[1]Film_Workers!$B$2:$BD$55,24,FALSE),D323=12,VLOOKUP(H323,[1]Film_Workers!$B$2:$BD$55,25,FALSE)),C323=2016,_xlfn.IFS(D323=1,VLOOKUP(H323,[1]Film_Workers!$B$2:$BD$55,26,FALSE),D323=2,VLOOKUP(H323,[1]Film_Workers!$B$2:$BD$55,27,FALSE),D323=3,VLOOKUP(H323,[1]Film_Workers!$B$2:$BD$55,28,FALSE),D323=4,VLOOKUP(H323,[1]Film_Workers!$B$2:$BD$55,29,FALSE),D323=5,VLOOKUP(H323,[1]Film_Workers!$B$2:$BD$55,30,FALSE),D323=6,VLOOKUP(H323,[1]Film_Workers!$B$2:$BD$55,31,FALSE),D323=7,VLOOKUP(H323,[1]Film_Workers!$B$2:$BD$55,32,FALSE),D323=8,VLOOKUP(H323,[1]Film_Workers!$B$2:$BD$55,33,FALSE),D323=9,VLOOKUP(H323,[1]Film_Workers!$B$2:$BD$55,34,FALSE),D323=10,VLOOKUP(H323,[1]Film_Workers!$B$2:$BD$55,35,FALSE),D323=11,VLOOKUP(H323,[1]Film_Workers!$B$2:$BD$55,36,FALSE),D323=12,VLOOKUP(H323,[1]Film_Workers!$B$2:$BD$55,37,FALSE)),C323=2017,_xlfn.IFS(D323=1,VLOOKUP(H323,[1]Film_Workers!$B$2:$BD$55,38,FALSE),D323=2,VLOOKUP(H323,[1]Film_Workers!$B$2:$BD$55,39,FALSE),D323=3,VLOOKUP(H323,[1]Film_Workers!$B$2:$BD$55,40,FALSE),D323=4,VLOOKUP(H323,[1]Film_Workers!$B$2:$BD$55,41,FALSE),D323=5,VLOOKUP(H323,[1]Film_Workers!$B$2:$BD$55,42,FALSE),D323=6,VLOOKUP(H323,[1]Film_Workers!$B$2:$BD$55,43,FALSE),D323=7,VLOOKUP(H323,[1]Film_Workers!$B$2:$BD$55,43,FALSE),D323=8,VLOOKUP(H323,[1]Film_Workers!$B$2:$BD$55,44,FALSE),D323=9,VLOOKUP(H323,[1]Film_Workers!$B$2:$BD$55,45,FALSE),D323=10,VLOOKUP(H323,[1]Film_Workers!$B$2:$BD$55,46,FALSE),D323=11,VLOOKUP(H323,[1]Film_Workers!$B$2:$BD$55,47,FALSE),D323=12,VLOOKUP(H323,[1]Film_Workers!$B$2:$BD$55,48)),C323=2018,_xlfn.IFS(D323=1,VLOOKUP(H323,[1]Film_Workers!$B$2:$BD$55,49,FALSE),D323=2,VLOOKUP(H323,[1]Film_Workers!$B$2:$BD$55,50,FALSE),D323=3,VLOOKUP(H323,[1]Film_Workers!$B$2:$BD$55,51,FALSE),D323=4,VLOOKUP(H323,[1]Film_Workers!$B$2:$BD$55,52,FALSE),D323=5,VLOOKUP(H323,[1]Film_Workers!$B$2:$BD$55,53,FALSE),D323=6,VLOOKUP(H323,[1]Film_Workers!$B$2:$BD$55,54)))</f>
        <v>628</v>
      </c>
      <c r="W323">
        <f>_xlfn.IFS(C323=2014,_xlfn.IFS(D323=1,VLOOKUP(H323,[1]Priv_Workers!$B$2:$BD$55,2,FALSE),D323=2,VLOOKUP(H323,[1]Priv_Workers!$B$2:$BD$55,3,FALSE),D323=3,VLOOKUP(H323,[1]Priv_Workers!$B$2:$BD$55,4,FALSE),D323=4,VLOOKUP(H323,[1]Priv_Workers!$B$2:$BD$55,5,FALSE),D323=5,VLOOKUP(H323,[1]Priv_Workers!$B$2:$BD$55,6,FALSE),D323=6,VLOOKUP(H323,[1]Priv_Workers!$B$2:$BD$55,7,FALSE),D323=7,VLOOKUP(H323,[1]Priv_Workers!$B$2:$BD$55,8,FALSE),D323=8,VLOOKUP(H323,[1]Priv_Workers!$B$2:$BD$55,9,FALSE),D323=9,VLOOKUP(H323,[1]Priv_Workers!$B$2:$BD$55,10,FALSE),D323=10,VLOOKUP(H323,[1]Priv_Workers!$B$2:$BD$55,11,FALSE),D323=11,VLOOKUP(H323,[1]Priv_Workers!$B$2:$BD$55,12,FALSE),D323=12,VLOOKUP(H323,[1]Priv_Workers!$B$2:$BD$55,13,FALSE)),C323=2015,_xlfn.IFS(D323=1,VLOOKUP(H323,[1]Priv_Workers!$B$2:$BD$55,14,FALSE),D323=2,VLOOKUP(H323,[1]Priv_Workers!$B$2:$BD$55,15,FALSE),D323=3,VLOOKUP(H323,[1]Priv_Workers!$B$2:$BD$55,16,FALSE),D323=4,VLOOKUP(H323,[1]Priv_Workers!$B$2:$BD$55,17,FALSE),D323=5,VLOOKUP(H323,[1]Priv_Workers!$B$2:$BD$55,18,FALSE),D323=6,VLOOKUP(H323,[1]Priv_Workers!$B$2:$BD$55,19,FALSE),D323=7,VLOOKUP(H323,[1]Priv_Workers!$B$2:$BD$55,20,FALSE),D323=8,VLOOKUP(H323,[1]Priv_Workers!$B$2:$BD$55,21,FALSE),D323=9,VLOOKUP(H323,[1]Priv_Workers!$B$2:$BD$55,22,FALSE),D323=10,VLOOKUP(H323,[1]Priv_Workers!$B$2:$BD$55,23,FALSE),D323=11,VLOOKUP(H323,[1]Priv_Workers!$B$2:$BD$55,24,FALSE),D323=12,VLOOKUP(H323,[1]Priv_Workers!$B$2:$BD$55,25,FALSE)),C323=2016,_xlfn.IFS(D323=1,VLOOKUP(H323,[1]Priv_Workers!$B$2:$BD$55,26,FALSE),D323=2,VLOOKUP(H323,[1]Priv_Workers!$B$2:$BD$55,27,FALSE),D323=3,VLOOKUP(H323,[1]Priv_Workers!$B$2:$BD$55,28,FALSE),D323=4,VLOOKUP(H323,[1]Priv_Workers!$B$2:$BD$55,29,FALSE),D323=5,VLOOKUP(H323,[1]Priv_Workers!$B$2:$BD$55,30,FALSE),D323=6,VLOOKUP(H323,[1]Priv_Workers!$B$2:$BD$55,31,FALSE),D323=7,VLOOKUP(H323,[1]Priv_Workers!$B$2:$BD$55,32,FALSE),D323=8,VLOOKUP(H323,[1]Priv_Workers!$B$2:$BD$55,33,FALSE),D323=9,VLOOKUP(H323,[1]Priv_Workers!$B$2:$BD$55,34,FALSE),D323=10,VLOOKUP(H323,[1]Priv_Workers!$B$2:$BD$55,35,FALSE),D323=11,VLOOKUP(H323,[1]Priv_Workers!$B$2:$BD$55,36,FALSE),D323=12,VLOOKUP(H323,[1]Priv_Workers!$B$2:$BD$55,37,FALSE)),C323=2017,_xlfn.IFS(D323=1,VLOOKUP(H323,[1]Priv_Workers!$B$2:$BD$55,38,FALSE),D323=2,VLOOKUP(H323,[1]Priv_Workers!$B$2:$BD$55,39,FALSE),D323=3,VLOOKUP(H323,[1]Priv_Workers!$B$2:$BD$55,40,FALSE),D323=4,VLOOKUP(H323,[1]Priv_Workers!$B$2:$BD$55,41,FALSE),D323=5,VLOOKUP(H323,[1]Priv_Workers!$B$2:$BD$55,42,FALSE),D323=6,VLOOKUP(H323,[1]Priv_Workers!$B$2:$BD$55,43,FALSE),D323=7,VLOOKUP(H323,[1]Priv_Workers!$B$2:$BD$55,43,FALSE),D323=8,VLOOKUP(H323,[1]Priv_Workers!$B$2:$BD$55,44,FALSE),D323=9,VLOOKUP(H323,[1]Priv_Workers!$B$2:$BD$55,45,FALSE),D323=10,VLOOKUP(H323,[1]Priv_Workers!$B$2:$BD$55,46,FALSE),D323=11,VLOOKUP(H323,[1]Priv_Workers!$B$2:$BD$55,47,FALSE),D323=12,VLOOKUP(H323,[1]Priv_Workers!$B$2:$BD$55,48)),C323=2018,_xlfn.IFS(D323=1,VLOOKUP(H323,[1]Priv_Workers!$B$2:$BD$55,49,FALSE),D323=2,VLOOKUP(H323,[1]Priv_Workers!$B$2:$BD$55,50,FALSE),D323=3,VLOOKUP(H323,[1]Priv_Workers!$B$2:$BD$55,51,FALSE),D323=4,VLOOKUP(H323,[1]Priv_Workers!$B$2:$BD$55,52,FALSE),D323=5,VLOOKUP(H323,[1]Priv_Workers!$B$2:$BD$55,53,FALSE),D323=6,VLOOKUP(H323,[1]Priv_Workers!$B$2:$BD$55,54)))</f>
        <v>501278</v>
      </c>
      <c r="X323" s="3">
        <f t="shared" si="43"/>
        <v>1.252797848698726E-3</v>
      </c>
      <c r="Y323" s="2">
        <f>_xlfn.IFS(C323=2014, _xlfn.IFS(E323=1, VLOOKUP(H323, [1]Wage_Info!$B$2:$AH$55, 2, FALSE), E323=2, VLOOKUP(H323, [1]Wage_Info!$B$2:$AH$55, 3, FALSE), E323=3, VLOOKUP(H323, [1]Wage_Info!$B$2:$AH$55, 4, FALSE), E323=4, VLOOKUP(H323, [1]Wage_Info!$B$2:$AH$55, 5, FALSE)), C323=2015, _xlfn.IFS(E323=1, VLOOKUP(H323, [1]Wage_Info!$B$2:$AH$55, 6, FALSE), E323=2, VLOOKUP(H323, [1]Wage_Info!$B$2:$AH$55, 7, FALSE), E323=3, VLOOKUP(H323, [1]Wage_Info!$B$2:$AH$55, 8, FALSE), E323=4, VLOOKUP(H323, [1]Wage_Info!$B$2:$AH$55, 9, FALSE)), C323=2016, _xlfn.IFS(E323=1, VLOOKUP(H323, [1]Wage_Info!$B$2:$AH$55, 10, FALSE), E323=2, VLOOKUP(H323, [1]Wage_Info!$B$2:$AH$55, 11, FALSE), E323=3, VLOOKUP(H323, [1]Wage_Info!$B$2:$AH$55, 12, FALSE), E323=4, VLOOKUP(H323, [1]Wage_Info!$B$2:$AH$55, 13, FALSE)), C323=2017, _xlfn.IFS(E323=1, VLOOKUP(H323, [1]Wage_Info!$B$2:$AH$55, 14, FALSE), E323=2, VLOOKUP(H323, [1]Wage_Info!$B$2:$AH$55, 15, FALSE), E323=3, VLOOKUP(H323, [1]Wage_Info!$B$2:$AH$55, 16, FALSE), E323=4, VLOOKUP(H323, [1]Wage_Info!$B$2:$AH$55, 17, FALSE)), C323 = 2018, _xlfn.IFS(E323=1, VLOOKUP(H323, [1]Wage_Info!$B$2:$AH$55, 18, FALSE), E323=3, VLOOKUP(H323, [1]Wage_Info!$B$2:$AH$55, 19, FALSE)))</f>
        <v>8436632</v>
      </c>
      <c r="Z323" s="2">
        <f>_xlfn.IFS(C323=2014, _xlfn.IFS(E323=1, VLOOKUP(H323, [1]Wage_Info!$B$2:$AL$55, 20, FALSE), E323=2, VLOOKUP(H323, [1]Wage_Info!$B$2:$AL$55, 21, FALSE), E323=3, VLOOKUP(H323, [1]Wage_Info!$B$2:$AL$55, 22, FALSE), E323=4, VLOOKUP(H323, [1]Wage_Info!$B$2:$AL$55, 23, FALSE)), C323=2015, _xlfn.IFS(E323=1, VLOOKUP(H323, [1]Wage_Info!$B$2:$AL$55, 24, FALSE), E323=2, VLOOKUP(H323, [1]Wage_Info!$B$2:$AL$55, 25, FALSE), E323=3, VLOOKUP(H323, [1]Wage_Info!$B$2:$AL$55, 26, FALSE), E323=4, VLOOKUP(H323, [1]Wage_Info!$B$2:$AL$55, 27, FALSE)), C323=2016, _xlfn.IFS(E323=1, VLOOKUP(H323, [1]Wage_Info!$B$2:$AL$55, 28, FALSE), E323=2, VLOOKUP(H323, [1]Wage_Info!$B$2:$AL$55, 29, FALSE), E323=3, VLOOKUP(H323, [1]Wage_Info!$B$2:$AL$55, 30, FALSE), E323=4, VLOOKUP(H323, [1]Wage_Info!$B$2:$AL$55, 31, FALSE)), C323=2017, _xlfn.IFS(E323=1, VLOOKUP(H323, [1]Wage_Info!$B$2:$AL$55, 32, FALSE), E323=2, VLOOKUP(H323, [1]Wage_Info!$B$2:$AL$55, 33, FALSE), E323=3, VLOOKUP(H323, [1]Wage_Info!$B$2:$AL$55, 34, FALSE), E323=4, VLOOKUP(H323, [1]Wage_Info!$B$2:$AL$55, 35, FALSE)), C323 = 2018, _xlfn.IFS(E323=1, VLOOKUP(H323, [1]Wage_Info!$B$2:$AL$55, 36, FALSE), E323=2, VLOOKUP(H323, [1]Wage_Info!$B$2:$AL$55, 37, FALSE)))</f>
        <v>5212944166</v>
      </c>
      <c r="AA323" s="4">
        <f t="shared" si="44"/>
        <v>1.6184006065182168E-3</v>
      </c>
      <c r="AB323">
        <f>[1]Key!C323</f>
        <v>1</v>
      </c>
      <c r="AC323">
        <f t="shared" si="45"/>
        <v>0</v>
      </c>
      <c r="AD323">
        <f t="shared" si="46"/>
        <v>0</v>
      </c>
      <c r="AE323">
        <f t="shared" si="47"/>
        <v>0</v>
      </c>
      <c r="AF323">
        <f>[1]Key!D323</f>
        <v>0</v>
      </c>
    </row>
    <row r="324" spans="1:32" x14ac:dyDescent="0.3">
      <c r="A324">
        <v>323</v>
      </c>
      <c r="B324">
        <v>3</v>
      </c>
      <c r="C324">
        <v>2014</v>
      </c>
      <c r="D324">
        <v>2</v>
      </c>
      <c r="E324">
        <f t="shared" si="40"/>
        <v>1</v>
      </c>
      <c r="F324">
        <v>2015</v>
      </c>
      <c r="G324" t="s">
        <v>32</v>
      </c>
      <c r="H324" s="1">
        <f>VALUE(IF(G324="foreign",53,SUBSTITUTE(G324,G324,VLOOKUP(G324,[1]Key!$G$2:$H$55,2,))))</f>
        <v>53</v>
      </c>
      <c r="I324" t="s">
        <v>97</v>
      </c>
      <c r="J324">
        <f>VALUE(_xlfn.IFS(I324="foreign",53,I324="fictional",54, I324="unspecified", 55, NOT(OR(I324="foreign",I324="fictional")),SUBSTITUTE(I324,I324,VLOOKUP(I324,[1]Key!$G$2:$H$55,2,))))</f>
        <v>54</v>
      </c>
      <c r="K324">
        <f t="shared" si="41"/>
        <v>0</v>
      </c>
      <c r="L324">
        <f>VLOOKUP(H324, [1]Key!$H$2:$K$54, 2)</f>
        <v>0</v>
      </c>
      <c r="M324">
        <f>VLOOKUP(J324, [1]Key!$H$2:$K$54, 2)</f>
        <v>0</v>
      </c>
      <c r="N324">
        <f>VLOOKUP("*"&amp;G324&amp;"*",[1]Key!$N$2:$O$6,2,FALSE)</f>
        <v>0</v>
      </c>
      <c r="O324">
        <f>VLOOKUP("*"&amp;G324&amp;"*",[1]Key!$R$2:$S$11,2,FALSE)</f>
        <v>0</v>
      </c>
      <c r="P324">
        <v>4276</v>
      </c>
      <c r="Q324" s="2">
        <v>495200000</v>
      </c>
      <c r="R324" t="s">
        <v>34</v>
      </c>
      <c r="S324">
        <f>VLOOKUP(R324, [1]Key!$U$2:$V$27, 2, FALSE)</f>
        <v>2</v>
      </c>
      <c r="T324">
        <f t="shared" si="42"/>
        <v>0</v>
      </c>
      <c r="U324">
        <f>_xlfn.IFS(C324=2018, VLOOKUP(H324, '[1]State Pop'!$B$2:$G$55,6),C324=2017, VLOOKUP(H324, '[1]State Pop'!$B$2:$F$55,5),C324=2016, VLOOKUP(H324, '[1]State Pop'!$B$2:$F$55,4), C324=2015, VLOOKUP(H324, '[1]State Pop'!$B$2:$F$55,3), C324=2014, VLOOKUP(H324, '[1]State Pop'!$B$2:$F$55,2))</f>
        <v>0</v>
      </c>
      <c r="V324">
        <f>_xlfn.IFS(C324=2014,_xlfn.IFS(D324=1,VLOOKUP(H324,[1]Film_Workers!$B$2:$BD$55,2,FALSE),D324=2,VLOOKUP(H324,[1]Film_Workers!$B$2:$BD$55,3,FALSE),D324=3,VLOOKUP(H324,[1]Film_Workers!$B$2:$BD$55,4,FALSE),D324=4,VLOOKUP(H324,[1]Film_Workers!$B$2:$BD$55,5,FALSE),D324=5,VLOOKUP(H324,[1]Film_Workers!$B$2:$BD$55,6,FALSE),D324=6,VLOOKUP(H324,[1]Film_Workers!$B$2:$BD$55,7,FALSE),D324=7,VLOOKUP(H324,[1]Film_Workers!$B$2:$BD$55,8,FALSE),D324=8,VLOOKUP(H324,[1]Film_Workers!$B$2:$BD$55,9,FALSE),D324=9,VLOOKUP(H324,[1]Film_Workers!$B$2:$BD$55,10,FALSE),D324=10,VLOOKUP(H324,[1]Film_Workers!$B$2:$BD$55,11,FALSE),D324=11,VLOOKUP(H324,[1]Film_Workers!$B$2:$BD$55,12,FALSE),D324=12,VLOOKUP(H324,[1]Film_Workers!$B$2:$BD$55,13,FALSE)),C324=2015,_xlfn.IFS(D324=1,VLOOKUP(H324,[1]Film_Workers!$B$2:$BD$55,14,FALSE),D324=2,VLOOKUP(H324,[1]Film_Workers!$B$2:$BD$55,15,FALSE),D324=3,VLOOKUP(H324,[1]Film_Workers!$B$2:$BD$55,16,FALSE),D324=4,VLOOKUP(H324,[1]Film_Workers!$B$2:$BD$55,17,FALSE),D324=5,VLOOKUP(H324,[1]Film_Workers!$B$2:$BD$55,18,FALSE),D324=6,VLOOKUP(H324,[1]Film_Workers!$B$2:$BD$55,19,FALSE),D324=7,VLOOKUP(H324,[1]Film_Workers!$B$2:$BD$55,20,FALSE),D324=8,VLOOKUP(H324,[1]Film_Workers!$B$2:$BD$55,21,FALSE),D324=9,VLOOKUP(H324,[1]Film_Workers!$B$2:$BD$55,22,FALSE),D324=10,VLOOKUP(H324,[1]Film_Workers!$B$2:$BD$55,23,FALSE),D324=11,VLOOKUP(H324,[1]Film_Workers!$B$2:$BD$55,24,FALSE),D324=12,VLOOKUP(H324,[1]Film_Workers!$B$2:$BD$55,25,FALSE)),C324=2016,_xlfn.IFS(D324=1,VLOOKUP(H324,[1]Film_Workers!$B$2:$BD$55,26,FALSE),D324=2,VLOOKUP(H324,[1]Film_Workers!$B$2:$BD$55,27,FALSE),D324=3,VLOOKUP(H324,[1]Film_Workers!$B$2:$BD$55,28,FALSE),D324=4,VLOOKUP(H324,[1]Film_Workers!$B$2:$BD$55,29,FALSE),D324=5,VLOOKUP(H324,[1]Film_Workers!$B$2:$BD$55,30,FALSE),D324=6,VLOOKUP(H324,[1]Film_Workers!$B$2:$BD$55,31,FALSE),D324=7,VLOOKUP(H324,[1]Film_Workers!$B$2:$BD$55,32,FALSE),D324=8,VLOOKUP(H324,[1]Film_Workers!$B$2:$BD$55,33,FALSE),D324=9,VLOOKUP(H324,[1]Film_Workers!$B$2:$BD$55,34,FALSE),D324=10,VLOOKUP(H324,[1]Film_Workers!$B$2:$BD$55,35,FALSE),D324=11,VLOOKUP(H324,[1]Film_Workers!$B$2:$BD$55,36,FALSE),D324=12,VLOOKUP(H324,[1]Film_Workers!$B$2:$BD$55,37,FALSE)),C324=2017,_xlfn.IFS(D324=1,VLOOKUP(H324,[1]Film_Workers!$B$2:$BD$55,38,FALSE),D324=2,VLOOKUP(H324,[1]Film_Workers!$B$2:$BD$55,39,FALSE),D324=3,VLOOKUP(H324,[1]Film_Workers!$B$2:$BD$55,40,FALSE),D324=4,VLOOKUP(H324,[1]Film_Workers!$B$2:$BD$55,41,FALSE),D324=5,VLOOKUP(H324,[1]Film_Workers!$B$2:$BD$55,42,FALSE),D324=6,VLOOKUP(H324,[1]Film_Workers!$B$2:$BD$55,43,FALSE),D324=7,VLOOKUP(H324,[1]Film_Workers!$B$2:$BD$55,43,FALSE),D324=8,VLOOKUP(H324,[1]Film_Workers!$B$2:$BD$55,44,FALSE),D324=9,VLOOKUP(H324,[1]Film_Workers!$B$2:$BD$55,45,FALSE),D324=10,VLOOKUP(H324,[1]Film_Workers!$B$2:$BD$55,46,FALSE),D324=11,VLOOKUP(H324,[1]Film_Workers!$B$2:$BD$55,47,FALSE),D324=12,VLOOKUP(H324,[1]Film_Workers!$B$2:$BD$55,48)),C324=2018,_xlfn.IFS(D324=1,VLOOKUP(H324,[1]Film_Workers!$B$2:$BD$55,49,FALSE),D324=2,VLOOKUP(H324,[1]Film_Workers!$B$2:$BD$55,50,FALSE),D324=3,VLOOKUP(H324,[1]Film_Workers!$B$2:$BD$55,51,FALSE),D324=4,VLOOKUP(H324,[1]Film_Workers!$B$2:$BD$55,52,FALSE),D324=5,VLOOKUP(H324,[1]Film_Workers!$B$2:$BD$55,53,FALSE),D324=6,VLOOKUP(H324,[1]Film_Workers!$B$2:$BD$55,54)))</f>
        <v>0</v>
      </c>
      <c r="W324">
        <f>_xlfn.IFS(C324=2014,_xlfn.IFS(D324=1,VLOOKUP(H324,[1]Priv_Workers!$B$2:$BD$55,2,FALSE),D324=2,VLOOKUP(H324,[1]Priv_Workers!$B$2:$BD$55,3,FALSE),D324=3,VLOOKUP(H324,[1]Priv_Workers!$B$2:$BD$55,4,FALSE),D324=4,VLOOKUP(H324,[1]Priv_Workers!$B$2:$BD$55,5,FALSE),D324=5,VLOOKUP(H324,[1]Priv_Workers!$B$2:$BD$55,6,FALSE),D324=6,VLOOKUP(H324,[1]Priv_Workers!$B$2:$BD$55,7,FALSE),D324=7,VLOOKUP(H324,[1]Priv_Workers!$B$2:$BD$55,8,FALSE),D324=8,VLOOKUP(H324,[1]Priv_Workers!$B$2:$BD$55,9,FALSE),D324=9,VLOOKUP(H324,[1]Priv_Workers!$B$2:$BD$55,10,FALSE),D324=10,VLOOKUP(H324,[1]Priv_Workers!$B$2:$BD$55,11,FALSE),D324=11,VLOOKUP(H324,[1]Priv_Workers!$B$2:$BD$55,12,FALSE),D324=12,VLOOKUP(H324,[1]Priv_Workers!$B$2:$BD$55,13,FALSE)),C324=2015,_xlfn.IFS(D324=1,VLOOKUP(H324,[1]Priv_Workers!$B$2:$BD$55,14,FALSE),D324=2,VLOOKUP(H324,[1]Priv_Workers!$B$2:$BD$55,15,FALSE),D324=3,VLOOKUP(H324,[1]Priv_Workers!$B$2:$BD$55,16,FALSE),D324=4,VLOOKUP(H324,[1]Priv_Workers!$B$2:$BD$55,17,FALSE),D324=5,VLOOKUP(H324,[1]Priv_Workers!$B$2:$BD$55,18,FALSE),D324=6,VLOOKUP(H324,[1]Priv_Workers!$B$2:$BD$55,19,FALSE),D324=7,VLOOKUP(H324,[1]Priv_Workers!$B$2:$BD$55,20,FALSE),D324=8,VLOOKUP(H324,[1]Priv_Workers!$B$2:$BD$55,21,FALSE),D324=9,VLOOKUP(H324,[1]Priv_Workers!$B$2:$BD$55,22,FALSE),D324=10,VLOOKUP(H324,[1]Priv_Workers!$B$2:$BD$55,23,FALSE),D324=11,VLOOKUP(H324,[1]Priv_Workers!$B$2:$BD$55,24,FALSE),D324=12,VLOOKUP(H324,[1]Priv_Workers!$B$2:$BD$55,25,FALSE)),C324=2016,_xlfn.IFS(D324=1,VLOOKUP(H324,[1]Priv_Workers!$B$2:$BD$55,26,FALSE),D324=2,VLOOKUP(H324,[1]Priv_Workers!$B$2:$BD$55,27,FALSE),D324=3,VLOOKUP(H324,[1]Priv_Workers!$B$2:$BD$55,28,FALSE),D324=4,VLOOKUP(H324,[1]Priv_Workers!$B$2:$BD$55,29,FALSE),D324=5,VLOOKUP(H324,[1]Priv_Workers!$B$2:$BD$55,30,FALSE),D324=6,VLOOKUP(H324,[1]Priv_Workers!$B$2:$BD$55,31,FALSE),D324=7,VLOOKUP(H324,[1]Priv_Workers!$B$2:$BD$55,32,FALSE),D324=8,VLOOKUP(H324,[1]Priv_Workers!$B$2:$BD$55,33,FALSE),D324=9,VLOOKUP(H324,[1]Priv_Workers!$B$2:$BD$55,34,FALSE),D324=10,VLOOKUP(H324,[1]Priv_Workers!$B$2:$BD$55,35,FALSE),D324=11,VLOOKUP(H324,[1]Priv_Workers!$B$2:$BD$55,36,FALSE),D324=12,VLOOKUP(H324,[1]Priv_Workers!$B$2:$BD$55,37,FALSE)),C324=2017,_xlfn.IFS(D324=1,VLOOKUP(H324,[1]Priv_Workers!$B$2:$BD$55,38,FALSE),D324=2,VLOOKUP(H324,[1]Priv_Workers!$B$2:$BD$55,39,FALSE),D324=3,VLOOKUP(H324,[1]Priv_Workers!$B$2:$BD$55,40,FALSE),D324=4,VLOOKUP(H324,[1]Priv_Workers!$B$2:$BD$55,41,FALSE),D324=5,VLOOKUP(H324,[1]Priv_Workers!$B$2:$BD$55,42,FALSE),D324=6,VLOOKUP(H324,[1]Priv_Workers!$B$2:$BD$55,43,FALSE),D324=7,VLOOKUP(H324,[1]Priv_Workers!$B$2:$BD$55,43,FALSE),D324=8,VLOOKUP(H324,[1]Priv_Workers!$B$2:$BD$55,44,FALSE),D324=9,VLOOKUP(H324,[1]Priv_Workers!$B$2:$BD$55,45,FALSE),D324=10,VLOOKUP(H324,[1]Priv_Workers!$B$2:$BD$55,46,FALSE),D324=11,VLOOKUP(H324,[1]Priv_Workers!$B$2:$BD$55,47,FALSE),D324=12,VLOOKUP(H324,[1]Priv_Workers!$B$2:$BD$55,48)),C324=2018,_xlfn.IFS(D324=1,VLOOKUP(H324,[1]Priv_Workers!$B$2:$BD$55,49,FALSE),D324=2,VLOOKUP(H324,[1]Priv_Workers!$B$2:$BD$55,50,FALSE),D324=3,VLOOKUP(H324,[1]Priv_Workers!$B$2:$BD$55,51,FALSE),D324=4,VLOOKUP(H324,[1]Priv_Workers!$B$2:$BD$55,52,FALSE),D324=5,VLOOKUP(H324,[1]Priv_Workers!$B$2:$BD$55,53,FALSE),D324=6,VLOOKUP(H324,[1]Priv_Workers!$B$2:$BD$55,54)))</f>
        <v>0</v>
      </c>
      <c r="X324" s="3" t="e">
        <f t="shared" si="43"/>
        <v>#DIV/0!</v>
      </c>
      <c r="Y324" s="2">
        <f>_xlfn.IFS(C324=2014, _xlfn.IFS(E324=1, VLOOKUP(H324, [1]Wage_Info!$B$2:$AH$55, 2, FALSE), E324=2, VLOOKUP(H324, [1]Wage_Info!$B$2:$AH$55, 3, FALSE), E324=3, VLOOKUP(H324, [1]Wage_Info!$B$2:$AH$55, 4, FALSE), E324=4, VLOOKUP(H324, [1]Wage_Info!$B$2:$AH$55, 5, FALSE)), C324=2015, _xlfn.IFS(E324=1, VLOOKUP(H324, [1]Wage_Info!$B$2:$AH$55, 6, FALSE), E324=2, VLOOKUP(H324, [1]Wage_Info!$B$2:$AH$55, 7, FALSE), E324=3, VLOOKUP(H324, [1]Wage_Info!$B$2:$AH$55, 8, FALSE), E324=4, VLOOKUP(H324, [1]Wage_Info!$B$2:$AH$55, 9, FALSE)), C324=2016, _xlfn.IFS(E324=1, VLOOKUP(H324, [1]Wage_Info!$B$2:$AH$55, 10, FALSE), E324=2, VLOOKUP(H324, [1]Wage_Info!$B$2:$AH$55, 11, FALSE), E324=3, VLOOKUP(H324, [1]Wage_Info!$B$2:$AH$55, 12, FALSE), E324=4, VLOOKUP(H324, [1]Wage_Info!$B$2:$AH$55, 13, FALSE)), C324=2017, _xlfn.IFS(E324=1, VLOOKUP(H324, [1]Wage_Info!$B$2:$AH$55, 14, FALSE), E324=2, VLOOKUP(H324, [1]Wage_Info!$B$2:$AH$55, 15, FALSE), E324=3, VLOOKUP(H324, [1]Wage_Info!$B$2:$AH$55, 16, FALSE), E324=4, VLOOKUP(H324, [1]Wage_Info!$B$2:$AH$55, 17, FALSE)), C324 = 2018, _xlfn.IFS(E324=1, VLOOKUP(H324, [1]Wage_Info!$B$2:$AH$55, 18, FALSE), E324=3, VLOOKUP(H324, [1]Wage_Info!$B$2:$AH$55, 19, FALSE)))</f>
        <v>0</v>
      </c>
      <c r="Z324" s="2">
        <f>_xlfn.IFS(C324=2014, _xlfn.IFS(E324=1, VLOOKUP(H324, [1]Wage_Info!$B$2:$AL$55, 20, FALSE), E324=2, VLOOKUP(H324, [1]Wage_Info!$B$2:$AL$55, 21, FALSE), E324=3, VLOOKUP(H324, [1]Wage_Info!$B$2:$AL$55, 22, FALSE), E324=4, VLOOKUP(H324, [1]Wage_Info!$B$2:$AL$55, 23, FALSE)), C324=2015, _xlfn.IFS(E324=1, VLOOKUP(H324, [1]Wage_Info!$B$2:$AL$55, 24, FALSE), E324=2, VLOOKUP(H324, [1]Wage_Info!$B$2:$AL$55, 25, FALSE), E324=3, VLOOKUP(H324, [1]Wage_Info!$B$2:$AL$55, 26, FALSE), E324=4, VLOOKUP(H324, [1]Wage_Info!$B$2:$AL$55, 27, FALSE)), C324=2016, _xlfn.IFS(E324=1, VLOOKUP(H324, [1]Wage_Info!$B$2:$AL$55, 28, FALSE), E324=2, VLOOKUP(H324, [1]Wage_Info!$B$2:$AL$55, 29, FALSE), E324=3, VLOOKUP(H324, [1]Wage_Info!$B$2:$AL$55, 30, FALSE), E324=4, VLOOKUP(H324, [1]Wage_Info!$B$2:$AL$55, 31, FALSE)), C324=2017, _xlfn.IFS(E324=1, VLOOKUP(H324, [1]Wage_Info!$B$2:$AL$55, 32, FALSE), E324=2, VLOOKUP(H324, [1]Wage_Info!$B$2:$AL$55, 33, FALSE), E324=3, VLOOKUP(H324, [1]Wage_Info!$B$2:$AL$55, 34, FALSE), E324=4, VLOOKUP(H324, [1]Wage_Info!$B$2:$AL$55, 35, FALSE)), C324 = 2018, _xlfn.IFS(E324=1, VLOOKUP(H324, [1]Wage_Info!$B$2:$AL$55, 36, FALSE), E324=2, VLOOKUP(H324, [1]Wage_Info!$B$2:$AL$55, 37, FALSE)))</f>
        <v>0</v>
      </c>
      <c r="AA324" s="4" t="e">
        <f t="shared" si="44"/>
        <v>#DIV/0!</v>
      </c>
      <c r="AB324">
        <f>[1]Key!C324</f>
        <v>1</v>
      </c>
      <c r="AC324">
        <f t="shared" si="45"/>
        <v>0</v>
      </c>
      <c r="AD324">
        <f t="shared" si="46"/>
        <v>0</v>
      </c>
      <c r="AE324">
        <f t="shared" si="47"/>
        <v>0</v>
      </c>
      <c r="AF324">
        <f>[1]Key!D324</f>
        <v>0</v>
      </c>
    </row>
    <row r="325" spans="1:32" x14ac:dyDescent="0.3">
      <c r="A325">
        <v>324</v>
      </c>
      <c r="B325">
        <v>4</v>
      </c>
      <c r="C325">
        <v>2013</v>
      </c>
      <c r="D325">
        <v>9</v>
      </c>
      <c r="E325">
        <f t="shared" si="40"/>
        <v>3</v>
      </c>
      <c r="F325">
        <v>2015</v>
      </c>
      <c r="G325" t="s">
        <v>65</v>
      </c>
      <c r="H325" s="1">
        <f>VALUE(IF(G325="foreign",53,SUBSTITUTE(G325,G325,VLOOKUP(G325,[1]Key!$G$2:$H$55,2,))))</f>
        <v>11</v>
      </c>
      <c r="I325" t="s">
        <v>97</v>
      </c>
      <c r="J325">
        <f>VALUE(_xlfn.IFS(I325="foreign",53,I325="fictional",54, I325="unspecified", 55, NOT(OR(I325="foreign",I325="fictional")),SUBSTITUTE(I325,I325,VLOOKUP(I325,[1]Key!$G$2:$H$55,2,))))</f>
        <v>54</v>
      </c>
      <c r="K325">
        <f t="shared" si="41"/>
        <v>0</v>
      </c>
      <c r="L325">
        <f>VLOOKUP(H325, [1]Key!$H$2:$K$54, 2)</f>
        <v>5</v>
      </c>
      <c r="M325">
        <f>VLOOKUP(J325, [1]Key!$H$2:$K$54, 2)</f>
        <v>0</v>
      </c>
      <c r="N325">
        <f>VLOOKUP("*"&amp;G325&amp;"*",[1]Key!$N$2:$O$6,2,FALSE)</f>
        <v>3</v>
      </c>
      <c r="O325">
        <f>VLOOKUP("*"&amp;G325&amp;"*",[1]Key!$R$2:$S$11,2,FALSE)</f>
        <v>7</v>
      </c>
      <c r="P325">
        <v>4175</v>
      </c>
      <c r="Q325" s="2">
        <v>160000000</v>
      </c>
      <c r="R325" t="s">
        <v>49</v>
      </c>
      <c r="S325">
        <f>VLOOKUP(R325, [1]Key!$U$2:$V$27, 2, FALSE)</f>
        <v>7</v>
      </c>
      <c r="T325">
        <f t="shared" si="42"/>
        <v>1</v>
      </c>
      <c r="U325" t="e">
        <f>_xlfn.IFS(C325=2018, VLOOKUP(H325, '[1]State Pop'!$B$2:$G$55,6),C325=2017, VLOOKUP(H325, '[1]State Pop'!$B$2:$F$55,5),C325=2016, VLOOKUP(H325, '[1]State Pop'!$B$2:$F$55,4), C325=2015, VLOOKUP(H325, '[1]State Pop'!$B$2:$F$55,3), C325=2014, VLOOKUP(H325, '[1]State Pop'!$B$2:$F$55,2))</f>
        <v>#N/A</v>
      </c>
      <c r="V325" t="e">
        <f>_xlfn.IFS(C325=2014,_xlfn.IFS(D325=1,VLOOKUP(H325,[1]Film_Workers!$B$2:$BD$55,2,FALSE),D325=2,VLOOKUP(H325,[1]Film_Workers!$B$2:$BD$55,3,FALSE),D325=3,VLOOKUP(H325,[1]Film_Workers!$B$2:$BD$55,4,FALSE),D325=4,VLOOKUP(H325,[1]Film_Workers!$B$2:$BD$55,5,FALSE),D325=5,VLOOKUP(H325,[1]Film_Workers!$B$2:$BD$55,6,FALSE),D325=6,VLOOKUP(H325,[1]Film_Workers!$B$2:$BD$55,7,FALSE),D325=7,VLOOKUP(H325,[1]Film_Workers!$B$2:$BD$55,8,FALSE),D325=8,VLOOKUP(H325,[1]Film_Workers!$B$2:$BD$55,9,FALSE),D325=9,VLOOKUP(H325,[1]Film_Workers!$B$2:$BD$55,10,FALSE),D325=10,VLOOKUP(H325,[1]Film_Workers!$B$2:$BD$55,11,FALSE),D325=11,VLOOKUP(H325,[1]Film_Workers!$B$2:$BD$55,12,FALSE),D325=12,VLOOKUP(H325,[1]Film_Workers!$B$2:$BD$55,13,FALSE)),C325=2015,_xlfn.IFS(D325=1,VLOOKUP(H325,[1]Film_Workers!$B$2:$BD$55,14,FALSE),D325=2,VLOOKUP(H325,[1]Film_Workers!$B$2:$BD$55,15,FALSE),D325=3,VLOOKUP(H325,[1]Film_Workers!$B$2:$BD$55,16,FALSE),D325=4,VLOOKUP(H325,[1]Film_Workers!$B$2:$BD$55,17,FALSE),D325=5,VLOOKUP(H325,[1]Film_Workers!$B$2:$BD$55,18,FALSE),D325=6,VLOOKUP(H325,[1]Film_Workers!$B$2:$BD$55,19,FALSE),D325=7,VLOOKUP(H325,[1]Film_Workers!$B$2:$BD$55,20,FALSE),D325=8,VLOOKUP(H325,[1]Film_Workers!$B$2:$BD$55,21,FALSE),D325=9,VLOOKUP(H325,[1]Film_Workers!$B$2:$BD$55,22,FALSE),D325=10,VLOOKUP(H325,[1]Film_Workers!$B$2:$BD$55,23,FALSE),D325=11,VLOOKUP(H325,[1]Film_Workers!$B$2:$BD$55,24,FALSE),D325=12,VLOOKUP(H325,[1]Film_Workers!$B$2:$BD$55,25,FALSE)),C325=2016,_xlfn.IFS(D325=1,VLOOKUP(H325,[1]Film_Workers!$B$2:$BD$55,26,FALSE),D325=2,VLOOKUP(H325,[1]Film_Workers!$B$2:$BD$55,27,FALSE),D325=3,VLOOKUP(H325,[1]Film_Workers!$B$2:$BD$55,28,FALSE),D325=4,VLOOKUP(H325,[1]Film_Workers!$B$2:$BD$55,29,FALSE),D325=5,VLOOKUP(H325,[1]Film_Workers!$B$2:$BD$55,30,FALSE),D325=6,VLOOKUP(H325,[1]Film_Workers!$B$2:$BD$55,31,FALSE),D325=7,VLOOKUP(H325,[1]Film_Workers!$B$2:$BD$55,32,FALSE),D325=8,VLOOKUP(H325,[1]Film_Workers!$B$2:$BD$55,33,FALSE),D325=9,VLOOKUP(H325,[1]Film_Workers!$B$2:$BD$55,34,FALSE),D325=10,VLOOKUP(H325,[1]Film_Workers!$B$2:$BD$55,35,FALSE),D325=11,VLOOKUP(H325,[1]Film_Workers!$B$2:$BD$55,36,FALSE),D325=12,VLOOKUP(H325,[1]Film_Workers!$B$2:$BD$55,37,FALSE)),C325=2017,_xlfn.IFS(D325=1,VLOOKUP(H325,[1]Film_Workers!$B$2:$BD$55,38,FALSE),D325=2,VLOOKUP(H325,[1]Film_Workers!$B$2:$BD$55,39,FALSE),D325=3,VLOOKUP(H325,[1]Film_Workers!$B$2:$BD$55,40,FALSE),D325=4,VLOOKUP(H325,[1]Film_Workers!$B$2:$BD$55,41,FALSE),D325=5,VLOOKUP(H325,[1]Film_Workers!$B$2:$BD$55,42,FALSE),D325=6,VLOOKUP(H325,[1]Film_Workers!$B$2:$BD$55,43,FALSE),D325=7,VLOOKUP(H325,[1]Film_Workers!$B$2:$BD$55,43,FALSE),D325=8,VLOOKUP(H325,[1]Film_Workers!$B$2:$BD$55,44,FALSE),D325=9,VLOOKUP(H325,[1]Film_Workers!$B$2:$BD$55,45,FALSE),D325=10,VLOOKUP(H325,[1]Film_Workers!$B$2:$BD$55,46,FALSE),D325=11,VLOOKUP(H325,[1]Film_Workers!$B$2:$BD$55,47,FALSE),D325=12,VLOOKUP(H325,[1]Film_Workers!$B$2:$BD$55,48)),C325=2018,_xlfn.IFS(D325=1,VLOOKUP(H325,[1]Film_Workers!$B$2:$BD$55,49,FALSE),D325=2,VLOOKUP(H325,[1]Film_Workers!$B$2:$BD$55,50,FALSE),D325=3,VLOOKUP(H325,[1]Film_Workers!$B$2:$BD$55,51,FALSE),D325=4,VLOOKUP(H325,[1]Film_Workers!$B$2:$BD$55,52,FALSE),D325=5,VLOOKUP(H325,[1]Film_Workers!$B$2:$BD$55,53,FALSE),D325=6,VLOOKUP(H325,[1]Film_Workers!$B$2:$BD$55,54)))</f>
        <v>#N/A</v>
      </c>
      <c r="W325" t="e">
        <f>_xlfn.IFS(C325=2014,_xlfn.IFS(D325=1,VLOOKUP(H325,[1]Priv_Workers!$B$2:$BD$55,2,FALSE),D325=2,VLOOKUP(H325,[1]Priv_Workers!$B$2:$BD$55,3,FALSE),D325=3,VLOOKUP(H325,[1]Priv_Workers!$B$2:$BD$55,4,FALSE),D325=4,VLOOKUP(H325,[1]Priv_Workers!$B$2:$BD$55,5,FALSE),D325=5,VLOOKUP(H325,[1]Priv_Workers!$B$2:$BD$55,6,FALSE),D325=6,VLOOKUP(H325,[1]Priv_Workers!$B$2:$BD$55,7,FALSE),D325=7,VLOOKUP(H325,[1]Priv_Workers!$B$2:$BD$55,8,FALSE),D325=8,VLOOKUP(H325,[1]Priv_Workers!$B$2:$BD$55,9,FALSE),D325=9,VLOOKUP(H325,[1]Priv_Workers!$B$2:$BD$55,10,FALSE),D325=10,VLOOKUP(H325,[1]Priv_Workers!$B$2:$BD$55,11,FALSE),D325=11,VLOOKUP(H325,[1]Priv_Workers!$B$2:$BD$55,12,FALSE),D325=12,VLOOKUP(H325,[1]Priv_Workers!$B$2:$BD$55,13,FALSE)),C325=2015,_xlfn.IFS(D325=1,VLOOKUP(H325,[1]Priv_Workers!$B$2:$BD$55,14,FALSE),D325=2,VLOOKUP(H325,[1]Priv_Workers!$B$2:$BD$55,15,FALSE),D325=3,VLOOKUP(H325,[1]Priv_Workers!$B$2:$BD$55,16,FALSE),D325=4,VLOOKUP(H325,[1]Priv_Workers!$B$2:$BD$55,17,FALSE),D325=5,VLOOKUP(H325,[1]Priv_Workers!$B$2:$BD$55,18,FALSE),D325=6,VLOOKUP(H325,[1]Priv_Workers!$B$2:$BD$55,19,FALSE),D325=7,VLOOKUP(H325,[1]Priv_Workers!$B$2:$BD$55,20,FALSE),D325=8,VLOOKUP(H325,[1]Priv_Workers!$B$2:$BD$55,21,FALSE),D325=9,VLOOKUP(H325,[1]Priv_Workers!$B$2:$BD$55,22,FALSE),D325=10,VLOOKUP(H325,[1]Priv_Workers!$B$2:$BD$55,23,FALSE),D325=11,VLOOKUP(H325,[1]Priv_Workers!$B$2:$BD$55,24,FALSE),D325=12,VLOOKUP(H325,[1]Priv_Workers!$B$2:$BD$55,25,FALSE)),C325=2016,_xlfn.IFS(D325=1,VLOOKUP(H325,[1]Priv_Workers!$B$2:$BD$55,26,FALSE),D325=2,VLOOKUP(H325,[1]Priv_Workers!$B$2:$BD$55,27,FALSE),D325=3,VLOOKUP(H325,[1]Priv_Workers!$B$2:$BD$55,28,FALSE),D325=4,VLOOKUP(H325,[1]Priv_Workers!$B$2:$BD$55,29,FALSE),D325=5,VLOOKUP(H325,[1]Priv_Workers!$B$2:$BD$55,30,FALSE),D325=6,VLOOKUP(H325,[1]Priv_Workers!$B$2:$BD$55,31,FALSE),D325=7,VLOOKUP(H325,[1]Priv_Workers!$B$2:$BD$55,32,FALSE),D325=8,VLOOKUP(H325,[1]Priv_Workers!$B$2:$BD$55,33,FALSE),D325=9,VLOOKUP(H325,[1]Priv_Workers!$B$2:$BD$55,34,FALSE),D325=10,VLOOKUP(H325,[1]Priv_Workers!$B$2:$BD$55,35,FALSE),D325=11,VLOOKUP(H325,[1]Priv_Workers!$B$2:$BD$55,36,FALSE),D325=12,VLOOKUP(H325,[1]Priv_Workers!$B$2:$BD$55,37,FALSE)),C325=2017,_xlfn.IFS(D325=1,VLOOKUP(H325,[1]Priv_Workers!$B$2:$BD$55,38,FALSE),D325=2,VLOOKUP(H325,[1]Priv_Workers!$B$2:$BD$55,39,FALSE),D325=3,VLOOKUP(H325,[1]Priv_Workers!$B$2:$BD$55,40,FALSE),D325=4,VLOOKUP(H325,[1]Priv_Workers!$B$2:$BD$55,41,FALSE),D325=5,VLOOKUP(H325,[1]Priv_Workers!$B$2:$BD$55,42,FALSE),D325=6,VLOOKUP(H325,[1]Priv_Workers!$B$2:$BD$55,43,FALSE),D325=7,VLOOKUP(H325,[1]Priv_Workers!$B$2:$BD$55,43,FALSE),D325=8,VLOOKUP(H325,[1]Priv_Workers!$B$2:$BD$55,44,FALSE),D325=9,VLOOKUP(H325,[1]Priv_Workers!$B$2:$BD$55,45,FALSE),D325=10,VLOOKUP(H325,[1]Priv_Workers!$B$2:$BD$55,46,FALSE),D325=11,VLOOKUP(H325,[1]Priv_Workers!$B$2:$BD$55,47,FALSE),D325=12,VLOOKUP(H325,[1]Priv_Workers!$B$2:$BD$55,48)),C325=2018,_xlfn.IFS(D325=1,VLOOKUP(H325,[1]Priv_Workers!$B$2:$BD$55,49,FALSE),D325=2,VLOOKUP(H325,[1]Priv_Workers!$B$2:$BD$55,50,FALSE),D325=3,VLOOKUP(H325,[1]Priv_Workers!$B$2:$BD$55,51,FALSE),D325=4,VLOOKUP(H325,[1]Priv_Workers!$B$2:$BD$55,52,FALSE),D325=5,VLOOKUP(H325,[1]Priv_Workers!$B$2:$BD$55,53,FALSE),D325=6,VLOOKUP(H325,[1]Priv_Workers!$B$2:$BD$55,54)))</f>
        <v>#N/A</v>
      </c>
      <c r="X325" s="3" t="e">
        <f t="shared" si="43"/>
        <v>#N/A</v>
      </c>
      <c r="Y325" s="2" t="e">
        <f>_xlfn.IFS(C325=2014, _xlfn.IFS(E325=1, VLOOKUP(H325, [1]Wage_Info!$B$2:$AH$55, 2, FALSE), E325=2, VLOOKUP(H325, [1]Wage_Info!$B$2:$AH$55, 3, FALSE), E325=3, VLOOKUP(H325, [1]Wage_Info!$B$2:$AH$55, 4, FALSE), E325=4, VLOOKUP(H325, [1]Wage_Info!$B$2:$AH$55, 5, FALSE)), C325=2015, _xlfn.IFS(E325=1, VLOOKUP(H325, [1]Wage_Info!$B$2:$AH$55, 6, FALSE), E325=2, VLOOKUP(H325, [1]Wage_Info!$B$2:$AH$55, 7, FALSE), E325=3, VLOOKUP(H325, [1]Wage_Info!$B$2:$AH$55, 8, FALSE), E325=4, VLOOKUP(H325, [1]Wage_Info!$B$2:$AH$55, 9, FALSE)), C325=2016, _xlfn.IFS(E325=1, VLOOKUP(H325, [1]Wage_Info!$B$2:$AH$55, 10, FALSE), E325=2, VLOOKUP(H325, [1]Wage_Info!$B$2:$AH$55, 11, FALSE), E325=3, VLOOKUP(H325, [1]Wage_Info!$B$2:$AH$55, 12, FALSE), E325=4, VLOOKUP(H325, [1]Wage_Info!$B$2:$AH$55, 13, FALSE)), C325=2017, _xlfn.IFS(E325=1, VLOOKUP(H325, [1]Wage_Info!$B$2:$AH$55, 14, FALSE), E325=2, VLOOKUP(H325, [1]Wage_Info!$B$2:$AH$55, 15, FALSE), E325=3, VLOOKUP(H325, [1]Wage_Info!$B$2:$AH$55, 16, FALSE), E325=4, VLOOKUP(H325, [1]Wage_Info!$B$2:$AH$55, 17, FALSE)), C325 = 2018, _xlfn.IFS(E325=1, VLOOKUP(H325, [1]Wage_Info!$B$2:$AH$55, 18, FALSE), E325=3, VLOOKUP(H325, [1]Wage_Info!$B$2:$AH$55, 19, FALSE)))</f>
        <v>#N/A</v>
      </c>
      <c r="Z325" s="2" t="e">
        <f>_xlfn.IFS(C325=2014, _xlfn.IFS(E325=1, VLOOKUP(H325, [1]Wage_Info!$B$2:$AL$55, 20, FALSE), E325=2, VLOOKUP(H325, [1]Wage_Info!$B$2:$AL$55, 21, FALSE), E325=3, VLOOKUP(H325, [1]Wage_Info!$B$2:$AL$55, 22, FALSE), E325=4, VLOOKUP(H325, [1]Wage_Info!$B$2:$AL$55, 23, FALSE)), C325=2015, _xlfn.IFS(E325=1, VLOOKUP(H325, [1]Wage_Info!$B$2:$AL$55, 24, FALSE), E325=2, VLOOKUP(H325, [1]Wage_Info!$B$2:$AL$55, 25, FALSE), E325=3, VLOOKUP(H325, [1]Wage_Info!$B$2:$AL$55, 26, FALSE), E325=4, VLOOKUP(H325, [1]Wage_Info!$B$2:$AL$55, 27, FALSE)), C325=2016, _xlfn.IFS(E325=1, VLOOKUP(H325, [1]Wage_Info!$B$2:$AL$55, 28, FALSE), E325=2, VLOOKUP(H325, [1]Wage_Info!$B$2:$AL$55, 29, FALSE), E325=3, VLOOKUP(H325, [1]Wage_Info!$B$2:$AL$55, 30, FALSE), E325=4, VLOOKUP(H325, [1]Wage_Info!$B$2:$AL$55, 31, FALSE)), C325=2017, _xlfn.IFS(E325=1, VLOOKUP(H325, [1]Wage_Info!$B$2:$AL$55, 32, FALSE), E325=2, VLOOKUP(H325, [1]Wage_Info!$B$2:$AL$55, 33, FALSE), E325=3, VLOOKUP(H325, [1]Wage_Info!$B$2:$AL$55, 34, FALSE), E325=4, VLOOKUP(H325, [1]Wage_Info!$B$2:$AL$55, 35, FALSE)), C325 = 2018, _xlfn.IFS(E325=1, VLOOKUP(H325, [1]Wage_Info!$B$2:$AL$55, 36, FALSE), E325=2, VLOOKUP(H325, [1]Wage_Info!$B$2:$AL$55, 37, FALSE)))</f>
        <v>#N/A</v>
      </c>
      <c r="AA325" s="4" t="e">
        <f t="shared" si="44"/>
        <v>#N/A</v>
      </c>
      <c r="AB325">
        <f>[1]Key!C325</f>
        <v>1</v>
      </c>
      <c r="AC325">
        <f t="shared" si="45"/>
        <v>0</v>
      </c>
      <c r="AD325">
        <f t="shared" si="46"/>
        <v>0</v>
      </c>
      <c r="AE325">
        <f t="shared" si="47"/>
        <v>0</v>
      </c>
      <c r="AF325">
        <f>[1]Key!D325</f>
        <v>0</v>
      </c>
    </row>
    <row r="326" spans="1:32" x14ac:dyDescent="0.3">
      <c r="A326">
        <v>325</v>
      </c>
      <c r="B326">
        <v>5</v>
      </c>
      <c r="E326" t="e">
        <f t="shared" si="40"/>
        <v>#N/A</v>
      </c>
      <c r="F326">
        <v>2015</v>
      </c>
      <c r="G326" t="s">
        <v>40</v>
      </c>
      <c r="H326" s="1">
        <f>VALUE(IF(G326="foreign",53,SUBSTITUTE(G326,G326,VLOOKUP(G326,[1]Key!$G$2:$H$55,2,))))</f>
        <v>5</v>
      </c>
      <c r="I326" t="s">
        <v>97</v>
      </c>
      <c r="J326">
        <f>VALUE(_xlfn.IFS(I326="foreign",53,I326="fictional",54, I326="unspecified", 55, NOT(OR(I326="foreign",I326="fictional")),SUBSTITUTE(I326,I326,VLOOKUP(I326,[1]Key!$G$2:$H$55,2,))))</f>
        <v>54</v>
      </c>
      <c r="K326">
        <f t="shared" si="41"/>
        <v>0</v>
      </c>
      <c r="L326">
        <f>VLOOKUP(H326, [1]Key!$H$2:$K$54, 2)</f>
        <v>3</v>
      </c>
      <c r="M326">
        <f>VLOOKUP(J326, [1]Key!$H$2:$K$54, 2)</f>
        <v>0</v>
      </c>
      <c r="N326">
        <f>VLOOKUP("*"&amp;G326&amp;"*",[1]Key!$N$2:$O$6,2,FALSE)</f>
        <v>4</v>
      </c>
      <c r="O326">
        <f>VLOOKUP("*"&amp;G326&amp;"*",[1]Key!$R$2:$S$11,2,FALSE)</f>
        <v>6</v>
      </c>
      <c r="P326">
        <v>4158</v>
      </c>
      <c r="Q326" s="2">
        <v>175000000</v>
      </c>
      <c r="R326" t="s">
        <v>34</v>
      </c>
      <c r="S326">
        <f>VLOOKUP(R326, [1]Key!$U$2:$V$27, 2, FALSE)</f>
        <v>2</v>
      </c>
      <c r="T326">
        <f t="shared" si="42"/>
        <v>0</v>
      </c>
      <c r="U326" t="e">
        <f>_xlfn.IFS(C326=2018, VLOOKUP(H326, '[1]State Pop'!$B$2:$G$55,6),C326=2017, VLOOKUP(H326, '[1]State Pop'!$B$2:$F$55,5),C326=2016, VLOOKUP(H326, '[1]State Pop'!$B$2:$F$55,4), C326=2015, VLOOKUP(H326, '[1]State Pop'!$B$2:$F$55,3), C326=2014, VLOOKUP(H326, '[1]State Pop'!$B$2:$F$55,2))</f>
        <v>#N/A</v>
      </c>
      <c r="V326" t="e">
        <f>_xlfn.IFS(C326=2014,_xlfn.IFS(D326=1,VLOOKUP(H326,[1]Film_Workers!$B$2:$BD$55,2,FALSE),D326=2,VLOOKUP(H326,[1]Film_Workers!$B$2:$BD$55,3,FALSE),D326=3,VLOOKUP(H326,[1]Film_Workers!$B$2:$BD$55,4,FALSE),D326=4,VLOOKUP(H326,[1]Film_Workers!$B$2:$BD$55,5,FALSE),D326=5,VLOOKUP(H326,[1]Film_Workers!$B$2:$BD$55,6,FALSE),D326=6,VLOOKUP(H326,[1]Film_Workers!$B$2:$BD$55,7,FALSE),D326=7,VLOOKUP(H326,[1]Film_Workers!$B$2:$BD$55,8,FALSE),D326=8,VLOOKUP(H326,[1]Film_Workers!$B$2:$BD$55,9,FALSE),D326=9,VLOOKUP(H326,[1]Film_Workers!$B$2:$BD$55,10,FALSE),D326=10,VLOOKUP(H326,[1]Film_Workers!$B$2:$BD$55,11,FALSE),D326=11,VLOOKUP(H326,[1]Film_Workers!$B$2:$BD$55,12,FALSE),D326=12,VLOOKUP(H326,[1]Film_Workers!$B$2:$BD$55,13,FALSE)),C326=2015,_xlfn.IFS(D326=1,VLOOKUP(H326,[1]Film_Workers!$B$2:$BD$55,14,FALSE),D326=2,VLOOKUP(H326,[1]Film_Workers!$B$2:$BD$55,15,FALSE),D326=3,VLOOKUP(H326,[1]Film_Workers!$B$2:$BD$55,16,FALSE),D326=4,VLOOKUP(H326,[1]Film_Workers!$B$2:$BD$55,17,FALSE),D326=5,VLOOKUP(H326,[1]Film_Workers!$B$2:$BD$55,18,FALSE),D326=6,VLOOKUP(H326,[1]Film_Workers!$B$2:$BD$55,19,FALSE),D326=7,VLOOKUP(H326,[1]Film_Workers!$B$2:$BD$55,20,FALSE),D326=8,VLOOKUP(H326,[1]Film_Workers!$B$2:$BD$55,21,FALSE),D326=9,VLOOKUP(H326,[1]Film_Workers!$B$2:$BD$55,22,FALSE),D326=10,VLOOKUP(H326,[1]Film_Workers!$B$2:$BD$55,23,FALSE),D326=11,VLOOKUP(H326,[1]Film_Workers!$B$2:$BD$55,24,FALSE),D326=12,VLOOKUP(H326,[1]Film_Workers!$B$2:$BD$55,25,FALSE)),C326=2016,_xlfn.IFS(D326=1,VLOOKUP(H326,[1]Film_Workers!$B$2:$BD$55,26,FALSE),D326=2,VLOOKUP(H326,[1]Film_Workers!$B$2:$BD$55,27,FALSE),D326=3,VLOOKUP(H326,[1]Film_Workers!$B$2:$BD$55,28,FALSE),D326=4,VLOOKUP(H326,[1]Film_Workers!$B$2:$BD$55,29,FALSE),D326=5,VLOOKUP(H326,[1]Film_Workers!$B$2:$BD$55,30,FALSE),D326=6,VLOOKUP(H326,[1]Film_Workers!$B$2:$BD$55,31,FALSE),D326=7,VLOOKUP(H326,[1]Film_Workers!$B$2:$BD$55,32,FALSE),D326=8,VLOOKUP(H326,[1]Film_Workers!$B$2:$BD$55,33,FALSE),D326=9,VLOOKUP(H326,[1]Film_Workers!$B$2:$BD$55,34,FALSE),D326=10,VLOOKUP(H326,[1]Film_Workers!$B$2:$BD$55,35,FALSE),D326=11,VLOOKUP(H326,[1]Film_Workers!$B$2:$BD$55,36,FALSE),D326=12,VLOOKUP(H326,[1]Film_Workers!$B$2:$BD$55,37,FALSE)),C326=2017,_xlfn.IFS(D326=1,VLOOKUP(H326,[1]Film_Workers!$B$2:$BD$55,38,FALSE),D326=2,VLOOKUP(H326,[1]Film_Workers!$B$2:$BD$55,39,FALSE),D326=3,VLOOKUP(H326,[1]Film_Workers!$B$2:$BD$55,40,FALSE),D326=4,VLOOKUP(H326,[1]Film_Workers!$B$2:$BD$55,41,FALSE),D326=5,VLOOKUP(H326,[1]Film_Workers!$B$2:$BD$55,42,FALSE),D326=6,VLOOKUP(H326,[1]Film_Workers!$B$2:$BD$55,43,FALSE),D326=7,VLOOKUP(H326,[1]Film_Workers!$B$2:$BD$55,43,FALSE),D326=8,VLOOKUP(H326,[1]Film_Workers!$B$2:$BD$55,44,FALSE),D326=9,VLOOKUP(H326,[1]Film_Workers!$B$2:$BD$55,45,FALSE),D326=10,VLOOKUP(H326,[1]Film_Workers!$B$2:$BD$55,46,FALSE),D326=11,VLOOKUP(H326,[1]Film_Workers!$B$2:$BD$55,47,FALSE),D326=12,VLOOKUP(H326,[1]Film_Workers!$B$2:$BD$55,48)),C326=2018,_xlfn.IFS(D326=1,VLOOKUP(H326,[1]Film_Workers!$B$2:$BD$55,49,FALSE),D326=2,VLOOKUP(H326,[1]Film_Workers!$B$2:$BD$55,50,FALSE),D326=3,VLOOKUP(H326,[1]Film_Workers!$B$2:$BD$55,51,FALSE),D326=4,VLOOKUP(H326,[1]Film_Workers!$B$2:$BD$55,52,FALSE),D326=5,VLOOKUP(H326,[1]Film_Workers!$B$2:$BD$55,53,FALSE),D326=6,VLOOKUP(H326,[1]Film_Workers!$B$2:$BD$55,54)))</f>
        <v>#N/A</v>
      </c>
      <c r="W326" t="e">
        <f>_xlfn.IFS(C326=2014,_xlfn.IFS(D326=1,VLOOKUP(H326,[1]Priv_Workers!$B$2:$BD$55,2,FALSE),D326=2,VLOOKUP(H326,[1]Priv_Workers!$B$2:$BD$55,3,FALSE),D326=3,VLOOKUP(H326,[1]Priv_Workers!$B$2:$BD$55,4,FALSE),D326=4,VLOOKUP(H326,[1]Priv_Workers!$B$2:$BD$55,5,FALSE),D326=5,VLOOKUP(H326,[1]Priv_Workers!$B$2:$BD$55,6,FALSE),D326=6,VLOOKUP(H326,[1]Priv_Workers!$B$2:$BD$55,7,FALSE),D326=7,VLOOKUP(H326,[1]Priv_Workers!$B$2:$BD$55,8,FALSE),D326=8,VLOOKUP(H326,[1]Priv_Workers!$B$2:$BD$55,9,FALSE),D326=9,VLOOKUP(H326,[1]Priv_Workers!$B$2:$BD$55,10,FALSE),D326=10,VLOOKUP(H326,[1]Priv_Workers!$B$2:$BD$55,11,FALSE),D326=11,VLOOKUP(H326,[1]Priv_Workers!$B$2:$BD$55,12,FALSE),D326=12,VLOOKUP(H326,[1]Priv_Workers!$B$2:$BD$55,13,FALSE)),C326=2015,_xlfn.IFS(D326=1,VLOOKUP(H326,[1]Priv_Workers!$B$2:$BD$55,14,FALSE),D326=2,VLOOKUP(H326,[1]Priv_Workers!$B$2:$BD$55,15,FALSE),D326=3,VLOOKUP(H326,[1]Priv_Workers!$B$2:$BD$55,16,FALSE),D326=4,VLOOKUP(H326,[1]Priv_Workers!$B$2:$BD$55,17,FALSE),D326=5,VLOOKUP(H326,[1]Priv_Workers!$B$2:$BD$55,18,FALSE),D326=6,VLOOKUP(H326,[1]Priv_Workers!$B$2:$BD$55,19,FALSE),D326=7,VLOOKUP(H326,[1]Priv_Workers!$B$2:$BD$55,20,FALSE),D326=8,VLOOKUP(H326,[1]Priv_Workers!$B$2:$BD$55,21,FALSE),D326=9,VLOOKUP(H326,[1]Priv_Workers!$B$2:$BD$55,22,FALSE),D326=10,VLOOKUP(H326,[1]Priv_Workers!$B$2:$BD$55,23,FALSE),D326=11,VLOOKUP(H326,[1]Priv_Workers!$B$2:$BD$55,24,FALSE),D326=12,VLOOKUP(H326,[1]Priv_Workers!$B$2:$BD$55,25,FALSE)),C326=2016,_xlfn.IFS(D326=1,VLOOKUP(H326,[1]Priv_Workers!$B$2:$BD$55,26,FALSE),D326=2,VLOOKUP(H326,[1]Priv_Workers!$B$2:$BD$55,27,FALSE),D326=3,VLOOKUP(H326,[1]Priv_Workers!$B$2:$BD$55,28,FALSE),D326=4,VLOOKUP(H326,[1]Priv_Workers!$B$2:$BD$55,29,FALSE),D326=5,VLOOKUP(H326,[1]Priv_Workers!$B$2:$BD$55,30,FALSE),D326=6,VLOOKUP(H326,[1]Priv_Workers!$B$2:$BD$55,31,FALSE),D326=7,VLOOKUP(H326,[1]Priv_Workers!$B$2:$BD$55,32,FALSE),D326=8,VLOOKUP(H326,[1]Priv_Workers!$B$2:$BD$55,33,FALSE),D326=9,VLOOKUP(H326,[1]Priv_Workers!$B$2:$BD$55,34,FALSE),D326=10,VLOOKUP(H326,[1]Priv_Workers!$B$2:$BD$55,35,FALSE),D326=11,VLOOKUP(H326,[1]Priv_Workers!$B$2:$BD$55,36,FALSE),D326=12,VLOOKUP(H326,[1]Priv_Workers!$B$2:$BD$55,37,FALSE)),C326=2017,_xlfn.IFS(D326=1,VLOOKUP(H326,[1]Priv_Workers!$B$2:$BD$55,38,FALSE),D326=2,VLOOKUP(H326,[1]Priv_Workers!$B$2:$BD$55,39,FALSE),D326=3,VLOOKUP(H326,[1]Priv_Workers!$B$2:$BD$55,40,FALSE),D326=4,VLOOKUP(H326,[1]Priv_Workers!$B$2:$BD$55,41,FALSE),D326=5,VLOOKUP(H326,[1]Priv_Workers!$B$2:$BD$55,42,FALSE),D326=6,VLOOKUP(H326,[1]Priv_Workers!$B$2:$BD$55,43,FALSE),D326=7,VLOOKUP(H326,[1]Priv_Workers!$B$2:$BD$55,43,FALSE),D326=8,VLOOKUP(H326,[1]Priv_Workers!$B$2:$BD$55,44,FALSE),D326=9,VLOOKUP(H326,[1]Priv_Workers!$B$2:$BD$55,45,FALSE),D326=10,VLOOKUP(H326,[1]Priv_Workers!$B$2:$BD$55,46,FALSE),D326=11,VLOOKUP(H326,[1]Priv_Workers!$B$2:$BD$55,47,FALSE),D326=12,VLOOKUP(H326,[1]Priv_Workers!$B$2:$BD$55,48)),C326=2018,_xlfn.IFS(D326=1,VLOOKUP(H326,[1]Priv_Workers!$B$2:$BD$55,49,FALSE),D326=2,VLOOKUP(H326,[1]Priv_Workers!$B$2:$BD$55,50,FALSE),D326=3,VLOOKUP(H326,[1]Priv_Workers!$B$2:$BD$55,51,FALSE),D326=4,VLOOKUP(H326,[1]Priv_Workers!$B$2:$BD$55,52,FALSE),D326=5,VLOOKUP(H326,[1]Priv_Workers!$B$2:$BD$55,53,FALSE),D326=6,VLOOKUP(H326,[1]Priv_Workers!$B$2:$BD$55,54)))</f>
        <v>#N/A</v>
      </c>
      <c r="X326" s="3" t="e">
        <f t="shared" si="43"/>
        <v>#N/A</v>
      </c>
      <c r="Y326" s="2" t="e">
        <f>_xlfn.IFS(C326=2014, _xlfn.IFS(E326=1, VLOOKUP(H326, [1]Wage_Info!$B$2:$AH$55, 2, FALSE), E326=2, VLOOKUP(H326, [1]Wage_Info!$B$2:$AH$55, 3, FALSE), E326=3, VLOOKUP(H326, [1]Wage_Info!$B$2:$AH$55, 4, FALSE), E326=4, VLOOKUP(H326, [1]Wage_Info!$B$2:$AH$55, 5, FALSE)), C326=2015, _xlfn.IFS(E326=1, VLOOKUP(H326, [1]Wage_Info!$B$2:$AH$55, 6, FALSE), E326=2, VLOOKUP(H326, [1]Wage_Info!$B$2:$AH$55, 7, FALSE), E326=3, VLOOKUP(H326, [1]Wage_Info!$B$2:$AH$55, 8, FALSE), E326=4, VLOOKUP(H326, [1]Wage_Info!$B$2:$AH$55, 9, FALSE)), C326=2016, _xlfn.IFS(E326=1, VLOOKUP(H326, [1]Wage_Info!$B$2:$AH$55, 10, FALSE), E326=2, VLOOKUP(H326, [1]Wage_Info!$B$2:$AH$55, 11, FALSE), E326=3, VLOOKUP(H326, [1]Wage_Info!$B$2:$AH$55, 12, FALSE), E326=4, VLOOKUP(H326, [1]Wage_Info!$B$2:$AH$55, 13, FALSE)), C326=2017, _xlfn.IFS(E326=1, VLOOKUP(H326, [1]Wage_Info!$B$2:$AH$55, 14, FALSE), E326=2, VLOOKUP(H326, [1]Wage_Info!$B$2:$AH$55, 15, FALSE), E326=3, VLOOKUP(H326, [1]Wage_Info!$B$2:$AH$55, 16, FALSE), E326=4, VLOOKUP(H326, [1]Wage_Info!$B$2:$AH$55, 17, FALSE)), C326 = 2018, _xlfn.IFS(E326=1, VLOOKUP(H326, [1]Wage_Info!$B$2:$AH$55, 18, FALSE), E326=3, VLOOKUP(H326, [1]Wage_Info!$B$2:$AH$55, 19, FALSE)))</f>
        <v>#N/A</v>
      </c>
      <c r="Z326" s="2" t="e">
        <f>_xlfn.IFS(C326=2014, _xlfn.IFS(E326=1, VLOOKUP(H326, [1]Wage_Info!$B$2:$AL$55, 20, FALSE), E326=2, VLOOKUP(H326, [1]Wage_Info!$B$2:$AL$55, 21, FALSE), E326=3, VLOOKUP(H326, [1]Wage_Info!$B$2:$AL$55, 22, FALSE), E326=4, VLOOKUP(H326, [1]Wage_Info!$B$2:$AL$55, 23, FALSE)), C326=2015, _xlfn.IFS(E326=1, VLOOKUP(H326, [1]Wage_Info!$B$2:$AL$55, 24, FALSE), E326=2, VLOOKUP(H326, [1]Wage_Info!$B$2:$AL$55, 25, FALSE), E326=3, VLOOKUP(H326, [1]Wage_Info!$B$2:$AL$55, 26, FALSE), E326=4, VLOOKUP(H326, [1]Wage_Info!$B$2:$AL$55, 27, FALSE)), C326=2016, _xlfn.IFS(E326=1, VLOOKUP(H326, [1]Wage_Info!$B$2:$AL$55, 28, FALSE), E326=2, VLOOKUP(H326, [1]Wage_Info!$B$2:$AL$55, 29, FALSE), E326=3, VLOOKUP(H326, [1]Wage_Info!$B$2:$AL$55, 30, FALSE), E326=4, VLOOKUP(H326, [1]Wage_Info!$B$2:$AL$55, 31, FALSE)), C326=2017, _xlfn.IFS(E326=1, VLOOKUP(H326, [1]Wage_Info!$B$2:$AL$55, 32, FALSE), E326=2, VLOOKUP(H326, [1]Wage_Info!$B$2:$AL$55, 33, FALSE), E326=3, VLOOKUP(H326, [1]Wage_Info!$B$2:$AL$55, 34, FALSE), E326=4, VLOOKUP(H326, [1]Wage_Info!$B$2:$AL$55, 35, FALSE)), C326 = 2018, _xlfn.IFS(E326=1, VLOOKUP(H326, [1]Wage_Info!$B$2:$AL$55, 36, FALSE), E326=2, VLOOKUP(H326, [1]Wage_Info!$B$2:$AL$55, 37, FALSE)))</f>
        <v>#N/A</v>
      </c>
      <c r="AA326" s="4" t="e">
        <f t="shared" si="44"/>
        <v>#N/A</v>
      </c>
      <c r="AB326">
        <f>[1]Key!C326</f>
        <v>0</v>
      </c>
      <c r="AC326">
        <f t="shared" si="45"/>
        <v>1</v>
      </c>
      <c r="AD326">
        <f t="shared" si="46"/>
        <v>0</v>
      </c>
      <c r="AE326">
        <f t="shared" si="47"/>
        <v>1</v>
      </c>
      <c r="AF326">
        <f>[1]Key!D326</f>
        <v>0</v>
      </c>
    </row>
    <row r="327" spans="1:32" x14ac:dyDescent="0.3">
      <c r="A327">
        <v>326</v>
      </c>
      <c r="B327">
        <v>6</v>
      </c>
      <c r="C327">
        <v>2014</v>
      </c>
      <c r="D327">
        <v>5</v>
      </c>
      <c r="E327">
        <f t="shared" si="40"/>
        <v>2</v>
      </c>
      <c r="F327">
        <v>2015</v>
      </c>
      <c r="G327" t="s">
        <v>32</v>
      </c>
      <c r="H327" s="1">
        <f>VALUE(IF(G327="foreign",53,SUBSTITUTE(G327,G327,VLOOKUP(G327,[1]Key!$G$2:$H$55,2,))))</f>
        <v>53</v>
      </c>
      <c r="I327" t="s">
        <v>97</v>
      </c>
      <c r="J327">
        <f>VALUE(_xlfn.IFS(I327="foreign",53,I327="fictional",54, I327="unspecified", 55, NOT(OR(I327="foreign",I327="fictional")),SUBSTITUTE(I327,I327,VLOOKUP(I327,[1]Key!$G$2:$H$55,2,))))</f>
        <v>54</v>
      </c>
      <c r="K327">
        <f t="shared" si="41"/>
        <v>0</v>
      </c>
      <c r="L327">
        <f>VLOOKUP(H327, [1]Key!$H$2:$K$54, 2)</f>
        <v>0</v>
      </c>
      <c r="M327">
        <f>VLOOKUP(J327, [1]Key!$H$2:$K$54, 2)</f>
        <v>0</v>
      </c>
      <c r="N327">
        <f>VLOOKUP("*"&amp;G327&amp;"*",[1]Key!$N$2:$O$6,2,FALSE)</f>
        <v>0</v>
      </c>
      <c r="O327">
        <f>VLOOKUP("*"&amp;G327&amp;"*",[1]Key!$R$2:$S$11,2,FALSE)</f>
        <v>0</v>
      </c>
      <c r="P327">
        <v>4134</v>
      </c>
      <c r="Q327" s="2">
        <v>306000000</v>
      </c>
      <c r="R327" t="s">
        <v>34</v>
      </c>
      <c r="S327">
        <f>VLOOKUP(R327, [1]Key!$U$2:$V$27, 2, FALSE)</f>
        <v>2</v>
      </c>
      <c r="T327">
        <f t="shared" si="42"/>
        <v>0</v>
      </c>
      <c r="U327">
        <f>_xlfn.IFS(C327=2018, VLOOKUP(H327, '[1]State Pop'!$B$2:$G$55,6),C327=2017, VLOOKUP(H327, '[1]State Pop'!$B$2:$F$55,5),C327=2016, VLOOKUP(H327, '[1]State Pop'!$B$2:$F$55,4), C327=2015, VLOOKUP(H327, '[1]State Pop'!$B$2:$F$55,3), C327=2014, VLOOKUP(H327, '[1]State Pop'!$B$2:$F$55,2))</f>
        <v>0</v>
      </c>
      <c r="V327">
        <f>_xlfn.IFS(C327=2014,_xlfn.IFS(D327=1,VLOOKUP(H327,[1]Film_Workers!$B$2:$BD$55,2,FALSE),D327=2,VLOOKUP(H327,[1]Film_Workers!$B$2:$BD$55,3,FALSE),D327=3,VLOOKUP(H327,[1]Film_Workers!$B$2:$BD$55,4,FALSE),D327=4,VLOOKUP(H327,[1]Film_Workers!$B$2:$BD$55,5,FALSE),D327=5,VLOOKUP(H327,[1]Film_Workers!$B$2:$BD$55,6,FALSE),D327=6,VLOOKUP(H327,[1]Film_Workers!$B$2:$BD$55,7,FALSE),D327=7,VLOOKUP(H327,[1]Film_Workers!$B$2:$BD$55,8,FALSE),D327=8,VLOOKUP(H327,[1]Film_Workers!$B$2:$BD$55,9,FALSE),D327=9,VLOOKUP(H327,[1]Film_Workers!$B$2:$BD$55,10,FALSE),D327=10,VLOOKUP(H327,[1]Film_Workers!$B$2:$BD$55,11,FALSE),D327=11,VLOOKUP(H327,[1]Film_Workers!$B$2:$BD$55,12,FALSE),D327=12,VLOOKUP(H327,[1]Film_Workers!$B$2:$BD$55,13,FALSE)),C327=2015,_xlfn.IFS(D327=1,VLOOKUP(H327,[1]Film_Workers!$B$2:$BD$55,14,FALSE),D327=2,VLOOKUP(H327,[1]Film_Workers!$B$2:$BD$55,15,FALSE),D327=3,VLOOKUP(H327,[1]Film_Workers!$B$2:$BD$55,16,FALSE),D327=4,VLOOKUP(H327,[1]Film_Workers!$B$2:$BD$55,17,FALSE),D327=5,VLOOKUP(H327,[1]Film_Workers!$B$2:$BD$55,18,FALSE),D327=6,VLOOKUP(H327,[1]Film_Workers!$B$2:$BD$55,19,FALSE),D327=7,VLOOKUP(H327,[1]Film_Workers!$B$2:$BD$55,20,FALSE),D327=8,VLOOKUP(H327,[1]Film_Workers!$B$2:$BD$55,21,FALSE),D327=9,VLOOKUP(H327,[1]Film_Workers!$B$2:$BD$55,22,FALSE),D327=10,VLOOKUP(H327,[1]Film_Workers!$B$2:$BD$55,23,FALSE),D327=11,VLOOKUP(H327,[1]Film_Workers!$B$2:$BD$55,24,FALSE),D327=12,VLOOKUP(H327,[1]Film_Workers!$B$2:$BD$55,25,FALSE)),C327=2016,_xlfn.IFS(D327=1,VLOOKUP(H327,[1]Film_Workers!$B$2:$BD$55,26,FALSE),D327=2,VLOOKUP(H327,[1]Film_Workers!$B$2:$BD$55,27,FALSE),D327=3,VLOOKUP(H327,[1]Film_Workers!$B$2:$BD$55,28,FALSE),D327=4,VLOOKUP(H327,[1]Film_Workers!$B$2:$BD$55,29,FALSE),D327=5,VLOOKUP(H327,[1]Film_Workers!$B$2:$BD$55,30,FALSE),D327=6,VLOOKUP(H327,[1]Film_Workers!$B$2:$BD$55,31,FALSE),D327=7,VLOOKUP(H327,[1]Film_Workers!$B$2:$BD$55,32,FALSE),D327=8,VLOOKUP(H327,[1]Film_Workers!$B$2:$BD$55,33,FALSE),D327=9,VLOOKUP(H327,[1]Film_Workers!$B$2:$BD$55,34,FALSE),D327=10,VLOOKUP(H327,[1]Film_Workers!$B$2:$BD$55,35,FALSE),D327=11,VLOOKUP(H327,[1]Film_Workers!$B$2:$BD$55,36,FALSE),D327=12,VLOOKUP(H327,[1]Film_Workers!$B$2:$BD$55,37,FALSE)),C327=2017,_xlfn.IFS(D327=1,VLOOKUP(H327,[1]Film_Workers!$B$2:$BD$55,38,FALSE),D327=2,VLOOKUP(H327,[1]Film_Workers!$B$2:$BD$55,39,FALSE),D327=3,VLOOKUP(H327,[1]Film_Workers!$B$2:$BD$55,40,FALSE),D327=4,VLOOKUP(H327,[1]Film_Workers!$B$2:$BD$55,41,FALSE),D327=5,VLOOKUP(H327,[1]Film_Workers!$B$2:$BD$55,42,FALSE),D327=6,VLOOKUP(H327,[1]Film_Workers!$B$2:$BD$55,43,FALSE),D327=7,VLOOKUP(H327,[1]Film_Workers!$B$2:$BD$55,43,FALSE),D327=8,VLOOKUP(H327,[1]Film_Workers!$B$2:$BD$55,44,FALSE),D327=9,VLOOKUP(H327,[1]Film_Workers!$B$2:$BD$55,45,FALSE),D327=10,VLOOKUP(H327,[1]Film_Workers!$B$2:$BD$55,46,FALSE),D327=11,VLOOKUP(H327,[1]Film_Workers!$B$2:$BD$55,47,FALSE),D327=12,VLOOKUP(H327,[1]Film_Workers!$B$2:$BD$55,48)),C327=2018,_xlfn.IFS(D327=1,VLOOKUP(H327,[1]Film_Workers!$B$2:$BD$55,49,FALSE),D327=2,VLOOKUP(H327,[1]Film_Workers!$B$2:$BD$55,50,FALSE),D327=3,VLOOKUP(H327,[1]Film_Workers!$B$2:$BD$55,51,FALSE),D327=4,VLOOKUP(H327,[1]Film_Workers!$B$2:$BD$55,52,FALSE),D327=5,VLOOKUP(H327,[1]Film_Workers!$B$2:$BD$55,53,FALSE),D327=6,VLOOKUP(H327,[1]Film_Workers!$B$2:$BD$55,54)))</f>
        <v>0</v>
      </c>
      <c r="W327">
        <f>_xlfn.IFS(C327=2014,_xlfn.IFS(D327=1,VLOOKUP(H327,[1]Priv_Workers!$B$2:$BD$55,2,FALSE),D327=2,VLOOKUP(H327,[1]Priv_Workers!$B$2:$BD$55,3,FALSE),D327=3,VLOOKUP(H327,[1]Priv_Workers!$B$2:$BD$55,4,FALSE),D327=4,VLOOKUP(H327,[1]Priv_Workers!$B$2:$BD$55,5,FALSE),D327=5,VLOOKUP(H327,[1]Priv_Workers!$B$2:$BD$55,6,FALSE),D327=6,VLOOKUP(H327,[1]Priv_Workers!$B$2:$BD$55,7,FALSE),D327=7,VLOOKUP(H327,[1]Priv_Workers!$B$2:$BD$55,8,FALSE),D327=8,VLOOKUP(H327,[1]Priv_Workers!$B$2:$BD$55,9,FALSE),D327=9,VLOOKUP(H327,[1]Priv_Workers!$B$2:$BD$55,10,FALSE),D327=10,VLOOKUP(H327,[1]Priv_Workers!$B$2:$BD$55,11,FALSE),D327=11,VLOOKUP(H327,[1]Priv_Workers!$B$2:$BD$55,12,FALSE),D327=12,VLOOKUP(H327,[1]Priv_Workers!$B$2:$BD$55,13,FALSE)),C327=2015,_xlfn.IFS(D327=1,VLOOKUP(H327,[1]Priv_Workers!$B$2:$BD$55,14,FALSE),D327=2,VLOOKUP(H327,[1]Priv_Workers!$B$2:$BD$55,15,FALSE),D327=3,VLOOKUP(H327,[1]Priv_Workers!$B$2:$BD$55,16,FALSE),D327=4,VLOOKUP(H327,[1]Priv_Workers!$B$2:$BD$55,17,FALSE),D327=5,VLOOKUP(H327,[1]Priv_Workers!$B$2:$BD$55,18,FALSE),D327=6,VLOOKUP(H327,[1]Priv_Workers!$B$2:$BD$55,19,FALSE),D327=7,VLOOKUP(H327,[1]Priv_Workers!$B$2:$BD$55,20,FALSE),D327=8,VLOOKUP(H327,[1]Priv_Workers!$B$2:$BD$55,21,FALSE),D327=9,VLOOKUP(H327,[1]Priv_Workers!$B$2:$BD$55,22,FALSE),D327=10,VLOOKUP(H327,[1]Priv_Workers!$B$2:$BD$55,23,FALSE),D327=11,VLOOKUP(H327,[1]Priv_Workers!$B$2:$BD$55,24,FALSE),D327=12,VLOOKUP(H327,[1]Priv_Workers!$B$2:$BD$55,25,FALSE)),C327=2016,_xlfn.IFS(D327=1,VLOOKUP(H327,[1]Priv_Workers!$B$2:$BD$55,26,FALSE),D327=2,VLOOKUP(H327,[1]Priv_Workers!$B$2:$BD$55,27,FALSE),D327=3,VLOOKUP(H327,[1]Priv_Workers!$B$2:$BD$55,28,FALSE),D327=4,VLOOKUP(H327,[1]Priv_Workers!$B$2:$BD$55,29,FALSE),D327=5,VLOOKUP(H327,[1]Priv_Workers!$B$2:$BD$55,30,FALSE),D327=6,VLOOKUP(H327,[1]Priv_Workers!$B$2:$BD$55,31,FALSE),D327=7,VLOOKUP(H327,[1]Priv_Workers!$B$2:$BD$55,32,FALSE),D327=8,VLOOKUP(H327,[1]Priv_Workers!$B$2:$BD$55,33,FALSE),D327=9,VLOOKUP(H327,[1]Priv_Workers!$B$2:$BD$55,34,FALSE),D327=10,VLOOKUP(H327,[1]Priv_Workers!$B$2:$BD$55,35,FALSE),D327=11,VLOOKUP(H327,[1]Priv_Workers!$B$2:$BD$55,36,FALSE),D327=12,VLOOKUP(H327,[1]Priv_Workers!$B$2:$BD$55,37,FALSE)),C327=2017,_xlfn.IFS(D327=1,VLOOKUP(H327,[1]Priv_Workers!$B$2:$BD$55,38,FALSE),D327=2,VLOOKUP(H327,[1]Priv_Workers!$B$2:$BD$55,39,FALSE),D327=3,VLOOKUP(H327,[1]Priv_Workers!$B$2:$BD$55,40,FALSE),D327=4,VLOOKUP(H327,[1]Priv_Workers!$B$2:$BD$55,41,FALSE),D327=5,VLOOKUP(H327,[1]Priv_Workers!$B$2:$BD$55,42,FALSE),D327=6,VLOOKUP(H327,[1]Priv_Workers!$B$2:$BD$55,43,FALSE),D327=7,VLOOKUP(H327,[1]Priv_Workers!$B$2:$BD$55,43,FALSE),D327=8,VLOOKUP(H327,[1]Priv_Workers!$B$2:$BD$55,44,FALSE),D327=9,VLOOKUP(H327,[1]Priv_Workers!$B$2:$BD$55,45,FALSE),D327=10,VLOOKUP(H327,[1]Priv_Workers!$B$2:$BD$55,46,FALSE),D327=11,VLOOKUP(H327,[1]Priv_Workers!$B$2:$BD$55,47,FALSE),D327=12,VLOOKUP(H327,[1]Priv_Workers!$B$2:$BD$55,48)),C327=2018,_xlfn.IFS(D327=1,VLOOKUP(H327,[1]Priv_Workers!$B$2:$BD$55,49,FALSE),D327=2,VLOOKUP(H327,[1]Priv_Workers!$B$2:$BD$55,50,FALSE),D327=3,VLOOKUP(H327,[1]Priv_Workers!$B$2:$BD$55,51,FALSE),D327=4,VLOOKUP(H327,[1]Priv_Workers!$B$2:$BD$55,52,FALSE),D327=5,VLOOKUP(H327,[1]Priv_Workers!$B$2:$BD$55,53,FALSE),D327=6,VLOOKUP(H327,[1]Priv_Workers!$B$2:$BD$55,54)))</f>
        <v>0</v>
      </c>
      <c r="X327" s="3" t="e">
        <f t="shared" si="43"/>
        <v>#DIV/0!</v>
      </c>
      <c r="Y327" s="2">
        <f>_xlfn.IFS(C327=2014, _xlfn.IFS(E327=1, VLOOKUP(H327, [1]Wage_Info!$B$2:$AH$55, 2, FALSE), E327=2, VLOOKUP(H327, [1]Wage_Info!$B$2:$AH$55, 3, FALSE), E327=3, VLOOKUP(H327, [1]Wage_Info!$B$2:$AH$55, 4, FALSE), E327=4, VLOOKUP(H327, [1]Wage_Info!$B$2:$AH$55, 5, FALSE)), C327=2015, _xlfn.IFS(E327=1, VLOOKUP(H327, [1]Wage_Info!$B$2:$AH$55, 6, FALSE), E327=2, VLOOKUP(H327, [1]Wage_Info!$B$2:$AH$55, 7, FALSE), E327=3, VLOOKUP(H327, [1]Wage_Info!$B$2:$AH$55, 8, FALSE), E327=4, VLOOKUP(H327, [1]Wage_Info!$B$2:$AH$55, 9, FALSE)), C327=2016, _xlfn.IFS(E327=1, VLOOKUP(H327, [1]Wage_Info!$B$2:$AH$55, 10, FALSE), E327=2, VLOOKUP(H327, [1]Wage_Info!$B$2:$AH$55, 11, FALSE), E327=3, VLOOKUP(H327, [1]Wage_Info!$B$2:$AH$55, 12, FALSE), E327=4, VLOOKUP(H327, [1]Wage_Info!$B$2:$AH$55, 13, FALSE)), C327=2017, _xlfn.IFS(E327=1, VLOOKUP(H327, [1]Wage_Info!$B$2:$AH$55, 14, FALSE), E327=2, VLOOKUP(H327, [1]Wage_Info!$B$2:$AH$55, 15, FALSE), E327=3, VLOOKUP(H327, [1]Wage_Info!$B$2:$AH$55, 16, FALSE), E327=4, VLOOKUP(H327, [1]Wage_Info!$B$2:$AH$55, 17, FALSE)), C327 = 2018, _xlfn.IFS(E327=1, VLOOKUP(H327, [1]Wage_Info!$B$2:$AH$55, 18, FALSE), E327=3, VLOOKUP(H327, [1]Wage_Info!$B$2:$AH$55, 19, FALSE)))</f>
        <v>0</v>
      </c>
      <c r="Z327" s="2">
        <f>_xlfn.IFS(C327=2014, _xlfn.IFS(E327=1, VLOOKUP(H327, [1]Wage_Info!$B$2:$AL$55, 20, FALSE), E327=2, VLOOKUP(H327, [1]Wage_Info!$B$2:$AL$55, 21, FALSE), E327=3, VLOOKUP(H327, [1]Wage_Info!$B$2:$AL$55, 22, FALSE), E327=4, VLOOKUP(H327, [1]Wage_Info!$B$2:$AL$55, 23, FALSE)), C327=2015, _xlfn.IFS(E327=1, VLOOKUP(H327, [1]Wage_Info!$B$2:$AL$55, 24, FALSE), E327=2, VLOOKUP(H327, [1]Wage_Info!$B$2:$AL$55, 25, FALSE), E327=3, VLOOKUP(H327, [1]Wage_Info!$B$2:$AL$55, 26, FALSE), E327=4, VLOOKUP(H327, [1]Wage_Info!$B$2:$AL$55, 27, FALSE)), C327=2016, _xlfn.IFS(E327=1, VLOOKUP(H327, [1]Wage_Info!$B$2:$AL$55, 28, FALSE), E327=2, VLOOKUP(H327, [1]Wage_Info!$B$2:$AL$55, 29, FALSE), E327=3, VLOOKUP(H327, [1]Wage_Info!$B$2:$AL$55, 30, FALSE), E327=4, VLOOKUP(H327, [1]Wage_Info!$B$2:$AL$55, 31, FALSE)), C327=2017, _xlfn.IFS(E327=1, VLOOKUP(H327, [1]Wage_Info!$B$2:$AL$55, 32, FALSE), E327=2, VLOOKUP(H327, [1]Wage_Info!$B$2:$AL$55, 33, FALSE), E327=3, VLOOKUP(H327, [1]Wage_Info!$B$2:$AL$55, 34, FALSE), E327=4, VLOOKUP(H327, [1]Wage_Info!$B$2:$AL$55, 35, FALSE)), C327 = 2018, _xlfn.IFS(E327=1, VLOOKUP(H327, [1]Wage_Info!$B$2:$AL$55, 36, FALSE), E327=2, VLOOKUP(H327, [1]Wage_Info!$B$2:$AL$55, 37, FALSE)))</f>
        <v>0</v>
      </c>
      <c r="AA327" s="4" t="e">
        <f t="shared" si="44"/>
        <v>#DIV/0!</v>
      </c>
      <c r="AB327">
        <f>[1]Key!C327</f>
        <v>1</v>
      </c>
      <c r="AC327">
        <f t="shared" si="45"/>
        <v>0</v>
      </c>
      <c r="AD327">
        <f t="shared" si="46"/>
        <v>0</v>
      </c>
      <c r="AE327">
        <f t="shared" si="47"/>
        <v>0</v>
      </c>
      <c r="AF327">
        <f>[1]Key!D327</f>
        <v>0</v>
      </c>
    </row>
    <row r="328" spans="1:32" x14ac:dyDescent="0.3">
      <c r="A328">
        <v>327</v>
      </c>
      <c r="B328">
        <v>7</v>
      </c>
      <c r="C328">
        <v>2013</v>
      </c>
      <c r="D328">
        <v>9</v>
      </c>
      <c r="E328">
        <f t="shared" si="40"/>
        <v>3</v>
      </c>
      <c r="F328">
        <v>2015</v>
      </c>
      <c r="G328" t="s">
        <v>65</v>
      </c>
      <c r="H328" s="1">
        <f>VALUE(IF(G328="foreign",53,SUBSTITUTE(G328,G328,VLOOKUP(G328,[1]Key!$G$2:$H$55,2,))))</f>
        <v>11</v>
      </c>
      <c r="I328" t="s">
        <v>40</v>
      </c>
      <c r="J328">
        <f>VALUE(_xlfn.IFS(I328="foreign",53,I328="fictional",54, I328="unspecified", 55, NOT(OR(I328="foreign",I328="fictional")),SUBSTITUTE(I328,I328,VLOOKUP(I328,[1]Key!$G$2:$H$55,2,))))</f>
        <v>5</v>
      </c>
      <c r="K328">
        <f t="shared" si="41"/>
        <v>0</v>
      </c>
      <c r="L328">
        <f>VLOOKUP(H328, [1]Key!$H$2:$K$54, 2)</f>
        <v>5</v>
      </c>
      <c r="M328">
        <f>VLOOKUP(J328, [1]Key!$H$2:$K$54, 2)</f>
        <v>3</v>
      </c>
      <c r="N328">
        <f>VLOOKUP("*"&amp;G328&amp;"*",[1]Key!$N$2:$O$6,2,FALSE)</f>
        <v>3</v>
      </c>
      <c r="O328">
        <f>VLOOKUP("*"&amp;G328&amp;"*",[1]Key!$R$2:$S$11,2,FALSE)</f>
        <v>7</v>
      </c>
      <c r="P328">
        <v>3022</v>
      </c>
      <c r="Q328" s="2">
        <v>190000000</v>
      </c>
      <c r="R328" t="s">
        <v>33</v>
      </c>
      <c r="S328">
        <f>VLOOKUP(R328, [1]Key!$U$2:$V$27, 2, FALSE)</f>
        <v>1</v>
      </c>
      <c r="T328">
        <f t="shared" si="42"/>
        <v>0</v>
      </c>
      <c r="U328" t="e">
        <f>_xlfn.IFS(C328=2018, VLOOKUP(H328, '[1]State Pop'!$B$2:$G$55,6),C328=2017, VLOOKUP(H328, '[1]State Pop'!$B$2:$F$55,5),C328=2016, VLOOKUP(H328, '[1]State Pop'!$B$2:$F$55,4), C328=2015, VLOOKUP(H328, '[1]State Pop'!$B$2:$F$55,3), C328=2014, VLOOKUP(H328, '[1]State Pop'!$B$2:$F$55,2))</f>
        <v>#N/A</v>
      </c>
      <c r="V328" t="e">
        <f>_xlfn.IFS(C328=2014,_xlfn.IFS(D328=1,VLOOKUP(H328,[1]Film_Workers!$B$2:$BD$55,2,FALSE),D328=2,VLOOKUP(H328,[1]Film_Workers!$B$2:$BD$55,3,FALSE),D328=3,VLOOKUP(H328,[1]Film_Workers!$B$2:$BD$55,4,FALSE),D328=4,VLOOKUP(H328,[1]Film_Workers!$B$2:$BD$55,5,FALSE),D328=5,VLOOKUP(H328,[1]Film_Workers!$B$2:$BD$55,6,FALSE),D328=6,VLOOKUP(H328,[1]Film_Workers!$B$2:$BD$55,7,FALSE),D328=7,VLOOKUP(H328,[1]Film_Workers!$B$2:$BD$55,8,FALSE),D328=8,VLOOKUP(H328,[1]Film_Workers!$B$2:$BD$55,9,FALSE),D328=9,VLOOKUP(H328,[1]Film_Workers!$B$2:$BD$55,10,FALSE),D328=10,VLOOKUP(H328,[1]Film_Workers!$B$2:$BD$55,11,FALSE),D328=11,VLOOKUP(H328,[1]Film_Workers!$B$2:$BD$55,12,FALSE),D328=12,VLOOKUP(H328,[1]Film_Workers!$B$2:$BD$55,13,FALSE)),C328=2015,_xlfn.IFS(D328=1,VLOOKUP(H328,[1]Film_Workers!$B$2:$BD$55,14,FALSE),D328=2,VLOOKUP(H328,[1]Film_Workers!$B$2:$BD$55,15,FALSE),D328=3,VLOOKUP(H328,[1]Film_Workers!$B$2:$BD$55,16,FALSE),D328=4,VLOOKUP(H328,[1]Film_Workers!$B$2:$BD$55,17,FALSE),D328=5,VLOOKUP(H328,[1]Film_Workers!$B$2:$BD$55,18,FALSE),D328=6,VLOOKUP(H328,[1]Film_Workers!$B$2:$BD$55,19,FALSE),D328=7,VLOOKUP(H328,[1]Film_Workers!$B$2:$BD$55,20,FALSE),D328=8,VLOOKUP(H328,[1]Film_Workers!$B$2:$BD$55,21,FALSE),D328=9,VLOOKUP(H328,[1]Film_Workers!$B$2:$BD$55,22,FALSE),D328=10,VLOOKUP(H328,[1]Film_Workers!$B$2:$BD$55,23,FALSE),D328=11,VLOOKUP(H328,[1]Film_Workers!$B$2:$BD$55,24,FALSE),D328=12,VLOOKUP(H328,[1]Film_Workers!$B$2:$BD$55,25,FALSE)),C328=2016,_xlfn.IFS(D328=1,VLOOKUP(H328,[1]Film_Workers!$B$2:$BD$55,26,FALSE),D328=2,VLOOKUP(H328,[1]Film_Workers!$B$2:$BD$55,27,FALSE),D328=3,VLOOKUP(H328,[1]Film_Workers!$B$2:$BD$55,28,FALSE),D328=4,VLOOKUP(H328,[1]Film_Workers!$B$2:$BD$55,29,FALSE),D328=5,VLOOKUP(H328,[1]Film_Workers!$B$2:$BD$55,30,FALSE),D328=6,VLOOKUP(H328,[1]Film_Workers!$B$2:$BD$55,31,FALSE),D328=7,VLOOKUP(H328,[1]Film_Workers!$B$2:$BD$55,32,FALSE),D328=8,VLOOKUP(H328,[1]Film_Workers!$B$2:$BD$55,33,FALSE),D328=9,VLOOKUP(H328,[1]Film_Workers!$B$2:$BD$55,34,FALSE),D328=10,VLOOKUP(H328,[1]Film_Workers!$B$2:$BD$55,35,FALSE),D328=11,VLOOKUP(H328,[1]Film_Workers!$B$2:$BD$55,36,FALSE),D328=12,VLOOKUP(H328,[1]Film_Workers!$B$2:$BD$55,37,FALSE)),C328=2017,_xlfn.IFS(D328=1,VLOOKUP(H328,[1]Film_Workers!$B$2:$BD$55,38,FALSE),D328=2,VLOOKUP(H328,[1]Film_Workers!$B$2:$BD$55,39,FALSE),D328=3,VLOOKUP(H328,[1]Film_Workers!$B$2:$BD$55,40,FALSE),D328=4,VLOOKUP(H328,[1]Film_Workers!$B$2:$BD$55,41,FALSE),D328=5,VLOOKUP(H328,[1]Film_Workers!$B$2:$BD$55,42,FALSE),D328=6,VLOOKUP(H328,[1]Film_Workers!$B$2:$BD$55,43,FALSE),D328=7,VLOOKUP(H328,[1]Film_Workers!$B$2:$BD$55,43,FALSE),D328=8,VLOOKUP(H328,[1]Film_Workers!$B$2:$BD$55,44,FALSE),D328=9,VLOOKUP(H328,[1]Film_Workers!$B$2:$BD$55,45,FALSE),D328=10,VLOOKUP(H328,[1]Film_Workers!$B$2:$BD$55,46,FALSE),D328=11,VLOOKUP(H328,[1]Film_Workers!$B$2:$BD$55,47,FALSE),D328=12,VLOOKUP(H328,[1]Film_Workers!$B$2:$BD$55,48)),C328=2018,_xlfn.IFS(D328=1,VLOOKUP(H328,[1]Film_Workers!$B$2:$BD$55,49,FALSE),D328=2,VLOOKUP(H328,[1]Film_Workers!$B$2:$BD$55,50,FALSE),D328=3,VLOOKUP(H328,[1]Film_Workers!$B$2:$BD$55,51,FALSE),D328=4,VLOOKUP(H328,[1]Film_Workers!$B$2:$BD$55,52,FALSE),D328=5,VLOOKUP(H328,[1]Film_Workers!$B$2:$BD$55,53,FALSE),D328=6,VLOOKUP(H328,[1]Film_Workers!$B$2:$BD$55,54)))</f>
        <v>#N/A</v>
      </c>
      <c r="W328" t="e">
        <f>_xlfn.IFS(C328=2014,_xlfn.IFS(D328=1,VLOOKUP(H328,[1]Priv_Workers!$B$2:$BD$55,2,FALSE),D328=2,VLOOKUP(H328,[1]Priv_Workers!$B$2:$BD$55,3,FALSE),D328=3,VLOOKUP(H328,[1]Priv_Workers!$B$2:$BD$55,4,FALSE),D328=4,VLOOKUP(H328,[1]Priv_Workers!$B$2:$BD$55,5,FALSE),D328=5,VLOOKUP(H328,[1]Priv_Workers!$B$2:$BD$55,6,FALSE),D328=6,VLOOKUP(H328,[1]Priv_Workers!$B$2:$BD$55,7,FALSE),D328=7,VLOOKUP(H328,[1]Priv_Workers!$B$2:$BD$55,8,FALSE),D328=8,VLOOKUP(H328,[1]Priv_Workers!$B$2:$BD$55,9,FALSE),D328=9,VLOOKUP(H328,[1]Priv_Workers!$B$2:$BD$55,10,FALSE),D328=10,VLOOKUP(H328,[1]Priv_Workers!$B$2:$BD$55,11,FALSE),D328=11,VLOOKUP(H328,[1]Priv_Workers!$B$2:$BD$55,12,FALSE),D328=12,VLOOKUP(H328,[1]Priv_Workers!$B$2:$BD$55,13,FALSE)),C328=2015,_xlfn.IFS(D328=1,VLOOKUP(H328,[1]Priv_Workers!$B$2:$BD$55,14,FALSE),D328=2,VLOOKUP(H328,[1]Priv_Workers!$B$2:$BD$55,15,FALSE),D328=3,VLOOKUP(H328,[1]Priv_Workers!$B$2:$BD$55,16,FALSE),D328=4,VLOOKUP(H328,[1]Priv_Workers!$B$2:$BD$55,17,FALSE),D328=5,VLOOKUP(H328,[1]Priv_Workers!$B$2:$BD$55,18,FALSE),D328=6,VLOOKUP(H328,[1]Priv_Workers!$B$2:$BD$55,19,FALSE),D328=7,VLOOKUP(H328,[1]Priv_Workers!$B$2:$BD$55,20,FALSE),D328=8,VLOOKUP(H328,[1]Priv_Workers!$B$2:$BD$55,21,FALSE),D328=9,VLOOKUP(H328,[1]Priv_Workers!$B$2:$BD$55,22,FALSE),D328=10,VLOOKUP(H328,[1]Priv_Workers!$B$2:$BD$55,23,FALSE),D328=11,VLOOKUP(H328,[1]Priv_Workers!$B$2:$BD$55,24,FALSE),D328=12,VLOOKUP(H328,[1]Priv_Workers!$B$2:$BD$55,25,FALSE)),C328=2016,_xlfn.IFS(D328=1,VLOOKUP(H328,[1]Priv_Workers!$B$2:$BD$55,26,FALSE),D328=2,VLOOKUP(H328,[1]Priv_Workers!$B$2:$BD$55,27,FALSE),D328=3,VLOOKUP(H328,[1]Priv_Workers!$B$2:$BD$55,28,FALSE),D328=4,VLOOKUP(H328,[1]Priv_Workers!$B$2:$BD$55,29,FALSE),D328=5,VLOOKUP(H328,[1]Priv_Workers!$B$2:$BD$55,30,FALSE),D328=6,VLOOKUP(H328,[1]Priv_Workers!$B$2:$BD$55,31,FALSE),D328=7,VLOOKUP(H328,[1]Priv_Workers!$B$2:$BD$55,32,FALSE),D328=8,VLOOKUP(H328,[1]Priv_Workers!$B$2:$BD$55,33,FALSE),D328=9,VLOOKUP(H328,[1]Priv_Workers!$B$2:$BD$55,34,FALSE),D328=10,VLOOKUP(H328,[1]Priv_Workers!$B$2:$BD$55,35,FALSE),D328=11,VLOOKUP(H328,[1]Priv_Workers!$B$2:$BD$55,36,FALSE),D328=12,VLOOKUP(H328,[1]Priv_Workers!$B$2:$BD$55,37,FALSE)),C328=2017,_xlfn.IFS(D328=1,VLOOKUP(H328,[1]Priv_Workers!$B$2:$BD$55,38,FALSE),D328=2,VLOOKUP(H328,[1]Priv_Workers!$B$2:$BD$55,39,FALSE),D328=3,VLOOKUP(H328,[1]Priv_Workers!$B$2:$BD$55,40,FALSE),D328=4,VLOOKUP(H328,[1]Priv_Workers!$B$2:$BD$55,41,FALSE),D328=5,VLOOKUP(H328,[1]Priv_Workers!$B$2:$BD$55,42,FALSE),D328=6,VLOOKUP(H328,[1]Priv_Workers!$B$2:$BD$55,43,FALSE),D328=7,VLOOKUP(H328,[1]Priv_Workers!$B$2:$BD$55,43,FALSE),D328=8,VLOOKUP(H328,[1]Priv_Workers!$B$2:$BD$55,44,FALSE),D328=9,VLOOKUP(H328,[1]Priv_Workers!$B$2:$BD$55,45,FALSE),D328=10,VLOOKUP(H328,[1]Priv_Workers!$B$2:$BD$55,46,FALSE),D328=11,VLOOKUP(H328,[1]Priv_Workers!$B$2:$BD$55,47,FALSE),D328=12,VLOOKUP(H328,[1]Priv_Workers!$B$2:$BD$55,48)),C328=2018,_xlfn.IFS(D328=1,VLOOKUP(H328,[1]Priv_Workers!$B$2:$BD$55,49,FALSE),D328=2,VLOOKUP(H328,[1]Priv_Workers!$B$2:$BD$55,50,FALSE),D328=3,VLOOKUP(H328,[1]Priv_Workers!$B$2:$BD$55,51,FALSE),D328=4,VLOOKUP(H328,[1]Priv_Workers!$B$2:$BD$55,52,FALSE),D328=5,VLOOKUP(H328,[1]Priv_Workers!$B$2:$BD$55,53,FALSE),D328=6,VLOOKUP(H328,[1]Priv_Workers!$B$2:$BD$55,54)))</f>
        <v>#N/A</v>
      </c>
      <c r="X328" s="3" t="e">
        <f t="shared" si="43"/>
        <v>#N/A</v>
      </c>
      <c r="Y328" s="2" t="e">
        <f>_xlfn.IFS(C328=2014, _xlfn.IFS(E328=1, VLOOKUP(H328, [1]Wage_Info!$B$2:$AH$55, 2, FALSE), E328=2, VLOOKUP(H328, [1]Wage_Info!$B$2:$AH$55, 3, FALSE), E328=3, VLOOKUP(H328, [1]Wage_Info!$B$2:$AH$55, 4, FALSE), E328=4, VLOOKUP(H328, [1]Wage_Info!$B$2:$AH$55, 5, FALSE)), C328=2015, _xlfn.IFS(E328=1, VLOOKUP(H328, [1]Wage_Info!$B$2:$AH$55, 6, FALSE), E328=2, VLOOKUP(H328, [1]Wage_Info!$B$2:$AH$55, 7, FALSE), E328=3, VLOOKUP(H328, [1]Wage_Info!$B$2:$AH$55, 8, FALSE), E328=4, VLOOKUP(H328, [1]Wage_Info!$B$2:$AH$55, 9, FALSE)), C328=2016, _xlfn.IFS(E328=1, VLOOKUP(H328, [1]Wage_Info!$B$2:$AH$55, 10, FALSE), E328=2, VLOOKUP(H328, [1]Wage_Info!$B$2:$AH$55, 11, FALSE), E328=3, VLOOKUP(H328, [1]Wage_Info!$B$2:$AH$55, 12, FALSE), E328=4, VLOOKUP(H328, [1]Wage_Info!$B$2:$AH$55, 13, FALSE)), C328=2017, _xlfn.IFS(E328=1, VLOOKUP(H328, [1]Wage_Info!$B$2:$AH$55, 14, FALSE), E328=2, VLOOKUP(H328, [1]Wage_Info!$B$2:$AH$55, 15, FALSE), E328=3, VLOOKUP(H328, [1]Wage_Info!$B$2:$AH$55, 16, FALSE), E328=4, VLOOKUP(H328, [1]Wage_Info!$B$2:$AH$55, 17, FALSE)), C328 = 2018, _xlfn.IFS(E328=1, VLOOKUP(H328, [1]Wage_Info!$B$2:$AH$55, 18, FALSE), E328=3, VLOOKUP(H328, [1]Wage_Info!$B$2:$AH$55, 19, FALSE)))</f>
        <v>#N/A</v>
      </c>
      <c r="Z328" s="2" t="e">
        <f>_xlfn.IFS(C328=2014, _xlfn.IFS(E328=1, VLOOKUP(H328, [1]Wage_Info!$B$2:$AL$55, 20, FALSE), E328=2, VLOOKUP(H328, [1]Wage_Info!$B$2:$AL$55, 21, FALSE), E328=3, VLOOKUP(H328, [1]Wage_Info!$B$2:$AL$55, 22, FALSE), E328=4, VLOOKUP(H328, [1]Wage_Info!$B$2:$AL$55, 23, FALSE)), C328=2015, _xlfn.IFS(E328=1, VLOOKUP(H328, [1]Wage_Info!$B$2:$AL$55, 24, FALSE), E328=2, VLOOKUP(H328, [1]Wage_Info!$B$2:$AL$55, 25, FALSE), E328=3, VLOOKUP(H328, [1]Wage_Info!$B$2:$AL$55, 26, FALSE), E328=4, VLOOKUP(H328, [1]Wage_Info!$B$2:$AL$55, 27, FALSE)), C328=2016, _xlfn.IFS(E328=1, VLOOKUP(H328, [1]Wage_Info!$B$2:$AL$55, 28, FALSE), E328=2, VLOOKUP(H328, [1]Wage_Info!$B$2:$AL$55, 29, FALSE), E328=3, VLOOKUP(H328, [1]Wage_Info!$B$2:$AL$55, 30, FALSE), E328=4, VLOOKUP(H328, [1]Wage_Info!$B$2:$AL$55, 31, FALSE)), C328=2017, _xlfn.IFS(E328=1, VLOOKUP(H328, [1]Wage_Info!$B$2:$AL$55, 32, FALSE), E328=2, VLOOKUP(H328, [1]Wage_Info!$B$2:$AL$55, 33, FALSE), E328=3, VLOOKUP(H328, [1]Wage_Info!$B$2:$AL$55, 34, FALSE), E328=4, VLOOKUP(H328, [1]Wage_Info!$B$2:$AL$55, 35, FALSE)), C328 = 2018, _xlfn.IFS(E328=1, VLOOKUP(H328, [1]Wage_Info!$B$2:$AL$55, 36, FALSE), E328=2, VLOOKUP(H328, [1]Wage_Info!$B$2:$AL$55, 37, FALSE)))</f>
        <v>#N/A</v>
      </c>
      <c r="AA328" s="4" t="e">
        <f t="shared" si="44"/>
        <v>#N/A</v>
      </c>
      <c r="AB328">
        <f>[1]Key!C328</f>
        <v>1</v>
      </c>
      <c r="AC328">
        <f t="shared" si="45"/>
        <v>0</v>
      </c>
      <c r="AD328">
        <f t="shared" si="46"/>
        <v>0</v>
      </c>
      <c r="AE328">
        <f t="shared" si="47"/>
        <v>0</v>
      </c>
      <c r="AF328">
        <f>[1]Key!D328</f>
        <v>0</v>
      </c>
    </row>
    <row r="329" spans="1:32" x14ac:dyDescent="0.3">
      <c r="A329">
        <v>328</v>
      </c>
      <c r="B329">
        <v>8</v>
      </c>
      <c r="C329">
        <v>2014</v>
      </c>
      <c r="D329">
        <v>5</v>
      </c>
      <c r="E329">
        <f t="shared" si="40"/>
        <v>2</v>
      </c>
      <c r="F329">
        <v>2015</v>
      </c>
      <c r="G329" t="s">
        <v>75</v>
      </c>
      <c r="H329" s="1">
        <f>VALUE(IF(G329="foreign",53,SUBSTITUTE(G329,G329,VLOOKUP(G329,[1]Key!$G$2:$H$55,2,))))</f>
        <v>19</v>
      </c>
      <c r="I329" t="s">
        <v>47</v>
      </c>
      <c r="J329">
        <f>VALUE(_xlfn.IFS(I329="foreign",53,I329="fictional",54, I329="unspecified", 55, NOT(OR(I329="foreign",I329="fictional")),SUBSTITUTE(I329,I329,VLOOKUP(I329,[1]Key!$G$2:$H$55,2,))))</f>
        <v>55</v>
      </c>
      <c r="K329">
        <f t="shared" si="41"/>
        <v>0</v>
      </c>
      <c r="L329">
        <f>VLOOKUP(H329, [1]Key!$H$2:$K$54, 2)</f>
        <v>4</v>
      </c>
      <c r="M329">
        <f>VLOOKUP(J329, [1]Key!$H$2:$K$54, 2)</f>
        <v>0</v>
      </c>
      <c r="N329">
        <f>VLOOKUP("*"&amp;G329&amp;"*",[1]Key!$N$2:$O$6,2,FALSE)</f>
        <v>3</v>
      </c>
      <c r="O329">
        <f>VLOOKUP("*"&amp;G329&amp;"*",[1]Key!$R$2:$S$11,2,FALSE)</f>
        <v>9</v>
      </c>
      <c r="P329">
        <v>4004</v>
      </c>
      <c r="Q329" s="2">
        <v>155000000</v>
      </c>
      <c r="R329" t="s">
        <v>66</v>
      </c>
      <c r="S329">
        <f>VLOOKUP(R329, [1]Key!$U$2:$V$50, 2, FALSE)</f>
        <v>4</v>
      </c>
      <c r="T329">
        <f t="shared" si="42"/>
        <v>0</v>
      </c>
      <c r="U329">
        <f>_xlfn.IFS(C329=2018, VLOOKUP(H329, '[1]State Pop'!$B$2:$G$55,6),C329=2017, VLOOKUP(H329, '[1]State Pop'!$B$2:$F$55,5),C329=2016, VLOOKUP(H329, '[1]State Pop'!$B$2:$F$55,4), C329=2015, VLOOKUP(H329, '[1]State Pop'!$B$2:$F$55,3), C329=2014, VLOOKUP(H329, '[1]State Pop'!$B$2:$F$55,2))</f>
        <v>4648797</v>
      </c>
      <c r="V329">
        <f>_xlfn.IFS(C329=2014,_xlfn.IFS(D329=1,VLOOKUP(H329,[1]Film_Workers!$B$2:$BD$55,2,FALSE),D329=2,VLOOKUP(H329,[1]Film_Workers!$B$2:$BD$55,3,FALSE),D329=3,VLOOKUP(H329,[1]Film_Workers!$B$2:$BD$55,4,FALSE),D329=4,VLOOKUP(H329,[1]Film_Workers!$B$2:$BD$55,5,FALSE),D329=5,VLOOKUP(H329,[1]Film_Workers!$B$2:$BD$55,6,FALSE),D329=6,VLOOKUP(H329,[1]Film_Workers!$B$2:$BD$55,7,FALSE),D329=7,VLOOKUP(H329,[1]Film_Workers!$B$2:$BD$55,8,FALSE),D329=8,VLOOKUP(H329,[1]Film_Workers!$B$2:$BD$55,9,FALSE),D329=9,VLOOKUP(H329,[1]Film_Workers!$B$2:$BD$55,10,FALSE),D329=10,VLOOKUP(H329,[1]Film_Workers!$B$2:$BD$55,11,FALSE),D329=11,VLOOKUP(H329,[1]Film_Workers!$B$2:$BD$55,12,FALSE),D329=12,VLOOKUP(H329,[1]Film_Workers!$B$2:$BD$55,13,FALSE)),C329=2015,_xlfn.IFS(D329=1,VLOOKUP(H329,[1]Film_Workers!$B$2:$BD$55,14,FALSE),D329=2,VLOOKUP(H329,[1]Film_Workers!$B$2:$BD$55,15,FALSE),D329=3,VLOOKUP(H329,[1]Film_Workers!$B$2:$BD$55,16,FALSE),D329=4,VLOOKUP(H329,[1]Film_Workers!$B$2:$BD$55,17,FALSE),D329=5,VLOOKUP(H329,[1]Film_Workers!$B$2:$BD$55,18,FALSE),D329=6,VLOOKUP(H329,[1]Film_Workers!$B$2:$BD$55,19,FALSE),D329=7,VLOOKUP(H329,[1]Film_Workers!$B$2:$BD$55,20,FALSE),D329=8,VLOOKUP(H329,[1]Film_Workers!$B$2:$BD$55,21,FALSE),D329=9,VLOOKUP(H329,[1]Film_Workers!$B$2:$BD$55,22,FALSE),D329=10,VLOOKUP(H329,[1]Film_Workers!$B$2:$BD$55,23,FALSE),D329=11,VLOOKUP(H329,[1]Film_Workers!$B$2:$BD$55,24,FALSE),D329=12,VLOOKUP(H329,[1]Film_Workers!$B$2:$BD$55,25,FALSE)),C329=2016,_xlfn.IFS(D329=1,VLOOKUP(H329,[1]Film_Workers!$B$2:$BD$55,26,FALSE),D329=2,VLOOKUP(H329,[1]Film_Workers!$B$2:$BD$55,27,FALSE),D329=3,VLOOKUP(H329,[1]Film_Workers!$B$2:$BD$55,28,FALSE),D329=4,VLOOKUP(H329,[1]Film_Workers!$B$2:$BD$55,29,FALSE),D329=5,VLOOKUP(H329,[1]Film_Workers!$B$2:$BD$55,30,FALSE),D329=6,VLOOKUP(H329,[1]Film_Workers!$B$2:$BD$55,31,FALSE),D329=7,VLOOKUP(H329,[1]Film_Workers!$B$2:$BD$55,32,FALSE),D329=8,VLOOKUP(H329,[1]Film_Workers!$B$2:$BD$55,33,FALSE),D329=9,VLOOKUP(H329,[1]Film_Workers!$B$2:$BD$55,34,FALSE),D329=10,VLOOKUP(H329,[1]Film_Workers!$B$2:$BD$55,35,FALSE),D329=11,VLOOKUP(H329,[1]Film_Workers!$B$2:$BD$55,36,FALSE),D329=12,VLOOKUP(H329,[1]Film_Workers!$B$2:$BD$55,37,FALSE)),C329=2017,_xlfn.IFS(D329=1,VLOOKUP(H329,[1]Film_Workers!$B$2:$BD$55,38,FALSE),D329=2,VLOOKUP(H329,[1]Film_Workers!$B$2:$BD$55,39,FALSE),D329=3,VLOOKUP(H329,[1]Film_Workers!$B$2:$BD$55,40,FALSE),D329=4,VLOOKUP(H329,[1]Film_Workers!$B$2:$BD$55,41,FALSE),D329=5,VLOOKUP(H329,[1]Film_Workers!$B$2:$BD$55,42,FALSE),D329=6,VLOOKUP(H329,[1]Film_Workers!$B$2:$BD$55,43,FALSE),D329=7,VLOOKUP(H329,[1]Film_Workers!$B$2:$BD$55,43,FALSE),D329=8,VLOOKUP(H329,[1]Film_Workers!$B$2:$BD$55,44,FALSE),D329=9,VLOOKUP(H329,[1]Film_Workers!$B$2:$BD$55,45,FALSE),D329=10,VLOOKUP(H329,[1]Film_Workers!$B$2:$BD$55,46,FALSE),D329=11,VLOOKUP(H329,[1]Film_Workers!$B$2:$BD$55,47,FALSE),D329=12,VLOOKUP(H329,[1]Film_Workers!$B$2:$BD$55,48)),C329=2018,_xlfn.IFS(D329=1,VLOOKUP(H329,[1]Film_Workers!$B$2:$BD$55,49,FALSE),D329=2,VLOOKUP(H329,[1]Film_Workers!$B$2:$BD$55,50,FALSE),D329=3,VLOOKUP(H329,[1]Film_Workers!$B$2:$BD$55,51,FALSE),D329=4,VLOOKUP(H329,[1]Film_Workers!$B$2:$BD$55,52,FALSE),D329=5,VLOOKUP(H329,[1]Film_Workers!$B$2:$BD$55,53,FALSE),D329=6,VLOOKUP(H329,[1]Film_Workers!$B$2:$BD$55,54)))</f>
        <v>7096</v>
      </c>
      <c r="W329">
        <f>_xlfn.IFS(C329=2014,_xlfn.IFS(D329=1,VLOOKUP(H329,[1]Priv_Workers!$B$2:$BD$55,2,FALSE),D329=2,VLOOKUP(H329,[1]Priv_Workers!$B$2:$BD$55,3,FALSE),D329=3,VLOOKUP(H329,[1]Priv_Workers!$B$2:$BD$55,4,FALSE),D329=4,VLOOKUP(H329,[1]Priv_Workers!$B$2:$BD$55,5,FALSE),D329=5,VLOOKUP(H329,[1]Priv_Workers!$B$2:$BD$55,6,FALSE),D329=6,VLOOKUP(H329,[1]Priv_Workers!$B$2:$BD$55,7,FALSE),D329=7,VLOOKUP(H329,[1]Priv_Workers!$B$2:$BD$55,8,FALSE),D329=8,VLOOKUP(H329,[1]Priv_Workers!$B$2:$BD$55,9,FALSE),D329=9,VLOOKUP(H329,[1]Priv_Workers!$B$2:$BD$55,10,FALSE),D329=10,VLOOKUP(H329,[1]Priv_Workers!$B$2:$BD$55,11,FALSE),D329=11,VLOOKUP(H329,[1]Priv_Workers!$B$2:$BD$55,12,FALSE),D329=12,VLOOKUP(H329,[1]Priv_Workers!$B$2:$BD$55,13,FALSE)),C329=2015,_xlfn.IFS(D329=1,VLOOKUP(H329,[1]Priv_Workers!$B$2:$BD$55,14,FALSE),D329=2,VLOOKUP(H329,[1]Priv_Workers!$B$2:$BD$55,15,FALSE),D329=3,VLOOKUP(H329,[1]Priv_Workers!$B$2:$BD$55,16,FALSE),D329=4,VLOOKUP(H329,[1]Priv_Workers!$B$2:$BD$55,17,FALSE),D329=5,VLOOKUP(H329,[1]Priv_Workers!$B$2:$BD$55,18,FALSE),D329=6,VLOOKUP(H329,[1]Priv_Workers!$B$2:$BD$55,19,FALSE),D329=7,VLOOKUP(H329,[1]Priv_Workers!$B$2:$BD$55,20,FALSE),D329=8,VLOOKUP(H329,[1]Priv_Workers!$B$2:$BD$55,21,FALSE),D329=9,VLOOKUP(H329,[1]Priv_Workers!$B$2:$BD$55,22,FALSE),D329=10,VLOOKUP(H329,[1]Priv_Workers!$B$2:$BD$55,23,FALSE),D329=11,VLOOKUP(H329,[1]Priv_Workers!$B$2:$BD$55,24,FALSE),D329=12,VLOOKUP(H329,[1]Priv_Workers!$B$2:$BD$55,25,FALSE)),C329=2016,_xlfn.IFS(D329=1,VLOOKUP(H329,[1]Priv_Workers!$B$2:$BD$55,26,FALSE),D329=2,VLOOKUP(H329,[1]Priv_Workers!$B$2:$BD$55,27,FALSE),D329=3,VLOOKUP(H329,[1]Priv_Workers!$B$2:$BD$55,28,FALSE),D329=4,VLOOKUP(H329,[1]Priv_Workers!$B$2:$BD$55,29,FALSE),D329=5,VLOOKUP(H329,[1]Priv_Workers!$B$2:$BD$55,30,FALSE),D329=6,VLOOKUP(H329,[1]Priv_Workers!$B$2:$BD$55,31,FALSE),D329=7,VLOOKUP(H329,[1]Priv_Workers!$B$2:$BD$55,32,FALSE),D329=8,VLOOKUP(H329,[1]Priv_Workers!$B$2:$BD$55,33,FALSE),D329=9,VLOOKUP(H329,[1]Priv_Workers!$B$2:$BD$55,34,FALSE),D329=10,VLOOKUP(H329,[1]Priv_Workers!$B$2:$BD$55,35,FALSE),D329=11,VLOOKUP(H329,[1]Priv_Workers!$B$2:$BD$55,36,FALSE),D329=12,VLOOKUP(H329,[1]Priv_Workers!$B$2:$BD$55,37,FALSE)),C329=2017,_xlfn.IFS(D329=1,VLOOKUP(H329,[1]Priv_Workers!$B$2:$BD$55,38,FALSE),D329=2,VLOOKUP(H329,[1]Priv_Workers!$B$2:$BD$55,39,FALSE),D329=3,VLOOKUP(H329,[1]Priv_Workers!$B$2:$BD$55,40,FALSE),D329=4,VLOOKUP(H329,[1]Priv_Workers!$B$2:$BD$55,41,FALSE),D329=5,VLOOKUP(H329,[1]Priv_Workers!$B$2:$BD$55,42,FALSE),D329=6,VLOOKUP(H329,[1]Priv_Workers!$B$2:$BD$55,43,FALSE),D329=7,VLOOKUP(H329,[1]Priv_Workers!$B$2:$BD$55,43,FALSE),D329=8,VLOOKUP(H329,[1]Priv_Workers!$B$2:$BD$55,44,FALSE),D329=9,VLOOKUP(H329,[1]Priv_Workers!$B$2:$BD$55,45,FALSE),D329=10,VLOOKUP(H329,[1]Priv_Workers!$B$2:$BD$55,46,FALSE),D329=11,VLOOKUP(H329,[1]Priv_Workers!$B$2:$BD$55,47,FALSE),D329=12,VLOOKUP(H329,[1]Priv_Workers!$B$2:$BD$55,48)),C329=2018,_xlfn.IFS(D329=1,VLOOKUP(H329,[1]Priv_Workers!$B$2:$BD$55,49,FALSE),D329=2,VLOOKUP(H329,[1]Priv_Workers!$B$2:$BD$55,50,FALSE),D329=3,VLOOKUP(H329,[1]Priv_Workers!$B$2:$BD$55,51,FALSE),D329=4,VLOOKUP(H329,[1]Priv_Workers!$B$2:$BD$55,52,FALSE),D329=5,VLOOKUP(H329,[1]Priv_Workers!$B$2:$BD$55,53,FALSE),D329=6,VLOOKUP(H329,[1]Priv_Workers!$B$2:$BD$55,54)))</f>
        <v>1611454</v>
      </c>
      <c r="X329" s="3">
        <f t="shared" si="43"/>
        <v>4.4034766118052392E-3</v>
      </c>
      <c r="Y329" s="2">
        <f>_xlfn.IFS(C329=2014, _xlfn.IFS(E329=1, VLOOKUP(H329, [1]Wage_Info!$B$2:$AH$55, 2, FALSE), E329=2, VLOOKUP(H329, [1]Wage_Info!$B$2:$AH$55, 3, FALSE), E329=3, VLOOKUP(H329, [1]Wage_Info!$B$2:$AH$55, 4, FALSE), E329=4, VLOOKUP(H329, [1]Wage_Info!$B$2:$AH$55, 5, FALSE)), C329=2015, _xlfn.IFS(E329=1, VLOOKUP(H329, [1]Wage_Info!$B$2:$AH$55, 6, FALSE), E329=2, VLOOKUP(H329, [1]Wage_Info!$B$2:$AH$55, 7, FALSE), E329=3, VLOOKUP(H329, [1]Wage_Info!$B$2:$AH$55, 8, FALSE), E329=4, VLOOKUP(H329, [1]Wage_Info!$B$2:$AH$55, 9, FALSE)), C329=2016, _xlfn.IFS(E329=1, VLOOKUP(H329, [1]Wage_Info!$B$2:$AH$55, 10, FALSE), E329=2, VLOOKUP(H329, [1]Wage_Info!$B$2:$AH$55, 11, FALSE), E329=3, VLOOKUP(H329, [1]Wage_Info!$B$2:$AH$55, 12, FALSE), E329=4, VLOOKUP(H329, [1]Wage_Info!$B$2:$AH$55, 13, FALSE)), C329=2017, _xlfn.IFS(E329=1, VLOOKUP(H329, [1]Wage_Info!$B$2:$AH$55, 14, FALSE), E329=2, VLOOKUP(H329, [1]Wage_Info!$B$2:$AH$55, 15, FALSE), E329=3, VLOOKUP(H329, [1]Wage_Info!$B$2:$AH$55, 16, FALSE), E329=4, VLOOKUP(H329, [1]Wage_Info!$B$2:$AH$55, 17, FALSE)), C329 = 2018, _xlfn.IFS(E329=1, VLOOKUP(H329, [1]Wage_Info!$B$2:$AH$55, 18, FALSE), E329=3, VLOOKUP(H329, [1]Wage_Info!$B$2:$AH$55, 19, FALSE)))</f>
        <v>80265988</v>
      </c>
      <c r="Z329" s="2">
        <f>_xlfn.IFS(C329=2014, _xlfn.IFS(E329=1, VLOOKUP(H329, [1]Wage_Info!$B$2:$AL$55, 20, FALSE), E329=2, VLOOKUP(H329, [1]Wage_Info!$B$2:$AL$55, 21, FALSE), E329=3, VLOOKUP(H329, [1]Wage_Info!$B$2:$AL$55, 22, FALSE), E329=4, VLOOKUP(H329, [1]Wage_Info!$B$2:$AL$55, 23, FALSE)), C329=2015, _xlfn.IFS(E329=1, VLOOKUP(H329, [1]Wage_Info!$B$2:$AL$55, 24, FALSE), E329=2, VLOOKUP(H329, [1]Wage_Info!$B$2:$AL$55, 25, FALSE), E329=3, VLOOKUP(H329, [1]Wage_Info!$B$2:$AL$55, 26, FALSE), E329=4, VLOOKUP(H329, [1]Wage_Info!$B$2:$AL$55, 27, FALSE)), C329=2016, _xlfn.IFS(E329=1, VLOOKUP(H329, [1]Wage_Info!$B$2:$AL$55, 28, FALSE), E329=2, VLOOKUP(H329, [1]Wage_Info!$B$2:$AL$55, 29, FALSE), E329=3, VLOOKUP(H329, [1]Wage_Info!$B$2:$AL$55, 30, FALSE), E329=4, VLOOKUP(H329, [1]Wage_Info!$B$2:$AL$55, 31, FALSE)), C329=2017, _xlfn.IFS(E329=1, VLOOKUP(H329, [1]Wage_Info!$B$2:$AL$55, 32, FALSE), E329=2, VLOOKUP(H329, [1]Wage_Info!$B$2:$AL$55, 33, FALSE), E329=3, VLOOKUP(H329, [1]Wage_Info!$B$2:$AL$55, 34, FALSE), E329=4, VLOOKUP(H329, [1]Wage_Info!$B$2:$AL$55, 35, FALSE)), C329 = 2018, _xlfn.IFS(E329=1, VLOOKUP(H329, [1]Wage_Info!$B$2:$AL$55, 36, FALSE), E329=2, VLOOKUP(H329, [1]Wage_Info!$B$2:$AL$55, 37, FALSE)))</f>
        <v>17677015171</v>
      </c>
      <c r="AA329" s="4">
        <f t="shared" si="44"/>
        <v>4.5406980320795475E-3</v>
      </c>
      <c r="AB329">
        <f>[1]Key!C329</f>
        <v>1</v>
      </c>
      <c r="AC329">
        <f t="shared" si="45"/>
        <v>0</v>
      </c>
      <c r="AD329">
        <f t="shared" si="46"/>
        <v>0</v>
      </c>
      <c r="AE329">
        <f t="shared" si="47"/>
        <v>0</v>
      </c>
      <c r="AF329">
        <f>[1]Key!D329</f>
        <v>0</v>
      </c>
    </row>
    <row r="330" spans="1:32" x14ac:dyDescent="0.3">
      <c r="A330">
        <v>329</v>
      </c>
      <c r="B330">
        <v>9</v>
      </c>
      <c r="C330">
        <v>2014</v>
      </c>
      <c r="D330">
        <v>8</v>
      </c>
      <c r="E330">
        <f t="shared" si="40"/>
        <v>3</v>
      </c>
      <c r="F330">
        <v>2015</v>
      </c>
      <c r="G330" t="s">
        <v>32</v>
      </c>
      <c r="H330" s="1">
        <f>VALUE(IF(G330="foreign",53,SUBSTITUTE(G330,G330,VLOOKUP(G330,[1]Key!$G$2:$H$55,2,))))</f>
        <v>53</v>
      </c>
      <c r="I330" t="s">
        <v>62</v>
      </c>
      <c r="J330">
        <f>VALUE(_xlfn.IFS(I330="foreign",53,I330="fictional",54, I330="unspecified", 55, NOT(OR(I330="foreign",I330="fictional")),SUBSTITUTE(I330,I330,VLOOKUP(I330,[1]Key!$G$2:$H$55,2,))))</f>
        <v>53</v>
      </c>
      <c r="K330">
        <f t="shared" si="41"/>
        <v>1</v>
      </c>
      <c r="L330">
        <f>VLOOKUP(H330, [1]Key!$H$2:$K$54, 2)</f>
        <v>0</v>
      </c>
      <c r="M330">
        <f>VLOOKUP(J330, [1]Key!$H$2:$K$54, 2)</f>
        <v>0</v>
      </c>
      <c r="N330">
        <f>VLOOKUP("*"&amp;G330&amp;"*",[1]Key!$N$2:$O$6,2,FALSE)</f>
        <v>0</v>
      </c>
      <c r="O330">
        <f>VLOOKUP("*"&amp;G330&amp;"*",[1]Key!$R$2:$S$11,2,FALSE)</f>
        <v>0</v>
      </c>
      <c r="P330">
        <v>3988</v>
      </c>
      <c r="Q330" s="2">
        <v>150000000</v>
      </c>
      <c r="R330" t="s">
        <v>42</v>
      </c>
      <c r="S330">
        <f>VLOOKUP(R330, [1]Key!$U$2:$V$27, 2, FALSE)</f>
        <v>5</v>
      </c>
      <c r="T330">
        <f t="shared" si="42"/>
        <v>0</v>
      </c>
      <c r="U330">
        <f>_xlfn.IFS(C330=2018, VLOOKUP(H330, '[1]State Pop'!$B$2:$G$55,6),C330=2017, VLOOKUP(H330, '[1]State Pop'!$B$2:$F$55,5),C330=2016, VLOOKUP(H330, '[1]State Pop'!$B$2:$F$55,4), C330=2015, VLOOKUP(H330, '[1]State Pop'!$B$2:$F$55,3), C330=2014, VLOOKUP(H330, '[1]State Pop'!$B$2:$F$55,2))</f>
        <v>0</v>
      </c>
      <c r="V330">
        <f>_xlfn.IFS(C330=2014,_xlfn.IFS(D330=1,VLOOKUP(H330,[1]Film_Workers!$B$2:$BD$55,2,FALSE),D330=2,VLOOKUP(H330,[1]Film_Workers!$B$2:$BD$55,3,FALSE),D330=3,VLOOKUP(H330,[1]Film_Workers!$B$2:$BD$55,4,FALSE),D330=4,VLOOKUP(H330,[1]Film_Workers!$B$2:$BD$55,5,FALSE),D330=5,VLOOKUP(H330,[1]Film_Workers!$B$2:$BD$55,6,FALSE),D330=6,VLOOKUP(H330,[1]Film_Workers!$B$2:$BD$55,7,FALSE),D330=7,VLOOKUP(H330,[1]Film_Workers!$B$2:$BD$55,8,FALSE),D330=8,VLOOKUP(H330,[1]Film_Workers!$B$2:$BD$55,9,FALSE),D330=9,VLOOKUP(H330,[1]Film_Workers!$B$2:$BD$55,10,FALSE),D330=10,VLOOKUP(H330,[1]Film_Workers!$B$2:$BD$55,11,FALSE),D330=11,VLOOKUP(H330,[1]Film_Workers!$B$2:$BD$55,12,FALSE),D330=12,VLOOKUP(H330,[1]Film_Workers!$B$2:$BD$55,13,FALSE)),C330=2015,_xlfn.IFS(D330=1,VLOOKUP(H330,[1]Film_Workers!$B$2:$BD$55,14,FALSE),D330=2,VLOOKUP(H330,[1]Film_Workers!$B$2:$BD$55,15,FALSE),D330=3,VLOOKUP(H330,[1]Film_Workers!$B$2:$BD$55,16,FALSE),D330=4,VLOOKUP(H330,[1]Film_Workers!$B$2:$BD$55,17,FALSE),D330=5,VLOOKUP(H330,[1]Film_Workers!$B$2:$BD$55,18,FALSE),D330=6,VLOOKUP(H330,[1]Film_Workers!$B$2:$BD$55,19,FALSE),D330=7,VLOOKUP(H330,[1]Film_Workers!$B$2:$BD$55,20,FALSE),D330=8,VLOOKUP(H330,[1]Film_Workers!$B$2:$BD$55,21,FALSE),D330=9,VLOOKUP(H330,[1]Film_Workers!$B$2:$BD$55,22,FALSE),D330=10,VLOOKUP(H330,[1]Film_Workers!$B$2:$BD$55,23,FALSE),D330=11,VLOOKUP(H330,[1]Film_Workers!$B$2:$BD$55,24,FALSE),D330=12,VLOOKUP(H330,[1]Film_Workers!$B$2:$BD$55,25,FALSE)),C330=2016,_xlfn.IFS(D330=1,VLOOKUP(H330,[1]Film_Workers!$B$2:$BD$55,26,FALSE),D330=2,VLOOKUP(H330,[1]Film_Workers!$B$2:$BD$55,27,FALSE),D330=3,VLOOKUP(H330,[1]Film_Workers!$B$2:$BD$55,28,FALSE),D330=4,VLOOKUP(H330,[1]Film_Workers!$B$2:$BD$55,29,FALSE),D330=5,VLOOKUP(H330,[1]Film_Workers!$B$2:$BD$55,30,FALSE),D330=6,VLOOKUP(H330,[1]Film_Workers!$B$2:$BD$55,31,FALSE),D330=7,VLOOKUP(H330,[1]Film_Workers!$B$2:$BD$55,32,FALSE),D330=8,VLOOKUP(H330,[1]Film_Workers!$B$2:$BD$55,33,FALSE),D330=9,VLOOKUP(H330,[1]Film_Workers!$B$2:$BD$55,34,FALSE),D330=10,VLOOKUP(H330,[1]Film_Workers!$B$2:$BD$55,35,FALSE),D330=11,VLOOKUP(H330,[1]Film_Workers!$B$2:$BD$55,36,FALSE),D330=12,VLOOKUP(H330,[1]Film_Workers!$B$2:$BD$55,37,FALSE)),C330=2017,_xlfn.IFS(D330=1,VLOOKUP(H330,[1]Film_Workers!$B$2:$BD$55,38,FALSE),D330=2,VLOOKUP(H330,[1]Film_Workers!$B$2:$BD$55,39,FALSE),D330=3,VLOOKUP(H330,[1]Film_Workers!$B$2:$BD$55,40,FALSE),D330=4,VLOOKUP(H330,[1]Film_Workers!$B$2:$BD$55,41,FALSE),D330=5,VLOOKUP(H330,[1]Film_Workers!$B$2:$BD$55,42,FALSE),D330=6,VLOOKUP(H330,[1]Film_Workers!$B$2:$BD$55,43,FALSE),D330=7,VLOOKUP(H330,[1]Film_Workers!$B$2:$BD$55,43,FALSE),D330=8,VLOOKUP(H330,[1]Film_Workers!$B$2:$BD$55,44,FALSE),D330=9,VLOOKUP(H330,[1]Film_Workers!$B$2:$BD$55,45,FALSE),D330=10,VLOOKUP(H330,[1]Film_Workers!$B$2:$BD$55,46,FALSE),D330=11,VLOOKUP(H330,[1]Film_Workers!$B$2:$BD$55,47,FALSE),D330=12,VLOOKUP(H330,[1]Film_Workers!$B$2:$BD$55,48)),C330=2018,_xlfn.IFS(D330=1,VLOOKUP(H330,[1]Film_Workers!$B$2:$BD$55,49,FALSE),D330=2,VLOOKUP(H330,[1]Film_Workers!$B$2:$BD$55,50,FALSE),D330=3,VLOOKUP(H330,[1]Film_Workers!$B$2:$BD$55,51,FALSE),D330=4,VLOOKUP(H330,[1]Film_Workers!$B$2:$BD$55,52,FALSE),D330=5,VLOOKUP(H330,[1]Film_Workers!$B$2:$BD$55,53,FALSE),D330=6,VLOOKUP(H330,[1]Film_Workers!$B$2:$BD$55,54)))</f>
        <v>0</v>
      </c>
      <c r="W330">
        <f>_xlfn.IFS(C330=2014,_xlfn.IFS(D330=1,VLOOKUP(H330,[1]Priv_Workers!$B$2:$BD$55,2,FALSE),D330=2,VLOOKUP(H330,[1]Priv_Workers!$B$2:$BD$55,3,FALSE),D330=3,VLOOKUP(H330,[1]Priv_Workers!$B$2:$BD$55,4,FALSE),D330=4,VLOOKUP(H330,[1]Priv_Workers!$B$2:$BD$55,5,FALSE),D330=5,VLOOKUP(H330,[1]Priv_Workers!$B$2:$BD$55,6,FALSE),D330=6,VLOOKUP(H330,[1]Priv_Workers!$B$2:$BD$55,7,FALSE),D330=7,VLOOKUP(H330,[1]Priv_Workers!$B$2:$BD$55,8,FALSE),D330=8,VLOOKUP(H330,[1]Priv_Workers!$B$2:$BD$55,9,FALSE),D330=9,VLOOKUP(H330,[1]Priv_Workers!$B$2:$BD$55,10,FALSE),D330=10,VLOOKUP(H330,[1]Priv_Workers!$B$2:$BD$55,11,FALSE),D330=11,VLOOKUP(H330,[1]Priv_Workers!$B$2:$BD$55,12,FALSE),D330=12,VLOOKUP(H330,[1]Priv_Workers!$B$2:$BD$55,13,FALSE)),C330=2015,_xlfn.IFS(D330=1,VLOOKUP(H330,[1]Priv_Workers!$B$2:$BD$55,14,FALSE),D330=2,VLOOKUP(H330,[1]Priv_Workers!$B$2:$BD$55,15,FALSE),D330=3,VLOOKUP(H330,[1]Priv_Workers!$B$2:$BD$55,16,FALSE),D330=4,VLOOKUP(H330,[1]Priv_Workers!$B$2:$BD$55,17,FALSE),D330=5,VLOOKUP(H330,[1]Priv_Workers!$B$2:$BD$55,18,FALSE),D330=6,VLOOKUP(H330,[1]Priv_Workers!$B$2:$BD$55,19,FALSE),D330=7,VLOOKUP(H330,[1]Priv_Workers!$B$2:$BD$55,20,FALSE),D330=8,VLOOKUP(H330,[1]Priv_Workers!$B$2:$BD$55,21,FALSE),D330=9,VLOOKUP(H330,[1]Priv_Workers!$B$2:$BD$55,22,FALSE),D330=10,VLOOKUP(H330,[1]Priv_Workers!$B$2:$BD$55,23,FALSE),D330=11,VLOOKUP(H330,[1]Priv_Workers!$B$2:$BD$55,24,FALSE),D330=12,VLOOKUP(H330,[1]Priv_Workers!$B$2:$BD$55,25,FALSE)),C330=2016,_xlfn.IFS(D330=1,VLOOKUP(H330,[1]Priv_Workers!$B$2:$BD$55,26,FALSE),D330=2,VLOOKUP(H330,[1]Priv_Workers!$B$2:$BD$55,27,FALSE),D330=3,VLOOKUP(H330,[1]Priv_Workers!$B$2:$BD$55,28,FALSE),D330=4,VLOOKUP(H330,[1]Priv_Workers!$B$2:$BD$55,29,FALSE),D330=5,VLOOKUP(H330,[1]Priv_Workers!$B$2:$BD$55,30,FALSE),D330=6,VLOOKUP(H330,[1]Priv_Workers!$B$2:$BD$55,31,FALSE),D330=7,VLOOKUP(H330,[1]Priv_Workers!$B$2:$BD$55,32,FALSE),D330=8,VLOOKUP(H330,[1]Priv_Workers!$B$2:$BD$55,33,FALSE),D330=9,VLOOKUP(H330,[1]Priv_Workers!$B$2:$BD$55,34,FALSE),D330=10,VLOOKUP(H330,[1]Priv_Workers!$B$2:$BD$55,35,FALSE),D330=11,VLOOKUP(H330,[1]Priv_Workers!$B$2:$BD$55,36,FALSE),D330=12,VLOOKUP(H330,[1]Priv_Workers!$B$2:$BD$55,37,FALSE)),C330=2017,_xlfn.IFS(D330=1,VLOOKUP(H330,[1]Priv_Workers!$B$2:$BD$55,38,FALSE),D330=2,VLOOKUP(H330,[1]Priv_Workers!$B$2:$BD$55,39,FALSE),D330=3,VLOOKUP(H330,[1]Priv_Workers!$B$2:$BD$55,40,FALSE),D330=4,VLOOKUP(H330,[1]Priv_Workers!$B$2:$BD$55,41,FALSE),D330=5,VLOOKUP(H330,[1]Priv_Workers!$B$2:$BD$55,42,FALSE),D330=6,VLOOKUP(H330,[1]Priv_Workers!$B$2:$BD$55,43,FALSE),D330=7,VLOOKUP(H330,[1]Priv_Workers!$B$2:$BD$55,43,FALSE),D330=8,VLOOKUP(H330,[1]Priv_Workers!$B$2:$BD$55,44,FALSE),D330=9,VLOOKUP(H330,[1]Priv_Workers!$B$2:$BD$55,45,FALSE),D330=10,VLOOKUP(H330,[1]Priv_Workers!$B$2:$BD$55,46,FALSE),D330=11,VLOOKUP(H330,[1]Priv_Workers!$B$2:$BD$55,47,FALSE),D330=12,VLOOKUP(H330,[1]Priv_Workers!$B$2:$BD$55,48)),C330=2018,_xlfn.IFS(D330=1,VLOOKUP(H330,[1]Priv_Workers!$B$2:$BD$55,49,FALSE),D330=2,VLOOKUP(H330,[1]Priv_Workers!$B$2:$BD$55,50,FALSE),D330=3,VLOOKUP(H330,[1]Priv_Workers!$B$2:$BD$55,51,FALSE),D330=4,VLOOKUP(H330,[1]Priv_Workers!$B$2:$BD$55,52,FALSE),D330=5,VLOOKUP(H330,[1]Priv_Workers!$B$2:$BD$55,53,FALSE),D330=6,VLOOKUP(H330,[1]Priv_Workers!$B$2:$BD$55,54)))</f>
        <v>0</v>
      </c>
      <c r="X330" s="3" t="e">
        <f t="shared" si="43"/>
        <v>#DIV/0!</v>
      </c>
      <c r="Y330" s="2">
        <f>_xlfn.IFS(C330=2014, _xlfn.IFS(E330=1, VLOOKUP(H330, [1]Wage_Info!$B$2:$AH$55, 2, FALSE), E330=2, VLOOKUP(H330, [1]Wage_Info!$B$2:$AH$55, 3, FALSE), E330=3, VLOOKUP(H330, [1]Wage_Info!$B$2:$AH$55, 4, FALSE), E330=4, VLOOKUP(H330, [1]Wage_Info!$B$2:$AH$55, 5, FALSE)), C330=2015, _xlfn.IFS(E330=1, VLOOKUP(H330, [1]Wage_Info!$B$2:$AH$55, 6, FALSE), E330=2, VLOOKUP(H330, [1]Wage_Info!$B$2:$AH$55, 7, FALSE), E330=3, VLOOKUP(H330, [1]Wage_Info!$B$2:$AH$55, 8, FALSE), E330=4, VLOOKUP(H330, [1]Wage_Info!$B$2:$AH$55, 9, FALSE)), C330=2016, _xlfn.IFS(E330=1, VLOOKUP(H330, [1]Wage_Info!$B$2:$AH$55, 10, FALSE), E330=2, VLOOKUP(H330, [1]Wage_Info!$B$2:$AH$55, 11, FALSE), E330=3, VLOOKUP(H330, [1]Wage_Info!$B$2:$AH$55, 12, FALSE), E330=4, VLOOKUP(H330, [1]Wage_Info!$B$2:$AH$55, 13, FALSE)), C330=2017, _xlfn.IFS(E330=1, VLOOKUP(H330, [1]Wage_Info!$B$2:$AH$55, 14, FALSE), E330=2, VLOOKUP(H330, [1]Wage_Info!$B$2:$AH$55, 15, FALSE), E330=3, VLOOKUP(H330, [1]Wage_Info!$B$2:$AH$55, 16, FALSE), E330=4, VLOOKUP(H330, [1]Wage_Info!$B$2:$AH$55, 17, FALSE)), C330 = 2018, _xlfn.IFS(E330=1, VLOOKUP(H330, [1]Wage_Info!$B$2:$AH$55, 18, FALSE), E330=3, VLOOKUP(H330, [1]Wage_Info!$B$2:$AH$55, 19, FALSE)))</f>
        <v>0</v>
      </c>
      <c r="Z330" s="2">
        <f>_xlfn.IFS(C330=2014, _xlfn.IFS(E330=1, VLOOKUP(H330, [1]Wage_Info!$B$2:$AL$55, 20, FALSE), E330=2, VLOOKUP(H330, [1]Wage_Info!$B$2:$AL$55, 21, FALSE), E330=3, VLOOKUP(H330, [1]Wage_Info!$B$2:$AL$55, 22, FALSE), E330=4, VLOOKUP(H330, [1]Wage_Info!$B$2:$AL$55, 23, FALSE)), C330=2015, _xlfn.IFS(E330=1, VLOOKUP(H330, [1]Wage_Info!$B$2:$AL$55, 24, FALSE), E330=2, VLOOKUP(H330, [1]Wage_Info!$B$2:$AL$55, 25, FALSE), E330=3, VLOOKUP(H330, [1]Wage_Info!$B$2:$AL$55, 26, FALSE), E330=4, VLOOKUP(H330, [1]Wage_Info!$B$2:$AL$55, 27, FALSE)), C330=2016, _xlfn.IFS(E330=1, VLOOKUP(H330, [1]Wage_Info!$B$2:$AL$55, 28, FALSE), E330=2, VLOOKUP(H330, [1]Wage_Info!$B$2:$AL$55, 29, FALSE), E330=3, VLOOKUP(H330, [1]Wage_Info!$B$2:$AL$55, 30, FALSE), E330=4, VLOOKUP(H330, [1]Wage_Info!$B$2:$AL$55, 31, FALSE)), C330=2017, _xlfn.IFS(E330=1, VLOOKUP(H330, [1]Wage_Info!$B$2:$AL$55, 32, FALSE), E330=2, VLOOKUP(H330, [1]Wage_Info!$B$2:$AL$55, 33, FALSE), E330=3, VLOOKUP(H330, [1]Wage_Info!$B$2:$AL$55, 34, FALSE), E330=4, VLOOKUP(H330, [1]Wage_Info!$B$2:$AL$55, 35, FALSE)), C330 = 2018, _xlfn.IFS(E330=1, VLOOKUP(H330, [1]Wage_Info!$B$2:$AL$55, 36, FALSE), E330=2, VLOOKUP(H330, [1]Wage_Info!$B$2:$AL$55, 37, FALSE)))</f>
        <v>0</v>
      </c>
      <c r="AA330" s="4" t="e">
        <f t="shared" si="44"/>
        <v>#DIV/0!</v>
      </c>
      <c r="AB330">
        <f>[1]Key!C330</f>
        <v>1</v>
      </c>
      <c r="AC330">
        <f t="shared" si="45"/>
        <v>0</v>
      </c>
      <c r="AD330">
        <f t="shared" si="46"/>
        <v>0</v>
      </c>
      <c r="AE330">
        <f t="shared" si="47"/>
        <v>0</v>
      </c>
      <c r="AF330">
        <f>[1]Key!D330</f>
        <v>0</v>
      </c>
    </row>
    <row r="331" spans="1:32" x14ac:dyDescent="0.3">
      <c r="A331">
        <v>330</v>
      </c>
      <c r="B331">
        <v>10</v>
      </c>
      <c r="C331">
        <v>2013</v>
      </c>
      <c r="D331">
        <v>8</v>
      </c>
      <c r="E331">
        <f t="shared" si="40"/>
        <v>3</v>
      </c>
      <c r="F331">
        <v>2015</v>
      </c>
      <c r="G331" t="s">
        <v>32</v>
      </c>
      <c r="H331" s="1">
        <f>VALUE(IF(G331="foreign",53,SUBSTITUTE(G331,G331,VLOOKUP(G331,[1]Key!$G$2:$H$55,2,))))</f>
        <v>53</v>
      </c>
      <c r="I331" t="s">
        <v>97</v>
      </c>
      <c r="J331">
        <f>VALUE(_xlfn.IFS(I331="foreign",53,I331="fictional",54, I331="unspecified", 55, NOT(OR(I331="foreign",I331="fictional")),SUBSTITUTE(I331,I331,VLOOKUP(I331,[1]Key!$G$2:$H$55,2,))))</f>
        <v>54</v>
      </c>
      <c r="K331">
        <f t="shared" si="41"/>
        <v>0</v>
      </c>
      <c r="L331">
        <f>VLOOKUP(H331, [1]Key!$H$2:$K$54, 2)</f>
        <v>0</v>
      </c>
      <c r="M331">
        <f>VLOOKUP(J331, [1]Key!$H$2:$K$54, 2)</f>
        <v>0</v>
      </c>
      <c r="N331">
        <f>VLOOKUP("*"&amp;G331&amp;"*",[1]Key!$N$2:$O$6,2,FALSE)</f>
        <v>0</v>
      </c>
      <c r="O331">
        <f>VLOOKUP("*"&amp;G331&amp;"*",[1]Key!$R$2:$S$11,2,FALSE)</f>
        <v>0</v>
      </c>
      <c r="P331">
        <v>3972</v>
      </c>
      <c r="Q331" s="2">
        <v>190000000</v>
      </c>
      <c r="R331" t="s">
        <v>34</v>
      </c>
      <c r="S331">
        <f>VLOOKUP(R331, [1]Key!$U$2:$V$27, 2, FALSE)</f>
        <v>2</v>
      </c>
      <c r="T331">
        <f t="shared" si="42"/>
        <v>0</v>
      </c>
      <c r="U331" t="e">
        <f>_xlfn.IFS(C331=2018, VLOOKUP(H331, '[1]State Pop'!$B$2:$G$55,6),C331=2017, VLOOKUP(H331, '[1]State Pop'!$B$2:$F$55,5),C331=2016, VLOOKUP(H331, '[1]State Pop'!$B$2:$F$55,4), C331=2015, VLOOKUP(H331, '[1]State Pop'!$B$2:$F$55,3), C331=2014, VLOOKUP(H331, '[1]State Pop'!$B$2:$F$55,2))</f>
        <v>#N/A</v>
      </c>
      <c r="V331" t="e">
        <f>_xlfn.IFS(C331=2014,_xlfn.IFS(D331=1,VLOOKUP(H331,[1]Film_Workers!$B$2:$BD$55,2,FALSE),D331=2,VLOOKUP(H331,[1]Film_Workers!$B$2:$BD$55,3,FALSE),D331=3,VLOOKUP(H331,[1]Film_Workers!$B$2:$BD$55,4,FALSE),D331=4,VLOOKUP(H331,[1]Film_Workers!$B$2:$BD$55,5,FALSE),D331=5,VLOOKUP(H331,[1]Film_Workers!$B$2:$BD$55,6,FALSE),D331=6,VLOOKUP(H331,[1]Film_Workers!$B$2:$BD$55,7,FALSE),D331=7,VLOOKUP(H331,[1]Film_Workers!$B$2:$BD$55,8,FALSE),D331=8,VLOOKUP(H331,[1]Film_Workers!$B$2:$BD$55,9,FALSE),D331=9,VLOOKUP(H331,[1]Film_Workers!$B$2:$BD$55,10,FALSE),D331=10,VLOOKUP(H331,[1]Film_Workers!$B$2:$BD$55,11,FALSE),D331=11,VLOOKUP(H331,[1]Film_Workers!$B$2:$BD$55,12,FALSE),D331=12,VLOOKUP(H331,[1]Film_Workers!$B$2:$BD$55,13,FALSE)),C331=2015,_xlfn.IFS(D331=1,VLOOKUP(H331,[1]Film_Workers!$B$2:$BD$55,14,FALSE),D331=2,VLOOKUP(H331,[1]Film_Workers!$B$2:$BD$55,15,FALSE),D331=3,VLOOKUP(H331,[1]Film_Workers!$B$2:$BD$55,16,FALSE),D331=4,VLOOKUP(H331,[1]Film_Workers!$B$2:$BD$55,17,FALSE),D331=5,VLOOKUP(H331,[1]Film_Workers!$B$2:$BD$55,18,FALSE),D331=6,VLOOKUP(H331,[1]Film_Workers!$B$2:$BD$55,19,FALSE),D331=7,VLOOKUP(H331,[1]Film_Workers!$B$2:$BD$55,20,FALSE),D331=8,VLOOKUP(H331,[1]Film_Workers!$B$2:$BD$55,21,FALSE),D331=9,VLOOKUP(H331,[1]Film_Workers!$B$2:$BD$55,22,FALSE),D331=10,VLOOKUP(H331,[1]Film_Workers!$B$2:$BD$55,23,FALSE),D331=11,VLOOKUP(H331,[1]Film_Workers!$B$2:$BD$55,24,FALSE),D331=12,VLOOKUP(H331,[1]Film_Workers!$B$2:$BD$55,25,FALSE)),C331=2016,_xlfn.IFS(D331=1,VLOOKUP(H331,[1]Film_Workers!$B$2:$BD$55,26,FALSE),D331=2,VLOOKUP(H331,[1]Film_Workers!$B$2:$BD$55,27,FALSE),D331=3,VLOOKUP(H331,[1]Film_Workers!$B$2:$BD$55,28,FALSE),D331=4,VLOOKUP(H331,[1]Film_Workers!$B$2:$BD$55,29,FALSE),D331=5,VLOOKUP(H331,[1]Film_Workers!$B$2:$BD$55,30,FALSE),D331=6,VLOOKUP(H331,[1]Film_Workers!$B$2:$BD$55,31,FALSE),D331=7,VLOOKUP(H331,[1]Film_Workers!$B$2:$BD$55,32,FALSE),D331=8,VLOOKUP(H331,[1]Film_Workers!$B$2:$BD$55,33,FALSE),D331=9,VLOOKUP(H331,[1]Film_Workers!$B$2:$BD$55,34,FALSE),D331=10,VLOOKUP(H331,[1]Film_Workers!$B$2:$BD$55,35,FALSE),D331=11,VLOOKUP(H331,[1]Film_Workers!$B$2:$BD$55,36,FALSE),D331=12,VLOOKUP(H331,[1]Film_Workers!$B$2:$BD$55,37,FALSE)),C331=2017,_xlfn.IFS(D331=1,VLOOKUP(H331,[1]Film_Workers!$B$2:$BD$55,38,FALSE),D331=2,VLOOKUP(H331,[1]Film_Workers!$B$2:$BD$55,39,FALSE),D331=3,VLOOKUP(H331,[1]Film_Workers!$B$2:$BD$55,40,FALSE),D331=4,VLOOKUP(H331,[1]Film_Workers!$B$2:$BD$55,41,FALSE),D331=5,VLOOKUP(H331,[1]Film_Workers!$B$2:$BD$55,42,FALSE),D331=6,VLOOKUP(H331,[1]Film_Workers!$B$2:$BD$55,43,FALSE),D331=7,VLOOKUP(H331,[1]Film_Workers!$B$2:$BD$55,43,FALSE),D331=8,VLOOKUP(H331,[1]Film_Workers!$B$2:$BD$55,44,FALSE),D331=9,VLOOKUP(H331,[1]Film_Workers!$B$2:$BD$55,45,FALSE),D331=10,VLOOKUP(H331,[1]Film_Workers!$B$2:$BD$55,46,FALSE),D331=11,VLOOKUP(H331,[1]Film_Workers!$B$2:$BD$55,47,FALSE),D331=12,VLOOKUP(H331,[1]Film_Workers!$B$2:$BD$55,48)),C331=2018,_xlfn.IFS(D331=1,VLOOKUP(H331,[1]Film_Workers!$B$2:$BD$55,49,FALSE),D331=2,VLOOKUP(H331,[1]Film_Workers!$B$2:$BD$55,50,FALSE),D331=3,VLOOKUP(H331,[1]Film_Workers!$B$2:$BD$55,51,FALSE),D331=4,VLOOKUP(H331,[1]Film_Workers!$B$2:$BD$55,52,FALSE),D331=5,VLOOKUP(H331,[1]Film_Workers!$B$2:$BD$55,53,FALSE),D331=6,VLOOKUP(H331,[1]Film_Workers!$B$2:$BD$55,54)))</f>
        <v>#N/A</v>
      </c>
      <c r="W331" t="e">
        <f>_xlfn.IFS(C331=2014,_xlfn.IFS(D331=1,VLOOKUP(H331,[1]Priv_Workers!$B$2:$BD$55,2,FALSE),D331=2,VLOOKUP(H331,[1]Priv_Workers!$B$2:$BD$55,3,FALSE),D331=3,VLOOKUP(H331,[1]Priv_Workers!$B$2:$BD$55,4,FALSE),D331=4,VLOOKUP(H331,[1]Priv_Workers!$B$2:$BD$55,5,FALSE),D331=5,VLOOKUP(H331,[1]Priv_Workers!$B$2:$BD$55,6,FALSE),D331=6,VLOOKUP(H331,[1]Priv_Workers!$B$2:$BD$55,7,FALSE),D331=7,VLOOKUP(H331,[1]Priv_Workers!$B$2:$BD$55,8,FALSE),D331=8,VLOOKUP(H331,[1]Priv_Workers!$B$2:$BD$55,9,FALSE),D331=9,VLOOKUP(H331,[1]Priv_Workers!$B$2:$BD$55,10,FALSE),D331=10,VLOOKUP(H331,[1]Priv_Workers!$B$2:$BD$55,11,FALSE),D331=11,VLOOKUP(H331,[1]Priv_Workers!$B$2:$BD$55,12,FALSE),D331=12,VLOOKUP(H331,[1]Priv_Workers!$B$2:$BD$55,13,FALSE)),C331=2015,_xlfn.IFS(D331=1,VLOOKUP(H331,[1]Priv_Workers!$B$2:$BD$55,14,FALSE),D331=2,VLOOKUP(H331,[1]Priv_Workers!$B$2:$BD$55,15,FALSE),D331=3,VLOOKUP(H331,[1]Priv_Workers!$B$2:$BD$55,16,FALSE),D331=4,VLOOKUP(H331,[1]Priv_Workers!$B$2:$BD$55,17,FALSE),D331=5,VLOOKUP(H331,[1]Priv_Workers!$B$2:$BD$55,18,FALSE),D331=6,VLOOKUP(H331,[1]Priv_Workers!$B$2:$BD$55,19,FALSE),D331=7,VLOOKUP(H331,[1]Priv_Workers!$B$2:$BD$55,20,FALSE),D331=8,VLOOKUP(H331,[1]Priv_Workers!$B$2:$BD$55,21,FALSE),D331=9,VLOOKUP(H331,[1]Priv_Workers!$B$2:$BD$55,22,FALSE),D331=10,VLOOKUP(H331,[1]Priv_Workers!$B$2:$BD$55,23,FALSE),D331=11,VLOOKUP(H331,[1]Priv_Workers!$B$2:$BD$55,24,FALSE),D331=12,VLOOKUP(H331,[1]Priv_Workers!$B$2:$BD$55,25,FALSE)),C331=2016,_xlfn.IFS(D331=1,VLOOKUP(H331,[1]Priv_Workers!$B$2:$BD$55,26,FALSE),D331=2,VLOOKUP(H331,[1]Priv_Workers!$B$2:$BD$55,27,FALSE),D331=3,VLOOKUP(H331,[1]Priv_Workers!$B$2:$BD$55,28,FALSE),D331=4,VLOOKUP(H331,[1]Priv_Workers!$B$2:$BD$55,29,FALSE),D331=5,VLOOKUP(H331,[1]Priv_Workers!$B$2:$BD$55,30,FALSE),D331=6,VLOOKUP(H331,[1]Priv_Workers!$B$2:$BD$55,31,FALSE),D331=7,VLOOKUP(H331,[1]Priv_Workers!$B$2:$BD$55,32,FALSE),D331=8,VLOOKUP(H331,[1]Priv_Workers!$B$2:$BD$55,33,FALSE),D331=9,VLOOKUP(H331,[1]Priv_Workers!$B$2:$BD$55,34,FALSE),D331=10,VLOOKUP(H331,[1]Priv_Workers!$B$2:$BD$55,35,FALSE),D331=11,VLOOKUP(H331,[1]Priv_Workers!$B$2:$BD$55,36,FALSE),D331=12,VLOOKUP(H331,[1]Priv_Workers!$B$2:$BD$55,37,FALSE)),C331=2017,_xlfn.IFS(D331=1,VLOOKUP(H331,[1]Priv_Workers!$B$2:$BD$55,38,FALSE),D331=2,VLOOKUP(H331,[1]Priv_Workers!$B$2:$BD$55,39,FALSE),D331=3,VLOOKUP(H331,[1]Priv_Workers!$B$2:$BD$55,40,FALSE),D331=4,VLOOKUP(H331,[1]Priv_Workers!$B$2:$BD$55,41,FALSE),D331=5,VLOOKUP(H331,[1]Priv_Workers!$B$2:$BD$55,42,FALSE),D331=6,VLOOKUP(H331,[1]Priv_Workers!$B$2:$BD$55,43,FALSE),D331=7,VLOOKUP(H331,[1]Priv_Workers!$B$2:$BD$55,43,FALSE),D331=8,VLOOKUP(H331,[1]Priv_Workers!$B$2:$BD$55,44,FALSE),D331=9,VLOOKUP(H331,[1]Priv_Workers!$B$2:$BD$55,45,FALSE),D331=10,VLOOKUP(H331,[1]Priv_Workers!$B$2:$BD$55,46,FALSE),D331=11,VLOOKUP(H331,[1]Priv_Workers!$B$2:$BD$55,47,FALSE),D331=12,VLOOKUP(H331,[1]Priv_Workers!$B$2:$BD$55,48)),C331=2018,_xlfn.IFS(D331=1,VLOOKUP(H331,[1]Priv_Workers!$B$2:$BD$55,49,FALSE),D331=2,VLOOKUP(H331,[1]Priv_Workers!$B$2:$BD$55,50,FALSE),D331=3,VLOOKUP(H331,[1]Priv_Workers!$B$2:$BD$55,51,FALSE),D331=4,VLOOKUP(H331,[1]Priv_Workers!$B$2:$BD$55,52,FALSE),D331=5,VLOOKUP(H331,[1]Priv_Workers!$B$2:$BD$55,53,FALSE),D331=6,VLOOKUP(H331,[1]Priv_Workers!$B$2:$BD$55,54)))</f>
        <v>#N/A</v>
      </c>
      <c r="X331" s="3" t="e">
        <f t="shared" si="43"/>
        <v>#N/A</v>
      </c>
      <c r="Y331" s="2" t="e">
        <f>_xlfn.IFS(C331=2014, _xlfn.IFS(E331=1, VLOOKUP(H331, [1]Wage_Info!$B$2:$AH$55, 2, FALSE), E331=2, VLOOKUP(H331, [1]Wage_Info!$B$2:$AH$55, 3, FALSE), E331=3, VLOOKUP(H331, [1]Wage_Info!$B$2:$AH$55, 4, FALSE), E331=4, VLOOKUP(H331, [1]Wage_Info!$B$2:$AH$55, 5, FALSE)), C331=2015, _xlfn.IFS(E331=1, VLOOKUP(H331, [1]Wage_Info!$B$2:$AH$55, 6, FALSE), E331=2, VLOOKUP(H331, [1]Wage_Info!$B$2:$AH$55, 7, FALSE), E331=3, VLOOKUP(H331, [1]Wage_Info!$B$2:$AH$55, 8, FALSE), E331=4, VLOOKUP(H331, [1]Wage_Info!$B$2:$AH$55, 9, FALSE)), C331=2016, _xlfn.IFS(E331=1, VLOOKUP(H331, [1]Wage_Info!$B$2:$AH$55, 10, FALSE), E331=2, VLOOKUP(H331, [1]Wage_Info!$B$2:$AH$55, 11, FALSE), E331=3, VLOOKUP(H331, [1]Wage_Info!$B$2:$AH$55, 12, FALSE), E331=4, VLOOKUP(H331, [1]Wage_Info!$B$2:$AH$55, 13, FALSE)), C331=2017, _xlfn.IFS(E331=1, VLOOKUP(H331, [1]Wage_Info!$B$2:$AH$55, 14, FALSE), E331=2, VLOOKUP(H331, [1]Wage_Info!$B$2:$AH$55, 15, FALSE), E331=3, VLOOKUP(H331, [1]Wage_Info!$B$2:$AH$55, 16, FALSE), E331=4, VLOOKUP(H331, [1]Wage_Info!$B$2:$AH$55, 17, FALSE)), C331 = 2018, _xlfn.IFS(E331=1, VLOOKUP(H331, [1]Wage_Info!$B$2:$AH$55, 18, FALSE), E331=3, VLOOKUP(H331, [1]Wage_Info!$B$2:$AH$55, 19, FALSE)))</f>
        <v>#N/A</v>
      </c>
      <c r="Z331" s="2" t="e">
        <f>_xlfn.IFS(C331=2014, _xlfn.IFS(E331=1, VLOOKUP(H331, [1]Wage_Info!$B$2:$AL$55, 20, FALSE), E331=2, VLOOKUP(H331, [1]Wage_Info!$B$2:$AL$55, 21, FALSE), E331=3, VLOOKUP(H331, [1]Wage_Info!$B$2:$AL$55, 22, FALSE), E331=4, VLOOKUP(H331, [1]Wage_Info!$B$2:$AL$55, 23, FALSE)), C331=2015, _xlfn.IFS(E331=1, VLOOKUP(H331, [1]Wage_Info!$B$2:$AL$55, 24, FALSE), E331=2, VLOOKUP(H331, [1]Wage_Info!$B$2:$AL$55, 25, FALSE), E331=3, VLOOKUP(H331, [1]Wage_Info!$B$2:$AL$55, 26, FALSE), E331=4, VLOOKUP(H331, [1]Wage_Info!$B$2:$AL$55, 27, FALSE)), C331=2016, _xlfn.IFS(E331=1, VLOOKUP(H331, [1]Wage_Info!$B$2:$AL$55, 28, FALSE), E331=2, VLOOKUP(H331, [1]Wage_Info!$B$2:$AL$55, 29, FALSE), E331=3, VLOOKUP(H331, [1]Wage_Info!$B$2:$AL$55, 30, FALSE), E331=4, VLOOKUP(H331, [1]Wage_Info!$B$2:$AL$55, 31, FALSE)), C331=2017, _xlfn.IFS(E331=1, VLOOKUP(H331, [1]Wage_Info!$B$2:$AL$55, 32, FALSE), E331=2, VLOOKUP(H331, [1]Wage_Info!$B$2:$AL$55, 33, FALSE), E331=3, VLOOKUP(H331, [1]Wage_Info!$B$2:$AL$55, 34, FALSE), E331=4, VLOOKUP(H331, [1]Wage_Info!$B$2:$AL$55, 35, FALSE)), C331 = 2018, _xlfn.IFS(E331=1, VLOOKUP(H331, [1]Wage_Info!$B$2:$AL$55, 36, FALSE), E331=2, VLOOKUP(H331, [1]Wage_Info!$B$2:$AL$55, 37, FALSE)))</f>
        <v>#N/A</v>
      </c>
      <c r="AA331" s="4" t="e">
        <f t="shared" si="44"/>
        <v>#N/A</v>
      </c>
      <c r="AB331">
        <f>[1]Key!C331</f>
        <v>1</v>
      </c>
      <c r="AC331">
        <f t="shared" si="45"/>
        <v>0</v>
      </c>
      <c r="AD331">
        <f t="shared" si="46"/>
        <v>0</v>
      </c>
      <c r="AE331">
        <f t="shared" si="47"/>
        <v>0</v>
      </c>
      <c r="AF331">
        <f>[1]Key!D331</f>
        <v>0</v>
      </c>
    </row>
    <row r="332" spans="1:32" x14ac:dyDescent="0.3">
      <c r="A332">
        <v>331</v>
      </c>
      <c r="B332">
        <v>11</v>
      </c>
      <c r="C332">
        <v>2014</v>
      </c>
      <c r="D332">
        <v>12</v>
      </c>
      <c r="E332">
        <f t="shared" si="40"/>
        <v>4</v>
      </c>
      <c r="F332">
        <v>2015</v>
      </c>
      <c r="G332" t="s">
        <v>32</v>
      </c>
      <c r="H332" s="1">
        <f>VALUE(IF(G332="foreign",53,SUBSTITUTE(G332,G332,VLOOKUP(G332,[1]Key!$G$2:$H$55,2,))))</f>
        <v>53</v>
      </c>
      <c r="I332" t="s">
        <v>62</v>
      </c>
      <c r="J332">
        <f>VALUE(_xlfn.IFS(I332="foreign",53,I332="fictional",54, I332="unspecified", 55, NOT(OR(I332="foreign",I332="fictional")),SUBSTITUTE(I332,I332,VLOOKUP(I332,[1]Key!$G$2:$H$55,2,))))</f>
        <v>53</v>
      </c>
      <c r="K332">
        <f t="shared" si="41"/>
        <v>1</v>
      </c>
      <c r="L332">
        <f>VLOOKUP(H332, [1]Key!$H$2:$K$54, 2)</f>
        <v>0</v>
      </c>
      <c r="M332">
        <f>VLOOKUP(J332, [1]Key!$H$2:$K$54, 2)</f>
        <v>0</v>
      </c>
      <c r="N332">
        <f>VLOOKUP("*"&amp;G332&amp;"*",[1]Key!$N$2:$O$6,2,FALSE)</f>
        <v>0</v>
      </c>
      <c r="O332">
        <f>VLOOKUP("*"&amp;G332&amp;"*",[1]Key!$R$2:$S$11,2,FALSE)</f>
        <v>0</v>
      </c>
      <c r="P332">
        <v>3929</v>
      </c>
      <c r="Q332" s="2">
        <v>300000000</v>
      </c>
      <c r="R332" t="s">
        <v>61</v>
      </c>
      <c r="S332">
        <f>VLOOKUP(R332, [1]Key!$U$2:$V$27, 2, FALSE)</f>
        <v>6</v>
      </c>
      <c r="T332">
        <f t="shared" si="42"/>
        <v>0</v>
      </c>
      <c r="U332">
        <f>_xlfn.IFS(C332=2018, VLOOKUP(H332, '[1]State Pop'!$B$2:$G$55,6),C332=2017, VLOOKUP(H332, '[1]State Pop'!$B$2:$F$55,5),C332=2016, VLOOKUP(H332, '[1]State Pop'!$B$2:$F$55,4), C332=2015, VLOOKUP(H332, '[1]State Pop'!$B$2:$F$55,3), C332=2014, VLOOKUP(H332, '[1]State Pop'!$B$2:$F$55,2))</f>
        <v>0</v>
      </c>
      <c r="V332">
        <f>_xlfn.IFS(C332=2014,_xlfn.IFS(D332=1,VLOOKUP(H332,[1]Film_Workers!$B$2:$BD$55,2,FALSE),D332=2,VLOOKUP(H332,[1]Film_Workers!$B$2:$BD$55,3,FALSE),D332=3,VLOOKUP(H332,[1]Film_Workers!$B$2:$BD$55,4,FALSE),D332=4,VLOOKUP(H332,[1]Film_Workers!$B$2:$BD$55,5,FALSE),D332=5,VLOOKUP(H332,[1]Film_Workers!$B$2:$BD$55,6,FALSE),D332=6,VLOOKUP(H332,[1]Film_Workers!$B$2:$BD$55,7,FALSE),D332=7,VLOOKUP(H332,[1]Film_Workers!$B$2:$BD$55,8,FALSE),D332=8,VLOOKUP(H332,[1]Film_Workers!$B$2:$BD$55,9,FALSE),D332=9,VLOOKUP(H332,[1]Film_Workers!$B$2:$BD$55,10,FALSE),D332=10,VLOOKUP(H332,[1]Film_Workers!$B$2:$BD$55,11,FALSE),D332=11,VLOOKUP(H332,[1]Film_Workers!$B$2:$BD$55,12,FALSE),D332=12,VLOOKUP(H332,[1]Film_Workers!$B$2:$BD$55,13,FALSE)),C332=2015,_xlfn.IFS(D332=1,VLOOKUP(H332,[1]Film_Workers!$B$2:$BD$55,14,FALSE),D332=2,VLOOKUP(H332,[1]Film_Workers!$B$2:$BD$55,15,FALSE),D332=3,VLOOKUP(H332,[1]Film_Workers!$B$2:$BD$55,16,FALSE),D332=4,VLOOKUP(H332,[1]Film_Workers!$B$2:$BD$55,17,FALSE),D332=5,VLOOKUP(H332,[1]Film_Workers!$B$2:$BD$55,18,FALSE),D332=6,VLOOKUP(H332,[1]Film_Workers!$B$2:$BD$55,19,FALSE),D332=7,VLOOKUP(H332,[1]Film_Workers!$B$2:$BD$55,20,FALSE),D332=8,VLOOKUP(H332,[1]Film_Workers!$B$2:$BD$55,21,FALSE),D332=9,VLOOKUP(H332,[1]Film_Workers!$B$2:$BD$55,22,FALSE),D332=10,VLOOKUP(H332,[1]Film_Workers!$B$2:$BD$55,23,FALSE),D332=11,VLOOKUP(H332,[1]Film_Workers!$B$2:$BD$55,24,FALSE),D332=12,VLOOKUP(H332,[1]Film_Workers!$B$2:$BD$55,25,FALSE)),C332=2016,_xlfn.IFS(D332=1,VLOOKUP(H332,[1]Film_Workers!$B$2:$BD$55,26,FALSE),D332=2,VLOOKUP(H332,[1]Film_Workers!$B$2:$BD$55,27,FALSE),D332=3,VLOOKUP(H332,[1]Film_Workers!$B$2:$BD$55,28,FALSE),D332=4,VLOOKUP(H332,[1]Film_Workers!$B$2:$BD$55,29,FALSE),D332=5,VLOOKUP(H332,[1]Film_Workers!$B$2:$BD$55,30,FALSE),D332=6,VLOOKUP(H332,[1]Film_Workers!$B$2:$BD$55,31,FALSE),D332=7,VLOOKUP(H332,[1]Film_Workers!$B$2:$BD$55,32,FALSE),D332=8,VLOOKUP(H332,[1]Film_Workers!$B$2:$BD$55,33,FALSE),D332=9,VLOOKUP(H332,[1]Film_Workers!$B$2:$BD$55,34,FALSE),D332=10,VLOOKUP(H332,[1]Film_Workers!$B$2:$BD$55,35,FALSE),D332=11,VLOOKUP(H332,[1]Film_Workers!$B$2:$BD$55,36,FALSE),D332=12,VLOOKUP(H332,[1]Film_Workers!$B$2:$BD$55,37,FALSE)),C332=2017,_xlfn.IFS(D332=1,VLOOKUP(H332,[1]Film_Workers!$B$2:$BD$55,38,FALSE),D332=2,VLOOKUP(H332,[1]Film_Workers!$B$2:$BD$55,39,FALSE),D332=3,VLOOKUP(H332,[1]Film_Workers!$B$2:$BD$55,40,FALSE),D332=4,VLOOKUP(H332,[1]Film_Workers!$B$2:$BD$55,41,FALSE),D332=5,VLOOKUP(H332,[1]Film_Workers!$B$2:$BD$55,42,FALSE),D332=6,VLOOKUP(H332,[1]Film_Workers!$B$2:$BD$55,43,FALSE),D332=7,VLOOKUP(H332,[1]Film_Workers!$B$2:$BD$55,43,FALSE),D332=8,VLOOKUP(H332,[1]Film_Workers!$B$2:$BD$55,44,FALSE),D332=9,VLOOKUP(H332,[1]Film_Workers!$B$2:$BD$55,45,FALSE),D332=10,VLOOKUP(H332,[1]Film_Workers!$B$2:$BD$55,46,FALSE),D332=11,VLOOKUP(H332,[1]Film_Workers!$B$2:$BD$55,47,FALSE),D332=12,VLOOKUP(H332,[1]Film_Workers!$B$2:$BD$55,48)),C332=2018,_xlfn.IFS(D332=1,VLOOKUP(H332,[1]Film_Workers!$B$2:$BD$55,49,FALSE),D332=2,VLOOKUP(H332,[1]Film_Workers!$B$2:$BD$55,50,FALSE),D332=3,VLOOKUP(H332,[1]Film_Workers!$B$2:$BD$55,51,FALSE),D332=4,VLOOKUP(H332,[1]Film_Workers!$B$2:$BD$55,52,FALSE),D332=5,VLOOKUP(H332,[1]Film_Workers!$B$2:$BD$55,53,FALSE),D332=6,VLOOKUP(H332,[1]Film_Workers!$B$2:$BD$55,54)))</f>
        <v>0</v>
      </c>
      <c r="W332">
        <f>_xlfn.IFS(C332=2014,_xlfn.IFS(D332=1,VLOOKUP(H332,[1]Priv_Workers!$B$2:$BD$55,2,FALSE),D332=2,VLOOKUP(H332,[1]Priv_Workers!$B$2:$BD$55,3,FALSE),D332=3,VLOOKUP(H332,[1]Priv_Workers!$B$2:$BD$55,4,FALSE),D332=4,VLOOKUP(H332,[1]Priv_Workers!$B$2:$BD$55,5,FALSE),D332=5,VLOOKUP(H332,[1]Priv_Workers!$B$2:$BD$55,6,FALSE),D332=6,VLOOKUP(H332,[1]Priv_Workers!$B$2:$BD$55,7,FALSE),D332=7,VLOOKUP(H332,[1]Priv_Workers!$B$2:$BD$55,8,FALSE),D332=8,VLOOKUP(H332,[1]Priv_Workers!$B$2:$BD$55,9,FALSE),D332=9,VLOOKUP(H332,[1]Priv_Workers!$B$2:$BD$55,10,FALSE),D332=10,VLOOKUP(H332,[1]Priv_Workers!$B$2:$BD$55,11,FALSE),D332=11,VLOOKUP(H332,[1]Priv_Workers!$B$2:$BD$55,12,FALSE),D332=12,VLOOKUP(H332,[1]Priv_Workers!$B$2:$BD$55,13,FALSE)),C332=2015,_xlfn.IFS(D332=1,VLOOKUP(H332,[1]Priv_Workers!$B$2:$BD$55,14,FALSE),D332=2,VLOOKUP(H332,[1]Priv_Workers!$B$2:$BD$55,15,FALSE),D332=3,VLOOKUP(H332,[1]Priv_Workers!$B$2:$BD$55,16,FALSE),D332=4,VLOOKUP(H332,[1]Priv_Workers!$B$2:$BD$55,17,FALSE),D332=5,VLOOKUP(H332,[1]Priv_Workers!$B$2:$BD$55,18,FALSE),D332=6,VLOOKUP(H332,[1]Priv_Workers!$B$2:$BD$55,19,FALSE),D332=7,VLOOKUP(H332,[1]Priv_Workers!$B$2:$BD$55,20,FALSE),D332=8,VLOOKUP(H332,[1]Priv_Workers!$B$2:$BD$55,21,FALSE),D332=9,VLOOKUP(H332,[1]Priv_Workers!$B$2:$BD$55,22,FALSE),D332=10,VLOOKUP(H332,[1]Priv_Workers!$B$2:$BD$55,23,FALSE),D332=11,VLOOKUP(H332,[1]Priv_Workers!$B$2:$BD$55,24,FALSE),D332=12,VLOOKUP(H332,[1]Priv_Workers!$B$2:$BD$55,25,FALSE)),C332=2016,_xlfn.IFS(D332=1,VLOOKUP(H332,[1]Priv_Workers!$B$2:$BD$55,26,FALSE),D332=2,VLOOKUP(H332,[1]Priv_Workers!$B$2:$BD$55,27,FALSE),D332=3,VLOOKUP(H332,[1]Priv_Workers!$B$2:$BD$55,28,FALSE),D332=4,VLOOKUP(H332,[1]Priv_Workers!$B$2:$BD$55,29,FALSE),D332=5,VLOOKUP(H332,[1]Priv_Workers!$B$2:$BD$55,30,FALSE),D332=6,VLOOKUP(H332,[1]Priv_Workers!$B$2:$BD$55,31,FALSE),D332=7,VLOOKUP(H332,[1]Priv_Workers!$B$2:$BD$55,32,FALSE),D332=8,VLOOKUP(H332,[1]Priv_Workers!$B$2:$BD$55,33,FALSE),D332=9,VLOOKUP(H332,[1]Priv_Workers!$B$2:$BD$55,34,FALSE),D332=10,VLOOKUP(H332,[1]Priv_Workers!$B$2:$BD$55,35,FALSE),D332=11,VLOOKUP(H332,[1]Priv_Workers!$B$2:$BD$55,36,FALSE),D332=12,VLOOKUP(H332,[1]Priv_Workers!$B$2:$BD$55,37,FALSE)),C332=2017,_xlfn.IFS(D332=1,VLOOKUP(H332,[1]Priv_Workers!$B$2:$BD$55,38,FALSE),D332=2,VLOOKUP(H332,[1]Priv_Workers!$B$2:$BD$55,39,FALSE),D332=3,VLOOKUP(H332,[1]Priv_Workers!$B$2:$BD$55,40,FALSE),D332=4,VLOOKUP(H332,[1]Priv_Workers!$B$2:$BD$55,41,FALSE),D332=5,VLOOKUP(H332,[1]Priv_Workers!$B$2:$BD$55,42,FALSE),D332=6,VLOOKUP(H332,[1]Priv_Workers!$B$2:$BD$55,43,FALSE),D332=7,VLOOKUP(H332,[1]Priv_Workers!$B$2:$BD$55,43,FALSE),D332=8,VLOOKUP(H332,[1]Priv_Workers!$B$2:$BD$55,44,FALSE),D332=9,VLOOKUP(H332,[1]Priv_Workers!$B$2:$BD$55,45,FALSE),D332=10,VLOOKUP(H332,[1]Priv_Workers!$B$2:$BD$55,46,FALSE),D332=11,VLOOKUP(H332,[1]Priv_Workers!$B$2:$BD$55,47,FALSE),D332=12,VLOOKUP(H332,[1]Priv_Workers!$B$2:$BD$55,48)),C332=2018,_xlfn.IFS(D332=1,VLOOKUP(H332,[1]Priv_Workers!$B$2:$BD$55,49,FALSE),D332=2,VLOOKUP(H332,[1]Priv_Workers!$B$2:$BD$55,50,FALSE),D332=3,VLOOKUP(H332,[1]Priv_Workers!$B$2:$BD$55,51,FALSE),D332=4,VLOOKUP(H332,[1]Priv_Workers!$B$2:$BD$55,52,FALSE),D332=5,VLOOKUP(H332,[1]Priv_Workers!$B$2:$BD$55,53,FALSE),D332=6,VLOOKUP(H332,[1]Priv_Workers!$B$2:$BD$55,54)))</f>
        <v>0</v>
      </c>
      <c r="X332" s="3" t="e">
        <f t="shared" si="43"/>
        <v>#DIV/0!</v>
      </c>
      <c r="Y332" s="2">
        <f>_xlfn.IFS(C332=2014, _xlfn.IFS(E332=1, VLOOKUP(H332, [1]Wage_Info!$B$2:$AH$55, 2, FALSE), E332=2, VLOOKUP(H332, [1]Wage_Info!$B$2:$AH$55, 3, FALSE), E332=3, VLOOKUP(H332, [1]Wage_Info!$B$2:$AH$55, 4, FALSE), E332=4, VLOOKUP(H332, [1]Wage_Info!$B$2:$AH$55, 5, FALSE)), C332=2015, _xlfn.IFS(E332=1, VLOOKUP(H332, [1]Wage_Info!$B$2:$AH$55, 6, FALSE), E332=2, VLOOKUP(H332, [1]Wage_Info!$B$2:$AH$55, 7, FALSE), E332=3, VLOOKUP(H332, [1]Wage_Info!$B$2:$AH$55, 8, FALSE), E332=4, VLOOKUP(H332, [1]Wage_Info!$B$2:$AH$55, 9, FALSE)), C332=2016, _xlfn.IFS(E332=1, VLOOKUP(H332, [1]Wage_Info!$B$2:$AH$55, 10, FALSE), E332=2, VLOOKUP(H332, [1]Wage_Info!$B$2:$AH$55, 11, FALSE), E332=3, VLOOKUP(H332, [1]Wage_Info!$B$2:$AH$55, 12, FALSE), E332=4, VLOOKUP(H332, [1]Wage_Info!$B$2:$AH$55, 13, FALSE)), C332=2017, _xlfn.IFS(E332=1, VLOOKUP(H332, [1]Wage_Info!$B$2:$AH$55, 14, FALSE), E332=2, VLOOKUP(H332, [1]Wage_Info!$B$2:$AH$55, 15, FALSE), E332=3, VLOOKUP(H332, [1]Wage_Info!$B$2:$AH$55, 16, FALSE), E332=4, VLOOKUP(H332, [1]Wage_Info!$B$2:$AH$55, 17, FALSE)), C332 = 2018, _xlfn.IFS(E332=1, VLOOKUP(H332, [1]Wage_Info!$B$2:$AH$55, 18, FALSE), E332=3, VLOOKUP(H332, [1]Wage_Info!$B$2:$AH$55, 19, FALSE)))</f>
        <v>0</v>
      </c>
      <c r="Z332" s="2">
        <f>_xlfn.IFS(C332=2014, _xlfn.IFS(E332=1, VLOOKUP(H332, [1]Wage_Info!$B$2:$AL$55, 20, FALSE), E332=2, VLOOKUP(H332, [1]Wage_Info!$B$2:$AL$55, 21, FALSE), E332=3, VLOOKUP(H332, [1]Wage_Info!$B$2:$AL$55, 22, FALSE), E332=4, VLOOKUP(H332, [1]Wage_Info!$B$2:$AL$55, 23, FALSE)), C332=2015, _xlfn.IFS(E332=1, VLOOKUP(H332, [1]Wage_Info!$B$2:$AL$55, 24, FALSE), E332=2, VLOOKUP(H332, [1]Wage_Info!$B$2:$AL$55, 25, FALSE), E332=3, VLOOKUP(H332, [1]Wage_Info!$B$2:$AL$55, 26, FALSE), E332=4, VLOOKUP(H332, [1]Wage_Info!$B$2:$AL$55, 27, FALSE)), C332=2016, _xlfn.IFS(E332=1, VLOOKUP(H332, [1]Wage_Info!$B$2:$AL$55, 28, FALSE), E332=2, VLOOKUP(H332, [1]Wage_Info!$B$2:$AL$55, 29, FALSE), E332=3, VLOOKUP(H332, [1]Wage_Info!$B$2:$AL$55, 30, FALSE), E332=4, VLOOKUP(H332, [1]Wage_Info!$B$2:$AL$55, 31, FALSE)), C332=2017, _xlfn.IFS(E332=1, VLOOKUP(H332, [1]Wage_Info!$B$2:$AL$55, 32, FALSE), E332=2, VLOOKUP(H332, [1]Wage_Info!$B$2:$AL$55, 33, FALSE), E332=3, VLOOKUP(H332, [1]Wage_Info!$B$2:$AL$55, 34, FALSE), E332=4, VLOOKUP(H332, [1]Wage_Info!$B$2:$AL$55, 35, FALSE)), C332 = 2018, _xlfn.IFS(E332=1, VLOOKUP(H332, [1]Wage_Info!$B$2:$AL$55, 36, FALSE), E332=2, VLOOKUP(H332, [1]Wage_Info!$B$2:$AL$55, 37, FALSE)))</f>
        <v>0</v>
      </c>
      <c r="AA332" s="4" t="e">
        <f t="shared" si="44"/>
        <v>#DIV/0!</v>
      </c>
      <c r="AB332">
        <f>[1]Key!C332</f>
        <v>1</v>
      </c>
      <c r="AC332">
        <f t="shared" si="45"/>
        <v>0</v>
      </c>
      <c r="AD332">
        <f t="shared" si="46"/>
        <v>0</v>
      </c>
      <c r="AE332">
        <f t="shared" si="47"/>
        <v>0</v>
      </c>
      <c r="AF332">
        <f>[1]Key!D332</f>
        <v>0</v>
      </c>
    </row>
    <row r="333" spans="1:32" x14ac:dyDescent="0.3">
      <c r="A333">
        <v>332</v>
      </c>
      <c r="B333">
        <v>12</v>
      </c>
      <c r="E333" t="e">
        <f t="shared" si="40"/>
        <v>#N/A</v>
      </c>
      <c r="F333">
        <v>2015</v>
      </c>
      <c r="G333" t="s">
        <v>115</v>
      </c>
      <c r="H333" s="1">
        <f>VALUE(IF(G333="foreign",53,SUBSTITUTE(G333,G333,VLOOKUP(G333,[1]Key!$G$2:$H$55,2,))))</f>
        <v>7</v>
      </c>
      <c r="I333" t="s">
        <v>97</v>
      </c>
      <c r="J333">
        <f>VALUE(_xlfn.IFS(I333="foreign",53,I333="fictional",54, I333="unspecified", 55, NOT(OR(I333="foreign",I333="fictional")),SUBSTITUTE(I333,I333,VLOOKUP(I333,[1]Key!$G$2:$H$55,2,))))</f>
        <v>54</v>
      </c>
      <c r="K333">
        <f t="shared" si="41"/>
        <v>0</v>
      </c>
      <c r="L333">
        <f>VLOOKUP(H333, [1]Key!$H$2:$K$54, 2)</f>
        <v>3</v>
      </c>
      <c r="M333">
        <f>VLOOKUP(J333, [1]Key!$H$2:$K$54, 2)</f>
        <v>0</v>
      </c>
      <c r="N333">
        <f>VLOOKUP("*"&amp;G333&amp;"*",[1]Key!$N$2:$O$6,2,FALSE)</f>
        <v>2</v>
      </c>
      <c r="O333">
        <f>VLOOKUP("*"&amp;G333&amp;"*",[1]Key!$R$2:$S$11,2,FALSE)</f>
        <v>5</v>
      </c>
      <c r="P333">
        <v>3902</v>
      </c>
      <c r="Q333" s="2">
        <v>99000000</v>
      </c>
      <c r="R333" t="s">
        <v>66</v>
      </c>
      <c r="S333">
        <f>VLOOKUP(R333, [1]Key!$U$2:$V$27, 2, FALSE)</f>
        <v>4</v>
      </c>
      <c r="T333">
        <f t="shared" si="42"/>
        <v>0</v>
      </c>
      <c r="U333" t="e">
        <f>_xlfn.IFS(C333=2018, VLOOKUP(H333, '[1]State Pop'!$B$2:$G$55,6),C333=2017, VLOOKUP(H333, '[1]State Pop'!$B$2:$F$55,5),C333=2016, VLOOKUP(H333, '[1]State Pop'!$B$2:$F$55,4), C333=2015, VLOOKUP(H333, '[1]State Pop'!$B$2:$F$55,3), C333=2014, VLOOKUP(H333, '[1]State Pop'!$B$2:$F$55,2))</f>
        <v>#N/A</v>
      </c>
      <c r="V333" t="e">
        <f>_xlfn.IFS(C333=2014,_xlfn.IFS(D333=1,VLOOKUP(H333,[1]Film_Workers!$B$2:$BD$55,2,FALSE),D333=2,VLOOKUP(H333,[1]Film_Workers!$B$2:$BD$55,3,FALSE),D333=3,VLOOKUP(H333,[1]Film_Workers!$B$2:$BD$55,4,FALSE),D333=4,VLOOKUP(H333,[1]Film_Workers!$B$2:$BD$55,5,FALSE),D333=5,VLOOKUP(H333,[1]Film_Workers!$B$2:$BD$55,6,FALSE),D333=6,VLOOKUP(H333,[1]Film_Workers!$B$2:$BD$55,7,FALSE),D333=7,VLOOKUP(H333,[1]Film_Workers!$B$2:$BD$55,8,FALSE),D333=8,VLOOKUP(H333,[1]Film_Workers!$B$2:$BD$55,9,FALSE),D333=9,VLOOKUP(H333,[1]Film_Workers!$B$2:$BD$55,10,FALSE),D333=10,VLOOKUP(H333,[1]Film_Workers!$B$2:$BD$55,11,FALSE),D333=11,VLOOKUP(H333,[1]Film_Workers!$B$2:$BD$55,12,FALSE),D333=12,VLOOKUP(H333,[1]Film_Workers!$B$2:$BD$55,13,FALSE)),C333=2015,_xlfn.IFS(D333=1,VLOOKUP(H333,[1]Film_Workers!$B$2:$BD$55,14,FALSE),D333=2,VLOOKUP(H333,[1]Film_Workers!$B$2:$BD$55,15,FALSE),D333=3,VLOOKUP(H333,[1]Film_Workers!$B$2:$BD$55,16,FALSE),D333=4,VLOOKUP(H333,[1]Film_Workers!$B$2:$BD$55,17,FALSE),D333=5,VLOOKUP(H333,[1]Film_Workers!$B$2:$BD$55,18,FALSE),D333=6,VLOOKUP(H333,[1]Film_Workers!$B$2:$BD$55,19,FALSE),D333=7,VLOOKUP(H333,[1]Film_Workers!$B$2:$BD$55,20,FALSE),D333=8,VLOOKUP(H333,[1]Film_Workers!$B$2:$BD$55,21,FALSE),D333=9,VLOOKUP(H333,[1]Film_Workers!$B$2:$BD$55,22,FALSE),D333=10,VLOOKUP(H333,[1]Film_Workers!$B$2:$BD$55,23,FALSE),D333=11,VLOOKUP(H333,[1]Film_Workers!$B$2:$BD$55,24,FALSE),D333=12,VLOOKUP(H333,[1]Film_Workers!$B$2:$BD$55,25,FALSE)),C333=2016,_xlfn.IFS(D333=1,VLOOKUP(H333,[1]Film_Workers!$B$2:$BD$55,26,FALSE),D333=2,VLOOKUP(H333,[1]Film_Workers!$B$2:$BD$55,27,FALSE),D333=3,VLOOKUP(H333,[1]Film_Workers!$B$2:$BD$55,28,FALSE),D333=4,VLOOKUP(H333,[1]Film_Workers!$B$2:$BD$55,29,FALSE),D333=5,VLOOKUP(H333,[1]Film_Workers!$B$2:$BD$55,30,FALSE),D333=6,VLOOKUP(H333,[1]Film_Workers!$B$2:$BD$55,31,FALSE),D333=7,VLOOKUP(H333,[1]Film_Workers!$B$2:$BD$55,32,FALSE),D333=8,VLOOKUP(H333,[1]Film_Workers!$B$2:$BD$55,33,FALSE),D333=9,VLOOKUP(H333,[1]Film_Workers!$B$2:$BD$55,34,FALSE),D333=10,VLOOKUP(H333,[1]Film_Workers!$B$2:$BD$55,35,FALSE),D333=11,VLOOKUP(H333,[1]Film_Workers!$B$2:$BD$55,36,FALSE),D333=12,VLOOKUP(H333,[1]Film_Workers!$B$2:$BD$55,37,FALSE)),C333=2017,_xlfn.IFS(D333=1,VLOOKUP(H333,[1]Film_Workers!$B$2:$BD$55,38,FALSE),D333=2,VLOOKUP(H333,[1]Film_Workers!$B$2:$BD$55,39,FALSE),D333=3,VLOOKUP(H333,[1]Film_Workers!$B$2:$BD$55,40,FALSE),D333=4,VLOOKUP(H333,[1]Film_Workers!$B$2:$BD$55,41,FALSE),D333=5,VLOOKUP(H333,[1]Film_Workers!$B$2:$BD$55,42,FALSE),D333=6,VLOOKUP(H333,[1]Film_Workers!$B$2:$BD$55,43,FALSE),D333=7,VLOOKUP(H333,[1]Film_Workers!$B$2:$BD$55,43,FALSE),D333=8,VLOOKUP(H333,[1]Film_Workers!$B$2:$BD$55,44,FALSE),D333=9,VLOOKUP(H333,[1]Film_Workers!$B$2:$BD$55,45,FALSE),D333=10,VLOOKUP(H333,[1]Film_Workers!$B$2:$BD$55,46,FALSE),D333=11,VLOOKUP(H333,[1]Film_Workers!$B$2:$BD$55,47,FALSE),D333=12,VLOOKUP(H333,[1]Film_Workers!$B$2:$BD$55,48)),C333=2018,_xlfn.IFS(D333=1,VLOOKUP(H333,[1]Film_Workers!$B$2:$BD$55,49,FALSE),D333=2,VLOOKUP(H333,[1]Film_Workers!$B$2:$BD$55,50,FALSE),D333=3,VLOOKUP(H333,[1]Film_Workers!$B$2:$BD$55,51,FALSE),D333=4,VLOOKUP(H333,[1]Film_Workers!$B$2:$BD$55,52,FALSE),D333=5,VLOOKUP(H333,[1]Film_Workers!$B$2:$BD$55,53,FALSE),D333=6,VLOOKUP(H333,[1]Film_Workers!$B$2:$BD$55,54)))</f>
        <v>#N/A</v>
      </c>
      <c r="W333" t="e">
        <f>_xlfn.IFS(C333=2014,_xlfn.IFS(D333=1,VLOOKUP(H333,[1]Priv_Workers!$B$2:$BD$55,2,FALSE),D333=2,VLOOKUP(H333,[1]Priv_Workers!$B$2:$BD$55,3,FALSE),D333=3,VLOOKUP(H333,[1]Priv_Workers!$B$2:$BD$55,4,FALSE),D333=4,VLOOKUP(H333,[1]Priv_Workers!$B$2:$BD$55,5,FALSE),D333=5,VLOOKUP(H333,[1]Priv_Workers!$B$2:$BD$55,6,FALSE),D333=6,VLOOKUP(H333,[1]Priv_Workers!$B$2:$BD$55,7,FALSE),D333=7,VLOOKUP(H333,[1]Priv_Workers!$B$2:$BD$55,8,FALSE),D333=8,VLOOKUP(H333,[1]Priv_Workers!$B$2:$BD$55,9,FALSE),D333=9,VLOOKUP(H333,[1]Priv_Workers!$B$2:$BD$55,10,FALSE),D333=10,VLOOKUP(H333,[1]Priv_Workers!$B$2:$BD$55,11,FALSE),D333=11,VLOOKUP(H333,[1]Priv_Workers!$B$2:$BD$55,12,FALSE),D333=12,VLOOKUP(H333,[1]Priv_Workers!$B$2:$BD$55,13,FALSE)),C333=2015,_xlfn.IFS(D333=1,VLOOKUP(H333,[1]Priv_Workers!$B$2:$BD$55,14,FALSE),D333=2,VLOOKUP(H333,[1]Priv_Workers!$B$2:$BD$55,15,FALSE),D333=3,VLOOKUP(H333,[1]Priv_Workers!$B$2:$BD$55,16,FALSE),D333=4,VLOOKUP(H333,[1]Priv_Workers!$B$2:$BD$55,17,FALSE),D333=5,VLOOKUP(H333,[1]Priv_Workers!$B$2:$BD$55,18,FALSE),D333=6,VLOOKUP(H333,[1]Priv_Workers!$B$2:$BD$55,19,FALSE),D333=7,VLOOKUP(H333,[1]Priv_Workers!$B$2:$BD$55,20,FALSE),D333=8,VLOOKUP(H333,[1]Priv_Workers!$B$2:$BD$55,21,FALSE),D333=9,VLOOKUP(H333,[1]Priv_Workers!$B$2:$BD$55,22,FALSE),D333=10,VLOOKUP(H333,[1]Priv_Workers!$B$2:$BD$55,23,FALSE),D333=11,VLOOKUP(H333,[1]Priv_Workers!$B$2:$BD$55,24,FALSE),D333=12,VLOOKUP(H333,[1]Priv_Workers!$B$2:$BD$55,25,FALSE)),C333=2016,_xlfn.IFS(D333=1,VLOOKUP(H333,[1]Priv_Workers!$B$2:$BD$55,26,FALSE),D333=2,VLOOKUP(H333,[1]Priv_Workers!$B$2:$BD$55,27,FALSE),D333=3,VLOOKUP(H333,[1]Priv_Workers!$B$2:$BD$55,28,FALSE),D333=4,VLOOKUP(H333,[1]Priv_Workers!$B$2:$BD$55,29,FALSE),D333=5,VLOOKUP(H333,[1]Priv_Workers!$B$2:$BD$55,30,FALSE),D333=6,VLOOKUP(H333,[1]Priv_Workers!$B$2:$BD$55,31,FALSE),D333=7,VLOOKUP(H333,[1]Priv_Workers!$B$2:$BD$55,32,FALSE),D333=8,VLOOKUP(H333,[1]Priv_Workers!$B$2:$BD$55,33,FALSE),D333=9,VLOOKUP(H333,[1]Priv_Workers!$B$2:$BD$55,34,FALSE),D333=10,VLOOKUP(H333,[1]Priv_Workers!$B$2:$BD$55,35,FALSE),D333=11,VLOOKUP(H333,[1]Priv_Workers!$B$2:$BD$55,36,FALSE),D333=12,VLOOKUP(H333,[1]Priv_Workers!$B$2:$BD$55,37,FALSE)),C333=2017,_xlfn.IFS(D333=1,VLOOKUP(H333,[1]Priv_Workers!$B$2:$BD$55,38,FALSE),D333=2,VLOOKUP(H333,[1]Priv_Workers!$B$2:$BD$55,39,FALSE),D333=3,VLOOKUP(H333,[1]Priv_Workers!$B$2:$BD$55,40,FALSE),D333=4,VLOOKUP(H333,[1]Priv_Workers!$B$2:$BD$55,41,FALSE),D333=5,VLOOKUP(H333,[1]Priv_Workers!$B$2:$BD$55,42,FALSE),D333=6,VLOOKUP(H333,[1]Priv_Workers!$B$2:$BD$55,43,FALSE),D333=7,VLOOKUP(H333,[1]Priv_Workers!$B$2:$BD$55,43,FALSE),D333=8,VLOOKUP(H333,[1]Priv_Workers!$B$2:$BD$55,44,FALSE),D333=9,VLOOKUP(H333,[1]Priv_Workers!$B$2:$BD$55,45,FALSE),D333=10,VLOOKUP(H333,[1]Priv_Workers!$B$2:$BD$55,46,FALSE),D333=11,VLOOKUP(H333,[1]Priv_Workers!$B$2:$BD$55,47,FALSE),D333=12,VLOOKUP(H333,[1]Priv_Workers!$B$2:$BD$55,48)),C333=2018,_xlfn.IFS(D333=1,VLOOKUP(H333,[1]Priv_Workers!$B$2:$BD$55,49,FALSE),D333=2,VLOOKUP(H333,[1]Priv_Workers!$B$2:$BD$55,50,FALSE),D333=3,VLOOKUP(H333,[1]Priv_Workers!$B$2:$BD$55,51,FALSE),D333=4,VLOOKUP(H333,[1]Priv_Workers!$B$2:$BD$55,52,FALSE),D333=5,VLOOKUP(H333,[1]Priv_Workers!$B$2:$BD$55,53,FALSE),D333=6,VLOOKUP(H333,[1]Priv_Workers!$B$2:$BD$55,54)))</f>
        <v>#N/A</v>
      </c>
      <c r="X333" s="3" t="e">
        <f t="shared" si="43"/>
        <v>#N/A</v>
      </c>
      <c r="Y333" s="2" t="e">
        <f>_xlfn.IFS(C333=2014, _xlfn.IFS(E333=1, VLOOKUP(H333, [1]Wage_Info!$B$2:$AH$55, 2, FALSE), E333=2, VLOOKUP(H333, [1]Wage_Info!$B$2:$AH$55, 3, FALSE), E333=3, VLOOKUP(H333, [1]Wage_Info!$B$2:$AH$55, 4, FALSE), E333=4, VLOOKUP(H333, [1]Wage_Info!$B$2:$AH$55, 5, FALSE)), C333=2015, _xlfn.IFS(E333=1, VLOOKUP(H333, [1]Wage_Info!$B$2:$AH$55, 6, FALSE), E333=2, VLOOKUP(H333, [1]Wage_Info!$B$2:$AH$55, 7, FALSE), E333=3, VLOOKUP(H333, [1]Wage_Info!$B$2:$AH$55, 8, FALSE), E333=4, VLOOKUP(H333, [1]Wage_Info!$B$2:$AH$55, 9, FALSE)), C333=2016, _xlfn.IFS(E333=1, VLOOKUP(H333, [1]Wage_Info!$B$2:$AH$55, 10, FALSE), E333=2, VLOOKUP(H333, [1]Wage_Info!$B$2:$AH$55, 11, FALSE), E333=3, VLOOKUP(H333, [1]Wage_Info!$B$2:$AH$55, 12, FALSE), E333=4, VLOOKUP(H333, [1]Wage_Info!$B$2:$AH$55, 13, FALSE)), C333=2017, _xlfn.IFS(E333=1, VLOOKUP(H333, [1]Wage_Info!$B$2:$AH$55, 14, FALSE), E333=2, VLOOKUP(H333, [1]Wage_Info!$B$2:$AH$55, 15, FALSE), E333=3, VLOOKUP(H333, [1]Wage_Info!$B$2:$AH$55, 16, FALSE), E333=4, VLOOKUP(H333, [1]Wage_Info!$B$2:$AH$55, 17, FALSE)), C333 = 2018, _xlfn.IFS(E333=1, VLOOKUP(H333, [1]Wage_Info!$B$2:$AH$55, 18, FALSE), E333=3, VLOOKUP(H333, [1]Wage_Info!$B$2:$AH$55, 19, FALSE)))</f>
        <v>#N/A</v>
      </c>
      <c r="Z333" s="2" t="e">
        <f>_xlfn.IFS(C333=2014, _xlfn.IFS(E333=1, VLOOKUP(H333, [1]Wage_Info!$B$2:$AL$55, 20, FALSE), E333=2, VLOOKUP(H333, [1]Wage_Info!$B$2:$AL$55, 21, FALSE), E333=3, VLOOKUP(H333, [1]Wage_Info!$B$2:$AL$55, 22, FALSE), E333=4, VLOOKUP(H333, [1]Wage_Info!$B$2:$AL$55, 23, FALSE)), C333=2015, _xlfn.IFS(E333=1, VLOOKUP(H333, [1]Wage_Info!$B$2:$AL$55, 24, FALSE), E333=2, VLOOKUP(H333, [1]Wage_Info!$B$2:$AL$55, 25, FALSE), E333=3, VLOOKUP(H333, [1]Wage_Info!$B$2:$AL$55, 26, FALSE), E333=4, VLOOKUP(H333, [1]Wage_Info!$B$2:$AL$55, 27, FALSE)), C333=2016, _xlfn.IFS(E333=1, VLOOKUP(H333, [1]Wage_Info!$B$2:$AL$55, 28, FALSE), E333=2, VLOOKUP(H333, [1]Wage_Info!$B$2:$AL$55, 29, FALSE), E333=3, VLOOKUP(H333, [1]Wage_Info!$B$2:$AL$55, 30, FALSE), E333=4, VLOOKUP(H333, [1]Wage_Info!$B$2:$AL$55, 31, FALSE)), C333=2017, _xlfn.IFS(E333=1, VLOOKUP(H333, [1]Wage_Info!$B$2:$AL$55, 32, FALSE), E333=2, VLOOKUP(H333, [1]Wage_Info!$B$2:$AL$55, 33, FALSE), E333=3, VLOOKUP(H333, [1]Wage_Info!$B$2:$AL$55, 34, FALSE), E333=4, VLOOKUP(H333, [1]Wage_Info!$B$2:$AL$55, 35, FALSE)), C333 = 2018, _xlfn.IFS(E333=1, VLOOKUP(H333, [1]Wage_Info!$B$2:$AL$55, 36, FALSE), E333=2, VLOOKUP(H333, [1]Wage_Info!$B$2:$AL$55, 37, FALSE)))</f>
        <v>#N/A</v>
      </c>
      <c r="AA333" s="4" t="e">
        <f t="shared" si="44"/>
        <v>#N/A</v>
      </c>
      <c r="AB333">
        <f>[1]Key!C333</f>
        <v>0</v>
      </c>
      <c r="AC333">
        <f t="shared" si="45"/>
        <v>0</v>
      </c>
      <c r="AD333">
        <f t="shared" si="46"/>
        <v>0</v>
      </c>
      <c r="AE333">
        <f t="shared" si="47"/>
        <v>0</v>
      </c>
      <c r="AF333">
        <f>[1]Key!D333</f>
        <v>0</v>
      </c>
    </row>
    <row r="334" spans="1:32" x14ac:dyDescent="0.3">
      <c r="A334">
        <v>333</v>
      </c>
      <c r="B334">
        <v>13</v>
      </c>
      <c r="C334">
        <v>2014</v>
      </c>
      <c r="D334">
        <v>5</v>
      </c>
      <c r="E334">
        <f t="shared" si="40"/>
        <v>2</v>
      </c>
      <c r="F334">
        <v>2015</v>
      </c>
      <c r="G334" t="s">
        <v>65</v>
      </c>
      <c r="H334" s="1">
        <f>VALUE(IF(G334="foreign",53,SUBSTITUTE(G334,G334,VLOOKUP(G334,[1]Key!$G$2:$H$55,2,))))</f>
        <v>11</v>
      </c>
      <c r="I334" t="s">
        <v>97</v>
      </c>
      <c r="J334">
        <f>VALUE(_xlfn.IFS(I334="foreign",53,I334="fictional",54, I334="unspecified", 55, NOT(OR(I334="foreign",I334="fictional")),SUBSTITUTE(I334,I334,VLOOKUP(I334,[1]Key!$G$2:$H$55,2,))))</f>
        <v>54</v>
      </c>
      <c r="K334">
        <f t="shared" si="41"/>
        <v>0</v>
      </c>
      <c r="L334">
        <f>VLOOKUP(H334, [1]Key!$H$2:$K$54, 2)</f>
        <v>5</v>
      </c>
      <c r="M334">
        <f>VLOOKUP(J334, [1]Key!$H$2:$K$54, 2)</f>
        <v>0</v>
      </c>
      <c r="N334">
        <f>VLOOKUP("*"&amp;G334&amp;"*",[1]Key!$N$2:$O$6,2,FALSE)</f>
        <v>3</v>
      </c>
      <c r="O334">
        <f>VLOOKUP("*"&amp;G334&amp;"*",[1]Key!$R$2:$S$11,2,FALSE)</f>
        <v>7</v>
      </c>
      <c r="P334">
        <v>3875</v>
      </c>
      <c r="Q334" s="2">
        <v>110000000</v>
      </c>
      <c r="R334" t="s">
        <v>49</v>
      </c>
      <c r="S334">
        <f>VLOOKUP(R334, [1]Key!$U$2:$V$50, 2, FALSE)</f>
        <v>7</v>
      </c>
      <c r="T334">
        <f t="shared" si="42"/>
        <v>1</v>
      </c>
      <c r="U334">
        <f>_xlfn.IFS(C334=2018, VLOOKUP(H334, '[1]State Pop'!$B$2:$G$55,6),C334=2017, VLOOKUP(H334, '[1]State Pop'!$B$2:$F$55,5),C334=2016, VLOOKUP(H334, '[1]State Pop'!$B$2:$F$55,4), C334=2015, VLOOKUP(H334, '[1]State Pop'!$B$2:$F$55,3), C334=2014, VLOOKUP(H334, '[1]State Pop'!$B$2:$F$55,2))</f>
        <v>10083850</v>
      </c>
      <c r="V334">
        <f>_xlfn.IFS(C334=2014,_xlfn.IFS(D334=1,VLOOKUP(H334,[1]Film_Workers!$B$2:$BD$55,2,FALSE),D334=2,VLOOKUP(H334,[1]Film_Workers!$B$2:$BD$55,3,FALSE),D334=3,VLOOKUP(H334,[1]Film_Workers!$B$2:$BD$55,4,FALSE),D334=4,VLOOKUP(H334,[1]Film_Workers!$B$2:$BD$55,5,FALSE),D334=5,VLOOKUP(H334,[1]Film_Workers!$B$2:$BD$55,6,FALSE),D334=6,VLOOKUP(H334,[1]Film_Workers!$B$2:$BD$55,7,FALSE),D334=7,VLOOKUP(H334,[1]Film_Workers!$B$2:$BD$55,8,FALSE),D334=8,VLOOKUP(H334,[1]Film_Workers!$B$2:$BD$55,9,FALSE),D334=9,VLOOKUP(H334,[1]Film_Workers!$B$2:$BD$55,10,FALSE),D334=10,VLOOKUP(H334,[1]Film_Workers!$B$2:$BD$55,11,FALSE),D334=11,VLOOKUP(H334,[1]Film_Workers!$B$2:$BD$55,12,FALSE),D334=12,VLOOKUP(H334,[1]Film_Workers!$B$2:$BD$55,13,FALSE)),C334=2015,_xlfn.IFS(D334=1,VLOOKUP(H334,[1]Film_Workers!$B$2:$BD$55,14,FALSE),D334=2,VLOOKUP(H334,[1]Film_Workers!$B$2:$BD$55,15,FALSE),D334=3,VLOOKUP(H334,[1]Film_Workers!$B$2:$BD$55,16,FALSE),D334=4,VLOOKUP(H334,[1]Film_Workers!$B$2:$BD$55,17,FALSE),D334=5,VLOOKUP(H334,[1]Film_Workers!$B$2:$BD$55,18,FALSE),D334=6,VLOOKUP(H334,[1]Film_Workers!$B$2:$BD$55,19,FALSE),D334=7,VLOOKUP(H334,[1]Film_Workers!$B$2:$BD$55,20,FALSE),D334=8,VLOOKUP(H334,[1]Film_Workers!$B$2:$BD$55,21,FALSE),D334=9,VLOOKUP(H334,[1]Film_Workers!$B$2:$BD$55,22,FALSE),D334=10,VLOOKUP(H334,[1]Film_Workers!$B$2:$BD$55,23,FALSE),D334=11,VLOOKUP(H334,[1]Film_Workers!$B$2:$BD$55,24,FALSE),D334=12,VLOOKUP(H334,[1]Film_Workers!$B$2:$BD$55,25,FALSE)),C334=2016,_xlfn.IFS(D334=1,VLOOKUP(H334,[1]Film_Workers!$B$2:$BD$55,26,FALSE),D334=2,VLOOKUP(H334,[1]Film_Workers!$B$2:$BD$55,27,FALSE),D334=3,VLOOKUP(H334,[1]Film_Workers!$B$2:$BD$55,28,FALSE),D334=4,VLOOKUP(H334,[1]Film_Workers!$B$2:$BD$55,29,FALSE),D334=5,VLOOKUP(H334,[1]Film_Workers!$B$2:$BD$55,30,FALSE),D334=6,VLOOKUP(H334,[1]Film_Workers!$B$2:$BD$55,31,FALSE),D334=7,VLOOKUP(H334,[1]Film_Workers!$B$2:$BD$55,32,FALSE),D334=8,VLOOKUP(H334,[1]Film_Workers!$B$2:$BD$55,33,FALSE),D334=9,VLOOKUP(H334,[1]Film_Workers!$B$2:$BD$55,34,FALSE),D334=10,VLOOKUP(H334,[1]Film_Workers!$B$2:$BD$55,35,FALSE),D334=11,VLOOKUP(H334,[1]Film_Workers!$B$2:$BD$55,36,FALSE),D334=12,VLOOKUP(H334,[1]Film_Workers!$B$2:$BD$55,37,FALSE)),C334=2017,_xlfn.IFS(D334=1,VLOOKUP(H334,[1]Film_Workers!$B$2:$BD$55,38,FALSE),D334=2,VLOOKUP(H334,[1]Film_Workers!$B$2:$BD$55,39,FALSE),D334=3,VLOOKUP(H334,[1]Film_Workers!$B$2:$BD$55,40,FALSE),D334=4,VLOOKUP(H334,[1]Film_Workers!$B$2:$BD$55,41,FALSE),D334=5,VLOOKUP(H334,[1]Film_Workers!$B$2:$BD$55,42,FALSE),D334=6,VLOOKUP(H334,[1]Film_Workers!$B$2:$BD$55,43,FALSE),D334=7,VLOOKUP(H334,[1]Film_Workers!$B$2:$BD$55,43,FALSE),D334=8,VLOOKUP(H334,[1]Film_Workers!$B$2:$BD$55,44,FALSE),D334=9,VLOOKUP(H334,[1]Film_Workers!$B$2:$BD$55,45,FALSE),D334=10,VLOOKUP(H334,[1]Film_Workers!$B$2:$BD$55,46,FALSE),D334=11,VLOOKUP(H334,[1]Film_Workers!$B$2:$BD$55,47,FALSE),D334=12,VLOOKUP(H334,[1]Film_Workers!$B$2:$BD$55,48)),C334=2018,_xlfn.IFS(D334=1,VLOOKUP(H334,[1]Film_Workers!$B$2:$BD$55,49,FALSE),D334=2,VLOOKUP(H334,[1]Film_Workers!$B$2:$BD$55,50,FALSE),D334=3,VLOOKUP(H334,[1]Film_Workers!$B$2:$BD$55,51,FALSE),D334=4,VLOOKUP(H334,[1]Film_Workers!$B$2:$BD$55,52,FALSE),D334=5,VLOOKUP(H334,[1]Film_Workers!$B$2:$BD$55,53,FALSE),D334=6,VLOOKUP(H334,[1]Film_Workers!$B$2:$BD$55,54)))</f>
        <v>4442</v>
      </c>
      <c r="W334">
        <f>_xlfn.IFS(C334=2014,_xlfn.IFS(D334=1,VLOOKUP(H334,[1]Priv_Workers!$B$2:$BD$55,2,FALSE),D334=2,VLOOKUP(H334,[1]Priv_Workers!$B$2:$BD$55,3,FALSE),D334=3,VLOOKUP(H334,[1]Priv_Workers!$B$2:$BD$55,4,FALSE),D334=4,VLOOKUP(H334,[1]Priv_Workers!$B$2:$BD$55,5,FALSE),D334=5,VLOOKUP(H334,[1]Priv_Workers!$B$2:$BD$55,6,FALSE),D334=6,VLOOKUP(H334,[1]Priv_Workers!$B$2:$BD$55,7,FALSE),D334=7,VLOOKUP(H334,[1]Priv_Workers!$B$2:$BD$55,8,FALSE),D334=8,VLOOKUP(H334,[1]Priv_Workers!$B$2:$BD$55,9,FALSE),D334=9,VLOOKUP(H334,[1]Priv_Workers!$B$2:$BD$55,10,FALSE),D334=10,VLOOKUP(H334,[1]Priv_Workers!$B$2:$BD$55,11,FALSE),D334=11,VLOOKUP(H334,[1]Priv_Workers!$B$2:$BD$55,12,FALSE),D334=12,VLOOKUP(H334,[1]Priv_Workers!$B$2:$BD$55,13,FALSE)),C334=2015,_xlfn.IFS(D334=1,VLOOKUP(H334,[1]Priv_Workers!$B$2:$BD$55,14,FALSE),D334=2,VLOOKUP(H334,[1]Priv_Workers!$B$2:$BD$55,15,FALSE),D334=3,VLOOKUP(H334,[1]Priv_Workers!$B$2:$BD$55,16,FALSE),D334=4,VLOOKUP(H334,[1]Priv_Workers!$B$2:$BD$55,17,FALSE),D334=5,VLOOKUP(H334,[1]Priv_Workers!$B$2:$BD$55,18,FALSE),D334=6,VLOOKUP(H334,[1]Priv_Workers!$B$2:$BD$55,19,FALSE),D334=7,VLOOKUP(H334,[1]Priv_Workers!$B$2:$BD$55,20,FALSE),D334=8,VLOOKUP(H334,[1]Priv_Workers!$B$2:$BD$55,21,FALSE),D334=9,VLOOKUP(H334,[1]Priv_Workers!$B$2:$BD$55,22,FALSE),D334=10,VLOOKUP(H334,[1]Priv_Workers!$B$2:$BD$55,23,FALSE),D334=11,VLOOKUP(H334,[1]Priv_Workers!$B$2:$BD$55,24,FALSE),D334=12,VLOOKUP(H334,[1]Priv_Workers!$B$2:$BD$55,25,FALSE)),C334=2016,_xlfn.IFS(D334=1,VLOOKUP(H334,[1]Priv_Workers!$B$2:$BD$55,26,FALSE),D334=2,VLOOKUP(H334,[1]Priv_Workers!$B$2:$BD$55,27,FALSE),D334=3,VLOOKUP(H334,[1]Priv_Workers!$B$2:$BD$55,28,FALSE),D334=4,VLOOKUP(H334,[1]Priv_Workers!$B$2:$BD$55,29,FALSE),D334=5,VLOOKUP(H334,[1]Priv_Workers!$B$2:$BD$55,30,FALSE),D334=6,VLOOKUP(H334,[1]Priv_Workers!$B$2:$BD$55,31,FALSE),D334=7,VLOOKUP(H334,[1]Priv_Workers!$B$2:$BD$55,32,FALSE),D334=8,VLOOKUP(H334,[1]Priv_Workers!$B$2:$BD$55,33,FALSE),D334=9,VLOOKUP(H334,[1]Priv_Workers!$B$2:$BD$55,34,FALSE),D334=10,VLOOKUP(H334,[1]Priv_Workers!$B$2:$BD$55,35,FALSE),D334=11,VLOOKUP(H334,[1]Priv_Workers!$B$2:$BD$55,36,FALSE),D334=12,VLOOKUP(H334,[1]Priv_Workers!$B$2:$BD$55,37,FALSE)),C334=2017,_xlfn.IFS(D334=1,VLOOKUP(H334,[1]Priv_Workers!$B$2:$BD$55,38,FALSE),D334=2,VLOOKUP(H334,[1]Priv_Workers!$B$2:$BD$55,39,FALSE),D334=3,VLOOKUP(H334,[1]Priv_Workers!$B$2:$BD$55,40,FALSE),D334=4,VLOOKUP(H334,[1]Priv_Workers!$B$2:$BD$55,41,FALSE),D334=5,VLOOKUP(H334,[1]Priv_Workers!$B$2:$BD$55,42,FALSE),D334=6,VLOOKUP(H334,[1]Priv_Workers!$B$2:$BD$55,43,FALSE),D334=7,VLOOKUP(H334,[1]Priv_Workers!$B$2:$BD$55,43,FALSE),D334=8,VLOOKUP(H334,[1]Priv_Workers!$B$2:$BD$55,44,FALSE),D334=9,VLOOKUP(H334,[1]Priv_Workers!$B$2:$BD$55,45,FALSE),D334=10,VLOOKUP(H334,[1]Priv_Workers!$B$2:$BD$55,46,FALSE),D334=11,VLOOKUP(H334,[1]Priv_Workers!$B$2:$BD$55,47,FALSE),D334=12,VLOOKUP(H334,[1]Priv_Workers!$B$2:$BD$55,48)),C334=2018,_xlfn.IFS(D334=1,VLOOKUP(H334,[1]Priv_Workers!$B$2:$BD$55,49,FALSE),D334=2,VLOOKUP(H334,[1]Priv_Workers!$B$2:$BD$55,50,FALSE),D334=3,VLOOKUP(H334,[1]Priv_Workers!$B$2:$BD$55,51,FALSE),D334=4,VLOOKUP(H334,[1]Priv_Workers!$B$2:$BD$55,52,FALSE),D334=5,VLOOKUP(H334,[1]Priv_Workers!$B$2:$BD$55,53,FALSE),D334=6,VLOOKUP(H334,[1]Priv_Workers!$B$2:$BD$55,54)))</f>
        <v>3400043</v>
      </c>
      <c r="X334" s="3">
        <f t="shared" si="43"/>
        <v>1.3064540654338782E-3</v>
      </c>
      <c r="Y334" s="2">
        <f>_xlfn.IFS(C334=2014, _xlfn.IFS(E334=1, VLOOKUP(H334, [1]Wage_Info!$B$2:$AH$55, 2, FALSE), E334=2, VLOOKUP(H334, [1]Wage_Info!$B$2:$AH$55, 3, FALSE), E334=3, VLOOKUP(H334, [1]Wage_Info!$B$2:$AH$55, 4, FALSE), E334=4, VLOOKUP(H334, [1]Wage_Info!$B$2:$AH$55, 5, FALSE)), C334=2015, _xlfn.IFS(E334=1, VLOOKUP(H334, [1]Wage_Info!$B$2:$AH$55, 6, FALSE), E334=2, VLOOKUP(H334, [1]Wage_Info!$B$2:$AH$55, 7, FALSE), E334=3, VLOOKUP(H334, [1]Wage_Info!$B$2:$AH$55, 8, FALSE), E334=4, VLOOKUP(H334, [1]Wage_Info!$B$2:$AH$55, 9, FALSE)), C334=2016, _xlfn.IFS(E334=1, VLOOKUP(H334, [1]Wage_Info!$B$2:$AH$55, 10, FALSE), E334=2, VLOOKUP(H334, [1]Wage_Info!$B$2:$AH$55, 11, FALSE), E334=3, VLOOKUP(H334, [1]Wage_Info!$B$2:$AH$55, 12, FALSE), E334=4, VLOOKUP(H334, [1]Wage_Info!$B$2:$AH$55, 13, FALSE)), C334=2017, _xlfn.IFS(E334=1, VLOOKUP(H334, [1]Wage_Info!$B$2:$AH$55, 14, FALSE), E334=2, VLOOKUP(H334, [1]Wage_Info!$B$2:$AH$55, 15, FALSE), E334=3, VLOOKUP(H334, [1]Wage_Info!$B$2:$AH$55, 16, FALSE), E334=4, VLOOKUP(H334, [1]Wage_Info!$B$2:$AH$55, 17, FALSE)), C334 = 2018, _xlfn.IFS(E334=1, VLOOKUP(H334, [1]Wage_Info!$B$2:$AH$55, 18, FALSE), E334=3, VLOOKUP(H334, [1]Wage_Info!$B$2:$AH$55, 19, FALSE)))</f>
        <v>46899538</v>
      </c>
      <c r="Z334" s="2">
        <f>_xlfn.IFS(C334=2014, _xlfn.IFS(E334=1, VLOOKUP(H334, [1]Wage_Info!$B$2:$AL$55, 20, FALSE), E334=2, VLOOKUP(H334, [1]Wage_Info!$B$2:$AL$55, 21, FALSE), E334=3, VLOOKUP(H334, [1]Wage_Info!$B$2:$AL$55, 22, FALSE), E334=4, VLOOKUP(H334, [1]Wage_Info!$B$2:$AL$55, 23, FALSE)), C334=2015, _xlfn.IFS(E334=1, VLOOKUP(H334, [1]Wage_Info!$B$2:$AL$55, 24, FALSE), E334=2, VLOOKUP(H334, [1]Wage_Info!$B$2:$AL$55, 25, FALSE), E334=3, VLOOKUP(H334, [1]Wage_Info!$B$2:$AL$55, 26, FALSE), E334=4, VLOOKUP(H334, [1]Wage_Info!$B$2:$AL$55, 27, FALSE)), C334=2016, _xlfn.IFS(E334=1, VLOOKUP(H334, [1]Wage_Info!$B$2:$AL$55, 28, FALSE), E334=2, VLOOKUP(H334, [1]Wage_Info!$B$2:$AL$55, 29, FALSE), E334=3, VLOOKUP(H334, [1]Wage_Info!$B$2:$AL$55, 30, FALSE), E334=4, VLOOKUP(H334, [1]Wage_Info!$B$2:$AL$55, 31, FALSE)), C334=2017, _xlfn.IFS(E334=1, VLOOKUP(H334, [1]Wage_Info!$B$2:$AL$55, 32, FALSE), E334=2, VLOOKUP(H334, [1]Wage_Info!$B$2:$AL$55, 33, FALSE), E334=3, VLOOKUP(H334, [1]Wage_Info!$B$2:$AL$55, 34, FALSE), E334=4, VLOOKUP(H334, [1]Wage_Info!$B$2:$AL$55, 35, FALSE)), C334 = 2018, _xlfn.IFS(E334=1, VLOOKUP(H334, [1]Wage_Info!$B$2:$AL$55, 36, FALSE), E334=2, VLOOKUP(H334, [1]Wage_Info!$B$2:$AL$55, 37, FALSE)))</f>
        <v>39270356607</v>
      </c>
      <c r="AA334" s="4">
        <f t="shared" si="44"/>
        <v>1.1942732903943145E-3</v>
      </c>
      <c r="AB334">
        <f>[1]Key!C334</f>
        <v>1</v>
      </c>
      <c r="AC334">
        <f t="shared" si="45"/>
        <v>0</v>
      </c>
      <c r="AD334">
        <f t="shared" si="46"/>
        <v>0</v>
      </c>
      <c r="AE334">
        <f t="shared" si="47"/>
        <v>0</v>
      </c>
      <c r="AF334">
        <f>[1]Key!D334</f>
        <v>0</v>
      </c>
    </row>
    <row r="335" spans="1:32" x14ac:dyDescent="0.3">
      <c r="A335">
        <v>334</v>
      </c>
      <c r="B335">
        <v>14</v>
      </c>
      <c r="C335">
        <v>2014</v>
      </c>
      <c r="D335">
        <v>8</v>
      </c>
      <c r="E335">
        <f t="shared" si="40"/>
        <v>3</v>
      </c>
      <c r="F335">
        <v>2015</v>
      </c>
      <c r="G335" t="s">
        <v>40</v>
      </c>
      <c r="H335" s="1">
        <f>VALUE(IF(G335="foreign",53,SUBSTITUTE(G335,G335,VLOOKUP(G335,[1]Key!$G$2:$H$55,2,))))</f>
        <v>5</v>
      </c>
      <c r="I335" t="s">
        <v>40</v>
      </c>
      <c r="J335">
        <f>VALUE(_xlfn.IFS(I335="foreign",53,I335="fictional",54, I335="unspecified", 55, NOT(OR(I335="foreign",I335="fictional")),SUBSTITUTE(I335,I335,VLOOKUP(I335,[1]Key!$G$2:$H$55,2,))))</f>
        <v>5</v>
      </c>
      <c r="K335">
        <f t="shared" si="41"/>
        <v>1</v>
      </c>
      <c r="L335">
        <f>VLOOKUP(H335, [1]Key!$H$2:$K$54, 2)</f>
        <v>3</v>
      </c>
      <c r="M335">
        <f>VLOOKUP(J335, [1]Key!$H$2:$K$54, 2)</f>
        <v>3</v>
      </c>
      <c r="N335">
        <f>VLOOKUP("*"&amp;G335&amp;"*",[1]Key!$N$2:$O$6,2,FALSE)</f>
        <v>4</v>
      </c>
      <c r="O335">
        <f>VLOOKUP("*"&amp;G335&amp;"*",[1]Key!$R$2:$S$11,2,FALSE)</f>
        <v>6</v>
      </c>
      <c r="P335">
        <v>3868</v>
      </c>
      <c r="Q335" s="2">
        <v>169300000</v>
      </c>
      <c r="R335" t="s">
        <v>34</v>
      </c>
      <c r="S335">
        <f>VLOOKUP(R335, [1]Key!$U$2:$V$50, 2, FALSE)</f>
        <v>2</v>
      </c>
      <c r="T335">
        <f t="shared" si="42"/>
        <v>0</v>
      </c>
      <c r="U335">
        <f>_xlfn.IFS(C335=2018, VLOOKUP(H335, '[1]State Pop'!$B$2:$G$55,6),C335=2017, VLOOKUP(H335, '[1]State Pop'!$B$2:$F$55,5),C335=2016, VLOOKUP(H335, '[1]State Pop'!$B$2:$F$55,4), C335=2015, VLOOKUP(H335, '[1]State Pop'!$B$2:$F$55,3), C335=2014, VLOOKUP(H335, '[1]State Pop'!$B$2:$F$55,2))</f>
        <v>38701278</v>
      </c>
      <c r="V335">
        <f>_xlfn.IFS(C335=2014,_xlfn.IFS(D335=1,VLOOKUP(H335,[1]Film_Workers!$B$2:$BD$55,2,FALSE),D335=2,VLOOKUP(H335,[1]Film_Workers!$B$2:$BD$55,3,FALSE),D335=3,VLOOKUP(H335,[1]Film_Workers!$B$2:$BD$55,4,FALSE),D335=4,VLOOKUP(H335,[1]Film_Workers!$B$2:$BD$55,5,FALSE),D335=5,VLOOKUP(H335,[1]Film_Workers!$B$2:$BD$55,6,FALSE),D335=6,VLOOKUP(H335,[1]Film_Workers!$B$2:$BD$55,7,FALSE),D335=7,VLOOKUP(H335,[1]Film_Workers!$B$2:$BD$55,8,FALSE),D335=8,VLOOKUP(H335,[1]Film_Workers!$B$2:$BD$55,9,FALSE),D335=9,VLOOKUP(H335,[1]Film_Workers!$B$2:$BD$55,10,FALSE),D335=10,VLOOKUP(H335,[1]Film_Workers!$B$2:$BD$55,11,FALSE),D335=11,VLOOKUP(H335,[1]Film_Workers!$B$2:$BD$55,12,FALSE),D335=12,VLOOKUP(H335,[1]Film_Workers!$B$2:$BD$55,13,FALSE)),C335=2015,_xlfn.IFS(D335=1,VLOOKUP(H335,[1]Film_Workers!$B$2:$BD$55,14,FALSE),D335=2,VLOOKUP(H335,[1]Film_Workers!$B$2:$BD$55,15,FALSE),D335=3,VLOOKUP(H335,[1]Film_Workers!$B$2:$BD$55,16,FALSE),D335=4,VLOOKUP(H335,[1]Film_Workers!$B$2:$BD$55,17,FALSE),D335=5,VLOOKUP(H335,[1]Film_Workers!$B$2:$BD$55,18,FALSE),D335=6,VLOOKUP(H335,[1]Film_Workers!$B$2:$BD$55,19,FALSE),D335=7,VLOOKUP(H335,[1]Film_Workers!$B$2:$BD$55,20,FALSE),D335=8,VLOOKUP(H335,[1]Film_Workers!$B$2:$BD$55,21,FALSE),D335=9,VLOOKUP(H335,[1]Film_Workers!$B$2:$BD$55,22,FALSE),D335=10,VLOOKUP(H335,[1]Film_Workers!$B$2:$BD$55,23,FALSE),D335=11,VLOOKUP(H335,[1]Film_Workers!$B$2:$BD$55,24,FALSE),D335=12,VLOOKUP(H335,[1]Film_Workers!$B$2:$BD$55,25,FALSE)),C335=2016,_xlfn.IFS(D335=1,VLOOKUP(H335,[1]Film_Workers!$B$2:$BD$55,26,FALSE),D335=2,VLOOKUP(H335,[1]Film_Workers!$B$2:$BD$55,27,FALSE),D335=3,VLOOKUP(H335,[1]Film_Workers!$B$2:$BD$55,28,FALSE),D335=4,VLOOKUP(H335,[1]Film_Workers!$B$2:$BD$55,29,FALSE),D335=5,VLOOKUP(H335,[1]Film_Workers!$B$2:$BD$55,30,FALSE),D335=6,VLOOKUP(H335,[1]Film_Workers!$B$2:$BD$55,31,FALSE),D335=7,VLOOKUP(H335,[1]Film_Workers!$B$2:$BD$55,32,FALSE),D335=8,VLOOKUP(H335,[1]Film_Workers!$B$2:$BD$55,33,FALSE),D335=9,VLOOKUP(H335,[1]Film_Workers!$B$2:$BD$55,34,FALSE),D335=10,VLOOKUP(H335,[1]Film_Workers!$B$2:$BD$55,35,FALSE),D335=11,VLOOKUP(H335,[1]Film_Workers!$B$2:$BD$55,36,FALSE),D335=12,VLOOKUP(H335,[1]Film_Workers!$B$2:$BD$55,37,FALSE)),C335=2017,_xlfn.IFS(D335=1,VLOOKUP(H335,[1]Film_Workers!$B$2:$BD$55,38,FALSE),D335=2,VLOOKUP(H335,[1]Film_Workers!$B$2:$BD$55,39,FALSE),D335=3,VLOOKUP(H335,[1]Film_Workers!$B$2:$BD$55,40,FALSE),D335=4,VLOOKUP(H335,[1]Film_Workers!$B$2:$BD$55,41,FALSE),D335=5,VLOOKUP(H335,[1]Film_Workers!$B$2:$BD$55,42,FALSE),D335=6,VLOOKUP(H335,[1]Film_Workers!$B$2:$BD$55,43,FALSE),D335=7,VLOOKUP(H335,[1]Film_Workers!$B$2:$BD$55,43,FALSE),D335=8,VLOOKUP(H335,[1]Film_Workers!$B$2:$BD$55,44,FALSE),D335=9,VLOOKUP(H335,[1]Film_Workers!$B$2:$BD$55,45,FALSE),D335=10,VLOOKUP(H335,[1]Film_Workers!$B$2:$BD$55,46,FALSE),D335=11,VLOOKUP(H335,[1]Film_Workers!$B$2:$BD$55,47,FALSE),D335=12,VLOOKUP(H335,[1]Film_Workers!$B$2:$BD$55,48)),C335=2018,_xlfn.IFS(D335=1,VLOOKUP(H335,[1]Film_Workers!$B$2:$BD$55,49,FALSE),D335=2,VLOOKUP(H335,[1]Film_Workers!$B$2:$BD$55,50,FALSE),D335=3,VLOOKUP(H335,[1]Film_Workers!$B$2:$BD$55,51,FALSE),D335=4,VLOOKUP(H335,[1]Film_Workers!$B$2:$BD$55,52,FALSE),D335=5,VLOOKUP(H335,[1]Film_Workers!$B$2:$BD$55,53,FALSE),D335=6,VLOOKUP(H335,[1]Film_Workers!$B$2:$BD$55,54)))</f>
        <v>111021</v>
      </c>
      <c r="W335">
        <f>_xlfn.IFS(C335=2014,_xlfn.IFS(D335=1,VLOOKUP(H335,[1]Priv_Workers!$B$2:$BD$55,2,FALSE),D335=2,VLOOKUP(H335,[1]Priv_Workers!$B$2:$BD$55,3,FALSE),D335=3,VLOOKUP(H335,[1]Priv_Workers!$B$2:$BD$55,4,FALSE),D335=4,VLOOKUP(H335,[1]Priv_Workers!$B$2:$BD$55,5,FALSE),D335=5,VLOOKUP(H335,[1]Priv_Workers!$B$2:$BD$55,6,FALSE),D335=6,VLOOKUP(H335,[1]Priv_Workers!$B$2:$BD$55,7,FALSE),D335=7,VLOOKUP(H335,[1]Priv_Workers!$B$2:$BD$55,8,FALSE),D335=8,VLOOKUP(H335,[1]Priv_Workers!$B$2:$BD$55,9,FALSE),D335=9,VLOOKUP(H335,[1]Priv_Workers!$B$2:$BD$55,10,FALSE),D335=10,VLOOKUP(H335,[1]Priv_Workers!$B$2:$BD$55,11,FALSE),D335=11,VLOOKUP(H335,[1]Priv_Workers!$B$2:$BD$55,12,FALSE),D335=12,VLOOKUP(H335,[1]Priv_Workers!$B$2:$BD$55,13,FALSE)),C335=2015,_xlfn.IFS(D335=1,VLOOKUP(H335,[1]Priv_Workers!$B$2:$BD$55,14,FALSE),D335=2,VLOOKUP(H335,[1]Priv_Workers!$B$2:$BD$55,15,FALSE),D335=3,VLOOKUP(H335,[1]Priv_Workers!$B$2:$BD$55,16,FALSE),D335=4,VLOOKUP(H335,[1]Priv_Workers!$B$2:$BD$55,17,FALSE),D335=5,VLOOKUP(H335,[1]Priv_Workers!$B$2:$BD$55,18,FALSE),D335=6,VLOOKUP(H335,[1]Priv_Workers!$B$2:$BD$55,19,FALSE),D335=7,VLOOKUP(H335,[1]Priv_Workers!$B$2:$BD$55,20,FALSE),D335=8,VLOOKUP(H335,[1]Priv_Workers!$B$2:$BD$55,21,FALSE),D335=9,VLOOKUP(H335,[1]Priv_Workers!$B$2:$BD$55,22,FALSE),D335=10,VLOOKUP(H335,[1]Priv_Workers!$B$2:$BD$55,23,FALSE),D335=11,VLOOKUP(H335,[1]Priv_Workers!$B$2:$BD$55,24,FALSE),D335=12,VLOOKUP(H335,[1]Priv_Workers!$B$2:$BD$55,25,FALSE)),C335=2016,_xlfn.IFS(D335=1,VLOOKUP(H335,[1]Priv_Workers!$B$2:$BD$55,26,FALSE),D335=2,VLOOKUP(H335,[1]Priv_Workers!$B$2:$BD$55,27,FALSE),D335=3,VLOOKUP(H335,[1]Priv_Workers!$B$2:$BD$55,28,FALSE),D335=4,VLOOKUP(H335,[1]Priv_Workers!$B$2:$BD$55,29,FALSE),D335=5,VLOOKUP(H335,[1]Priv_Workers!$B$2:$BD$55,30,FALSE),D335=6,VLOOKUP(H335,[1]Priv_Workers!$B$2:$BD$55,31,FALSE),D335=7,VLOOKUP(H335,[1]Priv_Workers!$B$2:$BD$55,32,FALSE),D335=8,VLOOKUP(H335,[1]Priv_Workers!$B$2:$BD$55,33,FALSE),D335=9,VLOOKUP(H335,[1]Priv_Workers!$B$2:$BD$55,34,FALSE),D335=10,VLOOKUP(H335,[1]Priv_Workers!$B$2:$BD$55,35,FALSE),D335=11,VLOOKUP(H335,[1]Priv_Workers!$B$2:$BD$55,36,FALSE),D335=12,VLOOKUP(H335,[1]Priv_Workers!$B$2:$BD$55,37,FALSE)),C335=2017,_xlfn.IFS(D335=1,VLOOKUP(H335,[1]Priv_Workers!$B$2:$BD$55,38,FALSE),D335=2,VLOOKUP(H335,[1]Priv_Workers!$B$2:$BD$55,39,FALSE),D335=3,VLOOKUP(H335,[1]Priv_Workers!$B$2:$BD$55,40,FALSE),D335=4,VLOOKUP(H335,[1]Priv_Workers!$B$2:$BD$55,41,FALSE),D335=5,VLOOKUP(H335,[1]Priv_Workers!$B$2:$BD$55,42,FALSE),D335=6,VLOOKUP(H335,[1]Priv_Workers!$B$2:$BD$55,43,FALSE),D335=7,VLOOKUP(H335,[1]Priv_Workers!$B$2:$BD$55,43,FALSE),D335=8,VLOOKUP(H335,[1]Priv_Workers!$B$2:$BD$55,44,FALSE),D335=9,VLOOKUP(H335,[1]Priv_Workers!$B$2:$BD$55,45,FALSE),D335=10,VLOOKUP(H335,[1]Priv_Workers!$B$2:$BD$55,46,FALSE),D335=11,VLOOKUP(H335,[1]Priv_Workers!$B$2:$BD$55,47,FALSE),D335=12,VLOOKUP(H335,[1]Priv_Workers!$B$2:$BD$55,48)),C335=2018,_xlfn.IFS(D335=1,VLOOKUP(H335,[1]Priv_Workers!$B$2:$BD$55,49,FALSE),D335=2,VLOOKUP(H335,[1]Priv_Workers!$B$2:$BD$55,50,FALSE),D335=3,VLOOKUP(H335,[1]Priv_Workers!$B$2:$BD$55,51,FALSE),D335=4,VLOOKUP(H335,[1]Priv_Workers!$B$2:$BD$55,52,FALSE),D335=5,VLOOKUP(H335,[1]Priv_Workers!$B$2:$BD$55,53,FALSE),D335=6,VLOOKUP(H335,[1]Priv_Workers!$B$2:$BD$55,54)))</f>
        <v>13678811</v>
      </c>
      <c r="X335" s="3">
        <f t="shared" si="43"/>
        <v>8.1162756031938742E-3</v>
      </c>
      <c r="Y335" s="2">
        <f>_xlfn.IFS(C335=2014, _xlfn.IFS(E335=1, VLOOKUP(H335, [1]Wage_Info!$B$2:$AH$55, 2, FALSE), E335=2, VLOOKUP(H335, [1]Wage_Info!$B$2:$AH$55, 3, FALSE), E335=3, VLOOKUP(H335, [1]Wage_Info!$B$2:$AH$55, 4, FALSE), E335=4, VLOOKUP(H335, [1]Wage_Info!$B$2:$AH$55, 5, FALSE)), C335=2015, _xlfn.IFS(E335=1, VLOOKUP(H335, [1]Wage_Info!$B$2:$AH$55, 6, FALSE), E335=2, VLOOKUP(H335, [1]Wage_Info!$B$2:$AH$55, 7, FALSE), E335=3, VLOOKUP(H335, [1]Wage_Info!$B$2:$AH$55, 8, FALSE), E335=4, VLOOKUP(H335, [1]Wage_Info!$B$2:$AH$55, 9, FALSE)), C335=2016, _xlfn.IFS(E335=1, VLOOKUP(H335, [1]Wage_Info!$B$2:$AH$55, 10, FALSE), E335=2, VLOOKUP(H335, [1]Wage_Info!$B$2:$AH$55, 11, FALSE), E335=3, VLOOKUP(H335, [1]Wage_Info!$B$2:$AH$55, 12, FALSE), E335=4, VLOOKUP(H335, [1]Wage_Info!$B$2:$AH$55, 13, FALSE)), C335=2017, _xlfn.IFS(E335=1, VLOOKUP(H335, [1]Wage_Info!$B$2:$AH$55, 14, FALSE), E335=2, VLOOKUP(H335, [1]Wage_Info!$B$2:$AH$55, 15, FALSE), E335=3, VLOOKUP(H335, [1]Wage_Info!$B$2:$AH$55, 16, FALSE), E335=4, VLOOKUP(H335, [1]Wage_Info!$B$2:$AH$55, 17, FALSE)), C335 = 2018, _xlfn.IFS(E335=1, VLOOKUP(H335, [1]Wage_Info!$B$2:$AH$55, 18, FALSE), E335=3, VLOOKUP(H335, [1]Wage_Info!$B$2:$AH$55, 19, FALSE)))</f>
        <v>2646607067</v>
      </c>
      <c r="Z335" s="2">
        <f>_xlfn.IFS(C335=2014, _xlfn.IFS(E335=1, VLOOKUP(H335, [1]Wage_Info!$B$2:$AL$55, 20, FALSE), E335=2, VLOOKUP(H335, [1]Wage_Info!$B$2:$AL$55, 21, FALSE), E335=3, VLOOKUP(H335, [1]Wage_Info!$B$2:$AL$55, 22, FALSE), E335=4, VLOOKUP(H335, [1]Wage_Info!$B$2:$AL$55, 23, FALSE)), C335=2015, _xlfn.IFS(E335=1, VLOOKUP(H335, [1]Wage_Info!$B$2:$AL$55, 24, FALSE), E335=2, VLOOKUP(H335, [1]Wage_Info!$B$2:$AL$55, 25, FALSE), E335=3, VLOOKUP(H335, [1]Wage_Info!$B$2:$AL$55, 26, FALSE), E335=4, VLOOKUP(H335, [1]Wage_Info!$B$2:$AL$55, 27, FALSE)), C335=2016, _xlfn.IFS(E335=1, VLOOKUP(H335, [1]Wage_Info!$B$2:$AL$55, 28, FALSE), E335=2, VLOOKUP(H335, [1]Wage_Info!$B$2:$AL$55, 29, FALSE), E335=3, VLOOKUP(H335, [1]Wage_Info!$B$2:$AL$55, 30, FALSE), E335=4, VLOOKUP(H335, [1]Wage_Info!$B$2:$AL$55, 31, FALSE)), C335=2017, _xlfn.IFS(E335=1, VLOOKUP(H335, [1]Wage_Info!$B$2:$AL$55, 32, FALSE), E335=2, VLOOKUP(H335, [1]Wage_Info!$B$2:$AL$55, 33, FALSE), E335=3, VLOOKUP(H335, [1]Wage_Info!$B$2:$AL$55, 34, FALSE), E335=4, VLOOKUP(H335, [1]Wage_Info!$B$2:$AL$55, 35, FALSE)), C335 = 2018, _xlfn.IFS(E335=1, VLOOKUP(H335, [1]Wage_Info!$B$2:$AL$55, 36, FALSE), E335=2, VLOOKUP(H335, [1]Wage_Info!$B$2:$AL$55, 37, FALSE)))</f>
        <v>191121259570</v>
      </c>
      <c r="AA335" s="4">
        <f t="shared" si="44"/>
        <v>1.3847789999681615E-2</v>
      </c>
      <c r="AB335">
        <f>[1]Key!C335</f>
        <v>1</v>
      </c>
      <c r="AC335">
        <f t="shared" si="45"/>
        <v>1</v>
      </c>
      <c r="AD335">
        <f t="shared" si="46"/>
        <v>0</v>
      </c>
      <c r="AE335">
        <f t="shared" si="47"/>
        <v>1</v>
      </c>
      <c r="AF335">
        <f>[1]Key!D335</f>
        <v>0</v>
      </c>
    </row>
    <row r="336" spans="1:32" x14ac:dyDescent="0.3">
      <c r="A336">
        <v>335</v>
      </c>
      <c r="B336">
        <v>15</v>
      </c>
      <c r="C336">
        <v>2014</v>
      </c>
      <c r="D336">
        <v>11</v>
      </c>
      <c r="E336">
        <f t="shared" si="40"/>
        <v>4</v>
      </c>
      <c r="F336">
        <v>2015</v>
      </c>
      <c r="G336" t="s">
        <v>62</v>
      </c>
      <c r="H336" s="1">
        <f>VALUE(IF(G336="foreign",53,SUBSTITUTE(G336,G336,VLOOKUP(G336,[1]Key!$G$2:$H$55,2,))))</f>
        <v>53</v>
      </c>
      <c r="I336" t="s">
        <v>97</v>
      </c>
      <c r="J336">
        <f>VALUE(_xlfn.IFS(I336="foreign",53,I336="fictional",54, I336="unspecified", 55, NOT(OR(I336="foreign",I336="fictional")),SUBSTITUTE(I336,I336,VLOOKUP(I336,[1]Key!$G$2:$H$55,2,))))</f>
        <v>54</v>
      </c>
      <c r="K336">
        <f t="shared" si="41"/>
        <v>0</v>
      </c>
      <c r="L336">
        <f>VLOOKUP(H336, [1]Key!$H$2:$K$54, 2)</f>
        <v>0</v>
      </c>
      <c r="M336">
        <f>VLOOKUP(J336, [1]Key!$H$2:$K$54, 2)</f>
        <v>0</v>
      </c>
      <c r="N336">
        <f>VLOOKUP("*"&amp;G336&amp;"*",[1]Key!$N$2:$O$6,2,FALSE)</f>
        <v>0</v>
      </c>
      <c r="O336">
        <f>VLOOKUP("*"&amp;G336&amp;"*",[1]Key!$R$2:$S$11,2,FALSE)</f>
        <v>0</v>
      </c>
      <c r="P336">
        <v>3854</v>
      </c>
      <c r="Q336" s="2">
        <v>108000000</v>
      </c>
      <c r="R336" t="s">
        <v>66</v>
      </c>
      <c r="S336">
        <f>VLOOKUP(R336, [1]Key!$U$2:$V$27, 2, FALSE)</f>
        <v>4</v>
      </c>
      <c r="T336">
        <f t="shared" si="42"/>
        <v>0</v>
      </c>
      <c r="U336">
        <f>_xlfn.IFS(C336=2018, VLOOKUP(H336, '[1]State Pop'!$B$2:$G$55,6),C336=2017, VLOOKUP(H336, '[1]State Pop'!$B$2:$F$55,5),C336=2016, VLOOKUP(H336, '[1]State Pop'!$B$2:$F$55,4), C336=2015, VLOOKUP(H336, '[1]State Pop'!$B$2:$F$55,3), C336=2014, VLOOKUP(H336, '[1]State Pop'!$B$2:$F$55,2))</f>
        <v>0</v>
      </c>
      <c r="V336">
        <f>_xlfn.IFS(C336=2014,_xlfn.IFS(D336=1,VLOOKUP(H336,[1]Film_Workers!$B$2:$BD$55,2,FALSE),D336=2,VLOOKUP(H336,[1]Film_Workers!$B$2:$BD$55,3,FALSE),D336=3,VLOOKUP(H336,[1]Film_Workers!$B$2:$BD$55,4,FALSE),D336=4,VLOOKUP(H336,[1]Film_Workers!$B$2:$BD$55,5,FALSE),D336=5,VLOOKUP(H336,[1]Film_Workers!$B$2:$BD$55,6,FALSE),D336=6,VLOOKUP(H336,[1]Film_Workers!$B$2:$BD$55,7,FALSE),D336=7,VLOOKUP(H336,[1]Film_Workers!$B$2:$BD$55,8,FALSE),D336=8,VLOOKUP(H336,[1]Film_Workers!$B$2:$BD$55,9,FALSE),D336=9,VLOOKUP(H336,[1]Film_Workers!$B$2:$BD$55,10,FALSE),D336=10,VLOOKUP(H336,[1]Film_Workers!$B$2:$BD$55,11,FALSE),D336=11,VLOOKUP(H336,[1]Film_Workers!$B$2:$BD$55,12,FALSE),D336=12,VLOOKUP(H336,[1]Film_Workers!$B$2:$BD$55,13,FALSE)),C336=2015,_xlfn.IFS(D336=1,VLOOKUP(H336,[1]Film_Workers!$B$2:$BD$55,14,FALSE),D336=2,VLOOKUP(H336,[1]Film_Workers!$B$2:$BD$55,15,FALSE),D336=3,VLOOKUP(H336,[1]Film_Workers!$B$2:$BD$55,16,FALSE),D336=4,VLOOKUP(H336,[1]Film_Workers!$B$2:$BD$55,17,FALSE),D336=5,VLOOKUP(H336,[1]Film_Workers!$B$2:$BD$55,18,FALSE),D336=6,VLOOKUP(H336,[1]Film_Workers!$B$2:$BD$55,19,FALSE),D336=7,VLOOKUP(H336,[1]Film_Workers!$B$2:$BD$55,20,FALSE),D336=8,VLOOKUP(H336,[1]Film_Workers!$B$2:$BD$55,21,FALSE),D336=9,VLOOKUP(H336,[1]Film_Workers!$B$2:$BD$55,22,FALSE),D336=10,VLOOKUP(H336,[1]Film_Workers!$B$2:$BD$55,23,FALSE),D336=11,VLOOKUP(H336,[1]Film_Workers!$B$2:$BD$55,24,FALSE),D336=12,VLOOKUP(H336,[1]Film_Workers!$B$2:$BD$55,25,FALSE)),C336=2016,_xlfn.IFS(D336=1,VLOOKUP(H336,[1]Film_Workers!$B$2:$BD$55,26,FALSE),D336=2,VLOOKUP(H336,[1]Film_Workers!$B$2:$BD$55,27,FALSE),D336=3,VLOOKUP(H336,[1]Film_Workers!$B$2:$BD$55,28,FALSE),D336=4,VLOOKUP(H336,[1]Film_Workers!$B$2:$BD$55,29,FALSE),D336=5,VLOOKUP(H336,[1]Film_Workers!$B$2:$BD$55,30,FALSE),D336=6,VLOOKUP(H336,[1]Film_Workers!$B$2:$BD$55,31,FALSE),D336=7,VLOOKUP(H336,[1]Film_Workers!$B$2:$BD$55,32,FALSE),D336=8,VLOOKUP(H336,[1]Film_Workers!$B$2:$BD$55,33,FALSE),D336=9,VLOOKUP(H336,[1]Film_Workers!$B$2:$BD$55,34,FALSE),D336=10,VLOOKUP(H336,[1]Film_Workers!$B$2:$BD$55,35,FALSE),D336=11,VLOOKUP(H336,[1]Film_Workers!$B$2:$BD$55,36,FALSE),D336=12,VLOOKUP(H336,[1]Film_Workers!$B$2:$BD$55,37,FALSE)),C336=2017,_xlfn.IFS(D336=1,VLOOKUP(H336,[1]Film_Workers!$B$2:$BD$55,38,FALSE),D336=2,VLOOKUP(H336,[1]Film_Workers!$B$2:$BD$55,39,FALSE),D336=3,VLOOKUP(H336,[1]Film_Workers!$B$2:$BD$55,40,FALSE),D336=4,VLOOKUP(H336,[1]Film_Workers!$B$2:$BD$55,41,FALSE),D336=5,VLOOKUP(H336,[1]Film_Workers!$B$2:$BD$55,42,FALSE),D336=6,VLOOKUP(H336,[1]Film_Workers!$B$2:$BD$55,43,FALSE),D336=7,VLOOKUP(H336,[1]Film_Workers!$B$2:$BD$55,43,FALSE),D336=8,VLOOKUP(H336,[1]Film_Workers!$B$2:$BD$55,44,FALSE),D336=9,VLOOKUP(H336,[1]Film_Workers!$B$2:$BD$55,45,FALSE),D336=10,VLOOKUP(H336,[1]Film_Workers!$B$2:$BD$55,46,FALSE),D336=11,VLOOKUP(H336,[1]Film_Workers!$B$2:$BD$55,47,FALSE),D336=12,VLOOKUP(H336,[1]Film_Workers!$B$2:$BD$55,48)),C336=2018,_xlfn.IFS(D336=1,VLOOKUP(H336,[1]Film_Workers!$B$2:$BD$55,49,FALSE),D336=2,VLOOKUP(H336,[1]Film_Workers!$B$2:$BD$55,50,FALSE),D336=3,VLOOKUP(H336,[1]Film_Workers!$B$2:$BD$55,51,FALSE),D336=4,VLOOKUP(H336,[1]Film_Workers!$B$2:$BD$55,52,FALSE),D336=5,VLOOKUP(H336,[1]Film_Workers!$B$2:$BD$55,53,FALSE),D336=6,VLOOKUP(H336,[1]Film_Workers!$B$2:$BD$55,54)))</f>
        <v>0</v>
      </c>
      <c r="W336">
        <f>_xlfn.IFS(C336=2014,_xlfn.IFS(D336=1,VLOOKUP(H336,[1]Priv_Workers!$B$2:$BD$55,2,FALSE),D336=2,VLOOKUP(H336,[1]Priv_Workers!$B$2:$BD$55,3,FALSE),D336=3,VLOOKUP(H336,[1]Priv_Workers!$B$2:$BD$55,4,FALSE),D336=4,VLOOKUP(H336,[1]Priv_Workers!$B$2:$BD$55,5,FALSE),D336=5,VLOOKUP(H336,[1]Priv_Workers!$B$2:$BD$55,6,FALSE),D336=6,VLOOKUP(H336,[1]Priv_Workers!$B$2:$BD$55,7,FALSE),D336=7,VLOOKUP(H336,[1]Priv_Workers!$B$2:$BD$55,8,FALSE),D336=8,VLOOKUP(H336,[1]Priv_Workers!$B$2:$BD$55,9,FALSE),D336=9,VLOOKUP(H336,[1]Priv_Workers!$B$2:$BD$55,10,FALSE),D336=10,VLOOKUP(H336,[1]Priv_Workers!$B$2:$BD$55,11,FALSE),D336=11,VLOOKUP(H336,[1]Priv_Workers!$B$2:$BD$55,12,FALSE),D336=12,VLOOKUP(H336,[1]Priv_Workers!$B$2:$BD$55,13,FALSE)),C336=2015,_xlfn.IFS(D336=1,VLOOKUP(H336,[1]Priv_Workers!$B$2:$BD$55,14,FALSE),D336=2,VLOOKUP(H336,[1]Priv_Workers!$B$2:$BD$55,15,FALSE),D336=3,VLOOKUP(H336,[1]Priv_Workers!$B$2:$BD$55,16,FALSE),D336=4,VLOOKUP(H336,[1]Priv_Workers!$B$2:$BD$55,17,FALSE),D336=5,VLOOKUP(H336,[1]Priv_Workers!$B$2:$BD$55,18,FALSE),D336=6,VLOOKUP(H336,[1]Priv_Workers!$B$2:$BD$55,19,FALSE),D336=7,VLOOKUP(H336,[1]Priv_Workers!$B$2:$BD$55,20,FALSE),D336=8,VLOOKUP(H336,[1]Priv_Workers!$B$2:$BD$55,21,FALSE),D336=9,VLOOKUP(H336,[1]Priv_Workers!$B$2:$BD$55,22,FALSE),D336=10,VLOOKUP(H336,[1]Priv_Workers!$B$2:$BD$55,23,FALSE),D336=11,VLOOKUP(H336,[1]Priv_Workers!$B$2:$BD$55,24,FALSE),D336=12,VLOOKUP(H336,[1]Priv_Workers!$B$2:$BD$55,25,FALSE)),C336=2016,_xlfn.IFS(D336=1,VLOOKUP(H336,[1]Priv_Workers!$B$2:$BD$55,26,FALSE),D336=2,VLOOKUP(H336,[1]Priv_Workers!$B$2:$BD$55,27,FALSE),D336=3,VLOOKUP(H336,[1]Priv_Workers!$B$2:$BD$55,28,FALSE),D336=4,VLOOKUP(H336,[1]Priv_Workers!$B$2:$BD$55,29,FALSE),D336=5,VLOOKUP(H336,[1]Priv_Workers!$B$2:$BD$55,30,FALSE),D336=6,VLOOKUP(H336,[1]Priv_Workers!$B$2:$BD$55,31,FALSE),D336=7,VLOOKUP(H336,[1]Priv_Workers!$B$2:$BD$55,32,FALSE),D336=8,VLOOKUP(H336,[1]Priv_Workers!$B$2:$BD$55,33,FALSE),D336=9,VLOOKUP(H336,[1]Priv_Workers!$B$2:$BD$55,34,FALSE),D336=10,VLOOKUP(H336,[1]Priv_Workers!$B$2:$BD$55,35,FALSE),D336=11,VLOOKUP(H336,[1]Priv_Workers!$B$2:$BD$55,36,FALSE),D336=12,VLOOKUP(H336,[1]Priv_Workers!$B$2:$BD$55,37,FALSE)),C336=2017,_xlfn.IFS(D336=1,VLOOKUP(H336,[1]Priv_Workers!$B$2:$BD$55,38,FALSE),D336=2,VLOOKUP(H336,[1]Priv_Workers!$B$2:$BD$55,39,FALSE),D336=3,VLOOKUP(H336,[1]Priv_Workers!$B$2:$BD$55,40,FALSE),D336=4,VLOOKUP(H336,[1]Priv_Workers!$B$2:$BD$55,41,FALSE),D336=5,VLOOKUP(H336,[1]Priv_Workers!$B$2:$BD$55,42,FALSE),D336=6,VLOOKUP(H336,[1]Priv_Workers!$B$2:$BD$55,43,FALSE),D336=7,VLOOKUP(H336,[1]Priv_Workers!$B$2:$BD$55,43,FALSE),D336=8,VLOOKUP(H336,[1]Priv_Workers!$B$2:$BD$55,44,FALSE),D336=9,VLOOKUP(H336,[1]Priv_Workers!$B$2:$BD$55,45,FALSE),D336=10,VLOOKUP(H336,[1]Priv_Workers!$B$2:$BD$55,46,FALSE),D336=11,VLOOKUP(H336,[1]Priv_Workers!$B$2:$BD$55,47,FALSE),D336=12,VLOOKUP(H336,[1]Priv_Workers!$B$2:$BD$55,48)),C336=2018,_xlfn.IFS(D336=1,VLOOKUP(H336,[1]Priv_Workers!$B$2:$BD$55,49,FALSE),D336=2,VLOOKUP(H336,[1]Priv_Workers!$B$2:$BD$55,50,FALSE),D336=3,VLOOKUP(H336,[1]Priv_Workers!$B$2:$BD$55,51,FALSE),D336=4,VLOOKUP(H336,[1]Priv_Workers!$B$2:$BD$55,52,FALSE),D336=5,VLOOKUP(H336,[1]Priv_Workers!$B$2:$BD$55,53,FALSE),D336=6,VLOOKUP(H336,[1]Priv_Workers!$B$2:$BD$55,54)))</f>
        <v>0</v>
      </c>
      <c r="X336" s="3" t="e">
        <f t="shared" si="43"/>
        <v>#DIV/0!</v>
      </c>
      <c r="Y336" s="2">
        <f>_xlfn.IFS(C336=2014, _xlfn.IFS(E336=1, VLOOKUP(H336, [1]Wage_Info!$B$2:$AH$55, 2, FALSE), E336=2, VLOOKUP(H336, [1]Wage_Info!$B$2:$AH$55, 3, FALSE), E336=3, VLOOKUP(H336, [1]Wage_Info!$B$2:$AH$55, 4, FALSE), E336=4, VLOOKUP(H336, [1]Wage_Info!$B$2:$AH$55, 5, FALSE)), C336=2015, _xlfn.IFS(E336=1, VLOOKUP(H336, [1]Wage_Info!$B$2:$AH$55, 6, FALSE), E336=2, VLOOKUP(H336, [1]Wage_Info!$B$2:$AH$55, 7, FALSE), E336=3, VLOOKUP(H336, [1]Wage_Info!$B$2:$AH$55, 8, FALSE), E336=4, VLOOKUP(H336, [1]Wage_Info!$B$2:$AH$55, 9, FALSE)), C336=2016, _xlfn.IFS(E336=1, VLOOKUP(H336, [1]Wage_Info!$B$2:$AH$55, 10, FALSE), E336=2, VLOOKUP(H336, [1]Wage_Info!$B$2:$AH$55, 11, FALSE), E336=3, VLOOKUP(H336, [1]Wage_Info!$B$2:$AH$55, 12, FALSE), E336=4, VLOOKUP(H336, [1]Wage_Info!$B$2:$AH$55, 13, FALSE)), C336=2017, _xlfn.IFS(E336=1, VLOOKUP(H336, [1]Wage_Info!$B$2:$AH$55, 14, FALSE), E336=2, VLOOKUP(H336, [1]Wage_Info!$B$2:$AH$55, 15, FALSE), E336=3, VLOOKUP(H336, [1]Wage_Info!$B$2:$AH$55, 16, FALSE), E336=4, VLOOKUP(H336, [1]Wage_Info!$B$2:$AH$55, 17, FALSE)), C336 = 2018, _xlfn.IFS(E336=1, VLOOKUP(H336, [1]Wage_Info!$B$2:$AH$55, 18, FALSE), E336=3, VLOOKUP(H336, [1]Wage_Info!$B$2:$AH$55, 19, FALSE)))</f>
        <v>0</v>
      </c>
      <c r="Z336" s="2">
        <f>_xlfn.IFS(C336=2014, _xlfn.IFS(E336=1, VLOOKUP(H336, [1]Wage_Info!$B$2:$AL$55, 20, FALSE), E336=2, VLOOKUP(H336, [1]Wage_Info!$B$2:$AL$55, 21, FALSE), E336=3, VLOOKUP(H336, [1]Wage_Info!$B$2:$AL$55, 22, FALSE), E336=4, VLOOKUP(H336, [1]Wage_Info!$B$2:$AL$55, 23, FALSE)), C336=2015, _xlfn.IFS(E336=1, VLOOKUP(H336, [1]Wage_Info!$B$2:$AL$55, 24, FALSE), E336=2, VLOOKUP(H336, [1]Wage_Info!$B$2:$AL$55, 25, FALSE), E336=3, VLOOKUP(H336, [1]Wage_Info!$B$2:$AL$55, 26, FALSE), E336=4, VLOOKUP(H336, [1]Wage_Info!$B$2:$AL$55, 27, FALSE)), C336=2016, _xlfn.IFS(E336=1, VLOOKUP(H336, [1]Wage_Info!$B$2:$AL$55, 28, FALSE), E336=2, VLOOKUP(H336, [1]Wage_Info!$B$2:$AL$55, 29, FALSE), E336=3, VLOOKUP(H336, [1]Wage_Info!$B$2:$AL$55, 30, FALSE), E336=4, VLOOKUP(H336, [1]Wage_Info!$B$2:$AL$55, 31, FALSE)), C336=2017, _xlfn.IFS(E336=1, VLOOKUP(H336, [1]Wage_Info!$B$2:$AL$55, 32, FALSE), E336=2, VLOOKUP(H336, [1]Wage_Info!$B$2:$AL$55, 33, FALSE), E336=3, VLOOKUP(H336, [1]Wage_Info!$B$2:$AL$55, 34, FALSE), E336=4, VLOOKUP(H336, [1]Wage_Info!$B$2:$AL$55, 35, FALSE)), C336 = 2018, _xlfn.IFS(E336=1, VLOOKUP(H336, [1]Wage_Info!$B$2:$AL$55, 36, FALSE), E336=2, VLOOKUP(H336, [1]Wage_Info!$B$2:$AL$55, 37, FALSE)))</f>
        <v>0</v>
      </c>
      <c r="AA336" s="4" t="e">
        <f t="shared" si="44"/>
        <v>#DIV/0!</v>
      </c>
      <c r="AB336">
        <f>[1]Key!C336</f>
        <v>1</v>
      </c>
      <c r="AC336">
        <f t="shared" si="45"/>
        <v>0</v>
      </c>
      <c r="AD336">
        <f t="shared" si="46"/>
        <v>0</v>
      </c>
      <c r="AE336">
        <f t="shared" si="47"/>
        <v>0</v>
      </c>
      <c r="AF336">
        <f>[1]Key!D336</f>
        <v>0</v>
      </c>
    </row>
    <row r="337" spans="1:32" x14ac:dyDescent="0.3">
      <c r="A337">
        <v>336</v>
      </c>
      <c r="B337">
        <v>16</v>
      </c>
      <c r="C337">
        <v>2013</v>
      </c>
      <c r="D337">
        <v>9</v>
      </c>
      <c r="E337">
        <f t="shared" si="40"/>
        <v>3</v>
      </c>
      <c r="F337">
        <v>2015</v>
      </c>
      <c r="G337" t="s">
        <v>62</v>
      </c>
      <c r="H337" s="1">
        <f>VALUE(IF(G337="foreign",53,SUBSTITUTE(G337,G337,VLOOKUP(G337,[1]Key!$G$2:$H$55,2,))))</f>
        <v>53</v>
      </c>
      <c r="I337" t="s">
        <v>97</v>
      </c>
      <c r="J337">
        <f>VALUE(_xlfn.IFS(I337="foreign",53,I337="fictional",54, I337="unspecified", 55, NOT(OR(I337="foreign",I337="fictional")),SUBSTITUTE(I337,I337,VLOOKUP(I337,[1]Key!$G$2:$H$55,2,))))</f>
        <v>54</v>
      </c>
      <c r="K337">
        <f t="shared" si="41"/>
        <v>0</v>
      </c>
      <c r="L337">
        <f>VLOOKUP(H337, [1]Key!$H$2:$K$54, 2)</f>
        <v>0</v>
      </c>
      <c r="M337">
        <f>VLOOKUP(J337, [1]Key!$H$2:$K$54, 2)</f>
        <v>0</v>
      </c>
      <c r="N337">
        <f>VLOOKUP("*"&amp;G337&amp;"*",[1]Key!$N$2:$O$6,2,FALSE)</f>
        <v>0</v>
      </c>
      <c r="O337">
        <f>VLOOKUP("*"&amp;G337&amp;"*",[1]Key!$R$2:$S$11,2,FALSE)</f>
        <v>0</v>
      </c>
      <c r="P337">
        <v>3848</v>
      </c>
      <c r="Q337" s="2">
        <v>100000000</v>
      </c>
      <c r="R337" t="s">
        <v>34</v>
      </c>
      <c r="S337">
        <f>VLOOKUP(R337, [1]Key!$U$2:$V$27, 2, FALSE)</f>
        <v>2</v>
      </c>
      <c r="T337">
        <f t="shared" si="42"/>
        <v>0</v>
      </c>
      <c r="U337" t="e">
        <f>_xlfn.IFS(C337=2018, VLOOKUP(H337, '[1]State Pop'!$B$2:$G$55,6),C337=2017, VLOOKUP(H337, '[1]State Pop'!$B$2:$F$55,5),C337=2016, VLOOKUP(H337, '[1]State Pop'!$B$2:$F$55,4), C337=2015, VLOOKUP(H337, '[1]State Pop'!$B$2:$F$55,3), C337=2014, VLOOKUP(H337, '[1]State Pop'!$B$2:$F$55,2))</f>
        <v>#N/A</v>
      </c>
      <c r="V337" t="e">
        <f>_xlfn.IFS(C337=2014,_xlfn.IFS(D337=1,VLOOKUP(H337,[1]Film_Workers!$B$2:$BD$55,2,FALSE),D337=2,VLOOKUP(H337,[1]Film_Workers!$B$2:$BD$55,3,FALSE),D337=3,VLOOKUP(H337,[1]Film_Workers!$B$2:$BD$55,4,FALSE),D337=4,VLOOKUP(H337,[1]Film_Workers!$B$2:$BD$55,5,FALSE),D337=5,VLOOKUP(H337,[1]Film_Workers!$B$2:$BD$55,6,FALSE),D337=6,VLOOKUP(H337,[1]Film_Workers!$B$2:$BD$55,7,FALSE),D337=7,VLOOKUP(H337,[1]Film_Workers!$B$2:$BD$55,8,FALSE),D337=8,VLOOKUP(H337,[1]Film_Workers!$B$2:$BD$55,9,FALSE),D337=9,VLOOKUP(H337,[1]Film_Workers!$B$2:$BD$55,10,FALSE),D337=10,VLOOKUP(H337,[1]Film_Workers!$B$2:$BD$55,11,FALSE),D337=11,VLOOKUP(H337,[1]Film_Workers!$B$2:$BD$55,12,FALSE),D337=12,VLOOKUP(H337,[1]Film_Workers!$B$2:$BD$55,13,FALSE)),C337=2015,_xlfn.IFS(D337=1,VLOOKUP(H337,[1]Film_Workers!$B$2:$BD$55,14,FALSE),D337=2,VLOOKUP(H337,[1]Film_Workers!$B$2:$BD$55,15,FALSE),D337=3,VLOOKUP(H337,[1]Film_Workers!$B$2:$BD$55,16,FALSE),D337=4,VLOOKUP(H337,[1]Film_Workers!$B$2:$BD$55,17,FALSE),D337=5,VLOOKUP(H337,[1]Film_Workers!$B$2:$BD$55,18,FALSE),D337=6,VLOOKUP(H337,[1]Film_Workers!$B$2:$BD$55,19,FALSE),D337=7,VLOOKUP(H337,[1]Film_Workers!$B$2:$BD$55,20,FALSE),D337=8,VLOOKUP(H337,[1]Film_Workers!$B$2:$BD$55,21,FALSE),D337=9,VLOOKUP(H337,[1]Film_Workers!$B$2:$BD$55,22,FALSE),D337=10,VLOOKUP(H337,[1]Film_Workers!$B$2:$BD$55,23,FALSE),D337=11,VLOOKUP(H337,[1]Film_Workers!$B$2:$BD$55,24,FALSE),D337=12,VLOOKUP(H337,[1]Film_Workers!$B$2:$BD$55,25,FALSE)),C337=2016,_xlfn.IFS(D337=1,VLOOKUP(H337,[1]Film_Workers!$B$2:$BD$55,26,FALSE),D337=2,VLOOKUP(H337,[1]Film_Workers!$B$2:$BD$55,27,FALSE),D337=3,VLOOKUP(H337,[1]Film_Workers!$B$2:$BD$55,28,FALSE),D337=4,VLOOKUP(H337,[1]Film_Workers!$B$2:$BD$55,29,FALSE),D337=5,VLOOKUP(H337,[1]Film_Workers!$B$2:$BD$55,30,FALSE),D337=6,VLOOKUP(H337,[1]Film_Workers!$B$2:$BD$55,31,FALSE),D337=7,VLOOKUP(H337,[1]Film_Workers!$B$2:$BD$55,32,FALSE),D337=8,VLOOKUP(H337,[1]Film_Workers!$B$2:$BD$55,33,FALSE),D337=9,VLOOKUP(H337,[1]Film_Workers!$B$2:$BD$55,34,FALSE),D337=10,VLOOKUP(H337,[1]Film_Workers!$B$2:$BD$55,35,FALSE),D337=11,VLOOKUP(H337,[1]Film_Workers!$B$2:$BD$55,36,FALSE),D337=12,VLOOKUP(H337,[1]Film_Workers!$B$2:$BD$55,37,FALSE)),C337=2017,_xlfn.IFS(D337=1,VLOOKUP(H337,[1]Film_Workers!$B$2:$BD$55,38,FALSE),D337=2,VLOOKUP(H337,[1]Film_Workers!$B$2:$BD$55,39,FALSE),D337=3,VLOOKUP(H337,[1]Film_Workers!$B$2:$BD$55,40,FALSE),D337=4,VLOOKUP(H337,[1]Film_Workers!$B$2:$BD$55,41,FALSE),D337=5,VLOOKUP(H337,[1]Film_Workers!$B$2:$BD$55,42,FALSE),D337=6,VLOOKUP(H337,[1]Film_Workers!$B$2:$BD$55,43,FALSE),D337=7,VLOOKUP(H337,[1]Film_Workers!$B$2:$BD$55,43,FALSE),D337=8,VLOOKUP(H337,[1]Film_Workers!$B$2:$BD$55,44,FALSE),D337=9,VLOOKUP(H337,[1]Film_Workers!$B$2:$BD$55,45,FALSE),D337=10,VLOOKUP(H337,[1]Film_Workers!$B$2:$BD$55,46,FALSE),D337=11,VLOOKUP(H337,[1]Film_Workers!$B$2:$BD$55,47,FALSE),D337=12,VLOOKUP(H337,[1]Film_Workers!$B$2:$BD$55,48)),C337=2018,_xlfn.IFS(D337=1,VLOOKUP(H337,[1]Film_Workers!$B$2:$BD$55,49,FALSE),D337=2,VLOOKUP(H337,[1]Film_Workers!$B$2:$BD$55,50,FALSE),D337=3,VLOOKUP(H337,[1]Film_Workers!$B$2:$BD$55,51,FALSE),D337=4,VLOOKUP(H337,[1]Film_Workers!$B$2:$BD$55,52,FALSE),D337=5,VLOOKUP(H337,[1]Film_Workers!$B$2:$BD$55,53,FALSE),D337=6,VLOOKUP(H337,[1]Film_Workers!$B$2:$BD$55,54)))</f>
        <v>#N/A</v>
      </c>
      <c r="W337" t="e">
        <f>_xlfn.IFS(C337=2014,_xlfn.IFS(D337=1,VLOOKUP(H337,[1]Priv_Workers!$B$2:$BD$55,2,FALSE),D337=2,VLOOKUP(H337,[1]Priv_Workers!$B$2:$BD$55,3,FALSE),D337=3,VLOOKUP(H337,[1]Priv_Workers!$B$2:$BD$55,4,FALSE),D337=4,VLOOKUP(H337,[1]Priv_Workers!$B$2:$BD$55,5,FALSE),D337=5,VLOOKUP(H337,[1]Priv_Workers!$B$2:$BD$55,6,FALSE),D337=6,VLOOKUP(H337,[1]Priv_Workers!$B$2:$BD$55,7,FALSE),D337=7,VLOOKUP(H337,[1]Priv_Workers!$B$2:$BD$55,8,FALSE),D337=8,VLOOKUP(H337,[1]Priv_Workers!$B$2:$BD$55,9,FALSE),D337=9,VLOOKUP(H337,[1]Priv_Workers!$B$2:$BD$55,10,FALSE),D337=10,VLOOKUP(H337,[1]Priv_Workers!$B$2:$BD$55,11,FALSE),D337=11,VLOOKUP(H337,[1]Priv_Workers!$B$2:$BD$55,12,FALSE),D337=12,VLOOKUP(H337,[1]Priv_Workers!$B$2:$BD$55,13,FALSE)),C337=2015,_xlfn.IFS(D337=1,VLOOKUP(H337,[1]Priv_Workers!$B$2:$BD$55,14,FALSE),D337=2,VLOOKUP(H337,[1]Priv_Workers!$B$2:$BD$55,15,FALSE),D337=3,VLOOKUP(H337,[1]Priv_Workers!$B$2:$BD$55,16,FALSE),D337=4,VLOOKUP(H337,[1]Priv_Workers!$B$2:$BD$55,17,FALSE),D337=5,VLOOKUP(H337,[1]Priv_Workers!$B$2:$BD$55,18,FALSE),D337=6,VLOOKUP(H337,[1]Priv_Workers!$B$2:$BD$55,19,FALSE),D337=7,VLOOKUP(H337,[1]Priv_Workers!$B$2:$BD$55,20,FALSE),D337=8,VLOOKUP(H337,[1]Priv_Workers!$B$2:$BD$55,21,FALSE),D337=9,VLOOKUP(H337,[1]Priv_Workers!$B$2:$BD$55,22,FALSE),D337=10,VLOOKUP(H337,[1]Priv_Workers!$B$2:$BD$55,23,FALSE),D337=11,VLOOKUP(H337,[1]Priv_Workers!$B$2:$BD$55,24,FALSE),D337=12,VLOOKUP(H337,[1]Priv_Workers!$B$2:$BD$55,25,FALSE)),C337=2016,_xlfn.IFS(D337=1,VLOOKUP(H337,[1]Priv_Workers!$B$2:$BD$55,26,FALSE),D337=2,VLOOKUP(H337,[1]Priv_Workers!$B$2:$BD$55,27,FALSE),D337=3,VLOOKUP(H337,[1]Priv_Workers!$B$2:$BD$55,28,FALSE),D337=4,VLOOKUP(H337,[1]Priv_Workers!$B$2:$BD$55,29,FALSE),D337=5,VLOOKUP(H337,[1]Priv_Workers!$B$2:$BD$55,30,FALSE),D337=6,VLOOKUP(H337,[1]Priv_Workers!$B$2:$BD$55,31,FALSE),D337=7,VLOOKUP(H337,[1]Priv_Workers!$B$2:$BD$55,32,FALSE),D337=8,VLOOKUP(H337,[1]Priv_Workers!$B$2:$BD$55,33,FALSE),D337=9,VLOOKUP(H337,[1]Priv_Workers!$B$2:$BD$55,34,FALSE),D337=10,VLOOKUP(H337,[1]Priv_Workers!$B$2:$BD$55,35,FALSE),D337=11,VLOOKUP(H337,[1]Priv_Workers!$B$2:$BD$55,36,FALSE),D337=12,VLOOKUP(H337,[1]Priv_Workers!$B$2:$BD$55,37,FALSE)),C337=2017,_xlfn.IFS(D337=1,VLOOKUP(H337,[1]Priv_Workers!$B$2:$BD$55,38,FALSE),D337=2,VLOOKUP(H337,[1]Priv_Workers!$B$2:$BD$55,39,FALSE),D337=3,VLOOKUP(H337,[1]Priv_Workers!$B$2:$BD$55,40,FALSE),D337=4,VLOOKUP(H337,[1]Priv_Workers!$B$2:$BD$55,41,FALSE),D337=5,VLOOKUP(H337,[1]Priv_Workers!$B$2:$BD$55,42,FALSE),D337=6,VLOOKUP(H337,[1]Priv_Workers!$B$2:$BD$55,43,FALSE),D337=7,VLOOKUP(H337,[1]Priv_Workers!$B$2:$BD$55,43,FALSE),D337=8,VLOOKUP(H337,[1]Priv_Workers!$B$2:$BD$55,44,FALSE),D337=9,VLOOKUP(H337,[1]Priv_Workers!$B$2:$BD$55,45,FALSE),D337=10,VLOOKUP(H337,[1]Priv_Workers!$B$2:$BD$55,46,FALSE),D337=11,VLOOKUP(H337,[1]Priv_Workers!$B$2:$BD$55,47,FALSE),D337=12,VLOOKUP(H337,[1]Priv_Workers!$B$2:$BD$55,48)),C337=2018,_xlfn.IFS(D337=1,VLOOKUP(H337,[1]Priv_Workers!$B$2:$BD$55,49,FALSE),D337=2,VLOOKUP(H337,[1]Priv_Workers!$B$2:$BD$55,50,FALSE),D337=3,VLOOKUP(H337,[1]Priv_Workers!$B$2:$BD$55,51,FALSE),D337=4,VLOOKUP(H337,[1]Priv_Workers!$B$2:$BD$55,52,FALSE),D337=5,VLOOKUP(H337,[1]Priv_Workers!$B$2:$BD$55,53,FALSE),D337=6,VLOOKUP(H337,[1]Priv_Workers!$B$2:$BD$55,54)))</f>
        <v>#N/A</v>
      </c>
      <c r="X337" s="3" t="e">
        <f t="shared" si="43"/>
        <v>#N/A</v>
      </c>
      <c r="Y337" s="2" t="e">
        <f>_xlfn.IFS(C337=2014, _xlfn.IFS(E337=1, VLOOKUP(H337, [1]Wage_Info!$B$2:$AH$55, 2, FALSE), E337=2, VLOOKUP(H337, [1]Wage_Info!$B$2:$AH$55, 3, FALSE), E337=3, VLOOKUP(H337, [1]Wage_Info!$B$2:$AH$55, 4, FALSE), E337=4, VLOOKUP(H337, [1]Wage_Info!$B$2:$AH$55, 5, FALSE)), C337=2015, _xlfn.IFS(E337=1, VLOOKUP(H337, [1]Wage_Info!$B$2:$AH$55, 6, FALSE), E337=2, VLOOKUP(H337, [1]Wage_Info!$B$2:$AH$55, 7, FALSE), E337=3, VLOOKUP(H337, [1]Wage_Info!$B$2:$AH$55, 8, FALSE), E337=4, VLOOKUP(H337, [1]Wage_Info!$B$2:$AH$55, 9, FALSE)), C337=2016, _xlfn.IFS(E337=1, VLOOKUP(H337, [1]Wage_Info!$B$2:$AH$55, 10, FALSE), E337=2, VLOOKUP(H337, [1]Wage_Info!$B$2:$AH$55, 11, FALSE), E337=3, VLOOKUP(H337, [1]Wage_Info!$B$2:$AH$55, 12, FALSE), E337=4, VLOOKUP(H337, [1]Wage_Info!$B$2:$AH$55, 13, FALSE)), C337=2017, _xlfn.IFS(E337=1, VLOOKUP(H337, [1]Wage_Info!$B$2:$AH$55, 14, FALSE), E337=2, VLOOKUP(H337, [1]Wage_Info!$B$2:$AH$55, 15, FALSE), E337=3, VLOOKUP(H337, [1]Wage_Info!$B$2:$AH$55, 16, FALSE), E337=4, VLOOKUP(H337, [1]Wage_Info!$B$2:$AH$55, 17, FALSE)), C337 = 2018, _xlfn.IFS(E337=1, VLOOKUP(H337, [1]Wage_Info!$B$2:$AH$55, 18, FALSE), E337=3, VLOOKUP(H337, [1]Wage_Info!$B$2:$AH$55, 19, FALSE)))</f>
        <v>#N/A</v>
      </c>
      <c r="Z337" s="2" t="e">
        <f>_xlfn.IFS(C337=2014, _xlfn.IFS(E337=1, VLOOKUP(H337, [1]Wage_Info!$B$2:$AL$55, 20, FALSE), E337=2, VLOOKUP(H337, [1]Wage_Info!$B$2:$AL$55, 21, FALSE), E337=3, VLOOKUP(H337, [1]Wage_Info!$B$2:$AL$55, 22, FALSE), E337=4, VLOOKUP(H337, [1]Wage_Info!$B$2:$AL$55, 23, FALSE)), C337=2015, _xlfn.IFS(E337=1, VLOOKUP(H337, [1]Wage_Info!$B$2:$AL$55, 24, FALSE), E337=2, VLOOKUP(H337, [1]Wage_Info!$B$2:$AL$55, 25, FALSE), E337=3, VLOOKUP(H337, [1]Wage_Info!$B$2:$AL$55, 26, FALSE), E337=4, VLOOKUP(H337, [1]Wage_Info!$B$2:$AL$55, 27, FALSE)), C337=2016, _xlfn.IFS(E337=1, VLOOKUP(H337, [1]Wage_Info!$B$2:$AL$55, 28, FALSE), E337=2, VLOOKUP(H337, [1]Wage_Info!$B$2:$AL$55, 29, FALSE), E337=3, VLOOKUP(H337, [1]Wage_Info!$B$2:$AL$55, 30, FALSE), E337=4, VLOOKUP(H337, [1]Wage_Info!$B$2:$AL$55, 31, FALSE)), C337=2017, _xlfn.IFS(E337=1, VLOOKUP(H337, [1]Wage_Info!$B$2:$AL$55, 32, FALSE), E337=2, VLOOKUP(H337, [1]Wage_Info!$B$2:$AL$55, 33, FALSE), E337=3, VLOOKUP(H337, [1]Wage_Info!$B$2:$AL$55, 34, FALSE), E337=4, VLOOKUP(H337, [1]Wage_Info!$B$2:$AL$55, 35, FALSE)), C337 = 2018, _xlfn.IFS(E337=1, VLOOKUP(H337, [1]Wage_Info!$B$2:$AL$55, 36, FALSE), E337=2, VLOOKUP(H337, [1]Wage_Info!$B$2:$AL$55, 37, FALSE)))</f>
        <v>#N/A</v>
      </c>
      <c r="AA337" s="4" t="e">
        <f t="shared" si="44"/>
        <v>#N/A</v>
      </c>
      <c r="AB337">
        <f>[1]Key!C337</f>
        <v>1</v>
      </c>
      <c r="AC337">
        <f t="shared" si="45"/>
        <v>0</v>
      </c>
      <c r="AD337">
        <f t="shared" si="46"/>
        <v>0</v>
      </c>
      <c r="AE337">
        <f t="shared" si="47"/>
        <v>0</v>
      </c>
      <c r="AF337">
        <f>[1]Key!D337</f>
        <v>0</v>
      </c>
    </row>
    <row r="338" spans="1:32" x14ac:dyDescent="0.3">
      <c r="A338">
        <v>337</v>
      </c>
      <c r="B338">
        <v>17</v>
      </c>
      <c r="C338">
        <v>2014</v>
      </c>
      <c r="D338">
        <v>4</v>
      </c>
      <c r="E338">
        <f t="shared" si="40"/>
        <v>2</v>
      </c>
      <c r="F338">
        <v>2015</v>
      </c>
      <c r="G338" t="s">
        <v>62</v>
      </c>
      <c r="H338" s="1">
        <f>VALUE(IF(G338="foreign",53,SUBSTITUTE(G338,G338,VLOOKUP(G338,[1]Key!$G$2:$H$55,2,))))</f>
        <v>53</v>
      </c>
      <c r="I338" t="s">
        <v>40</v>
      </c>
      <c r="J338">
        <f>VALUE(_xlfn.IFS(I338="foreign",53,I338="fictional",54, I338="unspecified", 55, NOT(OR(I338="foreign",I338="fictional")),SUBSTITUTE(I338,I338,VLOOKUP(I338,[1]Key!$G$2:$H$55,2,))))</f>
        <v>5</v>
      </c>
      <c r="K338">
        <f t="shared" si="41"/>
        <v>0</v>
      </c>
      <c r="L338">
        <f>VLOOKUP(H338, [1]Key!$H$2:$K$54, 2)</f>
        <v>0</v>
      </c>
      <c r="M338">
        <f>VLOOKUP(J338, [1]Key!$H$2:$K$54, 2)</f>
        <v>3</v>
      </c>
      <c r="N338">
        <f>VLOOKUP("*"&amp;G338&amp;"*",[1]Key!$N$2:$O$6,2,FALSE)</f>
        <v>0</v>
      </c>
      <c r="O338">
        <f>VLOOKUP("*"&amp;G338&amp;"*",[1]Key!$R$2:$S$11,2,FALSE)</f>
        <v>0</v>
      </c>
      <c r="P338">
        <v>3812</v>
      </c>
      <c r="Q338" s="2">
        <v>110000000</v>
      </c>
      <c r="R338" t="s">
        <v>37</v>
      </c>
      <c r="S338">
        <f>VLOOKUP(R338, [1]Key!$U$2:$V$27, 2, FALSE)</f>
        <v>3</v>
      </c>
      <c r="T338">
        <f t="shared" si="42"/>
        <v>0</v>
      </c>
      <c r="U338">
        <f>_xlfn.IFS(C338=2018, VLOOKUP(H338, '[1]State Pop'!$B$2:$G$55,6),C338=2017, VLOOKUP(H338, '[1]State Pop'!$B$2:$F$55,5),C338=2016, VLOOKUP(H338, '[1]State Pop'!$B$2:$F$55,4), C338=2015, VLOOKUP(H338, '[1]State Pop'!$B$2:$F$55,3), C338=2014, VLOOKUP(H338, '[1]State Pop'!$B$2:$F$55,2))</f>
        <v>0</v>
      </c>
      <c r="V338">
        <f>_xlfn.IFS(C338=2014,_xlfn.IFS(D338=1,VLOOKUP(H338,[1]Film_Workers!$B$2:$BD$55,2,FALSE),D338=2,VLOOKUP(H338,[1]Film_Workers!$B$2:$BD$55,3,FALSE),D338=3,VLOOKUP(H338,[1]Film_Workers!$B$2:$BD$55,4,FALSE),D338=4,VLOOKUP(H338,[1]Film_Workers!$B$2:$BD$55,5,FALSE),D338=5,VLOOKUP(H338,[1]Film_Workers!$B$2:$BD$55,6,FALSE),D338=6,VLOOKUP(H338,[1]Film_Workers!$B$2:$BD$55,7,FALSE),D338=7,VLOOKUP(H338,[1]Film_Workers!$B$2:$BD$55,8,FALSE),D338=8,VLOOKUP(H338,[1]Film_Workers!$B$2:$BD$55,9,FALSE),D338=9,VLOOKUP(H338,[1]Film_Workers!$B$2:$BD$55,10,FALSE),D338=10,VLOOKUP(H338,[1]Film_Workers!$B$2:$BD$55,11,FALSE),D338=11,VLOOKUP(H338,[1]Film_Workers!$B$2:$BD$55,12,FALSE),D338=12,VLOOKUP(H338,[1]Film_Workers!$B$2:$BD$55,13,FALSE)),C338=2015,_xlfn.IFS(D338=1,VLOOKUP(H338,[1]Film_Workers!$B$2:$BD$55,14,FALSE),D338=2,VLOOKUP(H338,[1]Film_Workers!$B$2:$BD$55,15,FALSE),D338=3,VLOOKUP(H338,[1]Film_Workers!$B$2:$BD$55,16,FALSE),D338=4,VLOOKUP(H338,[1]Film_Workers!$B$2:$BD$55,17,FALSE),D338=5,VLOOKUP(H338,[1]Film_Workers!$B$2:$BD$55,18,FALSE),D338=6,VLOOKUP(H338,[1]Film_Workers!$B$2:$BD$55,19,FALSE),D338=7,VLOOKUP(H338,[1]Film_Workers!$B$2:$BD$55,20,FALSE),D338=8,VLOOKUP(H338,[1]Film_Workers!$B$2:$BD$55,21,FALSE),D338=9,VLOOKUP(H338,[1]Film_Workers!$B$2:$BD$55,22,FALSE),D338=10,VLOOKUP(H338,[1]Film_Workers!$B$2:$BD$55,23,FALSE),D338=11,VLOOKUP(H338,[1]Film_Workers!$B$2:$BD$55,24,FALSE),D338=12,VLOOKUP(H338,[1]Film_Workers!$B$2:$BD$55,25,FALSE)),C338=2016,_xlfn.IFS(D338=1,VLOOKUP(H338,[1]Film_Workers!$B$2:$BD$55,26,FALSE),D338=2,VLOOKUP(H338,[1]Film_Workers!$B$2:$BD$55,27,FALSE),D338=3,VLOOKUP(H338,[1]Film_Workers!$B$2:$BD$55,28,FALSE),D338=4,VLOOKUP(H338,[1]Film_Workers!$B$2:$BD$55,29,FALSE),D338=5,VLOOKUP(H338,[1]Film_Workers!$B$2:$BD$55,30,FALSE),D338=6,VLOOKUP(H338,[1]Film_Workers!$B$2:$BD$55,31,FALSE),D338=7,VLOOKUP(H338,[1]Film_Workers!$B$2:$BD$55,32,FALSE),D338=8,VLOOKUP(H338,[1]Film_Workers!$B$2:$BD$55,33,FALSE),D338=9,VLOOKUP(H338,[1]Film_Workers!$B$2:$BD$55,34,FALSE),D338=10,VLOOKUP(H338,[1]Film_Workers!$B$2:$BD$55,35,FALSE),D338=11,VLOOKUP(H338,[1]Film_Workers!$B$2:$BD$55,36,FALSE),D338=12,VLOOKUP(H338,[1]Film_Workers!$B$2:$BD$55,37,FALSE)),C338=2017,_xlfn.IFS(D338=1,VLOOKUP(H338,[1]Film_Workers!$B$2:$BD$55,38,FALSE),D338=2,VLOOKUP(H338,[1]Film_Workers!$B$2:$BD$55,39,FALSE),D338=3,VLOOKUP(H338,[1]Film_Workers!$B$2:$BD$55,40,FALSE),D338=4,VLOOKUP(H338,[1]Film_Workers!$B$2:$BD$55,41,FALSE),D338=5,VLOOKUP(H338,[1]Film_Workers!$B$2:$BD$55,42,FALSE),D338=6,VLOOKUP(H338,[1]Film_Workers!$B$2:$BD$55,43,FALSE),D338=7,VLOOKUP(H338,[1]Film_Workers!$B$2:$BD$55,43,FALSE),D338=8,VLOOKUP(H338,[1]Film_Workers!$B$2:$BD$55,44,FALSE),D338=9,VLOOKUP(H338,[1]Film_Workers!$B$2:$BD$55,45,FALSE),D338=10,VLOOKUP(H338,[1]Film_Workers!$B$2:$BD$55,46,FALSE),D338=11,VLOOKUP(H338,[1]Film_Workers!$B$2:$BD$55,47,FALSE),D338=12,VLOOKUP(H338,[1]Film_Workers!$B$2:$BD$55,48)),C338=2018,_xlfn.IFS(D338=1,VLOOKUP(H338,[1]Film_Workers!$B$2:$BD$55,49,FALSE),D338=2,VLOOKUP(H338,[1]Film_Workers!$B$2:$BD$55,50,FALSE),D338=3,VLOOKUP(H338,[1]Film_Workers!$B$2:$BD$55,51,FALSE),D338=4,VLOOKUP(H338,[1]Film_Workers!$B$2:$BD$55,52,FALSE),D338=5,VLOOKUP(H338,[1]Film_Workers!$B$2:$BD$55,53,FALSE),D338=6,VLOOKUP(H338,[1]Film_Workers!$B$2:$BD$55,54)))</f>
        <v>0</v>
      </c>
      <c r="W338">
        <f>_xlfn.IFS(C338=2014,_xlfn.IFS(D338=1,VLOOKUP(H338,[1]Priv_Workers!$B$2:$BD$55,2,FALSE),D338=2,VLOOKUP(H338,[1]Priv_Workers!$B$2:$BD$55,3,FALSE),D338=3,VLOOKUP(H338,[1]Priv_Workers!$B$2:$BD$55,4,FALSE),D338=4,VLOOKUP(H338,[1]Priv_Workers!$B$2:$BD$55,5,FALSE),D338=5,VLOOKUP(H338,[1]Priv_Workers!$B$2:$BD$55,6,FALSE),D338=6,VLOOKUP(H338,[1]Priv_Workers!$B$2:$BD$55,7,FALSE),D338=7,VLOOKUP(H338,[1]Priv_Workers!$B$2:$BD$55,8,FALSE),D338=8,VLOOKUP(H338,[1]Priv_Workers!$B$2:$BD$55,9,FALSE),D338=9,VLOOKUP(H338,[1]Priv_Workers!$B$2:$BD$55,10,FALSE),D338=10,VLOOKUP(H338,[1]Priv_Workers!$B$2:$BD$55,11,FALSE),D338=11,VLOOKUP(H338,[1]Priv_Workers!$B$2:$BD$55,12,FALSE),D338=12,VLOOKUP(H338,[1]Priv_Workers!$B$2:$BD$55,13,FALSE)),C338=2015,_xlfn.IFS(D338=1,VLOOKUP(H338,[1]Priv_Workers!$B$2:$BD$55,14,FALSE),D338=2,VLOOKUP(H338,[1]Priv_Workers!$B$2:$BD$55,15,FALSE),D338=3,VLOOKUP(H338,[1]Priv_Workers!$B$2:$BD$55,16,FALSE),D338=4,VLOOKUP(H338,[1]Priv_Workers!$B$2:$BD$55,17,FALSE),D338=5,VLOOKUP(H338,[1]Priv_Workers!$B$2:$BD$55,18,FALSE),D338=6,VLOOKUP(H338,[1]Priv_Workers!$B$2:$BD$55,19,FALSE),D338=7,VLOOKUP(H338,[1]Priv_Workers!$B$2:$BD$55,20,FALSE),D338=8,VLOOKUP(H338,[1]Priv_Workers!$B$2:$BD$55,21,FALSE),D338=9,VLOOKUP(H338,[1]Priv_Workers!$B$2:$BD$55,22,FALSE),D338=10,VLOOKUP(H338,[1]Priv_Workers!$B$2:$BD$55,23,FALSE),D338=11,VLOOKUP(H338,[1]Priv_Workers!$B$2:$BD$55,24,FALSE),D338=12,VLOOKUP(H338,[1]Priv_Workers!$B$2:$BD$55,25,FALSE)),C338=2016,_xlfn.IFS(D338=1,VLOOKUP(H338,[1]Priv_Workers!$B$2:$BD$55,26,FALSE),D338=2,VLOOKUP(H338,[1]Priv_Workers!$B$2:$BD$55,27,FALSE),D338=3,VLOOKUP(H338,[1]Priv_Workers!$B$2:$BD$55,28,FALSE),D338=4,VLOOKUP(H338,[1]Priv_Workers!$B$2:$BD$55,29,FALSE),D338=5,VLOOKUP(H338,[1]Priv_Workers!$B$2:$BD$55,30,FALSE),D338=6,VLOOKUP(H338,[1]Priv_Workers!$B$2:$BD$55,31,FALSE),D338=7,VLOOKUP(H338,[1]Priv_Workers!$B$2:$BD$55,32,FALSE),D338=8,VLOOKUP(H338,[1]Priv_Workers!$B$2:$BD$55,33,FALSE),D338=9,VLOOKUP(H338,[1]Priv_Workers!$B$2:$BD$55,34,FALSE),D338=10,VLOOKUP(H338,[1]Priv_Workers!$B$2:$BD$55,35,FALSE),D338=11,VLOOKUP(H338,[1]Priv_Workers!$B$2:$BD$55,36,FALSE),D338=12,VLOOKUP(H338,[1]Priv_Workers!$B$2:$BD$55,37,FALSE)),C338=2017,_xlfn.IFS(D338=1,VLOOKUP(H338,[1]Priv_Workers!$B$2:$BD$55,38,FALSE),D338=2,VLOOKUP(H338,[1]Priv_Workers!$B$2:$BD$55,39,FALSE),D338=3,VLOOKUP(H338,[1]Priv_Workers!$B$2:$BD$55,40,FALSE),D338=4,VLOOKUP(H338,[1]Priv_Workers!$B$2:$BD$55,41,FALSE),D338=5,VLOOKUP(H338,[1]Priv_Workers!$B$2:$BD$55,42,FALSE),D338=6,VLOOKUP(H338,[1]Priv_Workers!$B$2:$BD$55,43,FALSE),D338=7,VLOOKUP(H338,[1]Priv_Workers!$B$2:$BD$55,43,FALSE),D338=8,VLOOKUP(H338,[1]Priv_Workers!$B$2:$BD$55,44,FALSE),D338=9,VLOOKUP(H338,[1]Priv_Workers!$B$2:$BD$55,45,FALSE),D338=10,VLOOKUP(H338,[1]Priv_Workers!$B$2:$BD$55,46,FALSE),D338=11,VLOOKUP(H338,[1]Priv_Workers!$B$2:$BD$55,47,FALSE),D338=12,VLOOKUP(H338,[1]Priv_Workers!$B$2:$BD$55,48)),C338=2018,_xlfn.IFS(D338=1,VLOOKUP(H338,[1]Priv_Workers!$B$2:$BD$55,49,FALSE),D338=2,VLOOKUP(H338,[1]Priv_Workers!$B$2:$BD$55,50,FALSE),D338=3,VLOOKUP(H338,[1]Priv_Workers!$B$2:$BD$55,51,FALSE),D338=4,VLOOKUP(H338,[1]Priv_Workers!$B$2:$BD$55,52,FALSE),D338=5,VLOOKUP(H338,[1]Priv_Workers!$B$2:$BD$55,53,FALSE),D338=6,VLOOKUP(H338,[1]Priv_Workers!$B$2:$BD$55,54)))</f>
        <v>0</v>
      </c>
      <c r="X338" s="3" t="e">
        <f t="shared" si="43"/>
        <v>#DIV/0!</v>
      </c>
      <c r="Y338" s="2">
        <f>_xlfn.IFS(C338=2014, _xlfn.IFS(E338=1, VLOOKUP(H338, [1]Wage_Info!$B$2:$AH$55, 2, FALSE), E338=2, VLOOKUP(H338, [1]Wage_Info!$B$2:$AH$55, 3, FALSE), E338=3, VLOOKUP(H338, [1]Wage_Info!$B$2:$AH$55, 4, FALSE), E338=4, VLOOKUP(H338, [1]Wage_Info!$B$2:$AH$55, 5, FALSE)), C338=2015, _xlfn.IFS(E338=1, VLOOKUP(H338, [1]Wage_Info!$B$2:$AH$55, 6, FALSE), E338=2, VLOOKUP(H338, [1]Wage_Info!$B$2:$AH$55, 7, FALSE), E338=3, VLOOKUP(H338, [1]Wage_Info!$B$2:$AH$55, 8, FALSE), E338=4, VLOOKUP(H338, [1]Wage_Info!$B$2:$AH$55, 9, FALSE)), C338=2016, _xlfn.IFS(E338=1, VLOOKUP(H338, [1]Wage_Info!$B$2:$AH$55, 10, FALSE), E338=2, VLOOKUP(H338, [1]Wage_Info!$B$2:$AH$55, 11, FALSE), E338=3, VLOOKUP(H338, [1]Wage_Info!$B$2:$AH$55, 12, FALSE), E338=4, VLOOKUP(H338, [1]Wage_Info!$B$2:$AH$55, 13, FALSE)), C338=2017, _xlfn.IFS(E338=1, VLOOKUP(H338, [1]Wage_Info!$B$2:$AH$55, 14, FALSE), E338=2, VLOOKUP(H338, [1]Wage_Info!$B$2:$AH$55, 15, FALSE), E338=3, VLOOKUP(H338, [1]Wage_Info!$B$2:$AH$55, 16, FALSE), E338=4, VLOOKUP(H338, [1]Wage_Info!$B$2:$AH$55, 17, FALSE)), C338 = 2018, _xlfn.IFS(E338=1, VLOOKUP(H338, [1]Wage_Info!$B$2:$AH$55, 18, FALSE), E338=3, VLOOKUP(H338, [1]Wage_Info!$B$2:$AH$55, 19, FALSE)))</f>
        <v>0</v>
      </c>
      <c r="Z338" s="2">
        <f>_xlfn.IFS(C338=2014, _xlfn.IFS(E338=1, VLOOKUP(H338, [1]Wage_Info!$B$2:$AL$55, 20, FALSE), E338=2, VLOOKUP(H338, [1]Wage_Info!$B$2:$AL$55, 21, FALSE), E338=3, VLOOKUP(H338, [1]Wage_Info!$B$2:$AL$55, 22, FALSE), E338=4, VLOOKUP(H338, [1]Wage_Info!$B$2:$AL$55, 23, FALSE)), C338=2015, _xlfn.IFS(E338=1, VLOOKUP(H338, [1]Wage_Info!$B$2:$AL$55, 24, FALSE), E338=2, VLOOKUP(H338, [1]Wage_Info!$B$2:$AL$55, 25, FALSE), E338=3, VLOOKUP(H338, [1]Wage_Info!$B$2:$AL$55, 26, FALSE), E338=4, VLOOKUP(H338, [1]Wage_Info!$B$2:$AL$55, 27, FALSE)), C338=2016, _xlfn.IFS(E338=1, VLOOKUP(H338, [1]Wage_Info!$B$2:$AL$55, 28, FALSE), E338=2, VLOOKUP(H338, [1]Wage_Info!$B$2:$AL$55, 29, FALSE), E338=3, VLOOKUP(H338, [1]Wage_Info!$B$2:$AL$55, 30, FALSE), E338=4, VLOOKUP(H338, [1]Wage_Info!$B$2:$AL$55, 31, FALSE)), C338=2017, _xlfn.IFS(E338=1, VLOOKUP(H338, [1]Wage_Info!$B$2:$AL$55, 32, FALSE), E338=2, VLOOKUP(H338, [1]Wage_Info!$B$2:$AL$55, 33, FALSE), E338=3, VLOOKUP(H338, [1]Wage_Info!$B$2:$AL$55, 34, FALSE), E338=4, VLOOKUP(H338, [1]Wage_Info!$B$2:$AL$55, 35, FALSE)), C338 = 2018, _xlfn.IFS(E338=1, VLOOKUP(H338, [1]Wage_Info!$B$2:$AL$55, 36, FALSE), E338=2, VLOOKUP(H338, [1]Wage_Info!$B$2:$AL$55, 37, FALSE)))</f>
        <v>0</v>
      </c>
      <c r="AA338" s="4" t="e">
        <f t="shared" si="44"/>
        <v>#DIV/0!</v>
      </c>
      <c r="AB338">
        <f>[1]Key!C338</f>
        <v>1</v>
      </c>
      <c r="AC338">
        <f t="shared" si="45"/>
        <v>0</v>
      </c>
      <c r="AD338">
        <f t="shared" si="46"/>
        <v>0</v>
      </c>
      <c r="AE338">
        <f t="shared" si="47"/>
        <v>0</v>
      </c>
      <c r="AF338">
        <f>[1]Key!D338</f>
        <v>0</v>
      </c>
    </row>
    <row r="339" spans="1:32" x14ac:dyDescent="0.3">
      <c r="A339">
        <v>338</v>
      </c>
      <c r="B339">
        <v>18</v>
      </c>
      <c r="E339" t="e">
        <f t="shared" si="40"/>
        <v>#N/A</v>
      </c>
      <c r="F339">
        <v>2015</v>
      </c>
      <c r="G339" t="s">
        <v>40</v>
      </c>
      <c r="H339" s="1">
        <f>VALUE(IF(G339="foreign",53,SUBSTITUTE(G339,G339,VLOOKUP(G339,[1]Key!$G$2:$H$55,2,))))</f>
        <v>5</v>
      </c>
      <c r="I339" t="s">
        <v>62</v>
      </c>
      <c r="J339">
        <f>VALUE(_xlfn.IFS(I339="foreign",53,I339="fictional",54, I339="unspecified", 55, NOT(OR(I339="foreign",I339="fictional")),SUBSTITUTE(I339,I339,VLOOKUP(I339,[1]Key!$G$2:$H$55,2,))))</f>
        <v>53</v>
      </c>
      <c r="K339">
        <f t="shared" si="41"/>
        <v>0</v>
      </c>
      <c r="L339">
        <f>VLOOKUP(H339, [1]Key!$H$2:$K$54, 2)</f>
        <v>3</v>
      </c>
      <c r="M339">
        <f>VLOOKUP(J339, [1]Key!$H$2:$K$54, 2)</f>
        <v>0</v>
      </c>
      <c r="N339">
        <f>VLOOKUP("*"&amp;G339&amp;"*",[1]Key!$N$2:$O$6,2,FALSE)</f>
        <v>4</v>
      </c>
      <c r="O339">
        <f>VLOOKUP("*"&amp;G339&amp;"*",[1]Key!$R$2:$S$11,2,FALSE)</f>
        <v>6</v>
      </c>
      <c r="P339">
        <v>3801</v>
      </c>
      <c r="Q339" s="2">
        <v>135000000</v>
      </c>
      <c r="R339" t="s">
        <v>66</v>
      </c>
      <c r="S339">
        <f>VLOOKUP(R339, [1]Key!$U$2:$V$27, 2, FALSE)</f>
        <v>4</v>
      </c>
      <c r="T339">
        <f t="shared" si="42"/>
        <v>0</v>
      </c>
      <c r="U339" t="e">
        <f>_xlfn.IFS(C339=2018, VLOOKUP(H339, '[1]State Pop'!$B$2:$G$55,6),C339=2017, VLOOKUP(H339, '[1]State Pop'!$B$2:$F$55,5),C339=2016, VLOOKUP(H339, '[1]State Pop'!$B$2:$F$55,4), C339=2015, VLOOKUP(H339, '[1]State Pop'!$B$2:$F$55,3), C339=2014, VLOOKUP(H339, '[1]State Pop'!$B$2:$F$55,2))</f>
        <v>#N/A</v>
      </c>
      <c r="V339" t="e">
        <f>_xlfn.IFS(C339=2014,_xlfn.IFS(D339=1,VLOOKUP(H339,[1]Film_Workers!$B$2:$BD$55,2,FALSE),D339=2,VLOOKUP(H339,[1]Film_Workers!$B$2:$BD$55,3,FALSE),D339=3,VLOOKUP(H339,[1]Film_Workers!$B$2:$BD$55,4,FALSE),D339=4,VLOOKUP(H339,[1]Film_Workers!$B$2:$BD$55,5,FALSE),D339=5,VLOOKUP(H339,[1]Film_Workers!$B$2:$BD$55,6,FALSE),D339=6,VLOOKUP(H339,[1]Film_Workers!$B$2:$BD$55,7,FALSE),D339=7,VLOOKUP(H339,[1]Film_Workers!$B$2:$BD$55,8,FALSE),D339=8,VLOOKUP(H339,[1]Film_Workers!$B$2:$BD$55,9,FALSE),D339=9,VLOOKUP(H339,[1]Film_Workers!$B$2:$BD$55,10,FALSE),D339=10,VLOOKUP(H339,[1]Film_Workers!$B$2:$BD$55,11,FALSE),D339=11,VLOOKUP(H339,[1]Film_Workers!$B$2:$BD$55,12,FALSE),D339=12,VLOOKUP(H339,[1]Film_Workers!$B$2:$BD$55,13,FALSE)),C339=2015,_xlfn.IFS(D339=1,VLOOKUP(H339,[1]Film_Workers!$B$2:$BD$55,14,FALSE),D339=2,VLOOKUP(H339,[1]Film_Workers!$B$2:$BD$55,15,FALSE),D339=3,VLOOKUP(H339,[1]Film_Workers!$B$2:$BD$55,16,FALSE),D339=4,VLOOKUP(H339,[1]Film_Workers!$B$2:$BD$55,17,FALSE),D339=5,VLOOKUP(H339,[1]Film_Workers!$B$2:$BD$55,18,FALSE),D339=6,VLOOKUP(H339,[1]Film_Workers!$B$2:$BD$55,19,FALSE),D339=7,VLOOKUP(H339,[1]Film_Workers!$B$2:$BD$55,20,FALSE),D339=8,VLOOKUP(H339,[1]Film_Workers!$B$2:$BD$55,21,FALSE),D339=9,VLOOKUP(H339,[1]Film_Workers!$B$2:$BD$55,22,FALSE),D339=10,VLOOKUP(H339,[1]Film_Workers!$B$2:$BD$55,23,FALSE),D339=11,VLOOKUP(H339,[1]Film_Workers!$B$2:$BD$55,24,FALSE),D339=12,VLOOKUP(H339,[1]Film_Workers!$B$2:$BD$55,25,FALSE)),C339=2016,_xlfn.IFS(D339=1,VLOOKUP(H339,[1]Film_Workers!$B$2:$BD$55,26,FALSE),D339=2,VLOOKUP(H339,[1]Film_Workers!$B$2:$BD$55,27,FALSE),D339=3,VLOOKUP(H339,[1]Film_Workers!$B$2:$BD$55,28,FALSE),D339=4,VLOOKUP(H339,[1]Film_Workers!$B$2:$BD$55,29,FALSE),D339=5,VLOOKUP(H339,[1]Film_Workers!$B$2:$BD$55,30,FALSE),D339=6,VLOOKUP(H339,[1]Film_Workers!$B$2:$BD$55,31,FALSE),D339=7,VLOOKUP(H339,[1]Film_Workers!$B$2:$BD$55,32,FALSE),D339=8,VLOOKUP(H339,[1]Film_Workers!$B$2:$BD$55,33,FALSE),D339=9,VLOOKUP(H339,[1]Film_Workers!$B$2:$BD$55,34,FALSE),D339=10,VLOOKUP(H339,[1]Film_Workers!$B$2:$BD$55,35,FALSE),D339=11,VLOOKUP(H339,[1]Film_Workers!$B$2:$BD$55,36,FALSE),D339=12,VLOOKUP(H339,[1]Film_Workers!$B$2:$BD$55,37,FALSE)),C339=2017,_xlfn.IFS(D339=1,VLOOKUP(H339,[1]Film_Workers!$B$2:$BD$55,38,FALSE),D339=2,VLOOKUP(H339,[1]Film_Workers!$B$2:$BD$55,39,FALSE),D339=3,VLOOKUP(H339,[1]Film_Workers!$B$2:$BD$55,40,FALSE),D339=4,VLOOKUP(H339,[1]Film_Workers!$B$2:$BD$55,41,FALSE),D339=5,VLOOKUP(H339,[1]Film_Workers!$B$2:$BD$55,42,FALSE),D339=6,VLOOKUP(H339,[1]Film_Workers!$B$2:$BD$55,43,FALSE),D339=7,VLOOKUP(H339,[1]Film_Workers!$B$2:$BD$55,43,FALSE),D339=8,VLOOKUP(H339,[1]Film_Workers!$B$2:$BD$55,44,FALSE),D339=9,VLOOKUP(H339,[1]Film_Workers!$B$2:$BD$55,45,FALSE),D339=10,VLOOKUP(H339,[1]Film_Workers!$B$2:$BD$55,46,FALSE),D339=11,VLOOKUP(H339,[1]Film_Workers!$B$2:$BD$55,47,FALSE),D339=12,VLOOKUP(H339,[1]Film_Workers!$B$2:$BD$55,48)),C339=2018,_xlfn.IFS(D339=1,VLOOKUP(H339,[1]Film_Workers!$B$2:$BD$55,49,FALSE),D339=2,VLOOKUP(H339,[1]Film_Workers!$B$2:$BD$55,50,FALSE),D339=3,VLOOKUP(H339,[1]Film_Workers!$B$2:$BD$55,51,FALSE),D339=4,VLOOKUP(H339,[1]Film_Workers!$B$2:$BD$55,52,FALSE),D339=5,VLOOKUP(H339,[1]Film_Workers!$B$2:$BD$55,53,FALSE),D339=6,VLOOKUP(H339,[1]Film_Workers!$B$2:$BD$55,54)))</f>
        <v>#N/A</v>
      </c>
      <c r="W339" t="e">
        <f>_xlfn.IFS(C339=2014,_xlfn.IFS(D339=1,VLOOKUP(H339,[1]Priv_Workers!$B$2:$BD$55,2,FALSE),D339=2,VLOOKUP(H339,[1]Priv_Workers!$B$2:$BD$55,3,FALSE),D339=3,VLOOKUP(H339,[1]Priv_Workers!$B$2:$BD$55,4,FALSE),D339=4,VLOOKUP(H339,[1]Priv_Workers!$B$2:$BD$55,5,FALSE),D339=5,VLOOKUP(H339,[1]Priv_Workers!$B$2:$BD$55,6,FALSE),D339=6,VLOOKUP(H339,[1]Priv_Workers!$B$2:$BD$55,7,FALSE),D339=7,VLOOKUP(H339,[1]Priv_Workers!$B$2:$BD$55,8,FALSE),D339=8,VLOOKUP(H339,[1]Priv_Workers!$B$2:$BD$55,9,FALSE),D339=9,VLOOKUP(H339,[1]Priv_Workers!$B$2:$BD$55,10,FALSE),D339=10,VLOOKUP(H339,[1]Priv_Workers!$B$2:$BD$55,11,FALSE),D339=11,VLOOKUP(H339,[1]Priv_Workers!$B$2:$BD$55,12,FALSE),D339=12,VLOOKUP(H339,[1]Priv_Workers!$B$2:$BD$55,13,FALSE)),C339=2015,_xlfn.IFS(D339=1,VLOOKUP(H339,[1]Priv_Workers!$B$2:$BD$55,14,FALSE),D339=2,VLOOKUP(H339,[1]Priv_Workers!$B$2:$BD$55,15,FALSE),D339=3,VLOOKUP(H339,[1]Priv_Workers!$B$2:$BD$55,16,FALSE),D339=4,VLOOKUP(H339,[1]Priv_Workers!$B$2:$BD$55,17,FALSE),D339=5,VLOOKUP(H339,[1]Priv_Workers!$B$2:$BD$55,18,FALSE),D339=6,VLOOKUP(H339,[1]Priv_Workers!$B$2:$BD$55,19,FALSE),D339=7,VLOOKUP(H339,[1]Priv_Workers!$B$2:$BD$55,20,FALSE),D339=8,VLOOKUP(H339,[1]Priv_Workers!$B$2:$BD$55,21,FALSE),D339=9,VLOOKUP(H339,[1]Priv_Workers!$B$2:$BD$55,22,FALSE),D339=10,VLOOKUP(H339,[1]Priv_Workers!$B$2:$BD$55,23,FALSE),D339=11,VLOOKUP(H339,[1]Priv_Workers!$B$2:$BD$55,24,FALSE),D339=12,VLOOKUP(H339,[1]Priv_Workers!$B$2:$BD$55,25,FALSE)),C339=2016,_xlfn.IFS(D339=1,VLOOKUP(H339,[1]Priv_Workers!$B$2:$BD$55,26,FALSE),D339=2,VLOOKUP(H339,[1]Priv_Workers!$B$2:$BD$55,27,FALSE),D339=3,VLOOKUP(H339,[1]Priv_Workers!$B$2:$BD$55,28,FALSE),D339=4,VLOOKUP(H339,[1]Priv_Workers!$B$2:$BD$55,29,FALSE),D339=5,VLOOKUP(H339,[1]Priv_Workers!$B$2:$BD$55,30,FALSE),D339=6,VLOOKUP(H339,[1]Priv_Workers!$B$2:$BD$55,31,FALSE),D339=7,VLOOKUP(H339,[1]Priv_Workers!$B$2:$BD$55,32,FALSE),D339=8,VLOOKUP(H339,[1]Priv_Workers!$B$2:$BD$55,33,FALSE),D339=9,VLOOKUP(H339,[1]Priv_Workers!$B$2:$BD$55,34,FALSE),D339=10,VLOOKUP(H339,[1]Priv_Workers!$B$2:$BD$55,35,FALSE),D339=11,VLOOKUP(H339,[1]Priv_Workers!$B$2:$BD$55,36,FALSE),D339=12,VLOOKUP(H339,[1]Priv_Workers!$B$2:$BD$55,37,FALSE)),C339=2017,_xlfn.IFS(D339=1,VLOOKUP(H339,[1]Priv_Workers!$B$2:$BD$55,38,FALSE),D339=2,VLOOKUP(H339,[1]Priv_Workers!$B$2:$BD$55,39,FALSE),D339=3,VLOOKUP(H339,[1]Priv_Workers!$B$2:$BD$55,40,FALSE),D339=4,VLOOKUP(H339,[1]Priv_Workers!$B$2:$BD$55,41,FALSE),D339=5,VLOOKUP(H339,[1]Priv_Workers!$B$2:$BD$55,42,FALSE),D339=6,VLOOKUP(H339,[1]Priv_Workers!$B$2:$BD$55,43,FALSE),D339=7,VLOOKUP(H339,[1]Priv_Workers!$B$2:$BD$55,43,FALSE),D339=8,VLOOKUP(H339,[1]Priv_Workers!$B$2:$BD$55,44,FALSE),D339=9,VLOOKUP(H339,[1]Priv_Workers!$B$2:$BD$55,45,FALSE),D339=10,VLOOKUP(H339,[1]Priv_Workers!$B$2:$BD$55,46,FALSE),D339=11,VLOOKUP(H339,[1]Priv_Workers!$B$2:$BD$55,47,FALSE),D339=12,VLOOKUP(H339,[1]Priv_Workers!$B$2:$BD$55,48)),C339=2018,_xlfn.IFS(D339=1,VLOOKUP(H339,[1]Priv_Workers!$B$2:$BD$55,49,FALSE),D339=2,VLOOKUP(H339,[1]Priv_Workers!$B$2:$BD$55,50,FALSE),D339=3,VLOOKUP(H339,[1]Priv_Workers!$B$2:$BD$55,51,FALSE),D339=4,VLOOKUP(H339,[1]Priv_Workers!$B$2:$BD$55,52,FALSE),D339=5,VLOOKUP(H339,[1]Priv_Workers!$B$2:$BD$55,53,FALSE),D339=6,VLOOKUP(H339,[1]Priv_Workers!$B$2:$BD$55,54)))</f>
        <v>#N/A</v>
      </c>
      <c r="X339" s="3" t="e">
        <f t="shared" si="43"/>
        <v>#N/A</v>
      </c>
      <c r="Y339" s="2" t="e">
        <f>_xlfn.IFS(C339=2014, _xlfn.IFS(E339=1, VLOOKUP(H339, [1]Wage_Info!$B$2:$AH$55, 2, FALSE), E339=2, VLOOKUP(H339, [1]Wage_Info!$B$2:$AH$55, 3, FALSE), E339=3, VLOOKUP(H339, [1]Wage_Info!$B$2:$AH$55, 4, FALSE), E339=4, VLOOKUP(H339, [1]Wage_Info!$B$2:$AH$55, 5, FALSE)), C339=2015, _xlfn.IFS(E339=1, VLOOKUP(H339, [1]Wage_Info!$B$2:$AH$55, 6, FALSE), E339=2, VLOOKUP(H339, [1]Wage_Info!$B$2:$AH$55, 7, FALSE), E339=3, VLOOKUP(H339, [1]Wage_Info!$B$2:$AH$55, 8, FALSE), E339=4, VLOOKUP(H339, [1]Wage_Info!$B$2:$AH$55, 9, FALSE)), C339=2016, _xlfn.IFS(E339=1, VLOOKUP(H339, [1]Wage_Info!$B$2:$AH$55, 10, FALSE), E339=2, VLOOKUP(H339, [1]Wage_Info!$B$2:$AH$55, 11, FALSE), E339=3, VLOOKUP(H339, [1]Wage_Info!$B$2:$AH$55, 12, FALSE), E339=4, VLOOKUP(H339, [1]Wage_Info!$B$2:$AH$55, 13, FALSE)), C339=2017, _xlfn.IFS(E339=1, VLOOKUP(H339, [1]Wage_Info!$B$2:$AH$55, 14, FALSE), E339=2, VLOOKUP(H339, [1]Wage_Info!$B$2:$AH$55, 15, FALSE), E339=3, VLOOKUP(H339, [1]Wage_Info!$B$2:$AH$55, 16, FALSE), E339=4, VLOOKUP(H339, [1]Wage_Info!$B$2:$AH$55, 17, FALSE)), C339 = 2018, _xlfn.IFS(E339=1, VLOOKUP(H339, [1]Wage_Info!$B$2:$AH$55, 18, FALSE), E339=3, VLOOKUP(H339, [1]Wage_Info!$B$2:$AH$55, 19, FALSE)))</f>
        <v>#N/A</v>
      </c>
      <c r="Z339" s="2" t="e">
        <f>_xlfn.IFS(C339=2014, _xlfn.IFS(E339=1, VLOOKUP(H339, [1]Wage_Info!$B$2:$AL$55, 20, FALSE), E339=2, VLOOKUP(H339, [1]Wage_Info!$B$2:$AL$55, 21, FALSE), E339=3, VLOOKUP(H339, [1]Wage_Info!$B$2:$AL$55, 22, FALSE), E339=4, VLOOKUP(H339, [1]Wage_Info!$B$2:$AL$55, 23, FALSE)), C339=2015, _xlfn.IFS(E339=1, VLOOKUP(H339, [1]Wage_Info!$B$2:$AL$55, 24, FALSE), E339=2, VLOOKUP(H339, [1]Wage_Info!$B$2:$AL$55, 25, FALSE), E339=3, VLOOKUP(H339, [1]Wage_Info!$B$2:$AL$55, 26, FALSE), E339=4, VLOOKUP(H339, [1]Wage_Info!$B$2:$AL$55, 27, FALSE)), C339=2016, _xlfn.IFS(E339=1, VLOOKUP(H339, [1]Wage_Info!$B$2:$AL$55, 28, FALSE), E339=2, VLOOKUP(H339, [1]Wage_Info!$B$2:$AL$55, 29, FALSE), E339=3, VLOOKUP(H339, [1]Wage_Info!$B$2:$AL$55, 30, FALSE), E339=4, VLOOKUP(H339, [1]Wage_Info!$B$2:$AL$55, 31, FALSE)), C339=2017, _xlfn.IFS(E339=1, VLOOKUP(H339, [1]Wage_Info!$B$2:$AL$55, 32, FALSE), E339=2, VLOOKUP(H339, [1]Wage_Info!$B$2:$AL$55, 33, FALSE), E339=3, VLOOKUP(H339, [1]Wage_Info!$B$2:$AL$55, 34, FALSE), E339=4, VLOOKUP(H339, [1]Wage_Info!$B$2:$AL$55, 35, FALSE)), C339 = 2018, _xlfn.IFS(E339=1, VLOOKUP(H339, [1]Wage_Info!$B$2:$AL$55, 36, FALSE), E339=2, VLOOKUP(H339, [1]Wage_Info!$B$2:$AL$55, 37, FALSE)))</f>
        <v>#N/A</v>
      </c>
      <c r="AA339" s="4" t="e">
        <f t="shared" si="44"/>
        <v>#N/A</v>
      </c>
      <c r="AB339">
        <f>[1]Key!C339</f>
        <v>0</v>
      </c>
      <c r="AC339">
        <f t="shared" si="45"/>
        <v>1</v>
      </c>
      <c r="AD339">
        <f t="shared" si="46"/>
        <v>0</v>
      </c>
      <c r="AE339">
        <f t="shared" si="47"/>
        <v>1</v>
      </c>
      <c r="AF339">
        <f>[1]Key!D339</f>
        <v>0</v>
      </c>
    </row>
    <row r="340" spans="1:32" x14ac:dyDescent="0.3">
      <c r="A340">
        <v>339</v>
      </c>
      <c r="B340">
        <v>19</v>
      </c>
      <c r="C340">
        <v>2014</v>
      </c>
      <c r="D340">
        <v>10</v>
      </c>
      <c r="E340">
        <f t="shared" si="40"/>
        <v>4</v>
      </c>
      <c r="F340">
        <v>2015</v>
      </c>
      <c r="G340" t="s">
        <v>95</v>
      </c>
      <c r="H340" s="1">
        <f>VALUE(IF(G340="foreign",53,SUBSTITUTE(G340,G340,VLOOKUP(G340,[1]Key!$G$2:$H$55,2,))))</f>
        <v>32</v>
      </c>
      <c r="I340" t="s">
        <v>97</v>
      </c>
      <c r="J340">
        <f>VALUE(_xlfn.IFS(I340="foreign",53,I340="fictional",54, I340="unspecified", 55, NOT(OR(I340="foreign",I340="fictional")),SUBSTITUTE(I340,I340,VLOOKUP(I340,[1]Key!$G$2:$H$55,2,))))</f>
        <v>54</v>
      </c>
      <c r="K340">
        <f t="shared" si="41"/>
        <v>0</v>
      </c>
      <c r="L340">
        <f>VLOOKUP(H340, [1]Key!$H$2:$K$54, 2)</f>
        <v>3</v>
      </c>
      <c r="M340">
        <f>VLOOKUP(J340, [1]Key!$H$2:$K$54, 2)</f>
        <v>0</v>
      </c>
      <c r="N340">
        <f>VLOOKUP("*"&amp;G340&amp;"*",[1]Key!$N$2:$O$6,2,FALSE)</f>
        <v>4</v>
      </c>
      <c r="O340">
        <f>VLOOKUP("*"&amp;G340&amp;"*",[1]Key!$R$2:$S$11,2,FALSE)</f>
        <v>4</v>
      </c>
      <c r="P340">
        <v>3792</v>
      </c>
      <c r="Q340" s="2">
        <v>61000000</v>
      </c>
      <c r="R340" t="s">
        <v>66</v>
      </c>
      <c r="S340">
        <f>VLOOKUP(R340, [1]Key!$U$2:$V$50, 2, FALSE)</f>
        <v>4</v>
      </c>
      <c r="T340">
        <f t="shared" si="42"/>
        <v>0</v>
      </c>
      <c r="U340">
        <f>_xlfn.IFS(C340=2018, VLOOKUP(H340, '[1]State Pop'!$B$2:$G$55,6),C340=2017, VLOOKUP(H340, '[1]State Pop'!$B$2:$F$55,5),C340=2016, VLOOKUP(H340, '[1]State Pop'!$B$2:$F$55,4), C340=2015, VLOOKUP(H340, '[1]State Pop'!$B$2:$F$55,3), C340=2014, VLOOKUP(H340, '[1]State Pop'!$B$2:$F$55,2))</f>
        <v>2083207</v>
      </c>
      <c r="V340">
        <f>_xlfn.IFS(C340=2014,_xlfn.IFS(D340=1,VLOOKUP(H340,[1]Film_Workers!$B$2:$BD$55,2,FALSE),D340=2,VLOOKUP(H340,[1]Film_Workers!$B$2:$BD$55,3,FALSE),D340=3,VLOOKUP(H340,[1]Film_Workers!$B$2:$BD$55,4,FALSE),D340=4,VLOOKUP(H340,[1]Film_Workers!$B$2:$BD$55,5,FALSE),D340=5,VLOOKUP(H340,[1]Film_Workers!$B$2:$BD$55,6,FALSE),D340=6,VLOOKUP(H340,[1]Film_Workers!$B$2:$BD$55,7,FALSE),D340=7,VLOOKUP(H340,[1]Film_Workers!$B$2:$BD$55,8,FALSE),D340=8,VLOOKUP(H340,[1]Film_Workers!$B$2:$BD$55,9,FALSE),D340=9,VLOOKUP(H340,[1]Film_Workers!$B$2:$BD$55,10,FALSE),D340=10,VLOOKUP(H340,[1]Film_Workers!$B$2:$BD$55,11,FALSE),D340=11,VLOOKUP(H340,[1]Film_Workers!$B$2:$BD$55,12,FALSE),D340=12,VLOOKUP(H340,[1]Film_Workers!$B$2:$BD$55,13,FALSE)),C340=2015,_xlfn.IFS(D340=1,VLOOKUP(H340,[1]Film_Workers!$B$2:$BD$55,14,FALSE),D340=2,VLOOKUP(H340,[1]Film_Workers!$B$2:$BD$55,15,FALSE),D340=3,VLOOKUP(H340,[1]Film_Workers!$B$2:$BD$55,16,FALSE),D340=4,VLOOKUP(H340,[1]Film_Workers!$B$2:$BD$55,17,FALSE),D340=5,VLOOKUP(H340,[1]Film_Workers!$B$2:$BD$55,18,FALSE),D340=6,VLOOKUP(H340,[1]Film_Workers!$B$2:$BD$55,19,FALSE),D340=7,VLOOKUP(H340,[1]Film_Workers!$B$2:$BD$55,20,FALSE),D340=8,VLOOKUP(H340,[1]Film_Workers!$B$2:$BD$55,21,FALSE),D340=9,VLOOKUP(H340,[1]Film_Workers!$B$2:$BD$55,22,FALSE),D340=10,VLOOKUP(H340,[1]Film_Workers!$B$2:$BD$55,23,FALSE),D340=11,VLOOKUP(H340,[1]Film_Workers!$B$2:$BD$55,24,FALSE),D340=12,VLOOKUP(H340,[1]Film_Workers!$B$2:$BD$55,25,FALSE)),C340=2016,_xlfn.IFS(D340=1,VLOOKUP(H340,[1]Film_Workers!$B$2:$BD$55,26,FALSE),D340=2,VLOOKUP(H340,[1]Film_Workers!$B$2:$BD$55,27,FALSE),D340=3,VLOOKUP(H340,[1]Film_Workers!$B$2:$BD$55,28,FALSE),D340=4,VLOOKUP(H340,[1]Film_Workers!$B$2:$BD$55,29,FALSE),D340=5,VLOOKUP(H340,[1]Film_Workers!$B$2:$BD$55,30,FALSE),D340=6,VLOOKUP(H340,[1]Film_Workers!$B$2:$BD$55,31,FALSE),D340=7,VLOOKUP(H340,[1]Film_Workers!$B$2:$BD$55,32,FALSE),D340=8,VLOOKUP(H340,[1]Film_Workers!$B$2:$BD$55,33,FALSE),D340=9,VLOOKUP(H340,[1]Film_Workers!$B$2:$BD$55,34,FALSE),D340=10,VLOOKUP(H340,[1]Film_Workers!$B$2:$BD$55,35,FALSE),D340=11,VLOOKUP(H340,[1]Film_Workers!$B$2:$BD$55,36,FALSE),D340=12,VLOOKUP(H340,[1]Film_Workers!$B$2:$BD$55,37,FALSE)),C340=2017,_xlfn.IFS(D340=1,VLOOKUP(H340,[1]Film_Workers!$B$2:$BD$55,38,FALSE),D340=2,VLOOKUP(H340,[1]Film_Workers!$B$2:$BD$55,39,FALSE),D340=3,VLOOKUP(H340,[1]Film_Workers!$B$2:$BD$55,40,FALSE),D340=4,VLOOKUP(H340,[1]Film_Workers!$B$2:$BD$55,41,FALSE),D340=5,VLOOKUP(H340,[1]Film_Workers!$B$2:$BD$55,42,FALSE),D340=6,VLOOKUP(H340,[1]Film_Workers!$B$2:$BD$55,43,FALSE),D340=7,VLOOKUP(H340,[1]Film_Workers!$B$2:$BD$55,43,FALSE),D340=8,VLOOKUP(H340,[1]Film_Workers!$B$2:$BD$55,44,FALSE),D340=9,VLOOKUP(H340,[1]Film_Workers!$B$2:$BD$55,45,FALSE),D340=10,VLOOKUP(H340,[1]Film_Workers!$B$2:$BD$55,46,FALSE),D340=11,VLOOKUP(H340,[1]Film_Workers!$B$2:$BD$55,47,FALSE),D340=12,VLOOKUP(H340,[1]Film_Workers!$B$2:$BD$55,48)),C340=2018,_xlfn.IFS(D340=1,VLOOKUP(H340,[1]Film_Workers!$B$2:$BD$55,49,FALSE),D340=2,VLOOKUP(H340,[1]Film_Workers!$B$2:$BD$55,50,FALSE),D340=3,VLOOKUP(H340,[1]Film_Workers!$B$2:$BD$55,51,FALSE),D340=4,VLOOKUP(H340,[1]Film_Workers!$B$2:$BD$55,52,FALSE),D340=5,VLOOKUP(H340,[1]Film_Workers!$B$2:$BD$55,53,FALSE),D340=6,VLOOKUP(H340,[1]Film_Workers!$B$2:$BD$55,54)))</f>
        <v>1733</v>
      </c>
      <c r="W340">
        <f>_xlfn.IFS(C340=2014,_xlfn.IFS(D340=1,VLOOKUP(H340,[1]Priv_Workers!$B$2:$BD$55,2,FALSE),D340=2,VLOOKUP(H340,[1]Priv_Workers!$B$2:$BD$55,3,FALSE),D340=3,VLOOKUP(H340,[1]Priv_Workers!$B$2:$BD$55,4,FALSE),D340=4,VLOOKUP(H340,[1]Priv_Workers!$B$2:$BD$55,5,FALSE),D340=5,VLOOKUP(H340,[1]Priv_Workers!$B$2:$BD$55,6,FALSE),D340=6,VLOOKUP(H340,[1]Priv_Workers!$B$2:$BD$55,7,FALSE),D340=7,VLOOKUP(H340,[1]Priv_Workers!$B$2:$BD$55,8,FALSE),D340=8,VLOOKUP(H340,[1]Priv_Workers!$B$2:$BD$55,9,FALSE),D340=9,VLOOKUP(H340,[1]Priv_Workers!$B$2:$BD$55,10,FALSE),D340=10,VLOOKUP(H340,[1]Priv_Workers!$B$2:$BD$55,11,FALSE),D340=11,VLOOKUP(H340,[1]Priv_Workers!$B$2:$BD$55,12,FALSE),D340=12,VLOOKUP(H340,[1]Priv_Workers!$B$2:$BD$55,13,FALSE)),C340=2015,_xlfn.IFS(D340=1,VLOOKUP(H340,[1]Priv_Workers!$B$2:$BD$55,14,FALSE),D340=2,VLOOKUP(H340,[1]Priv_Workers!$B$2:$BD$55,15,FALSE),D340=3,VLOOKUP(H340,[1]Priv_Workers!$B$2:$BD$55,16,FALSE),D340=4,VLOOKUP(H340,[1]Priv_Workers!$B$2:$BD$55,17,FALSE),D340=5,VLOOKUP(H340,[1]Priv_Workers!$B$2:$BD$55,18,FALSE),D340=6,VLOOKUP(H340,[1]Priv_Workers!$B$2:$BD$55,19,FALSE),D340=7,VLOOKUP(H340,[1]Priv_Workers!$B$2:$BD$55,20,FALSE),D340=8,VLOOKUP(H340,[1]Priv_Workers!$B$2:$BD$55,21,FALSE),D340=9,VLOOKUP(H340,[1]Priv_Workers!$B$2:$BD$55,22,FALSE),D340=10,VLOOKUP(H340,[1]Priv_Workers!$B$2:$BD$55,23,FALSE),D340=11,VLOOKUP(H340,[1]Priv_Workers!$B$2:$BD$55,24,FALSE),D340=12,VLOOKUP(H340,[1]Priv_Workers!$B$2:$BD$55,25,FALSE)),C340=2016,_xlfn.IFS(D340=1,VLOOKUP(H340,[1]Priv_Workers!$B$2:$BD$55,26,FALSE),D340=2,VLOOKUP(H340,[1]Priv_Workers!$B$2:$BD$55,27,FALSE),D340=3,VLOOKUP(H340,[1]Priv_Workers!$B$2:$BD$55,28,FALSE),D340=4,VLOOKUP(H340,[1]Priv_Workers!$B$2:$BD$55,29,FALSE),D340=5,VLOOKUP(H340,[1]Priv_Workers!$B$2:$BD$55,30,FALSE),D340=6,VLOOKUP(H340,[1]Priv_Workers!$B$2:$BD$55,31,FALSE),D340=7,VLOOKUP(H340,[1]Priv_Workers!$B$2:$BD$55,32,FALSE),D340=8,VLOOKUP(H340,[1]Priv_Workers!$B$2:$BD$55,33,FALSE),D340=9,VLOOKUP(H340,[1]Priv_Workers!$B$2:$BD$55,34,FALSE),D340=10,VLOOKUP(H340,[1]Priv_Workers!$B$2:$BD$55,35,FALSE),D340=11,VLOOKUP(H340,[1]Priv_Workers!$B$2:$BD$55,36,FALSE),D340=12,VLOOKUP(H340,[1]Priv_Workers!$B$2:$BD$55,37,FALSE)),C340=2017,_xlfn.IFS(D340=1,VLOOKUP(H340,[1]Priv_Workers!$B$2:$BD$55,38,FALSE),D340=2,VLOOKUP(H340,[1]Priv_Workers!$B$2:$BD$55,39,FALSE),D340=3,VLOOKUP(H340,[1]Priv_Workers!$B$2:$BD$55,40,FALSE),D340=4,VLOOKUP(H340,[1]Priv_Workers!$B$2:$BD$55,41,FALSE),D340=5,VLOOKUP(H340,[1]Priv_Workers!$B$2:$BD$55,42,FALSE),D340=6,VLOOKUP(H340,[1]Priv_Workers!$B$2:$BD$55,43,FALSE),D340=7,VLOOKUP(H340,[1]Priv_Workers!$B$2:$BD$55,43,FALSE),D340=8,VLOOKUP(H340,[1]Priv_Workers!$B$2:$BD$55,44,FALSE),D340=9,VLOOKUP(H340,[1]Priv_Workers!$B$2:$BD$55,45,FALSE),D340=10,VLOOKUP(H340,[1]Priv_Workers!$B$2:$BD$55,46,FALSE),D340=11,VLOOKUP(H340,[1]Priv_Workers!$B$2:$BD$55,47,FALSE),D340=12,VLOOKUP(H340,[1]Priv_Workers!$B$2:$BD$55,48)),C340=2018,_xlfn.IFS(D340=1,VLOOKUP(H340,[1]Priv_Workers!$B$2:$BD$55,49,FALSE),D340=2,VLOOKUP(H340,[1]Priv_Workers!$B$2:$BD$55,50,FALSE),D340=3,VLOOKUP(H340,[1]Priv_Workers!$B$2:$BD$55,51,FALSE),D340=4,VLOOKUP(H340,[1]Priv_Workers!$B$2:$BD$55,52,FALSE),D340=5,VLOOKUP(H340,[1]Priv_Workers!$B$2:$BD$55,53,FALSE),D340=6,VLOOKUP(H340,[1]Priv_Workers!$B$2:$BD$55,54)))</f>
        <v>629152</v>
      </c>
      <c r="X340" s="3">
        <f t="shared" si="43"/>
        <v>2.7545012969838766E-3</v>
      </c>
      <c r="Y340" s="2">
        <f>_xlfn.IFS(C340=2014, _xlfn.IFS(E340=1, VLOOKUP(H340, [1]Wage_Info!$B$2:$AH$55, 2, FALSE), E340=2, VLOOKUP(H340, [1]Wage_Info!$B$2:$AH$55, 3, FALSE), E340=3, VLOOKUP(H340, [1]Wage_Info!$B$2:$AH$55, 4, FALSE), E340=4, VLOOKUP(H340, [1]Wage_Info!$B$2:$AH$55, 5, FALSE)), C340=2015, _xlfn.IFS(E340=1, VLOOKUP(H340, [1]Wage_Info!$B$2:$AH$55, 6, FALSE), E340=2, VLOOKUP(H340, [1]Wage_Info!$B$2:$AH$55, 7, FALSE), E340=3, VLOOKUP(H340, [1]Wage_Info!$B$2:$AH$55, 8, FALSE), E340=4, VLOOKUP(H340, [1]Wage_Info!$B$2:$AH$55, 9, FALSE)), C340=2016, _xlfn.IFS(E340=1, VLOOKUP(H340, [1]Wage_Info!$B$2:$AH$55, 10, FALSE), E340=2, VLOOKUP(H340, [1]Wage_Info!$B$2:$AH$55, 11, FALSE), E340=3, VLOOKUP(H340, [1]Wage_Info!$B$2:$AH$55, 12, FALSE), E340=4, VLOOKUP(H340, [1]Wage_Info!$B$2:$AH$55, 13, FALSE)), C340=2017, _xlfn.IFS(E340=1, VLOOKUP(H340, [1]Wage_Info!$B$2:$AH$55, 14, FALSE), E340=2, VLOOKUP(H340, [1]Wage_Info!$B$2:$AH$55, 15, FALSE), E340=3, VLOOKUP(H340, [1]Wage_Info!$B$2:$AH$55, 16, FALSE), E340=4, VLOOKUP(H340, [1]Wage_Info!$B$2:$AH$55, 17, FALSE)), C340 = 2018, _xlfn.IFS(E340=1, VLOOKUP(H340, [1]Wage_Info!$B$2:$AH$55, 18, FALSE), E340=3, VLOOKUP(H340, [1]Wage_Info!$B$2:$AH$55, 19, FALSE)))</f>
        <v>37623865</v>
      </c>
      <c r="Z340" s="2">
        <f>_xlfn.IFS(C340=2014, _xlfn.IFS(E340=1, VLOOKUP(H340, [1]Wage_Info!$B$2:$AL$55, 20, FALSE), E340=2, VLOOKUP(H340, [1]Wage_Info!$B$2:$AL$55, 21, FALSE), E340=3, VLOOKUP(H340, [1]Wage_Info!$B$2:$AL$55, 22, FALSE), E340=4, VLOOKUP(H340, [1]Wage_Info!$B$2:$AL$55, 23, FALSE)), C340=2015, _xlfn.IFS(E340=1, VLOOKUP(H340, [1]Wage_Info!$B$2:$AL$55, 24, FALSE), E340=2, VLOOKUP(H340, [1]Wage_Info!$B$2:$AL$55, 25, FALSE), E340=3, VLOOKUP(H340, [1]Wage_Info!$B$2:$AL$55, 26, FALSE), E340=4, VLOOKUP(H340, [1]Wage_Info!$B$2:$AL$55, 27, FALSE)), C340=2016, _xlfn.IFS(E340=1, VLOOKUP(H340, [1]Wage_Info!$B$2:$AL$55, 28, FALSE), E340=2, VLOOKUP(H340, [1]Wage_Info!$B$2:$AL$55, 29, FALSE), E340=3, VLOOKUP(H340, [1]Wage_Info!$B$2:$AL$55, 30, FALSE), E340=4, VLOOKUP(H340, [1]Wage_Info!$B$2:$AL$55, 31, FALSE)), C340=2017, _xlfn.IFS(E340=1, VLOOKUP(H340, [1]Wage_Info!$B$2:$AL$55, 32, FALSE), E340=2, VLOOKUP(H340, [1]Wage_Info!$B$2:$AL$55, 33, FALSE), E340=3, VLOOKUP(H340, [1]Wage_Info!$B$2:$AL$55, 34, FALSE), E340=4, VLOOKUP(H340, [1]Wage_Info!$B$2:$AL$55, 35, FALSE)), C340 = 2018, _xlfn.IFS(E340=1, VLOOKUP(H340, [1]Wage_Info!$B$2:$AL$55, 36, FALSE), E340=2, VLOOKUP(H340, [1]Wage_Info!$B$2:$AL$55, 37, FALSE)))</f>
        <v>6852504612</v>
      </c>
      <c r="AA340" s="4">
        <f t="shared" si="44"/>
        <v>5.4905274976559185E-3</v>
      </c>
      <c r="AB340">
        <f>[1]Key!C340</f>
        <v>1</v>
      </c>
      <c r="AC340">
        <f t="shared" si="45"/>
        <v>0</v>
      </c>
      <c r="AD340">
        <f t="shared" si="46"/>
        <v>0</v>
      </c>
      <c r="AE340">
        <f t="shared" si="47"/>
        <v>0</v>
      </c>
      <c r="AF340">
        <f>[1]Key!D340</f>
        <v>0</v>
      </c>
    </row>
    <row r="341" spans="1:32" x14ac:dyDescent="0.3">
      <c r="A341">
        <v>340</v>
      </c>
      <c r="B341">
        <v>20</v>
      </c>
      <c r="C341">
        <v>2014</v>
      </c>
      <c r="D341">
        <v>4</v>
      </c>
      <c r="E341">
        <f t="shared" si="40"/>
        <v>2</v>
      </c>
      <c r="F341">
        <v>2015</v>
      </c>
      <c r="G341" t="s">
        <v>75</v>
      </c>
      <c r="H341" s="1">
        <f>VALUE(IF(G341="foreign",53,SUBSTITUTE(G341,G341,VLOOKUP(G341,[1]Key!$G$2:$H$55,2,))))</f>
        <v>19</v>
      </c>
      <c r="I341" t="s">
        <v>40</v>
      </c>
      <c r="J341">
        <f>VALUE(_xlfn.IFS(I341="foreign",53,I341="fictional",54, I341="unspecified", 55, NOT(OR(I341="foreign",I341="fictional")),SUBSTITUTE(I341,I341,VLOOKUP(I341,[1]Key!$G$2:$H$55,2,))))</f>
        <v>5</v>
      </c>
      <c r="K341">
        <f t="shared" si="41"/>
        <v>0</v>
      </c>
      <c r="L341">
        <f>VLOOKUP(H341, [1]Key!$H$2:$K$54, 2)</f>
        <v>4</v>
      </c>
      <c r="M341">
        <f>VLOOKUP(J341, [1]Key!$H$2:$K$54, 2)</f>
        <v>3</v>
      </c>
      <c r="N341">
        <f>VLOOKUP("*"&amp;G341&amp;"*",[1]Key!$N$2:$O$6,2,FALSE)</f>
        <v>3</v>
      </c>
      <c r="O341">
        <f>VLOOKUP("*"&amp;G341&amp;"*",[1]Key!$R$2:$S$11,2,FALSE)</f>
        <v>9</v>
      </c>
      <c r="P341">
        <v>3783</v>
      </c>
      <c r="Q341" s="2">
        <v>158000000</v>
      </c>
      <c r="R341" t="s">
        <v>42</v>
      </c>
      <c r="S341">
        <f>VLOOKUP(R341, [1]Key!$U$2:$V$50, 2, FALSE)</f>
        <v>5</v>
      </c>
      <c r="T341">
        <f t="shared" si="42"/>
        <v>0</v>
      </c>
      <c r="U341">
        <f>_xlfn.IFS(C341=2018, VLOOKUP(H341, '[1]State Pop'!$B$2:$G$55,6),C341=2017, VLOOKUP(H341, '[1]State Pop'!$B$2:$F$55,5),C341=2016, VLOOKUP(H341, '[1]State Pop'!$B$2:$F$55,4), C341=2015, VLOOKUP(H341, '[1]State Pop'!$B$2:$F$55,3), C341=2014, VLOOKUP(H341, '[1]State Pop'!$B$2:$F$55,2))</f>
        <v>4648797</v>
      </c>
      <c r="V341">
        <f>_xlfn.IFS(C341=2014,_xlfn.IFS(D341=1,VLOOKUP(H341,[1]Film_Workers!$B$2:$BD$55,2,FALSE),D341=2,VLOOKUP(H341,[1]Film_Workers!$B$2:$BD$55,3,FALSE),D341=3,VLOOKUP(H341,[1]Film_Workers!$B$2:$BD$55,4,FALSE),D341=4,VLOOKUP(H341,[1]Film_Workers!$B$2:$BD$55,5,FALSE),D341=5,VLOOKUP(H341,[1]Film_Workers!$B$2:$BD$55,6,FALSE),D341=6,VLOOKUP(H341,[1]Film_Workers!$B$2:$BD$55,7,FALSE),D341=7,VLOOKUP(H341,[1]Film_Workers!$B$2:$BD$55,8,FALSE),D341=8,VLOOKUP(H341,[1]Film_Workers!$B$2:$BD$55,9,FALSE),D341=9,VLOOKUP(H341,[1]Film_Workers!$B$2:$BD$55,10,FALSE),D341=10,VLOOKUP(H341,[1]Film_Workers!$B$2:$BD$55,11,FALSE),D341=11,VLOOKUP(H341,[1]Film_Workers!$B$2:$BD$55,12,FALSE),D341=12,VLOOKUP(H341,[1]Film_Workers!$B$2:$BD$55,13,FALSE)),C341=2015,_xlfn.IFS(D341=1,VLOOKUP(H341,[1]Film_Workers!$B$2:$BD$55,14,FALSE),D341=2,VLOOKUP(H341,[1]Film_Workers!$B$2:$BD$55,15,FALSE),D341=3,VLOOKUP(H341,[1]Film_Workers!$B$2:$BD$55,16,FALSE),D341=4,VLOOKUP(H341,[1]Film_Workers!$B$2:$BD$55,17,FALSE),D341=5,VLOOKUP(H341,[1]Film_Workers!$B$2:$BD$55,18,FALSE),D341=6,VLOOKUP(H341,[1]Film_Workers!$B$2:$BD$55,19,FALSE),D341=7,VLOOKUP(H341,[1]Film_Workers!$B$2:$BD$55,20,FALSE),D341=8,VLOOKUP(H341,[1]Film_Workers!$B$2:$BD$55,21,FALSE),D341=9,VLOOKUP(H341,[1]Film_Workers!$B$2:$BD$55,22,FALSE),D341=10,VLOOKUP(H341,[1]Film_Workers!$B$2:$BD$55,23,FALSE),D341=11,VLOOKUP(H341,[1]Film_Workers!$B$2:$BD$55,24,FALSE),D341=12,VLOOKUP(H341,[1]Film_Workers!$B$2:$BD$55,25,FALSE)),C341=2016,_xlfn.IFS(D341=1,VLOOKUP(H341,[1]Film_Workers!$B$2:$BD$55,26,FALSE),D341=2,VLOOKUP(H341,[1]Film_Workers!$B$2:$BD$55,27,FALSE),D341=3,VLOOKUP(H341,[1]Film_Workers!$B$2:$BD$55,28,FALSE),D341=4,VLOOKUP(H341,[1]Film_Workers!$B$2:$BD$55,29,FALSE),D341=5,VLOOKUP(H341,[1]Film_Workers!$B$2:$BD$55,30,FALSE),D341=6,VLOOKUP(H341,[1]Film_Workers!$B$2:$BD$55,31,FALSE),D341=7,VLOOKUP(H341,[1]Film_Workers!$B$2:$BD$55,32,FALSE),D341=8,VLOOKUP(H341,[1]Film_Workers!$B$2:$BD$55,33,FALSE),D341=9,VLOOKUP(H341,[1]Film_Workers!$B$2:$BD$55,34,FALSE),D341=10,VLOOKUP(H341,[1]Film_Workers!$B$2:$BD$55,35,FALSE),D341=11,VLOOKUP(H341,[1]Film_Workers!$B$2:$BD$55,36,FALSE),D341=12,VLOOKUP(H341,[1]Film_Workers!$B$2:$BD$55,37,FALSE)),C341=2017,_xlfn.IFS(D341=1,VLOOKUP(H341,[1]Film_Workers!$B$2:$BD$55,38,FALSE),D341=2,VLOOKUP(H341,[1]Film_Workers!$B$2:$BD$55,39,FALSE),D341=3,VLOOKUP(H341,[1]Film_Workers!$B$2:$BD$55,40,FALSE),D341=4,VLOOKUP(H341,[1]Film_Workers!$B$2:$BD$55,41,FALSE),D341=5,VLOOKUP(H341,[1]Film_Workers!$B$2:$BD$55,42,FALSE),D341=6,VLOOKUP(H341,[1]Film_Workers!$B$2:$BD$55,43,FALSE),D341=7,VLOOKUP(H341,[1]Film_Workers!$B$2:$BD$55,43,FALSE),D341=8,VLOOKUP(H341,[1]Film_Workers!$B$2:$BD$55,44,FALSE),D341=9,VLOOKUP(H341,[1]Film_Workers!$B$2:$BD$55,45,FALSE),D341=10,VLOOKUP(H341,[1]Film_Workers!$B$2:$BD$55,46,FALSE),D341=11,VLOOKUP(H341,[1]Film_Workers!$B$2:$BD$55,47,FALSE),D341=12,VLOOKUP(H341,[1]Film_Workers!$B$2:$BD$55,48)),C341=2018,_xlfn.IFS(D341=1,VLOOKUP(H341,[1]Film_Workers!$B$2:$BD$55,49,FALSE),D341=2,VLOOKUP(H341,[1]Film_Workers!$B$2:$BD$55,50,FALSE),D341=3,VLOOKUP(H341,[1]Film_Workers!$B$2:$BD$55,51,FALSE),D341=4,VLOOKUP(H341,[1]Film_Workers!$B$2:$BD$55,52,FALSE),D341=5,VLOOKUP(H341,[1]Film_Workers!$B$2:$BD$55,53,FALSE),D341=6,VLOOKUP(H341,[1]Film_Workers!$B$2:$BD$55,54)))</f>
        <v>5574</v>
      </c>
      <c r="W341">
        <f>_xlfn.IFS(C341=2014,_xlfn.IFS(D341=1,VLOOKUP(H341,[1]Priv_Workers!$B$2:$BD$55,2,FALSE),D341=2,VLOOKUP(H341,[1]Priv_Workers!$B$2:$BD$55,3,FALSE),D341=3,VLOOKUP(H341,[1]Priv_Workers!$B$2:$BD$55,4,FALSE),D341=4,VLOOKUP(H341,[1]Priv_Workers!$B$2:$BD$55,5,FALSE),D341=5,VLOOKUP(H341,[1]Priv_Workers!$B$2:$BD$55,6,FALSE),D341=6,VLOOKUP(H341,[1]Priv_Workers!$B$2:$BD$55,7,FALSE),D341=7,VLOOKUP(H341,[1]Priv_Workers!$B$2:$BD$55,8,FALSE),D341=8,VLOOKUP(H341,[1]Priv_Workers!$B$2:$BD$55,9,FALSE),D341=9,VLOOKUP(H341,[1]Priv_Workers!$B$2:$BD$55,10,FALSE),D341=10,VLOOKUP(H341,[1]Priv_Workers!$B$2:$BD$55,11,FALSE),D341=11,VLOOKUP(H341,[1]Priv_Workers!$B$2:$BD$55,12,FALSE),D341=12,VLOOKUP(H341,[1]Priv_Workers!$B$2:$BD$55,13,FALSE)),C341=2015,_xlfn.IFS(D341=1,VLOOKUP(H341,[1]Priv_Workers!$B$2:$BD$55,14,FALSE),D341=2,VLOOKUP(H341,[1]Priv_Workers!$B$2:$BD$55,15,FALSE),D341=3,VLOOKUP(H341,[1]Priv_Workers!$B$2:$BD$55,16,FALSE),D341=4,VLOOKUP(H341,[1]Priv_Workers!$B$2:$BD$55,17,FALSE),D341=5,VLOOKUP(H341,[1]Priv_Workers!$B$2:$BD$55,18,FALSE),D341=6,VLOOKUP(H341,[1]Priv_Workers!$B$2:$BD$55,19,FALSE),D341=7,VLOOKUP(H341,[1]Priv_Workers!$B$2:$BD$55,20,FALSE),D341=8,VLOOKUP(H341,[1]Priv_Workers!$B$2:$BD$55,21,FALSE),D341=9,VLOOKUP(H341,[1]Priv_Workers!$B$2:$BD$55,22,FALSE),D341=10,VLOOKUP(H341,[1]Priv_Workers!$B$2:$BD$55,23,FALSE),D341=11,VLOOKUP(H341,[1]Priv_Workers!$B$2:$BD$55,24,FALSE),D341=12,VLOOKUP(H341,[1]Priv_Workers!$B$2:$BD$55,25,FALSE)),C341=2016,_xlfn.IFS(D341=1,VLOOKUP(H341,[1]Priv_Workers!$B$2:$BD$55,26,FALSE),D341=2,VLOOKUP(H341,[1]Priv_Workers!$B$2:$BD$55,27,FALSE),D341=3,VLOOKUP(H341,[1]Priv_Workers!$B$2:$BD$55,28,FALSE),D341=4,VLOOKUP(H341,[1]Priv_Workers!$B$2:$BD$55,29,FALSE),D341=5,VLOOKUP(H341,[1]Priv_Workers!$B$2:$BD$55,30,FALSE),D341=6,VLOOKUP(H341,[1]Priv_Workers!$B$2:$BD$55,31,FALSE),D341=7,VLOOKUP(H341,[1]Priv_Workers!$B$2:$BD$55,32,FALSE),D341=8,VLOOKUP(H341,[1]Priv_Workers!$B$2:$BD$55,33,FALSE),D341=9,VLOOKUP(H341,[1]Priv_Workers!$B$2:$BD$55,34,FALSE),D341=10,VLOOKUP(H341,[1]Priv_Workers!$B$2:$BD$55,35,FALSE),D341=11,VLOOKUP(H341,[1]Priv_Workers!$B$2:$BD$55,36,FALSE),D341=12,VLOOKUP(H341,[1]Priv_Workers!$B$2:$BD$55,37,FALSE)),C341=2017,_xlfn.IFS(D341=1,VLOOKUP(H341,[1]Priv_Workers!$B$2:$BD$55,38,FALSE),D341=2,VLOOKUP(H341,[1]Priv_Workers!$B$2:$BD$55,39,FALSE),D341=3,VLOOKUP(H341,[1]Priv_Workers!$B$2:$BD$55,40,FALSE),D341=4,VLOOKUP(H341,[1]Priv_Workers!$B$2:$BD$55,41,FALSE),D341=5,VLOOKUP(H341,[1]Priv_Workers!$B$2:$BD$55,42,FALSE),D341=6,VLOOKUP(H341,[1]Priv_Workers!$B$2:$BD$55,43,FALSE),D341=7,VLOOKUP(H341,[1]Priv_Workers!$B$2:$BD$55,43,FALSE),D341=8,VLOOKUP(H341,[1]Priv_Workers!$B$2:$BD$55,44,FALSE),D341=9,VLOOKUP(H341,[1]Priv_Workers!$B$2:$BD$55,45,FALSE),D341=10,VLOOKUP(H341,[1]Priv_Workers!$B$2:$BD$55,46,FALSE),D341=11,VLOOKUP(H341,[1]Priv_Workers!$B$2:$BD$55,47,FALSE),D341=12,VLOOKUP(H341,[1]Priv_Workers!$B$2:$BD$55,48)),C341=2018,_xlfn.IFS(D341=1,VLOOKUP(H341,[1]Priv_Workers!$B$2:$BD$55,49,FALSE),D341=2,VLOOKUP(H341,[1]Priv_Workers!$B$2:$BD$55,50,FALSE),D341=3,VLOOKUP(H341,[1]Priv_Workers!$B$2:$BD$55,51,FALSE),D341=4,VLOOKUP(H341,[1]Priv_Workers!$B$2:$BD$55,52,FALSE),D341=5,VLOOKUP(H341,[1]Priv_Workers!$B$2:$BD$55,53,FALSE),D341=6,VLOOKUP(H341,[1]Priv_Workers!$B$2:$BD$55,54)))</f>
        <v>1601535</v>
      </c>
      <c r="X341" s="3">
        <f t="shared" si="43"/>
        <v>3.4804109807153763E-3</v>
      </c>
      <c r="Y341" s="2">
        <f>_xlfn.IFS(C341=2014, _xlfn.IFS(E341=1, VLOOKUP(H341, [1]Wage_Info!$B$2:$AH$55, 2, FALSE), E341=2, VLOOKUP(H341, [1]Wage_Info!$B$2:$AH$55, 3, FALSE), E341=3, VLOOKUP(H341, [1]Wage_Info!$B$2:$AH$55, 4, FALSE), E341=4, VLOOKUP(H341, [1]Wage_Info!$B$2:$AH$55, 5, FALSE)), C341=2015, _xlfn.IFS(E341=1, VLOOKUP(H341, [1]Wage_Info!$B$2:$AH$55, 6, FALSE), E341=2, VLOOKUP(H341, [1]Wage_Info!$B$2:$AH$55, 7, FALSE), E341=3, VLOOKUP(H341, [1]Wage_Info!$B$2:$AH$55, 8, FALSE), E341=4, VLOOKUP(H341, [1]Wage_Info!$B$2:$AH$55, 9, FALSE)), C341=2016, _xlfn.IFS(E341=1, VLOOKUP(H341, [1]Wage_Info!$B$2:$AH$55, 10, FALSE), E341=2, VLOOKUP(H341, [1]Wage_Info!$B$2:$AH$55, 11, FALSE), E341=3, VLOOKUP(H341, [1]Wage_Info!$B$2:$AH$55, 12, FALSE), E341=4, VLOOKUP(H341, [1]Wage_Info!$B$2:$AH$55, 13, FALSE)), C341=2017, _xlfn.IFS(E341=1, VLOOKUP(H341, [1]Wage_Info!$B$2:$AH$55, 14, FALSE), E341=2, VLOOKUP(H341, [1]Wage_Info!$B$2:$AH$55, 15, FALSE), E341=3, VLOOKUP(H341, [1]Wage_Info!$B$2:$AH$55, 16, FALSE), E341=4, VLOOKUP(H341, [1]Wage_Info!$B$2:$AH$55, 17, FALSE)), C341 = 2018, _xlfn.IFS(E341=1, VLOOKUP(H341, [1]Wage_Info!$B$2:$AH$55, 18, FALSE), E341=3, VLOOKUP(H341, [1]Wage_Info!$B$2:$AH$55, 19, FALSE)))</f>
        <v>80265988</v>
      </c>
      <c r="Z341" s="2">
        <f>_xlfn.IFS(C341=2014, _xlfn.IFS(E341=1, VLOOKUP(H341, [1]Wage_Info!$B$2:$AL$55, 20, FALSE), E341=2, VLOOKUP(H341, [1]Wage_Info!$B$2:$AL$55, 21, FALSE), E341=3, VLOOKUP(H341, [1]Wage_Info!$B$2:$AL$55, 22, FALSE), E341=4, VLOOKUP(H341, [1]Wage_Info!$B$2:$AL$55, 23, FALSE)), C341=2015, _xlfn.IFS(E341=1, VLOOKUP(H341, [1]Wage_Info!$B$2:$AL$55, 24, FALSE), E341=2, VLOOKUP(H341, [1]Wage_Info!$B$2:$AL$55, 25, FALSE), E341=3, VLOOKUP(H341, [1]Wage_Info!$B$2:$AL$55, 26, FALSE), E341=4, VLOOKUP(H341, [1]Wage_Info!$B$2:$AL$55, 27, FALSE)), C341=2016, _xlfn.IFS(E341=1, VLOOKUP(H341, [1]Wage_Info!$B$2:$AL$55, 28, FALSE), E341=2, VLOOKUP(H341, [1]Wage_Info!$B$2:$AL$55, 29, FALSE), E341=3, VLOOKUP(H341, [1]Wage_Info!$B$2:$AL$55, 30, FALSE), E341=4, VLOOKUP(H341, [1]Wage_Info!$B$2:$AL$55, 31, FALSE)), C341=2017, _xlfn.IFS(E341=1, VLOOKUP(H341, [1]Wage_Info!$B$2:$AL$55, 32, FALSE), E341=2, VLOOKUP(H341, [1]Wage_Info!$B$2:$AL$55, 33, FALSE), E341=3, VLOOKUP(H341, [1]Wage_Info!$B$2:$AL$55, 34, FALSE), E341=4, VLOOKUP(H341, [1]Wage_Info!$B$2:$AL$55, 35, FALSE)), C341 = 2018, _xlfn.IFS(E341=1, VLOOKUP(H341, [1]Wage_Info!$B$2:$AL$55, 36, FALSE), E341=2, VLOOKUP(H341, [1]Wage_Info!$B$2:$AL$55, 37, FALSE)))</f>
        <v>17677015171</v>
      </c>
      <c r="AA341" s="4">
        <f t="shared" si="44"/>
        <v>4.5406980320795475E-3</v>
      </c>
      <c r="AB341">
        <f>[1]Key!C341</f>
        <v>1</v>
      </c>
      <c r="AC341">
        <f t="shared" si="45"/>
        <v>0</v>
      </c>
      <c r="AD341">
        <f t="shared" si="46"/>
        <v>0</v>
      </c>
      <c r="AE341">
        <f t="shared" si="47"/>
        <v>0</v>
      </c>
      <c r="AF341">
        <f>[1]Key!D341</f>
        <v>0</v>
      </c>
    </row>
    <row r="342" spans="1:32" x14ac:dyDescent="0.3">
      <c r="A342">
        <v>341</v>
      </c>
      <c r="B342">
        <v>21</v>
      </c>
      <c r="E342" t="e">
        <f t="shared" si="40"/>
        <v>#N/A</v>
      </c>
      <c r="F342">
        <v>2015</v>
      </c>
      <c r="G342" t="s">
        <v>40</v>
      </c>
      <c r="H342" s="1">
        <f>VALUE(IF(G342="foreign",53,SUBSTITUTE(G342,G342,VLOOKUP(G342,[1]Key!$G$2:$H$55,2,))))</f>
        <v>5</v>
      </c>
      <c r="I342" t="s">
        <v>97</v>
      </c>
      <c r="J342">
        <f>VALUE(_xlfn.IFS(I342="foreign",53,I342="fictional",54, I342="unspecified", 55, NOT(OR(I342="foreign",I342="fictional")),SUBSTITUTE(I342,I342,VLOOKUP(I342,[1]Key!$G$2:$H$55,2,))))</f>
        <v>54</v>
      </c>
      <c r="K342">
        <f t="shared" si="41"/>
        <v>0</v>
      </c>
      <c r="L342">
        <f>VLOOKUP(H342, [1]Key!$H$2:$K$54, 2)</f>
        <v>3</v>
      </c>
      <c r="M342">
        <f>VLOOKUP(J342, [1]Key!$H$2:$K$54, 2)</f>
        <v>0</v>
      </c>
      <c r="N342">
        <f>VLOOKUP("*"&amp;G342&amp;"*",[1]Key!$N$2:$O$6,2,FALSE)</f>
        <v>4</v>
      </c>
      <c r="O342">
        <f>VLOOKUP("*"&amp;G342&amp;"*",[1]Key!$R$2:$S$11,2,FALSE)</f>
        <v>6</v>
      </c>
      <c r="P342">
        <v>3768</v>
      </c>
      <c r="Q342" s="2">
        <v>80000000</v>
      </c>
      <c r="R342" t="s">
        <v>61</v>
      </c>
      <c r="S342">
        <f>VLOOKUP(R342, [1]Key!$U$2:$V$27, 2, FALSE)</f>
        <v>6</v>
      </c>
      <c r="T342">
        <f t="shared" si="42"/>
        <v>0</v>
      </c>
      <c r="U342" t="e">
        <f>_xlfn.IFS(C342=2018, VLOOKUP(H342, '[1]State Pop'!$B$2:$G$55,6),C342=2017, VLOOKUP(H342, '[1]State Pop'!$B$2:$F$55,5),C342=2016, VLOOKUP(H342, '[1]State Pop'!$B$2:$F$55,4), C342=2015, VLOOKUP(H342, '[1]State Pop'!$B$2:$F$55,3), C342=2014, VLOOKUP(H342, '[1]State Pop'!$B$2:$F$55,2))</f>
        <v>#N/A</v>
      </c>
      <c r="V342" t="e">
        <f>_xlfn.IFS(C342=2014,_xlfn.IFS(D342=1,VLOOKUP(H342,[1]Film_Workers!$B$2:$BD$55,2,FALSE),D342=2,VLOOKUP(H342,[1]Film_Workers!$B$2:$BD$55,3,FALSE),D342=3,VLOOKUP(H342,[1]Film_Workers!$B$2:$BD$55,4,FALSE),D342=4,VLOOKUP(H342,[1]Film_Workers!$B$2:$BD$55,5,FALSE),D342=5,VLOOKUP(H342,[1]Film_Workers!$B$2:$BD$55,6,FALSE),D342=6,VLOOKUP(H342,[1]Film_Workers!$B$2:$BD$55,7,FALSE),D342=7,VLOOKUP(H342,[1]Film_Workers!$B$2:$BD$55,8,FALSE),D342=8,VLOOKUP(H342,[1]Film_Workers!$B$2:$BD$55,9,FALSE),D342=9,VLOOKUP(H342,[1]Film_Workers!$B$2:$BD$55,10,FALSE),D342=10,VLOOKUP(H342,[1]Film_Workers!$B$2:$BD$55,11,FALSE),D342=11,VLOOKUP(H342,[1]Film_Workers!$B$2:$BD$55,12,FALSE),D342=12,VLOOKUP(H342,[1]Film_Workers!$B$2:$BD$55,13,FALSE)),C342=2015,_xlfn.IFS(D342=1,VLOOKUP(H342,[1]Film_Workers!$B$2:$BD$55,14,FALSE),D342=2,VLOOKUP(H342,[1]Film_Workers!$B$2:$BD$55,15,FALSE),D342=3,VLOOKUP(H342,[1]Film_Workers!$B$2:$BD$55,16,FALSE),D342=4,VLOOKUP(H342,[1]Film_Workers!$B$2:$BD$55,17,FALSE),D342=5,VLOOKUP(H342,[1]Film_Workers!$B$2:$BD$55,18,FALSE),D342=6,VLOOKUP(H342,[1]Film_Workers!$B$2:$BD$55,19,FALSE),D342=7,VLOOKUP(H342,[1]Film_Workers!$B$2:$BD$55,20,FALSE),D342=8,VLOOKUP(H342,[1]Film_Workers!$B$2:$BD$55,21,FALSE),D342=9,VLOOKUP(H342,[1]Film_Workers!$B$2:$BD$55,22,FALSE),D342=10,VLOOKUP(H342,[1]Film_Workers!$B$2:$BD$55,23,FALSE),D342=11,VLOOKUP(H342,[1]Film_Workers!$B$2:$BD$55,24,FALSE),D342=12,VLOOKUP(H342,[1]Film_Workers!$B$2:$BD$55,25,FALSE)),C342=2016,_xlfn.IFS(D342=1,VLOOKUP(H342,[1]Film_Workers!$B$2:$BD$55,26,FALSE),D342=2,VLOOKUP(H342,[1]Film_Workers!$B$2:$BD$55,27,FALSE),D342=3,VLOOKUP(H342,[1]Film_Workers!$B$2:$BD$55,28,FALSE),D342=4,VLOOKUP(H342,[1]Film_Workers!$B$2:$BD$55,29,FALSE),D342=5,VLOOKUP(H342,[1]Film_Workers!$B$2:$BD$55,30,FALSE),D342=6,VLOOKUP(H342,[1]Film_Workers!$B$2:$BD$55,31,FALSE),D342=7,VLOOKUP(H342,[1]Film_Workers!$B$2:$BD$55,32,FALSE),D342=8,VLOOKUP(H342,[1]Film_Workers!$B$2:$BD$55,33,FALSE),D342=9,VLOOKUP(H342,[1]Film_Workers!$B$2:$BD$55,34,FALSE),D342=10,VLOOKUP(H342,[1]Film_Workers!$B$2:$BD$55,35,FALSE),D342=11,VLOOKUP(H342,[1]Film_Workers!$B$2:$BD$55,36,FALSE),D342=12,VLOOKUP(H342,[1]Film_Workers!$B$2:$BD$55,37,FALSE)),C342=2017,_xlfn.IFS(D342=1,VLOOKUP(H342,[1]Film_Workers!$B$2:$BD$55,38,FALSE),D342=2,VLOOKUP(H342,[1]Film_Workers!$B$2:$BD$55,39,FALSE),D342=3,VLOOKUP(H342,[1]Film_Workers!$B$2:$BD$55,40,FALSE),D342=4,VLOOKUP(H342,[1]Film_Workers!$B$2:$BD$55,41,FALSE),D342=5,VLOOKUP(H342,[1]Film_Workers!$B$2:$BD$55,42,FALSE),D342=6,VLOOKUP(H342,[1]Film_Workers!$B$2:$BD$55,43,FALSE),D342=7,VLOOKUP(H342,[1]Film_Workers!$B$2:$BD$55,43,FALSE),D342=8,VLOOKUP(H342,[1]Film_Workers!$B$2:$BD$55,44,FALSE),D342=9,VLOOKUP(H342,[1]Film_Workers!$B$2:$BD$55,45,FALSE),D342=10,VLOOKUP(H342,[1]Film_Workers!$B$2:$BD$55,46,FALSE),D342=11,VLOOKUP(H342,[1]Film_Workers!$B$2:$BD$55,47,FALSE),D342=12,VLOOKUP(H342,[1]Film_Workers!$B$2:$BD$55,48)),C342=2018,_xlfn.IFS(D342=1,VLOOKUP(H342,[1]Film_Workers!$B$2:$BD$55,49,FALSE),D342=2,VLOOKUP(H342,[1]Film_Workers!$B$2:$BD$55,50,FALSE),D342=3,VLOOKUP(H342,[1]Film_Workers!$B$2:$BD$55,51,FALSE),D342=4,VLOOKUP(H342,[1]Film_Workers!$B$2:$BD$55,52,FALSE),D342=5,VLOOKUP(H342,[1]Film_Workers!$B$2:$BD$55,53,FALSE),D342=6,VLOOKUP(H342,[1]Film_Workers!$B$2:$BD$55,54)))</f>
        <v>#N/A</v>
      </c>
      <c r="W342" t="e">
        <f>_xlfn.IFS(C342=2014,_xlfn.IFS(D342=1,VLOOKUP(H342,[1]Priv_Workers!$B$2:$BD$55,2,FALSE),D342=2,VLOOKUP(H342,[1]Priv_Workers!$B$2:$BD$55,3,FALSE),D342=3,VLOOKUP(H342,[1]Priv_Workers!$B$2:$BD$55,4,FALSE),D342=4,VLOOKUP(H342,[1]Priv_Workers!$B$2:$BD$55,5,FALSE),D342=5,VLOOKUP(H342,[1]Priv_Workers!$B$2:$BD$55,6,FALSE),D342=6,VLOOKUP(H342,[1]Priv_Workers!$B$2:$BD$55,7,FALSE),D342=7,VLOOKUP(H342,[1]Priv_Workers!$B$2:$BD$55,8,FALSE),D342=8,VLOOKUP(H342,[1]Priv_Workers!$B$2:$BD$55,9,FALSE),D342=9,VLOOKUP(H342,[1]Priv_Workers!$B$2:$BD$55,10,FALSE),D342=10,VLOOKUP(H342,[1]Priv_Workers!$B$2:$BD$55,11,FALSE),D342=11,VLOOKUP(H342,[1]Priv_Workers!$B$2:$BD$55,12,FALSE),D342=12,VLOOKUP(H342,[1]Priv_Workers!$B$2:$BD$55,13,FALSE)),C342=2015,_xlfn.IFS(D342=1,VLOOKUP(H342,[1]Priv_Workers!$B$2:$BD$55,14,FALSE),D342=2,VLOOKUP(H342,[1]Priv_Workers!$B$2:$BD$55,15,FALSE),D342=3,VLOOKUP(H342,[1]Priv_Workers!$B$2:$BD$55,16,FALSE),D342=4,VLOOKUP(H342,[1]Priv_Workers!$B$2:$BD$55,17,FALSE),D342=5,VLOOKUP(H342,[1]Priv_Workers!$B$2:$BD$55,18,FALSE),D342=6,VLOOKUP(H342,[1]Priv_Workers!$B$2:$BD$55,19,FALSE),D342=7,VLOOKUP(H342,[1]Priv_Workers!$B$2:$BD$55,20,FALSE),D342=8,VLOOKUP(H342,[1]Priv_Workers!$B$2:$BD$55,21,FALSE),D342=9,VLOOKUP(H342,[1]Priv_Workers!$B$2:$BD$55,22,FALSE),D342=10,VLOOKUP(H342,[1]Priv_Workers!$B$2:$BD$55,23,FALSE),D342=11,VLOOKUP(H342,[1]Priv_Workers!$B$2:$BD$55,24,FALSE),D342=12,VLOOKUP(H342,[1]Priv_Workers!$B$2:$BD$55,25,FALSE)),C342=2016,_xlfn.IFS(D342=1,VLOOKUP(H342,[1]Priv_Workers!$B$2:$BD$55,26,FALSE),D342=2,VLOOKUP(H342,[1]Priv_Workers!$B$2:$BD$55,27,FALSE),D342=3,VLOOKUP(H342,[1]Priv_Workers!$B$2:$BD$55,28,FALSE),D342=4,VLOOKUP(H342,[1]Priv_Workers!$B$2:$BD$55,29,FALSE),D342=5,VLOOKUP(H342,[1]Priv_Workers!$B$2:$BD$55,30,FALSE),D342=6,VLOOKUP(H342,[1]Priv_Workers!$B$2:$BD$55,31,FALSE),D342=7,VLOOKUP(H342,[1]Priv_Workers!$B$2:$BD$55,32,FALSE),D342=8,VLOOKUP(H342,[1]Priv_Workers!$B$2:$BD$55,33,FALSE),D342=9,VLOOKUP(H342,[1]Priv_Workers!$B$2:$BD$55,34,FALSE),D342=10,VLOOKUP(H342,[1]Priv_Workers!$B$2:$BD$55,35,FALSE),D342=11,VLOOKUP(H342,[1]Priv_Workers!$B$2:$BD$55,36,FALSE),D342=12,VLOOKUP(H342,[1]Priv_Workers!$B$2:$BD$55,37,FALSE)),C342=2017,_xlfn.IFS(D342=1,VLOOKUP(H342,[1]Priv_Workers!$B$2:$BD$55,38,FALSE),D342=2,VLOOKUP(H342,[1]Priv_Workers!$B$2:$BD$55,39,FALSE),D342=3,VLOOKUP(H342,[1]Priv_Workers!$B$2:$BD$55,40,FALSE),D342=4,VLOOKUP(H342,[1]Priv_Workers!$B$2:$BD$55,41,FALSE),D342=5,VLOOKUP(H342,[1]Priv_Workers!$B$2:$BD$55,42,FALSE),D342=6,VLOOKUP(H342,[1]Priv_Workers!$B$2:$BD$55,43,FALSE),D342=7,VLOOKUP(H342,[1]Priv_Workers!$B$2:$BD$55,43,FALSE),D342=8,VLOOKUP(H342,[1]Priv_Workers!$B$2:$BD$55,44,FALSE),D342=9,VLOOKUP(H342,[1]Priv_Workers!$B$2:$BD$55,45,FALSE),D342=10,VLOOKUP(H342,[1]Priv_Workers!$B$2:$BD$55,46,FALSE),D342=11,VLOOKUP(H342,[1]Priv_Workers!$B$2:$BD$55,47,FALSE),D342=12,VLOOKUP(H342,[1]Priv_Workers!$B$2:$BD$55,48)),C342=2018,_xlfn.IFS(D342=1,VLOOKUP(H342,[1]Priv_Workers!$B$2:$BD$55,49,FALSE),D342=2,VLOOKUP(H342,[1]Priv_Workers!$B$2:$BD$55,50,FALSE),D342=3,VLOOKUP(H342,[1]Priv_Workers!$B$2:$BD$55,51,FALSE),D342=4,VLOOKUP(H342,[1]Priv_Workers!$B$2:$BD$55,52,FALSE),D342=5,VLOOKUP(H342,[1]Priv_Workers!$B$2:$BD$55,53,FALSE),D342=6,VLOOKUP(H342,[1]Priv_Workers!$B$2:$BD$55,54)))</f>
        <v>#N/A</v>
      </c>
      <c r="X342" s="3" t="e">
        <f t="shared" si="43"/>
        <v>#N/A</v>
      </c>
      <c r="Y342" s="2" t="e">
        <f>_xlfn.IFS(C342=2014, _xlfn.IFS(E342=1, VLOOKUP(H342, [1]Wage_Info!$B$2:$AH$55, 2, FALSE), E342=2, VLOOKUP(H342, [1]Wage_Info!$B$2:$AH$55, 3, FALSE), E342=3, VLOOKUP(H342, [1]Wage_Info!$B$2:$AH$55, 4, FALSE), E342=4, VLOOKUP(H342, [1]Wage_Info!$B$2:$AH$55, 5, FALSE)), C342=2015, _xlfn.IFS(E342=1, VLOOKUP(H342, [1]Wage_Info!$B$2:$AH$55, 6, FALSE), E342=2, VLOOKUP(H342, [1]Wage_Info!$B$2:$AH$55, 7, FALSE), E342=3, VLOOKUP(H342, [1]Wage_Info!$B$2:$AH$55, 8, FALSE), E342=4, VLOOKUP(H342, [1]Wage_Info!$B$2:$AH$55, 9, FALSE)), C342=2016, _xlfn.IFS(E342=1, VLOOKUP(H342, [1]Wage_Info!$B$2:$AH$55, 10, FALSE), E342=2, VLOOKUP(H342, [1]Wage_Info!$B$2:$AH$55, 11, FALSE), E342=3, VLOOKUP(H342, [1]Wage_Info!$B$2:$AH$55, 12, FALSE), E342=4, VLOOKUP(H342, [1]Wage_Info!$B$2:$AH$55, 13, FALSE)), C342=2017, _xlfn.IFS(E342=1, VLOOKUP(H342, [1]Wage_Info!$B$2:$AH$55, 14, FALSE), E342=2, VLOOKUP(H342, [1]Wage_Info!$B$2:$AH$55, 15, FALSE), E342=3, VLOOKUP(H342, [1]Wage_Info!$B$2:$AH$55, 16, FALSE), E342=4, VLOOKUP(H342, [1]Wage_Info!$B$2:$AH$55, 17, FALSE)), C342 = 2018, _xlfn.IFS(E342=1, VLOOKUP(H342, [1]Wage_Info!$B$2:$AH$55, 18, FALSE), E342=3, VLOOKUP(H342, [1]Wage_Info!$B$2:$AH$55, 19, FALSE)))</f>
        <v>#N/A</v>
      </c>
      <c r="Z342" s="2" t="e">
        <f>_xlfn.IFS(C342=2014, _xlfn.IFS(E342=1, VLOOKUP(H342, [1]Wage_Info!$B$2:$AL$55, 20, FALSE), E342=2, VLOOKUP(H342, [1]Wage_Info!$B$2:$AL$55, 21, FALSE), E342=3, VLOOKUP(H342, [1]Wage_Info!$B$2:$AL$55, 22, FALSE), E342=4, VLOOKUP(H342, [1]Wage_Info!$B$2:$AL$55, 23, FALSE)), C342=2015, _xlfn.IFS(E342=1, VLOOKUP(H342, [1]Wage_Info!$B$2:$AL$55, 24, FALSE), E342=2, VLOOKUP(H342, [1]Wage_Info!$B$2:$AL$55, 25, FALSE), E342=3, VLOOKUP(H342, [1]Wage_Info!$B$2:$AL$55, 26, FALSE), E342=4, VLOOKUP(H342, [1]Wage_Info!$B$2:$AL$55, 27, FALSE)), C342=2016, _xlfn.IFS(E342=1, VLOOKUP(H342, [1]Wage_Info!$B$2:$AL$55, 28, FALSE), E342=2, VLOOKUP(H342, [1]Wage_Info!$B$2:$AL$55, 29, FALSE), E342=3, VLOOKUP(H342, [1]Wage_Info!$B$2:$AL$55, 30, FALSE), E342=4, VLOOKUP(H342, [1]Wage_Info!$B$2:$AL$55, 31, FALSE)), C342=2017, _xlfn.IFS(E342=1, VLOOKUP(H342, [1]Wage_Info!$B$2:$AL$55, 32, FALSE), E342=2, VLOOKUP(H342, [1]Wage_Info!$B$2:$AL$55, 33, FALSE), E342=3, VLOOKUP(H342, [1]Wage_Info!$B$2:$AL$55, 34, FALSE), E342=4, VLOOKUP(H342, [1]Wage_Info!$B$2:$AL$55, 35, FALSE)), C342 = 2018, _xlfn.IFS(E342=1, VLOOKUP(H342, [1]Wage_Info!$B$2:$AL$55, 36, FALSE), E342=2, VLOOKUP(H342, [1]Wage_Info!$B$2:$AL$55, 37, FALSE)))</f>
        <v>#N/A</v>
      </c>
      <c r="AA342" s="4" t="e">
        <f t="shared" si="44"/>
        <v>#N/A</v>
      </c>
      <c r="AB342">
        <f>[1]Key!C342</f>
        <v>0</v>
      </c>
      <c r="AC342">
        <f t="shared" si="45"/>
        <v>1</v>
      </c>
      <c r="AD342">
        <f t="shared" si="46"/>
        <v>0</v>
      </c>
      <c r="AE342">
        <f t="shared" si="47"/>
        <v>1</v>
      </c>
      <c r="AF342">
        <f>[1]Key!D342</f>
        <v>0</v>
      </c>
    </row>
    <row r="343" spans="1:32" x14ac:dyDescent="0.3">
      <c r="A343">
        <v>342</v>
      </c>
      <c r="B343">
        <v>22</v>
      </c>
      <c r="E343" t="e">
        <f t="shared" si="40"/>
        <v>#N/A</v>
      </c>
      <c r="F343">
        <v>2015</v>
      </c>
      <c r="G343" t="s">
        <v>40</v>
      </c>
      <c r="H343" s="1">
        <f>VALUE(IF(G343="foreign",53,SUBSTITUTE(G343,G343,VLOOKUP(G343,[1]Key!$G$2:$H$55,2,))))</f>
        <v>5</v>
      </c>
      <c r="I343" t="s">
        <v>97</v>
      </c>
      <c r="J343">
        <f>VALUE(_xlfn.IFS(I343="foreign",53,I343="fictional",54, I343="unspecified", 55, NOT(OR(I343="foreign",I343="fictional")),SUBSTITUTE(I343,I343,VLOOKUP(I343,[1]Key!$G$2:$H$55,2,))))</f>
        <v>54</v>
      </c>
      <c r="K343">
        <f t="shared" si="41"/>
        <v>0</v>
      </c>
      <c r="L343">
        <f>VLOOKUP(H343, [1]Key!$H$2:$K$54, 2)</f>
        <v>3</v>
      </c>
      <c r="M343">
        <f>VLOOKUP(J343, [1]Key!$H$2:$K$54, 2)</f>
        <v>0</v>
      </c>
      <c r="N343">
        <f>VLOOKUP("*"&amp;G343&amp;"*",[1]Key!$N$2:$O$6,2,FALSE)</f>
        <v>4</v>
      </c>
      <c r="O343">
        <f>VLOOKUP("*"&amp;G343&amp;"*",[1]Key!$R$2:$S$11,2,FALSE)</f>
        <v>6</v>
      </c>
      <c r="P343">
        <v>3749</v>
      </c>
      <c r="Q343" s="2">
        <v>175000000</v>
      </c>
      <c r="R343" t="s">
        <v>34</v>
      </c>
      <c r="S343">
        <f>VLOOKUP(R343, [1]Key!$U$2:$V$27, 2, FALSE)</f>
        <v>2</v>
      </c>
      <c r="T343">
        <f t="shared" si="42"/>
        <v>0</v>
      </c>
      <c r="U343" t="e">
        <f>_xlfn.IFS(C343=2018, VLOOKUP(H343, '[1]State Pop'!$B$2:$G$55,6),C343=2017, VLOOKUP(H343, '[1]State Pop'!$B$2:$F$55,5),C343=2016, VLOOKUP(H343, '[1]State Pop'!$B$2:$F$55,4), C343=2015, VLOOKUP(H343, '[1]State Pop'!$B$2:$F$55,3), C343=2014, VLOOKUP(H343, '[1]State Pop'!$B$2:$F$55,2))</f>
        <v>#N/A</v>
      </c>
      <c r="V343" t="e">
        <f>_xlfn.IFS(C343=2014,_xlfn.IFS(D343=1,VLOOKUP(H343,[1]Film_Workers!$B$2:$BD$55,2,FALSE),D343=2,VLOOKUP(H343,[1]Film_Workers!$B$2:$BD$55,3,FALSE),D343=3,VLOOKUP(H343,[1]Film_Workers!$B$2:$BD$55,4,FALSE),D343=4,VLOOKUP(H343,[1]Film_Workers!$B$2:$BD$55,5,FALSE),D343=5,VLOOKUP(H343,[1]Film_Workers!$B$2:$BD$55,6,FALSE),D343=6,VLOOKUP(H343,[1]Film_Workers!$B$2:$BD$55,7,FALSE),D343=7,VLOOKUP(H343,[1]Film_Workers!$B$2:$BD$55,8,FALSE),D343=8,VLOOKUP(H343,[1]Film_Workers!$B$2:$BD$55,9,FALSE),D343=9,VLOOKUP(H343,[1]Film_Workers!$B$2:$BD$55,10,FALSE),D343=10,VLOOKUP(H343,[1]Film_Workers!$B$2:$BD$55,11,FALSE),D343=11,VLOOKUP(H343,[1]Film_Workers!$B$2:$BD$55,12,FALSE),D343=12,VLOOKUP(H343,[1]Film_Workers!$B$2:$BD$55,13,FALSE)),C343=2015,_xlfn.IFS(D343=1,VLOOKUP(H343,[1]Film_Workers!$B$2:$BD$55,14,FALSE),D343=2,VLOOKUP(H343,[1]Film_Workers!$B$2:$BD$55,15,FALSE),D343=3,VLOOKUP(H343,[1]Film_Workers!$B$2:$BD$55,16,FALSE),D343=4,VLOOKUP(H343,[1]Film_Workers!$B$2:$BD$55,17,FALSE),D343=5,VLOOKUP(H343,[1]Film_Workers!$B$2:$BD$55,18,FALSE),D343=6,VLOOKUP(H343,[1]Film_Workers!$B$2:$BD$55,19,FALSE),D343=7,VLOOKUP(H343,[1]Film_Workers!$B$2:$BD$55,20,FALSE),D343=8,VLOOKUP(H343,[1]Film_Workers!$B$2:$BD$55,21,FALSE),D343=9,VLOOKUP(H343,[1]Film_Workers!$B$2:$BD$55,22,FALSE),D343=10,VLOOKUP(H343,[1]Film_Workers!$B$2:$BD$55,23,FALSE),D343=11,VLOOKUP(H343,[1]Film_Workers!$B$2:$BD$55,24,FALSE),D343=12,VLOOKUP(H343,[1]Film_Workers!$B$2:$BD$55,25,FALSE)),C343=2016,_xlfn.IFS(D343=1,VLOOKUP(H343,[1]Film_Workers!$B$2:$BD$55,26,FALSE),D343=2,VLOOKUP(H343,[1]Film_Workers!$B$2:$BD$55,27,FALSE),D343=3,VLOOKUP(H343,[1]Film_Workers!$B$2:$BD$55,28,FALSE),D343=4,VLOOKUP(H343,[1]Film_Workers!$B$2:$BD$55,29,FALSE),D343=5,VLOOKUP(H343,[1]Film_Workers!$B$2:$BD$55,30,FALSE),D343=6,VLOOKUP(H343,[1]Film_Workers!$B$2:$BD$55,31,FALSE),D343=7,VLOOKUP(H343,[1]Film_Workers!$B$2:$BD$55,32,FALSE),D343=8,VLOOKUP(H343,[1]Film_Workers!$B$2:$BD$55,33,FALSE),D343=9,VLOOKUP(H343,[1]Film_Workers!$B$2:$BD$55,34,FALSE),D343=10,VLOOKUP(H343,[1]Film_Workers!$B$2:$BD$55,35,FALSE),D343=11,VLOOKUP(H343,[1]Film_Workers!$B$2:$BD$55,36,FALSE),D343=12,VLOOKUP(H343,[1]Film_Workers!$B$2:$BD$55,37,FALSE)),C343=2017,_xlfn.IFS(D343=1,VLOOKUP(H343,[1]Film_Workers!$B$2:$BD$55,38,FALSE),D343=2,VLOOKUP(H343,[1]Film_Workers!$B$2:$BD$55,39,FALSE),D343=3,VLOOKUP(H343,[1]Film_Workers!$B$2:$BD$55,40,FALSE),D343=4,VLOOKUP(H343,[1]Film_Workers!$B$2:$BD$55,41,FALSE),D343=5,VLOOKUP(H343,[1]Film_Workers!$B$2:$BD$55,42,FALSE),D343=6,VLOOKUP(H343,[1]Film_Workers!$B$2:$BD$55,43,FALSE),D343=7,VLOOKUP(H343,[1]Film_Workers!$B$2:$BD$55,43,FALSE),D343=8,VLOOKUP(H343,[1]Film_Workers!$B$2:$BD$55,44,FALSE),D343=9,VLOOKUP(H343,[1]Film_Workers!$B$2:$BD$55,45,FALSE),D343=10,VLOOKUP(H343,[1]Film_Workers!$B$2:$BD$55,46,FALSE),D343=11,VLOOKUP(H343,[1]Film_Workers!$B$2:$BD$55,47,FALSE),D343=12,VLOOKUP(H343,[1]Film_Workers!$B$2:$BD$55,48)),C343=2018,_xlfn.IFS(D343=1,VLOOKUP(H343,[1]Film_Workers!$B$2:$BD$55,49,FALSE),D343=2,VLOOKUP(H343,[1]Film_Workers!$B$2:$BD$55,50,FALSE),D343=3,VLOOKUP(H343,[1]Film_Workers!$B$2:$BD$55,51,FALSE),D343=4,VLOOKUP(H343,[1]Film_Workers!$B$2:$BD$55,52,FALSE),D343=5,VLOOKUP(H343,[1]Film_Workers!$B$2:$BD$55,53,FALSE),D343=6,VLOOKUP(H343,[1]Film_Workers!$B$2:$BD$55,54)))</f>
        <v>#N/A</v>
      </c>
      <c r="W343" t="e">
        <f>_xlfn.IFS(C343=2014,_xlfn.IFS(D343=1,VLOOKUP(H343,[1]Priv_Workers!$B$2:$BD$55,2,FALSE),D343=2,VLOOKUP(H343,[1]Priv_Workers!$B$2:$BD$55,3,FALSE),D343=3,VLOOKUP(H343,[1]Priv_Workers!$B$2:$BD$55,4,FALSE),D343=4,VLOOKUP(H343,[1]Priv_Workers!$B$2:$BD$55,5,FALSE),D343=5,VLOOKUP(H343,[1]Priv_Workers!$B$2:$BD$55,6,FALSE),D343=6,VLOOKUP(H343,[1]Priv_Workers!$B$2:$BD$55,7,FALSE),D343=7,VLOOKUP(H343,[1]Priv_Workers!$B$2:$BD$55,8,FALSE),D343=8,VLOOKUP(H343,[1]Priv_Workers!$B$2:$BD$55,9,FALSE),D343=9,VLOOKUP(H343,[1]Priv_Workers!$B$2:$BD$55,10,FALSE),D343=10,VLOOKUP(H343,[1]Priv_Workers!$B$2:$BD$55,11,FALSE),D343=11,VLOOKUP(H343,[1]Priv_Workers!$B$2:$BD$55,12,FALSE),D343=12,VLOOKUP(H343,[1]Priv_Workers!$B$2:$BD$55,13,FALSE)),C343=2015,_xlfn.IFS(D343=1,VLOOKUP(H343,[1]Priv_Workers!$B$2:$BD$55,14,FALSE),D343=2,VLOOKUP(H343,[1]Priv_Workers!$B$2:$BD$55,15,FALSE),D343=3,VLOOKUP(H343,[1]Priv_Workers!$B$2:$BD$55,16,FALSE),D343=4,VLOOKUP(H343,[1]Priv_Workers!$B$2:$BD$55,17,FALSE),D343=5,VLOOKUP(H343,[1]Priv_Workers!$B$2:$BD$55,18,FALSE),D343=6,VLOOKUP(H343,[1]Priv_Workers!$B$2:$BD$55,19,FALSE),D343=7,VLOOKUP(H343,[1]Priv_Workers!$B$2:$BD$55,20,FALSE),D343=8,VLOOKUP(H343,[1]Priv_Workers!$B$2:$BD$55,21,FALSE),D343=9,VLOOKUP(H343,[1]Priv_Workers!$B$2:$BD$55,22,FALSE),D343=10,VLOOKUP(H343,[1]Priv_Workers!$B$2:$BD$55,23,FALSE),D343=11,VLOOKUP(H343,[1]Priv_Workers!$B$2:$BD$55,24,FALSE),D343=12,VLOOKUP(H343,[1]Priv_Workers!$B$2:$BD$55,25,FALSE)),C343=2016,_xlfn.IFS(D343=1,VLOOKUP(H343,[1]Priv_Workers!$B$2:$BD$55,26,FALSE),D343=2,VLOOKUP(H343,[1]Priv_Workers!$B$2:$BD$55,27,FALSE),D343=3,VLOOKUP(H343,[1]Priv_Workers!$B$2:$BD$55,28,FALSE),D343=4,VLOOKUP(H343,[1]Priv_Workers!$B$2:$BD$55,29,FALSE),D343=5,VLOOKUP(H343,[1]Priv_Workers!$B$2:$BD$55,30,FALSE),D343=6,VLOOKUP(H343,[1]Priv_Workers!$B$2:$BD$55,31,FALSE),D343=7,VLOOKUP(H343,[1]Priv_Workers!$B$2:$BD$55,32,FALSE),D343=8,VLOOKUP(H343,[1]Priv_Workers!$B$2:$BD$55,33,FALSE),D343=9,VLOOKUP(H343,[1]Priv_Workers!$B$2:$BD$55,34,FALSE),D343=10,VLOOKUP(H343,[1]Priv_Workers!$B$2:$BD$55,35,FALSE),D343=11,VLOOKUP(H343,[1]Priv_Workers!$B$2:$BD$55,36,FALSE),D343=12,VLOOKUP(H343,[1]Priv_Workers!$B$2:$BD$55,37,FALSE)),C343=2017,_xlfn.IFS(D343=1,VLOOKUP(H343,[1]Priv_Workers!$B$2:$BD$55,38,FALSE),D343=2,VLOOKUP(H343,[1]Priv_Workers!$B$2:$BD$55,39,FALSE),D343=3,VLOOKUP(H343,[1]Priv_Workers!$B$2:$BD$55,40,FALSE),D343=4,VLOOKUP(H343,[1]Priv_Workers!$B$2:$BD$55,41,FALSE),D343=5,VLOOKUP(H343,[1]Priv_Workers!$B$2:$BD$55,42,FALSE),D343=6,VLOOKUP(H343,[1]Priv_Workers!$B$2:$BD$55,43,FALSE),D343=7,VLOOKUP(H343,[1]Priv_Workers!$B$2:$BD$55,43,FALSE),D343=8,VLOOKUP(H343,[1]Priv_Workers!$B$2:$BD$55,44,FALSE),D343=9,VLOOKUP(H343,[1]Priv_Workers!$B$2:$BD$55,45,FALSE),D343=10,VLOOKUP(H343,[1]Priv_Workers!$B$2:$BD$55,46,FALSE),D343=11,VLOOKUP(H343,[1]Priv_Workers!$B$2:$BD$55,47,FALSE),D343=12,VLOOKUP(H343,[1]Priv_Workers!$B$2:$BD$55,48)),C343=2018,_xlfn.IFS(D343=1,VLOOKUP(H343,[1]Priv_Workers!$B$2:$BD$55,49,FALSE),D343=2,VLOOKUP(H343,[1]Priv_Workers!$B$2:$BD$55,50,FALSE),D343=3,VLOOKUP(H343,[1]Priv_Workers!$B$2:$BD$55,51,FALSE),D343=4,VLOOKUP(H343,[1]Priv_Workers!$B$2:$BD$55,52,FALSE),D343=5,VLOOKUP(H343,[1]Priv_Workers!$B$2:$BD$55,53,FALSE),D343=6,VLOOKUP(H343,[1]Priv_Workers!$B$2:$BD$55,54)))</f>
        <v>#N/A</v>
      </c>
      <c r="X343" s="3" t="e">
        <f t="shared" si="43"/>
        <v>#N/A</v>
      </c>
      <c r="Y343" s="2" t="e">
        <f>_xlfn.IFS(C343=2014, _xlfn.IFS(E343=1, VLOOKUP(H343, [1]Wage_Info!$B$2:$AH$55, 2, FALSE), E343=2, VLOOKUP(H343, [1]Wage_Info!$B$2:$AH$55, 3, FALSE), E343=3, VLOOKUP(H343, [1]Wage_Info!$B$2:$AH$55, 4, FALSE), E343=4, VLOOKUP(H343, [1]Wage_Info!$B$2:$AH$55, 5, FALSE)), C343=2015, _xlfn.IFS(E343=1, VLOOKUP(H343, [1]Wage_Info!$B$2:$AH$55, 6, FALSE), E343=2, VLOOKUP(H343, [1]Wage_Info!$B$2:$AH$55, 7, FALSE), E343=3, VLOOKUP(H343, [1]Wage_Info!$B$2:$AH$55, 8, FALSE), E343=4, VLOOKUP(H343, [1]Wage_Info!$B$2:$AH$55, 9, FALSE)), C343=2016, _xlfn.IFS(E343=1, VLOOKUP(H343, [1]Wage_Info!$B$2:$AH$55, 10, FALSE), E343=2, VLOOKUP(H343, [1]Wage_Info!$B$2:$AH$55, 11, FALSE), E343=3, VLOOKUP(H343, [1]Wage_Info!$B$2:$AH$55, 12, FALSE), E343=4, VLOOKUP(H343, [1]Wage_Info!$B$2:$AH$55, 13, FALSE)), C343=2017, _xlfn.IFS(E343=1, VLOOKUP(H343, [1]Wage_Info!$B$2:$AH$55, 14, FALSE), E343=2, VLOOKUP(H343, [1]Wage_Info!$B$2:$AH$55, 15, FALSE), E343=3, VLOOKUP(H343, [1]Wage_Info!$B$2:$AH$55, 16, FALSE), E343=4, VLOOKUP(H343, [1]Wage_Info!$B$2:$AH$55, 17, FALSE)), C343 = 2018, _xlfn.IFS(E343=1, VLOOKUP(H343, [1]Wage_Info!$B$2:$AH$55, 18, FALSE), E343=3, VLOOKUP(H343, [1]Wage_Info!$B$2:$AH$55, 19, FALSE)))</f>
        <v>#N/A</v>
      </c>
      <c r="Z343" s="2" t="e">
        <f>_xlfn.IFS(C343=2014, _xlfn.IFS(E343=1, VLOOKUP(H343, [1]Wage_Info!$B$2:$AL$55, 20, FALSE), E343=2, VLOOKUP(H343, [1]Wage_Info!$B$2:$AL$55, 21, FALSE), E343=3, VLOOKUP(H343, [1]Wage_Info!$B$2:$AL$55, 22, FALSE), E343=4, VLOOKUP(H343, [1]Wage_Info!$B$2:$AL$55, 23, FALSE)), C343=2015, _xlfn.IFS(E343=1, VLOOKUP(H343, [1]Wage_Info!$B$2:$AL$55, 24, FALSE), E343=2, VLOOKUP(H343, [1]Wage_Info!$B$2:$AL$55, 25, FALSE), E343=3, VLOOKUP(H343, [1]Wage_Info!$B$2:$AL$55, 26, FALSE), E343=4, VLOOKUP(H343, [1]Wage_Info!$B$2:$AL$55, 27, FALSE)), C343=2016, _xlfn.IFS(E343=1, VLOOKUP(H343, [1]Wage_Info!$B$2:$AL$55, 28, FALSE), E343=2, VLOOKUP(H343, [1]Wage_Info!$B$2:$AL$55, 29, FALSE), E343=3, VLOOKUP(H343, [1]Wage_Info!$B$2:$AL$55, 30, FALSE), E343=4, VLOOKUP(H343, [1]Wage_Info!$B$2:$AL$55, 31, FALSE)), C343=2017, _xlfn.IFS(E343=1, VLOOKUP(H343, [1]Wage_Info!$B$2:$AL$55, 32, FALSE), E343=2, VLOOKUP(H343, [1]Wage_Info!$B$2:$AL$55, 33, FALSE), E343=3, VLOOKUP(H343, [1]Wage_Info!$B$2:$AL$55, 34, FALSE), E343=4, VLOOKUP(H343, [1]Wage_Info!$B$2:$AL$55, 35, FALSE)), C343 = 2018, _xlfn.IFS(E343=1, VLOOKUP(H343, [1]Wage_Info!$B$2:$AL$55, 36, FALSE), E343=2, VLOOKUP(H343, [1]Wage_Info!$B$2:$AL$55, 37, FALSE)))</f>
        <v>#N/A</v>
      </c>
      <c r="AA343" s="4" t="e">
        <f t="shared" si="44"/>
        <v>#N/A</v>
      </c>
      <c r="AB343">
        <f>[1]Key!C343</f>
        <v>0</v>
      </c>
      <c r="AC343">
        <f t="shared" si="45"/>
        <v>1</v>
      </c>
      <c r="AD343">
        <f t="shared" si="46"/>
        <v>0</v>
      </c>
      <c r="AE343">
        <f t="shared" si="47"/>
        <v>1</v>
      </c>
      <c r="AF343">
        <f>[1]Key!D343</f>
        <v>0</v>
      </c>
    </row>
    <row r="344" spans="1:32" x14ac:dyDescent="0.3">
      <c r="A344">
        <v>343</v>
      </c>
      <c r="B344">
        <v>23</v>
      </c>
      <c r="C344">
        <v>2014</v>
      </c>
      <c r="D344">
        <v>5</v>
      </c>
      <c r="E344">
        <f t="shared" si="40"/>
        <v>2</v>
      </c>
      <c r="F344">
        <v>2015</v>
      </c>
      <c r="G344" t="s">
        <v>62</v>
      </c>
      <c r="H344" s="1">
        <f>VALUE(IF(G344="foreign",53,SUBSTITUTE(G344,G344,VLOOKUP(G344,[1]Key!$G$2:$H$55,2,))))</f>
        <v>53</v>
      </c>
      <c r="I344" t="s">
        <v>74</v>
      </c>
      <c r="J344">
        <f>VALUE(_xlfn.IFS(I344="foreign",53,I344="fictional",54, I344="unspecified", 55, NOT(OR(I344="foreign",I344="fictional")),SUBSTITUTE(I344,I344,VLOOKUP(I344,[1]Key!$G$2:$H$55,2,))))</f>
        <v>9</v>
      </c>
      <c r="K344">
        <f t="shared" si="41"/>
        <v>0</v>
      </c>
      <c r="L344">
        <f>VLOOKUP(H344, [1]Key!$H$2:$K$54, 2)</f>
        <v>0</v>
      </c>
      <c r="M344">
        <f>VLOOKUP(J344, [1]Key!$H$2:$K$54, 2)</f>
        <v>2</v>
      </c>
      <c r="N344">
        <f>VLOOKUP("*"&amp;G344&amp;"*",[1]Key!$N$2:$O$6,2,FALSE)</f>
        <v>0</v>
      </c>
      <c r="O344">
        <f>VLOOKUP("*"&amp;G344&amp;"*",[1]Key!$R$2:$S$11,2,FALSE)</f>
        <v>0</v>
      </c>
      <c r="P344">
        <v>3723</v>
      </c>
      <c r="Q344" s="2">
        <v>129000000</v>
      </c>
      <c r="R344" t="s">
        <v>61</v>
      </c>
      <c r="S344">
        <f>VLOOKUP(R344, [1]Key!$U$2:$V$27, 2, FALSE)</f>
        <v>6</v>
      </c>
      <c r="T344">
        <f t="shared" si="42"/>
        <v>0</v>
      </c>
      <c r="U344">
        <f>_xlfn.IFS(C344=2018, VLOOKUP(H344, '[1]State Pop'!$B$2:$G$55,6),C344=2017, VLOOKUP(H344, '[1]State Pop'!$B$2:$F$55,5),C344=2016, VLOOKUP(H344, '[1]State Pop'!$B$2:$F$55,4), C344=2015, VLOOKUP(H344, '[1]State Pop'!$B$2:$F$55,3), C344=2014, VLOOKUP(H344, '[1]State Pop'!$B$2:$F$55,2))</f>
        <v>0</v>
      </c>
      <c r="V344">
        <f>_xlfn.IFS(C344=2014,_xlfn.IFS(D344=1,VLOOKUP(H344,[1]Film_Workers!$B$2:$BD$55,2,FALSE),D344=2,VLOOKUP(H344,[1]Film_Workers!$B$2:$BD$55,3,FALSE),D344=3,VLOOKUP(H344,[1]Film_Workers!$B$2:$BD$55,4,FALSE),D344=4,VLOOKUP(H344,[1]Film_Workers!$B$2:$BD$55,5,FALSE),D344=5,VLOOKUP(H344,[1]Film_Workers!$B$2:$BD$55,6,FALSE),D344=6,VLOOKUP(H344,[1]Film_Workers!$B$2:$BD$55,7,FALSE),D344=7,VLOOKUP(H344,[1]Film_Workers!$B$2:$BD$55,8,FALSE),D344=8,VLOOKUP(H344,[1]Film_Workers!$B$2:$BD$55,9,FALSE),D344=9,VLOOKUP(H344,[1]Film_Workers!$B$2:$BD$55,10,FALSE),D344=10,VLOOKUP(H344,[1]Film_Workers!$B$2:$BD$55,11,FALSE),D344=11,VLOOKUP(H344,[1]Film_Workers!$B$2:$BD$55,12,FALSE),D344=12,VLOOKUP(H344,[1]Film_Workers!$B$2:$BD$55,13,FALSE)),C344=2015,_xlfn.IFS(D344=1,VLOOKUP(H344,[1]Film_Workers!$B$2:$BD$55,14,FALSE),D344=2,VLOOKUP(H344,[1]Film_Workers!$B$2:$BD$55,15,FALSE),D344=3,VLOOKUP(H344,[1]Film_Workers!$B$2:$BD$55,16,FALSE),D344=4,VLOOKUP(H344,[1]Film_Workers!$B$2:$BD$55,17,FALSE),D344=5,VLOOKUP(H344,[1]Film_Workers!$B$2:$BD$55,18,FALSE),D344=6,VLOOKUP(H344,[1]Film_Workers!$B$2:$BD$55,19,FALSE),D344=7,VLOOKUP(H344,[1]Film_Workers!$B$2:$BD$55,20,FALSE),D344=8,VLOOKUP(H344,[1]Film_Workers!$B$2:$BD$55,21,FALSE),D344=9,VLOOKUP(H344,[1]Film_Workers!$B$2:$BD$55,22,FALSE),D344=10,VLOOKUP(H344,[1]Film_Workers!$B$2:$BD$55,23,FALSE),D344=11,VLOOKUP(H344,[1]Film_Workers!$B$2:$BD$55,24,FALSE),D344=12,VLOOKUP(H344,[1]Film_Workers!$B$2:$BD$55,25,FALSE)),C344=2016,_xlfn.IFS(D344=1,VLOOKUP(H344,[1]Film_Workers!$B$2:$BD$55,26,FALSE),D344=2,VLOOKUP(H344,[1]Film_Workers!$B$2:$BD$55,27,FALSE),D344=3,VLOOKUP(H344,[1]Film_Workers!$B$2:$BD$55,28,FALSE),D344=4,VLOOKUP(H344,[1]Film_Workers!$B$2:$BD$55,29,FALSE),D344=5,VLOOKUP(H344,[1]Film_Workers!$B$2:$BD$55,30,FALSE),D344=6,VLOOKUP(H344,[1]Film_Workers!$B$2:$BD$55,31,FALSE),D344=7,VLOOKUP(H344,[1]Film_Workers!$B$2:$BD$55,32,FALSE),D344=8,VLOOKUP(H344,[1]Film_Workers!$B$2:$BD$55,33,FALSE),D344=9,VLOOKUP(H344,[1]Film_Workers!$B$2:$BD$55,34,FALSE),D344=10,VLOOKUP(H344,[1]Film_Workers!$B$2:$BD$55,35,FALSE),D344=11,VLOOKUP(H344,[1]Film_Workers!$B$2:$BD$55,36,FALSE),D344=12,VLOOKUP(H344,[1]Film_Workers!$B$2:$BD$55,37,FALSE)),C344=2017,_xlfn.IFS(D344=1,VLOOKUP(H344,[1]Film_Workers!$B$2:$BD$55,38,FALSE),D344=2,VLOOKUP(H344,[1]Film_Workers!$B$2:$BD$55,39,FALSE),D344=3,VLOOKUP(H344,[1]Film_Workers!$B$2:$BD$55,40,FALSE),D344=4,VLOOKUP(H344,[1]Film_Workers!$B$2:$BD$55,41,FALSE),D344=5,VLOOKUP(H344,[1]Film_Workers!$B$2:$BD$55,42,FALSE),D344=6,VLOOKUP(H344,[1]Film_Workers!$B$2:$BD$55,43,FALSE),D344=7,VLOOKUP(H344,[1]Film_Workers!$B$2:$BD$55,43,FALSE),D344=8,VLOOKUP(H344,[1]Film_Workers!$B$2:$BD$55,44,FALSE),D344=9,VLOOKUP(H344,[1]Film_Workers!$B$2:$BD$55,45,FALSE),D344=10,VLOOKUP(H344,[1]Film_Workers!$B$2:$BD$55,46,FALSE),D344=11,VLOOKUP(H344,[1]Film_Workers!$B$2:$BD$55,47,FALSE),D344=12,VLOOKUP(H344,[1]Film_Workers!$B$2:$BD$55,48)),C344=2018,_xlfn.IFS(D344=1,VLOOKUP(H344,[1]Film_Workers!$B$2:$BD$55,49,FALSE),D344=2,VLOOKUP(H344,[1]Film_Workers!$B$2:$BD$55,50,FALSE),D344=3,VLOOKUP(H344,[1]Film_Workers!$B$2:$BD$55,51,FALSE),D344=4,VLOOKUP(H344,[1]Film_Workers!$B$2:$BD$55,52,FALSE),D344=5,VLOOKUP(H344,[1]Film_Workers!$B$2:$BD$55,53,FALSE),D344=6,VLOOKUP(H344,[1]Film_Workers!$B$2:$BD$55,54)))</f>
        <v>0</v>
      </c>
      <c r="W344">
        <f>_xlfn.IFS(C344=2014,_xlfn.IFS(D344=1,VLOOKUP(H344,[1]Priv_Workers!$B$2:$BD$55,2,FALSE),D344=2,VLOOKUP(H344,[1]Priv_Workers!$B$2:$BD$55,3,FALSE),D344=3,VLOOKUP(H344,[1]Priv_Workers!$B$2:$BD$55,4,FALSE),D344=4,VLOOKUP(H344,[1]Priv_Workers!$B$2:$BD$55,5,FALSE),D344=5,VLOOKUP(H344,[1]Priv_Workers!$B$2:$BD$55,6,FALSE),D344=6,VLOOKUP(H344,[1]Priv_Workers!$B$2:$BD$55,7,FALSE),D344=7,VLOOKUP(H344,[1]Priv_Workers!$B$2:$BD$55,8,FALSE),D344=8,VLOOKUP(H344,[1]Priv_Workers!$B$2:$BD$55,9,FALSE),D344=9,VLOOKUP(H344,[1]Priv_Workers!$B$2:$BD$55,10,FALSE),D344=10,VLOOKUP(H344,[1]Priv_Workers!$B$2:$BD$55,11,FALSE),D344=11,VLOOKUP(H344,[1]Priv_Workers!$B$2:$BD$55,12,FALSE),D344=12,VLOOKUP(H344,[1]Priv_Workers!$B$2:$BD$55,13,FALSE)),C344=2015,_xlfn.IFS(D344=1,VLOOKUP(H344,[1]Priv_Workers!$B$2:$BD$55,14,FALSE),D344=2,VLOOKUP(H344,[1]Priv_Workers!$B$2:$BD$55,15,FALSE),D344=3,VLOOKUP(H344,[1]Priv_Workers!$B$2:$BD$55,16,FALSE),D344=4,VLOOKUP(H344,[1]Priv_Workers!$B$2:$BD$55,17,FALSE),D344=5,VLOOKUP(H344,[1]Priv_Workers!$B$2:$BD$55,18,FALSE),D344=6,VLOOKUP(H344,[1]Priv_Workers!$B$2:$BD$55,19,FALSE),D344=7,VLOOKUP(H344,[1]Priv_Workers!$B$2:$BD$55,20,FALSE),D344=8,VLOOKUP(H344,[1]Priv_Workers!$B$2:$BD$55,21,FALSE),D344=9,VLOOKUP(H344,[1]Priv_Workers!$B$2:$BD$55,22,FALSE),D344=10,VLOOKUP(H344,[1]Priv_Workers!$B$2:$BD$55,23,FALSE),D344=11,VLOOKUP(H344,[1]Priv_Workers!$B$2:$BD$55,24,FALSE),D344=12,VLOOKUP(H344,[1]Priv_Workers!$B$2:$BD$55,25,FALSE)),C344=2016,_xlfn.IFS(D344=1,VLOOKUP(H344,[1]Priv_Workers!$B$2:$BD$55,26,FALSE),D344=2,VLOOKUP(H344,[1]Priv_Workers!$B$2:$BD$55,27,FALSE),D344=3,VLOOKUP(H344,[1]Priv_Workers!$B$2:$BD$55,28,FALSE),D344=4,VLOOKUP(H344,[1]Priv_Workers!$B$2:$BD$55,29,FALSE),D344=5,VLOOKUP(H344,[1]Priv_Workers!$B$2:$BD$55,30,FALSE),D344=6,VLOOKUP(H344,[1]Priv_Workers!$B$2:$BD$55,31,FALSE),D344=7,VLOOKUP(H344,[1]Priv_Workers!$B$2:$BD$55,32,FALSE),D344=8,VLOOKUP(H344,[1]Priv_Workers!$B$2:$BD$55,33,FALSE),D344=9,VLOOKUP(H344,[1]Priv_Workers!$B$2:$BD$55,34,FALSE),D344=10,VLOOKUP(H344,[1]Priv_Workers!$B$2:$BD$55,35,FALSE),D344=11,VLOOKUP(H344,[1]Priv_Workers!$B$2:$BD$55,36,FALSE),D344=12,VLOOKUP(H344,[1]Priv_Workers!$B$2:$BD$55,37,FALSE)),C344=2017,_xlfn.IFS(D344=1,VLOOKUP(H344,[1]Priv_Workers!$B$2:$BD$55,38,FALSE),D344=2,VLOOKUP(H344,[1]Priv_Workers!$B$2:$BD$55,39,FALSE),D344=3,VLOOKUP(H344,[1]Priv_Workers!$B$2:$BD$55,40,FALSE),D344=4,VLOOKUP(H344,[1]Priv_Workers!$B$2:$BD$55,41,FALSE),D344=5,VLOOKUP(H344,[1]Priv_Workers!$B$2:$BD$55,42,FALSE),D344=6,VLOOKUP(H344,[1]Priv_Workers!$B$2:$BD$55,43,FALSE),D344=7,VLOOKUP(H344,[1]Priv_Workers!$B$2:$BD$55,43,FALSE),D344=8,VLOOKUP(H344,[1]Priv_Workers!$B$2:$BD$55,44,FALSE),D344=9,VLOOKUP(H344,[1]Priv_Workers!$B$2:$BD$55,45,FALSE),D344=10,VLOOKUP(H344,[1]Priv_Workers!$B$2:$BD$55,46,FALSE),D344=11,VLOOKUP(H344,[1]Priv_Workers!$B$2:$BD$55,47,FALSE),D344=12,VLOOKUP(H344,[1]Priv_Workers!$B$2:$BD$55,48)),C344=2018,_xlfn.IFS(D344=1,VLOOKUP(H344,[1]Priv_Workers!$B$2:$BD$55,49,FALSE),D344=2,VLOOKUP(H344,[1]Priv_Workers!$B$2:$BD$55,50,FALSE),D344=3,VLOOKUP(H344,[1]Priv_Workers!$B$2:$BD$55,51,FALSE),D344=4,VLOOKUP(H344,[1]Priv_Workers!$B$2:$BD$55,52,FALSE),D344=5,VLOOKUP(H344,[1]Priv_Workers!$B$2:$BD$55,53,FALSE),D344=6,VLOOKUP(H344,[1]Priv_Workers!$B$2:$BD$55,54)))</f>
        <v>0</v>
      </c>
      <c r="X344" s="3" t="e">
        <f t="shared" si="43"/>
        <v>#DIV/0!</v>
      </c>
      <c r="Y344" s="2">
        <f>_xlfn.IFS(C344=2014, _xlfn.IFS(E344=1, VLOOKUP(H344, [1]Wage_Info!$B$2:$AH$55, 2, FALSE), E344=2, VLOOKUP(H344, [1]Wage_Info!$B$2:$AH$55, 3, FALSE), E344=3, VLOOKUP(H344, [1]Wage_Info!$B$2:$AH$55, 4, FALSE), E344=4, VLOOKUP(H344, [1]Wage_Info!$B$2:$AH$55, 5, FALSE)), C344=2015, _xlfn.IFS(E344=1, VLOOKUP(H344, [1]Wage_Info!$B$2:$AH$55, 6, FALSE), E344=2, VLOOKUP(H344, [1]Wage_Info!$B$2:$AH$55, 7, FALSE), E344=3, VLOOKUP(H344, [1]Wage_Info!$B$2:$AH$55, 8, FALSE), E344=4, VLOOKUP(H344, [1]Wage_Info!$B$2:$AH$55, 9, FALSE)), C344=2016, _xlfn.IFS(E344=1, VLOOKUP(H344, [1]Wage_Info!$B$2:$AH$55, 10, FALSE), E344=2, VLOOKUP(H344, [1]Wage_Info!$B$2:$AH$55, 11, FALSE), E344=3, VLOOKUP(H344, [1]Wage_Info!$B$2:$AH$55, 12, FALSE), E344=4, VLOOKUP(H344, [1]Wage_Info!$B$2:$AH$55, 13, FALSE)), C344=2017, _xlfn.IFS(E344=1, VLOOKUP(H344, [1]Wage_Info!$B$2:$AH$55, 14, FALSE), E344=2, VLOOKUP(H344, [1]Wage_Info!$B$2:$AH$55, 15, FALSE), E344=3, VLOOKUP(H344, [1]Wage_Info!$B$2:$AH$55, 16, FALSE), E344=4, VLOOKUP(H344, [1]Wage_Info!$B$2:$AH$55, 17, FALSE)), C344 = 2018, _xlfn.IFS(E344=1, VLOOKUP(H344, [1]Wage_Info!$B$2:$AH$55, 18, FALSE), E344=3, VLOOKUP(H344, [1]Wage_Info!$B$2:$AH$55, 19, FALSE)))</f>
        <v>0</v>
      </c>
      <c r="Z344" s="2">
        <f>_xlfn.IFS(C344=2014, _xlfn.IFS(E344=1, VLOOKUP(H344, [1]Wage_Info!$B$2:$AL$55, 20, FALSE), E344=2, VLOOKUP(H344, [1]Wage_Info!$B$2:$AL$55, 21, FALSE), E344=3, VLOOKUP(H344, [1]Wage_Info!$B$2:$AL$55, 22, FALSE), E344=4, VLOOKUP(H344, [1]Wage_Info!$B$2:$AL$55, 23, FALSE)), C344=2015, _xlfn.IFS(E344=1, VLOOKUP(H344, [1]Wage_Info!$B$2:$AL$55, 24, FALSE), E344=2, VLOOKUP(H344, [1]Wage_Info!$B$2:$AL$55, 25, FALSE), E344=3, VLOOKUP(H344, [1]Wage_Info!$B$2:$AL$55, 26, FALSE), E344=4, VLOOKUP(H344, [1]Wage_Info!$B$2:$AL$55, 27, FALSE)), C344=2016, _xlfn.IFS(E344=1, VLOOKUP(H344, [1]Wage_Info!$B$2:$AL$55, 28, FALSE), E344=2, VLOOKUP(H344, [1]Wage_Info!$B$2:$AL$55, 29, FALSE), E344=3, VLOOKUP(H344, [1]Wage_Info!$B$2:$AL$55, 30, FALSE), E344=4, VLOOKUP(H344, [1]Wage_Info!$B$2:$AL$55, 31, FALSE)), C344=2017, _xlfn.IFS(E344=1, VLOOKUP(H344, [1]Wage_Info!$B$2:$AL$55, 32, FALSE), E344=2, VLOOKUP(H344, [1]Wage_Info!$B$2:$AL$55, 33, FALSE), E344=3, VLOOKUP(H344, [1]Wage_Info!$B$2:$AL$55, 34, FALSE), E344=4, VLOOKUP(H344, [1]Wage_Info!$B$2:$AL$55, 35, FALSE)), C344 = 2018, _xlfn.IFS(E344=1, VLOOKUP(H344, [1]Wage_Info!$B$2:$AL$55, 36, FALSE), E344=2, VLOOKUP(H344, [1]Wage_Info!$B$2:$AL$55, 37, FALSE)))</f>
        <v>0</v>
      </c>
      <c r="AA344" s="4" t="e">
        <f t="shared" si="44"/>
        <v>#DIV/0!</v>
      </c>
      <c r="AB344">
        <f>[1]Key!C344</f>
        <v>1</v>
      </c>
      <c r="AC344">
        <f t="shared" si="45"/>
        <v>0</v>
      </c>
      <c r="AD344">
        <f t="shared" si="46"/>
        <v>0</v>
      </c>
      <c r="AE344">
        <f t="shared" si="47"/>
        <v>0</v>
      </c>
      <c r="AF344">
        <f>[1]Key!D344</f>
        <v>0</v>
      </c>
    </row>
    <row r="345" spans="1:32" x14ac:dyDescent="0.3">
      <c r="A345">
        <v>344</v>
      </c>
      <c r="B345">
        <v>24</v>
      </c>
      <c r="C345">
        <v>2012</v>
      </c>
      <c r="D345">
        <v>6</v>
      </c>
      <c r="E345">
        <f t="shared" si="40"/>
        <v>2</v>
      </c>
      <c r="F345">
        <v>2015</v>
      </c>
      <c r="G345" t="s">
        <v>62</v>
      </c>
      <c r="H345" s="1">
        <f>VALUE(IF(G345="foreign",53,SUBSTITUTE(G345,G345,VLOOKUP(G345,[1]Key!$G$2:$H$55,2,))))</f>
        <v>53</v>
      </c>
      <c r="I345" t="s">
        <v>97</v>
      </c>
      <c r="J345">
        <f>VALUE(_xlfn.IFS(I345="foreign",53,I345="fictional",54, I345="unspecified", 55, NOT(OR(I345="foreign",I345="fictional")),SUBSTITUTE(I345,I345,VLOOKUP(I345,[1]Key!$G$2:$H$55,2,))))</f>
        <v>54</v>
      </c>
      <c r="K345">
        <f t="shared" si="41"/>
        <v>0</v>
      </c>
      <c r="L345">
        <f>VLOOKUP(H345, [1]Key!$H$2:$K$54, 2)</f>
        <v>0</v>
      </c>
      <c r="M345">
        <f>VLOOKUP(J345, [1]Key!$H$2:$K$54, 2)</f>
        <v>0</v>
      </c>
      <c r="N345">
        <f>VLOOKUP("*"&amp;G345&amp;"*",[1]Key!$N$2:$O$6,2,FALSE)</f>
        <v>0</v>
      </c>
      <c r="O345">
        <f>VLOOKUP("*"&amp;G345&amp;"*",[1]Key!$R$2:$S$11,2,FALSE)</f>
        <v>0</v>
      </c>
      <c r="P345">
        <v>3722</v>
      </c>
      <c r="Q345" s="2">
        <v>150000000</v>
      </c>
      <c r="R345" t="s">
        <v>37</v>
      </c>
      <c r="S345">
        <f>VLOOKUP(R345, [1]Key!$U$2:$V$27, 2, FALSE)</f>
        <v>3</v>
      </c>
      <c r="T345">
        <f t="shared" si="42"/>
        <v>0</v>
      </c>
      <c r="U345" t="e">
        <f>_xlfn.IFS(C345=2018, VLOOKUP(H345, '[1]State Pop'!$B$2:$G$55,6),C345=2017, VLOOKUP(H345, '[1]State Pop'!$B$2:$F$55,5),C345=2016, VLOOKUP(H345, '[1]State Pop'!$B$2:$F$55,4), C345=2015, VLOOKUP(H345, '[1]State Pop'!$B$2:$F$55,3), C345=2014, VLOOKUP(H345, '[1]State Pop'!$B$2:$F$55,2))</f>
        <v>#N/A</v>
      </c>
      <c r="V345" t="e">
        <f>_xlfn.IFS(C345=2014,_xlfn.IFS(D345=1,VLOOKUP(H345,[1]Film_Workers!$B$2:$BD$55,2,FALSE),D345=2,VLOOKUP(H345,[1]Film_Workers!$B$2:$BD$55,3,FALSE),D345=3,VLOOKUP(H345,[1]Film_Workers!$B$2:$BD$55,4,FALSE),D345=4,VLOOKUP(H345,[1]Film_Workers!$B$2:$BD$55,5,FALSE),D345=5,VLOOKUP(H345,[1]Film_Workers!$B$2:$BD$55,6,FALSE),D345=6,VLOOKUP(H345,[1]Film_Workers!$B$2:$BD$55,7,FALSE),D345=7,VLOOKUP(H345,[1]Film_Workers!$B$2:$BD$55,8,FALSE),D345=8,VLOOKUP(H345,[1]Film_Workers!$B$2:$BD$55,9,FALSE),D345=9,VLOOKUP(H345,[1]Film_Workers!$B$2:$BD$55,10,FALSE),D345=10,VLOOKUP(H345,[1]Film_Workers!$B$2:$BD$55,11,FALSE),D345=11,VLOOKUP(H345,[1]Film_Workers!$B$2:$BD$55,12,FALSE),D345=12,VLOOKUP(H345,[1]Film_Workers!$B$2:$BD$55,13,FALSE)),C345=2015,_xlfn.IFS(D345=1,VLOOKUP(H345,[1]Film_Workers!$B$2:$BD$55,14,FALSE),D345=2,VLOOKUP(H345,[1]Film_Workers!$B$2:$BD$55,15,FALSE),D345=3,VLOOKUP(H345,[1]Film_Workers!$B$2:$BD$55,16,FALSE),D345=4,VLOOKUP(H345,[1]Film_Workers!$B$2:$BD$55,17,FALSE),D345=5,VLOOKUP(H345,[1]Film_Workers!$B$2:$BD$55,18,FALSE),D345=6,VLOOKUP(H345,[1]Film_Workers!$B$2:$BD$55,19,FALSE),D345=7,VLOOKUP(H345,[1]Film_Workers!$B$2:$BD$55,20,FALSE),D345=8,VLOOKUP(H345,[1]Film_Workers!$B$2:$BD$55,21,FALSE),D345=9,VLOOKUP(H345,[1]Film_Workers!$B$2:$BD$55,22,FALSE),D345=10,VLOOKUP(H345,[1]Film_Workers!$B$2:$BD$55,23,FALSE),D345=11,VLOOKUP(H345,[1]Film_Workers!$B$2:$BD$55,24,FALSE),D345=12,VLOOKUP(H345,[1]Film_Workers!$B$2:$BD$55,25,FALSE)),C345=2016,_xlfn.IFS(D345=1,VLOOKUP(H345,[1]Film_Workers!$B$2:$BD$55,26,FALSE),D345=2,VLOOKUP(H345,[1]Film_Workers!$B$2:$BD$55,27,FALSE),D345=3,VLOOKUP(H345,[1]Film_Workers!$B$2:$BD$55,28,FALSE),D345=4,VLOOKUP(H345,[1]Film_Workers!$B$2:$BD$55,29,FALSE),D345=5,VLOOKUP(H345,[1]Film_Workers!$B$2:$BD$55,30,FALSE),D345=6,VLOOKUP(H345,[1]Film_Workers!$B$2:$BD$55,31,FALSE),D345=7,VLOOKUP(H345,[1]Film_Workers!$B$2:$BD$55,32,FALSE),D345=8,VLOOKUP(H345,[1]Film_Workers!$B$2:$BD$55,33,FALSE),D345=9,VLOOKUP(H345,[1]Film_Workers!$B$2:$BD$55,34,FALSE),D345=10,VLOOKUP(H345,[1]Film_Workers!$B$2:$BD$55,35,FALSE),D345=11,VLOOKUP(H345,[1]Film_Workers!$B$2:$BD$55,36,FALSE),D345=12,VLOOKUP(H345,[1]Film_Workers!$B$2:$BD$55,37,FALSE)),C345=2017,_xlfn.IFS(D345=1,VLOOKUP(H345,[1]Film_Workers!$B$2:$BD$55,38,FALSE),D345=2,VLOOKUP(H345,[1]Film_Workers!$B$2:$BD$55,39,FALSE),D345=3,VLOOKUP(H345,[1]Film_Workers!$B$2:$BD$55,40,FALSE),D345=4,VLOOKUP(H345,[1]Film_Workers!$B$2:$BD$55,41,FALSE),D345=5,VLOOKUP(H345,[1]Film_Workers!$B$2:$BD$55,42,FALSE),D345=6,VLOOKUP(H345,[1]Film_Workers!$B$2:$BD$55,43,FALSE),D345=7,VLOOKUP(H345,[1]Film_Workers!$B$2:$BD$55,43,FALSE),D345=8,VLOOKUP(H345,[1]Film_Workers!$B$2:$BD$55,44,FALSE),D345=9,VLOOKUP(H345,[1]Film_Workers!$B$2:$BD$55,45,FALSE),D345=10,VLOOKUP(H345,[1]Film_Workers!$B$2:$BD$55,46,FALSE),D345=11,VLOOKUP(H345,[1]Film_Workers!$B$2:$BD$55,47,FALSE),D345=12,VLOOKUP(H345,[1]Film_Workers!$B$2:$BD$55,48)),C345=2018,_xlfn.IFS(D345=1,VLOOKUP(H345,[1]Film_Workers!$B$2:$BD$55,49,FALSE),D345=2,VLOOKUP(H345,[1]Film_Workers!$B$2:$BD$55,50,FALSE),D345=3,VLOOKUP(H345,[1]Film_Workers!$B$2:$BD$55,51,FALSE),D345=4,VLOOKUP(H345,[1]Film_Workers!$B$2:$BD$55,52,FALSE),D345=5,VLOOKUP(H345,[1]Film_Workers!$B$2:$BD$55,53,FALSE),D345=6,VLOOKUP(H345,[1]Film_Workers!$B$2:$BD$55,54)))</f>
        <v>#N/A</v>
      </c>
      <c r="W345" t="e">
        <f>_xlfn.IFS(C345=2014,_xlfn.IFS(D345=1,VLOOKUP(H345,[1]Priv_Workers!$B$2:$BD$55,2,FALSE),D345=2,VLOOKUP(H345,[1]Priv_Workers!$B$2:$BD$55,3,FALSE),D345=3,VLOOKUP(H345,[1]Priv_Workers!$B$2:$BD$55,4,FALSE),D345=4,VLOOKUP(H345,[1]Priv_Workers!$B$2:$BD$55,5,FALSE),D345=5,VLOOKUP(H345,[1]Priv_Workers!$B$2:$BD$55,6,FALSE),D345=6,VLOOKUP(H345,[1]Priv_Workers!$B$2:$BD$55,7,FALSE),D345=7,VLOOKUP(H345,[1]Priv_Workers!$B$2:$BD$55,8,FALSE),D345=8,VLOOKUP(H345,[1]Priv_Workers!$B$2:$BD$55,9,FALSE),D345=9,VLOOKUP(H345,[1]Priv_Workers!$B$2:$BD$55,10,FALSE),D345=10,VLOOKUP(H345,[1]Priv_Workers!$B$2:$BD$55,11,FALSE),D345=11,VLOOKUP(H345,[1]Priv_Workers!$B$2:$BD$55,12,FALSE),D345=12,VLOOKUP(H345,[1]Priv_Workers!$B$2:$BD$55,13,FALSE)),C345=2015,_xlfn.IFS(D345=1,VLOOKUP(H345,[1]Priv_Workers!$B$2:$BD$55,14,FALSE),D345=2,VLOOKUP(H345,[1]Priv_Workers!$B$2:$BD$55,15,FALSE),D345=3,VLOOKUP(H345,[1]Priv_Workers!$B$2:$BD$55,16,FALSE),D345=4,VLOOKUP(H345,[1]Priv_Workers!$B$2:$BD$55,17,FALSE),D345=5,VLOOKUP(H345,[1]Priv_Workers!$B$2:$BD$55,18,FALSE),D345=6,VLOOKUP(H345,[1]Priv_Workers!$B$2:$BD$55,19,FALSE),D345=7,VLOOKUP(H345,[1]Priv_Workers!$B$2:$BD$55,20,FALSE),D345=8,VLOOKUP(H345,[1]Priv_Workers!$B$2:$BD$55,21,FALSE),D345=9,VLOOKUP(H345,[1]Priv_Workers!$B$2:$BD$55,22,FALSE),D345=10,VLOOKUP(H345,[1]Priv_Workers!$B$2:$BD$55,23,FALSE),D345=11,VLOOKUP(H345,[1]Priv_Workers!$B$2:$BD$55,24,FALSE),D345=12,VLOOKUP(H345,[1]Priv_Workers!$B$2:$BD$55,25,FALSE)),C345=2016,_xlfn.IFS(D345=1,VLOOKUP(H345,[1]Priv_Workers!$B$2:$BD$55,26,FALSE),D345=2,VLOOKUP(H345,[1]Priv_Workers!$B$2:$BD$55,27,FALSE),D345=3,VLOOKUP(H345,[1]Priv_Workers!$B$2:$BD$55,28,FALSE),D345=4,VLOOKUP(H345,[1]Priv_Workers!$B$2:$BD$55,29,FALSE),D345=5,VLOOKUP(H345,[1]Priv_Workers!$B$2:$BD$55,30,FALSE),D345=6,VLOOKUP(H345,[1]Priv_Workers!$B$2:$BD$55,31,FALSE),D345=7,VLOOKUP(H345,[1]Priv_Workers!$B$2:$BD$55,32,FALSE),D345=8,VLOOKUP(H345,[1]Priv_Workers!$B$2:$BD$55,33,FALSE),D345=9,VLOOKUP(H345,[1]Priv_Workers!$B$2:$BD$55,34,FALSE),D345=10,VLOOKUP(H345,[1]Priv_Workers!$B$2:$BD$55,35,FALSE),D345=11,VLOOKUP(H345,[1]Priv_Workers!$B$2:$BD$55,36,FALSE),D345=12,VLOOKUP(H345,[1]Priv_Workers!$B$2:$BD$55,37,FALSE)),C345=2017,_xlfn.IFS(D345=1,VLOOKUP(H345,[1]Priv_Workers!$B$2:$BD$55,38,FALSE),D345=2,VLOOKUP(H345,[1]Priv_Workers!$B$2:$BD$55,39,FALSE),D345=3,VLOOKUP(H345,[1]Priv_Workers!$B$2:$BD$55,40,FALSE),D345=4,VLOOKUP(H345,[1]Priv_Workers!$B$2:$BD$55,41,FALSE),D345=5,VLOOKUP(H345,[1]Priv_Workers!$B$2:$BD$55,42,FALSE),D345=6,VLOOKUP(H345,[1]Priv_Workers!$B$2:$BD$55,43,FALSE),D345=7,VLOOKUP(H345,[1]Priv_Workers!$B$2:$BD$55,43,FALSE),D345=8,VLOOKUP(H345,[1]Priv_Workers!$B$2:$BD$55,44,FALSE),D345=9,VLOOKUP(H345,[1]Priv_Workers!$B$2:$BD$55,45,FALSE),D345=10,VLOOKUP(H345,[1]Priv_Workers!$B$2:$BD$55,46,FALSE),D345=11,VLOOKUP(H345,[1]Priv_Workers!$B$2:$BD$55,47,FALSE),D345=12,VLOOKUP(H345,[1]Priv_Workers!$B$2:$BD$55,48)),C345=2018,_xlfn.IFS(D345=1,VLOOKUP(H345,[1]Priv_Workers!$B$2:$BD$55,49,FALSE),D345=2,VLOOKUP(H345,[1]Priv_Workers!$B$2:$BD$55,50,FALSE),D345=3,VLOOKUP(H345,[1]Priv_Workers!$B$2:$BD$55,51,FALSE),D345=4,VLOOKUP(H345,[1]Priv_Workers!$B$2:$BD$55,52,FALSE),D345=5,VLOOKUP(H345,[1]Priv_Workers!$B$2:$BD$55,53,FALSE),D345=6,VLOOKUP(H345,[1]Priv_Workers!$B$2:$BD$55,54)))</f>
        <v>#N/A</v>
      </c>
      <c r="X345" s="3" t="e">
        <f t="shared" si="43"/>
        <v>#N/A</v>
      </c>
      <c r="Y345" s="2" t="e">
        <f>_xlfn.IFS(C345=2014, _xlfn.IFS(E345=1, VLOOKUP(H345, [1]Wage_Info!$B$2:$AH$55, 2, FALSE), E345=2, VLOOKUP(H345, [1]Wage_Info!$B$2:$AH$55, 3, FALSE), E345=3, VLOOKUP(H345, [1]Wage_Info!$B$2:$AH$55, 4, FALSE), E345=4, VLOOKUP(H345, [1]Wage_Info!$B$2:$AH$55, 5, FALSE)), C345=2015, _xlfn.IFS(E345=1, VLOOKUP(H345, [1]Wage_Info!$B$2:$AH$55, 6, FALSE), E345=2, VLOOKUP(H345, [1]Wage_Info!$B$2:$AH$55, 7, FALSE), E345=3, VLOOKUP(H345, [1]Wage_Info!$B$2:$AH$55, 8, FALSE), E345=4, VLOOKUP(H345, [1]Wage_Info!$B$2:$AH$55, 9, FALSE)), C345=2016, _xlfn.IFS(E345=1, VLOOKUP(H345, [1]Wage_Info!$B$2:$AH$55, 10, FALSE), E345=2, VLOOKUP(H345, [1]Wage_Info!$B$2:$AH$55, 11, FALSE), E345=3, VLOOKUP(H345, [1]Wage_Info!$B$2:$AH$55, 12, FALSE), E345=4, VLOOKUP(H345, [1]Wage_Info!$B$2:$AH$55, 13, FALSE)), C345=2017, _xlfn.IFS(E345=1, VLOOKUP(H345, [1]Wage_Info!$B$2:$AH$55, 14, FALSE), E345=2, VLOOKUP(H345, [1]Wage_Info!$B$2:$AH$55, 15, FALSE), E345=3, VLOOKUP(H345, [1]Wage_Info!$B$2:$AH$55, 16, FALSE), E345=4, VLOOKUP(H345, [1]Wage_Info!$B$2:$AH$55, 17, FALSE)), C345 = 2018, _xlfn.IFS(E345=1, VLOOKUP(H345, [1]Wage_Info!$B$2:$AH$55, 18, FALSE), E345=3, VLOOKUP(H345, [1]Wage_Info!$B$2:$AH$55, 19, FALSE)))</f>
        <v>#N/A</v>
      </c>
      <c r="Z345" s="2" t="e">
        <f>_xlfn.IFS(C345=2014, _xlfn.IFS(E345=1, VLOOKUP(H345, [1]Wage_Info!$B$2:$AL$55, 20, FALSE), E345=2, VLOOKUP(H345, [1]Wage_Info!$B$2:$AL$55, 21, FALSE), E345=3, VLOOKUP(H345, [1]Wage_Info!$B$2:$AL$55, 22, FALSE), E345=4, VLOOKUP(H345, [1]Wage_Info!$B$2:$AL$55, 23, FALSE)), C345=2015, _xlfn.IFS(E345=1, VLOOKUP(H345, [1]Wage_Info!$B$2:$AL$55, 24, FALSE), E345=2, VLOOKUP(H345, [1]Wage_Info!$B$2:$AL$55, 25, FALSE), E345=3, VLOOKUP(H345, [1]Wage_Info!$B$2:$AL$55, 26, FALSE), E345=4, VLOOKUP(H345, [1]Wage_Info!$B$2:$AL$55, 27, FALSE)), C345=2016, _xlfn.IFS(E345=1, VLOOKUP(H345, [1]Wage_Info!$B$2:$AL$55, 28, FALSE), E345=2, VLOOKUP(H345, [1]Wage_Info!$B$2:$AL$55, 29, FALSE), E345=3, VLOOKUP(H345, [1]Wage_Info!$B$2:$AL$55, 30, FALSE), E345=4, VLOOKUP(H345, [1]Wage_Info!$B$2:$AL$55, 31, FALSE)), C345=2017, _xlfn.IFS(E345=1, VLOOKUP(H345, [1]Wage_Info!$B$2:$AL$55, 32, FALSE), E345=2, VLOOKUP(H345, [1]Wage_Info!$B$2:$AL$55, 33, FALSE), E345=3, VLOOKUP(H345, [1]Wage_Info!$B$2:$AL$55, 34, FALSE), E345=4, VLOOKUP(H345, [1]Wage_Info!$B$2:$AL$55, 35, FALSE)), C345 = 2018, _xlfn.IFS(E345=1, VLOOKUP(H345, [1]Wage_Info!$B$2:$AL$55, 36, FALSE), E345=2, VLOOKUP(H345, [1]Wage_Info!$B$2:$AL$55, 37, FALSE)))</f>
        <v>#N/A</v>
      </c>
      <c r="AA345" s="4" t="e">
        <f t="shared" si="44"/>
        <v>#N/A</v>
      </c>
      <c r="AB345">
        <f>[1]Key!C345</f>
        <v>1</v>
      </c>
      <c r="AC345">
        <f t="shared" si="45"/>
        <v>0</v>
      </c>
      <c r="AD345">
        <f t="shared" si="46"/>
        <v>0</v>
      </c>
      <c r="AE345">
        <f t="shared" si="47"/>
        <v>0</v>
      </c>
      <c r="AF345">
        <f>[1]Key!D345</f>
        <v>0</v>
      </c>
    </row>
    <row r="346" spans="1:32" x14ac:dyDescent="0.3">
      <c r="A346">
        <v>345</v>
      </c>
      <c r="B346">
        <v>25</v>
      </c>
      <c r="C346">
        <v>2014</v>
      </c>
      <c r="D346">
        <v>3</v>
      </c>
      <c r="E346">
        <f t="shared" si="40"/>
        <v>1</v>
      </c>
      <c r="F346">
        <v>2015</v>
      </c>
      <c r="G346" t="s">
        <v>62</v>
      </c>
      <c r="H346" s="1">
        <f>VALUE(IF(G346="foreign",53,SUBSTITUTE(G346,G346,VLOOKUP(G346,[1]Key!$G$2:$H$55,2,))))</f>
        <v>53</v>
      </c>
      <c r="I346" t="s">
        <v>32</v>
      </c>
      <c r="J346">
        <f>VALUE(_xlfn.IFS(I346="foreign",53,I346="fictional",54, I346="unspecified", 55, NOT(OR(I346="foreign",I346="fictional")),SUBSTITUTE(I346,I346,VLOOKUP(I346,[1]Key!$G$2:$H$55,2,))))</f>
        <v>53</v>
      </c>
      <c r="K346">
        <f t="shared" si="41"/>
        <v>1</v>
      </c>
      <c r="L346">
        <f>VLOOKUP(H346, [1]Key!$H$2:$K$54, 2)</f>
        <v>0</v>
      </c>
      <c r="M346">
        <f>VLOOKUP(J346, [1]Key!$H$2:$K$54, 2)</f>
        <v>0</v>
      </c>
      <c r="N346">
        <f>VLOOKUP("*"&amp;G346&amp;"*",[1]Key!$N$2:$O$6,2,FALSE)</f>
        <v>0</v>
      </c>
      <c r="O346">
        <f>VLOOKUP("*"&amp;G346&amp;"*",[1]Key!$R$2:$S$11,2,FALSE)</f>
        <v>0</v>
      </c>
      <c r="P346">
        <v>3715</v>
      </c>
      <c r="Q346" s="2">
        <v>65000000</v>
      </c>
      <c r="R346" t="s">
        <v>66</v>
      </c>
      <c r="S346">
        <f>VLOOKUP(R346, [1]Key!$U$2:$V$27, 2, FALSE)</f>
        <v>4</v>
      </c>
      <c r="T346">
        <f t="shared" si="42"/>
        <v>0</v>
      </c>
      <c r="U346">
        <f>_xlfn.IFS(C346=2018, VLOOKUP(H346, '[1]State Pop'!$B$2:$G$55,6),C346=2017, VLOOKUP(H346, '[1]State Pop'!$B$2:$F$55,5),C346=2016, VLOOKUP(H346, '[1]State Pop'!$B$2:$F$55,4), C346=2015, VLOOKUP(H346, '[1]State Pop'!$B$2:$F$55,3), C346=2014, VLOOKUP(H346, '[1]State Pop'!$B$2:$F$55,2))</f>
        <v>0</v>
      </c>
      <c r="V346">
        <f>_xlfn.IFS(C346=2014,_xlfn.IFS(D346=1,VLOOKUP(H346,[1]Film_Workers!$B$2:$BD$55,2,FALSE),D346=2,VLOOKUP(H346,[1]Film_Workers!$B$2:$BD$55,3,FALSE),D346=3,VLOOKUP(H346,[1]Film_Workers!$B$2:$BD$55,4,FALSE),D346=4,VLOOKUP(H346,[1]Film_Workers!$B$2:$BD$55,5,FALSE),D346=5,VLOOKUP(H346,[1]Film_Workers!$B$2:$BD$55,6,FALSE),D346=6,VLOOKUP(H346,[1]Film_Workers!$B$2:$BD$55,7,FALSE),D346=7,VLOOKUP(H346,[1]Film_Workers!$B$2:$BD$55,8,FALSE),D346=8,VLOOKUP(H346,[1]Film_Workers!$B$2:$BD$55,9,FALSE),D346=9,VLOOKUP(H346,[1]Film_Workers!$B$2:$BD$55,10,FALSE),D346=10,VLOOKUP(H346,[1]Film_Workers!$B$2:$BD$55,11,FALSE),D346=11,VLOOKUP(H346,[1]Film_Workers!$B$2:$BD$55,12,FALSE),D346=12,VLOOKUP(H346,[1]Film_Workers!$B$2:$BD$55,13,FALSE)),C346=2015,_xlfn.IFS(D346=1,VLOOKUP(H346,[1]Film_Workers!$B$2:$BD$55,14,FALSE),D346=2,VLOOKUP(H346,[1]Film_Workers!$B$2:$BD$55,15,FALSE),D346=3,VLOOKUP(H346,[1]Film_Workers!$B$2:$BD$55,16,FALSE),D346=4,VLOOKUP(H346,[1]Film_Workers!$B$2:$BD$55,17,FALSE),D346=5,VLOOKUP(H346,[1]Film_Workers!$B$2:$BD$55,18,FALSE),D346=6,VLOOKUP(H346,[1]Film_Workers!$B$2:$BD$55,19,FALSE),D346=7,VLOOKUP(H346,[1]Film_Workers!$B$2:$BD$55,20,FALSE),D346=8,VLOOKUP(H346,[1]Film_Workers!$B$2:$BD$55,21,FALSE),D346=9,VLOOKUP(H346,[1]Film_Workers!$B$2:$BD$55,22,FALSE),D346=10,VLOOKUP(H346,[1]Film_Workers!$B$2:$BD$55,23,FALSE),D346=11,VLOOKUP(H346,[1]Film_Workers!$B$2:$BD$55,24,FALSE),D346=12,VLOOKUP(H346,[1]Film_Workers!$B$2:$BD$55,25,FALSE)),C346=2016,_xlfn.IFS(D346=1,VLOOKUP(H346,[1]Film_Workers!$B$2:$BD$55,26,FALSE),D346=2,VLOOKUP(H346,[1]Film_Workers!$B$2:$BD$55,27,FALSE),D346=3,VLOOKUP(H346,[1]Film_Workers!$B$2:$BD$55,28,FALSE),D346=4,VLOOKUP(H346,[1]Film_Workers!$B$2:$BD$55,29,FALSE),D346=5,VLOOKUP(H346,[1]Film_Workers!$B$2:$BD$55,30,FALSE),D346=6,VLOOKUP(H346,[1]Film_Workers!$B$2:$BD$55,31,FALSE),D346=7,VLOOKUP(H346,[1]Film_Workers!$B$2:$BD$55,32,FALSE),D346=8,VLOOKUP(H346,[1]Film_Workers!$B$2:$BD$55,33,FALSE),D346=9,VLOOKUP(H346,[1]Film_Workers!$B$2:$BD$55,34,FALSE),D346=10,VLOOKUP(H346,[1]Film_Workers!$B$2:$BD$55,35,FALSE),D346=11,VLOOKUP(H346,[1]Film_Workers!$B$2:$BD$55,36,FALSE),D346=12,VLOOKUP(H346,[1]Film_Workers!$B$2:$BD$55,37,FALSE)),C346=2017,_xlfn.IFS(D346=1,VLOOKUP(H346,[1]Film_Workers!$B$2:$BD$55,38,FALSE),D346=2,VLOOKUP(H346,[1]Film_Workers!$B$2:$BD$55,39,FALSE),D346=3,VLOOKUP(H346,[1]Film_Workers!$B$2:$BD$55,40,FALSE),D346=4,VLOOKUP(H346,[1]Film_Workers!$B$2:$BD$55,41,FALSE),D346=5,VLOOKUP(H346,[1]Film_Workers!$B$2:$BD$55,42,FALSE),D346=6,VLOOKUP(H346,[1]Film_Workers!$B$2:$BD$55,43,FALSE),D346=7,VLOOKUP(H346,[1]Film_Workers!$B$2:$BD$55,43,FALSE),D346=8,VLOOKUP(H346,[1]Film_Workers!$B$2:$BD$55,44,FALSE),D346=9,VLOOKUP(H346,[1]Film_Workers!$B$2:$BD$55,45,FALSE),D346=10,VLOOKUP(H346,[1]Film_Workers!$B$2:$BD$55,46,FALSE),D346=11,VLOOKUP(H346,[1]Film_Workers!$B$2:$BD$55,47,FALSE),D346=12,VLOOKUP(H346,[1]Film_Workers!$B$2:$BD$55,48)),C346=2018,_xlfn.IFS(D346=1,VLOOKUP(H346,[1]Film_Workers!$B$2:$BD$55,49,FALSE),D346=2,VLOOKUP(H346,[1]Film_Workers!$B$2:$BD$55,50,FALSE),D346=3,VLOOKUP(H346,[1]Film_Workers!$B$2:$BD$55,51,FALSE),D346=4,VLOOKUP(H346,[1]Film_Workers!$B$2:$BD$55,52,FALSE),D346=5,VLOOKUP(H346,[1]Film_Workers!$B$2:$BD$55,53,FALSE),D346=6,VLOOKUP(H346,[1]Film_Workers!$B$2:$BD$55,54)))</f>
        <v>0</v>
      </c>
      <c r="W346">
        <f>_xlfn.IFS(C346=2014,_xlfn.IFS(D346=1,VLOOKUP(H346,[1]Priv_Workers!$B$2:$BD$55,2,FALSE),D346=2,VLOOKUP(H346,[1]Priv_Workers!$B$2:$BD$55,3,FALSE),D346=3,VLOOKUP(H346,[1]Priv_Workers!$B$2:$BD$55,4,FALSE),D346=4,VLOOKUP(H346,[1]Priv_Workers!$B$2:$BD$55,5,FALSE),D346=5,VLOOKUP(H346,[1]Priv_Workers!$B$2:$BD$55,6,FALSE),D346=6,VLOOKUP(H346,[1]Priv_Workers!$B$2:$BD$55,7,FALSE),D346=7,VLOOKUP(H346,[1]Priv_Workers!$B$2:$BD$55,8,FALSE),D346=8,VLOOKUP(H346,[1]Priv_Workers!$B$2:$BD$55,9,FALSE),D346=9,VLOOKUP(H346,[1]Priv_Workers!$B$2:$BD$55,10,FALSE),D346=10,VLOOKUP(H346,[1]Priv_Workers!$B$2:$BD$55,11,FALSE),D346=11,VLOOKUP(H346,[1]Priv_Workers!$B$2:$BD$55,12,FALSE),D346=12,VLOOKUP(H346,[1]Priv_Workers!$B$2:$BD$55,13,FALSE)),C346=2015,_xlfn.IFS(D346=1,VLOOKUP(H346,[1]Priv_Workers!$B$2:$BD$55,14,FALSE),D346=2,VLOOKUP(H346,[1]Priv_Workers!$B$2:$BD$55,15,FALSE),D346=3,VLOOKUP(H346,[1]Priv_Workers!$B$2:$BD$55,16,FALSE),D346=4,VLOOKUP(H346,[1]Priv_Workers!$B$2:$BD$55,17,FALSE),D346=5,VLOOKUP(H346,[1]Priv_Workers!$B$2:$BD$55,18,FALSE),D346=6,VLOOKUP(H346,[1]Priv_Workers!$B$2:$BD$55,19,FALSE),D346=7,VLOOKUP(H346,[1]Priv_Workers!$B$2:$BD$55,20,FALSE),D346=8,VLOOKUP(H346,[1]Priv_Workers!$B$2:$BD$55,21,FALSE),D346=9,VLOOKUP(H346,[1]Priv_Workers!$B$2:$BD$55,22,FALSE),D346=10,VLOOKUP(H346,[1]Priv_Workers!$B$2:$BD$55,23,FALSE),D346=11,VLOOKUP(H346,[1]Priv_Workers!$B$2:$BD$55,24,FALSE),D346=12,VLOOKUP(H346,[1]Priv_Workers!$B$2:$BD$55,25,FALSE)),C346=2016,_xlfn.IFS(D346=1,VLOOKUP(H346,[1]Priv_Workers!$B$2:$BD$55,26,FALSE),D346=2,VLOOKUP(H346,[1]Priv_Workers!$B$2:$BD$55,27,FALSE),D346=3,VLOOKUP(H346,[1]Priv_Workers!$B$2:$BD$55,28,FALSE),D346=4,VLOOKUP(H346,[1]Priv_Workers!$B$2:$BD$55,29,FALSE),D346=5,VLOOKUP(H346,[1]Priv_Workers!$B$2:$BD$55,30,FALSE),D346=6,VLOOKUP(H346,[1]Priv_Workers!$B$2:$BD$55,31,FALSE),D346=7,VLOOKUP(H346,[1]Priv_Workers!$B$2:$BD$55,32,FALSE),D346=8,VLOOKUP(H346,[1]Priv_Workers!$B$2:$BD$55,33,FALSE),D346=9,VLOOKUP(H346,[1]Priv_Workers!$B$2:$BD$55,34,FALSE),D346=10,VLOOKUP(H346,[1]Priv_Workers!$B$2:$BD$55,35,FALSE),D346=11,VLOOKUP(H346,[1]Priv_Workers!$B$2:$BD$55,36,FALSE),D346=12,VLOOKUP(H346,[1]Priv_Workers!$B$2:$BD$55,37,FALSE)),C346=2017,_xlfn.IFS(D346=1,VLOOKUP(H346,[1]Priv_Workers!$B$2:$BD$55,38,FALSE),D346=2,VLOOKUP(H346,[1]Priv_Workers!$B$2:$BD$55,39,FALSE),D346=3,VLOOKUP(H346,[1]Priv_Workers!$B$2:$BD$55,40,FALSE),D346=4,VLOOKUP(H346,[1]Priv_Workers!$B$2:$BD$55,41,FALSE),D346=5,VLOOKUP(H346,[1]Priv_Workers!$B$2:$BD$55,42,FALSE),D346=6,VLOOKUP(H346,[1]Priv_Workers!$B$2:$BD$55,43,FALSE),D346=7,VLOOKUP(H346,[1]Priv_Workers!$B$2:$BD$55,43,FALSE),D346=8,VLOOKUP(H346,[1]Priv_Workers!$B$2:$BD$55,44,FALSE),D346=9,VLOOKUP(H346,[1]Priv_Workers!$B$2:$BD$55,45,FALSE),D346=10,VLOOKUP(H346,[1]Priv_Workers!$B$2:$BD$55,46,FALSE),D346=11,VLOOKUP(H346,[1]Priv_Workers!$B$2:$BD$55,47,FALSE),D346=12,VLOOKUP(H346,[1]Priv_Workers!$B$2:$BD$55,48)),C346=2018,_xlfn.IFS(D346=1,VLOOKUP(H346,[1]Priv_Workers!$B$2:$BD$55,49,FALSE),D346=2,VLOOKUP(H346,[1]Priv_Workers!$B$2:$BD$55,50,FALSE),D346=3,VLOOKUP(H346,[1]Priv_Workers!$B$2:$BD$55,51,FALSE),D346=4,VLOOKUP(H346,[1]Priv_Workers!$B$2:$BD$55,52,FALSE),D346=5,VLOOKUP(H346,[1]Priv_Workers!$B$2:$BD$55,53,FALSE),D346=6,VLOOKUP(H346,[1]Priv_Workers!$B$2:$BD$55,54)))</f>
        <v>0</v>
      </c>
      <c r="X346" s="3" t="e">
        <f t="shared" si="43"/>
        <v>#DIV/0!</v>
      </c>
      <c r="Y346" s="2">
        <f>_xlfn.IFS(C346=2014, _xlfn.IFS(E346=1, VLOOKUP(H346, [1]Wage_Info!$B$2:$AH$55, 2, FALSE), E346=2, VLOOKUP(H346, [1]Wage_Info!$B$2:$AH$55, 3, FALSE), E346=3, VLOOKUP(H346, [1]Wage_Info!$B$2:$AH$55, 4, FALSE), E346=4, VLOOKUP(H346, [1]Wage_Info!$B$2:$AH$55, 5, FALSE)), C346=2015, _xlfn.IFS(E346=1, VLOOKUP(H346, [1]Wage_Info!$B$2:$AH$55, 6, FALSE), E346=2, VLOOKUP(H346, [1]Wage_Info!$B$2:$AH$55, 7, FALSE), E346=3, VLOOKUP(H346, [1]Wage_Info!$B$2:$AH$55, 8, FALSE), E346=4, VLOOKUP(H346, [1]Wage_Info!$B$2:$AH$55, 9, FALSE)), C346=2016, _xlfn.IFS(E346=1, VLOOKUP(H346, [1]Wage_Info!$B$2:$AH$55, 10, FALSE), E346=2, VLOOKUP(H346, [1]Wage_Info!$B$2:$AH$55, 11, FALSE), E346=3, VLOOKUP(H346, [1]Wage_Info!$B$2:$AH$55, 12, FALSE), E346=4, VLOOKUP(H346, [1]Wage_Info!$B$2:$AH$55, 13, FALSE)), C346=2017, _xlfn.IFS(E346=1, VLOOKUP(H346, [1]Wage_Info!$B$2:$AH$55, 14, FALSE), E346=2, VLOOKUP(H346, [1]Wage_Info!$B$2:$AH$55, 15, FALSE), E346=3, VLOOKUP(H346, [1]Wage_Info!$B$2:$AH$55, 16, FALSE), E346=4, VLOOKUP(H346, [1]Wage_Info!$B$2:$AH$55, 17, FALSE)), C346 = 2018, _xlfn.IFS(E346=1, VLOOKUP(H346, [1]Wage_Info!$B$2:$AH$55, 18, FALSE), E346=3, VLOOKUP(H346, [1]Wage_Info!$B$2:$AH$55, 19, FALSE)))</f>
        <v>0</v>
      </c>
      <c r="Z346" s="2">
        <f>_xlfn.IFS(C346=2014, _xlfn.IFS(E346=1, VLOOKUP(H346, [1]Wage_Info!$B$2:$AL$55, 20, FALSE), E346=2, VLOOKUP(H346, [1]Wage_Info!$B$2:$AL$55, 21, FALSE), E346=3, VLOOKUP(H346, [1]Wage_Info!$B$2:$AL$55, 22, FALSE), E346=4, VLOOKUP(H346, [1]Wage_Info!$B$2:$AL$55, 23, FALSE)), C346=2015, _xlfn.IFS(E346=1, VLOOKUP(H346, [1]Wage_Info!$B$2:$AL$55, 24, FALSE), E346=2, VLOOKUP(H346, [1]Wage_Info!$B$2:$AL$55, 25, FALSE), E346=3, VLOOKUP(H346, [1]Wage_Info!$B$2:$AL$55, 26, FALSE), E346=4, VLOOKUP(H346, [1]Wage_Info!$B$2:$AL$55, 27, FALSE)), C346=2016, _xlfn.IFS(E346=1, VLOOKUP(H346, [1]Wage_Info!$B$2:$AL$55, 28, FALSE), E346=2, VLOOKUP(H346, [1]Wage_Info!$B$2:$AL$55, 29, FALSE), E346=3, VLOOKUP(H346, [1]Wage_Info!$B$2:$AL$55, 30, FALSE), E346=4, VLOOKUP(H346, [1]Wage_Info!$B$2:$AL$55, 31, FALSE)), C346=2017, _xlfn.IFS(E346=1, VLOOKUP(H346, [1]Wage_Info!$B$2:$AL$55, 32, FALSE), E346=2, VLOOKUP(H346, [1]Wage_Info!$B$2:$AL$55, 33, FALSE), E346=3, VLOOKUP(H346, [1]Wage_Info!$B$2:$AL$55, 34, FALSE), E346=4, VLOOKUP(H346, [1]Wage_Info!$B$2:$AL$55, 35, FALSE)), C346 = 2018, _xlfn.IFS(E346=1, VLOOKUP(H346, [1]Wage_Info!$B$2:$AL$55, 36, FALSE), E346=2, VLOOKUP(H346, [1]Wage_Info!$B$2:$AL$55, 37, FALSE)))</f>
        <v>0</v>
      </c>
      <c r="AA346" s="4" t="e">
        <f t="shared" si="44"/>
        <v>#DIV/0!</v>
      </c>
      <c r="AB346">
        <f>[1]Key!C346</f>
        <v>1</v>
      </c>
      <c r="AC346">
        <f t="shared" si="45"/>
        <v>0</v>
      </c>
      <c r="AD346">
        <f t="shared" si="46"/>
        <v>0</v>
      </c>
      <c r="AE346">
        <f t="shared" si="47"/>
        <v>0</v>
      </c>
      <c r="AF346">
        <f>[1]Key!D346</f>
        <v>0</v>
      </c>
    </row>
    <row r="347" spans="1:32" x14ac:dyDescent="0.3">
      <c r="A347">
        <v>346</v>
      </c>
      <c r="B347">
        <v>26</v>
      </c>
      <c r="C347">
        <v>2014</v>
      </c>
      <c r="D347">
        <v>10</v>
      </c>
      <c r="E347">
        <f t="shared" si="40"/>
        <v>4</v>
      </c>
      <c r="F347">
        <v>2015</v>
      </c>
      <c r="G347" t="s">
        <v>62</v>
      </c>
      <c r="H347" s="1">
        <f>VALUE(IF(G347="foreign",53,SUBSTITUTE(G347,G347,VLOOKUP(G347,[1]Key!$G$2:$H$55,2,))))</f>
        <v>53</v>
      </c>
      <c r="I347" t="s">
        <v>136</v>
      </c>
      <c r="J347">
        <f>VALUE(_xlfn.IFS(I347="foreign",53,I347="fictional",54, I347="unspecified", 55, NOT(OR(I347="foreign",I347="fictional")),SUBSTITUTE(I347,I347,VLOOKUP(I347,[1]Key!$G$2:$H$55,2,))))</f>
        <v>42</v>
      </c>
      <c r="K347">
        <f t="shared" si="41"/>
        <v>0</v>
      </c>
      <c r="L347">
        <f>VLOOKUP(H347, [1]Key!$H$2:$K$54, 2)</f>
        <v>0</v>
      </c>
      <c r="M347">
        <f>VLOOKUP(J347, [1]Key!$H$2:$K$54, 2)</f>
        <v>0</v>
      </c>
      <c r="N347">
        <f>VLOOKUP("*"&amp;G347&amp;"*",[1]Key!$N$2:$O$6,2,FALSE)</f>
        <v>0</v>
      </c>
      <c r="O347">
        <f>VLOOKUP("*"&amp;G347&amp;"*",[1]Key!$R$2:$S$11,2,FALSE)</f>
        <v>0</v>
      </c>
      <c r="P347">
        <v>3711</v>
      </c>
      <c r="Q347" s="2">
        <v>135000000</v>
      </c>
      <c r="R347" t="s">
        <v>66</v>
      </c>
      <c r="S347">
        <f>VLOOKUP(R347, [1]Key!$U$2:$V$27, 2, FALSE)</f>
        <v>4</v>
      </c>
      <c r="T347">
        <f t="shared" si="42"/>
        <v>0</v>
      </c>
      <c r="U347">
        <f>_xlfn.IFS(C347=2018, VLOOKUP(H347, '[1]State Pop'!$B$2:$G$55,6),C347=2017, VLOOKUP(H347, '[1]State Pop'!$B$2:$F$55,5),C347=2016, VLOOKUP(H347, '[1]State Pop'!$B$2:$F$55,4), C347=2015, VLOOKUP(H347, '[1]State Pop'!$B$2:$F$55,3), C347=2014, VLOOKUP(H347, '[1]State Pop'!$B$2:$F$55,2))</f>
        <v>0</v>
      </c>
      <c r="V347">
        <f>_xlfn.IFS(C347=2014,_xlfn.IFS(D347=1,VLOOKUP(H347,[1]Film_Workers!$B$2:$BD$55,2,FALSE),D347=2,VLOOKUP(H347,[1]Film_Workers!$B$2:$BD$55,3,FALSE),D347=3,VLOOKUP(H347,[1]Film_Workers!$B$2:$BD$55,4,FALSE),D347=4,VLOOKUP(H347,[1]Film_Workers!$B$2:$BD$55,5,FALSE),D347=5,VLOOKUP(H347,[1]Film_Workers!$B$2:$BD$55,6,FALSE),D347=6,VLOOKUP(H347,[1]Film_Workers!$B$2:$BD$55,7,FALSE),D347=7,VLOOKUP(H347,[1]Film_Workers!$B$2:$BD$55,8,FALSE),D347=8,VLOOKUP(H347,[1]Film_Workers!$B$2:$BD$55,9,FALSE),D347=9,VLOOKUP(H347,[1]Film_Workers!$B$2:$BD$55,10,FALSE),D347=10,VLOOKUP(H347,[1]Film_Workers!$B$2:$BD$55,11,FALSE),D347=11,VLOOKUP(H347,[1]Film_Workers!$B$2:$BD$55,12,FALSE),D347=12,VLOOKUP(H347,[1]Film_Workers!$B$2:$BD$55,13,FALSE)),C347=2015,_xlfn.IFS(D347=1,VLOOKUP(H347,[1]Film_Workers!$B$2:$BD$55,14,FALSE),D347=2,VLOOKUP(H347,[1]Film_Workers!$B$2:$BD$55,15,FALSE),D347=3,VLOOKUP(H347,[1]Film_Workers!$B$2:$BD$55,16,FALSE),D347=4,VLOOKUP(H347,[1]Film_Workers!$B$2:$BD$55,17,FALSE),D347=5,VLOOKUP(H347,[1]Film_Workers!$B$2:$BD$55,18,FALSE),D347=6,VLOOKUP(H347,[1]Film_Workers!$B$2:$BD$55,19,FALSE),D347=7,VLOOKUP(H347,[1]Film_Workers!$B$2:$BD$55,20,FALSE),D347=8,VLOOKUP(H347,[1]Film_Workers!$B$2:$BD$55,21,FALSE),D347=9,VLOOKUP(H347,[1]Film_Workers!$B$2:$BD$55,22,FALSE),D347=10,VLOOKUP(H347,[1]Film_Workers!$B$2:$BD$55,23,FALSE),D347=11,VLOOKUP(H347,[1]Film_Workers!$B$2:$BD$55,24,FALSE),D347=12,VLOOKUP(H347,[1]Film_Workers!$B$2:$BD$55,25,FALSE)),C347=2016,_xlfn.IFS(D347=1,VLOOKUP(H347,[1]Film_Workers!$B$2:$BD$55,26,FALSE),D347=2,VLOOKUP(H347,[1]Film_Workers!$B$2:$BD$55,27,FALSE),D347=3,VLOOKUP(H347,[1]Film_Workers!$B$2:$BD$55,28,FALSE),D347=4,VLOOKUP(H347,[1]Film_Workers!$B$2:$BD$55,29,FALSE),D347=5,VLOOKUP(H347,[1]Film_Workers!$B$2:$BD$55,30,FALSE),D347=6,VLOOKUP(H347,[1]Film_Workers!$B$2:$BD$55,31,FALSE),D347=7,VLOOKUP(H347,[1]Film_Workers!$B$2:$BD$55,32,FALSE),D347=8,VLOOKUP(H347,[1]Film_Workers!$B$2:$BD$55,33,FALSE),D347=9,VLOOKUP(H347,[1]Film_Workers!$B$2:$BD$55,34,FALSE),D347=10,VLOOKUP(H347,[1]Film_Workers!$B$2:$BD$55,35,FALSE),D347=11,VLOOKUP(H347,[1]Film_Workers!$B$2:$BD$55,36,FALSE),D347=12,VLOOKUP(H347,[1]Film_Workers!$B$2:$BD$55,37,FALSE)),C347=2017,_xlfn.IFS(D347=1,VLOOKUP(H347,[1]Film_Workers!$B$2:$BD$55,38,FALSE),D347=2,VLOOKUP(H347,[1]Film_Workers!$B$2:$BD$55,39,FALSE),D347=3,VLOOKUP(H347,[1]Film_Workers!$B$2:$BD$55,40,FALSE),D347=4,VLOOKUP(H347,[1]Film_Workers!$B$2:$BD$55,41,FALSE),D347=5,VLOOKUP(H347,[1]Film_Workers!$B$2:$BD$55,42,FALSE),D347=6,VLOOKUP(H347,[1]Film_Workers!$B$2:$BD$55,43,FALSE),D347=7,VLOOKUP(H347,[1]Film_Workers!$B$2:$BD$55,43,FALSE),D347=8,VLOOKUP(H347,[1]Film_Workers!$B$2:$BD$55,44,FALSE),D347=9,VLOOKUP(H347,[1]Film_Workers!$B$2:$BD$55,45,FALSE),D347=10,VLOOKUP(H347,[1]Film_Workers!$B$2:$BD$55,46,FALSE),D347=11,VLOOKUP(H347,[1]Film_Workers!$B$2:$BD$55,47,FALSE),D347=12,VLOOKUP(H347,[1]Film_Workers!$B$2:$BD$55,48)),C347=2018,_xlfn.IFS(D347=1,VLOOKUP(H347,[1]Film_Workers!$B$2:$BD$55,49,FALSE),D347=2,VLOOKUP(H347,[1]Film_Workers!$B$2:$BD$55,50,FALSE),D347=3,VLOOKUP(H347,[1]Film_Workers!$B$2:$BD$55,51,FALSE),D347=4,VLOOKUP(H347,[1]Film_Workers!$B$2:$BD$55,52,FALSE),D347=5,VLOOKUP(H347,[1]Film_Workers!$B$2:$BD$55,53,FALSE),D347=6,VLOOKUP(H347,[1]Film_Workers!$B$2:$BD$55,54)))</f>
        <v>0</v>
      </c>
      <c r="W347">
        <f>_xlfn.IFS(C347=2014,_xlfn.IFS(D347=1,VLOOKUP(H347,[1]Priv_Workers!$B$2:$BD$55,2,FALSE),D347=2,VLOOKUP(H347,[1]Priv_Workers!$B$2:$BD$55,3,FALSE),D347=3,VLOOKUP(H347,[1]Priv_Workers!$B$2:$BD$55,4,FALSE),D347=4,VLOOKUP(H347,[1]Priv_Workers!$B$2:$BD$55,5,FALSE),D347=5,VLOOKUP(H347,[1]Priv_Workers!$B$2:$BD$55,6,FALSE),D347=6,VLOOKUP(H347,[1]Priv_Workers!$B$2:$BD$55,7,FALSE),D347=7,VLOOKUP(H347,[1]Priv_Workers!$B$2:$BD$55,8,FALSE),D347=8,VLOOKUP(H347,[1]Priv_Workers!$B$2:$BD$55,9,FALSE),D347=9,VLOOKUP(H347,[1]Priv_Workers!$B$2:$BD$55,10,FALSE),D347=10,VLOOKUP(H347,[1]Priv_Workers!$B$2:$BD$55,11,FALSE),D347=11,VLOOKUP(H347,[1]Priv_Workers!$B$2:$BD$55,12,FALSE),D347=12,VLOOKUP(H347,[1]Priv_Workers!$B$2:$BD$55,13,FALSE)),C347=2015,_xlfn.IFS(D347=1,VLOOKUP(H347,[1]Priv_Workers!$B$2:$BD$55,14,FALSE),D347=2,VLOOKUP(H347,[1]Priv_Workers!$B$2:$BD$55,15,FALSE),D347=3,VLOOKUP(H347,[1]Priv_Workers!$B$2:$BD$55,16,FALSE),D347=4,VLOOKUP(H347,[1]Priv_Workers!$B$2:$BD$55,17,FALSE),D347=5,VLOOKUP(H347,[1]Priv_Workers!$B$2:$BD$55,18,FALSE),D347=6,VLOOKUP(H347,[1]Priv_Workers!$B$2:$BD$55,19,FALSE),D347=7,VLOOKUP(H347,[1]Priv_Workers!$B$2:$BD$55,20,FALSE),D347=8,VLOOKUP(H347,[1]Priv_Workers!$B$2:$BD$55,21,FALSE),D347=9,VLOOKUP(H347,[1]Priv_Workers!$B$2:$BD$55,22,FALSE),D347=10,VLOOKUP(H347,[1]Priv_Workers!$B$2:$BD$55,23,FALSE),D347=11,VLOOKUP(H347,[1]Priv_Workers!$B$2:$BD$55,24,FALSE),D347=12,VLOOKUP(H347,[1]Priv_Workers!$B$2:$BD$55,25,FALSE)),C347=2016,_xlfn.IFS(D347=1,VLOOKUP(H347,[1]Priv_Workers!$B$2:$BD$55,26,FALSE),D347=2,VLOOKUP(H347,[1]Priv_Workers!$B$2:$BD$55,27,FALSE),D347=3,VLOOKUP(H347,[1]Priv_Workers!$B$2:$BD$55,28,FALSE),D347=4,VLOOKUP(H347,[1]Priv_Workers!$B$2:$BD$55,29,FALSE),D347=5,VLOOKUP(H347,[1]Priv_Workers!$B$2:$BD$55,30,FALSE),D347=6,VLOOKUP(H347,[1]Priv_Workers!$B$2:$BD$55,31,FALSE),D347=7,VLOOKUP(H347,[1]Priv_Workers!$B$2:$BD$55,32,FALSE),D347=8,VLOOKUP(H347,[1]Priv_Workers!$B$2:$BD$55,33,FALSE),D347=9,VLOOKUP(H347,[1]Priv_Workers!$B$2:$BD$55,34,FALSE),D347=10,VLOOKUP(H347,[1]Priv_Workers!$B$2:$BD$55,35,FALSE),D347=11,VLOOKUP(H347,[1]Priv_Workers!$B$2:$BD$55,36,FALSE),D347=12,VLOOKUP(H347,[1]Priv_Workers!$B$2:$BD$55,37,FALSE)),C347=2017,_xlfn.IFS(D347=1,VLOOKUP(H347,[1]Priv_Workers!$B$2:$BD$55,38,FALSE),D347=2,VLOOKUP(H347,[1]Priv_Workers!$B$2:$BD$55,39,FALSE),D347=3,VLOOKUP(H347,[1]Priv_Workers!$B$2:$BD$55,40,FALSE),D347=4,VLOOKUP(H347,[1]Priv_Workers!$B$2:$BD$55,41,FALSE),D347=5,VLOOKUP(H347,[1]Priv_Workers!$B$2:$BD$55,42,FALSE),D347=6,VLOOKUP(H347,[1]Priv_Workers!$B$2:$BD$55,43,FALSE),D347=7,VLOOKUP(H347,[1]Priv_Workers!$B$2:$BD$55,43,FALSE),D347=8,VLOOKUP(H347,[1]Priv_Workers!$B$2:$BD$55,44,FALSE),D347=9,VLOOKUP(H347,[1]Priv_Workers!$B$2:$BD$55,45,FALSE),D347=10,VLOOKUP(H347,[1]Priv_Workers!$B$2:$BD$55,46,FALSE),D347=11,VLOOKUP(H347,[1]Priv_Workers!$B$2:$BD$55,47,FALSE),D347=12,VLOOKUP(H347,[1]Priv_Workers!$B$2:$BD$55,48)),C347=2018,_xlfn.IFS(D347=1,VLOOKUP(H347,[1]Priv_Workers!$B$2:$BD$55,49,FALSE),D347=2,VLOOKUP(H347,[1]Priv_Workers!$B$2:$BD$55,50,FALSE),D347=3,VLOOKUP(H347,[1]Priv_Workers!$B$2:$BD$55,51,FALSE),D347=4,VLOOKUP(H347,[1]Priv_Workers!$B$2:$BD$55,52,FALSE),D347=5,VLOOKUP(H347,[1]Priv_Workers!$B$2:$BD$55,53,FALSE),D347=6,VLOOKUP(H347,[1]Priv_Workers!$B$2:$BD$55,54)))</f>
        <v>0</v>
      </c>
      <c r="X347" s="3" t="e">
        <f t="shared" si="43"/>
        <v>#DIV/0!</v>
      </c>
      <c r="Y347" s="2">
        <f>_xlfn.IFS(C347=2014, _xlfn.IFS(E347=1, VLOOKUP(H347, [1]Wage_Info!$B$2:$AH$55, 2, FALSE), E347=2, VLOOKUP(H347, [1]Wage_Info!$B$2:$AH$55, 3, FALSE), E347=3, VLOOKUP(H347, [1]Wage_Info!$B$2:$AH$55, 4, FALSE), E347=4, VLOOKUP(H347, [1]Wage_Info!$B$2:$AH$55, 5, FALSE)), C347=2015, _xlfn.IFS(E347=1, VLOOKUP(H347, [1]Wage_Info!$B$2:$AH$55, 6, FALSE), E347=2, VLOOKUP(H347, [1]Wage_Info!$B$2:$AH$55, 7, FALSE), E347=3, VLOOKUP(H347, [1]Wage_Info!$B$2:$AH$55, 8, FALSE), E347=4, VLOOKUP(H347, [1]Wage_Info!$B$2:$AH$55, 9, FALSE)), C347=2016, _xlfn.IFS(E347=1, VLOOKUP(H347, [1]Wage_Info!$B$2:$AH$55, 10, FALSE), E347=2, VLOOKUP(H347, [1]Wage_Info!$B$2:$AH$55, 11, FALSE), E347=3, VLOOKUP(H347, [1]Wage_Info!$B$2:$AH$55, 12, FALSE), E347=4, VLOOKUP(H347, [1]Wage_Info!$B$2:$AH$55, 13, FALSE)), C347=2017, _xlfn.IFS(E347=1, VLOOKUP(H347, [1]Wage_Info!$B$2:$AH$55, 14, FALSE), E347=2, VLOOKUP(H347, [1]Wage_Info!$B$2:$AH$55, 15, FALSE), E347=3, VLOOKUP(H347, [1]Wage_Info!$B$2:$AH$55, 16, FALSE), E347=4, VLOOKUP(H347, [1]Wage_Info!$B$2:$AH$55, 17, FALSE)), C347 = 2018, _xlfn.IFS(E347=1, VLOOKUP(H347, [1]Wage_Info!$B$2:$AH$55, 18, FALSE), E347=3, VLOOKUP(H347, [1]Wage_Info!$B$2:$AH$55, 19, FALSE)))</f>
        <v>0</v>
      </c>
      <c r="Z347" s="2">
        <f>_xlfn.IFS(C347=2014, _xlfn.IFS(E347=1, VLOOKUP(H347, [1]Wage_Info!$B$2:$AL$55, 20, FALSE), E347=2, VLOOKUP(H347, [1]Wage_Info!$B$2:$AL$55, 21, FALSE), E347=3, VLOOKUP(H347, [1]Wage_Info!$B$2:$AL$55, 22, FALSE), E347=4, VLOOKUP(H347, [1]Wage_Info!$B$2:$AL$55, 23, FALSE)), C347=2015, _xlfn.IFS(E347=1, VLOOKUP(H347, [1]Wage_Info!$B$2:$AL$55, 24, FALSE), E347=2, VLOOKUP(H347, [1]Wage_Info!$B$2:$AL$55, 25, FALSE), E347=3, VLOOKUP(H347, [1]Wage_Info!$B$2:$AL$55, 26, FALSE), E347=4, VLOOKUP(H347, [1]Wage_Info!$B$2:$AL$55, 27, FALSE)), C347=2016, _xlfn.IFS(E347=1, VLOOKUP(H347, [1]Wage_Info!$B$2:$AL$55, 28, FALSE), E347=2, VLOOKUP(H347, [1]Wage_Info!$B$2:$AL$55, 29, FALSE), E347=3, VLOOKUP(H347, [1]Wage_Info!$B$2:$AL$55, 30, FALSE), E347=4, VLOOKUP(H347, [1]Wage_Info!$B$2:$AL$55, 31, FALSE)), C347=2017, _xlfn.IFS(E347=1, VLOOKUP(H347, [1]Wage_Info!$B$2:$AL$55, 32, FALSE), E347=2, VLOOKUP(H347, [1]Wage_Info!$B$2:$AL$55, 33, FALSE), E347=3, VLOOKUP(H347, [1]Wage_Info!$B$2:$AL$55, 34, FALSE), E347=4, VLOOKUP(H347, [1]Wage_Info!$B$2:$AL$55, 35, FALSE)), C347 = 2018, _xlfn.IFS(E347=1, VLOOKUP(H347, [1]Wage_Info!$B$2:$AL$55, 36, FALSE), E347=2, VLOOKUP(H347, [1]Wage_Info!$B$2:$AL$55, 37, FALSE)))</f>
        <v>0</v>
      </c>
      <c r="AA347" s="4" t="e">
        <f t="shared" si="44"/>
        <v>#DIV/0!</v>
      </c>
      <c r="AB347">
        <f>[1]Key!C347</f>
        <v>1</v>
      </c>
      <c r="AC347">
        <f t="shared" si="45"/>
        <v>0</v>
      </c>
      <c r="AD347">
        <f t="shared" si="46"/>
        <v>0</v>
      </c>
      <c r="AE347">
        <f t="shared" si="47"/>
        <v>0</v>
      </c>
      <c r="AF347">
        <f>[1]Key!D347</f>
        <v>0</v>
      </c>
    </row>
    <row r="348" spans="1:32" x14ac:dyDescent="0.3">
      <c r="A348">
        <v>347</v>
      </c>
      <c r="B348">
        <v>27</v>
      </c>
      <c r="C348">
        <v>2015</v>
      </c>
      <c r="D348">
        <v>3</v>
      </c>
      <c r="E348">
        <f t="shared" si="40"/>
        <v>1</v>
      </c>
      <c r="F348">
        <v>2015</v>
      </c>
      <c r="G348" t="s">
        <v>65</v>
      </c>
      <c r="H348" s="1">
        <f>VALUE(IF(G348="foreign",53,SUBSTITUTE(G348,G348,VLOOKUP(G348,[1]Key!$G$2:$H$55,2,))))</f>
        <v>11</v>
      </c>
      <c r="I348" t="s">
        <v>70</v>
      </c>
      <c r="J348">
        <f>VALUE(_xlfn.IFS(I348="foreign",53,I348="fictional",54, I348="unspecified", 55, NOT(OR(I348="foreign",I348="fictional")),SUBSTITUTE(I348,I348,VLOOKUP(I348,[1]Key!$G$2:$H$55,2,))))</f>
        <v>10</v>
      </c>
      <c r="K348">
        <f t="shared" si="41"/>
        <v>0</v>
      </c>
      <c r="L348">
        <f>VLOOKUP(H348, [1]Key!$H$2:$K$54, 2)</f>
        <v>5</v>
      </c>
      <c r="M348">
        <f>VLOOKUP(J348, [1]Key!$H$2:$K$54, 2)</f>
        <v>3</v>
      </c>
      <c r="N348">
        <f>VLOOKUP("*"&amp;G348&amp;"*",[1]Key!$N$2:$O$6,2,FALSE)</f>
        <v>3</v>
      </c>
      <c r="O348">
        <f>VLOOKUP("*"&amp;G348&amp;"*",[1]Key!$R$2:$S$11,2,FALSE)</f>
        <v>7</v>
      </c>
      <c r="P348">
        <v>3705</v>
      </c>
      <c r="Q348" s="2">
        <v>90000000</v>
      </c>
      <c r="R348" t="s">
        <v>66</v>
      </c>
      <c r="S348">
        <f>VLOOKUP(R348, [1]Key!$U$2:$V$50, 2, FALSE)</f>
        <v>4</v>
      </c>
      <c r="T348">
        <f t="shared" si="42"/>
        <v>0</v>
      </c>
      <c r="U348">
        <f>_xlfn.IFS(C348=2018, VLOOKUP(H348, '[1]State Pop'!$B$2:$G$55,6),C348=2017, VLOOKUP(H348, '[1]State Pop'!$B$2:$F$55,5),C348=2016, VLOOKUP(H348, '[1]State Pop'!$B$2:$F$55,4), C348=2015, VLOOKUP(H348, '[1]State Pop'!$B$2:$F$55,3), C348=2014, VLOOKUP(H348, '[1]State Pop'!$B$2:$F$55,2))</f>
        <v>10199533</v>
      </c>
      <c r="V348">
        <f>_xlfn.IFS(C348=2014,_xlfn.IFS(D348=1,VLOOKUP(H348,[1]Film_Workers!$B$2:$BD$55,2,FALSE),D348=2,VLOOKUP(H348,[1]Film_Workers!$B$2:$BD$55,3,FALSE),D348=3,VLOOKUP(H348,[1]Film_Workers!$B$2:$BD$55,4,FALSE),D348=4,VLOOKUP(H348,[1]Film_Workers!$B$2:$BD$55,5,FALSE),D348=5,VLOOKUP(H348,[1]Film_Workers!$B$2:$BD$55,6,FALSE),D348=6,VLOOKUP(H348,[1]Film_Workers!$B$2:$BD$55,7,FALSE),D348=7,VLOOKUP(H348,[1]Film_Workers!$B$2:$BD$55,8,FALSE),D348=8,VLOOKUP(H348,[1]Film_Workers!$B$2:$BD$55,9,FALSE),D348=9,VLOOKUP(H348,[1]Film_Workers!$B$2:$BD$55,10,FALSE),D348=10,VLOOKUP(H348,[1]Film_Workers!$B$2:$BD$55,11,FALSE),D348=11,VLOOKUP(H348,[1]Film_Workers!$B$2:$BD$55,12,FALSE),D348=12,VLOOKUP(H348,[1]Film_Workers!$B$2:$BD$55,13,FALSE)),C348=2015,_xlfn.IFS(D348=1,VLOOKUP(H348,[1]Film_Workers!$B$2:$BD$55,14,FALSE),D348=2,VLOOKUP(H348,[1]Film_Workers!$B$2:$BD$55,15,FALSE),D348=3,VLOOKUP(H348,[1]Film_Workers!$B$2:$BD$55,16,FALSE),D348=4,VLOOKUP(H348,[1]Film_Workers!$B$2:$BD$55,17,FALSE),D348=5,VLOOKUP(H348,[1]Film_Workers!$B$2:$BD$55,18,FALSE),D348=6,VLOOKUP(H348,[1]Film_Workers!$B$2:$BD$55,19,FALSE),D348=7,VLOOKUP(H348,[1]Film_Workers!$B$2:$BD$55,20,FALSE),D348=8,VLOOKUP(H348,[1]Film_Workers!$B$2:$BD$55,21,FALSE),D348=9,VLOOKUP(H348,[1]Film_Workers!$B$2:$BD$55,22,FALSE),D348=10,VLOOKUP(H348,[1]Film_Workers!$B$2:$BD$55,23,FALSE),D348=11,VLOOKUP(H348,[1]Film_Workers!$B$2:$BD$55,24,FALSE),D348=12,VLOOKUP(H348,[1]Film_Workers!$B$2:$BD$55,25,FALSE)),C348=2016,_xlfn.IFS(D348=1,VLOOKUP(H348,[1]Film_Workers!$B$2:$BD$55,26,FALSE),D348=2,VLOOKUP(H348,[1]Film_Workers!$B$2:$BD$55,27,FALSE),D348=3,VLOOKUP(H348,[1]Film_Workers!$B$2:$BD$55,28,FALSE),D348=4,VLOOKUP(H348,[1]Film_Workers!$B$2:$BD$55,29,FALSE),D348=5,VLOOKUP(H348,[1]Film_Workers!$B$2:$BD$55,30,FALSE),D348=6,VLOOKUP(H348,[1]Film_Workers!$B$2:$BD$55,31,FALSE),D348=7,VLOOKUP(H348,[1]Film_Workers!$B$2:$BD$55,32,FALSE),D348=8,VLOOKUP(H348,[1]Film_Workers!$B$2:$BD$55,33,FALSE),D348=9,VLOOKUP(H348,[1]Film_Workers!$B$2:$BD$55,34,FALSE),D348=10,VLOOKUP(H348,[1]Film_Workers!$B$2:$BD$55,35,FALSE),D348=11,VLOOKUP(H348,[1]Film_Workers!$B$2:$BD$55,36,FALSE),D348=12,VLOOKUP(H348,[1]Film_Workers!$B$2:$BD$55,37,FALSE)),C348=2017,_xlfn.IFS(D348=1,VLOOKUP(H348,[1]Film_Workers!$B$2:$BD$55,38,FALSE),D348=2,VLOOKUP(H348,[1]Film_Workers!$B$2:$BD$55,39,FALSE),D348=3,VLOOKUP(H348,[1]Film_Workers!$B$2:$BD$55,40,FALSE),D348=4,VLOOKUP(H348,[1]Film_Workers!$B$2:$BD$55,41,FALSE),D348=5,VLOOKUP(H348,[1]Film_Workers!$B$2:$BD$55,42,FALSE),D348=6,VLOOKUP(H348,[1]Film_Workers!$B$2:$BD$55,43,FALSE),D348=7,VLOOKUP(H348,[1]Film_Workers!$B$2:$BD$55,43,FALSE),D348=8,VLOOKUP(H348,[1]Film_Workers!$B$2:$BD$55,44,FALSE),D348=9,VLOOKUP(H348,[1]Film_Workers!$B$2:$BD$55,45,FALSE),D348=10,VLOOKUP(H348,[1]Film_Workers!$B$2:$BD$55,46,FALSE),D348=11,VLOOKUP(H348,[1]Film_Workers!$B$2:$BD$55,47,FALSE),D348=12,VLOOKUP(H348,[1]Film_Workers!$B$2:$BD$55,48)),C348=2018,_xlfn.IFS(D348=1,VLOOKUP(H348,[1]Film_Workers!$B$2:$BD$55,49,FALSE),D348=2,VLOOKUP(H348,[1]Film_Workers!$B$2:$BD$55,50,FALSE),D348=3,VLOOKUP(H348,[1]Film_Workers!$B$2:$BD$55,51,FALSE),D348=4,VLOOKUP(H348,[1]Film_Workers!$B$2:$BD$55,52,FALSE),D348=5,VLOOKUP(H348,[1]Film_Workers!$B$2:$BD$55,53,FALSE),D348=6,VLOOKUP(H348,[1]Film_Workers!$B$2:$BD$55,54)))</f>
        <v>6124</v>
      </c>
      <c r="W348">
        <f>_xlfn.IFS(C348=2014,_xlfn.IFS(D348=1,VLOOKUP(H348,[1]Priv_Workers!$B$2:$BD$55,2,FALSE),D348=2,VLOOKUP(H348,[1]Priv_Workers!$B$2:$BD$55,3,FALSE),D348=3,VLOOKUP(H348,[1]Priv_Workers!$B$2:$BD$55,4,FALSE),D348=4,VLOOKUP(H348,[1]Priv_Workers!$B$2:$BD$55,5,FALSE),D348=5,VLOOKUP(H348,[1]Priv_Workers!$B$2:$BD$55,6,FALSE),D348=6,VLOOKUP(H348,[1]Priv_Workers!$B$2:$BD$55,7,FALSE),D348=7,VLOOKUP(H348,[1]Priv_Workers!$B$2:$BD$55,8,FALSE),D348=8,VLOOKUP(H348,[1]Priv_Workers!$B$2:$BD$55,9,FALSE),D348=9,VLOOKUP(H348,[1]Priv_Workers!$B$2:$BD$55,10,FALSE),D348=10,VLOOKUP(H348,[1]Priv_Workers!$B$2:$BD$55,11,FALSE),D348=11,VLOOKUP(H348,[1]Priv_Workers!$B$2:$BD$55,12,FALSE),D348=12,VLOOKUP(H348,[1]Priv_Workers!$B$2:$BD$55,13,FALSE)),C348=2015,_xlfn.IFS(D348=1,VLOOKUP(H348,[1]Priv_Workers!$B$2:$BD$55,14,FALSE),D348=2,VLOOKUP(H348,[1]Priv_Workers!$B$2:$BD$55,15,FALSE),D348=3,VLOOKUP(H348,[1]Priv_Workers!$B$2:$BD$55,16,FALSE),D348=4,VLOOKUP(H348,[1]Priv_Workers!$B$2:$BD$55,17,FALSE),D348=5,VLOOKUP(H348,[1]Priv_Workers!$B$2:$BD$55,18,FALSE),D348=6,VLOOKUP(H348,[1]Priv_Workers!$B$2:$BD$55,19,FALSE),D348=7,VLOOKUP(H348,[1]Priv_Workers!$B$2:$BD$55,20,FALSE),D348=8,VLOOKUP(H348,[1]Priv_Workers!$B$2:$BD$55,21,FALSE),D348=9,VLOOKUP(H348,[1]Priv_Workers!$B$2:$BD$55,22,FALSE),D348=10,VLOOKUP(H348,[1]Priv_Workers!$B$2:$BD$55,23,FALSE),D348=11,VLOOKUP(H348,[1]Priv_Workers!$B$2:$BD$55,24,FALSE),D348=12,VLOOKUP(H348,[1]Priv_Workers!$B$2:$BD$55,25,FALSE)),C348=2016,_xlfn.IFS(D348=1,VLOOKUP(H348,[1]Priv_Workers!$B$2:$BD$55,26,FALSE),D348=2,VLOOKUP(H348,[1]Priv_Workers!$B$2:$BD$55,27,FALSE),D348=3,VLOOKUP(H348,[1]Priv_Workers!$B$2:$BD$55,28,FALSE),D348=4,VLOOKUP(H348,[1]Priv_Workers!$B$2:$BD$55,29,FALSE),D348=5,VLOOKUP(H348,[1]Priv_Workers!$B$2:$BD$55,30,FALSE),D348=6,VLOOKUP(H348,[1]Priv_Workers!$B$2:$BD$55,31,FALSE),D348=7,VLOOKUP(H348,[1]Priv_Workers!$B$2:$BD$55,32,FALSE),D348=8,VLOOKUP(H348,[1]Priv_Workers!$B$2:$BD$55,33,FALSE),D348=9,VLOOKUP(H348,[1]Priv_Workers!$B$2:$BD$55,34,FALSE),D348=10,VLOOKUP(H348,[1]Priv_Workers!$B$2:$BD$55,35,FALSE),D348=11,VLOOKUP(H348,[1]Priv_Workers!$B$2:$BD$55,36,FALSE),D348=12,VLOOKUP(H348,[1]Priv_Workers!$B$2:$BD$55,37,FALSE)),C348=2017,_xlfn.IFS(D348=1,VLOOKUP(H348,[1]Priv_Workers!$B$2:$BD$55,38,FALSE),D348=2,VLOOKUP(H348,[1]Priv_Workers!$B$2:$BD$55,39,FALSE),D348=3,VLOOKUP(H348,[1]Priv_Workers!$B$2:$BD$55,40,FALSE),D348=4,VLOOKUP(H348,[1]Priv_Workers!$B$2:$BD$55,41,FALSE),D348=5,VLOOKUP(H348,[1]Priv_Workers!$B$2:$BD$55,42,FALSE),D348=6,VLOOKUP(H348,[1]Priv_Workers!$B$2:$BD$55,43,FALSE),D348=7,VLOOKUP(H348,[1]Priv_Workers!$B$2:$BD$55,43,FALSE),D348=8,VLOOKUP(H348,[1]Priv_Workers!$B$2:$BD$55,44,FALSE),D348=9,VLOOKUP(H348,[1]Priv_Workers!$B$2:$BD$55,45,FALSE),D348=10,VLOOKUP(H348,[1]Priv_Workers!$B$2:$BD$55,46,FALSE),D348=11,VLOOKUP(H348,[1]Priv_Workers!$B$2:$BD$55,47,FALSE),D348=12,VLOOKUP(H348,[1]Priv_Workers!$B$2:$BD$55,48)),C348=2018,_xlfn.IFS(D348=1,VLOOKUP(H348,[1]Priv_Workers!$B$2:$BD$55,49,FALSE),D348=2,VLOOKUP(H348,[1]Priv_Workers!$B$2:$BD$55,50,FALSE),D348=3,VLOOKUP(H348,[1]Priv_Workers!$B$2:$BD$55,51,FALSE),D348=4,VLOOKUP(H348,[1]Priv_Workers!$B$2:$BD$55,52,FALSE),D348=5,VLOOKUP(H348,[1]Priv_Workers!$B$2:$BD$55,53,FALSE),D348=6,VLOOKUP(H348,[1]Priv_Workers!$B$2:$BD$55,54)))</f>
        <v>3452834</v>
      </c>
      <c r="X348" s="3">
        <f t="shared" si="43"/>
        <v>1.7736155285773946E-3</v>
      </c>
      <c r="Y348" s="2">
        <f>_xlfn.IFS(C348=2014, _xlfn.IFS(E348=1, VLOOKUP(H348, [1]Wage_Info!$B$2:$AH$55, 2, FALSE), E348=2, VLOOKUP(H348, [1]Wage_Info!$B$2:$AH$55, 3, FALSE), E348=3, VLOOKUP(H348, [1]Wage_Info!$B$2:$AH$55, 4, FALSE), E348=4, VLOOKUP(H348, [1]Wage_Info!$B$2:$AH$55, 5, FALSE)), C348=2015, _xlfn.IFS(E348=1, VLOOKUP(H348, [1]Wage_Info!$B$2:$AH$55, 6, FALSE), E348=2, VLOOKUP(H348, [1]Wage_Info!$B$2:$AH$55, 7, FALSE), E348=3, VLOOKUP(H348, [1]Wage_Info!$B$2:$AH$55, 8, FALSE), E348=4, VLOOKUP(H348, [1]Wage_Info!$B$2:$AH$55, 9, FALSE)), C348=2016, _xlfn.IFS(E348=1, VLOOKUP(H348, [1]Wage_Info!$B$2:$AH$55, 10, FALSE), E348=2, VLOOKUP(H348, [1]Wage_Info!$B$2:$AH$55, 11, FALSE), E348=3, VLOOKUP(H348, [1]Wage_Info!$B$2:$AH$55, 12, FALSE), E348=4, VLOOKUP(H348, [1]Wage_Info!$B$2:$AH$55, 13, FALSE)), C348=2017, _xlfn.IFS(E348=1, VLOOKUP(H348, [1]Wage_Info!$B$2:$AH$55, 14, FALSE), E348=2, VLOOKUP(H348, [1]Wage_Info!$B$2:$AH$55, 15, FALSE), E348=3, VLOOKUP(H348, [1]Wage_Info!$B$2:$AH$55, 16, FALSE), E348=4, VLOOKUP(H348, [1]Wage_Info!$B$2:$AH$55, 17, FALSE)), C348 = 2018, _xlfn.IFS(E348=1, VLOOKUP(H348, [1]Wage_Info!$B$2:$AH$55, 18, FALSE), E348=3, VLOOKUP(H348, [1]Wage_Info!$B$2:$AH$55, 19, FALSE)))</f>
        <v>71579514</v>
      </c>
      <c r="Z348" s="2">
        <f>_xlfn.IFS(C348=2014, _xlfn.IFS(E348=1, VLOOKUP(H348, [1]Wage_Info!$B$2:$AL$55, 20, FALSE), E348=2, VLOOKUP(H348, [1]Wage_Info!$B$2:$AL$55, 21, FALSE), E348=3, VLOOKUP(H348, [1]Wage_Info!$B$2:$AL$55, 22, FALSE), E348=4, VLOOKUP(H348, [1]Wage_Info!$B$2:$AL$55, 23, FALSE)), C348=2015, _xlfn.IFS(E348=1, VLOOKUP(H348, [1]Wage_Info!$B$2:$AL$55, 24, FALSE), E348=2, VLOOKUP(H348, [1]Wage_Info!$B$2:$AL$55, 25, FALSE), E348=3, VLOOKUP(H348, [1]Wage_Info!$B$2:$AL$55, 26, FALSE), E348=4, VLOOKUP(H348, [1]Wage_Info!$B$2:$AL$55, 27, FALSE)), C348=2016, _xlfn.IFS(E348=1, VLOOKUP(H348, [1]Wage_Info!$B$2:$AL$55, 28, FALSE), E348=2, VLOOKUP(H348, [1]Wage_Info!$B$2:$AL$55, 29, FALSE), E348=3, VLOOKUP(H348, [1]Wage_Info!$B$2:$AL$55, 30, FALSE), E348=4, VLOOKUP(H348, [1]Wage_Info!$B$2:$AL$55, 31, FALSE)), C348=2017, _xlfn.IFS(E348=1, VLOOKUP(H348, [1]Wage_Info!$B$2:$AL$55, 32, FALSE), E348=2, VLOOKUP(H348, [1]Wage_Info!$B$2:$AL$55, 33, FALSE), E348=3, VLOOKUP(H348, [1]Wage_Info!$B$2:$AL$55, 34, FALSE), E348=4, VLOOKUP(H348, [1]Wage_Info!$B$2:$AL$55, 35, FALSE)), C348 = 2018, _xlfn.IFS(E348=1, VLOOKUP(H348, [1]Wage_Info!$B$2:$AL$55, 36, FALSE), E348=2, VLOOKUP(H348, [1]Wage_Info!$B$2:$AL$55, 37, FALSE)))</f>
        <v>45204749653</v>
      </c>
      <c r="AA348" s="4">
        <f t="shared" si="44"/>
        <v>1.5834511760259168E-3</v>
      </c>
      <c r="AB348">
        <f>[1]Key!C348</f>
        <v>1</v>
      </c>
      <c r="AC348">
        <f t="shared" si="45"/>
        <v>0</v>
      </c>
      <c r="AD348">
        <f t="shared" si="46"/>
        <v>0</v>
      </c>
      <c r="AE348">
        <f t="shared" si="47"/>
        <v>0</v>
      </c>
      <c r="AF348">
        <f>[1]Key!D348</f>
        <v>0</v>
      </c>
    </row>
    <row r="349" spans="1:32" x14ac:dyDescent="0.3">
      <c r="A349">
        <v>348</v>
      </c>
      <c r="B349">
        <v>28</v>
      </c>
      <c r="C349">
        <v>2013</v>
      </c>
      <c r="D349">
        <v>9</v>
      </c>
      <c r="E349">
        <f t="shared" si="40"/>
        <v>3</v>
      </c>
      <c r="F349">
        <v>2015</v>
      </c>
      <c r="G349" t="s">
        <v>65</v>
      </c>
      <c r="H349" s="1">
        <f>VALUE(IF(G349="foreign",53,SUBSTITUTE(G349,G349,VLOOKUP(G349,[1]Key!$G$2:$H$55,2,))))</f>
        <v>11</v>
      </c>
      <c r="I349" t="s">
        <v>97</v>
      </c>
      <c r="J349">
        <f>VALUE(_xlfn.IFS(I349="foreign",53,I349="fictional",54, I349="unspecified", 55, NOT(OR(I349="foreign",I349="fictional")),SUBSTITUTE(I349,I349,VLOOKUP(I349,[1]Key!$G$2:$H$55,2,))))</f>
        <v>54</v>
      </c>
      <c r="K349">
        <f t="shared" si="41"/>
        <v>0</v>
      </c>
      <c r="L349">
        <f>VLOOKUP(H349, [1]Key!$H$2:$K$54, 2)</f>
        <v>5</v>
      </c>
      <c r="M349">
        <f>VLOOKUP(J349, [1]Key!$H$2:$K$54, 2)</f>
        <v>0</v>
      </c>
      <c r="N349">
        <f>VLOOKUP("*"&amp;G349&amp;"*",[1]Key!$N$2:$O$6,2,FALSE)</f>
        <v>3</v>
      </c>
      <c r="O349">
        <f>VLOOKUP("*"&amp;G349&amp;"*",[1]Key!$R$2:$S$11,2,FALSE)</f>
        <v>7</v>
      </c>
      <c r="P349">
        <v>3680</v>
      </c>
      <c r="Q349" s="2">
        <v>74000000</v>
      </c>
      <c r="R349" t="s">
        <v>42</v>
      </c>
      <c r="S349">
        <f>VLOOKUP(R349, [1]Key!$U$2:$V$27, 2, FALSE)</f>
        <v>5</v>
      </c>
      <c r="T349">
        <f t="shared" si="42"/>
        <v>0</v>
      </c>
      <c r="U349" t="e">
        <f>_xlfn.IFS(C349=2018, VLOOKUP(H349, '[1]State Pop'!$B$2:$G$55,6),C349=2017, VLOOKUP(H349, '[1]State Pop'!$B$2:$F$55,5),C349=2016, VLOOKUP(H349, '[1]State Pop'!$B$2:$F$55,4), C349=2015, VLOOKUP(H349, '[1]State Pop'!$B$2:$F$55,3), C349=2014, VLOOKUP(H349, '[1]State Pop'!$B$2:$F$55,2))</f>
        <v>#N/A</v>
      </c>
      <c r="V349" t="e">
        <f>_xlfn.IFS(C349=2014,_xlfn.IFS(D349=1,VLOOKUP(H349,[1]Film_Workers!$B$2:$BD$55,2,FALSE),D349=2,VLOOKUP(H349,[1]Film_Workers!$B$2:$BD$55,3,FALSE),D349=3,VLOOKUP(H349,[1]Film_Workers!$B$2:$BD$55,4,FALSE),D349=4,VLOOKUP(H349,[1]Film_Workers!$B$2:$BD$55,5,FALSE),D349=5,VLOOKUP(H349,[1]Film_Workers!$B$2:$BD$55,6,FALSE),D349=6,VLOOKUP(H349,[1]Film_Workers!$B$2:$BD$55,7,FALSE),D349=7,VLOOKUP(H349,[1]Film_Workers!$B$2:$BD$55,8,FALSE),D349=8,VLOOKUP(H349,[1]Film_Workers!$B$2:$BD$55,9,FALSE),D349=9,VLOOKUP(H349,[1]Film_Workers!$B$2:$BD$55,10,FALSE),D349=10,VLOOKUP(H349,[1]Film_Workers!$B$2:$BD$55,11,FALSE),D349=11,VLOOKUP(H349,[1]Film_Workers!$B$2:$BD$55,12,FALSE),D349=12,VLOOKUP(H349,[1]Film_Workers!$B$2:$BD$55,13,FALSE)),C349=2015,_xlfn.IFS(D349=1,VLOOKUP(H349,[1]Film_Workers!$B$2:$BD$55,14,FALSE),D349=2,VLOOKUP(H349,[1]Film_Workers!$B$2:$BD$55,15,FALSE),D349=3,VLOOKUP(H349,[1]Film_Workers!$B$2:$BD$55,16,FALSE),D349=4,VLOOKUP(H349,[1]Film_Workers!$B$2:$BD$55,17,FALSE),D349=5,VLOOKUP(H349,[1]Film_Workers!$B$2:$BD$55,18,FALSE),D349=6,VLOOKUP(H349,[1]Film_Workers!$B$2:$BD$55,19,FALSE),D349=7,VLOOKUP(H349,[1]Film_Workers!$B$2:$BD$55,20,FALSE),D349=8,VLOOKUP(H349,[1]Film_Workers!$B$2:$BD$55,21,FALSE),D349=9,VLOOKUP(H349,[1]Film_Workers!$B$2:$BD$55,22,FALSE),D349=10,VLOOKUP(H349,[1]Film_Workers!$B$2:$BD$55,23,FALSE),D349=11,VLOOKUP(H349,[1]Film_Workers!$B$2:$BD$55,24,FALSE),D349=12,VLOOKUP(H349,[1]Film_Workers!$B$2:$BD$55,25,FALSE)),C349=2016,_xlfn.IFS(D349=1,VLOOKUP(H349,[1]Film_Workers!$B$2:$BD$55,26,FALSE),D349=2,VLOOKUP(H349,[1]Film_Workers!$B$2:$BD$55,27,FALSE),D349=3,VLOOKUP(H349,[1]Film_Workers!$B$2:$BD$55,28,FALSE),D349=4,VLOOKUP(H349,[1]Film_Workers!$B$2:$BD$55,29,FALSE),D349=5,VLOOKUP(H349,[1]Film_Workers!$B$2:$BD$55,30,FALSE),D349=6,VLOOKUP(H349,[1]Film_Workers!$B$2:$BD$55,31,FALSE),D349=7,VLOOKUP(H349,[1]Film_Workers!$B$2:$BD$55,32,FALSE),D349=8,VLOOKUP(H349,[1]Film_Workers!$B$2:$BD$55,33,FALSE),D349=9,VLOOKUP(H349,[1]Film_Workers!$B$2:$BD$55,34,FALSE),D349=10,VLOOKUP(H349,[1]Film_Workers!$B$2:$BD$55,35,FALSE),D349=11,VLOOKUP(H349,[1]Film_Workers!$B$2:$BD$55,36,FALSE),D349=12,VLOOKUP(H349,[1]Film_Workers!$B$2:$BD$55,37,FALSE)),C349=2017,_xlfn.IFS(D349=1,VLOOKUP(H349,[1]Film_Workers!$B$2:$BD$55,38,FALSE),D349=2,VLOOKUP(H349,[1]Film_Workers!$B$2:$BD$55,39,FALSE),D349=3,VLOOKUP(H349,[1]Film_Workers!$B$2:$BD$55,40,FALSE),D349=4,VLOOKUP(H349,[1]Film_Workers!$B$2:$BD$55,41,FALSE),D349=5,VLOOKUP(H349,[1]Film_Workers!$B$2:$BD$55,42,FALSE),D349=6,VLOOKUP(H349,[1]Film_Workers!$B$2:$BD$55,43,FALSE),D349=7,VLOOKUP(H349,[1]Film_Workers!$B$2:$BD$55,43,FALSE),D349=8,VLOOKUP(H349,[1]Film_Workers!$B$2:$BD$55,44,FALSE),D349=9,VLOOKUP(H349,[1]Film_Workers!$B$2:$BD$55,45,FALSE),D349=10,VLOOKUP(H349,[1]Film_Workers!$B$2:$BD$55,46,FALSE),D349=11,VLOOKUP(H349,[1]Film_Workers!$B$2:$BD$55,47,FALSE),D349=12,VLOOKUP(H349,[1]Film_Workers!$B$2:$BD$55,48)),C349=2018,_xlfn.IFS(D349=1,VLOOKUP(H349,[1]Film_Workers!$B$2:$BD$55,49,FALSE),D349=2,VLOOKUP(H349,[1]Film_Workers!$B$2:$BD$55,50,FALSE),D349=3,VLOOKUP(H349,[1]Film_Workers!$B$2:$BD$55,51,FALSE),D349=4,VLOOKUP(H349,[1]Film_Workers!$B$2:$BD$55,52,FALSE),D349=5,VLOOKUP(H349,[1]Film_Workers!$B$2:$BD$55,53,FALSE),D349=6,VLOOKUP(H349,[1]Film_Workers!$B$2:$BD$55,54)))</f>
        <v>#N/A</v>
      </c>
      <c r="W349" t="e">
        <f>_xlfn.IFS(C349=2014,_xlfn.IFS(D349=1,VLOOKUP(H349,[1]Priv_Workers!$B$2:$BD$55,2,FALSE),D349=2,VLOOKUP(H349,[1]Priv_Workers!$B$2:$BD$55,3,FALSE),D349=3,VLOOKUP(H349,[1]Priv_Workers!$B$2:$BD$55,4,FALSE),D349=4,VLOOKUP(H349,[1]Priv_Workers!$B$2:$BD$55,5,FALSE),D349=5,VLOOKUP(H349,[1]Priv_Workers!$B$2:$BD$55,6,FALSE),D349=6,VLOOKUP(H349,[1]Priv_Workers!$B$2:$BD$55,7,FALSE),D349=7,VLOOKUP(H349,[1]Priv_Workers!$B$2:$BD$55,8,FALSE),D349=8,VLOOKUP(H349,[1]Priv_Workers!$B$2:$BD$55,9,FALSE),D349=9,VLOOKUP(H349,[1]Priv_Workers!$B$2:$BD$55,10,FALSE),D349=10,VLOOKUP(H349,[1]Priv_Workers!$B$2:$BD$55,11,FALSE),D349=11,VLOOKUP(H349,[1]Priv_Workers!$B$2:$BD$55,12,FALSE),D349=12,VLOOKUP(H349,[1]Priv_Workers!$B$2:$BD$55,13,FALSE)),C349=2015,_xlfn.IFS(D349=1,VLOOKUP(H349,[1]Priv_Workers!$B$2:$BD$55,14,FALSE),D349=2,VLOOKUP(H349,[1]Priv_Workers!$B$2:$BD$55,15,FALSE),D349=3,VLOOKUP(H349,[1]Priv_Workers!$B$2:$BD$55,16,FALSE),D349=4,VLOOKUP(H349,[1]Priv_Workers!$B$2:$BD$55,17,FALSE),D349=5,VLOOKUP(H349,[1]Priv_Workers!$B$2:$BD$55,18,FALSE),D349=6,VLOOKUP(H349,[1]Priv_Workers!$B$2:$BD$55,19,FALSE),D349=7,VLOOKUP(H349,[1]Priv_Workers!$B$2:$BD$55,20,FALSE),D349=8,VLOOKUP(H349,[1]Priv_Workers!$B$2:$BD$55,21,FALSE),D349=9,VLOOKUP(H349,[1]Priv_Workers!$B$2:$BD$55,22,FALSE),D349=10,VLOOKUP(H349,[1]Priv_Workers!$B$2:$BD$55,23,FALSE),D349=11,VLOOKUP(H349,[1]Priv_Workers!$B$2:$BD$55,24,FALSE),D349=12,VLOOKUP(H349,[1]Priv_Workers!$B$2:$BD$55,25,FALSE)),C349=2016,_xlfn.IFS(D349=1,VLOOKUP(H349,[1]Priv_Workers!$B$2:$BD$55,26,FALSE),D349=2,VLOOKUP(H349,[1]Priv_Workers!$B$2:$BD$55,27,FALSE),D349=3,VLOOKUP(H349,[1]Priv_Workers!$B$2:$BD$55,28,FALSE),D349=4,VLOOKUP(H349,[1]Priv_Workers!$B$2:$BD$55,29,FALSE),D349=5,VLOOKUP(H349,[1]Priv_Workers!$B$2:$BD$55,30,FALSE),D349=6,VLOOKUP(H349,[1]Priv_Workers!$B$2:$BD$55,31,FALSE),D349=7,VLOOKUP(H349,[1]Priv_Workers!$B$2:$BD$55,32,FALSE),D349=8,VLOOKUP(H349,[1]Priv_Workers!$B$2:$BD$55,33,FALSE),D349=9,VLOOKUP(H349,[1]Priv_Workers!$B$2:$BD$55,34,FALSE),D349=10,VLOOKUP(H349,[1]Priv_Workers!$B$2:$BD$55,35,FALSE),D349=11,VLOOKUP(H349,[1]Priv_Workers!$B$2:$BD$55,36,FALSE),D349=12,VLOOKUP(H349,[1]Priv_Workers!$B$2:$BD$55,37,FALSE)),C349=2017,_xlfn.IFS(D349=1,VLOOKUP(H349,[1]Priv_Workers!$B$2:$BD$55,38,FALSE),D349=2,VLOOKUP(H349,[1]Priv_Workers!$B$2:$BD$55,39,FALSE),D349=3,VLOOKUP(H349,[1]Priv_Workers!$B$2:$BD$55,40,FALSE),D349=4,VLOOKUP(H349,[1]Priv_Workers!$B$2:$BD$55,41,FALSE),D349=5,VLOOKUP(H349,[1]Priv_Workers!$B$2:$BD$55,42,FALSE),D349=6,VLOOKUP(H349,[1]Priv_Workers!$B$2:$BD$55,43,FALSE),D349=7,VLOOKUP(H349,[1]Priv_Workers!$B$2:$BD$55,43,FALSE),D349=8,VLOOKUP(H349,[1]Priv_Workers!$B$2:$BD$55,44,FALSE),D349=9,VLOOKUP(H349,[1]Priv_Workers!$B$2:$BD$55,45,FALSE),D349=10,VLOOKUP(H349,[1]Priv_Workers!$B$2:$BD$55,46,FALSE),D349=11,VLOOKUP(H349,[1]Priv_Workers!$B$2:$BD$55,47,FALSE),D349=12,VLOOKUP(H349,[1]Priv_Workers!$B$2:$BD$55,48)),C349=2018,_xlfn.IFS(D349=1,VLOOKUP(H349,[1]Priv_Workers!$B$2:$BD$55,49,FALSE),D349=2,VLOOKUP(H349,[1]Priv_Workers!$B$2:$BD$55,50,FALSE),D349=3,VLOOKUP(H349,[1]Priv_Workers!$B$2:$BD$55,51,FALSE),D349=4,VLOOKUP(H349,[1]Priv_Workers!$B$2:$BD$55,52,FALSE),D349=5,VLOOKUP(H349,[1]Priv_Workers!$B$2:$BD$55,53,FALSE),D349=6,VLOOKUP(H349,[1]Priv_Workers!$B$2:$BD$55,54)))</f>
        <v>#N/A</v>
      </c>
      <c r="X349" s="3" t="e">
        <f t="shared" si="43"/>
        <v>#N/A</v>
      </c>
      <c r="Y349" s="2" t="e">
        <f>_xlfn.IFS(C349=2014, _xlfn.IFS(E349=1, VLOOKUP(H349, [1]Wage_Info!$B$2:$AH$55, 2, FALSE), E349=2, VLOOKUP(H349, [1]Wage_Info!$B$2:$AH$55, 3, FALSE), E349=3, VLOOKUP(H349, [1]Wage_Info!$B$2:$AH$55, 4, FALSE), E349=4, VLOOKUP(H349, [1]Wage_Info!$B$2:$AH$55, 5, FALSE)), C349=2015, _xlfn.IFS(E349=1, VLOOKUP(H349, [1]Wage_Info!$B$2:$AH$55, 6, FALSE), E349=2, VLOOKUP(H349, [1]Wage_Info!$B$2:$AH$55, 7, FALSE), E349=3, VLOOKUP(H349, [1]Wage_Info!$B$2:$AH$55, 8, FALSE), E349=4, VLOOKUP(H349, [1]Wage_Info!$B$2:$AH$55, 9, FALSE)), C349=2016, _xlfn.IFS(E349=1, VLOOKUP(H349, [1]Wage_Info!$B$2:$AH$55, 10, FALSE), E349=2, VLOOKUP(H349, [1]Wage_Info!$B$2:$AH$55, 11, FALSE), E349=3, VLOOKUP(H349, [1]Wage_Info!$B$2:$AH$55, 12, FALSE), E349=4, VLOOKUP(H349, [1]Wage_Info!$B$2:$AH$55, 13, FALSE)), C349=2017, _xlfn.IFS(E349=1, VLOOKUP(H349, [1]Wage_Info!$B$2:$AH$55, 14, FALSE), E349=2, VLOOKUP(H349, [1]Wage_Info!$B$2:$AH$55, 15, FALSE), E349=3, VLOOKUP(H349, [1]Wage_Info!$B$2:$AH$55, 16, FALSE), E349=4, VLOOKUP(H349, [1]Wage_Info!$B$2:$AH$55, 17, FALSE)), C349 = 2018, _xlfn.IFS(E349=1, VLOOKUP(H349, [1]Wage_Info!$B$2:$AH$55, 18, FALSE), E349=3, VLOOKUP(H349, [1]Wage_Info!$B$2:$AH$55, 19, FALSE)))</f>
        <v>#N/A</v>
      </c>
      <c r="Z349" s="2" t="e">
        <f>_xlfn.IFS(C349=2014, _xlfn.IFS(E349=1, VLOOKUP(H349, [1]Wage_Info!$B$2:$AL$55, 20, FALSE), E349=2, VLOOKUP(H349, [1]Wage_Info!$B$2:$AL$55, 21, FALSE), E349=3, VLOOKUP(H349, [1]Wage_Info!$B$2:$AL$55, 22, FALSE), E349=4, VLOOKUP(H349, [1]Wage_Info!$B$2:$AL$55, 23, FALSE)), C349=2015, _xlfn.IFS(E349=1, VLOOKUP(H349, [1]Wage_Info!$B$2:$AL$55, 24, FALSE), E349=2, VLOOKUP(H349, [1]Wage_Info!$B$2:$AL$55, 25, FALSE), E349=3, VLOOKUP(H349, [1]Wage_Info!$B$2:$AL$55, 26, FALSE), E349=4, VLOOKUP(H349, [1]Wage_Info!$B$2:$AL$55, 27, FALSE)), C349=2016, _xlfn.IFS(E349=1, VLOOKUP(H349, [1]Wage_Info!$B$2:$AL$55, 28, FALSE), E349=2, VLOOKUP(H349, [1]Wage_Info!$B$2:$AL$55, 29, FALSE), E349=3, VLOOKUP(H349, [1]Wage_Info!$B$2:$AL$55, 30, FALSE), E349=4, VLOOKUP(H349, [1]Wage_Info!$B$2:$AL$55, 31, FALSE)), C349=2017, _xlfn.IFS(E349=1, VLOOKUP(H349, [1]Wage_Info!$B$2:$AL$55, 32, FALSE), E349=2, VLOOKUP(H349, [1]Wage_Info!$B$2:$AL$55, 33, FALSE), E349=3, VLOOKUP(H349, [1]Wage_Info!$B$2:$AL$55, 34, FALSE), E349=4, VLOOKUP(H349, [1]Wage_Info!$B$2:$AL$55, 35, FALSE)), C349 = 2018, _xlfn.IFS(E349=1, VLOOKUP(H349, [1]Wage_Info!$B$2:$AL$55, 36, FALSE), E349=2, VLOOKUP(H349, [1]Wage_Info!$B$2:$AL$55, 37, FALSE)))</f>
        <v>#N/A</v>
      </c>
      <c r="AA349" s="4" t="e">
        <f t="shared" si="44"/>
        <v>#N/A</v>
      </c>
      <c r="AB349">
        <f>[1]Key!C349</f>
        <v>0</v>
      </c>
      <c r="AC349">
        <f t="shared" si="45"/>
        <v>0</v>
      </c>
      <c r="AD349">
        <f t="shared" si="46"/>
        <v>0</v>
      </c>
      <c r="AE349">
        <f t="shared" si="47"/>
        <v>0</v>
      </c>
      <c r="AF349">
        <f>[1]Key!D349</f>
        <v>0</v>
      </c>
    </row>
    <row r="350" spans="1:32" x14ac:dyDescent="0.3">
      <c r="A350">
        <v>349</v>
      </c>
      <c r="B350">
        <v>29</v>
      </c>
      <c r="C350">
        <v>2013</v>
      </c>
      <c r="D350">
        <v>9</v>
      </c>
      <c r="E350">
        <f t="shared" si="40"/>
        <v>3</v>
      </c>
      <c r="F350">
        <v>2015</v>
      </c>
      <c r="G350" t="s">
        <v>62</v>
      </c>
      <c r="H350" s="1">
        <f>VALUE(IF(G350="foreign",53,SUBSTITUTE(G350,G350,VLOOKUP(G350,[1]Key!$G$2:$H$55,2,))))</f>
        <v>53</v>
      </c>
      <c r="I350" t="s">
        <v>32</v>
      </c>
      <c r="J350">
        <f>VALUE(_xlfn.IFS(I350="foreign",53,I350="fictional",54, I350="unspecified", 55, NOT(OR(I350="foreign",I350="fictional")),SUBSTITUTE(I350,I350,VLOOKUP(I350,[1]Key!$G$2:$H$55,2,))))</f>
        <v>53</v>
      </c>
      <c r="K350">
        <f t="shared" si="41"/>
        <v>1</v>
      </c>
      <c r="L350">
        <f>VLOOKUP(H350, [1]Key!$H$2:$K$54, 2)</f>
        <v>0</v>
      </c>
      <c r="M350">
        <f>VLOOKUP(J350, [1]Key!$H$2:$K$54, 2)</f>
        <v>0</v>
      </c>
      <c r="N350">
        <f>VLOOKUP("*"&amp;G350&amp;"*",[1]Key!$N$2:$O$6,2,FALSE)</f>
        <v>0</v>
      </c>
      <c r="O350">
        <f>VLOOKUP("*"&amp;G350&amp;"*",[1]Key!$R$2:$S$11,2,FALSE)</f>
        <v>0</v>
      </c>
      <c r="P350">
        <v>3673</v>
      </c>
      <c r="Q350" s="2">
        <v>84000000</v>
      </c>
      <c r="R350" t="s">
        <v>37</v>
      </c>
      <c r="S350">
        <f>VLOOKUP(R350, [1]Key!$U$2:$V$27, 2, FALSE)</f>
        <v>3</v>
      </c>
      <c r="T350">
        <f t="shared" si="42"/>
        <v>0</v>
      </c>
      <c r="U350" t="e">
        <f>_xlfn.IFS(C350=2018, VLOOKUP(H350, '[1]State Pop'!$B$2:$G$55,6),C350=2017, VLOOKUP(H350, '[1]State Pop'!$B$2:$F$55,5),C350=2016, VLOOKUP(H350, '[1]State Pop'!$B$2:$F$55,4), C350=2015, VLOOKUP(H350, '[1]State Pop'!$B$2:$F$55,3), C350=2014, VLOOKUP(H350, '[1]State Pop'!$B$2:$F$55,2))</f>
        <v>#N/A</v>
      </c>
      <c r="V350" t="e">
        <f>_xlfn.IFS(C350=2014,_xlfn.IFS(D350=1,VLOOKUP(H350,[1]Film_Workers!$B$2:$BD$55,2,FALSE),D350=2,VLOOKUP(H350,[1]Film_Workers!$B$2:$BD$55,3,FALSE),D350=3,VLOOKUP(H350,[1]Film_Workers!$B$2:$BD$55,4,FALSE),D350=4,VLOOKUP(H350,[1]Film_Workers!$B$2:$BD$55,5,FALSE),D350=5,VLOOKUP(H350,[1]Film_Workers!$B$2:$BD$55,6,FALSE),D350=6,VLOOKUP(H350,[1]Film_Workers!$B$2:$BD$55,7,FALSE),D350=7,VLOOKUP(H350,[1]Film_Workers!$B$2:$BD$55,8,FALSE),D350=8,VLOOKUP(H350,[1]Film_Workers!$B$2:$BD$55,9,FALSE),D350=9,VLOOKUP(H350,[1]Film_Workers!$B$2:$BD$55,10,FALSE),D350=10,VLOOKUP(H350,[1]Film_Workers!$B$2:$BD$55,11,FALSE),D350=11,VLOOKUP(H350,[1]Film_Workers!$B$2:$BD$55,12,FALSE),D350=12,VLOOKUP(H350,[1]Film_Workers!$B$2:$BD$55,13,FALSE)),C350=2015,_xlfn.IFS(D350=1,VLOOKUP(H350,[1]Film_Workers!$B$2:$BD$55,14,FALSE),D350=2,VLOOKUP(H350,[1]Film_Workers!$B$2:$BD$55,15,FALSE),D350=3,VLOOKUP(H350,[1]Film_Workers!$B$2:$BD$55,16,FALSE),D350=4,VLOOKUP(H350,[1]Film_Workers!$B$2:$BD$55,17,FALSE),D350=5,VLOOKUP(H350,[1]Film_Workers!$B$2:$BD$55,18,FALSE),D350=6,VLOOKUP(H350,[1]Film_Workers!$B$2:$BD$55,19,FALSE),D350=7,VLOOKUP(H350,[1]Film_Workers!$B$2:$BD$55,20,FALSE),D350=8,VLOOKUP(H350,[1]Film_Workers!$B$2:$BD$55,21,FALSE),D350=9,VLOOKUP(H350,[1]Film_Workers!$B$2:$BD$55,22,FALSE),D350=10,VLOOKUP(H350,[1]Film_Workers!$B$2:$BD$55,23,FALSE),D350=11,VLOOKUP(H350,[1]Film_Workers!$B$2:$BD$55,24,FALSE),D350=12,VLOOKUP(H350,[1]Film_Workers!$B$2:$BD$55,25,FALSE)),C350=2016,_xlfn.IFS(D350=1,VLOOKUP(H350,[1]Film_Workers!$B$2:$BD$55,26,FALSE),D350=2,VLOOKUP(H350,[1]Film_Workers!$B$2:$BD$55,27,FALSE),D350=3,VLOOKUP(H350,[1]Film_Workers!$B$2:$BD$55,28,FALSE),D350=4,VLOOKUP(H350,[1]Film_Workers!$B$2:$BD$55,29,FALSE),D350=5,VLOOKUP(H350,[1]Film_Workers!$B$2:$BD$55,30,FALSE),D350=6,VLOOKUP(H350,[1]Film_Workers!$B$2:$BD$55,31,FALSE),D350=7,VLOOKUP(H350,[1]Film_Workers!$B$2:$BD$55,32,FALSE),D350=8,VLOOKUP(H350,[1]Film_Workers!$B$2:$BD$55,33,FALSE),D350=9,VLOOKUP(H350,[1]Film_Workers!$B$2:$BD$55,34,FALSE),D350=10,VLOOKUP(H350,[1]Film_Workers!$B$2:$BD$55,35,FALSE),D350=11,VLOOKUP(H350,[1]Film_Workers!$B$2:$BD$55,36,FALSE),D350=12,VLOOKUP(H350,[1]Film_Workers!$B$2:$BD$55,37,FALSE)),C350=2017,_xlfn.IFS(D350=1,VLOOKUP(H350,[1]Film_Workers!$B$2:$BD$55,38,FALSE),D350=2,VLOOKUP(H350,[1]Film_Workers!$B$2:$BD$55,39,FALSE),D350=3,VLOOKUP(H350,[1]Film_Workers!$B$2:$BD$55,40,FALSE),D350=4,VLOOKUP(H350,[1]Film_Workers!$B$2:$BD$55,41,FALSE),D350=5,VLOOKUP(H350,[1]Film_Workers!$B$2:$BD$55,42,FALSE),D350=6,VLOOKUP(H350,[1]Film_Workers!$B$2:$BD$55,43,FALSE),D350=7,VLOOKUP(H350,[1]Film_Workers!$B$2:$BD$55,43,FALSE),D350=8,VLOOKUP(H350,[1]Film_Workers!$B$2:$BD$55,44,FALSE),D350=9,VLOOKUP(H350,[1]Film_Workers!$B$2:$BD$55,45,FALSE),D350=10,VLOOKUP(H350,[1]Film_Workers!$B$2:$BD$55,46,FALSE),D350=11,VLOOKUP(H350,[1]Film_Workers!$B$2:$BD$55,47,FALSE),D350=12,VLOOKUP(H350,[1]Film_Workers!$B$2:$BD$55,48)),C350=2018,_xlfn.IFS(D350=1,VLOOKUP(H350,[1]Film_Workers!$B$2:$BD$55,49,FALSE),D350=2,VLOOKUP(H350,[1]Film_Workers!$B$2:$BD$55,50,FALSE),D350=3,VLOOKUP(H350,[1]Film_Workers!$B$2:$BD$55,51,FALSE),D350=4,VLOOKUP(H350,[1]Film_Workers!$B$2:$BD$55,52,FALSE),D350=5,VLOOKUP(H350,[1]Film_Workers!$B$2:$BD$55,53,FALSE),D350=6,VLOOKUP(H350,[1]Film_Workers!$B$2:$BD$55,54)))</f>
        <v>#N/A</v>
      </c>
      <c r="W350" t="e">
        <f>_xlfn.IFS(C350=2014,_xlfn.IFS(D350=1,VLOOKUP(H350,[1]Priv_Workers!$B$2:$BD$55,2,FALSE),D350=2,VLOOKUP(H350,[1]Priv_Workers!$B$2:$BD$55,3,FALSE),D350=3,VLOOKUP(H350,[1]Priv_Workers!$B$2:$BD$55,4,FALSE),D350=4,VLOOKUP(H350,[1]Priv_Workers!$B$2:$BD$55,5,FALSE),D350=5,VLOOKUP(H350,[1]Priv_Workers!$B$2:$BD$55,6,FALSE),D350=6,VLOOKUP(H350,[1]Priv_Workers!$B$2:$BD$55,7,FALSE),D350=7,VLOOKUP(H350,[1]Priv_Workers!$B$2:$BD$55,8,FALSE),D350=8,VLOOKUP(H350,[1]Priv_Workers!$B$2:$BD$55,9,FALSE),D350=9,VLOOKUP(H350,[1]Priv_Workers!$B$2:$BD$55,10,FALSE),D350=10,VLOOKUP(H350,[1]Priv_Workers!$B$2:$BD$55,11,FALSE),D350=11,VLOOKUP(H350,[1]Priv_Workers!$B$2:$BD$55,12,FALSE),D350=12,VLOOKUP(H350,[1]Priv_Workers!$B$2:$BD$55,13,FALSE)),C350=2015,_xlfn.IFS(D350=1,VLOOKUP(H350,[1]Priv_Workers!$B$2:$BD$55,14,FALSE),D350=2,VLOOKUP(H350,[1]Priv_Workers!$B$2:$BD$55,15,FALSE),D350=3,VLOOKUP(H350,[1]Priv_Workers!$B$2:$BD$55,16,FALSE),D350=4,VLOOKUP(H350,[1]Priv_Workers!$B$2:$BD$55,17,FALSE),D350=5,VLOOKUP(H350,[1]Priv_Workers!$B$2:$BD$55,18,FALSE),D350=6,VLOOKUP(H350,[1]Priv_Workers!$B$2:$BD$55,19,FALSE),D350=7,VLOOKUP(H350,[1]Priv_Workers!$B$2:$BD$55,20,FALSE),D350=8,VLOOKUP(H350,[1]Priv_Workers!$B$2:$BD$55,21,FALSE),D350=9,VLOOKUP(H350,[1]Priv_Workers!$B$2:$BD$55,22,FALSE),D350=10,VLOOKUP(H350,[1]Priv_Workers!$B$2:$BD$55,23,FALSE),D350=11,VLOOKUP(H350,[1]Priv_Workers!$B$2:$BD$55,24,FALSE),D350=12,VLOOKUP(H350,[1]Priv_Workers!$B$2:$BD$55,25,FALSE)),C350=2016,_xlfn.IFS(D350=1,VLOOKUP(H350,[1]Priv_Workers!$B$2:$BD$55,26,FALSE),D350=2,VLOOKUP(H350,[1]Priv_Workers!$B$2:$BD$55,27,FALSE),D350=3,VLOOKUP(H350,[1]Priv_Workers!$B$2:$BD$55,28,FALSE),D350=4,VLOOKUP(H350,[1]Priv_Workers!$B$2:$BD$55,29,FALSE),D350=5,VLOOKUP(H350,[1]Priv_Workers!$B$2:$BD$55,30,FALSE),D350=6,VLOOKUP(H350,[1]Priv_Workers!$B$2:$BD$55,31,FALSE),D350=7,VLOOKUP(H350,[1]Priv_Workers!$B$2:$BD$55,32,FALSE),D350=8,VLOOKUP(H350,[1]Priv_Workers!$B$2:$BD$55,33,FALSE),D350=9,VLOOKUP(H350,[1]Priv_Workers!$B$2:$BD$55,34,FALSE),D350=10,VLOOKUP(H350,[1]Priv_Workers!$B$2:$BD$55,35,FALSE),D350=11,VLOOKUP(H350,[1]Priv_Workers!$B$2:$BD$55,36,FALSE),D350=12,VLOOKUP(H350,[1]Priv_Workers!$B$2:$BD$55,37,FALSE)),C350=2017,_xlfn.IFS(D350=1,VLOOKUP(H350,[1]Priv_Workers!$B$2:$BD$55,38,FALSE),D350=2,VLOOKUP(H350,[1]Priv_Workers!$B$2:$BD$55,39,FALSE),D350=3,VLOOKUP(H350,[1]Priv_Workers!$B$2:$BD$55,40,FALSE),D350=4,VLOOKUP(H350,[1]Priv_Workers!$B$2:$BD$55,41,FALSE),D350=5,VLOOKUP(H350,[1]Priv_Workers!$B$2:$BD$55,42,FALSE),D350=6,VLOOKUP(H350,[1]Priv_Workers!$B$2:$BD$55,43,FALSE),D350=7,VLOOKUP(H350,[1]Priv_Workers!$B$2:$BD$55,43,FALSE),D350=8,VLOOKUP(H350,[1]Priv_Workers!$B$2:$BD$55,44,FALSE),D350=9,VLOOKUP(H350,[1]Priv_Workers!$B$2:$BD$55,45,FALSE),D350=10,VLOOKUP(H350,[1]Priv_Workers!$B$2:$BD$55,46,FALSE),D350=11,VLOOKUP(H350,[1]Priv_Workers!$B$2:$BD$55,47,FALSE),D350=12,VLOOKUP(H350,[1]Priv_Workers!$B$2:$BD$55,48)),C350=2018,_xlfn.IFS(D350=1,VLOOKUP(H350,[1]Priv_Workers!$B$2:$BD$55,49,FALSE),D350=2,VLOOKUP(H350,[1]Priv_Workers!$B$2:$BD$55,50,FALSE),D350=3,VLOOKUP(H350,[1]Priv_Workers!$B$2:$BD$55,51,FALSE),D350=4,VLOOKUP(H350,[1]Priv_Workers!$B$2:$BD$55,52,FALSE),D350=5,VLOOKUP(H350,[1]Priv_Workers!$B$2:$BD$55,53,FALSE),D350=6,VLOOKUP(H350,[1]Priv_Workers!$B$2:$BD$55,54)))</f>
        <v>#N/A</v>
      </c>
      <c r="X350" s="3" t="e">
        <f t="shared" si="43"/>
        <v>#N/A</v>
      </c>
      <c r="Y350" s="2" t="e">
        <f>_xlfn.IFS(C350=2014, _xlfn.IFS(E350=1, VLOOKUP(H350, [1]Wage_Info!$B$2:$AH$55, 2, FALSE), E350=2, VLOOKUP(H350, [1]Wage_Info!$B$2:$AH$55, 3, FALSE), E350=3, VLOOKUP(H350, [1]Wage_Info!$B$2:$AH$55, 4, FALSE), E350=4, VLOOKUP(H350, [1]Wage_Info!$B$2:$AH$55, 5, FALSE)), C350=2015, _xlfn.IFS(E350=1, VLOOKUP(H350, [1]Wage_Info!$B$2:$AH$55, 6, FALSE), E350=2, VLOOKUP(H350, [1]Wage_Info!$B$2:$AH$55, 7, FALSE), E350=3, VLOOKUP(H350, [1]Wage_Info!$B$2:$AH$55, 8, FALSE), E350=4, VLOOKUP(H350, [1]Wage_Info!$B$2:$AH$55, 9, FALSE)), C350=2016, _xlfn.IFS(E350=1, VLOOKUP(H350, [1]Wage_Info!$B$2:$AH$55, 10, FALSE), E350=2, VLOOKUP(H350, [1]Wage_Info!$B$2:$AH$55, 11, FALSE), E350=3, VLOOKUP(H350, [1]Wage_Info!$B$2:$AH$55, 12, FALSE), E350=4, VLOOKUP(H350, [1]Wage_Info!$B$2:$AH$55, 13, FALSE)), C350=2017, _xlfn.IFS(E350=1, VLOOKUP(H350, [1]Wage_Info!$B$2:$AH$55, 14, FALSE), E350=2, VLOOKUP(H350, [1]Wage_Info!$B$2:$AH$55, 15, FALSE), E350=3, VLOOKUP(H350, [1]Wage_Info!$B$2:$AH$55, 16, FALSE), E350=4, VLOOKUP(H350, [1]Wage_Info!$B$2:$AH$55, 17, FALSE)), C350 = 2018, _xlfn.IFS(E350=1, VLOOKUP(H350, [1]Wage_Info!$B$2:$AH$55, 18, FALSE), E350=3, VLOOKUP(H350, [1]Wage_Info!$B$2:$AH$55, 19, FALSE)))</f>
        <v>#N/A</v>
      </c>
      <c r="Z350" s="2" t="e">
        <f>_xlfn.IFS(C350=2014, _xlfn.IFS(E350=1, VLOOKUP(H350, [1]Wage_Info!$B$2:$AL$55, 20, FALSE), E350=2, VLOOKUP(H350, [1]Wage_Info!$B$2:$AL$55, 21, FALSE), E350=3, VLOOKUP(H350, [1]Wage_Info!$B$2:$AL$55, 22, FALSE), E350=4, VLOOKUP(H350, [1]Wage_Info!$B$2:$AL$55, 23, FALSE)), C350=2015, _xlfn.IFS(E350=1, VLOOKUP(H350, [1]Wage_Info!$B$2:$AL$55, 24, FALSE), E350=2, VLOOKUP(H350, [1]Wage_Info!$B$2:$AL$55, 25, FALSE), E350=3, VLOOKUP(H350, [1]Wage_Info!$B$2:$AL$55, 26, FALSE), E350=4, VLOOKUP(H350, [1]Wage_Info!$B$2:$AL$55, 27, FALSE)), C350=2016, _xlfn.IFS(E350=1, VLOOKUP(H350, [1]Wage_Info!$B$2:$AL$55, 28, FALSE), E350=2, VLOOKUP(H350, [1]Wage_Info!$B$2:$AL$55, 29, FALSE), E350=3, VLOOKUP(H350, [1]Wage_Info!$B$2:$AL$55, 30, FALSE), E350=4, VLOOKUP(H350, [1]Wage_Info!$B$2:$AL$55, 31, FALSE)), C350=2017, _xlfn.IFS(E350=1, VLOOKUP(H350, [1]Wage_Info!$B$2:$AL$55, 32, FALSE), E350=2, VLOOKUP(H350, [1]Wage_Info!$B$2:$AL$55, 33, FALSE), E350=3, VLOOKUP(H350, [1]Wage_Info!$B$2:$AL$55, 34, FALSE), E350=4, VLOOKUP(H350, [1]Wage_Info!$B$2:$AL$55, 35, FALSE)), C350 = 2018, _xlfn.IFS(E350=1, VLOOKUP(H350, [1]Wage_Info!$B$2:$AL$55, 36, FALSE), E350=2, VLOOKUP(H350, [1]Wage_Info!$B$2:$AL$55, 37, FALSE)))</f>
        <v>#N/A</v>
      </c>
      <c r="AA350" s="4" t="e">
        <f t="shared" si="44"/>
        <v>#N/A</v>
      </c>
      <c r="AB350">
        <f>[1]Key!C350</f>
        <v>1</v>
      </c>
      <c r="AC350">
        <f t="shared" si="45"/>
        <v>0</v>
      </c>
      <c r="AD350">
        <f t="shared" si="46"/>
        <v>0</v>
      </c>
      <c r="AE350">
        <f t="shared" si="47"/>
        <v>0</v>
      </c>
      <c r="AF350">
        <f>[1]Key!D350</f>
        <v>0</v>
      </c>
    </row>
    <row r="351" spans="1:32" x14ac:dyDescent="0.3">
      <c r="A351">
        <v>350</v>
      </c>
      <c r="B351">
        <v>30</v>
      </c>
      <c r="C351">
        <v>2014</v>
      </c>
      <c r="D351">
        <v>5</v>
      </c>
      <c r="E351">
        <f t="shared" si="40"/>
        <v>2</v>
      </c>
      <c r="F351">
        <v>2015</v>
      </c>
      <c r="G351" t="s">
        <v>75</v>
      </c>
      <c r="H351" s="1">
        <f>VALUE(IF(G351="foreign",53,SUBSTITUTE(G351,G351,VLOOKUP(G351,[1]Key!$G$2:$H$55,2,))))</f>
        <v>19</v>
      </c>
      <c r="I351" t="s">
        <v>32</v>
      </c>
      <c r="J351">
        <f>VALUE(_xlfn.IFS(I351="foreign",53,I351="fictional",54, I351="unspecified", 55, NOT(OR(I351="foreign",I351="fictional")),SUBSTITUTE(I351,I351,VLOOKUP(I351,[1]Key!$G$2:$H$55,2,))))</f>
        <v>53</v>
      </c>
      <c r="K351">
        <f t="shared" si="41"/>
        <v>0</v>
      </c>
      <c r="L351">
        <f>VLOOKUP(H351, [1]Key!$H$2:$K$54, 2)</f>
        <v>4</v>
      </c>
      <c r="M351">
        <f>VLOOKUP(J351, [1]Key!$H$2:$K$54, 2)</f>
        <v>0</v>
      </c>
      <c r="N351">
        <f>VLOOKUP("*"&amp;G351&amp;"*",[1]Key!$N$2:$O$6,2,FALSE)</f>
        <v>3</v>
      </c>
      <c r="O351">
        <f>VLOOKUP("*"&amp;G351&amp;"*",[1]Key!$R$2:$S$11,2,FALSE)</f>
        <v>9</v>
      </c>
      <c r="P351">
        <v>3660</v>
      </c>
      <c r="Q351" s="2">
        <v>31000000</v>
      </c>
      <c r="R351" t="s">
        <v>33</v>
      </c>
      <c r="S351">
        <f>VLOOKUP(R351, [1]Key!$U$2:$V$50, 2, FALSE)</f>
        <v>1</v>
      </c>
      <c r="T351">
        <f t="shared" si="42"/>
        <v>0</v>
      </c>
      <c r="U351">
        <f>_xlfn.IFS(C351=2018, VLOOKUP(H351, '[1]State Pop'!$B$2:$G$55,6),C351=2017, VLOOKUP(H351, '[1]State Pop'!$B$2:$F$55,5),C351=2016, VLOOKUP(H351, '[1]State Pop'!$B$2:$F$55,4), C351=2015, VLOOKUP(H351, '[1]State Pop'!$B$2:$F$55,3), C351=2014, VLOOKUP(H351, '[1]State Pop'!$B$2:$F$55,2))</f>
        <v>4648797</v>
      </c>
      <c r="V351">
        <f>_xlfn.IFS(C351=2014,_xlfn.IFS(D351=1,VLOOKUP(H351,[1]Film_Workers!$B$2:$BD$55,2,FALSE),D351=2,VLOOKUP(H351,[1]Film_Workers!$B$2:$BD$55,3,FALSE),D351=3,VLOOKUP(H351,[1]Film_Workers!$B$2:$BD$55,4,FALSE),D351=4,VLOOKUP(H351,[1]Film_Workers!$B$2:$BD$55,5,FALSE),D351=5,VLOOKUP(H351,[1]Film_Workers!$B$2:$BD$55,6,FALSE),D351=6,VLOOKUP(H351,[1]Film_Workers!$B$2:$BD$55,7,FALSE),D351=7,VLOOKUP(H351,[1]Film_Workers!$B$2:$BD$55,8,FALSE),D351=8,VLOOKUP(H351,[1]Film_Workers!$B$2:$BD$55,9,FALSE),D351=9,VLOOKUP(H351,[1]Film_Workers!$B$2:$BD$55,10,FALSE),D351=10,VLOOKUP(H351,[1]Film_Workers!$B$2:$BD$55,11,FALSE),D351=11,VLOOKUP(H351,[1]Film_Workers!$B$2:$BD$55,12,FALSE),D351=12,VLOOKUP(H351,[1]Film_Workers!$B$2:$BD$55,13,FALSE)),C351=2015,_xlfn.IFS(D351=1,VLOOKUP(H351,[1]Film_Workers!$B$2:$BD$55,14,FALSE),D351=2,VLOOKUP(H351,[1]Film_Workers!$B$2:$BD$55,15,FALSE),D351=3,VLOOKUP(H351,[1]Film_Workers!$B$2:$BD$55,16,FALSE),D351=4,VLOOKUP(H351,[1]Film_Workers!$B$2:$BD$55,17,FALSE),D351=5,VLOOKUP(H351,[1]Film_Workers!$B$2:$BD$55,18,FALSE),D351=6,VLOOKUP(H351,[1]Film_Workers!$B$2:$BD$55,19,FALSE),D351=7,VLOOKUP(H351,[1]Film_Workers!$B$2:$BD$55,20,FALSE),D351=8,VLOOKUP(H351,[1]Film_Workers!$B$2:$BD$55,21,FALSE),D351=9,VLOOKUP(H351,[1]Film_Workers!$B$2:$BD$55,22,FALSE),D351=10,VLOOKUP(H351,[1]Film_Workers!$B$2:$BD$55,23,FALSE),D351=11,VLOOKUP(H351,[1]Film_Workers!$B$2:$BD$55,24,FALSE),D351=12,VLOOKUP(H351,[1]Film_Workers!$B$2:$BD$55,25,FALSE)),C351=2016,_xlfn.IFS(D351=1,VLOOKUP(H351,[1]Film_Workers!$B$2:$BD$55,26,FALSE),D351=2,VLOOKUP(H351,[1]Film_Workers!$B$2:$BD$55,27,FALSE),D351=3,VLOOKUP(H351,[1]Film_Workers!$B$2:$BD$55,28,FALSE),D351=4,VLOOKUP(H351,[1]Film_Workers!$B$2:$BD$55,29,FALSE),D351=5,VLOOKUP(H351,[1]Film_Workers!$B$2:$BD$55,30,FALSE),D351=6,VLOOKUP(H351,[1]Film_Workers!$B$2:$BD$55,31,FALSE),D351=7,VLOOKUP(H351,[1]Film_Workers!$B$2:$BD$55,32,FALSE),D351=8,VLOOKUP(H351,[1]Film_Workers!$B$2:$BD$55,33,FALSE),D351=9,VLOOKUP(H351,[1]Film_Workers!$B$2:$BD$55,34,FALSE),D351=10,VLOOKUP(H351,[1]Film_Workers!$B$2:$BD$55,35,FALSE),D351=11,VLOOKUP(H351,[1]Film_Workers!$B$2:$BD$55,36,FALSE),D351=12,VLOOKUP(H351,[1]Film_Workers!$B$2:$BD$55,37,FALSE)),C351=2017,_xlfn.IFS(D351=1,VLOOKUP(H351,[1]Film_Workers!$B$2:$BD$55,38,FALSE),D351=2,VLOOKUP(H351,[1]Film_Workers!$B$2:$BD$55,39,FALSE),D351=3,VLOOKUP(H351,[1]Film_Workers!$B$2:$BD$55,40,FALSE),D351=4,VLOOKUP(H351,[1]Film_Workers!$B$2:$BD$55,41,FALSE),D351=5,VLOOKUP(H351,[1]Film_Workers!$B$2:$BD$55,42,FALSE),D351=6,VLOOKUP(H351,[1]Film_Workers!$B$2:$BD$55,43,FALSE),D351=7,VLOOKUP(H351,[1]Film_Workers!$B$2:$BD$55,43,FALSE),D351=8,VLOOKUP(H351,[1]Film_Workers!$B$2:$BD$55,44,FALSE),D351=9,VLOOKUP(H351,[1]Film_Workers!$B$2:$BD$55,45,FALSE),D351=10,VLOOKUP(H351,[1]Film_Workers!$B$2:$BD$55,46,FALSE),D351=11,VLOOKUP(H351,[1]Film_Workers!$B$2:$BD$55,47,FALSE),D351=12,VLOOKUP(H351,[1]Film_Workers!$B$2:$BD$55,48)),C351=2018,_xlfn.IFS(D351=1,VLOOKUP(H351,[1]Film_Workers!$B$2:$BD$55,49,FALSE),D351=2,VLOOKUP(H351,[1]Film_Workers!$B$2:$BD$55,50,FALSE),D351=3,VLOOKUP(H351,[1]Film_Workers!$B$2:$BD$55,51,FALSE),D351=4,VLOOKUP(H351,[1]Film_Workers!$B$2:$BD$55,52,FALSE),D351=5,VLOOKUP(H351,[1]Film_Workers!$B$2:$BD$55,53,FALSE),D351=6,VLOOKUP(H351,[1]Film_Workers!$B$2:$BD$55,54)))</f>
        <v>7096</v>
      </c>
      <c r="W351">
        <f>_xlfn.IFS(C351=2014,_xlfn.IFS(D351=1,VLOOKUP(H351,[1]Priv_Workers!$B$2:$BD$55,2,FALSE),D351=2,VLOOKUP(H351,[1]Priv_Workers!$B$2:$BD$55,3,FALSE),D351=3,VLOOKUP(H351,[1]Priv_Workers!$B$2:$BD$55,4,FALSE),D351=4,VLOOKUP(H351,[1]Priv_Workers!$B$2:$BD$55,5,FALSE),D351=5,VLOOKUP(H351,[1]Priv_Workers!$B$2:$BD$55,6,FALSE),D351=6,VLOOKUP(H351,[1]Priv_Workers!$B$2:$BD$55,7,FALSE),D351=7,VLOOKUP(H351,[1]Priv_Workers!$B$2:$BD$55,8,FALSE),D351=8,VLOOKUP(H351,[1]Priv_Workers!$B$2:$BD$55,9,FALSE),D351=9,VLOOKUP(H351,[1]Priv_Workers!$B$2:$BD$55,10,FALSE),D351=10,VLOOKUP(H351,[1]Priv_Workers!$B$2:$BD$55,11,FALSE),D351=11,VLOOKUP(H351,[1]Priv_Workers!$B$2:$BD$55,12,FALSE),D351=12,VLOOKUP(H351,[1]Priv_Workers!$B$2:$BD$55,13,FALSE)),C351=2015,_xlfn.IFS(D351=1,VLOOKUP(H351,[1]Priv_Workers!$B$2:$BD$55,14,FALSE),D351=2,VLOOKUP(H351,[1]Priv_Workers!$B$2:$BD$55,15,FALSE),D351=3,VLOOKUP(H351,[1]Priv_Workers!$B$2:$BD$55,16,FALSE),D351=4,VLOOKUP(H351,[1]Priv_Workers!$B$2:$BD$55,17,FALSE),D351=5,VLOOKUP(H351,[1]Priv_Workers!$B$2:$BD$55,18,FALSE),D351=6,VLOOKUP(H351,[1]Priv_Workers!$B$2:$BD$55,19,FALSE),D351=7,VLOOKUP(H351,[1]Priv_Workers!$B$2:$BD$55,20,FALSE),D351=8,VLOOKUP(H351,[1]Priv_Workers!$B$2:$BD$55,21,FALSE),D351=9,VLOOKUP(H351,[1]Priv_Workers!$B$2:$BD$55,22,FALSE),D351=10,VLOOKUP(H351,[1]Priv_Workers!$B$2:$BD$55,23,FALSE),D351=11,VLOOKUP(H351,[1]Priv_Workers!$B$2:$BD$55,24,FALSE),D351=12,VLOOKUP(H351,[1]Priv_Workers!$B$2:$BD$55,25,FALSE)),C351=2016,_xlfn.IFS(D351=1,VLOOKUP(H351,[1]Priv_Workers!$B$2:$BD$55,26,FALSE),D351=2,VLOOKUP(H351,[1]Priv_Workers!$B$2:$BD$55,27,FALSE),D351=3,VLOOKUP(H351,[1]Priv_Workers!$B$2:$BD$55,28,FALSE),D351=4,VLOOKUP(H351,[1]Priv_Workers!$B$2:$BD$55,29,FALSE),D351=5,VLOOKUP(H351,[1]Priv_Workers!$B$2:$BD$55,30,FALSE),D351=6,VLOOKUP(H351,[1]Priv_Workers!$B$2:$BD$55,31,FALSE),D351=7,VLOOKUP(H351,[1]Priv_Workers!$B$2:$BD$55,32,FALSE),D351=8,VLOOKUP(H351,[1]Priv_Workers!$B$2:$BD$55,33,FALSE),D351=9,VLOOKUP(H351,[1]Priv_Workers!$B$2:$BD$55,34,FALSE),D351=10,VLOOKUP(H351,[1]Priv_Workers!$B$2:$BD$55,35,FALSE),D351=11,VLOOKUP(H351,[1]Priv_Workers!$B$2:$BD$55,36,FALSE),D351=12,VLOOKUP(H351,[1]Priv_Workers!$B$2:$BD$55,37,FALSE)),C351=2017,_xlfn.IFS(D351=1,VLOOKUP(H351,[1]Priv_Workers!$B$2:$BD$55,38,FALSE),D351=2,VLOOKUP(H351,[1]Priv_Workers!$B$2:$BD$55,39,FALSE),D351=3,VLOOKUP(H351,[1]Priv_Workers!$B$2:$BD$55,40,FALSE),D351=4,VLOOKUP(H351,[1]Priv_Workers!$B$2:$BD$55,41,FALSE),D351=5,VLOOKUP(H351,[1]Priv_Workers!$B$2:$BD$55,42,FALSE),D351=6,VLOOKUP(H351,[1]Priv_Workers!$B$2:$BD$55,43,FALSE),D351=7,VLOOKUP(H351,[1]Priv_Workers!$B$2:$BD$55,43,FALSE),D351=8,VLOOKUP(H351,[1]Priv_Workers!$B$2:$BD$55,44,FALSE),D351=9,VLOOKUP(H351,[1]Priv_Workers!$B$2:$BD$55,45,FALSE),D351=10,VLOOKUP(H351,[1]Priv_Workers!$B$2:$BD$55,46,FALSE),D351=11,VLOOKUP(H351,[1]Priv_Workers!$B$2:$BD$55,47,FALSE),D351=12,VLOOKUP(H351,[1]Priv_Workers!$B$2:$BD$55,48)),C351=2018,_xlfn.IFS(D351=1,VLOOKUP(H351,[1]Priv_Workers!$B$2:$BD$55,49,FALSE),D351=2,VLOOKUP(H351,[1]Priv_Workers!$B$2:$BD$55,50,FALSE),D351=3,VLOOKUP(H351,[1]Priv_Workers!$B$2:$BD$55,51,FALSE),D351=4,VLOOKUP(H351,[1]Priv_Workers!$B$2:$BD$55,52,FALSE),D351=5,VLOOKUP(H351,[1]Priv_Workers!$B$2:$BD$55,53,FALSE),D351=6,VLOOKUP(H351,[1]Priv_Workers!$B$2:$BD$55,54)))</f>
        <v>1611454</v>
      </c>
      <c r="X351" s="3">
        <f t="shared" si="43"/>
        <v>4.4034766118052392E-3</v>
      </c>
      <c r="Y351" s="2">
        <f>_xlfn.IFS(C351=2014, _xlfn.IFS(E351=1, VLOOKUP(H351, [1]Wage_Info!$B$2:$AH$55, 2, FALSE), E351=2, VLOOKUP(H351, [1]Wage_Info!$B$2:$AH$55, 3, FALSE), E351=3, VLOOKUP(H351, [1]Wage_Info!$B$2:$AH$55, 4, FALSE), E351=4, VLOOKUP(H351, [1]Wage_Info!$B$2:$AH$55, 5, FALSE)), C351=2015, _xlfn.IFS(E351=1, VLOOKUP(H351, [1]Wage_Info!$B$2:$AH$55, 6, FALSE), E351=2, VLOOKUP(H351, [1]Wage_Info!$B$2:$AH$55, 7, FALSE), E351=3, VLOOKUP(H351, [1]Wage_Info!$B$2:$AH$55, 8, FALSE), E351=4, VLOOKUP(H351, [1]Wage_Info!$B$2:$AH$55, 9, FALSE)), C351=2016, _xlfn.IFS(E351=1, VLOOKUP(H351, [1]Wage_Info!$B$2:$AH$55, 10, FALSE), E351=2, VLOOKUP(H351, [1]Wage_Info!$B$2:$AH$55, 11, FALSE), E351=3, VLOOKUP(H351, [1]Wage_Info!$B$2:$AH$55, 12, FALSE), E351=4, VLOOKUP(H351, [1]Wage_Info!$B$2:$AH$55, 13, FALSE)), C351=2017, _xlfn.IFS(E351=1, VLOOKUP(H351, [1]Wage_Info!$B$2:$AH$55, 14, FALSE), E351=2, VLOOKUP(H351, [1]Wage_Info!$B$2:$AH$55, 15, FALSE), E351=3, VLOOKUP(H351, [1]Wage_Info!$B$2:$AH$55, 16, FALSE), E351=4, VLOOKUP(H351, [1]Wage_Info!$B$2:$AH$55, 17, FALSE)), C351 = 2018, _xlfn.IFS(E351=1, VLOOKUP(H351, [1]Wage_Info!$B$2:$AH$55, 18, FALSE), E351=3, VLOOKUP(H351, [1]Wage_Info!$B$2:$AH$55, 19, FALSE)))</f>
        <v>80265988</v>
      </c>
      <c r="Z351" s="2">
        <f>_xlfn.IFS(C351=2014, _xlfn.IFS(E351=1, VLOOKUP(H351, [1]Wage_Info!$B$2:$AL$55, 20, FALSE), E351=2, VLOOKUP(H351, [1]Wage_Info!$B$2:$AL$55, 21, FALSE), E351=3, VLOOKUP(H351, [1]Wage_Info!$B$2:$AL$55, 22, FALSE), E351=4, VLOOKUP(H351, [1]Wage_Info!$B$2:$AL$55, 23, FALSE)), C351=2015, _xlfn.IFS(E351=1, VLOOKUP(H351, [1]Wage_Info!$B$2:$AL$55, 24, FALSE), E351=2, VLOOKUP(H351, [1]Wage_Info!$B$2:$AL$55, 25, FALSE), E351=3, VLOOKUP(H351, [1]Wage_Info!$B$2:$AL$55, 26, FALSE), E351=4, VLOOKUP(H351, [1]Wage_Info!$B$2:$AL$55, 27, FALSE)), C351=2016, _xlfn.IFS(E351=1, VLOOKUP(H351, [1]Wage_Info!$B$2:$AL$55, 28, FALSE), E351=2, VLOOKUP(H351, [1]Wage_Info!$B$2:$AL$55, 29, FALSE), E351=3, VLOOKUP(H351, [1]Wage_Info!$B$2:$AL$55, 30, FALSE), E351=4, VLOOKUP(H351, [1]Wage_Info!$B$2:$AL$55, 31, FALSE)), C351=2017, _xlfn.IFS(E351=1, VLOOKUP(H351, [1]Wage_Info!$B$2:$AL$55, 32, FALSE), E351=2, VLOOKUP(H351, [1]Wage_Info!$B$2:$AL$55, 33, FALSE), E351=3, VLOOKUP(H351, [1]Wage_Info!$B$2:$AL$55, 34, FALSE), E351=4, VLOOKUP(H351, [1]Wage_Info!$B$2:$AL$55, 35, FALSE)), C351 = 2018, _xlfn.IFS(E351=1, VLOOKUP(H351, [1]Wage_Info!$B$2:$AL$55, 36, FALSE), E351=2, VLOOKUP(H351, [1]Wage_Info!$B$2:$AL$55, 37, FALSE)))</f>
        <v>17677015171</v>
      </c>
      <c r="AA351" s="4">
        <f t="shared" si="44"/>
        <v>4.5406980320795475E-3</v>
      </c>
      <c r="AB351">
        <f>[1]Key!C351</f>
        <v>1</v>
      </c>
      <c r="AC351">
        <f t="shared" si="45"/>
        <v>0</v>
      </c>
      <c r="AD351">
        <f t="shared" si="46"/>
        <v>0</v>
      </c>
      <c r="AE351">
        <f t="shared" si="47"/>
        <v>0</v>
      </c>
      <c r="AF351">
        <f>[1]Key!D351</f>
        <v>0</v>
      </c>
    </row>
    <row r="352" spans="1:32" x14ac:dyDescent="0.3">
      <c r="A352">
        <v>351</v>
      </c>
      <c r="B352">
        <v>31</v>
      </c>
      <c r="C352">
        <v>2013</v>
      </c>
      <c r="D352">
        <v>12</v>
      </c>
      <c r="E352">
        <f t="shared" si="40"/>
        <v>4</v>
      </c>
      <c r="F352">
        <v>2015</v>
      </c>
      <c r="G352" t="s">
        <v>62</v>
      </c>
      <c r="H352" s="1">
        <f>VALUE(IF(G352="foreign",53,SUBSTITUTE(G352,G352,VLOOKUP(G352,[1]Key!$G$2:$H$55,2,))))</f>
        <v>53</v>
      </c>
      <c r="I352" t="s">
        <v>89</v>
      </c>
      <c r="J352">
        <f>VALUE(_xlfn.IFS(I352="foreign",53,I352="fictional",54, I352="unspecified", 55, NOT(OR(I352="foreign",I352="fictional")),SUBSTITUTE(I352,I352,VLOOKUP(I352,[1]Key!$G$2:$H$55,2,))))</f>
        <v>48</v>
      </c>
      <c r="K352">
        <f t="shared" si="41"/>
        <v>0</v>
      </c>
      <c r="L352">
        <f>VLOOKUP(H352, [1]Key!$H$2:$K$54, 2)</f>
        <v>0</v>
      </c>
      <c r="M352">
        <f>VLOOKUP(J352, [1]Key!$H$2:$K$54, 2)</f>
        <v>2</v>
      </c>
      <c r="N352">
        <f>VLOOKUP("*"&amp;G352&amp;"*",[1]Key!$N$2:$O$6,2,FALSE)</f>
        <v>0</v>
      </c>
      <c r="O352">
        <f>VLOOKUP("*"&amp;G352&amp;"*",[1]Key!$R$2:$S$11,2,FALSE)</f>
        <v>0</v>
      </c>
      <c r="P352">
        <v>3655</v>
      </c>
      <c r="Q352" s="2">
        <v>40000000</v>
      </c>
      <c r="R352" t="s">
        <v>33</v>
      </c>
      <c r="S352">
        <f>VLOOKUP(R352, [1]Key!$U$2:$V$27, 2, FALSE)</f>
        <v>1</v>
      </c>
      <c r="T352">
        <f t="shared" si="42"/>
        <v>0</v>
      </c>
      <c r="U352" t="e">
        <f>_xlfn.IFS(C352=2018, VLOOKUP(H352, '[1]State Pop'!$B$2:$G$55,6),C352=2017, VLOOKUP(H352, '[1]State Pop'!$B$2:$F$55,5),C352=2016, VLOOKUP(H352, '[1]State Pop'!$B$2:$F$55,4), C352=2015, VLOOKUP(H352, '[1]State Pop'!$B$2:$F$55,3), C352=2014, VLOOKUP(H352, '[1]State Pop'!$B$2:$F$55,2))</f>
        <v>#N/A</v>
      </c>
      <c r="V352" t="e">
        <f>_xlfn.IFS(C352=2014,_xlfn.IFS(D352=1,VLOOKUP(H352,[1]Film_Workers!$B$2:$BD$55,2,FALSE),D352=2,VLOOKUP(H352,[1]Film_Workers!$B$2:$BD$55,3,FALSE),D352=3,VLOOKUP(H352,[1]Film_Workers!$B$2:$BD$55,4,FALSE),D352=4,VLOOKUP(H352,[1]Film_Workers!$B$2:$BD$55,5,FALSE),D352=5,VLOOKUP(H352,[1]Film_Workers!$B$2:$BD$55,6,FALSE),D352=6,VLOOKUP(H352,[1]Film_Workers!$B$2:$BD$55,7,FALSE),D352=7,VLOOKUP(H352,[1]Film_Workers!$B$2:$BD$55,8,FALSE),D352=8,VLOOKUP(H352,[1]Film_Workers!$B$2:$BD$55,9,FALSE),D352=9,VLOOKUP(H352,[1]Film_Workers!$B$2:$BD$55,10,FALSE),D352=10,VLOOKUP(H352,[1]Film_Workers!$B$2:$BD$55,11,FALSE),D352=11,VLOOKUP(H352,[1]Film_Workers!$B$2:$BD$55,12,FALSE),D352=12,VLOOKUP(H352,[1]Film_Workers!$B$2:$BD$55,13,FALSE)),C352=2015,_xlfn.IFS(D352=1,VLOOKUP(H352,[1]Film_Workers!$B$2:$BD$55,14,FALSE),D352=2,VLOOKUP(H352,[1]Film_Workers!$B$2:$BD$55,15,FALSE),D352=3,VLOOKUP(H352,[1]Film_Workers!$B$2:$BD$55,16,FALSE),D352=4,VLOOKUP(H352,[1]Film_Workers!$B$2:$BD$55,17,FALSE),D352=5,VLOOKUP(H352,[1]Film_Workers!$B$2:$BD$55,18,FALSE),D352=6,VLOOKUP(H352,[1]Film_Workers!$B$2:$BD$55,19,FALSE),D352=7,VLOOKUP(H352,[1]Film_Workers!$B$2:$BD$55,20,FALSE),D352=8,VLOOKUP(H352,[1]Film_Workers!$B$2:$BD$55,21,FALSE),D352=9,VLOOKUP(H352,[1]Film_Workers!$B$2:$BD$55,22,FALSE),D352=10,VLOOKUP(H352,[1]Film_Workers!$B$2:$BD$55,23,FALSE),D352=11,VLOOKUP(H352,[1]Film_Workers!$B$2:$BD$55,24,FALSE),D352=12,VLOOKUP(H352,[1]Film_Workers!$B$2:$BD$55,25,FALSE)),C352=2016,_xlfn.IFS(D352=1,VLOOKUP(H352,[1]Film_Workers!$B$2:$BD$55,26,FALSE),D352=2,VLOOKUP(H352,[1]Film_Workers!$B$2:$BD$55,27,FALSE),D352=3,VLOOKUP(H352,[1]Film_Workers!$B$2:$BD$55,28,FALSE),D352=4,VLOOKUP(H352,[1]Film_Workers!$B$2:$BD$55,29,FALSE),D352=5,VLOOKUP(H352,[1]Film_Workers!$B$2:$BD$55,30,FALSE),D352=6,VLOOKUP(H352,[1]Film_Workers!$B$2:$BD$55,31,FALSE),D352=7,VLOOKUP(H352,[1]Film_Workers!$B$2:$BD$55,32,FALSE),D352=8,VLOOKUP(H352,[1]Film_Workers!$B$2:$BD$55,33,FALSE),D352=9,VLOOKUP(H352,[1]Film_Workers!$B$2:$BD$55,34,FALSE),D352=10,VLOOKUP(H352,[1]Film_Workers!$B$2:$BD$55,35,FALSE),D352=11,VLOOKUP(H352,[1]Film_Workers!$B$2:$BD$55,36,FALSE),D352=12,VLOOKUP(H352,[1]Film_Workers!$B$2:$BD$55,37,FALSE)),C352=2017,_xlfn.IFS(D352=1,VLOOKUP(H352,[1]Film_Workers!$B$2:$BD$55,38,FALSE),D352=2,VLOOKUP(H352,[1]Film_Workers!$B$2:$BD$55,39,FALSE),D352=3,VLOOKUP(H352,[1]Film_Workers!$B$2:$BD$55,40,FALSE),D352=4,VLOOKUP(H352,[1]Film_Workers!$B$2:$BD$55,41,FALSE),D352=5,VLOOKUP(H352,[1]Film_Workers!$B$2:$BD$55,42,FALSE),D352=6,VLOOKUP(H352,[1]Film_Workers!$B$2:$BD$55,43,FALSE),D352=7,VLOOKUP(H352,[1]Film_Workers!$B$2:$BD$55,43,FALSE),D352=8,VLOOKUP(H352,[1]Film_Workers!$B$2:$BD$55,44,FALSE),D352=9,VLOOKUP(H352,[1]Film_Workers!$B$2:$BD$55,45,FALSE),D352=10,VLOOKUP(H352,[1]Film_Workers!$B$2:$BD$55,46,FALSE),D352=11,VLOOKUP(H352,[1]Film_Workers!$B$2:$BD$55,47,FALSE),D352=12,VLOOKUP(H352,[1]Film_Workers!$B$2:$BD$55,48)),C352=2018,_xlfn.IFS(D352=1,VLOOKUP(H352,[1]Film_Workers!$B$2:$BD$55,49,FALSE),D352=2,VLOOKUP(H352,[1]Film_Workers!$B$2:$BD$55,50,FALSE),D352=3,VLOOKUP(H352,[1]Film_Workers!$B$2:$BD$55,51,FALSE),D352=4,VLOOKUP(H352,[1]Film_Workers!$B$2:$BD$55,52,FALSE),D352=5,VLOOKUP(H352,[1]Film_Workers!$B$2:$BD$55,53,FALSE),D352=6,VLOOKUP(H352,[1]Film_Workers!$B$2:$BD$55,54)))</f>
        <v>#N/A</v>
      </c>
      <c r="W352" t="e">
        <f>_xlfn.IFS(C352=2014,_xlfn.IFS(D352=1,VLOOKUP(H352,[1]Priv_Workers!$B$2:$BD$55,2,FALSE),D352=2,VLOOKUP(H352,[1]Priv_Workers!$B$2:$BD$55,3,FALSE),D352=3,VLOOKUP(H352,[1]Priv_Workers!$B$2:$BD$55,4,FALSE),D352=4,VLOOKUP(H352,[1]Priv_Workers!$B$2:$BD$55,5,FALSE),D352=5,VLOOKUP(H352,[1]Priv_Workers!$B$2:$BD$55,6,FALSE),D352=6,VLOOKUP(H352,[1]Priv_Workers!$B$2:$BD$55,7,FALSE),D352=7,VLOOKUP(H352,[1]Priv_Workers!$B$2:$BD$55,8,FALSE),D352=8,VLOOKUP(H352,[1]Priv_Workers!$B$2:$BD$55,9,FALSE),D352=9,VLOOKUP(H352,[1]Priv_Workers!$B$2:$BD$55,10,FALSE),D352=10,VLOOKUP(H352,[1]Priv_Workers!$B$2:$BD$55,11,FALSE),D352=11,VLOOKUP(H352,[1]Priv_Workers!$B$2:$BD$55,12,FALSE),D352=12,VLOOKUP(H352,[1]Priv_Workers!$B$2:$BD$55,13,FALSE)),C352=2015,_xlfn.IFS(D352=1,VLOOKUP(H352,[1]Priv_Workers!$B$2:$BD$55,14,FALSE),D352=2,VLOOKUP(H352,[1]Priv_Workers!$B$2:$BD$55,15,FALSE),D352=3,VLOOKUP(H352,[1]Priv_Workers!$B$2:$BD$55,16,FALSE),D352=4,VLOOKUP(H352,[1]Priv_Workers!$B$2:$BD$55,17,FALSE),D352=5,VLOOKUP(H352,[1]Priv_Workers!$B$2:$BD$55,18,FALSE),D352=6,VLOOKUP(H352,[1]Priv_Workers!$B$2:$BD$55,19,FALSE),D352=7,VLOOKUP(H352,[1]Priv_Workers!$B$2:$BD$55,20,FALSE),D352=8,VLOOKUP(H352,[1]Priv_Workers!$B$2:$BD$55,21,FALSE),D352=9,VLOOKUP(H352,[1]Priv_Workers!$B$2:$BD$55,22,FALSE),D352=10,VLOOKUP(H352,[1]Priv_Workers!$B$2:$BD$55,23,FALSE),D352=11,VLOOKUP(H352,[1]Priv_Workers!$B$2:$BD$55,24,FALSE),D352=12,VLOOKUP(H352,[1]Priv_Workers!$B$2:$BD$55,25,FALSE)),C352=2016,_xlfn.IFS(D352=1,VLOOKUP(H352,[1]Priv_Workers!$B$2:$BD$55,26,FALSE),D352=2,VLOOKUP(H352,[1]Priv_Workers!$B$2:$BD$55,27,FALSE),D352=3,VLOOKUP(H352,[1]Priv_Workers!$B$2:$BD$55,28,FALSE),D352=4,VLOOKUP(H352,[1]Priv_Workers!$B$2:$BD$55,29,FALSE),D352=5,VLOOKUP(H352,[1]Priv_Workers!$B$2:$BD$55,30,FALSE),D352=6,VLOOKUP(H352,[1]Priv_Workers!$B$2:$BD$55,31,FALSE),D352=7,VLOOKUP(H352,[1]Priv_Workers!$B$2:$BD$55,32,FALSE),D352=8,VLOOKUP(H352,[1]Priv_Workers!$B$2:$BD$55,33,FALSE),D352=9,VLOOKUP(H352,[1]Priv_Workers!$B$2:$BD$55,34,FALSE),D352=10,VLOOKUP(H352,[1]Priv_Workers!$B$2:$BD$55,35,FALSE),D352=11,VLOOKUP(H352,[1]Priv_Workers!$B$2:$BD$55,36,FALSE),D352=12,VLOOKUP(H352,[1]Priv_Workers!$B$2:$BD$55,37,FALSE)),C352=2017,_xlfn.IFS(D352=1,VLOOKUP(H352,[1]Priv_Workers!$B$2:$BD$55,38,FALSE),D352=2,VLOOKUP(H352,[1]Priv_Workers!$B$2:$BD$55,39,FALSE),D352=3,VLOOKUP(H352,[1]Priv_Workers!$B$2:$BD$55,40,FALSE),D352=4,VLOOKUP(H352,[1]Priv_Workers!$B$2:$BD$55,41,FALSE),D352=5,VLOOKUP(H352,[1]Priv_Workers!$B$2:$BD$55,42,FALSE),D352=6,VLOOKUP(H352,[1]Priv_Workers!$B$2:$BD$55,43,FALSE),D352=7,VLOOKUP(H352,[1]Priv_Workers!$B$2:$BD$55,43,FALSE),D352=8,VLOOKUP(H352,[1]Priv_Workers!$B$2:$BD$55,44,FALSE),D352=9,VLOOKUP(H352,[1]Priv_Workers!$B$2:$BD$55,45,FALSE),D352=10,VLOOKUP(H352,[1]Priv_Workers!$B$2:$BD$55,46,FALSE),D352=11,VLOOKUP(H352,[1]Priv_Workers!$B$2:$BD$55,47,FALSE),D352=12,VLOOKUP(H352,[1]Priv_Workers!$B$2:$BD$55,48)),C352=2018,_xlfn.IFS(D352=1,VLOOKUP(H352,[1]Priv_Workers!$B$2:$BD$55,49,FALSE),D352=2,VLOOKUP(H352,[1]Priv_Workers!$B$2:$BD$55,50,FALSE),D352=3,VLOOKUP(H352,[1]Priv_Workers!$B$2:$BD$55,51,FALSE),D352=4,VLOOKUP(H352,[1]Priv_Workers!$B$2:$BD$55,52,FALSE),D352=5,VLOOKUP(H352,[1]Priv_Workers!$B$2:$BD$55,53,FALSE),D352=6,VLOOKUP(H352,[1]Priv_Workers!$B$2:$BD$55,54)))</f>
        <v>#N/A</v>
      </c>
      <c r="X352" s="3" t="e">
        <f t="shared" si="43"/>
        <v>#N/A</v>
      </c>
      <c r="Y352" s="2" t="e">
        <f>_xlfn.IFS(C352=2014, _xlfn.IFS(E352=1, VLOOKUP(H352, [1]Wage_Info!$B$2:$AH$55, 2, FALSE), E352=2, VLOOKUP(H352, [1]Wage_Info!$B$2:$AH$55, 3, FALSE), E352=3, VLOOKUP(H352, [1]Wage_Info!$B$2:$AH$55, 4, FALSE), E352=4, VLOOKUP(H352, [1]Wage_Info!$B$2:$AH$55, 5, FALSE)), C352=2015, _xlfn.IFS(E352=1, VLOOKUP(H352, [1]Wage_Info!$B$2:$AH$55, 6, FALSE), E352=2, VLOOKUP(H352, [1]Wage_Info!$B$2:$AH$55, 7, FALSE), E352=3, VLOOKUP(H352, [1]Wage_Info!$B$2:$AH$55, 8, FALSE), E352=4, VLOOKUP(H352, [1]Wage_Info!$B$2:$AH$55, 9, FALSE)), C352=2016, _xlfn.IFS(E352=1, VLOOKUP(H352, [1]Wage_Info!$B$2:$AH$55, 10, FALSE), E352=2, VLOOKUP(H352, [1]Wage_Info!$B$2:$AH$55, 11, FALSE), E352=3, VLOOKUP(H352, [1]Wage_Info!$B$2:$AH$55, 12, FALSE), E352=4, VLOOKUP(H352, [1]Wage_Info!$B$2:$AH$55, 13, FALSE)), C352=2017, _xlfn.IFS(E352=1, VLOOKUP(H352, [1]Wage_Info!$B$2:$AH$55, 14, FALSE), E352=2, VLOOKUP(H352, [1]Wage_Info!$B$2:$AH$55, 15, FALSE), E352=3, VLOOKUP(H352, [1]Wage_Info!$B$2:$AH$55, 16, FALSE), E352=4, VLOOKUP(H352, [1]Wage_Info!$B$2:$AH$55, 17, FALSE)), C352 = 2018, _xlfn.IFS(E352=1, VLOOKUP(H352, [1]Wage_Info!$B$2:$AH$55, 18, FALSE), E352=3, VLOOKUP(H352, [1]Wage_Info!$B$2:$AH$55, 19, FALSE)))</f>
        <v>#N/A</v>
      </c>
      <c r="Z352" s="2" t="e">
        <f>_xlfn.IFS(C352=2014, _xlfn.IFS(E352=1, VLOOKUP(H352, [1]Wage_Info!$B$2:$AL$55, 20, FALSE), E352=2, VLOOKUP(H352, [1]Wage_Info!$B$2:$AL$55, 21, FALSE), E352=3, VLOOKUP(H352, [1]Wage_Info!$B$2:$AL$55, 22, FALSE), E352=4, VLOOKUP(H352, [1]Wage_Info!$B$2:$AL$55, 23, FALSE)), C352=2015, _xlfn.IFS(E352=1, VLOOKUP(H352, [1]Wage_Info!$B$2:$AL$55, 24, FALSE), E352=2, VLOOKUP(H352, [1]Wage_Info!$B$2:$AL$55, 25, FALSE), E352=3, VLOOKUP(H352, [1]Wage_Info!$B$2:$AL$55, 26, FALSE), E352=4, VLOOKUP(H352, [1]Wage_Info!$B$2:$AL$55, 27, FALSE)), C352=2016, _xlfn.IFS(E352=1, VLOOKUP(H352, [1]Wage_Info!$B$2:$AL$55, 28, FALSE), E352=2, VLOOKUP(H352, [1]Wage_Info!$B$2:$AL$55, 29, FALSE), E352=3, VLOOKUP(H352, [1]Wage_Info!$B$2:$AL$55, 30, FALSE), E352=4, VLOOKUP(H352, [1]Wage_Info!$B$2:$AL$55, 31, FALSE)), C352=2017, _xlfn.IFS(E352=1, VLOOKUP(H352, [1]Wage_Info!$B$2:$AL$55, 32, FALSE), E352=2, VLOOKUP(H352, [1]Wage_Info!$B$2:$AL$55, 33, FALSE), E352=3, VLOOKUP(H352, [1]Wage_Info!$B$2:$AL$55, 34, FALSE), E352=4, VLOOKUP(H352, [1]Wage_Info!$B$2:$AL$55, 35, FALSE)), C352 = 2018, _xlfn.IFS(E352=1, VLOOKUP(H352, [1]Wage_Info!$B$2:$AL$55, 36, FALSE), E352=2, VLOOKUP(H352, [1]Wage_Info!$B$2:$AL$55, 37, FALSE)))</f>
        <v>#N/A</v>
      </c>
      <c r="AA352" s="4" t="e">
        <f t="shared" si="44"/>
        <v>#N/A</v>
      </c>
      <c r="AB352">
        <f>[1]Key!C352</f>
        <v>1</v>
      </c>
      <c r="AC352">
        <f t="shared" si="45"/>
        <v>0</v>
      </c>
      <c r="AD352">
        <f t="shared" si="46"/>
        <v>0</v>
      </c>
      <c r="AE352">
        <f t="shared" si="47"/>
        <v>0</v>
      </c>
      <c r="AF352">
        <f>[1]Key!D352</f>
        <v>0</v>
      </c>
    </row>
    <row r="353" spans="1:32" x14ac:dyDescent="0.3">
      <c r="A353">
        <v>352</v>
      </c>
      <c r="B353">
        <v>32</v>
      </c>
      <c r="C353">
        <v>2014</v>
      </c>
      <c r="D353">
        <v>4</v>
      </c>
      <c r="E353">
        <f t="shared" si="40"/>
        <v>2</v>
      </c>
      <c r="F353">
        <v>2015</v>
      </c>
      <c r="G353" t="s">
        <v>114</v>
      </c>
      <c r="H353" s="1">
        <f>VALUE(IF(G353="foreign",53,SUBSTITUTE(G353,G353,VLOOKUP(G353,[1]Key!$G$2:$H$55,2,))))</f>
        <v>29</v>
      </c>
      <c r="I353" t="s">
        <v>114</v>
      </c>
      <c r="J353">
        <f>VALUE(_xlfn.IFS(I353="foreign",53,I353="fictional",54, I353="unspecified", 55, NOT(OR(I353="foreign",I353="fictional")),SUBSTITUTE(I353,I353,VLOOKUP(I353,[1]Key!$G$2:$H$55,2,))))</f>
        <v>29</v>
      </c>
      <c r="K353">
        <f t="shared" si="41"/>
        <v>1</v>
      </c>
      <c r="L353">
        <f>VLOOKUP(H353, [1]Key!$H$2:$K$54, 2)</f>
        <v>2</v>
      </c>
      <c r="M353">
        <f>VLOOKUP(J353, [1]Key!$H$2:$K$54, 2)</f>
        <v>2</v>
      </c>
      <c r="N353">
        <f>VLOOKUP("*"&amp;G353&amp;"*",[1]Key!$N$2:$O$6,2,FALSE)</f>
        <v>4</v>
      </c>
      <c r="O353">
        <f>VLOOKUP("*"&amp;G353&amp;"*",[1]Key!$R$2:$S$11,2,FALSE)</f>
        <v>4</v>
      </c>
      <c r="P353">
        <v>3633</v>
      </c>
      <c r="Q353" s="2">
        <v>40000000</v>
      </c>
      <c r="R353" t="s">
        <v>61</v>
      </c>
      <c r="S353">
        <f>VLOOKUP(R353, [1]Key!$U$2:$V$50, 2, FALSE)</f>
        <v>6</v>
      </c>
      <c r="T353">
        <f t="shared" si="42"/>
        <v>0</v>
      </c>
      <c r="U353">
        <f>_xlfn.IFS(C353=2018, VLOOKUP(H353, '[1]State Pop'!$B$2:$G$55,6),C353=2017, VLOOKUP(H353, '[1]State Pop'!$B$2:$F$55,5),C353=2016, VLOOKUP(H353, '[1]State Pop'!$B$2:$F$55,4), C353=2015, VLOOKUP(H353, '[1]State Pop'!$B$2:$F$55,3), C353=2014, VLOOKUP(H353, '[1]State Pop'!$B$2:$F$55,2))</f>
        <v>2831730</v>
      </c>
      <c r="V353">
        <f>_xlfn.IFS(C353=2014,_xlfn.IFS(D353=1,VLOOKUP(H353,[1]Film_Workers!$B$2:$BD$55,2,FALSE),D353=2,VLOOKUP(H353,[1]Film_Workers!$B$2:$BD$55,3,FALSE),D353=3,VLOOKUP(H353,[1]Film_Workers!$B$2:$BD$55,4,FALSE),D353=4,VLOOKUP(H353,[1]Film_Workers!$B$2:$BD$55,5,FALSE),D353=5,VLOOKUP(H353,[1]Film_Workers!$B$2:$BD$55,6,FALSE),D353=6,VLOOKUP(H353,[1]Film_Workers!$B$2:$BD$55,7,FALSE),D353=7,VLOOKUP(H353,[1]Film_Workers!$B$2:$BD$55,8,FALSE),D353=8,VLOOKUP(H353,[1]Film_Workers!$B$2:$BD$55,9,FALSE),D353=9,VLOOKUP(H353,[1]Film_Workers!$B$2:$BD$55,10,FALSE),D353=10,VLOOKUP(H353,[1]Film_Workers!$B$2:$BD$55,11,FALSE),D353=11,VLOOKUP(H353,[1]Film_Workers!$B$2:$BD$55,12,FALSE),D353=12,VLOOKUP(H353,[1]Film_Workers!$B$2:$BD$55,13,FALSE)),C353=2015,_xlfn.IFS(D353=1,VLOOKUP(H353,[1]Film_Workers!$B$2:$BD$55,14,FALSE),D353=2,VLOOKUP(H353,[1]Film_Workers!$B$2:$BD$55,15,FALSE),D353=3,VLOOKUP(H353,[1]Film_Workers!$B$2:$BD$55,16,FALSE),D353=4,VLOOKUP(H353,[1]Film_Workers!$B$2:$BD$55,17,FALSE),D353=5,VLOOKUP(H353,[1]Film_Workers!$B$2:$BD$55,18,FALSE),D353=6,VLOOKUP(H353,[1]Film_Workers!$B$2:$BD$55,19,FALSE),D353=7,VLOOKUP(H353,[1]Film_Workers!$B$2:$BD$55,20,FALSE),D353=8,VLOOKUP(H353,[1]Film_Workers!$B$2:$BD$55,21,FALSE),D353=9,VLOOKUP(H353,[1]Film_Workers!$B$2:$BD$55,22,FALSE),D353=10,VLOOKUP(H353,[1]Film_Workers!$B$2:$BD$55,23,FALSE),D353=11,VLOOKUP(H353,[1]Film_Workers!$B$2:$BD$55,24,FALSE),D353=12,VLOOKUP(H353,[1]Film_Workers!$B$2:$BD$55,25,FALSE)),C353=2016,_xlfn.IFS(D353=1,VLOOKUP(H353,[1]Film_Workers!$B$2:$BD$55,26,FALSE),D353=2,VLOOKUP(H353,[1]Film_Workers!$B$2:$BD$55,27,FALSE),D353=3,VLOOKUP(H353,[1]Film_Workers!$B$2:$BD$55,28,FALSE),D353=4,VLOOKUP(H353,[1]Film_Workers!$B$2:$BD$55,29,FALSE),D353=5,VLOOKUP(H353,[1]Film_Workers!$B$2:$BD$55,30,FALSE),D353=6,VLOOKUP(H353,[1]Film_Workers!$B$2:$BD$55,31,FALSE),D353=7,VLOOKUP(H353,[1]Film_Workers!$B$2:$BD$55,32,FALSE),D353=8,VLOOKUP(H353,[1]Film_Workers!$B$2:$BD$55,33,FALSE),D353=9,VLOOKUP(H353,[1]Film_Workers!$B$2:$BD$55,34,FALSE),D353=10,VLOOKUP(H353,[1]Film_Workers!$B$2:$BD$55,35,FALSE),D353=11,VLOOKUP(H353,[1]Film_Workers!$B$2:$BD$55,36,FALSE),D353=12,VLOOKUP(H353,[1]Film_Workers!$B$2:$BD$55,37,FALSE)),C353=2017,_xlfn.IFS(D353=1,VLOOKUP(H353,[1]Film_Workers!$B$2:$BD$55,38,FALSE),D353=2,VLOOKUP(H353,[1]Film_Workers!$B$2:$BD$55,39,FALSE),D353=3,VLOOKUP(H353,[1]Film_Workers!$B$2:$BD$55,40,FALSE),D353=4,VLOOKUP(H353,[1]Film_Workers!$B$2:$BD$55,41,FALSE),D353=5,VLOOKUP(H353,[1]Film_Workers!$B$2:$BD$55,42,FALSE),D353=6,VLOOKUP(H353,[1]Film_Workers!$B$2:$BD$55,43,FALSE),D353=7,VLOOKUP(H353,[1]Film_Workers!$B$2:$BD$55,43,FALSE),D353=8,VLOOKUP(H353,[1]Film_Workers!$B$2:$BD$55,44,FALSE),D353=9,VLOOKUP(H353,[1]Film_Workers!$B$2:$BD$55,45,FALSE),D353=10,VLOOKUP(H353,[1]Film_Workers!$B$2:$BD$55,46,FALSE),D353=11,VLOOKUP(H353,[1]Film_Workers!$B$2:$BD$55,47,FALSE),D353=12,VLOOKUP(H353,[1]Film_Workers!$B$2:$BD$55,48)),C353=2018,_xlfn.IFS(D353=1,VLOOKUP(H353,[1]Film_Workers!$B$2:$BD$55,49,FALSE),D353=2,VLOOKUP(H353,[1]Film_Workers!$B$2:$BD$55,50,FALSE),D353=3,VLOOKUP(H353,[1]Film_Workers!$B$2:$BD$55,51,FALSE),D353=4,VLOOKUP(H353,[1]Film_Workers!$B$2:$BD$55,52,FALSE),D353=5,VLOOKUP(H353,[1]Film_Workers!$B$2:$BD$55,53,FALSE),D353=6,VLOOKUP(H353,[1]Film_Workers!$B$2:$BD$55,54)))</f>
        <v>1736</v>
      </c>
      <c r="W353">
        <f>_xlfn.IFS(C353=2014,_xlfn.IFS(D353=1,VLOOKUP(H353,[1]Priv_Workers!$B$2:$BD$55,2,FALSE),D353=2,VLOOKUP(H353,[1]Priv_Workers!$B$2:$BD$55,3,FALSE),D353=3,VLOOKUP(H353,[1]Priv_Workers!$B$2:$BD$55,4,FALSE),D353=4,VLOOKUP(H353,[1]Priv_Workers!$B$2:$BD$55,5,FALSE),D353=5,VLOOKUP(H353,[1]Priv_Workers!$B$2:$BD$55,6,FALSE),D353=6,VLOOKUP(H353,[1]Priv_Workers!$B$2:$BD$55,7,FALSE),D353=7,VLOOKUP(H353,[1]Priv_Workers!$B$2:$BD$55,8,FALSE),D353=8,VLOOKUP(H353,[1]Priv_Workers!$B$2:$BD$55,9,FALSE),D353=9,VLOOKUP(H353,[1]Priv_Workers!$B$2:$BD$55,10,FALSE),D353=10,VLOOKUP(H353,[1]Priv_Workers!$B$2:$BD$55,11,FALSE),D353=11,VLOOKUP(H353,[1]Priv_Workers!$B$2:$BD$55,12,FALSE),D353=12,VLOOKUP(H353,[1]Priv_Workers!$B$2:$BD$55,13,FALSE)),C353=2015,_xlfn.IFS(D353=1,VLOOKUP(H353,[1]Priv_Workers!$B$2:$BD$55,14,FALSE),D353=2,VLOOKUP(H353,[1]Priv_Workers!$B$2:$BD$55,15,FALSE),D353=3,VLOOKUP(H353,[1]Priv_Workers!$B$2:$BD$55,16,FALSE),D353=4,VLOOKUP(H353,[1]Priv_Workers!$B$2:$BD$55,17,FALSE),D353=5,VLOOKUP(H353,[1]Priv_Workers!$B$2:$BD$55,18,FALSE),D353=6,VLOOKUP(H353,[1]Priv_Workers!$B$2:$BD$55,19,FALSE),D353=7,VLOOKUP(H353,[1]Priv_Workers!$B$2:$BD$55,20,FALSE),D353=8,VLOOKUP(H353,[1]Priv_Workers!$B$2:$BD$55,21,FALSE),D353=9,VLOOKUP(H353,[1]Priv_Workers!$B$2:$BD$55,22,FALSE),D353=10,VLOOKUP(H353,[1]Priv_Workers!$B$2:$BD$55,23,FALSE),D353=11,VLOOKUP(H353,[1]Priv_Workers!$B$2:$BD$55,24,FALSE),D353=12,VLOOKUP(H353,[1]Priv_Workers!$B$2:$BD$55,25,FALSE)),C353=2016,_xlfn.IFS(D353=1,VLOOKUP(H353,[1]Priv_Workers!$B$2:$BD$55,26,FALSE),D353=2,VLOOKUP(H353,[1]Priv_Workers!$B$2:$BD$55,27,FALSE),D353=3,VLOOKUP(H353,[1]Priv_Workers!$B$2:$BD$55,28,FALSE),D353=4,VLOOKUP(H353,[1]Priv_Workers!$B$2:$BD$55,29,FALSE),D353=5,VLOOKUP(H353,[1]Priv_Workers!$B$2:$BD$55,30,FALSE),D353=6,VLOOKUP(H353,[1]Priv_Workers!$B$2:$BD$55,31,FALSE),D353=7,VLOOKUP(H353,[1]Priv_Workers!$B$2:$BD$55,32,FALSE),D353=8,VLOOKUP(H353,[1]Priv_Workers!$B$2:$BD$55,33,FALSE),D353=9,VLOOKUP(H353,[1]Priv_Workers!$B$2:$BD$55,34,FALSE),D353=10,VLOOKUP(H353,[1]Priv_Workers!$B$2:$BD$55,35,FALSE),D353=11,VLOOKUP(H353,[1]Priv_Workers!$B$2:$BD$55,36,FALSE),D353=12,VLOOKUP(H353,[1]Priv_Workers!$B$2:$BD$55,37,FALSE)),C353=2017,_xlfn.IFS(D353=1,VLOOKUP(H353,[1]Priv_Workers!$B$2:$BD$55,38,FALSE),D353=2,VLOOKUP(H353,[1]Priv_Workers!$B$2:$BD$55,39,FALSE),D353=3,VLOOKUP(H353,[1]Priv_Workers!$B$2:$BD$55,40,FALSE),D353=4,VLOOKUP(H353,[1]Priv_Workers!$B$2:$BD$55,41,FALSE),D353=5,VLOOKUP(H353,[1]Priv_Workers!$B$2:$BD$55,42,FALSE),D353=6,VLOOKUP(H353,[1]Priv_Workers!$B$2:$BD$55,43,FALSE),D353=7,VLOOKUP(H353,[1]Priv_Workers!$B$2:$BD$55,43,FALSE),D353=8,VLOOKUP(H353,[1]Priv_Workers!$B$2:$BD$55,44,FALSE),D353=9,VLOOKUP(H353,[1]Priv_Workers!$B$2:$BD$55,45,FALSE),D353=10,VLOOKUP(H353,[1]Priv_Workers!$B$2:$BD$55,46,FALSE),D353=11,VLOOKUP(H353,[1]Priv_Workers!$B$2:$BD$55,47,FALSE),D353=12,VLOOKUP(H353,[1]Priv_Workers!$B$2:$BD$55,48)),C353=2018,_xlfn.IFS(D353=1,VLOOKUP(H353,[1]Priv_Workers!$B$2:$BD$55,49,FALSE),D353=2,VLOOKUP(H353,[1]Priv_Workers!$B$2:$BD$55,50,FALSE),D353=3,VLOOKUP(H353,[1]Priv_Workers!$B$2:$BD$55,51,FALSE),D353=4,VLOOKUP(H353,[1]Priv_Workers!$B$2:$BD$55,52,FALSE),D353=5,VLOOKUP(H353,[1]Priv_Workers!$B$2:$BD$55,53,FALSE),D353=6,VLOOKUP(H353,[1]Priv_Workers!$B$2:$BD$55,54)))</f>
        <v>1045004</v>
      </c>
      <c r="X353" s="3">
        <f t="shared" si="43"/>
        <v>1.6612376603343144E-3</v>
      </c>
      <c r="Y353" s="2">
        <f>_xlfn.IFS(C353=2014, _xlfn.IFS(E353=1, VLOOKUP(H353, [1]Wage_Info!$B$2:$AH$55, 2, FALSE), E353=2, VLOOKUP(H353, [1]Wage_Info!$B$2:$AH$55, 3, FALSE), E353=3, VLOOKUP(H353, [1]Wage_Info!$B$2:$AH$55, 4, FALSE), E353=4, VLOOKUP(H353, [1]Wage_Info!$B$2:$AH$55, 5, FALSE)), C353=2015, _xlfn.IFS(E353=1, VLOOKUP(H353, [1]Wage_Info!$B$2:$AH$55, 6, FALSE), E353=2, VLOOKUP(H353, [1]Wage_Info!$B$2:$AH$55, 7, FALSE), E353=3, VLOOKUP(H353, [1]Wage_Info!$B$2:$AH$55, 8, FALSE), E353=4, VLOOKUP(H353, [1]Wage_Info!$B$2:$AH$55, 9, FALSE)), C353=2016, _xlfn.IFS(E353=1, VLOOKUP(H353, [1]Wage_Info!$B$2:$AH$55, 10, FALSE), E353=2, VLOOKUP(H353, [1]Wage_Info!$B$2:$AH$55, 11, FALSE), E353=3, VLOOKUP(H353, [1]Wage_Info!$B$2:$AH$55, 12, FALSE), E353=4, VLOOKUP(H353, [1]Wage_Info!$B$2:$AH$55, 13, FALSE)), C353=2017, _xlfn.IFS(E353=1, VLOOKUP(H353, [1]Wage_Info!$B$2:$AH$55, 14, FALSE), E353=2, VLOOKUP(H353, [1]Wage_Info!$B$2:$AH$55, 15, FALSE), E353=3, VLOOKUP(H353, [1]Wage_Info!$B$2:$AH$55, 16, FALSE), E353=4, VLOOKUP(H353, [1]Wage_Info!$B$2:$AH$55, 17, FALSE)), C353 = 2018, _xlfn.IFS(E353=1, VLOOKUP(H353, [1]Wage_Info!$B$2:$AH$55, 18, FALSE), E353=3, VLOOKUP(H353, [1]Wage_Info!$B$2:$AH$55, 19, FALSE)))</f>
        <v>18741544</v>
      </c>
      <c r="Z353" s="2">
        <f>_xlfn.IFS(C353=2014, _xlfn.IFS(E353=1, VLOOKUP(H353, [1]Wage_Info!$B$2:$AL$55, 20, FALSE), E353=2, VLOOKUP(H353, [1]Wage_Info!$B$2:$AL$55, 21, FALSE), E353=3, VLOOKUP(H353, [1]Wage_Info!$B$2:$AL$55, 22, FALSE), E353=4, VLOOKUP(H353, [1]Wage_Info!$B$2:$AL$55, 23, FALSE)), C353=2015, _xlfn.IFS(E353=1, VLOOKUP(H353, [1]Wage_Info!$B$2:$AL$55, 24, FALSE), E353=2, VLOOKUP(H353, [1]Wage_Info!$B$2:$AL$55, 25, FALSE), E353=3, VLOOKUP(H353, [1]Wage_Info!$B$2:$AL$55, 26, FALSE), E353=4, VLOOKUP(H353, [1]Wage_Info!$B$2:$AL$55, 27, FALSE)), C353=2016, _xlfn.IFS(E353=1, VLOOKUP(H353, [1]Wage_Info!$B$2:$AL$55, 28, FALSE), E353=2, VLOOKUP(H353, [1]Wage_Info!$B$2:$AL$55, 29, FALSE), E353=3, VLOOKUP(H353, [1]Wage_Info!$B$2:$AL$55, 30, FALSE), E353=4, VLOOKUP(H353, [1]Wage_Info!$B$2:$AL$55, 31, FALSE)), C353=2017, _xlfn.IFS(E353=1, VLOOKUP(H353, [1]Wage_Info!$B$2:$AL$55, 32, FALSE), E353=2, VLOOKUP(H353, [1]Wage_Info!$B$2:$AL$55, 33, FALSE), E353=3, VLOOKUP(H353, [1]Wage_Info!$B$2:$AL$55, 34, FALSE), E353=4, VLOOKUP(H353, [1]Wage_Info!$B$2:$AL$55, 35, FALSE)), C353 = 2018, _xlfn.IFS(E353=1, VLOOKUP(H353, [1]Wage_Info!$B$2:$AL$55, 36, FALSE), E353=2, VLOOKUP(H353, [1]Wage_Info!$B$2:$AL$55, 37, FALSE)))</f>
        <v>11042886031</v>
      </c>
      <c r="AA353" s="4">
        <f t="shared" si="44"/>
        <v>1.6971599586727637E-3</v>
      </c>
      <c r="AB353">
        <f>[1]Key!C353</f>
        <v>1</v>
      </c>
      <c r="AC353">
        <f t="shared" si="45"/>
        <v>0</v>
      </c>
      <c r="AD353">
        <f t="shared" si="46"/>
        <v>0</v>
      </c>
      <c r="AE353">
        <f t="shared" si="47"/>
        <v>0</v>
      </c>
      <c r="AF353">
        <f>[1]Key!D353</f>
        <v>0</v>
      </c>
    </row>
    <row r="354" spans="1:32" x14ac:dyDescent="0.3">
      <c r="A354">
        <v>353</v>
      </c>
      <c r="B354">
        <v>33</v>
      </c>
      <c r="C354">
        <v>2014</v>
      </c>
      <c r="D354">
        <v>4</v>
      </c>
      <c r="E354">
        <f t="shared" si="40"/>
        <v>2</v>
      </c>
      <c r="F354">
        <v>2015</v>
      </c>
      <c r="G354" t="s">
        <v>65</v>
      </c>
      <c r="H354" s="1">
        <f>VALUE(IF(G354="foreign",53,SUBSTITUTE(G354,G354,VLOOKUP(G354,[1]Key!$G$2:$H$55,2,))))</f>
        <v>11</v>
      </c>
      <c r="I354" t="s">
        <v>137</v>
      </c>
      <c r="J354">
        <f>VALUE(_xlfn.IFS(I354="foreign",53,I354="fictional",54, I354="unspecified", 55, NOT(OR(I354="foreign",I354="fictional")),SUBSTITUTE(I354,I354,VLOOKUP(I354,[1]Key!$G$2:$H$55,2,))))</f>
        <v>8</v>
      </c>
      <c r="K354">
        <f t="shared" si="41"/>
        <v>0</v>
      </c>
      <c r="L354">
        <f>VLOOKUP(H354, [1]Key!$H$2:$K$54, 2)</f>
        <v>5</v>
      </c>
      <c r="M354">
        <f>VLOOKUP(J354, [1]Key!$H$2:$K$54, 2)</f>
        <v>0</v>
      </c>
      <c r="N354">
        <f>VLOOKUP("*"&amp;G354&amp;"*",[1]Key!$N$2:$O$6,2,FALSE)</f>
        <v>3</v>
      </c>
      <c r="O354">
        <f>VLOOKUP("*"&amp;G354&amp;"*",[1]Key!$R$2:$S$11,2,FALSE)</f>
        <v>7</v>
      </c>
      <c r="P354">
        <v>3618</v>
      </c>
      <c r="Q354" s="2">
        <v>84000000</v>
      </c>
      <c r="R354" t="s">
        <v>61</v>
      </c>
      <c r="S354">
        <f>VLOOKUP(R354, [1]Key!$U$2:$V$50, 2, FALSE)</f>
        <v>6</v>
      </c>
      <c r="T354">
        <f t="shared" si="42"/>
        <v>0</v>
      </c>
      <c r="U354">
        <f>_xlfn.IFS(C354=2018, VLOOKUP(H354, '[1]State Pop'!$B$2:$G$55,6),C354=2017, VLOOKUP(H354, '[1]State Pop'!$B$2:$F$55,5),C354=2016, VLOOKUP(H354, '[1]State Pop'!$B$2:$F$55,4), C354=2015, VLOOKUP(H354, '[1]State Pop'!$B$2:$F$55,3), C354=2014, VLOOKUP(H354, '[1]State Pop'!$B$2:$F$55,2))</f>
        <v>10083850</v>
      </c>
      <c r="V354">
        <f>_xlfn.IFS(C354=2014,_xlfn.IFS(D354=1,VLOOKUP(H354,[1]Film_Workers!$B$2:$BD$55,2,FALSE),D354=2,VLOOKUP(H354,[1]Film_Workers!$B$2:$BD$55,3,FALSE),D354=3,VLOOKUP(H354,[1]Film_Workers!$B$2:$BD$55,4,FALSE),D354=4,VLOOKUP(H354,[1]Film_Workers!$B$2:$BD$55,5,FALSE),D354=5,VLOOKUP(H354,[1]Film_Workers!$B$2:$BD$55,6,FALSE),D354=6,VLOOKUP(H354,[1]Film_Workers!$B$2:$BD$55,7,FALSE),D354=7,VLOOKUP(H354,[1]Film_Workers!$B$2:$BD$55,8,FALSE),D354=8,VLOOKUP(H354,[1]Film_Workers!$B$2:$BD$55,9,FALSE),D354=9,VLOOKUP(H354,[1]Film_Workers!$B$2:$BD$55,10,FALSE),D354=10,VLOOKUP(H354,[1]Film_Workers!$B$2:$BD$55,11,FALSE),D354=11,VLOOKUP(H354,[1]Film_Workers!$B$2:$BD$55,12,FALSE),D354=12,VLOOKUP(H354,[1]Film_Workers!$B$2:$BD$55,13,FALSE)),C354=2015,_xlfn.IFS(D354=1,VLOOKUP(H354,[1]Film_Workers!$B$2:$BD$55,14,FALSE),D354=2,VLOOKUP(H354,[1]Film_Workers!$B$2:$BD$55,15,FALSE),D354=3,VLOOKUP(H354,[1]Film_Workers!$B$2:$BD$55,16,FALSE),D354=4,VLOOKUP(H354,[1]Film_Workers!$B$2:$BD$55,17,FALSE),D354=5,VLOOKUP(H354,[1]Film_Workers!$B$2:$BD$55,18,FALSE),D354=6,VLOOKUP(H354,[1]Film_Workers!$B$2:$BD$55,19,FALSE),D354=7,VLOOKUP(H354,[1]Film_Workers!$B$2:$BD$55,20,FALSE),D354=8,VLOOKUP(H354,[1]Film_Workers!$B$2:$BD$55,21,FALSE),D354=9,VLOOKUP(H354,[1]Film_Workers!$B$2:$BD$55,22,FALSE),D354=10,VLOOKUP(H354,[1]Film_Workers!$B$2:$BD$55,23,FALSE),D354=11,VLOOKUP(H354,[1]Film_Workers!$B$2:$BD$55,24,FALSE),D354=12,VLOOKUP(H354,[1]Film_Workers!$B$2:$BD$55,25,FALSE)),C354=2016,_xlfn.IFS(D354=1,VLOOKUP(H354,[1]Film_Workers!$B$2:$BD$55,26,FALSE),D354=2,VLOOKUP(H354,[1]Film_Workers!$B$2:$BD$55,27,FALSE),D354=3,VLOOKUP(H354,[1]Film_Workers!$B$2:$BD$55,28,FALSE),D354=4,VLOOKUP(H354,[1]Film_Workers!$B$2:$BD$55,29,FALSE),D354=5,VLOOKUP(H354,[1]Film_Workers!$B$2:$BD$55,30,FALSE),D354=6,VLOOKUP(H354,[1]Film_Workers!$B$2:$BD$55,31,FALSE),D354=7,VLOOKUP(H354,[1]Film_Workers!$B$2:$BD$55,32,FALSE),D354=8,VLOOKUP(H354,[1]Film_Workers!$B$2:$BD$55,33,FALSE),D354=9,VLOOKUP(H354,[1]Film_Workers!$B$2:$BD$55,34,FALSE),D354=10,VLOOKUP(H354,[1]Film_Workers!$B$2:$BD$55,35,FALSE),D354=11,VLOOKUP(H354,[1]Film_Workers!$B$2:$BD$55,36,FALSE),D354=12,VLOOKUP(H354,[1]Film_Workers!$B$2:$BD$55,37,FALSE)),C354=2017,_xlfn.IFS(D354=1,VLOOKUP(H354,[1]Film_Workers!$B$2:$BD$55,38,FALSE),D354=2,VLOOKUP(H354,[1]Film_Workers!$B$2:$BD$55,39,FALSE),D354=3,VLOOKUP(H354,[1]Film_Workers!$B$2:$BD$55,40,FALSE),D354=4,VLOOKUP(H354,[1]Film_Workers!$B$2:$BD$55,41,FALSE),D354=5,VLOOKUP(H354,[1]Film_Workers!$B$2:$BD$55,42,FALSE),D354=6,VLOOKUP(H354,[1]Film_Workers!$B$2:$BD$55,43,FALSE),D354=7,VLOOKUP(H354,[1]Film_Workers!$B$2:$BD$55,43,FALSE),D354=8,VLOOKUP(H354,[1]Film_Workers!$B$2:$BD$55,44,FALSE),D354=9,VLOOKUP(H354,[1]Film_Workers!$B$2:$BD$55,45,FALSE),D354=10,VLOOKUP(H354,[1]Film_Workers!$B$2:$BD$55,46,FALSE),D354=11,VLOOKUP(H354,[1]Film_Workers!$B$2:$BD$55,47,FALSE),D354=12,VLOOKUP(H354,[1]Film_Workers!$B$2:$BD$55,48)),C354=2018,_xlfn.IFS(D354=1,VLOOKUP(H354,[1]Film_Workers!$B$2:$BD$55,49,FALSE),D354=2,VLOOKUP(H354,[1]Film_Workers!$B$2:$BD$55,50,FALSE),D354=3,VLOOKUP(H354,[1]Film_Workers!$B$2:$BD$55,51,FALSE),D354=4,VLOOKUP(H354,[1]Film_Workers!$B$2:$BD$55,52,FALSE),D354=5,VLOOKUP(H354,[1]Film_Workers!$B$2:$BD$55,53,FALSE),D354=6,VLOOKUP(H354,[1]Film_Workers!$B$2:$BD$55,54)))</f>
        <v>4355</v>
      </c>
      <c r="W354">
        <f>_xlfn.IFS(C354=2014,_xlfn.IFS(D354=1,VLOOKUP(H354,[1]Priv_Workers!$B$2:$BD$55,2,FALSE),D354=2,VLOOKUP(H354,[1]Priv_Workers!$B$2:$BD$55,3,FALSE),D354=3,VLOOKUP(H354,[1]Priv_Workers!$B$2:$BD$55,4,FALSE),D354=4,VLOOKUP(H354,[1]Priv_Workers!$B$2:$BD$55,5,FALSE),D354=5,VLOOKUP(H354,[1]Priv_Workers!$B$2:$BD$55,6,FALSE),D354=6,VLOOKUP(H354,[1]Priv_Workers!$B$2:$BD$55,7,FALSE),D354=7,VLOOKUP(H354,[1]Priv_Workers!$B$2:$BD$55,8,FALSE),D354=8,VLOOKUP(H354,[1]Priv_Workers!$B$2:$BD$55,9,FALSE),D354=9,VLOOKUP(H354,[1]Priv_Workers!$B$2:$BD$55,10,FALSE),D354=10,VLOOKUP(H354,[1]Priv_Workers!$B$2:$BD$55,11,FALSE),D354=11,VLOOKUP(H354,[1]Priv_Workers!$B$2:$BD$55,12,FALSE),D354=12,VLOOKUP(H354,[1]Priv_Workers!$B$2:$BD$55,13,FALSE)),C354=2015,_xlfn.IFS(D354=1,VLOOKUP(H354,[1]Priv_Workers!$B$2:$BD$55,14,FALSE),D354=2,VLOOKUP(H354,[1]Priv_Workers!$B$2:$BD$55,15,FALSE),D354=3,VLOOKUP(H354,[1]Priv_Workers!$B$2:$BD$55,16,FALSE),D354=4,VLOOKUP(H354,[1]Priv_Workers!$B$2:$BD$55,17,FALSE),D354=5,VLOOKUP(H354,[1]Priv_Workers!$B$2:$BD$55,18,FALSE),D354=6,VLOOKUP(H354,[1]Priv_Workers!$B$2:$BD$55,19,FALSE),D354=7,VLOOKUP(H354,[1]Priv_Workers!$B$2:$BD$55,20,FALSE),D354=8,VLOOKUP(H354,[1]Priv_Workers!$B$2:$BD$55,21,FALSE),D354=9,VLOOKUP(H354,[1]Priv_Workers!$B$2:$BD$55,22,FALSE),D354=10,VLOOKUP(H354,[1]Priv_Workers!$B$2:$BD$55,23,FALSE),D354=11,VLOOKUP(H354,[1]Priv_Workers!$B$2:$BD$55,24,FALSE),D354=12,VLOOKUP(H354,[1]Priv_Workers!$B$2:$BD$55,25,FALSE)),C354=2016,_xlfn.IFS(D354=1,VLOOKUP(H354,[1]Priv_Workers!$B$2:$BD$55,26,FALSE),D354=2,VLOOKUP(H354,[1]Priv_Workers!$B$2:$BD$55,27,FALSE),D354=3,VLOOKUP(H354,[1]Priv_Workers!$B$2:$BD$55,28,FALSE),D354=4,VLOOKUP(H354,[1]Priv_Workers!$B$2:$BD$55,29,FALSE),D354=5,VLOOKUP(H354,[1]Priv_Workers!$B$2:$BD$55,30,FALSE),D354=6,VLOOKUP(H354,[1]Priv_Workers!$B$2:$BD$55,31,FALSE),D354=7,VLOOKUP(H354,[1]Priv_Workers!$B$2:$BD$55,32,FALSE),D354=8,VLOOKUP(H354,[1]Priv_Workers!$B$2:$BD$55,33,FALSE),D354=9,VLOOKUP(H354,[1]Priv_Workers!$B$2:$BD$55,34,FALSE),D354=10,VLOOKUP(H354,[1]Priv_Workers!$B$2:$BD$55,35,FALSE),D354=11,VLOOKUP(H354,[1]Priv_Workers!$B$2:$BD$55,36,FALSE),D354=12,VLOOKUP(H354,[1]Priv_Workers!$B$2:$BD$55,37,FALSE)),C354=2017,_xlfn.IFS(D354=1,VLOOKUP(H354,[1]Priv_Workers!$B$2:$BD$55,38,FALSE),D354=2,VLOOKUP(H354,[1]Priv_Workers!$B$2:$BD$55,39,FALSE),D354=3,VLOOKUP(H354,[1]Priv_Workers!$B$2:$BD$55,40,FALSE),D354=4,VLOOKUP(H354,[1]Priv_Workers!$B$2:$BD$55,41,FALSE),D354=5,VLOOKUP(H354,[1]Priv_Workers!$B$2:$BD$55,42,FALSE),D354=6,VLOOKUP(H354,[1]Priv_Workers!$B$2:$BD$55,43,FALSE),D354=7,VLOOKUP(H354,[1]Priv_Workers!$B$2:$BD$55,43,FALSE),D354=8,VLOOKUP(H354,[1]Priv_Workers!$B$2:$BD$55,44,FALSE),D354=9,VLOOKUP(H354,[1]Priv_Workers!$B$2:$BD$55,45,FALSE),D354=10,VLOOKUP(H354,[1]Priv_Workers!$B$2:$BD$55,46,FALSE),D354=11,VLOOKUP(H354,[1]Priv_Workers!$B$2:$BD$55,47,FALSE),D354=12,VLOOKUP(H354,[1]Priv_Workers!$B$2:$BD$55,48)),C354=2018,_xlfn.IFS(D354=1,VLOOKUP(H354,[1]Priv_Workers!$B$2:$BD$55,49,FALSE),D354=2,VLOOKUP(H354,[1]Priv_Workers!$B$2:$BD$55,50,FALSE),D354=3,VLOOKUP(H354,[1]Priv_Workers!$B$2:$BD$55,51,FALSE),D354=4,VLOOKUP(H354,[1]Priv_Workers!$B$2:$BD$55,52,FALSE),D354=5,VLOOKUP(H354,[1]Priv_Workers!$B$2:$BD$55,53,FALSE),D354=6,VLOOKUP(H354,[1]Priv_Workers!$B$2:$BD$55,54)))</f>
        <v>3373327</v>
      </c>
      <c r="X354" s="3">
        <f t="shared" si="43"/>
        <v>1.2910103289719614E-3</v>
      </c>
      <c r="Y354" s="2">
        <f>_xlfn.IFS(C354=2014, _xlfn.IFS(E354=1, VLOOKUP(H354, [1]Wage_Info!$B$2:$AH$55, 2, FALSE), E354=2, VLOOKUP(H354, [1]Wage_Info!$B$2:$AH$55, 3, FALSE), E354=3, VLOOKUP(H354, [1]Wage_Info!$B$2:$AH$55, 4, FALSE), E354=4, VLOOKUP(H354, [1]Wage_Info!$B$2:$AH$55, 5, FALSE)), C354=2015, _xlfn.IFS(E354=1, VLOOKUP(H354, [1]Wage_Info!$B$2:$AH$55, 6, FALSE), E354=2, VLOOKUP(H354, [1]Wage_Info!$B$2:$AH$55, 7, FALSE), E354=3, VLOOKUP(H354, [1]Wage_Info!$B$2:$AH$55, 8, FALSE), E354=4, VLOOKUP(H354, [1]Wage_Info!$B$2:$AH$55, 9, FALSE)), C354=2016, _xlfn.IFS(E354=1, VLOOKUP(H354, [1]Wage_Info!$B$2:$AH$55, 10, FALSE), E354=2, VLOOKUP(H354, [1]Wage_Info!$B$2:$AH$55, 11, FALSE), E354=3, VLOOKUP(H354, [1]Wage_Info!$B$2:$AH$55, 12, FALSE), E354=4, VLOOKUP(H354, [1]Wage_Info!$B$2:$AH$55, 13, FALSE)), C354=2017, _xlfn.IFS(E354=1, VLOOKUP(H354, [1]Wage_Info!$B$2:$AH$55, 14, FALSE), E354=2, VLOOKUP(H354, [1]Wage_Info!$B$2:$AH$55, 15, FALSE), E354=3, VLOOKUP(H354, [1]Wage_Info!$B$2:$AH$55, 16, FALSE), E354=4, VLOOKUP(H354, [1]Wage_Info!$B$2:$AH$55, 17, FALSE)), C354 = 2018, _xlfn.IFS(E354=1, VLOOKUP(H354, [1]Wage_Info!$B$2:$AH$55, 18, FALSE), E354=3, VLOOKUP(H354, [1]Wage_Info!$B$2:$AH$55, 19, FALSE)))</f>
        <v>46899538</v>
      </c>
      <c r="Z354" s="2">
        <f>_xlfn.IFS(C354=2014, _xlfn.IFS(E354=1, VLOOKUP(H354, [1]Wage_Info!$B$2:$AL$55, 20, FALSE), E354=2, VLOOKUP(H354, [1]Wage_Info!$B$2:$AL$55, 21, FALSE), E354=3, VLOOKUP(H354, [1]Wage_Info!$B$2:$AL$55, 22, FALSE), E354=4, VLOOKUP(H354, [1]Wage_Info!$B$2:$AL$55, 23, FALSE)), C354=2015, _xlfn.IFS(E354=1, VLOOKUP(H354, [1]Wage_Info!$B$2:$AL$55, 24, FALSE), E354=2, VLOOKUP(H354, [1]Wage_Info!$B$2:$AL$55, 25, FALSE), E354=3, VLOOKUP(H354, [1]Wage_Info!$B$2:$AL$55, 26, FALSE), E354=4, VLOOKUP(H354, [1]Wage_Info!$B$2:$AL$55, 27, FALSE)), C354=2016, _xlfn.IFS(E354=1, VLOOKUP(H354, [1]Wage_Info!$B$2:$AL$55, 28, FALSE), E354=2, VLOOKUP(H354, [1]Wage_Info!$B$2:$AL$55, 29, FALSE), E354=3, VLOOKUP(H354, [1]Wage_Info!$B$2:$AL$55, 30, FALSE), E354=4, VLOOKUP(H354, [1]Wage_Info!$B$2:$AL$55, 31, FALSE)), C354=2017, _xlfn.IFS(E354=1, VLOOKUP(H354, [1]Wage_Info!$B$2:$AL$55, 32, FALSE), E354=2, VLOOKUP(H354, [1]Wage_Info!$B$2:$AL$55, 33, FALSE), E354=3, VLOOKUP(H354, [1]Wage_Info!$B$2:$AL$55, 34, FALSE), E354=4, VLOOKUP(H354, [1]Wage_Info!$B$2:$AL$55, 35, FALSE)), C354 = 2018, _xlfn.IFS(E354=1, VLOOKUP(H354, [1]Wage_Info!$B$2:$AL$55, 36, FALSE), E354=2, VLOOKUP(H354, [1]Wage_Info!$B$2:$AL$55, 37, FALSE)))</f>
        <v>39270356607</v>
      </c>
      <c r="AA354" s="4">
        <f t="shared" si="44"/>
        <v>1.1942732903943145E-3</v>
      </c>
      <c r="AB354">
        <f>[1]Key!C354</f>
        <v>1</v>
      </c>
      <c r="AC354">
        <f t="shared" si="45"/>
        <v>0</v>
      </c>
      <c r="AD354">
        <f t="shared" si="46"/>
        <v>0</v>
      </c>
      <c r="AE354">
        <f t="shared" si="47"/>
        <v>0</v>
      </c>
      <c r="AF354">
        <f>[1]Key!D354</f>
        <v>0</v>
      </c>
    </row>
    <row r="355" spans="1:32" x14ac:dyDescent="0.3">
      <c r="A355">
        <v>354</v>
      </c>
      <c r="B355">
        <v>34</v>
      </c>
      <c r="C355">
        <v>2014</v>
      </c>
      <c r="D355">
        <v>3</v>
      </c>
      <c r="E355">
        <f t="shared" si="40"/>
        <v>1</v>
      </c>
      <c r="F355">
        <v>2015</v>
      </c>
      <c r="G355" t="s">
        <v>40</v>
      </c>
      <c r="H355" s="1">
        <f>VALUE(IF(G355="foreign",53,SUBSTITUTE(G355,G355,VLOOKUP(G355,[1]Key!$G$2:$H$55,2,))))</f>
        <v>5</v>
      </c>
      <c r="I355" t="s">
        <v>40</v>
      </c>
      <c r="J355">
        <f>VALUE(_xlfn.IFS(I355="foreign",53,I355="fictional",54, I355="unspecified", 55, NOT(OR(I355="foreign",I355="fictional")),SUBSTITUTE(I355,I355,VLOOKUP(I355,[1]Key!$G$2:$H$55,2,))))</f>
        <v>5</v>
      </c>
      <c r="K355">
        <f t="shared" si="41"/>
        <v>1</v>
      </c>
      <c r="L355">
        <f>VLOOKUP(H355, [1]Key!$H$2:$K$54, 2)</f>
        <v>3</v>
      </c>
      <c r="M355">
        <f>VLOOKUP(J355, [1]Key!$H$2:$K$54, 2)</f>
        <v>3</v>
      </c>
      <c r="N355">
        <f>VLOOKUP("*"&amp;G355&amp;"*",[1]Key!$N$2:$O$6,2,FALSE)</f>
        <v>4</v>
      </c>
      <c r="O355">
        <f>VLOOKUP("*"&amp;G355&amp;"*",[1]Key!$R$2:$S$11,2,FALSE)</f>
        <v>6</v>
      </c>
      <c r="P355">
        <v>3594</v>
      </c>
      <c r="Q355" s="2">
        <v>48000000</v>
      </c>
      <c r="R355" t="s">
        <v>66</v>
      </c>
      <c r="S355">
        <f>VLOOKUP(R355, [1]Key!$U$2:$V$50, 2, FALSE)</f>
        <v>4</v>
      </c>
      <c r="T355">
        <f t="shared" si="42"/>
        <v>0</v>
      </c>
      <c r="U355">
        <f>_xlfn.IFS(C355=2018, VLOOKUP(H355, '[1]State Pop'!$B$2:$G$55,6),C355=2017, VLOOKUP(H355, '[1]State Pop'!$B$2:$F$55,5),C355=2016, VLOOKUP(H355, '[1]State Pop'!$B$2:$F$55,4), C355=2015, VLOOKUP(H355, '[1]State Pop'!$B$2:$F$55,3), C355=2014, VLOOKUP(H355, '[1]State Pop'!$B$2:$F$55,2))</f>
        <v>38701278</v>
      </c>
      <c r="V355">
        <f>_xlfn.IFS(C355=2014,_xlfn.IFS(D355=1,VLOOKUP(H355,[1]Film_Workers!$B$2:$BD$55,2,FALSE),D355=2,VLOOKUP(H355,[1]Film_Workers!$B$2:$BD$55,3,FALSE),D355=3,VLOOKUP(H355,[1]Film_Workers!$B$2:$BD$55,4,FALSE),D355=4,VLOOKUP(H355,[1]Film_Workers!$B$2:$BD$55,5,FALSE),D355=5,VLOOKUP(H355,[1]Film_Workers!$B$2:$BD$55,6,FALSE),D355=6,VLOOKUP(H355,[1]Film_Workers!$B$2:$BD$55,7,FALSE),D355=7,VLOOKUP(H355,[1]Film_Workers!$B$2:$BD$55,8,FALSE),D355=8,VLOOKUP(H355,[1]Film_Workers!$B$2:$BD$55,9,FALSE),D355=9,VLOOKUP(H355,[1]Film_Workers!$B$2:$BD$55,10,FALSE),D355=10,VLOOKUP(H355,[1]Film_Workers!$B$2:$BD$55,11,FALSE),D355=11,VLOOKUP(H355,[1]Film_Workers!$B$2:$BD$55,12,FALSE),D355=12,VLOOKUP(H355,[1]Film_Workers!$B$2:$BD$55,13,FALSE)),C355=2015,_xlfn.IFS(D355=1,VLOOKUP(H355,[1]Film_Workers!$B$2:$BD$55,14,FALSE),D355=2,VLOOKUP(H355,[1]Film_Workers!$B$2:$BD$55,15,FALSE),D355=3,VLOOKUP(H355,[1]Film_Workers!$B$2:$BD$55,16,FALSE),D355=4,VLOOKUP(H355,[1]Film_Workers!$B$2:$BD$55,17,FALSE),D355=5,VLOOKUP(H355,[1]Film_Workers!$B$2:$BD$55,18,FALSE),D355=6,VLOOKUP(H355,[1]Film_Workers!$B$2:$BD$55,19,FALSE),D355=7,VLOOKUP(H355,[1]Film_Workers!$B$2:$BD$55,20,FALSE),D355=8,VLOOKUP(H355,[1]Film_Workers!$B$2:$BD$55,21,FALSE),D355=9,VLOOKUP(H355,[1]Film_Workers!$B$2:$BD$55,22,FALSE),D355=10,VLOOKUP(H355,[1]Film_Workers!$B$2:$BD$55,23,FALSE),D355=11,VLOOKUP(H355,[1]Film_Workers!$B$2:$BD$55,24,FALSE),D355=12,VLOOKUP(H355,[1]Film_Workers!$B$2:$BD$55,25,FALSE)),C355=2016,_xlfn.IFS(D355=1,VLOOKUP(H355,[1]Film_Workers!$B$2:$BD$55,26,FALSE),D355=2,VLOOKUP(H355,[1]Film_Workers!$B$2:$BD$55,27,FALSE),D355=3,VLOOKUP(H355,[1]Film_Workers!$B$2:$BD$55,28,FALSE),D355=4,VLOOKUP(H355,[1]Film_Workers!$B$2:$BD$55,29,FALSE),D355=5,VLOOKUP(H355,[1]Film_Workers!$B$2:$BD$55,30,FALSE),D355=6,VLOOKUP(H355,[1]Film_Workers!$B$2:$BD$55,31,FALSE),D355=7,VLOOKUP(H355,[1]Film_Workers!$B$2:$BD$55,32,FALSE),D355=8,VLOOKUP(H355,[1]Film_Workers!$B$2:$BD$55,33,FALSE),D355=9,VLOOKUP(H355,[1]Film_Workers!$B$2:$BD$55,34,FALSE),D355=10,VLOOKUP(H355,[1]Film_Workers!$B$2:$BD$55,35,FALSE),D355=11,VLOOKUP(H355,[1]Film_Workers!$B$2:$BD$55,36,FALSE),D355=12,VLOOKUP(H355,[1]Film_Workers!$B$2:$BD$55,37,FALSE)),C355=2017,_xlfn.IFS(D355=1,VLOOKUP(H355,[1]Film_Workers!$B$2:$BD$55,38,FALSE),D355=2,VLOOKUP(H355,[1]Film_Workers!$B$2:$BD$55,39,FALSE),D355=3,VLOOKUP(H355,[1]Film_Workers!$B$2:$BD$55,40,FALSE),D355=4,VLOOKUP(H355,[1]Film_Workers!$B$2:$BD$55,41,FALSE),D355=5,VLOOKUP(H355,[1]Film_Workers!$B$2:$BD$55,42,FALSE),D355=6,VLOOKUP(H355,[1]Film_Workers!$B$2:$BD$55,43,FALSE),D355=7,VLOOKUP(H355,[1]Film_Workers!$B$2:$BD$55,43,FALSE),D355=8,VLOOKUP(H355,[1]Film_Workers!$B$2:$BD$55,44,FALSE),D355=9,VLOOKUP(H355,[1]Film_Workers!$B$2:$BD$55,45,FALSE),D355=10,VLOOKUP(H355,[1]Film_Workers!$B$2:$BD$55,46,FALSE),D355=11,VLOOKUP(H355,[1]Film_Workers!$B$2:$BD$55,47,FALSE),D355=12,VLOOKUP(H355,[1]Film_Workers!$B$2:$BD$55,48)),C355=2018,_xlfn.IFS(D355=1,VLOOKUP(H355,[1]Film_Workers!$B$2:$BD$55,49,FALSE),D355=2,VLOOKUP(H355,[1]Film_Workers!$B$2:$BD$55,50,FALSE),D355=3,VLOOKUP(H355,[1]Film_Workers!$B$2:$BD$55,51,FALSE),D355=4,VLOOKUP(H355,[1]Film_Workers!$B$2:$BD$55,52,FALSE),D355=5,VLOOKUP(H355,[1]Film_Workers!$B$2:$BD$55,53,FALSE),D355=6,VLOOKUP(H355,[1]Film_Workers!$B$2:$BD$55,54)))</f>
        <v>113677</v>
      </c>
      <c r="W355">
        <f>_xlfn.IFS(C355=2014,_xlfn.IFS(D355=1,VLOOKUP(H355,[1]Priv_Workers!$B$2:$BD$55,2,FALSE),D355=2,VLOOKUP(H355,[1]Priv_Workers!$B$2:$BD$55,3,FALSE),D355=3,VLOOKUP(H355,[1]Priv_Workers!$B$2:$BD$55,4,FALSE),D355=4,VLOOKUP(H355,[1]Priv_Workers!$B$2:$BD$55,5,FALSE),D355=5,VLOOKUP(H355,[1]Priv_Workers!$B$2:$BD$55,6,FALSE),D355=6,VLOOKUP(H355,[1]Priv_Workers!$B$2:$BD$55,7,FALSE),D355=7,VLOOKUP(H355,[1]Priv_Workers!$B$2:$BD$55,8,FALSE),D355=8,VLOOKUP(H355,[1]Priv_Workers!$B$2:$BD$55,9,FALSE),D355=9,VLOOKUP(H355,[1]Priv_Workers!$B$2:$BD$55,10,FALSE),D355=10,VLOOKUP(H355,[1]Priv_Workers!$B$2:$BD$55,11,FALSE),D355=11,VLOOKUP(H355,[1]Priv_Workers!$B$2:$BD$55,12,FALSE),D355=12,VLOOKUP(H355,[1]Priv_Workers!$B$2:$BD$55,13,FALSE)),C355=2015,_xlfn.IFS(D355=1,VLOOKUP(H355,[1]Priv_Workers!$B$2:$BD$55,14,FALSE),D355=2,VLOOKUP(H355,[1]Priv_Workers!$B$2:$BD$55,15,FALSE),D355=3,VLOOKUP(H355,[1]Priv_Workers!$B$2:$BD$55,16,FALSE),D355=4,VLOOKUP(H355,[1]Priv_Workers!$B$2:$BD$55,17,FALSE),D355=5,VLOOKUP(H355,[1]Priv_Workers!$B$2:$BD$55,18,FALSE),D355=6,VLOOKUP(H355,[1]Priv_Workers!$B$2:$BD$55,19,FALSE),D355=7,VLOOKUP(H355,[1]Priv_Workers!$B$2:$BD$55,20,FALSE),D355=8,VLOOKUP(H355,[1]Priv_Workers!$B$2:$BD$55,21,FALSE),D355=9,VLOOKUP(H355,[1]Priv_Workers!$B$2:$BD$55,22,FALSE),D355=10,VLOOKUP(H355,[1]Priv_Workers!$B$2:$BD$55,23,FALSE),D355=11,VLOOKUP(H355,[1]Priv_Workers!$B$2:$BD$55,24,FALSE),D355=12,VLOOKUP(H355,[1]Priv_Workers!$B$2:$BD$55,25,FALSE)),C355=2016,_xlfn.IFS(D355=1,VLOOKUP(H355,[1]Priv_Workers!$B$2:$BD$55,26,FALSE),D355=2,VLOOKUP(H355,[1]Priv_Workers!$B$2:$BD$55,27,FALSE),D355=3,VLOOKUP(H355,[1]Priv_Workers!$B$2:$BD$55,28,FALSE),D355=4,VLOOKUP(H355,[1]Priv_Workers!$B$2:$BD$55,29,FALSE),D355=5,VLOOKUP(H355,[1]Priv_Workers!$B$2:$BD$55,30,FALSE),D355=6,VLOOKUP(H355,[1]Priv_Workers!$B$2:$BD$55,31,FALSE),D355=7,VLOOKUP(H355,[1]Priv_Workers!$B$2:$BD$55,32,FALSE),D355=8,VLOOKUP(H355,[1]Priv_Workers!$B$2:$BD$55,33,FALSE),D355=9,VLOOKUP(H355,[1]Priv_Workers!$B$2:$BD$55,34,FALSE),D355=10,VLOOKUP(H355,[1]Priv_Workers!$B$2:$BD$55,35,FALSE),D355=11,VLOOKUP(H355,[1]Priv_Workers!$B$2:$BD$55,36,FALSE),D355=12,VLOOKUP(H355,[1]Priv_Workers!$B$2:$BD$55,37,FALSE)),C355=2017,_xlfn.IFS(D355=1,VLOOKUP(H355,[1]Priv_Workers!$B$2:$BD$55,38,FALSE),D355=2,VLOOKUP(H355,[1]Priv_Workers!$B$2:$BD$55,39,FALSE),D355=3,VLOOKUP(H355,[1]Priv_Workers!$B$2:$BD$55,40,FALSE),D355=4,VLOOKUP(H355,[1]Priv_Workers!$B$2:$BD$55,41,FALSE),D355=5,VLOOKUP(H355,[1]Priv_Workers!$B$2:$BD$55,42,FALSE),D355=6,VLOOKUP(H355,[1]Priv_Workers!$B$2:$BD$55,43,FALSE),D355=7,VLOOKUP(H355,[1]Priv_Workers!$B$2:$BD$55,43,FALSE),D355=8,VLOOKUP(H355,[1]Priv_Workers!$B$2:$BD$55,44,FALSE),D355=9,VLOOKUP(H355,[1]Priv_Workers!$B$2:$BD$55,45,FALSE),D355=10,VLOOKUP(H355,[1]Priv_Workers!$B$2:$BD$55,46,FALSE),D355=11,VLOOKUP(H355,[1]Priv_Workers!$B$2:$BD$55,47,FALSE),D355=12,VLOOKUP(H355,[1]Priv_Workers!$B$2:$BD$55,48)),C355=2018,_xlfn.IFS(D355=1,VLOOKUP(H355,[1]Priv_Workers!$B$2:$BD$55,49,FALSE),D355=2,VLOOKUP(H355,[1]Priv_Workers!$B$2:$BD$55,50,FALSE),D355=3,VLOOKUP(H355,[1]Priv_Workers!$B$2:$BD$55,51,FALSE),D355=4,VLOOKUP(H355,[1]Priv_Workers!$B$2:$BD$55,52,FALSE),D355=5,VLOOKUP(H355,[1]Priv_Workers!$B$2:$BD$55,53,FALSE),D355=6,VLOOKUP(H355,[1]Priv_Workers!$B$2:$BD$55,54)))</f>
        <v>13225832</v>
      </c>
      <c r="X355" s="3">
        <f t="shared" si="43"/>
        <v>8.595073640735796E-3</v>
      </c>
      <c r="Y355" s="2">
        <f>_xlfn.IFS(C355=2014, _xlfn.IFS(E355=1, VLOOKUP(H355, [1]Wage_Info!$B$2:$AH$55, 2, FALSE), E355=2, VLOOKUP(H355, [1]Wage_Info!$B$2:$AH$55, 3, FALSE), E355=3, VLOOKUP(H355, [1]Wage_Info!$B$2:$AH$55, 4, FALSE), E355=4, VLOOKUP(H355, [1]Wage_Info!$B$2:$AH$55, 5, FALSE)), C355=2015, _xlfn.IFS(E355=1, VLOOKUP(H355, [1]Wage_Info!$B$2:$AH$55, 6, FALSE), E355=2, VLOOKUP(H355, [1]Wage_Info!$B$2:$AH$55, 7, FALSE), E355=3, VLOOKUP(H355, [1]Wage_Info!$B$2:$AH$55, 8, FALSE), E355=4, VLOOKUP(H355, [1]Wage_Info!$B$2:$AH$55, 9, FALSE)), C355=2016, _xlfn.IFS(E355=1, VLOOKUP(H355, [1]Wage_Info!$B$2:$AH$55, 10, FALSE), E355=2, VLOOKUP(H355, [1]Wage_Info!$B$2:$AH$55, 11, FALSE), E355=3, VLOOKUP(H355, [1]Wage_Info!$B$2:$AH$55, 12, FALSE), E355=4, VLOOKUP(H355, [1]Wage_Info!$B$2:$AH$55, 13, FALSE)), C355=2017, _xlfn.IFS(E355=1, VLOOKUP(H355, [1]Wage_Info!$B$2:$AH$55, 14, FALSE), E355=2, VLOOKUP(H355, [1]Wage_Info!$B$2:$AH$55, 15, FALSE), E355=3, VLOOKUP(H355, [1]Wage_Info!$B$2:$AH$55, 16, FALSE), E355=4, VLOOKUP(H355, [1]Wage_Info!$B$2:$AH$55, 17, FALSE)), C355 = 2018, _xlfn.IFS(E355=1, VLOOKUP(H355, [1]Wage_Info!$B$2:$AH$55, 18, FALSE), E355=3, VLOOKUP(H355, [1]Wage_Info!$B$2:$AH$55, 19, FALSE)))</f>
        <v>2948674632</v>
      </c>
      <c r="Z355" s="2">
        <f>_xlfn.IFS(C355=2014, _xlfn.IFS(E355=1, VLOOKUP(H355, [1]Wage_Info!$B$2:$AL$55, 20, FALSE), E355=2, VLOOKUP(H355, [1]Wage_Info!$B$2:$AL$55, 21, FALSE), E355=3, VLOOKUP(H355, [1]Wage_Info!$B$2:$AL$55, 22, FALSE), E355=4, VLOOKUP(H355, [1]Wage_Info!$B$2:$AL$55, 23, FALSE)), C355=2015, _xlfn.IFS(E355=1, VLOOKUP(H355, [1]Wage_Info!$B$2:$AL$55, 24, FALSE), E355=2, VLOOKUP(H355, [1]Wage_Info!$B$2:$AL$55, 25, FALSE), E355=3, VLOOKUP(H355, [1]Wage_Info!$B$2:$AL$55, 26, FALSE), E355=4, VLOOKUP(H355, [1]Wage_Info!$B$2:$AL$55, 27, FALSE)), C355=2016, _xlfn.IFS(E355=1, VLOOKUP(H355, [1]Wage_Info!$B$2:$AL$55, 28, FALSE), E355=2, VLOOKUP(H355, [1]Wage_Info!$B$2:$AL$55, 29, FALSE), E355=3, VLOOKUP(H355, [1]Wage_Info!$B$2:$AL$55, 30, FALSE), E355=4, VLOOKUP(H355, [1]Wage_Info!$B$2:$AL$55, 31, FALSE)), C355=2017, _xlfn.IFS(E355=1, VLOOKUP(H355, [1]Wage_Info!$B$2:$AL$55, 32, FALSE), E355=2, VLOOKUP(H355, [1]Wage_Info!$B$2:$AL$55, 33, FALSE), E355=3, VLOOKUP(H355, [1]Wage_Info!$B$2:$AL$55, 34, FALSE), E355=4, VLOOKUP(H355, [1]Wage_Info!$B$2:$AL$55, 35, FALSE)), C355 = 2018, _xlfn.IFS(E355=1, VLOOKUP(H355, [1]Wage_Info!$B$2:$AL$55, 36, FALSE), E355=2, VLOOKUP(H355, [1]Wage_Info!$B$2:$AL$55, 37, FALSE)))</f>
        <v>197794469743</v>
      </c>
      <c r="AA355" s="4">
        <f t="shared" si="44"/>
        <v>1.4907770858463823E-2</v>
      </c>
      <c r="AB355">
        <f>[1]Key!C355</f>
        <v>1</v>
      </c>
      <c r="AC355">
        <f t="shared" si="45"/>
        <v>1</v>
      </c>
      <c r="AD355">
        <f t="shared" si="46"/>
        <v>0</v>
      </c>
      <c r="AE355">
        <f t="shared" si="47"/>
        <v>1</v>
      </c>
      <c r="AF355">
        <f>[1]Key!D355</f>
        <v>0</v>
      </c>
    </row>
    <row r="356" spans="1:32" x14ac:dyDescent="0.3">
      <c r="A356">
        <v>355</v>
      </c>
      <c r="B356">
        <v>35</v>
      </c>
      <c r="C356">
        <v>2014</v>
      </c>
      <c r="D356">
        <v>4</v>
      </c>
      <c r="E356">
        <f t="shared" si="40"/>
        <v>2</v>
      </c>
      <c r="F356">
        <v>2015</v>
      </c>
      <c r="G356" t="s">
        <v>32</v>
      </c>
      <c r="H356" s="1">
        <f>VALUE(IF(G356="foreign",53,SUBSTITUTE(G356,G356,VLOOKUP(G356,[1]Key!$G$2:$H$55,2,))))</f>
        <v>53</v>
      </c>
      <c r="I356" t="s">
        <v>97</v>
      </c>
      <c r="J356">
        <f>VALUE(_xlfn.IFS(I356="foreign",53,I356="fictional",54, I356="unspecified", 55, NOT(OR(I356="foreign",I356="fictional")),SUBSTITUTE(I356,I356,VLOOKUP(I356,[1]Key!$G$2:$H$55,2,))))</f>
        <v>54</v>
      </c>
      <c r="K356">
        <f t="shared" si="41"/>
        <v>0</v>
      </c>
      <c r="L356">
        <f>VLOOKUP(H356, [1]Key!$H$2:$K$54, 2)</f>
        <v>0</v>
      </c>
      <c r="M356">
        <f>VLOOKUP(J356, [1]Key!$H$2:$K$54, 2)</f>
        <v>0</v>
      </c>
      <c r="N356">
        <f>VLOOKUP("*"&amp;G356&amp;"*",[1]Key!$N$2:$O$6,2,FALSE)</f>
        <v>0</v>
      </c>
      <c r="O356">
        <f>VLOOKUP("*"&amp;G356&amp;"*",[1]Key!$R$2:$S$11,2,FALSE)</f>
        <v>0</v>
      </c>
      <c r="P356">
        <v>3515</v>
      </c>
      <c r="Q356" s="2">
        <v>150000000</v>
      </c>
      <c r="R356" t="s">
        <v>37</v>
      </c>
      <c r="S356">
        <f>VLOOKUP(R356, [1]Key!$U$2:$V$27, 2, FALSE)</f>
        <v>3</v>
      </c>
      <c r="T356">
        <f t="shared" si="42"/>
        <v>0</v>
      </c>
      <c r="U356">
        <f>_xlfn.IFS(C356=2018, VLOOKUP(H356, '[1]State Pop'!$B$2:$G$55,6),C356=2017, VLOOKUP(H356, '[1]State Pop'!$B$2:$F$55,5),C356=2016, VLOOKUP(H356, '[1]State Pop'!$B$2:$F$55,4), C356=2015, VLOOKUP(H356, '[1]State Pop'!$B$2:$F$55,3), C356=2014, VLOOKUP(H356, '[1]State Pop'!$B$2:$F$55,2))</f>
        <v>0</v>
      </c>
      <c r="V356">
        <f>_xlfn.IFS(C356=2014,_xlfn.IFS(D356=1,VLOOKUP(H356,[1]Film_Workers!$B$2:$BD$55,2,FALSE),D356=2,VLOOKUP(H356,[1]Film_Workers!$B$2:$BD$55,3,FALSE),D356=3,VLOOKUP(H356,[1]Film_Workers!$B$2:$BD$55,4,FALSE),D356=4,VLOOKUP(H356,[1]Film_Workers!$B$2:$BD$55,5,FALSE),D356=5,VLOOKUP(H356,[1]Film_Workers!$B$2:$BD$55,6,FALSE),D356=6,VLOOKUP(H356,[1]Film_Workers!$B$2:$BD$55,7,FALSE),D356=7,VLOOKUP(H356,[1]Film_Workers!$B$2:$BD$55,8,FALSE),D356=8,VLOOKUP(H356,[1]Film_Workers!$B$2:$BD$55,9,FALSE),D356=9,VLOOKUP(H356,[1]Film_Workers!$B$2:$BD$55,10,FALSE),D356=10,VLOOKUP(H356,[1]Film_Workers!$B$2:$BD$55,11,FALSE),D356=11,VLOOKUP(H356,[1]Film_Workers!$B$2:$BD$55,12,FALSE),D356=12,VLOOKUP(H356,[1]Film_Workers!$B$2:$BD$55,13,FALSE)),C356=2015,_xlfn.IFS(D356=1,VLOOKUP(H356,[1]Film_Workers!$B$2:$BD$55,14,FALSE),D356=2,VLOOKUP(H356,[1]Film_Workers!$B$2:$BD$55,15,FALSE),D356=3,VLOOKUP(H356,[1]Film_Workers!$B$2:$BD$55,16,FALSE),D356=4,VLOOKUP(H356,[1]Film_Workers!$B$2:$BD$55,17,FALSE),D356=5,VLOOKUP(H356,[1]Film_Workers!$B$2:$BD$55,18,FALSE),D356=6,VLOOKUP(H356,[1]Film_Workers!$B$2:$BD$55,19,FALSE),D356=7,VLOOKUP(H356,[1]Film_Workers!$B$2:$BD$55,20,FALSE),D356=8,VLOOKUP(H356,[1]Film_Workers!$B$2:$BD$55,21,FALSE),D356=9,VLOOKUP(H356,[1]Film_Workers!$B$2:$BD$55,22,FALSE),D356=10,VLOOKUP(H356,[1]Film_Workers!$B$2:$BD$55,23,FALSE),D356=11,VLOOKUP(H356,[1]Film_Workers!$B$2:$BD$55,24,FALSE),D356=12,VLOOKUP(H356,[1]Film_Workers!$B$2:$BD$55,25,FALSE)),C356=2016,_xlfn.IFS(D356=1,VLOOKUP(H356,[1]Film_Workers!$B$2:$BD$55,26,FALSE),D356=2,VLOOKUP(H356,[1]Film_Workers!$B$2:$BD$55,27,FALSE),D356=3,VLOOKUP(H356,[1]Film_Workers!$B$2:$BD$55,28,FALSE),D356=4,VLOOKUP(H356,[1]Film_Workers!$B$2:$BD$55,29,FALSE),D356=5,VLOOKUP(H356,[1]Film_Workers!$B$2:$BD$55,30,FALSE),D356=6,VLOOKUP(H356,[1]Film_Workers!$B$2:$BD$55,31,FALSE),D356=7,VLOOKUP(H356,[1]Film_Workers!$B$2:$BD$55,32,FALSE),D356=8,VLOOKUP(H356,[1]Film_Workers!$B$2:$BD$55,33,FALSE),D356=9,VLOOKUP(H356,[1]Film_Workers!$B$2:$BD$55,34,FALSE),D356=10,VLOOKUP(H356,[1]Film_Workers!$B$2:$BD$55,35,FALSE),D356=11,VLOOKUP(H356,[1]Film_Workers!$B$2:$BD$55,36,FALSE),D356=12,VLOOKUP(H356,[1]Film_Workers!$B$2:$BD$55,37,FALSE)),C356=2017,_xlfn.IFS(D356=1,VLOOKUP(H356,[1]Film_Workers!$B$2:$BD$55,38,FALSE),D356=2,VLOOKUP(H356,[1]Film_Workers!$B$2:$BD$55,39,FALSE),D356=3,VLOOKUP(H356,[1]Film_Workers!$B$2:$BD$55,40,FALSE),D356=4,VLOOKUP(H356,[1]Film_Workers!$B$2:$BD$55,41,FALSE),D356=5,VLOOKUP(H356,[1]Film_Workers!$B$2:$BD$55,42,FALSE),D356=6,VLOOKUP(H356,[1]Film_Workers!$B$2:$BD$55,43,FALSE),D356=7,VLOOKUP(H356,[1]Film_Workers!$B$2:$BD$55,43,FALSE),D356=8,VLOOKUP(H356,[1]Film_Workers!$B$2:$BD$55,44,FALSE),D356=9,VLOOKUP(H356,[1]Film_Workers!$B$2:$BD$55,45,FALSE),D356=10,VLOOKUP(H356,[1]Film_Workers!$B$2:$BD$55,46,FALSE),D356=11,VLOOKUP(H356,[1]Film_Workers!$B$2:$BD$55,47,FALSE),D356=12,VLOOKUP(H356,[1]Film_Workers!$B$2:$BD$55,48)),C356=2018,_xlfn.IFS(D356=1,VLOOKUP(H356,[1]Film_Workers!$B$2:$BD$55,49,FALSE),D356=2,VLOOKUP(H356,[1]Film_Workers!$B$2:$BD$55,50,FALSE),D356=3,VLOOKUP(H356,[1]Film_Workers!$B$2:$BD$55,51,FALSE),D356=4,VLOOKUP(H356,[1]Film_Workers!$B$2:$BD$55,52,FALSE),D356=5,VLOOKUP(H356,[1]Film_Workers!$B$2:$BD$55,53,FALSE),D356=6,VLOOKUP(H356,[1]Film_Workers!$B$2:$BD$55,54)))</f>
        <v>0</v>
      </c>
      <c r="W356">
        <f>_xlfn.IFS(C356=2014,_xlfn.IFS(D356=1,VLOOKUP(H356,[1]Priv_Workers!$B$2:$BD$55,2,FALSE),D356=2,VLOOKUP(H356,[1]Priv_Workers!$B$2:$BD$55,3,FALSE),D356=3,VLOOKUP(H356,[1]Priv_Workers!$B$2:$BD$55,4,FALSE),D356=4,VLOOKUP(H356,[1]Priv_Workers!$B$2:$BD$55,5,FALSE),D356=5,VLOOKUP(H356,[1]Priv_Workers!$B$2:$BD$55,6,FALSE),D356=6,VLOOKUP(H356,[1]Priv_Workers!$B$2:$BD$55,7,FALSE),D356=7,VLOOKUP(H356,[1]Priv_Workers!$B$2:$BD$55,8,FALSE),D356=8,VLOOKUP(H356,[1]Priv_Workers!$B$2:$BD$55,9,FALSE),D356=9,VLOOKUP(H356,[1]Priv_Workers!$B$2:$BD$55,10,FALSE),D356=10,VLOOKUP(H356,[1]Priv_Workers!$B$2:$BD$55,11,FALSE),D356=11,VLOOKUP(H356,[1]Priv_Workers!$B$2:$BD$55,12,FALSE),D356=12,VLOOKUP(H356,[1]Priv_Workers!$B$2:$BD$55,13,FALSE)),C356=2015,_xlfn.IFS(D356=1,VLOOKUP(H356,[1]Priv_Workers!$B$2:$BD$55,14,FALSE),D356=2,VLOOKUP(H356,[1]Priv_Workers!$B$2:$BD$55,15,FALSE),D356=3,VLOOKUP(H356,[1]Priv_Workers!$B$2:$BD$55,16,FALSE),D356=4,VLOOKUP(H356,[1]Priv_Workers!$B$2:$BD$55,17,FALSE),D356=5,VLOOKUP(H356,[1]Priv_Workers!$B$2:$BD$55,18,FALSE),D356=6,VLOOKUP(H356,[1]Priv_Workers!$B$2:$BD$55,19,FALSE),D356=7,VLOOKUP(H356,[1]Priv_Workers!$B$2:$BD$55,20,FALSE),D356=8,VLOOKUP(H356,[1]Priv_Workers!$B$2:$BD$55,21,FALSE),D356=9,VLOOKUP(H356,[1]Priv_Workers!$B$2:$BD$55,22,FALSE),D356=10,VLOOKUP(H356,[1]Priv_Workers!$B$2:$BD$55,23,FALSE),D356=11,VLOOKUP(H356,[1]Priv_Workers!$B$2:$BD$55,24,FALSE),D356=12,VLOOKUP(H356,[1]Priv_Workers!$B$2:$BD$55,25,FALSE)),C356=2016,_xlfn.IFS(D356=1,VLOOKUP(H356,[1]Priv_Workers!$B$2:$BD$55,26,FALSE),D356=2,VLOOKUP(H356,[1]Priv_Workers!$B$2:$BD$55,27,FALSE),D356=3,VLOOKUP(H356,[1]Priv_Workers!$B$2:$BD$55,28,FALSE),D356=4,VLOOKUP(H356,[1]Priv_Workers!$B$2:$BD$55,29,FALSE),D356=5,VLOOKUP(H356,[1]Priv_Workers!$B$2:$BD$55,30,FALSE),D356=6,VLOOKUP(H356,[1]Priv_Workers!$B$2:$BD$55,31,FALSE),D356=7,VLOOKUP(H356,[1]Priv_Workers!$B$2:$BD$55,32,FALSE),D356=8,VLOOKUP(H356,[1]Priv_Workers!$B$2:$BD$55,33,FALSE),D356=9,VLOOKUP(H356,[1]Priv_Workers!$B$2:$BD$55,34,FALSE),D356=10,VLOOKUP(H356,[1]Priv_Workers!$B$2:$BD$55,35,FALSE),D356=11,VLOOKUP(H356,[1]Priv_Workers!$B$2:$BD$55,36,FALSE),D356=12,VLOOKUP(H356,[1]Priv_Workers!$B$2:$BD$55,37,FALSE)),C356=2017,_xlfn.IFS(D356=1,VLOOKUP(H356,[1]Priv_Workers!$B$2:$BD$55,38,FALSE),D356=2,VLOOKUP(H356,[1]Priv_Workers!$B$2:$BD$55,39,FALSE),D356=3,VLOOKUP(H356,[1]Priv_Workers!$B$2:$BD$55,40,FALSE),D356=4,VLOOKUP(H356,[1]Priv_Workers!$B$2:$BD$55,41,FALSE),D356=5,VLOOKUP(H356,[1]Priv_Workers!$B$2:$BD$55,42,FALSE),D356=6,VLOOKUP(H356,[1]Priv_Workers!$B$2:$BD$55,43,FALSE),D356=7,VLOOKUP(H356,[1]Priv_Workers!$B$2:$BD$55,43,FALSE),D356=8,VLOOKUP(H356,[1]Priv_Workers!$B$2:$BD$55,44,FALSE),D356=9,VLOOKUP(H356,[1]Priv_Workers!$B$2:$BD$55,45,FALSE),D356=10,VLOOKUP(H356,[1]Priv_Workers!$B$2:$BD$55,46,FALSE),D356=11,VLOOKUP(H356,[1]Priv_Workers!$B$2:$BD$55,47,FALSE),D356=12,VLOOKUP(H356,[1]Priv_Workers!$B$2:$BD$55,48)),C356=2018,_xlfn.IFS(D356=1,VLOOKUP(H356,[1]Priv_Workers!$B$2:$BD$55,49,FALSE),D356=2,VLOOKUP(H356,[1]Priv_Workers!$B$2:$BD$55,50,FALSE),D356=3,VLOOKUP(H356,[1]Priv_Workers!$B$2:$BD$55,51,FALSE),D356=4,VLOOKUP(H356,[1]Priv_Workers!$B$2:$BD$55,52,FALSE),D356=5,VLOOKUP(H356,[1]Priv_Workers!$B$2:$BD$55,53,FALSE),D356=6,VLOOKUP(H356,[1]Priv_Workers!$B$2:$BD$55,54)))</f>
        <v>0</v>
      </c>
      <c r="X356" s="3" t="e">
        <f t="shared" si="43"/>
        <v>#DIV/0!</v>
      </c>
      <c r="Y356" s="2">
        <f>_xlfn.IFS(C356=2014, _xlfn.IFS(E356=1, VLOOKUP(H356, [1]Wage_Info!$B$2:$AH$55, 2, FALSE), E356=2, VLOOKUP(H356, [1]Wage_Info!$B$2:$AH$55, 3, FALSE), E356=3, VLOOKUP(H356, [1]Wage_Info!$B$2:$AH$55, 4, FALSE), E356=4, VLOOKUP(H356, [1]Wage_Info!$B$2:$AH$55, 5, FALSE)), C356=2015, _xlfn.IFS(E356=1, VLOOKUP(H356, [1]Wage_Info!$B$2:$AH$55, 6, FALSE), E356=2, VLOOKUP(H356, [1]Wage_Info!$B$2:$AH$55, 7, FALSE), E356=3, VLOOKUP(H356, [1]Wage_Info!$B$2:$AH$55, 8, FALSE), E356=4, VLOOKUP(H356, [1]Wage_Info!$B$2:$AH$55, 9, FALSE)), C356=2016, _xlfn.IFS(E356=1, VLOOKUP(H356, [1]Wage_Info!$B$2:$AH$55, 10, FALSE), E356=2, VLOOKUP(H356, [1]Wage_Info!$B$2:$AH$55, 11, FALSE), E356=3, VLOOKUP(H356, [1]Wage_Info!$B$2:$AH$55, 12, FALSE), E356=4, VLOOKUP(H356, [1]Wage_Info!$B$2:$AH$55, 13, FALSE)), C356=2017, _xlfn.IFS(E356=1, VLOOKUP(H356, [1]Wage_Info!$B$2:$AH$55, 14, FALSE), E356=2, VLOOKUP(H356, [1]Wage_Info!$B$2:$AH$55, 15, FALSE), E356=3, VLOOKUP(H356, [1]Wage_Info!$B$2:$AH$55, 16, FALSE), E356=4, VLOOKUP(H356, [1]Wage_Info!$B$2:$AH$55, 17, FALSE)), C356 = 2018, _xlfn.IFS(E356=1, VLOOKUP(H356, [1]Wage_Info!$B$2:$AH$55, 18, FALSE), E356=3, VLOOKUP(H356, [1]Wage_Info!$B$2:$AH$55, 19, FALSE)))</f>
        <v>0</v>
      </c>
      <c r="Z356" s="2">
        <f>_xlfn.IFS(C356=2014, _xlfn.IFS(E356=1, VLOOKUP(H356, [1]Wage_Info!$B$2:$AL$55, 20, FALSE), E356=2, VLOOKUP(H356, [1]Wage_Info!$B$2:$AL$55, 21, FALSE), E356=3, VLOOKUP(H356, [1]Wage_Info!$B$2:$AL$55, 22, FALSE), E356=4, VLOOKUP(H356, [1]Wage_Info!$B$2:$AL$55, 23, FALSE)), C356=2015, _xlfn.IFS(E356=1, VLOOKUP(H356, [1]Wage_Info!$B$2:$AL$55, 24, FALSE), E356=2, VLOOKUP(H356, [1]Wage_Info!$B$2:$AL$55, 25, FALSE), E356=3, VLOOKUP(H356, [1]Wage_Info!$B$2:$AL$55, 26, FALSE), E356=4, VLOOKUP(H356, [1]Wage_Info!$B$2:$AL$55, 27, FALSE)), C356=2016, _xlfn.IFS(E356=1, VLOOKUP(H356, [1]Wage_Info!$B$2:$AL$55, 28, FALSE), E356=2, VLOOKUP(H356, [1]Wage_Info!$B$2:$AL$55, 29, FALSE), E356=3, VLOOKUP(H356, [1]Wage_Info!$B$2:$AL$55, 30, FALSE), E356=4, VLOOKUP(H356, [1]Wage_Info!$B$2:$AL$55, 31, FALSE)), C356=2017, _xlfn.IFS(E356=1, VLOOKUP(H356, [1]Wage_Info!$B$2:$AL$55, 32, FALSE), E356=2, VLOOKUP(H356, [1]Wage_Info!$B$2:$AL$55, 33, FALSE), E356=3, VLOOKUP(H356, [1]Wage_Info!$B$2:$AL$55, 34, FALSE), E356=4, VLOOKUP(H356, [1]Wage_Info!$B$2:$AL$55, 35, FALSE)), C356 = 2018, _xlfn.IFS(E356=1, VLOOKUP(H356, [1]Wage_Info!$B$2:$AL$55, 36, FALSE), E356=2, VLOOKUP(H356, [1]Wage_Info!$B$2:$AL$55, 37, FALSE)))</f>
        <v>0</v>
      </c>
      <c r="AA356" s="4" t="e">
        <f t="shared" si="44"/>
        <v>#DIV/0!</v>
      </c>
      <c r="AB356">
        <f>[1]Key!C356</f>
        <v>1</v>
      </c>
      <c r="AC356">
        <f t="shared" si="45"/>
        <v>0</v>
      </c>
      <c r="AD356">
        <f t="shared" si="46"/>
        <v>0</v>
      </c>
      <c r="AE356">
        <f t="shared" si="47"/>
        <v>0</v>
      </c>
      <c r="AF356">
        <f>[1]Key!D356</f>
        <v>0</v>
      </c>
    </row>
    <row r="357" spans="1:32" x14ac:dyDescent="0.3">
      <c r="A357">
        <v>356</v>
      </c>
      <c r="B357">
        <v>36</v>
      </c>
      <c r="C357">
        <v>2015</v>
      </c>
      <c r="D357">
        <v>1</v>
      </c>
      <c r="E357">
        <f t="shared" si="40"/>
        <v>1</v>
      </c>
      <c r="F357">
        <v>2015</v>
      </c>
      <c r="G357" t="s">
        <v>79</v>
      </c>
      <c r="H357" s="1">
        <f>VALUE(IF(G357="foreign",53,SUBSTITUTE(G357,G357,VLOOKUP(G357,[1]Key!$G$2:$H$55,2,))))</f>
        <v>39</v>
      </c>
      <c r="I357" t="s">
        <v>79</v>
      </c>
      <c r="J357">
        <f>VALUE(_xlfn.IFS(I357="foreign",53,I357="fictional",54, I357="unspecified", 55, NOT(OR(I357="foreign",I357="fictional")),SUBSTITUTE(I357,I357,VLOOKUP(I357,[1]Key!$G$2:$H$55,2,))))</f>
        <v>39</v>
      </c>
      <c r="K357">
        <f t="shared" si="41"/>
        <v>1</v>
      </c>
      <c r="L357">
        <f>VLOOKUP(H357, [1]Key!$H$2:$K$54, 2)</f>
        <v>4</v>
      </c>
      <c r="M357">
        <f>VLOOKUP(J357, [1]Key!$H$2:$K$54, 2)</f>
        <v>4</v>
      </c>
      <c r="N357">
        <f>VLOOKUP("*"&amp;G357&amp;"*",[1]Key!$N$2:$O$6,2,FALSE)</f>
        <v>2</v>
      </c>
      <c r="O357">
        <f>VLOOKUP("*"&amp;G357&amp;"*",[1]Key!$R$2:$S$11,2,FALSE)</f>
        <v>3</v>
      </c>
      <c r="P357">
        <v>3502</v>
      </c>
      <c r="Q357" s="2">
        <v>40000000</v>
      </c>
      <c r="R357" t="s">
        <v>37</v>
      </c>
      <c r="S357">
        <f>VLOOKUP(R357, [1]Key!$U$2:$V$50, 2, FALSE)</f>
        <v>3</v>
      </c>
      <c r="T357">
        <f t="shared" si="42"/>
        <v>0</v>
      </c>
      <c r="U357">
        <f>_xlfn.IFS(C357=2018, VLOOKUP(H357, '[1]State Pop'!$B$2:$G$55,6),C357=2017, VLOOKUP(H357, '[1]State Pop'!$B$2:$F$55,5),C357=2016, VLOOKUP(H357, '[1]State Pop'!$B$2:$F$55,4), C357=2015, VLOOKUP(H357, '[1]State Pop'!$B$2:$F$55,3), C357=2014, VLOOKUP(H357, '[1]State Pop'!$B$2:$F$55,2))</f>
        <v>12791124</v>
      </c>
      <c r="V357">
        <f>_xlfn.IFS(C357=2014,_xlfn.IFS(D357=1,VLOOKUP(H357,[1]Film_Workers!$B$2:$BD$55,2,FALSE),D357=2,VLOOKUP(H357,[1]Film_Workers!$B$2:$BD$55,3,FALSE),D357=3,VLOOKUP(H357,[1]Film_Workers!$B$2:$BD$55,4,FALSE),D357=4,VLOOKUP(H357,[1]Film_Workers!$B$2:$BD$55,5,FALSE),D357=5,VLOOKUP(H357,[1]Film_Workers!$B$2:$BD$55,6,FALSE),D357=6,VLOOKUP(H357,[1]Film_Workers!$B$2:$BD$55,7,FALSE),D357=7,VLOOKUP(H357,[1]Film_Workers!$B$2:$BD$55,8,FALSE),D357=8,VLOOKUP(H357,[1]Film_Workers!$B$2:$BD$55,9,FALSE),D357=9,VLOOKUP(H357,[1]Film_Workers!$B$2:$BD$55,10,FALSE),D357=10,VLOOKUP(H357,[1]Film_Workers!$B$2:$BD$55,11,FALSE),D357=11,VLOOKUP(H357,[1]Film_Workers!$B$2:$BD$55,12,FALSE),D357=12,VLOOKUP(H357,[1]Film_Workers!$B$2:$BD$55,13,FALSE)),C357=2015,_xlfn.IFS(D357=1,VLOOKUP(H357,[1]Film_Workers!$B$2:$BD$55,14,FALSE),D357=2,VLOOKUP(H357,[1]Film_Workers!$B$2:$BD$55,15,FALSE),D357=3,VLOOKUP(H357,[1]Film_Workers!$B$2:$BD$55,16,FALSE),D357=4,VLOOKUP(H357,[1]Film_Workers!$B$2:$BD$55,17,FALSE),D357=5,VLOOKUP(H357,[1]Film_Workers!$B$2:$BD$55,18,FALSE),D357=6,VLOOKUP(H357,[1]Film_Workers!$B$2:$BD$55,19,FALSE),D357=7,VLOOKUP(H357,[1]Film_Workers!$B$2:$BD$55,20,FALSE),D357=8,VLOOKUP(H357,[1]Film_Workers!$B$2:$BD$55,21,FALSE),D357=9,VLOOKUP(H357,[1]Film_Workers!$B$2:$BD$55,22,FALSE),D357=10,VLOOKUP(H357,[1]Film_Workers!$B$2:$BD$55,23,FALSE),D357=11,VLOOKUP(H357,[1]Film_Workers!$B$2:$BD$55,24,FALSE),D357=12,VLOOKUP(H357,[1]Film_Workers!$B$2:$BD$55,25,FALSE)),C357=2016,_xlfn.IFS(D357=1,VLOOKUP(H357,[1]Film_Workers!$B$2:$BD$55,26,FALSE),D357=2,VLOOKUP(H357,[1]Film_Workers!$B$2:$BD$55,27,FALSE),D357=3,VLOOKUP(H357,[1]Film_Workers!$B$2:$BD$55,28,FALSE),D357=4,VLOOKUP(H357,[1]Film_Workers!$B$2:$BD$55,29,FALSE),D357=5,VLOOKUP(H357,[1]Film_Workers!$B$2:$BD$55,30,FALSE),D357=6,VLOOKUP(H357,[1]Film_Workers!$B$2:$BD$55,31,FALSE),D357=7,VLOOKUP(H357,[1]Film_Workers!$B$2:$BD$55,32,FALSE),D357=8,VLOOKUP(H357,[1]Film_Workers!$B$2:$BD$55,33,FALSE),D357=9,VLOOKUP(H357,[1]Film_Workers!$B$2:$BD$55,34,FALSE),D357=10,VLOOKUP(H357,[1]Film_Workers!$B$2:$BD$55,35,FALSE),D357=11,VLOOKUP(H357,[1]Film_Workers!$B$2:$BD$55,36,FALSE),D357=12,VLOOKUP(H357,[1]Film_Workers!$B$2:$BD$55,37,FALSE)),C357=2017,_xlfn.IFS(D357=1,VLOOKUP(H357,[1]Film_Workers!$B$2:$BD$55,38,FALSE),D357=2,VLOOKUP(H357,[1]Film_Workers!$B$2:$BD$55,39,FALSE),D357=3,VLOOKUP(H357,[1]Film_Workers!$B$2:$BD$55,40,FALSE),D357=4,VLOOKUP(H357,[1]Film_Workers!$B$2:$BD$55,41,FALSE),D357=5,VLOOKUP(H357,[1]Film_Workers!$B$2:$BD$55,42,FALSE),D357=6,VLOOKUP(H357,[1]Film_Workers!$B$2:$BD$55,43,FALSE),D357=7,VLOOKUP(H357,[1]Film_Workers!$B$2:$BD$55,43,FALSE),D357=8,VLOOKUP(H357,[1]Film_Workers!$B$2:$BD$55,44,FALSE),D357=9,VLOOKUP(H357,[1]Film_Workers!$B$2:$BD$55,45,FALSE),D357=10,VLOOKUP(H357,[1]Film_Workers!$B$2:$BD$55,46,FALSE),D357=11,VLOOKUP(H357,[1]Film_Workers!$B$2:$BD$55,47,FALSE),D357=12,VLOOKUP(H357,[1]Film_Workers!$B$2:$BD$55,48)),C357=2018,_xlfn.IFS(D357=1,VLOOKUP(H357,[1]Film_Workers!$B$2:$BD$55,49,FALSE),D357=2,VLOOKUP(H357,[1]Film_Workers!$B$2:$BD$55,50,FALSE),D357=3,VLOOKUP(H357,[1]Film_Workers!$B$2:$BD$55,51,FALSE),D357=4,VLOOKUP(H357,[1]Film_Workers!$B$2:$BD$55,52,FALSE),D357=5,VLOOKUP(H357,[1]Film_Workers!$B$2:$BD$55,53,FALSE),D357=6,VLOOKUP(H357,[1]Film_Workers!$B$2:$BD$55,54)))</f>
        <v>2590</v>
      </c>
      <c r="W357">
        <f>_xlfn.IFS(C357=2014,_xlfn.IFS(D357=1,VLOOKUP(H357,[1]Priv_Workers!$B$2:$BD$55,2,FALSE),D357=2,VLOOKUP(H357,[1]Priv_Workers!$B$2:$BD$55,3,FALSE),D357=3,VLOOKUP(H357,[1]Priv_Workers!$B$2:$BD$55,4,FALSE),D357=4,VLOOKUP(H357,[1]Priv_Workers!$B$2:$BD$55,5,FALSE),D357=5,VLOOKUP(H357,[1]Priv_Workers!$B$2:$BD$55,6,FALSE),D357=6,VLOOKUP(H357,[1]Priv_Workers!$B$2:$BD$55,7,FALSE),D357=7,VLOOKUP(H357,[1]Priv_Workers!$B$2:$BD$55,8,FALSE),D357=8,VLOOKUP(H357,[1]Priv_Workers!$B$2:$BD$55,9,FALSE),D357=9,VLOOKUP(H357,[1]Priv_Workers!$B$2:$BD$55,10,FALSE),D357=10,VLOOKUP(H357,[1]Priv_Workers!$B$2:$BD$55,11,FALSE),D357=11,VLOOKUP(H357,[1]Priv_Workers!$B$2:$BD$55,12,FALSE),D357=12,VLOOKUP(H357,[1]Priv_Workers!$B$2:$BD$55,13,FALSE)),C357=2015,_xlfn.IFS(D357=1,VLOOKUP(H357,[1]Priv_Workers!$B$2:$BD$55,14,FALSE),D357=2,VLOOKUP(H357,[1]Priv_Workers!$B$2:$BD$55,15,FALSE),D357=3,VLOOKUP(H357,[1]Priv_Workers!$B$2:$BD$55,16,FALSE),D357=4,VLOOKUP(H357,[1]Priv_Workers!$B$2:$BD$55,17,FALSE),D357=5,VLOOKUP(H357,[1]Priv_Workers!$B$2:$BD$55,18,FALSE),D357=6,VLOOKUP(H357,[1]Priv_Workers!$B$2:$BD$55,19,FALSE),D357=7,VLOOKUP(H357,[1]Priv_Workers!$B$2:$BD$55,20,FALSE),D357=8,VLOOKUP(H357,[1]Priv_Workers!$B$2:$BD$55,21,FALSE),D357=9,VLOOKUP(H357,[1]Priv_Workers!$B$2:$BD$55,22,FALSE),D357=10,VLOOKUP(H357,[1]Priv_Workers!$B$2:$BD$55,23,FALSE),D357=11,VLOOKUP(H357,[1]Priv_Workers!$B$2:$BD$55,24,FALSE),D357=12,VLOOKUP(H357,[1]Priv_Workers!$B$2:$BD$55,25,FALSE)),C357=2016,_xlfn.IFS(D357=1,VLOOKUP(H357,[1]Priv_Workers!$B$2:$BD$55,26,FALSE),D357=2,VLOOKUP(H357,[1]Priv_Workers!$B$2:$BD$55,27,FALSE),D357=3,VLOOKUP(H357,[1]Priv_Workers!$B$2:$BD$55,28,FALSE),D357=4,VLOOKUP(H357,[1]Priv_Workers!$B$2:$BD$55,29,FALSE),D357=5,VLOOKUP(H357,[1]Priv_Workers!$B$2:$BD$55,30,FALSE),D357=6,VLOOKUP(H357,[1]Priv_Workers!$B$2:$BD$55,31,FALSE),D357=7,VLOOKUP(H357,[1]Priv_Workers!$B$2:$BD$55,32,FALSE),D357=8,VLOOKUP(H357,[1]Priv_Workers!$B$2:$BD$55,33,FALSE),D357=9,VLOOKUP(H357,[1]Priv_Workers!$B$2:$BD$55,34,FALSE),D357=10,VLOOKUP(H357,[1]Priv_Workers!$B$2:$BD$55,35,FALSE),D357=11,VLOOKUP(H357,[1]Priv_Workers!$B$2:$BD$55,36,FALSE),D357=12,VLOOKUP(H357,[1]Priv_Workers!$B$2:$BD$55,37,FALSE)),C357=2017,_xlfn.IFS(D357=1,VLOOKUP(H357,[1]Priv_Workers!$B$2:$BD$55,38,FALSE),D357=2,VLOOKUP(H357,[1]Priv_Workers!$B$2:$BD$55,39,FALSE),D357=3,VLOOKUP(H357,[1]Priv_Workers!$B$2:$BD$55,40,FALSE),D357=4,VLOOKUP(H357,[1]Priv_Workers!$B$2:$BD$55,41,FALSE),D357=5,VLOOKUP(H357,[1]Priv_Workers!$B$2:$BD$55,42,FALSE),D357=6,VLOOKUP(H357,[1]Priv_Workers!$B$2:$BD$55,43,FALSE),D357=7,VLOOKUP(H357,[1]Priv_Workers!$B$2:$BD$55,43,FALSE),D357=8,VLOOKUP(H357,[1]Priv_Workers!$B$2:$BD$55,44,FALSE),D357=9,VLOOKUP(H357,[1]Priv_Workers!$B$2:$BD$55,45,FALSE),D357=10,VLOOKUP(H357,[1]Priv_Workers!$B$2:$BD$55,46,FALSE),D357=11,VLOOKUP(H357,[1]Priv_Workers!$B$2:$BD$55,47,FALSE),D357=12,VLOOKUP(H357,[1]Priv_Workers!$B$2:$BD$55,48)),C357=2018,_xlfn.IFS(D357=1,VLOOKUP(H357,[1]Priv_Workers!$B$2:$BD$55,49,FALSE),D357=2,VLOOKUP(H357,[1]Priv_Workers!$B$2:$BD$55,50,FALSE),D357=3,VLOOKUP(H357,[1]Priv_Workers!$B$2:$BD$55,51,FALSE),D357=4,VLOOKUP(H357,[1]Priv_Workers!$B$2:$BD$55,52,FALSE),D357=5,VLOOKUP(H357,[1]Priv_Workers!$B$2:$BD$55,53,FALSE),D357=6,VLOOKUP(H357,[1]Priv_Workers!$B$2:$BD$55,54)))</f>
        <v>4895655</v>
      </c>
      <c r="X357" s="3">
        <f t="shared" si="43"/>
        <v>5.2904054717908019E-4</v>
      </c>
      <c r="Y357" s="2">
        <f>_xlfn.IFS(C357=2014, _xlfn.IFS(E357=1, VLOOKUP(H357, [1]Wage_Info!$B$2:$AH$55, 2, FALSE), E357=2, VLOOKUP(H357, [1]Wage_Info!$B$2:$AH$55, 3, FALSE), E357=3, VLOOKUP(H357, [1]Wage_Info!$B$2:$AH$55, 4, FALSE), E357=4, VLOOKUP(H357, [1]Wage_Info!$B$2:$AH$55, 5, FALSE)), C357=2015, _xlfn.IFS(E357=1, VLOOKUP(H357, [1]Wage_Info!$B$2:$AH$55, 6, FALSE), E357=2, VLOOKUP(H357, [1]Wage_Info!$B$2:$AH$55, 7, FALSE), E357=3, VLOOKUP(H357, [1]Wage_Info!$B$2:$AH$55, 8, FALSE), E357=4, VLOOKUP(H357, [1]Wage_Info!$B$2:$AH$55, 9, FALSE)), C357=2016, _xlfn.IFS(E357=1, VLOOKUP(H357, [1]Wage_Info!$B$2:$AH$55, 10, FALSE), E357=2, VLOOKUP(H357, [1]Wage_Info!$B$2:$AH$55, 11, FALSE), E357=3, VLOOKUP(H357, [1]Wage_Info!$B$2:$AH$55, 12, FALSE), E357=4, VLOOKUP(H357, [1]Wage_Info!$B$2:$AH$55, 13, FALSE)), C357=2017, _xlfn.IFS(E357=1, VLOOKUP(H357, [1]Wage_Info!$B$2:$AH$55, 14, FALSE), E357=2, VLOOKUP(H357, [1]Wage_Info!$B$2:$AH$55, 15, FALSE), E357=3, VLOOKUP(H357, [1]Wage_Info!$B$2:$AH$55, 16, FALSE), E357=4, VLOOKUP(H357, [1]Wage_Info!$B$2:$AH$55, 17, FALSE)), C357 = 2018, _xlfn.IFS(E357=1, VLOOKUP(H357, [1]Wage_Info!$B$2:$AH$55, 18, FALSE), E357=3, VLOOKUP(H357, [1]Wage_Info!$B$2:$AH$55, 19, FALSE)))</f>
        <v>46263432</v>
      </c>
      <c r="Z357" s="2">
        <f>_xlfn.IFS(C357=2014, _xlfn.IFS(E357=1, VLOOKUP(H357, [1]Wage_Info!$B$2:$AL$55, 20, FALSE), E357=2, VLOOKUP(H357, [1]Wage_Info!$B$2:$AL$55, 21, FALSE), E357=3, VLOOKUP(H357, [1]Wage_Info!$B$2:$AL$55, 22, FALSE), E357=4, VLOOKUP(H357, [1]Wage_Info!$B$2:$AL$55, 23, FALSE)), C357=2015, _xlfn.IFS(E357=1, VLOOKUP(H357, [1]Wage_Info!$B$2:$AL$55, 24, FALSE), E357=2, VLOOKUP(H357, [1]Wage_Info!$B$2:$AL$55, 25, FALSE), E357=3, VLOOKUP(H357, [1]Wage_Info!$B$2:$AL$55, 26, FALSE), E357=4, VLOOKUP(H357, [1]Wage_Info!$B$2:$AL$55, 27, FALSE)), C357=2016, _xlfn.IFS(E357=1, VLOOKUP(H357, [1]Wage_Info!$B$2:$AL$55, 28, FALSE), E357=2, VLOOKUP(H357, [1]Wage_Info!$B$2:$AL$55, 29, FALSE), E357=3, VLOOKUP(H357, [1]Wage_Info!$B$2:$AL$55, 30, FALSE), E357=4, VLOOKUP(H357, [1]Wage_Info!$B$2:$AL$55, 31, FALSE)), C357=2017, _xlfn.IFS(E357=1, VLOOKUP(H357, [1]Wage_Info!$B$2:$AL$55, 32, FALSE), E357=2, VLOOKUP(H357, [1]Wage_Info!$B$2:$AL$55, 33, FALSE), E357=3, VLOOKUP(H357, [1]Wage_Info!$B$2:$AL$55, 34, FALSE), E357=4, VLOOKUP(H357, [1]Wage_Info!$B$2:$AL$55, 35, FALSE)), C357 = 2018, _xlfn.IFS(E357=1, VLOOKUP(H357, [1]Wage_Info!$B$2:$AL$55, 36, FALSE), E357=2, VLOOKUP(H357, [1]Wage_Info!$B$2:$AL$55, 37, FALSE)))</f>
        <v>65716222453</v>
      </c>
      <c r="AA357" s="4">
        <f t="shared" si="44"/>
        <v>7.0398799981370556E-4</v>
      </c>
      <c r="AB357">
        <f>[1]Key!C357</f>
        <v>1</v>
      </c>
      <c r="AC357">
        <f t="shared" si="45"/>
        <v>0</v>
      </c>
      <c r="AD357">
        <f t="shared" si="46"/>
        <v>0</v>
      </c>
      <c r="AE357">
        <f t="shared" si="47"/>
        <v>0</v>
      </c>
      <c r="AF357">
        <f>[1]Key!D357</f>
        <v>0</v>
      </c>
    </row>
    <row r="358" spans="1:32" x14ac:dyDescent="0.3">
      <c r="A358">
        <v>357</v>
      </c>
      <c r="B358">
        <v>37</v>
      </c>
      <c r="C358">
        <v>2014</v>
      </c>
      <c r="D358">
        <v>11</v>
      </c>
      <c r="E358">
        <f t="shared" si="40"/>
        <v>4</v>
      </c>
      <c r="F358">
        <v>2015</v>
      </c>
      <c r="G358" t="s">
        <v>75</v>
      </c>
      <c r="H358" s="1">
        <f>VALUE(IF(G358="foreign",53,SUBSTITUTE(G358,G358,VLOOKUP(G358,[1]Key!$G$2:$H$55,2,))))</f>
        <v>19</v>
      </c>
      <c r="I358" t="s">
        <v>40</v>
      </c>
      <c r="J358">
        <f>VALUE(_xlfn.IFS(I358="foreign",53,I358="fictional",54, I358="unspecified", 55, NOT(OR(I358="foreign",I358="fictional")),SUBSTITUTE(I358,I358,VLOOKUP(I358,[1]Key!$G$2:$H$55,2,))))</f>
        <v>5</v>
      </c>
      <c r="K358">
        <f t="shared" si="41"/>
        <v>0</v>
      </c>
      <c r="L358">
        <f>VLOOKUP(H358, [1]Key!$H$2:$K$54, 2)</f>
        <v>4</v>
      </c>
      <c r="M358">
        <f>VLOOKUP(J358, [1]Key!$H$2:$K$54, 2)</f>
        <v>3</v>
      </c>
      <c r="N358">
        <f>VLOOKUP("*"&amp;G358&amp;"*",[1]Key!$N$2:$O$6,2,FALSE)</f>
        <v>3</v>
      </c>
      <c r="O358">
        <f>VLOOKUP("*"&amp;G358&amp;"*",[1]Key!$R$2:$S$11,2,FALSE)</f>
        <v>9</v>
      </c>
      <c r="P358">
        <v>3483</v>
      </c>
      <c r="Q358" s="2">
        <v>69000000</v>
      </c>
      <c r="R358" t="s">
        <v>42</v>
      </c>
      <c r="S358">
        <f>VLOOKUP(R358, [1]Key!$U$2:$V$50, 2, FALSE)</f>
        <v>5</v>
      </c>
      <c r="T358">
        <f t="shared" si="42"/>
        <v>0</v>
      </c>
      <c r="U358">
        <f>_xlfn.IFS(C358=2018, VLOOKUP(H358, '[1]State Pop'!$B$2:$G$55,6),C358=2017, VLOOKUP(H358, '[1]State Pop'!$B$2:$F$55,5),C358=2016, VLOOKUP(H358, '[1]State Pop'!$B$2:$F$55,4), C358=2015, VLOOKUP(H358, '[1]State Pop'!$B$2:$F$55,3), C358=2014, VLOOKUP(H358, '[1]State Pop'!$B$2:$F$55,2))</f>
        <v>4648797</v>
      </c>
      <c r="V358">
        <f>_xlfn.IFS(C358=2014,_xlfn.IFS(D358=1,VLOOKUP(H358,[1]Film_Workers!$B$2:$BD$55,2,FALSE),D358=2,VLOOKUP(H358,[1]Film_Workers!$B$2:$BD$55,3,FALSE),D358=3,VLOOKUP(H358,[1]Film_Workers!$B$2:$BD$55,4,FALSE),D358=4,VLOOKUP(H358,[1]Film_Workers!$B$2:$BD$55,5,FALSE),D358=5,VLOOKUP(H358,[1]Film_Workers!$B$2:$BD$55,6,FALSE),D358=6,VLOOKUP(H358,[1]Film_Workers!$B$2:$BD$55,7,FALSE),D358=7,VLOOKUP(H358,[1]Film_Workers!$B$2:$BD$55,8,FALSE),D358=8,VLOOKUP(H358,[1]Film_Workers!$B$2:$BD$55,9,FALSE),D358=9,VLOOKUP(H358,[1]Film_Workers!$B$2:$BD$55,10,FALSE),D358=10,VLOOKUP(H358,[1]Film_Workers!$B$2:$BD$55,11,FALSE),D358=11,VLOOKUP(H358,[1]Film_Workers!$B$2:$BD$55,12,FALSE),D358=12,VLOOKUP(H358,[1]Film_Workers!$B$2:$BD$55,13,FALSE)),C358=2015,_xlfn.IFS(D358=1,VLOOKUP(H358,[1]Film_Workers!$B$2:$BD$55,14,FALSE),D358=2,VLOOKUP(H358,[1]Film_Workers!$B$2:$BD$55,15,FALSE),D358=3,VLOOKUP(H358,[1]Film_Workers!$B$2:$BD$55,16,FALSE),D358=4,VLOOKUP(H358,[1]Film_Workers!$B$2:$BD$55,17,FALSE),D358=5,VLOOKUP(H358,[1]Film_Workers!$B$2:$BD$55,18,FALSE),D358=6,VLOOKUP(H358,[1]Film_Workers!$B$2:$BD$55,19,FALSE),D358=7,VLOOKUP(H358,[1]Film_Workers!$B$2:$BD$55,20,FALSE),D358=8,VLOOKUP(H358,[1]Film_Workers!$B$2:$BD$55,21,FALSE),D358=9,VLOOKUP(H358,[1]Film_Workers!$B$2:$BD$55,22,FALSE),D358=10,VLOOKUP(H358,[1]Film_Workers!$B$2:$BD$55,23,FALSE),D358=11,VLOOKUP(H358,[1]Film_Workers!$B$2:$BD$55,24,FALSE),D358=12,VLOOKUP(H358,[1]Film_Workers!$B$2:$BD$55,25,FALSE)),C358=2016,_xlfn.IFS(D358=1,VLOOKUP(H358,[1]Film_Workers!$B$2:$BD$55,26,FALSE),D358=2,VLOOKUP(H358,[1]Film_Workers!$B$2:$BD$55,27,FALSE),D358=3,VLOOKUP(H358,[1]Film_Workers!$B$2:$BD$55,28,FALSE),D358=4,VLOOKUP(H358,[1]Film_Workers!$B$2:$BD$55,29,FALSE),D358=5,VLOOKUP(H358,[1]Film_Workers!$B$2:$BD$55,30,FALSE),D358=6,VLOOKUP(H358,[1]Film_Workers!$B$2:$BD$55,31,FALSE),D358=7,VLOOKUP(H358,[1]Film_Workers!$B$2:$BD$55,32,FALSE),D358=8,VLOOKUP(H358,[1]Film_Workers!$B$2:$BD$55,33,FALSE),D358=9,VLOOKUP(H358,[1]Film_Workers!$B$2:$BD$55,34,FALSE),D358=10,VLOOKUP(H358,[1]Film_Workers!$B$2:$BD$55,35,FALSE),D358=11,VLOOKUP(H358,[1]Film_Workers!$B$2:$BD$55,36,FALSE),D358=12,VLOOKUP(H358,[1]Film_Workers!$B$2:$BD$55,37,FALSE)),C358=2017,_xlfn.IFS(D358=1,VLOOKUP(H358,[1]Film_Workers!$B$2:$BD$55,38,FALSE),D358=2,VLOOKUP(H358,[1]Film_Workers!$B$2:$BD$55,39,FALSE),D358=3,VLOOKUP(H358,[1]Film_Workers!$B$2:$BD$55,40,FALSE),D358=4,VLOOKUP(H358,[1]Film_Workers!$B$2:$BD$55,41,FALSE),D358=5,VLOOKUP(H358,[1]Film_Workers!$B$2:$BD$55,42,FALSE),D358=6,VLOOKUP(H358,[1]Film_Workers!$B$2:$BD$55,43,FALSE),D358=7,VLOOKUP(H358,[1]Film_Workers!$B$2:$BD$55,43,FALSE),D358=8,VLOOKUP(H358,[1]Film_Workers!$B$2:$BD$55,44,FALSE),D358=9,VLOOKUP(H358,[1]Film_Workers!$B$2:$BD$55,45,FALSE),D358=10,VLOOKUP(H358,[1]Film_Workers!$B$2:$BD$55,46,FALSE),D358=11,VLOOKUP(H358,[1]Film_Workers!$B$2:$BD$55,47,FALSE),D358=12,VLOOKUP(H358,[1]Film_Workers!$B$2:$BD$55,48)),C358=2018,_xlfn.IFS(D358=1,VLOOKUP(H358,[1]Film_Workers!$B$2:$BD$55,49,FALSE),D358=2,VLOOKUP(H358,[1]Film_Workers!$B$2:$BD$55,50,FALSE),D358=3,VLOOKUP(H358,[1]Film_Workers!$B$2:$BD$55,51,FALSE),D358=4,VLOOKUP(H358,[1]Film_Workers!$B$2:$BD$55,52,FALSE),D358=5,VLOOKUP(H358,[1]Film_Workers!$B$2:$BD$55,53,FALSE),D358=6,VLOOKUP(H358,[1]Film_Workers!$B$2:$BD$55,54)))</f>
        <v>5563</v>
      </c>
      <c r="W358">
        <f>_xlfn.IFS(C358=2014,_xlfn.IFS(D358=1,VLOOKUP(H358,[1]Priv_Workers!$B$2:$BD$55,2,FALSE),D358=2,VLOOKUP(H358,[1]Priv_Workers!$B$2:$BD$55,3,FALSE),D358=3,VLOOKUP(H358,[1]Priv_Workers!$B$2:$BD$55,4,FALSE),D358=4,VLOOKUP(H358,[1]Priv_Workers!$B$2:$BD$55,5,FALSE),D358=5,VLOOKUP(H358,[1]Priv_Workers!$B$2:$BD$55,6,FALSE),D358=6,VLOOKUP(H358,[1]Priv_Workers!$B$2:$BD$55,7,FALSE),D358=7,VLOOKUP(H358,[1]Priv_Workers!$B$2:$BD$55,8,FALSE),D358=8,VLOOKUP(H358,[1]Priv_Workers!$B$2:$BD$55,9,FALSE),D358=9,VLOOKUP(H358,[1]Priv_Workers!$B$2:$BD$55,10,FALSE),D358=10,VLOOKUP(H358,[1]Priv_Workers!$B$2:$BD$55,11,FALSE),D358=11,VLOOKUP(H358,[1]Priv_Workers!$B$2:$BD$55,12,FALSE),D358=12,VLOOKUP(H358,[1]Priv_Workers!$B$2:$BD$55,13,FALSE)),C358=2015,_xlfn.IFS(D358=1,VLOOKUP(H358,[1]Priv_Workers!$B$2:$BD$55,14,FALSE),D358=2,VLOOKUP(H358,[1]Priv_Workers!$B$2:$BD$55,15,FALSE),D358=3,VLOOKUP(H358,[1]Priv_Workers!$B$2:$BD$55,16,FALSE),D358=4,VLOOKUP(H358,[1]Priv_Workers!$B$2:$BD$55,17,FALSE),D358=5,VLOOKUP(H358,[1]Priv_Workers!$B$2:$BD$55,18,FALSE),D358=6,VLOOKUP(H358,[1]Priv_Workers!$B$2:$BD$55,19,FALSE),D358=7,VLOOKUP(H358,[1]Priv_Workers!$B$2:$BD$55,20,FALSE),D358=8,VLOOKUP(H358,[1]Priv_Workers!$B$2:$BD$55,21,FALSE),D358=9,VLOOKUP(H358,[1]Priv_Workers!$B$2:$BD$55,22,FALSE),D358=10,VLOOKUP(H358,[1]Priv_Workers!$B$2:$BD$55,23,FALSE),D358=11,VLOOKUP(H358,[1]Priv_Workers!$B$2:$BD$55,24,FALSE),D358=12,VLOOKUP(H358,[1]Priv_Workers!$B$2:$BD$55,25,FALSE)),C358=2016,_xlfn.IFS(D358=1,VLOOKUP(H358,[1]Priv_Workers!$B$2:$BD$55,26,FALSE),D358=2,VLOOKUP(H358,[1]Priv_Workers!$B$2:$BD$55,27,FALSE),D358=3,VLOOKUP(H358,[1]Priv_Workers!$B$2:$BD$55,28,FALSE),D358=4,VLOOKUP(H358,[1]Priv_Workers!$B$2:$BD$55,29,FALSE),D358=5,VLOOKUP(H358,[1]Priv_Workers!$B$2:$BD$55,30,FALSE),D358=6,VLOOKUP(H358,[1]Priv_Workers!$B$2:$BD$55,31,FALSE),D358=7,VLOOKUP(H358,[1]Priv_Workers!$B$2:$BD$55,32,FALSE),D358=8,VLOOKUP(H358,[1]Priv_Workers!$B$2:$BD$55,33,FALSE),D358=9,VLOOKUP(H358,[1]Priv_Workers!$B$2:$BD$55,34,FALSE),D358=10,VLOOKUP(H358,[1]Priv_Workers!$B$2:$BD$55,35,FALSE),D358=11,VLOOKUP(H358,[1]Priv_Workers!$B$2:$BD$55,36,FALSE),D358=12,VLOOKUP(H358,[1]Priv_Workers!$B$2:$BD$55,37,FALSE)),C358=2017,_xlfn.IFS(D358=1,VLOOKUP(H358,[1]Priv_Workers!$B$2:$BD$55,38,FALSE),D358=2,VLOOKUP(H358,[1]Priv_Workers!$B$2:$BD$55,39,FALSE),D358=3,VLOOKUP(H358,[1]Priv_Workers!$B$2:$BD$55,40,FALSE),D358=4,VLOOKUP(H358,[1]Priv_Workers!$B$2:$BD$55,41,FALSE),D358=5,VLOOKUP(H358,[1]Priv_Workers!$B$2:$BD$55,42,FALSE),D358=6,VLOOKUP(H358,[1]Priv_Workers!$B$2:$BD$55,43,FALSE),D358=7,VLOOKUP(H358,[1]Priv_Workers!$B$2:$BD$55,43,FALSE),D358=8,VLOOKUP(H358,[1]Priv_Workers!$B$2:$BD$55,44,FALSE),D358=9,VLOOKUP(H358,[1]Priv_Workers!$B$2:$BD$55,45,FALSE),D358=10,VLOOKUP(H358,[1]Priv_Workers!$B$2:$BD$55,46,FALSE),D358=11,VLOOKUP(H358,[1]Priv_Workers!$B$2:$BD$55,47,FALSE),D358=12,VLOOKUP(H358,[1]Priv_Workers!$B$2:$BD$55,48)),C358=2018,_xlfn.IFS(D358=1,VLOOKUP(H358,[1]Priv_Workers!$B$2:$BD$55,49,FALSE),D358=2,VLOOKUP(H358,[1]Priv_Workers!$B$2:$BD$55,50,FALSE),D358=3,VLOOKUP(H358,[1]Priv_Workers!$B$2:$BD$55,51,FALSE),D358=4,VLOOKUP(H358,[1]Priv_Workers!$B$2:$BD$55,52,FALSE),D358=5,VLOOKUP(H358,[1]Priv_Workers!$B$2:$BD$55,53,FALSE),D358=6,VLOOKUP(H358,[1]Priv_Workers!$B$2:$BD$55,54)))</f>
        <v>1639399</v>
      </c>
      <c r="X358" s="3">
        <f t="shared" si="43"/>
        <v>3.3933166971554822E-3</v>
      </c>
      <c r="Y358" s="2">
        <f>_xlfn.IFS(C358=2014, _xlfn.IFS(E358=1, VLOOKUP(H358, [1]Wage_Info!$B$2:$AH$55, 2, FALSE), E358=2, VLOOKUP(H358, [1]Wage_Info!$B$2:$AH$55, 3, FALSE), E358=3, VLOOKUP(H358, [1]Wage_Info!$B$2:$AH$55, 4, FALSE), E358=4, VLOOKUP(H358, [1]Wage_Info!$B$2:$AH$55, 5, FALSE)), C358=2015, _xlfn.IFS(E358=1, VLOOKUP(H358, [1]Wage_Info!$B$2:$AH$55, 6, FALSE), E358=2, VLOOKUP(H358, [1]Wage_Info!$B$2:$AH$55, 7, FALSE), E358=3, VLOOKUP(H358, [1]Wage_Info!$B$2:$AH$55, 8, FALSE), E358=4, VLOOKUP(H358, [1]Wage_Info!$B$2:$AH$55, 9, FALSE)), C358=2016, _xlfn.IFS(E358=1, VLOOKUP(H358, [1]Wage_Info!$B$2:$AH$55, 10, FALSE), E358=2, VLOOKUP(H358, [1]Wage_Info!$B$2:$AH$55, 11, FALSE), E358=3, VLOOKUP(H358, [1]Wage_Info!$B$2:$AH$55, 12, FALSE), E358=4, VLOOKUP(H358, [1]Wage_Info!$B$2:$AH$55, 13, FALSE)), C358=2017, _xlfn.IFS(E358=1, VLOOKUP(H358, [1]Wage_Info!$B$2:$AH$55, 14, FALSE), E358=2, VLOOKUP(H358, [1]Wage_Info!$B$2:$AH$55, 15, FALSE), E358=3, VLOOKUP(H358, [1]Wage_Info!$B$2:$AH$55, 16, FALSE), E358=4, VLOOKUP(H358, [1]Wage_Info!$B$2:$AH$55, 17, FALSE)), C358 = 2018, _xlfn.IFS(E358=1, VLOOKUP(H358, [1]Wage_Info!$B$2:$AH$55, 18, FALSE), E358=3, VLOOKUP(H358, [1]Wage_Info!$B$2:$AH$55, 19, FALSE)))</f>
        <v>65518457</v>
      </c>
      <c r="Z358" s="2">
        <f>_xlfn.IFS(C358=2014, _xlfn.IFS(E358=1, VLOOKUP(H358, [1]Wage_Info!$B$2:$AL$55, 20, FALSE), E358=2, VLOOKUP(H358, [1]Wage_Info!$B$2:$AL$55, 21, FALSE), E358=3, VLOOKUP(H358, [1]Wage_Info!$B$2:$AL$55, 22, FALSE), E358=4, VLOOKUP(H358, [1]Wage_Info!$B$2:$AL$55, 23, FALSE)), C358=2015, _xlfn.IFS(E358=1, VLOOKUP(H358, [1]Wage_Info!$B$2:$AL$55, 24, FALSE), E358=2, VLOOKUP(H358, [1]Wage_Info!$B$2:$AL$55, 25, FALSE), E358=3, VLOOKUP(H358, [1]Wage_Info!$B$2:$AL$55, 26, FALSE), E358=4, VLOOKUP(H358, [1]Wage_Info!$B$2:$AL$55, 27, FALSE)), C358=2016, _xlfn.IFS(E358=1, VLOOKUP(H358, [1]Wage_Info!$B$2:$AL$55, 28, FALSE), E358=2, VLOOKUP(H358, [1]Wage_Info!$B$2:$AL$55, 29, FALSE), E358=3, VLOOKUP(H358, [1]Wage_Info!$B$2:$AL$55, 30, FALSE), E358=4, VLOOKUP(H358, [1]Wage_Info!$B$2:$AL$55, 31, FALSE)), C358=2017, _xlfn.IFS(E358=1, VLOOKUP(H358, [1]Wage_Info!$B$2:$AL$55, 32, FALSE), E358=2, VLOOKUP(H358, [1]Wage_Info!$B$2:$AL$55, 33, FALSE), E358=3, VLOOKUP(H358, [1]Wage_Info!$B$2:$AL$55, 34, FALSE), E358=4, VLOOKUP(H358, [1]Wage_Info!$B$2:$AL$55, 35, FALSE)), C358 = 2018, _xlfn.IFS(E358=1, VLOOKUP(H358, [1]Wage_Info!$B$2:$AL$55, 36, FALSE), E358=2, VLOOKUP(H358, [1]Wage_Info!$B$2:$AL$55, 37, FALSE)))</f>
        <v>20000213101</v>
      </c>
      <c r="AA358" s="4">
        <f t="shared" si="44"/>
        <v>3.2758879452501489E-3</v>
      </c>
      <c r="AB358">
        <f>[1]Key!C358</f>
        <v>1</v>
      </c>
      <c r="AC358">
        <f t="shared" si="45"/>
        <v>0</v>
      </c>
      <c r="AD358">
        <f t="shared" si="46"/>
        <v>0</v>
      </c>
      <c r="AE358">
        <f t="shared" si="47"/>
        <v>0</v>
      </c>
      <c r="AF358">
        <f>[1]Key!D358</f>
        <v>0</v>
      </c>
    </row>
    <row r="359" spans="1:32" x14ac:dyDescent="0.3">
      <c r="A359">
        <v>358</v>
      </c>
      <c r="B359">
        <v>38</v>
      </c>
      <c r="C359">
        <v>2014</v>
      </c>
      <c r="D359">
        <v>7</v>
      </c>
      <c r="E359">
        <f t="shared" si="40"/>
        <v>3</v>
      </c>
      <c r="F359">
        <v>2015</v>
      </c>
      <c r="G359" t="s">
        <v>64</v>
      </c>
      <c r="H359" s="1">
        <f>VALUE(IF(G359="foreign",53,SUBSTITUTE(G359,G359,VLOOKUP(G359,[1]Key!$G$2:$H$55,2,))))</f>
        <v>33</v>
      </c>
      <c r="I359" t="s">
        <v>64</v>
      </c>
      <c r="J359">
        <f>VALUE(_xlfn.IFS(I359="foreign",53,I359="fictional",54, I359="unspecified", 55, NOT(OR(I359="foreign",I359="fictional")),SUBSTITUTE(I359,I359,VLOOKUP(I359,[1]Key!$G$2:$H$55,2,))))</f>
        <v>33</v>
      </c>
      <c r="K359">
        <f t="shared" si="41"/>
        <v>1</v>
      </c>
      <c r="L359">
        <f>VLOOKUP(H359, [1]Key!$H$2:$K$54, 2)</f>
        <v>3</v>
      </c>
      <c r="M359">
        <f>VLOOKUP(J359, [1]Key!$H$2:$K$54, 2)</f>
        <v>3</v>
      </c>
      <c r="N359">
        <f>VLOOKUP("*"&amp;G359&amp;"*",[1]Key!$N$2:$O$6,2,FALSE)</f>
        <v>2</v>
      </c>
      <c r="O359">
        <f>VLOOKUP("*"&amp;G359&amp;"*",[1]Key!$R$2:$S$11,2,FALSE)</f>
        <v>3</v>
      </c>
      <c r="P359">
        <v>3448</v>
      </c>
      <c r="Q359" s="2">
        <v>68000000</v>
      </c>
      <c r="R359" t="s">
        <v>33</v>
      </c>
      <c r="S359">
        <f>VLOOKUP(R359, [1]Key!$U$2:$V$50, 2, FALSE)</f>
        <v>1</v>
      </c>
      <c r="T359">
        <f t="shared" si="42"/>
        <v>0</v>
      </c>
      <c r="U359">
        <f>_xlfn.IFS(C359=2018, VLOOKUP(H359, '[1]State Pop'!$B$2:$G$55,6),C359=2017, VLOOKUP(H359, '[1]State Pop'!$B$2:$F$55,5),C359=2016, VLOOKUP(H359, '[1]State Pop'!$B$2:$F$55,4), C359=2015, VLOOKUP(H359, '[1]State Pop'!$B$2:$F$55,3), C359=2014, VLOOKUP(H359, '[1]State Pop'!$B$2:$F$55,2))</f>
        <v>19773580</v>
      </c>
      <c r="V359">
        <f>_xlfn.IFS(C359=2014,_xlfn.IFS(D359=1,VLOOKUP(H359,[1]Film_Workers!$B$2:$BD$55,2,FALSE),D359=2,VLOOKUP(H359,[1]Film_Workers!$B$2:$BD$55,3,FALSE),D359=3,VLOOKUP(H359,[1]Film_Workers!$B$2:$BD$55,4,FALSE),D359=4,VLOOKUP(H359,[1]Film_Workers!$B$2:$BD$55,5,FALSE),D359=5,VLOOKUP(H359,[1]Film_Workers!$B$2:$BD$55,6,FALSE),D359=6,VLOOKUP(H359,[1]Film_Workers!$B$2:$BD$55,7,FALSE),D359=7,VLOOKUP(H359,[1]Film_Workers!$B$2:$BD$55,8,FALSE),D359=8,VLOOKUP(H359,[1]Film_Workers!$B$2:$BD$55,9,FALSE),D359=9,VLOOKUP(H359,[1]Film_Workers!$B$2:$BD$55,10,FALSE),D359=10,VLOOKUP(H359,[1]Film_Workers!$B$2:$BD$55,11,FALSE),D359=11,VLOOKUP(H359,[1]Film_Workers!$B$2:$BD$55,12,FALSE),D359=12,VLOOKUP(H359,[1]Film_Workers!$B$2:$BD$55,13,FALSE)),C359=2015,_xlfn.IFS(D359=1,VLOOKUP(H359,[1]Film_Workers!$B$2:$BD$55,14,FALSE),D359=2,VLOOKUP(H359,[1]Film_Workers!$B$2:$BD$55,15,FALSE),D359=3,VLOOKUP(H359,[1]Film_Workers!$B$2:$BD$55,16,FALSE),D359=4,VLOOKUP(H359,[1]Film_Workers!$B$2:$BD$55,17,FALSE),D359=5,VLOOKUP(H359,[1]Film_Workers!$B$2:$BD$55,18,FALSE),D359=6,VLOOKUP(H359,[1]Film_Workers!$B$2:$BD$55,19,FALSE),D359=7,VLOOKUP(H359,[1]Film_Workers!$B$2:$BD$55,20,FALSE),D359=8,VLOOKUP(H359,[1]Film_Workers!$B$2:$BD$55,21,FALSE),D359=9,VLOOKUP(H359,[1]Film_Workers!$B$2:$BD$55,22,FALSE),D359=10,VLOOKUP(H359,[1]Film_Workers!$B$2:$BD$55,23,FALSE),D359=11,VLOOKUP(H359,[1]Film_Workers!$B$2:$BD$55,24,FALSE),D359=12,VLOOKUP(H359,[1]Film_Workers!$B$2:$BD$55,25,FALSE)),C359=2016,_xlfn.IFS(D359=1,VLOOKUP(H359,[1]Film_Workers!$B$2:$BD$55,26,FALSE),D359=2,VLOOKUP(H359,[1]Film_Workers!$B$2:$BD$55,27,FALSE),D359=3,VLOOKUP(H359,[1]Film_Workers!$B$2:$BD$55,28,FALSE),D359=4,VLOOKUP(H359,[1]Film_Workers!$B$2:$BD$55,29,FALSE),D359=5,VLOOKUP(H359,[1]Film_Workers!$B$2:$BD$55,30,FALSE),D359=6,VLOOKUP(H359,[1]Film_Workers!$B$2:$BD$55,31,FALSE),D359=7,VLOOKUP(H359,[1]Film_Workers!$B$2:$BD$55,32,FALSE),D359=8,VLOOKUP(H359,[1]Film_Workers!$B$2:$BD$55,33,FALSE),D359=9,VLOOKUP(H359,[1]Film_Workers!$B$2:$BD$55,34,FALSE),D359=10,VLOOKUP(H359,[1]Film_Workers!$B$2:$BD$55,35,FALSE),D359=11,VLOOKUP(H359,[1]Film_Workers!$B$2:$BD$55,36,FALSE),D359=12,VLOOKUP(H359,[1]Film_Workers!$B$2:$BD$55,37,FALSE)),C359=2017,_xlfn.IFS(D359=1,VLOOKUP(H359,[1]Film_Workers!$B$2:$BD$55,38,FALSE),D359=2,VLOOKUP(H359,[1]Film_Workers!$B$2:$BD$55,39,FALSE),D359=3,VLOOKUP(H359,[1]Film_Workers!$B$2:$BD$55,40,FALSE),D359=4,VLOOKUP(H359,[1]Film_Workers!$B$2:$BD$55,41,FALSE),D359=5,VLOOKUP(H359,[1]Film_Workers!$B$2:$BD$55,42,FALSE),D359=6,VLOOKUP(H359,[1]Film_Workers!$B$2:$BD$55,43,FALSE),D359=7,VLOOKUP(H359,[1]Film_Workers!$B$2:$BD$55,43,FALSE),D359=8,VLOOKUP(H359,[1]Film_Workers!$B$2:$BD$55,44,FALSE),D359=9,VLOOKUP(H359,[1]Film_Workers!$B$2:$BD$55,45,FALSE),D359=10,VLOOKUP(H359,[1]Film_Workers!$B$2:$BD$55,46,FALSE),D359=11,VLOOKUP(H359,[1]Film_Workers!$B$2:$BD$55,47,FALSE),D359=12,VLOOKUP(H359,[1]Film_Workers!$B$2:$BD$55,48)),C359=2018,_xlfn.IFS(D359=1,VLOOKUP(H359,[1]Film_Workers!$B$2:$BD$55,49,FALSE),D359=2,VLOOKUP(H359,[1]Film_Workers!$B$2:$BD$55,50,FALSE),D359=3,VLOOKUP(H359,[1]Film_Workers!$B$2:$BD$55,51,FALSE),D359=4,VLOOKUP(H359,[1]Film_Workers!$B$2:$BD$55,52,FALSE),D359=5,VLOOKUP(H359,[1]Film_Workers!$B$2:$BD$55,53,FALSE),D359=6,VLOOKUP(H359,[1]Film_Workers!$B$2:$BD$55,54)))</f>
        <v>44346</v>
      </c>
      <c r="W359">
        <f>_xlfn.IFS(C359=2014,_xlfn.IFS(D359=1,VLOOKUP(H359,[1]Priv_Workers!$B$2:$BD$55,2,FALSE),D359=2,VLOOKUP(H359,[1]Priv_Workers!$B$2:$BD$55,3,FALSE),D359=3,VLOOKUP(H359,[1]Priv_Workers!$B$2:$BD$55,4,FALSE),D359=4,VLOOKUP(H359,[1]Priv_Workers!$B$2:$BD$55,5,FALSE),D359=5,VLOOKUP(H359,[1]Priv_Workers!$B$2:$BD$55,6,FALSE),D359=6,VLOOKUP(H359,[1]Priv_Workers!$B$2:$BD$55,7,FALSE),D359=7,VLOOKUP(H359,[1]Priv_Workers!$B$2:$BD$55,8,FALSE),D359=8,VLOOKUP(H359,[1]Priv_Workers!$B$2:$BD$55,9,FALSE),D359=9,VLOOKUP(H359,[1]Priv_Workers!$B$2:$BD$55,10,FALSE),D359=10,VLOOKUP(H359,[1]Priv_Workers!$B$2:$BD$55,11,FALSE),D359=11,VLOOKUP(H359,[1]Priv_Workers!$B$2:$BD$55,12,FALSE),D359=12,VLOOKUP(H359,[1]Priv_Workers!$B$2:$BD$55,13,FALSE)),C359=2015,_xlfn.IFS(D359=1,VLOOKUP(H359,[1]Priv_Workers!$B$2:$BD$55,14,FALSE),D359=2,VLOOKUP(H359,[1]Priv_Workers!$B$2:$BD$55,15,FALSE),D359=3,VLOOKUP(H359,[1]Priv_Workers!$B$2:$BD$55,16,FALSE),D359=4,VLOOKUP(H359,[1]Priv_Workers!$B$2:$BD$55,17,FALSE),D359=5,VLOOKUP(H359,[1]Priv_Workers!$B$2:$BD$55,18,FALSE),D359=6,VLOOKUP(H359,[1]Priv_Workers!$B$2:$BD$55,19,FALSE),D359=7,VLOOKUP(H359,[1]Priv_Workers!$B$2:$BD$55,20,FALSE),D359=8,VLOOKUP(H359,[1]Priv_Workers!$B$2:$BD$55,21,FALSE),D359=9,VLOOKUP(H359,[1]Priv_Workers!$B$2:$BD$55,22,FALSE),D359=10,VLOOKUP(H359,[1]Priv_Workers!$B$2:$BD$55,23,FALSE),D359=11,VLOOKUP(H359,[1]Priv_Workers!$B$2:$BD$55,24,FALSE),D359=12,VLOOKUP(H359,[1]Priv_Workers!$B$2:$BD$55,25,FALSE)),C359=2016,_xlfn.IFS(D359=1,VLOOKUP(H359,[1]Priv_Workers!$B$2:$BD$55,26,FALSE),D359=2,VLOOKUP(H359,[1]Priv_Workers!$B$2:$BD$55,27,FALSE),D359=3,VLOOKUP(H359,[1]Priv_Workers!$B$2:$BD$55,28,FALSE),D359=4,VLOOKUP(H359,[1]Priv_Workers!$B$2:$BD$55,29,FALSE),D359=5,VLOOKUP(H359,[1]Priv_Workers!$B$2:$BD$55,30,FALSE),D359=6,VLOOKUP(H359,[1]Priv_Workers!$B$2:$BD$55,31,FALSE),D359=7,VLOOKUP(H359,[1]Priv_Workers!$B$2:$BD$55,32,FALSE),D359=8,VLOOKUP(H359,[1]Priv_Workers!$B$2:$BD$55,33,FALSE),D359=9,VLOOKUP(H359,[1]Priv_Workers!$B$2:$BD$55,34,FALSE),D359=10,VLOOKUP(H359,[1]Priv_Workers!$B$2:$BD$55,35,FALSE),D359=11,VLOOKUP(H359,[1]Priv_Workers!$B$2:$BD$55,36,FALSE),D359=12,VLOOKUP(H359,[1]Priv_Workers!$B$2:$BD$55,37,FALSE)),C359=2017,_xlfn.IFS(D359=1,VLOOKUP(H359,[1]Priv_Workers!$B$2:$BD$55,38,FALSE),D359=2,VLOOKUP(H359,[1]Priv_Workers!$B$2:$BD$55,39,FALSE),D359=3,VLOOKUP(H359,[1]Priv_Workers!$B$2:$BD$55,40,FALSE),D359=4,VLOOKUP(H359,[1]Priv_Workers!$B$2:$BD$55,41,FALSE),D359=5,VLOOKUP(H359,[1]Priv_Workers!$B$2:$BD$55,42,FALSE),D359=6,VLOOKUP(H359,[1]Priv_Workers!$B$2:$BD$55,43,FALSE),D359=7,VLOOKUP(H359,[1]Priv_Workers!$B$2:$BD$55,43,FALSE),D359=8,VLOOKUP(H359,[1]Priv_Workers!$B$2:$BD$55,44,FALSE),D359=9,VLOOKUP(H359,[1]Priv_Workers!$B$2:$BD$55,45,FALSE),D359=10,VLOOKUP(H359,[1]Priv_Workers!$B$2:$BD$55,46,FALSE),D359=11,VLOOKUP(H359,[1]Priv_Workers!$B$2:$BD$55,47,FALSE),D359=12,VLOOKUP(H359,[1]Priv_Workers!$B$2:$BD$55,48)),C359=2018,_xlfn.IFS(D359=1,VLOOKUP(H359,[1]Priv_Workers!$B$2:$BD$55,49,FALSE),D359=2,VLOOKUP(H359,[1]Priv_Workers!$B$2:$BD$55,50,FALSE),D359=3,VLOOKUP(H359,[1]Priv_Workers!$B$2:$BD$55,51,FALSE),D359=4,VLOOKUP(H359,[1]Priv_Workers!$B$2:$BD$55,52,FALSE),D359=5,VLOOKUP(H359,[1]Priv_Workers!$B$2:$BD$55,53,FALSE),D359=6,VLOOKUP(H359,[1]Priv_Workers!$B$2:$BD$55,54)))</f>
        <v>7553158</v>
      </c>
      <c r="X359" s="3">
        <f t="shared" si="43"/>
        <v>5.8711865950639456E-3</v>
      </c>
      <c r="Y359" s="2">
        <f>_xlfn.IFS(C359=2014, _xlfn.IFS(E359=1, VLOOKUP(H359, [1]Wage_Info!$B$2:$AH$55, 2, FALSE), E359=2, VLOOKUP(H359, [1]Wage_Info!$B$2:$AH$55, 3, FALSE), E359=3, VLOOKUP(H359, [1]Wage_Info!$B$2:$AH$55, 4, FALSE), E359=4, VLOOKUP(H359, [1]Wage_Info!$B$2:$AH$55, 5, FALSE)), C359=2015, _xlfn.IFS(E359=1, VLOOKUP(H359, [1]Wage_Info!$B$2:$AH$55, 6, FALSE), E359=2, VLOOKUP(H359, [1]Wage_Info!$B$2:$AH$55, 7, FALSE), E359=3, VLOOKUP(H359, [1]Wage_Info!$B$2:$AH$55, 8, FALSE), E359=4, VLOOKUP(H359, [1]Wage_Info!$B$2:$AH$55, 9, FALSE)), C359=2016, _xlfn.IFS(E359=1, VLOOKUP(H359, [1]Wage_Info!$B$2:$AH$55, 10, FALSE), E359=2, VLOOKUP(H359, [1]Wage_Info!$B$2:$AH$55, 11, FALSE), E359=3, VLOOKUP(H359, [1]Wage_Info!$B$2:$AH$55, 12, FALSE), E359=4, VLOOKUP(H359, [1]Wage_Info!$B$2:$AH$55, 13, FALSE)), C359=2017, _xlfn.IFS(E359=1, VLOOKUP(H359, [1]Wage_Info!$B$2:$AH$55, 14, FALSE), E359=2, VLOOKUP(H359, [1]Wage_Info!$B$2:$AH$55, 15, FALSE), E359=3, VLOOKUP(H359, [1]Wage_Info!$B$2:$AH$55, 16, FALSE), E359=4, VLOOKUP(H359, [1]Wage_Info!$B$2:$AH$55, 17, FALSE)), C359 = 2018, _xlfn.IFS(E359=1, VLOOKUP(H359, [1]Wage_Info!$B$2:$AH$55, 18, FALSE), E359=3, VLOOKUP(H359, [1]Wage_Info!$B$2:$AH$55, 19, FALSE)))</f>
        <v>1113082116</v>
      </c>
      <c r="Z359" s="2">
        <f>_xlfn.IFS(C359=2014, _xlfn.IFS(E359=1, VLOOKUP(H359, [1]Wage_Info!$B$2:$AL$55, 20, FALSE), E359=2, VLOOKUP(H359, [1]Wage_Info!$B$2:$AL$55, 21, FALSE), E359=3, VLOOKUP(H359, [1]Wage_Info!$B$2:$AL$55, 22, FALSE), E359=4, VLOOKUP(H359, [1]Wage_Info!$B$2:$AL$55, 23, FALSE)), C359=2015, _xlfn.IFS(E359=1, VLOOKUP(H359, [1]Wage_Info!$B$2:$AL$55, 24, FALSE), E359=2, VLOOKUP(H359, [1]Wage_Info!$B$2:$AL$55, 25, FALSE), E359=3, VLOOKUP(H359, [1]Wage_Info!$B$2:$AL$55, 26, FALSE), E359=4, VLOOKUP(H359, [1]Wage_Info!$B$2:$AL$55, 27, FALSE)), C359=2016, _xlfn.IFS(E359=1, VLOOKUP(H359, [1]Wage_Info!$B$2:$AL$55, 28, FALSE), E359=2, VLOOKUP(H359, [1]Wage_Info!$B$2:$AL$55, 29, FALSE), E359=3, VLOOKUP(H359, [1]Wage_Info!$B$2:$AL$55, 30, FALSE), E359=4, VLOOKUP(H359, [1]Wage_Info!$B$2:$AL$55, 31, FALSE)), C359=2017, _xlfn.IFS(E359=1, VLOOKUP(H359, [1]Wage_Info!$B$2:$AL$55, 32, FALSE), E359=2, VLOOKUP(H359, [1]Wage_Info!$B$2:$AL$55, 33, FALSE), E359=3, VLOOKUP(H359, [1]Wage_Info!$B$2:$AL$55, 34, FALSE), E359=4, VLOOKUP(H359, [1]Wage_Info!$B$2:$AL$55, 35, FALSE)), C359 = 2018, _xlfn.IFS(E359=1, VLOOKUP(H359, [1]Wage_Info!$B$2:$AL$55, 36, FALSE), E359=2, VLOOKUP(H359, [1]Wage_Info!$B$2:$AL$55, 37, FALSE)))</f>
        <v>113039621155</v>
      </c>
      <c r="AA359" s="4">
        <f t="shared" si="44"/>
        <v>9.8468316208680587E-3</v>
      </c>
      <c r="AB359">
        <f>[1]Key!C359</f>
        <v>1</v>
      </c>
      <c r="AC359">
        <f t="shared" si="45"/>
        <v>0</v>
      </c>
      <c r="AD359">
        <f t="shared" si="46"/>
        <v>1</v>
      </c>
      <c r="AE359">
        <f t="shared" si="47"/>
        <v>1</v>
      </c>
      <c r="AF359">
        <f>[1]Key!D359</f>
        <v>0</v>
      </c>
    </row>
    <row r="360" spans="1:32" x14ac:dyDescent="0.3">
      <c r="A360">
        <v>359</v>
      </c>
      <c r="B360">
        <v>39</v>
      </c>
      <c r="C360">
        <v>2014</v>
      </c>
      <c r="D360">
        <v>8</v>
      </c>
      <c r="E360">
        <f t="shared" si="40"/>
        <v>3</v>
      </c>
      <c r="F360">
        <v>2015</v>
      </c>
      <c r="G360" t="s">
        <v>62</v>
      </c>
      <c r="H360" s="1">
        <f>VALUE(IF(G360="foreign",53,SUBSTITUTE(G360,G360,VLOOKUP(G360,[1]Key!$G$2:$H$55,2,))))</f>
        <v>53</v>
      </c>
      <c r="I360" t="s">
        <v>32</v>
      </c>
      <c r="J360">
        <f>VALUE(_xlfn.IFS(I360="foreign",53,I360="fictional",54, I360="unspecified", 55, NOT(OR(I360="foreign",I360="fictional")),SUBSTITUTE(I360,I360,VLOOKUP(I360,[1]Key!$G$2:$H$55,2,))))</f>
        <v>53</v>
      </c>
      <c r="K360">
        <f t="shared" si="41"/>
        <v>1</v>
      </c>
      <c r="L360">
        <f>VLOOKUP(H360, [1]Key!$H$2:$K$54, 2)</f>
        <v>0</v>
      </c>
      <c r="M360">
        <f>VLOOKUP(J360, [1]Key!$H$2:$K$54, 2)</f>
        <v>0</v>
      </c>
      <c r="N360">
        <f>VLOOKUP("*"&amp;G360&amp;"*",[1]Key!$N$2:$O$6,2,FALSE)</f>
        <v>0</v>
      </c>
      <c r="O360">
        <f>VLOOKUP("*"&amp;G360&amp;"*",[1]Key!$R$2:$S$11,2,FALSE)</f>
        <v>0</v>
      </c>
      <c r="P360">
        <v>3434</v>
      </c>
      <c r="Q360" s="2">
        <v>22000000</v>
      </c>
      <c r="R360" t="s">
        <v>86</v>
      </c>
      <c r="S360">
        <f>VLOOKUP(R360, [1]Key!$U$2:$V$27, 2, FALSE)</f>
        <v>13</v>
      </c>
      <c r="T360">
        <f t="shared" si="42"/>
        <v>1</v>
      </c>
      <c r="U360">
        <f>_xlfn.IFS(C360=2018, VLOOKUP(H360, '[1]State Pop'!$B$2:$G$55,6),C360=2017, VLOOKUP(H360, '[1]State Pop'!$B$2:$F$55,5),C360=2016, VLOOKUP(H360, '[1]State Pop'!$B$2:$F$55,4), C360=2015, VLOOKUP(H360, '[1]State Pop'!$B$2:$F$55,3), C360=2014, VLOOKUP(H360, '[1]State Pop'!$B$2:$F$55,2))</f>
        <v>0</v>
      </c>
      <c r="V360">
        <f>_xlfn.IFS(C360=2014,_xlfn.IFS(D360=1,VLOOKUP(H360,[1]Film_Workers!$B$2:$BD$55,2,FALSE),D360=2,VLOOKUP(H360,[1]Film_Workers!$B$2:$BD$55,3,FALSE),D360=3,VLOOKUP(H360,[1]Film_Workers!$B$2:$BD$55,4,FALSE),D360=4,VLOOKUP(H360,[1]Film_Workers!$B$2:$BD$55,5,FALSE),D360=5,VLOOKUP(H360,[1]Film_Workers!$B$2:$BD$55,6,FALSE),D360=6,VLOOKUP(H360,[1]Film_Workers!$B$2:$BD$55,7,FALSE),D360=7,VLOOKUP(H360,[1]Film_Workers!$B$2:$BD$55,8,FALSE),D360=8,VLOOKUP(H360,[1]Film_Workers!$B$2:$BD$55,9,FALSE),D360=9,VLOOKUP(H360,[1]Film_Workers!$B$2:$BD$55,10,FALSE),D360=10,VLOOKUP(H360,[1]Film_Workers!$B$2:$BD$55,11,FALSE),D360=11,VLOOKUP(H360,[1]Film_Workers!$B$2:$BD$55,12,FALSE),D360=12,VLOOKUP(H360,[1]Film_Workers!$B$2:$BD$55,13,FALSE)),C360=2015,_xlfn.IFS(D360=1,VLOOKUP(H360,[1]Film_Workers!$B$2:$BD$55,14,FALSE),D360=2,VLOOKUP(H360,[1]Film_Workers!$B$2:$BD$55,15,FALSE),D360=3,VLOOKUP(H360,[1]Film_Workers!$B$2:$BD$55,16,FALSE),D360=4,VLOOKUP(H360,[1]Film_Workers!$B$2:$BD$55,17,FALSE),D360=5,VLOOKUP(H360,[1]Film_Workers!$B$2:$BD$55,18,FALSE),D360=6,VLOOKUP(H360,[1]Film_Workers!$B$2:$BD$55,19,FALSE),D360=7,VLOOKUP(H360,[1]Film_Workers!$B$2:$BD$55,20,FALSE),D360=8,VLOOKUP(H360,[1]Film_Workers!$B$2:$BD$55,21,FALSE),D360=9,VLOOKUP(H360,[1]Film_Workers!$B$2:$BD$55,22,FALSE),D360=10,VLOOKUP(H360,[1]Film_Workers!$B$2:$BD$55,23,FALSE),D360=11,VLOOKUP(H360,[1]Film_Workers!$B$2:$BD$55,24,FALSE),D360=12,VLOOKUP(H360,[1]Film_Workers!$B$2:$BD$55,25,FALSE)),C360=2016,_xlfn.IFS(D360=1,VLOOKUP(H360,[1]Film_Workers!$B$2:$BD$55,26,FALSE),D360=2,VLOOKUP(H360,[1]Film_Workers!$B$2:$BD$55,27,FALSE),D360=3,VLOOKUP(H360,[1]Film_Workers!$B$2:$BD$55,28,FALSE),D360=4,VLOOKUP(H360,[1]Film_Workers!$B$2:$BD$55,29,FALSE),D360=5,VLOOKUP(H360,[1]Film_Workers!$B$2:$BD$55,30,FALSE),D360=6,VLOOKUP(H360,[1]Film_Workers!$B$2:$BD$55,31,FALSE),D360=7,VLOOKUP(H360,[1]Film_Workers!$B$2:$BD$55,32,FALSE),D360=8,VLOOKUP(H360,[1]Film_Workers!$B$2:$BD$55,33,FALSE),D360=9,VLOOKUP(H360,[1]Film_Workers!$B$2:$BD$55,34,FALSE),D360=10,VLOOKUP(H360,[1]Film_Workers!$B$2:$BD$55,35,FALSE),D360=11,VLOOKUP(H360,[1]Film_Workers!$B$2:$BD$55,36,FALSE),D360=12,VLOOKUP(H360,[1]Film_Workers!$B$2:$BD$55,37,FALSE)),C360=2017,_xlfn.IFS(D360=1,VLOOKUP(H360,[1]Film_Workers!$B$2:$BD$55,38,FALSE),D360=2,VLOOKUP(H360,[1]Film_Workers!$B$2:$BD$55,39,FALSE),D360=3,VLOOKUP(H360,[1]Film_Workers!$B$2:$BD$55,40,FALSE),D360=4,VLOOKUP(H360,[1]Film_Workers!$B$2:$BD$55,41,FALSE),D360=5,VLOOKUP(H360,[1]Film_Workers!$B$2:$BD$55,42,FALSE),D360=6,VLOOKUP(H360,[1]Film_Workers!$B$2:$BD$55,43,FALSE),D360=7,VLOOKUP(H360,[1]Film_Workers!$B$2:$BD$55,43,FALSE),D360=8,VLOOKUP(H360,[1]Film_Workers!$B$2:$BD$55,44,FALSE),D360=9,VLOOKUP(H360,[1]Film_Workers!$B$2:$BD$55,45,FALSE),D360=10,VLOOKUP(H360,[1]Film_Workers!$B$2:$BD$55,46,FALSE),D360=11,VLOOKUP(H360,[1]Film_Workers!$B$2:$BD$55,47,FALSE),D360=12,VLOOKUP(H360,[1]Film_Workers!$B$2:$BD$55,48)),C360=2018,_xlfn.IFS(D360=1,VLOOKUP(H360,[1]Film_Workers!$B$2:$BD$55,49,FALSE),D360=2,VLOOKUP(H360,[1]Film_Workers!$B$2:$BD$55,50,FALSE),D360=3,VLOOKUP(H360,[1]Film_Workers!$B$2:$BD$55,51,FALSE),D360=4,VLOOKUP(H360,[1]Film_Workers!$B$2:$BD$55,52,FALSE),D360=5,VLOOKUP(H360,[1]Film_Workers!$B$2:$BD$55,53,FALSE),D360=6,VLOOKUP(H360,[1]Film_Workers!$B$2:$BD$55,54)))</f>
        <v>0</v>
      </c>
      <c r="W360">
        <f>_xlfn.IFS(C360=2014,_xlfn.IFS(D360=1,VLOOKUP(H360,[1]Priv_Workers!$B$2:$BD$55,2,FALSE),D360=2,VLOOKUP(H360,[1]Priv_Workers!$B$2:$BD$55,3,FALSE),D360=3,VLOOKUP(H360,[1]Priv_Workers!$B$2:$BD$55,4,FALSE),D360=4,VLOOKUP(H360,[1]Priv_Workers!$B$2:$BD$55,5,FALSE),D360=5,VLOOKUP(H360,[1]Priv_Workers!$B$2:$BD$55,6,FALSE),D360=6,VLOOKUP(H360,[1]Priv_Workers!$B$2:$BD$55,7,FALSE),D360=7,VLOOKUP(H360,[1]Priv_Workers!$B$2:$BD$55,8,FALSE),D360=8,VLOOKUP(H360,[1]Priv_Workers!$B$2:$BD$55,9,FALSE),D360=9,VLOOKUP(H360,[1]Priv_Workers!$B$2:$BD$55,10,FALSE),D360=10,VLOOKUP(H360,[1]Priv_Workers!$B$2:$BD$55,11,FALSE),D360=11,VLOOKUP(H360,[1]Priv_Workers!$B$2:$BD$55,12,FALSE),D360=12,VLOOKUP(H360,[1]Priv_Workers!$B$2:$BD$55,13,FALSE)),C360=2015,_xlfn.IFS(D360=1,VLOOKUP(H360,[1]Priv_Workers!$B$2:$BD$55,14,FALSE),D360=2,VLOOKUP(H360,[1]Priv_Workers!$B$2:$BD$55,15,FALSE),D360=3,VLOOKUP(H360,[1]Priv_Workers!$B$2:$BD$55,16,FALSE),D360=4,VLOOKUP(H360,[1]Priv_Workers!$B$2:$BD$55,17,FALSE),D360=5,VLOOKUP(H360,[1]Priv_Workers!$B$2:$BD$55,18,FALSE),D360=6,VLOOKUP(H360,[1]Priv_Workers!$B$2:$BD$55,19,FALSE),D360=7,VLOOKUP(H360,[1]Priv_Workers!$B$2:$BD$55,20,FALSE),D360=8,VLOOKUP(H360,[1]Priv_Workers!$B$2:$BD$55,21,FALSE),D360=9,VLOOKUP(H360,[1]Priv_Workers!$B$2:$BD$55,22,FALSE),D360=10,VLOOKUP(H360,[1]Priv_Workers!$B$2:$BD$55,23,FALSE),D360=11,VLOOKUP(H360,[1]Priv_Workers!$B$2:$BD$55,24,FALSE),D360=12,VLOOKUP(H360,[1]Priv_Workers!$B$2:$BD$55,25,FALSE)),C360=2016,_xlfn.IFS(D360=1,VLOOKUP(H360,[1]Priv_Workers!$B$2:$BD$55,26,FALSE),D360=2,VLOOKUP(H360,[1]Priv_Workers!$B$2:$BD$55,27,FALSE),D360=3,VLOOKUP(H360,[1]Priv_Workers!$B$2:$BD$55,28,FALSE),D360=4,VLOOKUP(H360,[1]Priv_Workers!$B$2:$BD$55,29,FALSE),D360=5,VLOOKUP(H360,[1]Priv_Workers!$B$2:$BD$55,30,FALSE),D360=6,VLOOKUP(H360,[1]Priv_Workers!$B$2:$BD$55,31,FALSE),D360=7,VLOOKUP(H360,[1]Priv_Workers!$B$2:$BD$55,32,FALSE),D360=8,VLOOKUP(H360,[1]Priv_Workers!$B$2:$BD$55,33,FALSE),D360=9,VLOOKUP(H360,[1]Priv_Workers!$B$2:$BD$55,34,FALSE),D360=10,VLOOKUP(H360,[1]Priv_Workers!$B$2:$BD$55,35,FALSE),D360=11,VLOOKUP(H360,[1]Priv_Workers!$B$2:$BD$55,36,FALSE),D360=12,VLOOKUP(H360,[1]Priv_Workers!$B$2:$BD$55,37,FALSE)),C360=2017,_xlfn.IFS(D360=1,VLOOKUP(H360,[1]Priv_Workers!$B$2:$BD$55,38,FALSE),D360=2,VLOOKUP(H360,[1]Priv_Workers!$B$2:$BD$55,39,FALSE),D360=3,VLOOKUP(H360,[1]Priv_Workers!$B$2:$BD$55,40,FALSE),D360=4,VLOOKUP(H360,[1]Priv_Workers!$B$2:$BD$55,41,FALSE),D360=5,VLOOKUP(H360,[1]Priv_Workers!$B$2:$BD$55,42,FALSE),D360=6,VLOOKUP(H360,[1]Priv_Workers!$B$2:$BD$55,43,FALSE),D360=7,VLOOKUP(H360,[1]Priv_Workers!$B$2:$BD$55,43,FALSE),D360=8,VLOOKUP(H360,[1]Priv_Workers!$B$2:$BD$55,44,FALSE),D360=9,VLOOKUP(H360,[1]Priv_Workers!$B$2:$BD$55,45,FALSE),D360=10,VLOOKUP(H360,[1]Priv_Workers!$B$2:$BD$55,46,FALSE),D360=11,VLOOKUP(H360,[1]Priv_Workers!$B$2:$BD$55,47,FALSE),D360=12,VLOOKUP(H360,[1]Priv_Workers!$B$2:$BD$55,48)),C360=2018,_xlfn.IFS(D360=1,VLOOKUP(H360,[1]Priv_Workers!$B$2:$BD$55,49,FALSE),D360=2,VLOOKUP(H360,[1]Priv_Workers!$B$2:$BD$55,50,FALSE),D360=3,VLOOKUP(H360,[1]Priv_Workers!$B$2:$BD$55,51,FALSE),D360=4,VLOOKUP(H360,[1]Priv_Workers!$B$2:$BD$55,52,FALSE),D360=5,VLOOKUP(H360,[1]Priv_Workers!$B$2:$BD$55,53,FALSE),D360=6,VLOOKUP(H360,[1]Priv_Workers!$B$2:$BD$55,54)))</f>
        <v>0</v>
      </c>
      <c r="X360" s="3" t="e">
        <f t="shared" si="43"/>
        <v>#DIV/0!</v>
      </c>
      <c r="Y360" s="2">
        <f>_xlfn.IFS(C360=2014, _xlfn.IFS(E360=1, VLOOKUP(H360, [1]Wage_Info!$B$2:$AH$55, 2, FALSE), E360=2, VLOOKUP(H360, [1]Wage_Info!$B$2:$AH$55, 3, FALSE), E360=3, VLOOKUP(H360, [1]Wage_Info!$B$2:$AH$55, 4, FALSE), E360=4, VLOOKUP(H360, [1]Wage_Info!$B$2:$AH$55, 5, FALSE)), C360=2015, _xlfn.IFS(E360=1, VLOOKUP(H360, [1]Wage_Info!$B$2:$AH$55, 6, FALSE), E360=2, VLOOKUP(H360, [1]Wage_Info!$B$2:$AH$55, 7, FALSE), E360=3, VLOOKUP(H360, [1]Wage_Info!$B$2:$AH$55, 8, FALSE), E360=4, VLOOKUP(H360, [1]Wage_Info!$B$2:$AH$55, 9, FALSE)), C360=2016, _xlfn.IFS(E360=1, VLOOKUP(H360, [1]Wage_Info!$B$2:$AH$55, 10, FALSE), E360=2, VLOOKUP(H360, [1]Wage_Info!$B$2:$AH$55, 11, FALSE), E360=3, VLOOKUP(H360, [1]Wage_Info!$B$2:$AH$55, 12, FALSE), E360=4, VLOOKUP(H360, [1]Wage_Info!$B$2:$AH$55, 13, FALSE)), C360=2017, _xlfn.IFS(E360=1, VLOOKUP(H360, [1]Wage_Info!$B$2:$AH$55, 14, FALSE), E360=2, VLOOKUP(H360, [1]Wage_Info!$B$2:$AH$55, 15, FALSE), E360=3, VLOOKUP(H360, [1]Wage_Info!$B$2:$AH$55, 16, FALSE), E360=4, VLOOKUP(H360, [1]Wage_Info!$B$2:$AH$55, 17, FALSE)), C360 = 2018, _xlfn.IFS(E360=1, VLOOKUP(H360, [1]Wage_Info!$B$2:$AH$55, 18, FALSE), E360=3, VLOOKUP(H360, [1]Wage_Info!$B$2:$AH$55, 19, FALSE)))</f>
        <v>0</v>
      </c>
      <c r="Z360" s="2">
        <f>_xlfn.IFS(C360=2014, _xlfn.IFS(E360=1, VLOOKUP(H360, [1]Wage_Info!$B$2:$AL$55, 20, FALSE), E360=2, VLOOKUP(H360, [1]Wage_Info!$B$2:$AL$55, 21, FALSE), E360=3, VLOOKUP(H360, [1]Wage_Info!$B$2:$AL$55, 22, FALSE), E360=4, VLOOKUP(H360, [1]Wage_Info!$B$2:$AL$55, 23, FALSE)), C360=2015, _xlfn.IFS(E360=1, VLOOKUP(H360, [1]Wage_Info!$B$2:$AL$55, 24, FALSE), E360=2, VLOOKUP(H360, [1]Wage_Info!$B$2:$AL$55, 25, FALSE), E360=3, VLOOKUP(H360, [1]Wage_Info!$B$2:$AL$55, 26, FALSE), E360=4, VLOOKUP(H360, [1]Wage_Info!$B$2:$AL$55, 27, FALSE)), C360=2016, _xlfn.IFS(E360=1, VLOOKUP(H360, [1]Wage_Info!$B$2:$AL$55, 28, FALSE), E360=2, VLOOKUP(H360, [1]Wage_Info!$B$2:$AL$55, 29, FALSE), E360=3, VLOOKUP(H360, [1]Wage_Info!$B$2:$AL$55, 30, FALSE), E360=4, VLOOKUP(H360, [1]Wage_Info!$B$2:$AL$55, 31, FALSE)), C360=2017, _xlfn.IFS(E360=1, VLOOKUP(H360, [1]Wage_Info!$B$2:$AL$55, 32, FALSE), E360=2, VLOOKUP(H360, [1]Wage_Info!$B$2:$AL$55, 33, FALSE), E360=3, VLOOKUP(H360, [1]Wage_Info!$B$2:$AL$55, 34, FALSE), E360=4, VLOOKUP(H360, [1]Wage_Info!$B$2:$AL$55, 35, FALSE)), C360 = 2018, _xlfn.IFS(E360=1, VLOOKUP(H360, [1]Wage_Info!$B$2:$AL$55, 36, FALSE), E360=2, VLOOKUP(H360, [1]Wage_Info!$B$2:$AL$55, 37, FALSE)))</f>
        <v>0</v>
      </c>
      <c r="AA360" s="4" t="e">
        <f t="shared" si="44"/>
        <v>#DIV/0!</v>
      </c>
      <c r="AB360">
        <f>[1]Key!C360</f>
        <v>1</v>
      </c>
      <c r="AC360">
        <f t="shared" si="45"/>
        <v>0</v>
      </c>
      <c r="AD360">
        <f t="shared" si="46"/>
        <v>0</v>
      </c>
      <c r="AE360">
        <f t="shared" si="47"/>
        <v>0</v>
      </c>
      <c r="AF360">
        <f>[1]Key!D360</f>
        <v>0</v>
      </c>
    </row>
    <row r="361" spans="1:32" x14ac:dyDescent="0.3">
      <c r="A361">
        <v>360</v>
      </c>
      <c r="B361">
        <v>40</v>
      </c>
      <c r="C361">
        <v>2014</v>
      </c>
      <c r="D361">
        <v>9</v>
      </c>
      <c r="E361">
        <f t="shared" si="40"/>
        <v>3</v>
      </c>
      <c r="F361">
        <v>2015</v>
      </c>
      <c r="G361" t="s">
        <v>65</v>
      </c>
      <c r="H361" s="1">
        <f>VALUE(IF(G361="foreign",53,SUBSTITUTE(G361,G361,VLOOKUP(G361,[1]Key!$G$2:$H$55,2,))))</f>
        <v>11</v>
      </c>
      <c r="I361" t="s">
        <v>117</v>
      </c>
      <c r="J361">
        <f>VALUE(_xlfn.IFS(I361="foreign",53,I361="fictional",54, I361="unspecified", 55, NOT(OR(I361="foreign",I361="fictional")),SUBSTITUTE(I361,I361,VLOOKUP(I361,[1]Key!$G$2:$H$55,2,))))</f>
        <v>23</v>
      </c>
      <c r="K361">
        <f t="shared" si="41"/>
        <v>0</v>
      </c>
      <c r="L361">
        <f>VLOOKUP(H361, [1]Key!$H$2:$K$54, 2)</f>
        <v>5</v>
      </c>
      <c r="M361">
        <f>VLOOKUP(J361, [1]Key!$H$2:$K$54, 2)</f>
        <v>0</v>
      </c>
      <c r="N361">
        <f>VLOOKUP("*"&amp;G361&amp;"*",[1]Key!$N$2:$O$6,2,FALSE)</f>
        <v>3</v>
      </c>
      <c r="O361">
        <f>VLOOKUP("*"&amp;G361&amp;"*",[1]Key!$R$2:$S$11,2,FALSE)</f>
        <v>7</v>
      </c>
      <c r="P361">
        <v>3430</v>
      </c>
      <c r="Q361" s="2">
        <v>31000000</v>
      </c>
      <c r="R361" t="s">
        <v>37</v>
      </c>
      <c r="S361">
        <f>VLOOKUP(R361, [1]Key!$U$2:$V$50, 2, FALSE)</f>
        <v>3</v>
      </c>
      <c r="T361">
        <f t="shared" si="42"/>
        <v>0</v>
      </c>
      <c r="U361">
        <f>_xlfn.IFS(C361=2018, VLOOKUP(H361, '[1]State Pop'!$B$2:$G$55,6),C361=2017, VLOOKUP(H361, '[1]State Pop'!$B$2:$F$55,5),C361=2016, VLOOKUP(H361, '[1]State Pop'!$B$2:$F$55,4), C361=2015, VLOOKUP(H361, '[1]State Pop'!$B$2:$F$55,3), C361=2014, VLOOKUP(H361, '[1]State Pop'!$B$2:$F$55,2))</f>
        <v>10083850</v>
      </c>
      <c r="V361">
        <f>_xlfn.IFS(C361=2014,_xlfn.IFS(D361=1,VLOOKUP(H361,[1]Film_Workers!$B$2:$BD$55,2,FALSE),D361=2,VLOOKUP(H361,[1]Film_Workers!$B$2:$BD$55,3,FALSE),D361=3,VLOOKUP(H361,[1]Film_Workers!$B$2:$BD$55,4,FALSE),D361=4,VLOOKUP(H361,[1]Film_Workers!$B$2:$BD$55,5,FALSE),D361=5,VLOOKUP(H361,[1]Film_Workers!$B$2:$BD$55,6,FALSE),D361=6,VLOOKUP(H361,[1]Film_Workers!$B$2:$BD$55,7,FALSE),D361=7,VLOOKUP(H361,[1]Film_Workers!$B$2:$BD$55,8,FALSE),D361=8,VLOOKUP(H361,[1]Film_Workers!$B$2:$BD$55,9,FALSE),D361=9,VLOOKUP(H361,[1]Film_Workers!$B$2:$BD$55,10,FALSE),D361=10,VLOOKUP(H361,[1]Film_Workers!$B$2:$BD$55,11,FALSE),D361=11,VLOOKUP(H361,[1]Film_Workers!$B$2:$BD$55,12,FALSE),D361=12,VLOOKUP(H361,[1]Film_Workers!$B$2:$BD$55,13,FALSE)),C361=2015,_xlfn.IFS(D361=1,VLOOKUP(H361,[1]Film_Workers!$B$2:$BD$55,14,FALSE),D361=2,VLOOKUP(H361,[1]Film_Workers!$B$2:$BD$55,15,FALSE),D361=3,VLOOKUP(H361,[1]Film_Workers!$B$2:$BD$55,16,FALSE),D361=4,VLOOKUP(H361,[1]Film_Workers!$B$2:$BD$55,17,FALSE),D361=5,VLOOKUP(H361,[1]Film_Workers!$B$2:$BD$55,18,FALSE),D361=6,VLOOKUP(H361,[1]Film_Workers!$B$2:$BD$55,19,FALSE),D361=7,VLOOKUP(H361,[1]Film_Workers!$B$2:$BD$55,20,FALSE),D361=8,VLOOKUP(H361,[1]Film_Workers!$B$2:$BD$55,21,FALSE),D361=9,VLOOKUP(H361,[1]Film_Workers!$B$2:$BD$55,22,FALSE),D361=10,VLOOKUP(H361,[1]Film_Workers!$B$2:$BD$55,23,FALSE),D361=11,VLOOKUP(H361,[1]Film_Workers!$B$2:$BD$55,24,FALSE),D361=12,VLOOKUP(H361,[1]Film_Workers!$B$2:$BD$55,25,FALSE)),C361=2016,_xlfn.IFS(D361=1,VLOOKUP(H361,[1]Film_Workers!$B$2:$BD$55,26,FALSE),D361=2,VLOOKUP(H361,[1]Film_Workers!$B$2:$BD$55,27,FALSE),D361=3,VLOOKUP(H361,[1]Film_Workers!$B$2:$BD$55,28,FALSE),D361=4,VLOOKUP(H361,[1]Film_Workers!$B$2:$BD$55,29,FALSE),D361=5,VLOOKUP(H361,[1]Film_Workers!$B$2:$BD$55,30,FALSE),D361=6,VLOOKUP(H361,[1]Film_Workers!$B$2:$BD$55,31,FALSE),D361=7,VLOOKUP(H361,[1]Film_Workers!$B$2:$BD$55,32,FALSE),D361=8,VLOOKUP(H361,[1]Film_Workers!$B$2:$BD$55,33,FALSE),D361=9,VLOOKUP(H361,[1]Film_Workers!$B$2:$BD$55,34,FALSE),D361=10,VLOOKUP(H361,[1]Film_Workers!$B$2:$BD$55,35,FALSE),D361=11,VLOOKUP(H361,[1]Film_Workers!$B$2:$BD$55,36,FALSE),D361=12,VLOOKUP(H361,[1]Film_Workers!$B$2:$BD$55,37,FALSE)),C361=2017,_xlfn.IFS(D361=1,VLOOKUP(H361,[1]Film_Workers!$B$2:$BD$55,38,FALSE),D361=2,VLOOKUP(H361,[1]Film_Workers!$B$2:$BD$55,39,FALSE),D361=3,VLOOKUP(H361,[1]Film_Workers!$B$2:$BD$55,40,FALSE),D361=4,VLOOKUP(H361,[1]Film_Workers!$B$2:$BD$55,41,FALSE),D361=5,VLOOKUP(H361,[1]Film_Workers!$B$2:$BD$55,42,FALSE),D361=6,VLOOKUP(H361,[1]Film_Workers!$B$2:$BD$55,43,FALSE),D361=7,VLOOKUP(H361,[1]Film_Workers!$B$2:$BD$55,43,FALSE),D361=8,VLOOKUP(H361,[1]Film_Workers!$B$2:$BD$55,44,FALSE),D361=9,VLOOKUP(H361,[1]Film_Workers!$B$2:$BD$55,45,FALSE),D361=10,VLOOKUP(H361,[1]Film_Workers!$B$2:$BD$55,46,FALSE),D361=11,VLOOKUP(H361,[1]Film_Workers!$B$2:$BD$55,47,FALSE),D361=12,VLOOKUP(H361,[1]Film_Workers!$B$2:$BD$55,48)),C361=2018,_xlfn.IFS(D361=1,VLOOKUP(H361,[1]Film_Workers!$B$2:$BD$55,49,FALSE),D361=2,VLOOKUP(H361,[1]Film_Workers!$B$2:$BD$55,50,FALSE),D361=3,VLOOKUP(H361,[1]Film_Workers!$B$2:$BD$55,51,FALSE),D361=4,VLOOKUP(H361,[1]Film_Workers!$B$2:$BD$55,52,FALSE),D361=5,VLOOKUP(H361,[1]Film_Workers!$B$2:$BD$55,53,FALSE),D361=6,VLOOKUP(H361,[1]Film_Workers!$B$2:$BD$55,54)))</f>
        <v>3056</v>
      </c>
      <c r="W361">
        <f>_xlfn.IFS(C361=2014,_xlfn.IFS(D361=1,VLOOKUP(H361,[1]Priv_Workers!$B$2:$BD$55,2,FALSE),D361=2,VLOOKUP(H361,[1]Priv_Workers!$B$2:$BD$55,3,FALSE),D361=3,VLOOKUP(H361,[1]Priv_Workers!$B$2:$BD$55,4,FALSE),D361=4,VLOOKUP(H361,[1]Priv_Workers!$B$2:$BD$55,5,FALSE),D361=5,VLOOKUP(H361,[1]Priv_Workers!$B$2:$BD$55,6,FALSE),D361=6,VLOOKUP(H361,[1]Priv_Workers!$B$2:$BD$55,7,FALSE),D361=7,VLOOKUP(H361,[1]Priv_Workers!$B$2:$BD$55,8,FALSE),D361=8,VLOOKUP(H361,[1]Priv_Workers!$B$2:$BD$55,9,FALSE),D361=9,VLOOKUP(H361,[1]Priv_Workers!$B$2:$BD$55,10,FALSE),D361=10,VLOOKUP(H361,[1]Priv_Workers!$B$2:$BD$55,11,FALSE),D361=11,VLOOKUP(H361,[1]Priv_Workers!$B$2:$BD$55,12,FALSE),D361=12,VLOOKUP(H361,[1]Priv_Workers!$B$2:$BD$55,13,FALSE)),C361=2015,_xlfn.IFS(D361=1,VLOOKUP(H361,[1]Priv_Workers!$B$2:$BD$55,14,FALSE),D361=2,VLOOKUP(H361,[1]Priv_Workers!$B$2:$BD$55,15,FALSE),D361=3,VLOOKUP(H361,[1]Priv_Workers!$B$2:$BD$55,16,FALSE),D361=4,VLOOKUP(H361,[1]Priv_Workers!$B$2:$BD$55,17,FALSE),D361=5,VLOOKUP(H361,[1]Priv_Workers!$B$2:$BD$55,18,FALSE),D361=6,VLOOKUP(H361,[1]Priv_Workers!$B$2:$BD$55,19,FALSE),D361=7,VLOOKUP(H361,[1]Priv_Workers!$B$2:$BD$55,20,FALSE),D361=8,VLOOKUP(H361,[1]Priv_Workers!$B$2:$BD$55,21,FALSE),D361=9,VLOOKUP(H361,[1]Priv_Workers!$B$2:$BD$55,22,FALSE),D361=10,VLOOKUP(H361,[1]Priv_Workers!$B$2:$BD$55,23,FALSE),D361=11,VLOOKUP(H361,[1]Priv_Workers!$B$2:$BD$55,24,FALSE),D361=12,VLOOKUP(H361,[1]Priv_Workers!$B$2:$BD$55,25,FALSE)),C361=2016,_xlfn.IFS(D361=1,VLOOKUP(H361,[1]Priv_Workers!$B$2:$BD$55,26,FALSE),D361=2,VLOOKUP(H361,[1]Priv_Workers!$B$2:$BD$55,27,FALSE),D361=3,VLOOKUP(H361,[1]Priv_Workers!$B$2:$BD$55,28,FALSE),D361=4,VLOOKUP(H361,[1]Priv_Workers!$B$2:$BD$55,29,FALSE),D361=5,VLOOKUP(H361,[1]Priv_Workers!$B$2:$BD$55,30,FALSE),D361=6,VLOOKUP(H361,[1]Priv_Workers!$B$2:$BD$55,31,FALSE),D361=7,VLOOKUP(H361,[1]Priv_Workers!$B$2:$BD$55,32,FALSE),D361=8,VLOOKUP(H361,[1]Priv_Workers!$B$2:$BD$55,33,FALSE),D361=9,VLOOKUP(H361,[1]Priv_Workers!$B$2:$BD$55,34,FALSE),D361=10,VLOOKUP(H361,[1]Priv_Workers!$B$2:$BD$55,35,FALSE),D361=11,VLOOKUP(H361,[1]Priv_Workers!$B$2:$BD$55,36,FALSE),D361=12,VLOOKUP(H361,[1]Priv_Workers!$B$2:$BD$55,37,FALSE)),C361=2017,_xlfn.IFS(D361=1,VLOOKUP(H361,[1]Priv_Workers!$B$2:$BD$55,38,FALSE),D361=2,VLOOKUP(H361,[1]Priv_Workers!$B$2:$BD$55,39,FALSE),D361=3,VLOOKUP(H361,[1]Priv_Workers!$B$2:$BD$55,40,FALSE),D361=4,VLOOKUP(H361,[1]Priv_Workers!$B$2:$BD$55,41,FALSE),D361=5,VLOOKUP(H361,[1]Priv_Workers!$B$2:$BD$55,42,FALSE),D361=6,VLOOKUP(H361,[1]Priv_Workers!$B$2:$BD$55,43,FALSE),D361=7,VLOOKUP(H361,[1]Priv_Workers!$B$2:$BD$55,43,FALSE),D361=8,VLOOKUP(H361,[1]Priv_Workers!$B$2:$BD$55,44,FALSE),D361=9,VLOOKUP(H361,[1]Priv_Workers!$B$2:$BD$55,45,FALSE),D361=10,VLOOKUP(H361,[1]Priv_Workers!$B$2:$BD$55,46,FALSE),D361=11,VLOOKUP(H361,[1]Priv_Workers!$B$2:$BD$55,47,FALSE),D361=12,VLOOKUP(H361,[1]Priv_Workers!$B$2:$BD$55,48)),C361=2018,_xlfn.IFS(D361=1,VLOOKUP(H361,[1]Priv_Workers!$B$2:$BD$55,49,FALSE),D361=2,VLOOKUP(H361,[1]Priv_Workers!$B$2:$BD$55,50,FALSE),D361=3,VLOOKUP(H361,[1]Priv_Workers!$B$2:$BD$55,51,FALSE),D361=4,VLOOKUP(H361,[1]Priv_Workers!$B$2:$BD$55,52,FALSE),D361=5,VLOOKUP(H361,[1]Priv_Workers!$B$2:$BD$55,53,FALSE),D361=6,VLOOKUP(H361,[1]Priv_Workers!$B$2:$BD$55,54)))</f>
        <v>3420386</v>
      </c>
      <c r="X361" s="3">
        <f t="shared" si="43"/>
        <v>8.9346640993151071E-4</v>
      </c>
      <c r="Y361" s="2">
        <f>_xlfn.IFS(C361=2014, _xlfn.IFS(E361=1, VLOOKUP(H361, [1]Wage_Info!$B$2:$AH$55, 2, FALSE), E361=2, VLOOKUP(H361, [1]Wage_Info!$B$2:$AH$55, 3, FALSE), E361=3, VLOOKUP(H361, [1]Wage_Info!$B$2:$AH$55, 4, FALSE), E361=4, VLOOKUP(H361, [1]Wage_Info!$B$2:$AH$55, 5, FALSE)), C361=2015, _xlfn.IFS(E361=1, VLOOKUP(H361, [1]Wage_Info!$B$2:$AH$55, 6, FALSE), E361=2, VLOOKUP(H361, [1]Wage_Info!$B$2:$AH$55, 7, FALSE), E361=3, VLOOKUP(H361, [1]Wage_Info!$B$2:$AH$55, 8, FALSE), E361=4, VLOOKUP(H361, [1]Wage_Info!$B$2:$AH$55, 9, FALSE)), C361=2016, _xlfn.IFS(E361=1, VLOOKUP(H361, [1]Wage_Info!$B$2:$AH$55, 10, FALSE), E361=2, VLOOKUP(H361, [1]Wage_Info!$B$2:$AH$55, 11, FALSE), E361=3, VLOOKUP(H361, [1]Wage_Info!$B$2:$AH$55, 12, FALSE), E361=4, VLOOKUP(H361, [1]Wage_Info!$B$2:$AH$55, 13, FALSE)), C361=2017, _xlfn.IFS(E361=1, VLOOKUP(H361, [1]Wage_Info!$B$2:$AH$55, 14, FALSE), E361=2, VLOOKUP(H361, [1]Wage_Info!$B$2:$AH$55, 15, FALSE), E361=3, VLOOKUP(H361, [1]Wage_Info!$B$2:$AH$55, 16, FALSE), E361=4, VLOOKUP(H361, [1]Wage_Info!$B$2:$AH$55, 17, FALSE)), C361 = 2018, _xlfn.IFS(E361=1, VLOOKUP(H361, [1]Wage_Info!$B$2:$AH$55, 18, FALSE), E361=3, VLOOKUP(H361, [1]Wage_Info!$B$2:$AH$55, 19, FALSE)))</f>
        <v>34888180</v>
      </c>
      <c r="Z361" s="2">
        <f>_xlfn.IFS(C361=2014, _xlfn.IFS(E361=1, VLOOKUP(H361, [1]Wage_Info!$B$2:$AL$55, 20, FALSE), E361=2, VLOOKUP(H361, [1]Wage_Info!$B$2:$AL$55, 21, FALSE), E361=3, VLOOKUP(H361, [1]Wage_Info!$B$2:$AL$55, 22, FALSE), E361=4, VLOOKUP(H361, [1]Wage_Info!$B$2:$AL$55, 23, FALSE)), C361=2015, _xlfn.IFS(E361=1, VLOOKUP(H361, [1]Wage_Info!$B$2:$AL$55, 24, FALSE), E361=2, VLOOKUP(H361, [1]Wage_Info!$B$2:$AL$55, 25, FALSE), E361=3, VLOOKUP(H361, [1]Wage_Info!$B$2:$AL$55, 26, FALSE), E361=4, VLOOKUP(H361, [1]Wage_Info!$B$2:$AL$55, 27, FALSE)), C361=2016, _xlfn.IFS(E361=1, VLOOKUP(H361, [1]Wage_Info!$B$2:$AL$55, 28, FALSE), E361=2, VLOOKUP(H361, [1]Wage_Info!$B$2:$AL$55, 29, FALSE), E361=3, VLOOKUP(H361, [1]Wage_Info!$B$2:$AL$55, 30, FALSE), E361=4, VLOOKUP(H361, [1]Wage_Info!$B$2:$AL$55, 31, FALSE)), C361=2017, _xlfn.IFS(E361=1, VLOOKUP(H361, [1]Wage_Info!$B$2:$AL$55, 32, FALSE), E361=2, VLOOKUP(H361, [1]Wage_Info!$B$2:$AL$55, 33, FALSE), E361=3, VLOOKUP(H361, [1]Wage_Info!$B$2:$AL$55, 34, FALSE), E361=4, VLOOKUP(H361, [1]Wage_Info!$B$2:$AL$55, 35, FALSE)), C361 = 2018, _xlfn.IFS(E361=1, VLOOKUP(H361, [1]Wage_Info!$B$2:$AL$55, 36, FALSE), E361=2, VLOOKUP(H361, [1]Wage_Info!$B$2:$AL$55, 37, FALSE)))</f>
        <v>39744448611</v>
      </c>
      <c r="AA361" s="4">
        <f t="shared" si="44"/>
        <v>8.7781265608863075E-4</v>
      </c>
      <c r="AB361">
        <f>[1]Key!C361</f>
        <v>1</v>
      </c>
      <c r="AC361">
        <f t="shared" si="45"/>
        <v>0</v>
      </c>
      <c r="AD361">
        <f t="shared" si="46"/>
        <v>0</v>
      </c>
      <c r="AE361">
        <f t="shared" si="47"/>
        <v>0</v>
      </c>
      <c r="AF361">
        <f>[1]Key!D361</f>
        <v>0</v>
      </c>
    </row>
    <row r="362" spans="1:32" x14ac:dyDescent="0.3">
      <c r="A362">
        <v>361</v>
      </c>
      <c r="B362">
        <v>41</v>
      </c>
      <c r="C362">
        <v>2013</v>
      </c>
      <c r="D362">
        <v>10</v>
      </c>
      <c r="E362">
        <f t="shared" si="40"/>
        <v>4</v>
      </c>
      <c r="F362">
        <v>2015</v>
      </c>
      <c r="G362" t="s">
        <v>62</v>
      </c>
      <c r="H362" s="1">
        <f>VALUE(IF(G362="foreign",53,SUBSTITUTE(G362,G362,VLOOKUP(G362,[1]Key!$G$2:$H$55,2,))))</f>
        <v>53</v>
      </c>
      <c r="I362" t="s">
        <v>32</v>
      </c>
      <c r="J362">
        <f>VALUE(_xlfn.IFS(I362="foreign",53,I362="fictional",54, I362="unspecified", 55, NOT(OR(I362="foreign",I362="fictional")),SUBSTITUTE(I362,I362,VLOOKUP(I362,[1]Key!$G$2:$H$55,2,))))</f>
        <v>53</v>
      </c>
      <c r="K362">
        <f t="shared" si="41"/>
        <v>1</v>
      </c>
      <c r="L362">
        <f>VLOOKUP(H362, [1]Key!$H$2:$K$54, 2)</f>
        <v>0</v>
      </c>
      <c r="M362">
        <f>VLOOKUP(J362, [1]Key!$H$2:$K$54, 2)</f>
        <v>0</v>
      </c>
      <c r="N362">
        <f>VLOOKUP("*"&amp;G362&amp;"*",[1]Key!$N$2:$O$6,2,FALSE)</f>
        <v>0</v>
      </c>
      <c r="O362">
        <f>VLOOKUP("*"&amp;G362&amp;"*",[1]Key!$R$2:$S$11,2,FALSE)</f>
        <v>0</v>
      </c>
      <c r="P362">
        <v>3415</v>
      </c>
      <c r="Q362" s="2">
        <v>5000000</v>
      </c>
      <c r="R362" t="s">
        <v>124</v>
      </c>
      <c r="S362">
        <f>VLOOKUP(R362, [1]Key!$U$2:$V$27, 2, FALSE)</f>
        <v>15</v>
      </c>
      <c r="T362">
        <f t="shared" si="42"/>
        <v>1</v>
      </c>
      <c r="U362" t="e">
        <f>_xlfn.IFS(C362=2018, VLOOKUP(H362, '[1]State Pop'!$B$2:$G$55,6),C362=2017, VLOOKUP(H362, '[1]State Pop'!$B$2:$F$55,5),C362=2016, VLOOKUP(H362, '[1]State Pop'!$B$2:$F$55,4), C362=2015, VLOOKUP(H362, '[1]State Pop'!$B$2:$F$55,3), C362=2014, VLOOKUP(H362, '[1]State Pop'!$B$2:$F$55,2))</f>
        <v>#N/A</v>
      </c>
      <c r="V362" t="e">
        <f>_xlfn.IFS(C362=2014,_xlfn.IFS(D362=1,VLOOKUP(H362,[1]Film_Workers!$B$2:$BD$55,2,FALSE),D362=2,VLOOKUP(H362,[1]Film_Workers!$B$2:$BD$55,3,FALSE),D362=3,VLOOKUP(H362,[1]Film_Workers!$B$2:$BD$55,4,FALSE),D362=4,VLOOKUP(H362,[1]Film_Workers!$B$2:$BD$55,5,FALSE),D362=5,VLOOKUP(H362,[1]Film_Workers!$B$2:$BD$55,6,FALSE),D362=6,VLOOKUP(H362,[1]Film_Workers!$B$2:$BD$55,7,FALSE),D362=7,VLOOKUP(H362,[1]Film_Workers!$B$2:$BD$55,8,FALSE),D362=8,VLOOKUP(H362,[1]Film_Workers!$B$2:$BD$55,9,FALSE),D362=9,VLOOKUP(H362,[1]Film_Workers!$B$2:$BD$55,10,FALSE),D362=10,VLOOKUP(H362,[1]Film_Workers!$B$2:$BD$55,11,FALSE),D362=11,VLOOKUP(H362,[1]Film_Workers!$B$2:$BD$55,12,FALSE),D362=12,VLOOKUP(H362,[1]Film_Workers!$B$2:$BD$55,13,FALSE)),C362=2015,_xlfn.IFS(D362=1,VLOOKUP(H362,[1]Film_Workers!$B$2:$BD$55,14,FALSE),D362=2,VLOOKUP(H362,[1]Film_Workers!$B$2:$BD$55,15,FALSE),D362=3,VLOOKUP(H362,[1]Film_Workers!$B$2:$BD$55,16,FALSE),D362=4,VLOOKUP(H362,[1]Film_Workers!$B$2:$BD$55,17,FALSE),D362=5,VLOOKUP(H362,[1]Film_Workers!$B$2:$BD$55,18,FALSE),D362=6,VLOOKUP(H362,[1]Film_Workers!$B$2:$BD$55,19,FALSE),D362=7,VLOOKUP(H362,[1]Film_Workers!$B$2:$BD$55,20,FALSE),D362=8,VLOOKUP(H362,[1]Film_Workers!$B$2:$BD$55,21,FALSE),D362=9,VLOOKUP(H362,[1]Film_Workers!$B$2:$BD$55,22,FALSE),D362=10,VLOOKUP(H362,[1]Film_Workers!$B$2:$BD$55,23,FALSE),D362=11,VLOOKUP(H362,[1]Film_Workers!$B$2:$BD$55,24,FALSE),D362=12,VLOOKUP(H362,[1]Film_Workers!$B$2:$BD$55,25,FALSE)),C362=2016,_xlfn.IFS(D362=1,VLOOKUP(H362,[1]Film_Workers!$B$2:$BD$55,26,FALSE),D362=2,VLOOKUP(H362,[1]Film_Workers!$B$2:$BD$55,27,FALSE),D362=3,VLOOKUP(H362,[1]Film_Workers!$B$2:$BD$55,28,FALSE),D362=4,VLOOKUP(H362,[1]Film_Workers!$B$2:$BD$55,29,FALSE),D362=5,VLOOKUP(H362,[1]Film_Workers!$B$2:$BD$55,30,FALSE),D362=6,VLOOKUP(H362,[1]Film_Workers!$B$2:$BD$55,31,FALSE),D362=7,VLOOKUP(H362,[1]Film_Workers!$B$2:$BD$55,32,FALSE),D362=8,VLOOKUP(H362,[1]Film_Workers!$B$2:$BD$55,33,FALSE),D362=9,VLOOKUP(H362,[1]Film_Workers!$B$2:$BD$55,34,FALSE),D362=10,VLOOKUP(H362,[1]Film_Workers!$B$2:$BD$55,35,FALSE),D362=11,VLOOKUP(H362,[1]Film_Workers!$B$2:$BD$55,36,FALSE),D362=12,VLOOKUP(H362,[1]Film_Workers!$B$2:$BD$55,37,FALSE)),C362=2017,_xlfn.IFS(D362=1,VLOOKUP(H362,[1]Film_Workers!$B$2:$BD$55,38,FALSE),D362=2,VLOOKUP(H362,[1]Film_Workers!$B$2:$BD$55,39,FALSE),D362=3,VLOOKUP(H362,[1]Film_Workers!$B$2:$BD$55,40,FALSE),D362=4,VLOOKUP(H362,[1]Film_Workers!$B$2:$BD$55,41,FALSE),D362=5,VLOOKUP(H362,[1]Film_Workers!$B$2:$BD$55,42,FALSE),D362=6,VLOOKUP(H362,[1]Film_Workers!$B$2:$BD$55,43,FALSE),D362=7,VLOOKUP(H362,[1]Film_Workers!$B$2:$BD$55,43,FALSE),D362=8,VLOOKUP(H362,[1]Film_Workers!$B$2:$BD$55,44,FALSE),D362=9,VLOOKUP(H362,[1]Film_Workers!$B$2:$BD$55,45,FALSE),D362=10,VLOOKUP(H362,[1]Film_Workers!$B$2:$BD$55,46,FALSE),D362=11,VLOOKUP(H362,[1]Film_Workers!$B$2:$BD$55,47,FALSE),D362=12,VLOOKUP(H362,[1]Film_Workers!$B$2:$BD$55,48)),C362=2018,_xlfn.IFS(D362=1,VLOOKUP(H362,[1]Film_Workers!$B$2:$BD$55,49,FALSE),D362=2,VLOOKUP(H362,[1]Film_Workers!$B$2:$BD$55,50,FALSE),D362=3,VLOOKUP(H362,[1]Film_Workers!$B$2:$BD$55,51,FALSE),D362=4,VLOOKUP(H362,[1]Film_Workers!$B$2:$BD$55,52,FALSE),D362=5,VLOOKUP(H362,[1]Film_Workers!$B$2:$BD$55,53,FALSE),D362=6,VLOOKUP(H362,[1]Film_Workers!$B$2:$BD$55,54)))</f>
        <v>#N/A</v>
      </c>
      <c r="W362" t="e">
        <f>_xlfn.IFS(C362=2014,_xlfn.IFS(D362=1,VLOOKUP(H362,[1]Priv_Workers!$B$2:$BD$55,2,FALSE),D362=2,VLOOKUP(H362,[1]Priv_Workers!$B$2:$BD$55,3,FALSE),D362=3,VLOOKUP(H362,[1]Priv_Workers!$B$2:$BD$55,4,FALSE),D362=4,VLOOKUP(H362,[1]Priv_Workers!$B$2:$BD$55,5,FALSE),D362=5,VLOOKUP(H362,[1]Priv_Workers!$B$2:$BD$55,6,FALSE),D362=6,VLOOKUP(H362,[1]Priv_Workers!$B$2:$BD$55,7,FALSE),D362=7,VLOOKUP(H362,[1]Priv_Workers!$B$2:$BD$55,8,FALSE),D362=8,VLOOKUP(H362,[1]Priv_Workers!$B$2:$BD$55,9,FALSE),D362=9,VLOOKUP(H362,[1]Priv_Workers!$B$2:$BD$55,10,FALSE),D362=10,VLOOKUP(H362,[1]Priv_Workers!$B$2:$BD$55,11,FALSE),D362=11,VLOOKUP(H362,[1]Priv_Workers!$B$2:$BD$55,12,FALSE),D362=12,VLOOKUP(H362,[1]Priv_Workers!$B$2:$BD$55,13,FALSE)),C362=2015,_xlfn.IFS(D362=1,VLOOKUP(H362,[1]Priv_Workers!$B$2:$BD$55,14,FALSE),D362=2,VLOOKUP(H362,[1]Priv_Workers!$B$2:$BD$55,15,FALSE),D362=3,VLOOKUP(H362,[1]Priv_Workers!$B$2:$BD$55,16,FALSE),D362=4,VLOOKUP(H362,[1]Priv_Workers!$B$2:$BD$55,17,FALSE),D362=5,VLOOKUP(H362,[1]Priv_Workers!$B$2:$BD$55,18,FALSE),D362=6,VLOOKUP(H362,[1]Priv_Workers!$B$2:$BD$55,19,FALSE),D362=7,VLOOKUP(H362,[1]Priv_Workers!$B$2:$BD$55,20,FALSE),D362=8,VLOOKUP(H362,[1]Priv_Workers!$B$2:$BD$55,21,FALSE),D362=9,VLOOKUP(H362,[1]Priv_Workers!$B$2:$BD$55,22,FALSE),D362=10,VLOOKUP(H362,[1]Priv_Workers!$B$2:$BD$55,23,FALSE),D362=11,VLOOKUP(H362,[1]Priv_Workers!$B$2:$BD$55,24,FALSE),D362=12,VLOOKUP(H362,[1]Priv_Workers!$B$2:$BD$55,25,FALSE)),C362=2016,_xlfn.IFS(D362=1,VLOOKUP(H362,[1]Priv_Workers!$B$2:$BD$55,26,FALSE),D362=2,VLOOKUP(H362,[1]Priv_Workers!$B$2:$BD$55,27,FALSE),D362=3,VLOOKUP(H362,[1]Priv_Workers!$B$2:$BD$55,28,FALSE),D362=4,VLOOKUP(H362,[1]Priv_Workers!$B$2:$BD$55,29,FALSE),D362=5,VLOOKUP(H362,[1]Priv_Workers!$B$2:$BD$55,30,FALSE),D362=6,VLOOKUP(H362,[1]Priv_Workers!$B$2:$BD$55,31,FALSE),D362=7,VLOOKUP(H362,[1]Priv_Workers!$B$2:$BD$55,32,FALSE),D362=8,VLOOKUP(H362,[1]Priv_Workers!$B$2:$BD$55,33,FALSE),D362=9,VLOOKUP(H362,[1]Priv_Workers!$B$2:$BD$55,34,FALSE),D362=10,VLOOKUP(H362,[1]Priv_Workers!$B$2:$BD$55,35,FALSE),D362=11,VLOOKUP(H362,[1]Priv_Workers!$B$2:$BD$55,36,FALSE),D362=12,VLOOKUP(H362,[1]Priv_Workers!$B$2:$BD$55,37,FALSE)),C362=2017,_xlfn.IFS(D362=1,VLOOKUP(H362,[1]Priv_Workers!$B$2:$BD$55,38,FALSE),D362=2,VLOOKUP(H362,[1]Priv_Workers!$B$2:$BD$55,39,FALSE),D362=3,VLOOKUP(H362,[1]Priv_Workers!$B$2:$BD$55,40,FALSE),D362=4,VLOOKUP(H362,[1]Priv_Workers!$B$2:$BD$55,41,FALSE),D362=5,VLOOKUP(H362,[1]Priv_Workers!$B$2:$BD$55,42,FALSE),D362=6,VLOOKUP(H362,[1]Priv_Workers!$B$2:$BD$55,43,FALSE),D362=7,VLOOKUP(H362,[1]Priv_Workers!$B$2:$BD$55,43,FALSE),D362=8,VLOOKUP(H362,[1]Priv_Workers!$B$2:$BD$55,44,FALSE),D362=9,VLOOKUP(H362,[1]Priv_Workers!$B$2:$BD$55,45,FALSE),D362=10,VLOOKUP(H362,[1]Priv_Workers!$B$2:$BD$55,46,FALSE),D362=11,VLOOKUP(H362,[1]Priv_Workers!$B$2:$BD$55,47,FALSE),D362=12,VLOOKUP(H362,[1]Priv_Workers!$B$2:$BD$55,48)),C362=2018,_xlfn.IFS(D362=1,VLOOKUP(H362,[1]Priv_Workers!$B$2:$BD$55,49,FALSE),D362=2,VLOOKUP(H362,[1]Priv_Workers!$B$2:$BD$55,50,FALSE),D362=3,VLOOKUP(H362,[1]Priv_Workers!$B$2:$BD$55,51,FALSE),D362=4,VLOOKUP(H362,[1]Priv_Workers!$B$2:$BD$55,52,FALSE),D362=5,VLOOKUP(H362,[1]Priv_Workers!$B$2:$BD$55,53,FALSE),D362=6,VLOOKUP(H362,[1]Priv_Workers!$B$2:$BD$55,54)))</f>
        <v>#N/A</v>
      </c>
      <c r="X362" s="3" t="e">
        <f t="shared" si="43"/>
        <v>#N/A</v>
      </c>
      <c r="Y362" s="2" t="e">
        <f>_xlfn.IFS(C362=2014, _xlfn.IFS(E362=1, VLOOKUP(H362, [1]Wage_Info!$B$2:$AH$55, 2, FALSE), E362=2, VLOOKUP(H362, [1]Wage_Info!$B$2:$AH$55, 3, FALSE), E362=3, VLOOKUP(H362, [1]Wage_Info!$B$2:$AH$55, 4, FALSE), E362=4, VLOOKUP(H362, [1]Wage_Info!$B$2:$AH$55, 5, FALSE)), C362=2015, _xlfn.IFS(E362=1, VLOOKUP(H362, [1]Wage_Info!$B$2:$AH$55, 6, FALSE), E362=2, VLOOKUP(H362, [1]Wage_Info!$B$2:$AH$55, 7, FALSE), E362=3, VLOOKUP(H362, [1]Wage_Info!$B$2:$AH$55, 8, FALSE), E362=4, VLOOKUP(H362, [1]Wage_Info!$B$2:$AH$55, 9, FALSE)), C362=2016, _xlfn.IFS(E362=1, VLOOKUP(H362, [1]Wage_Info!$B$2:$AH$55, 10, FALSE), E362=2, VLOOKUP(H362, [1]Wage_Info!$B$2:$AH$55, 11, FALSE), E362=3, VLOOKUP(H362, [1]Wage_Info!$B$2:$AH$55, 12, FALSE), E362=4, VLOOKUP(H362, [1]Wage_Info!$B$2:$AH$55, 13, FALSE)), C362=2017, _xlfn.IFS(E362=1, VLOOKUP(H362, [1]Wage_Info!$B$2:$AH$55, 14, FALSE), E362=2, VLOOKUP(H362, [1]Wage_Info!$B$2:$AH$55, 15, FALSE), E362=3, VLOOKUP(H362, [1]Wage_Info!$B$2:$AH$55, 16, FALSE), E362=4, VLOOKUP(H362, [1]Wage_Info!$B$2:$AH$55, 17, FALSE)), C362 = 2018, _xlfn.IFS(E362=1, VLOOKUP(H362, [1]Wage_Info!$B$2:$AH$55, 18, FALSE), E362=3, VLOOKUP(H362, [1]Wage_Info!$B$2:$AH$55, 19, FALSE)))</f>
        <v>#N/A</v>
      </c>
      <c r="Z362" s="2" t="e">
        <f>_xlfn.IFS(C362=2014, _xlfn.IFS(E362=1, VLOOKUP(H362, [1]Wage_Info!$B$2:$AL$55, 20, FALSE), E362=2, VLOOKUP(H362, [1]Wage_Info!$B$2:$AL$55, 21, FALSE), E362=3, VLOOKUP(H362, [1]Wage_Info!$B$2:$AL$55, 22, FALSE), E362=4, VLOOKUP(H362, [1]Wage_Info!$B$2:$AL$55, 23, FALSE)), C362=2015, _xlfn.IFS(E362=1, VLOOKUP(H362, [1]Wage_Info!$B$2:$AL$55, 24, FALSE), E362=2, VLOOKUP(H362, [1]Wage_Info!$B$2:$AL$55, 25, FALSE), E362=3, VLOOKUP(H362, [1]Wage_Info!$B$2:$AL$55, 26, FALSE), E362=4, VLOOKUP(H362, [1]Wage_Info!$B$2:$AL$55, 27, FALSE)), C362=2016, _xlfn.IFS(E362=1, VLOOKUP(H362, [1]Wage_Info!$B$2:$AL$55, 28, FALSE), E362=2, VLOOKUP(H362, [1]Wage_Info!$B$2:$AL$55, 29, FALSE), E362=3, VLOOKUP(H362, [1]Wage_Info!$B$2:$AL$55, 30, FALSE), E362=4, VLOOKUP(H362, [1]Wage_Info!$B$2:$AL$55, 31, FALSE)), C362=2017, _xlfn.IFS(E362=1, VLOOKUP(H362, [1]Wage_Info!$B$2:$AL$55, 32, FALSE), E362=2, VLOOKUP(H362, [1]Wage_Info!$B$2:$AL$55, 33, FALSE), E362=3, VLOOKUP(H362, [1]Wage_Info!$B$2:$AL$55, 34, FALSE), E362=4, VLOOKUP(H362, [1]Wage_Info!$B$2:$AL$55, 35, FALSE)), C362 = 2018, _xlfn.IFS(E362=1, VLOOKUP(H362, [1]Wage_Info!$B$2:$AL$55, 36, FALSE), E362=2, VLOOKUP(H362, [1]Wage_Info!$B$2:$AL$55, 37, FALSE)))</f>
        <v>#N/A</v>
      </c>
      <c r="AA362" s="4" t="e">
        <f t="shared" si="44"/>
        <v>#N/A</v>
      </c>
      <c r="AB362">
        <f>[1]Key!C362</f>
        <v>1</v>
      </c>
      <c r="AC362">
        <f t="shared" si="45"/>
        <v>0</v>
      </c>
      <c r="AD362">
        <f t="shared" si="46"/>
        <v>0</v>
      </c>
      <c r="AE362">
        <f t="shared" si="47"/>
        <v>0</v>
      </c>
      <c r="AF362">
        <f>[1]Key!D362</f>
        <v>0</v>
      </c>
    </row>
    <row r="363" spans="1:32" x14ac:dyDescent="0.3">
      <c r="A363">
        <v>362</v>
      </c>
      <c r="B363">
        <v>42</v>
      </c>
      <c r="C363">
        <v>2014</v>
      </c>
      <c r="D363">
        <v>8</v>
      </c>
      <c r="E363">
        <f t="shared" si="40"/>
        <v>3</v>
      </c>
      <c r="F363">
        <v>2015</v>
      </c>
      <c r="G363" t="s">
        <v>138</v>
      </c>
      <c r="H363" s="1">
        <f>VALUE(IF(G363="foreign",53,SUBSTITUTE(G363,G363,VLOOKUP(G363,[1]Key!$G$2:$H$55,2,))))</f>
        <v>41</v>
      </c>
      <c r="I363" t="s">
        <v>70</v>
      </c>
      <c r="J363">
        <f>VALUE(_xlfn.IFS(I363="foreign",53,I363="fictional",54, I363="unspecified", 55, NOT(OR(I363="foreign",I363="fictional")),SUBSTITUTE(I363,I363,VLOOKUP(I363,[1]Key!$G$2:$H$55,2,))))</f>
        <v>10</v>
      </c>
      <c r="K363">
        <f t="shared" si="41"/>
        <v>0</v>
      </c>
      <c r="L363">
        <f>VLOOKUP(H363, [1]Key!$H$2:$K$54, 2)</f>
        <v>3</v>
      </c>
      <c r="M363">
        <f>VLOOKUP(J363, [1]Key!$H$2:$K$54, 2)</f>
        <v>3</v>
      </c>
      <c r="N363">
        <f>VLOOKUP("*"&amp;G363&amp;"*",[1]Key!$N$2:$O$6,2,FALSE)</f>
        <v>3</v>
      </c>
      <c r="O363">
        <f>VLOOKUP("*"&amp;G363&amp;"*",[1]Key!$R$2:$S$11,2,FALSE)</f>
        <v>7</v>
      </c>
      <c r="P363">
        <v>3376</v>
      </c>
      <c r="Q363" s="2">
        <v>14800000</v>
      </c>
      <c r="R363" t="s">
        <v>37</v>
      </c>
      <c r="S363">
        <f>VLOOKUP(R363, [1]Key!$U$2:$V$50, 2, FALSE)</f>
        <v>3</v>
      </c>
      <c r="T363">
        <f t="shared" si="42"/>
        <v>0</v>
      </c>
      <c r="U363">
        <f>_xlfn.IFS(C363=2018, VLOOKUP(H363, '[1]State Pop'!$B$2:$G$55,6),C363=2017, VLOOKUP(H363, '[1]State Pop'!$B$2:$F$55,5),C363=2016, VLOOKUP(H363, '[1]State Pop'!$B$2:$F$55,4), C363=2015, VLOOKUP(H363, '[1]State Pop'!$B$2:$F$55,3), C363=2014, VLOOKUP(H363, '[1]State Pop'!$B$2:$F$55,2))</f>
        <v>4824758</v>
      </c>
      <c r="V363">
        <f>_xlfn.IFS(C363=2014,_xlfn.IFS(D363=1,VLOOKUP(H363,[1]Film_Workers!$B$2:$BD$55,2,FALSE),D363=2,VLOOKUP(H363,[1]Film_Workers!$B$2:$BD$55,3,FALSE),D363=3,VLOOKUP(H363,[1]Film_Workers!$B$2:$BD$55,4,FALSE),D363=4,VLOOKUP(H363,[1]Film_Workers!$B$2:$BD$55,5,FALSE),D363=5,VLOOKUP(H363,[1]Film_Workers!$B$2:$BD$55,6,FALSE),D363=6,VLOOKUP(H363,[1]Film_Workers!$B$2:$BD$55,7,FALSE),D363=7,VLOOKUP(H363,[1]Film_Workers!$B$2:$BD$55,8,FALSE),D363=8,VLOOKUP(H363,[1]Film_Workers!$B$2:$BD$55,9,FALSE),D363=9,VLOOKUP(H363,[1]Film_Workers!$B$2:$BD$55,10,FALSE),D363=10,VLOOKUP(H363,[1]Film_Workers!$B$2:$BD$55,11,FALSE),D363=11,VLOOKUP(H363,[1]Film_Workers!$B$2:$BD$55,12,FALSE),D363=12,VLOOKUP(H363,[1]Film_Workers!$B$2:$BD$55,13,FALSE)),C363=2015,_xlfn.IFS(D363=1,VLOOKUP(H363,[1]Film_Workers!$B$2:$BD$55,14,FALSE),D363=2,VLOOKUP(H363,[1]Film_Workers!$B$2:$BD$55,15,FALSE),D363=3,VLOOKUP(H363,[1]Film_Workers!$B$2:$BD$55,16,FALSE),D363=4,VLOOKUP(H363,[1]Film_Workers!$B$2:$BD$55,17,FALSE),D363=5,VLOOKUP(H363,[1]Film_Workers!$B$2:$BD$55,18,FALSE),D363=6,VLOOKUP(H363,[1]Film_Workers!$B$2:$BD$55,19,FALSE),D363=7,VLOOKUP(H363,[1]Film_Workers!$B$2:$BD$55,20,FALSE),D363=8,VLOOKUP(H363,[1]Film_Workers!$B$2:$BD$55,21,FALSE),D363=9,VLOOKUP(H363,[1]Film_Workers!$B$2:$BD$55,22,FALSE),D363=10,VLOOKUP(H363,[1]Film_Workers!$B$2:$BD$55,23,FALSE),D363=11,VLOOKUP(H363,[1]Film_Workers!$B$2:$BD$55,24,FALSE),D363=12,VLOOKUP(H363,[1]Film_Workers!$B$2:$BD$55,25,FALSE)),C363=2016,_xlfn.IFS(D363=1,VLOOKUP(H363,[1]Film_Workers!$B$2:$BD$55,26,FALSE),D363=2,VLOOKUP(H363,[1]Film_Workers!$B$2:$BD$55,27,FALSE),D363=3,VLOOKUP(H363,[1]Film_Workers!$B$2:$BD$55,28,FALSE),D363=4,VLOOKUP(H363,[1]Film_Workers!$B$2:$BD$55,29,FALSE),D363=5,VLOOKUP(H363,[1]Film_Workers!$B$2:$BD$55,30,FALSE),D363=6,VLOOKUP(H363,[1]Film_Workers!$B$2:$BD$55,31,FALSE),D363=7,VLOOKUP(H363,[1]Film_Workers!$B$2:$BD$55,32,FALSE),D363=8,VLOOKUP(H363,[1]Film_Workers!$B$2:$BD$55,33,FALSE),D363=9,VLOOKUP(H363,[1]Film_Workers!$B$2:$BD$55,34,FALSE),D363=10,VLOOKUP(H363,[1]Film_Workers!$B$2:$BD$55,35,FALSE),D363=11,VLOOKUP(H363,[1]Film_Workers!$B$2:$BD$55,36,FALSE),D363=12,VLOOKUP(H363,[1]Film_Workers!$B$2:$BD$55,37,FALSE)),C363=2017,_xlfn.IFS(D363=1,VLOOKUP(H363,[1]Film_Workers!$B$2:$BD$55,38,FALSE),D363=2,VLOOKUP(H363,[1]Film_Workers!$B$2:$BD$55,39,FALSE),D363=3,VLOOKUP(H363,[1]Film_Workers!$B$2:$BD$55,40,FALSE),D363=4,VLOOKUP(H363,[1]Film_Workers!$B$2:$BD$55,41,FALSE),D363=5,VLOOKUP(H363,[1]Film_Workers!$B$2:$BD$55,42,FALSE),D363=6,VLOOKUP(H363,[1]Film_Workers!$B$2:$BD$55,43,FALSE),D363=7,VLOOKUP(H363,[1]Film_Workers!$B$2:$BD$55,43,FALSE),D363=8,VLOOKUP(H363,[1]Film_Workers!$B$2:$BD$55,44,FALSE),D363=9,VLOOKUP(H363,[1]Film_Workers!$B$2:$BD$55,45,FALSE),D363=10,VLOOKUP(H363,[1]Film_Workers!$B$2:$BD$55,46,FALSE),D363=11,VLOOKUP(H363,[1]Film_Workers!$B$2:$BD$55,47,FALSE),D363=12,VLOOKUP(H363,[1]Film_Workers!$B$2:$BD$55,48)),C363=2018,_xlfn.IFS(D363=1,VLOOKUP(H363,[1]Film_Workers!$B$2:$BD$55,49,FALSE),D363=2,VLOOKUP(H363,[1]Film_Workers!$B$2:$BD$55,50,FALSE),D363=3,VLOOKUP(H363,[1]Film_Workers!$B$2:$BD$55,51,FALSE),D363=4,VLOOKUP(H363,[1]Film_Workers!$B$2:$BD$55,52,FALSE),D363=5,VLOOKUP(H363,[1]Film_Workers!$B$2:$BD$55,53,FALSE),D363=6,VLOOKUP(H363,[1]Film_Workers!$B$2:$BD$55,54)))</f>
        <v>235</v>
      </c>
      <c r="W363">
        <f>_xlfn.IFS(C363=2014,_xlfn.IFS(D363=1,VLOOKUP(H363,[1]Priv_Workers!$B$2:$BD$55,2,FALSE),D363=2,VLOOKUP(H363,[1]Priv_Workers!$B$2:$BD$55,3,FALSE),D363=3,VLOOKUP(H363,[1]Priv_Workers!$B$2:$BD$55,4,FALSE),D363=4,VLOOKUP(H363,[1]Priv_Workers!$B$2:$BD$55,5,FALSE),D363=5,VLOOKUP(H363,[1]Priv_Workers!$B$2:$BD$55,6,FALSE),D363=6,VLOOKUP(H363,[1]Priv_Workers!$B$2:$BD$55,7,FALSE),D363=7,VLOOKUP(H363,[1]Priv_Workers!$B$2:$BD$55,8,FALSE),D363=8,VLOOKUP(H363,[1]Priv_Workers!$B$2:$BD$55,9,FALSE),D363=9,VLOOKUP(H363,[1]Priv_Workers!$B$2:$BD$55,10,FALSE),D363=10,VLOOKUP(H363,[1]Priv_Workers!$B$2:$BD$55,11,FALSE),D363=11,VLOOKUP(H363,[1]Priv_Workers!$B$2:$BD$55,12,FALSE),D363=12,VLOOKUP(H363,[1]Priv_Workers!$B$2:$BD$55,13,FALSE)),C363=2015,_xlfn.IFS(D363=1,VLOOKUP(H363,[1]Priv_Workers!$B$2:$BD$55,14,FALSE),D363=2,VLOOKUP(H363,[1]Priv_Workers!$B$2:$BD$55,15,FALSE),D363=3,VLOOKUP(H363,[1]Priv_Workers!$B$2:$BD$55,16,FALSE),D363=4,VLOOKUP(H363,[1]Priv_Workers!$B$2:$BD$55,17,FALSE),D363=5,VLOOKUP(H363,[1]Priv_Workers!$B$2:$BD$55,18,FALSE),D363=6,VLOOKUP(H363,[1]Priv_Workers!$B$2:$BD$55,19,FALSE),D363=7,VLOOKUP(H363,[1]Priv_Workers!$B$2:$BD$55,20,FALSE),D363=8,VLOOKUP(H363,[1]Priv_Workers!$B$2:$BD$55,21,FALSE),D363=9,VLOOKUP(H363,[1]Priv_Workers!$B$2:$BD$55,22,FALSE),D363=10,VLOOKUP(H363,[1]Priv_Workers!$B$2:$BD$55,23,FALSE),D363=11,VLOOKUP(H363,[1]Priv_Workers!$B$2:$BD$55,24,FALSE),D363=12,VLOOKUP(H363,[1]Priv_Workers!$B$2:$BD$55,25,FALSE)),C363=2016,_xlfn.IFS(D363=1,VLOOKUP(H363,[1]Priv_Workers!$B$2:$BD$55,26,FALSE),D363=2,VLOOKUP(H363,[1]Priv_Workers!$B$2:$BD$55,27,FALSE),D363=3,VLOOKUP(H363,[1]Priv_Workers!$B$2:$BD$55,28,FALSE),D363=4,VLOOKUP(H363,[1]Priv_Workers!$B$2:$BD$55,29,FALSE),D363=5,VLOOKUP(H363,[1]Priv_Workers!$B$2:$BD$55,30,FALSE),D363=6,VLOOKUP(H363,[1]Priv_Workers!$B$2:$BD$55,31,FALSE),D363=7,VLOOKUP(H363,[1]Priv_Workers!$B$2:$BD$55,32,FALSE),D363=8,VLOOKUP(H363,[1]Priv_Workers!$B$2:$BD$55,33,FALSE),D363=9,VLOOKUP(H363,[1]Priv_Workers!$B$2:$BD$55,34,FALSE),D363=10,VLOOKUP(H363,[1]Priv_Workers!$B$2:$BD$55,35,FALSE),D363=11,VLOOKUP(H363,[1]Priv_Workers!$B$2:$BD$55,36,FALSE),D363=12,VLOOKUP(H363,[1]Priv_Workers!$B$2:$BD$55,37,FALSE)),C363=2017,_xlfn.IFS(D363=1,VLOOKUP(H363,[1]Priv_Workers!$B$2:$BD$55,38,FALSE),D363=2,VLOOKUP(H363,[1]Priv_Workers!$B$2:$BD$55,39,FALSE),D363=3,VLOOKUP(H363,[1]Priv_Workers!$B$2:$BD$55,40,FALSE),D363=4,VLOOKUP(H363,[1]Priv_Workers!$B$2:$BD$55,41,FALSE),D363=5,VLOOKUP(H363,[1]Priv_Workers!$B$2:$BD$55,42,FALSE),D363=6,VLOOKUP(H363,[1]Priv_Workers!$B$2:$BD$55,43,FALSE),D363=7,VLOOKUP(H363,[1]Priv_Workers!$B$2:$BD$55,43,FALSE),D363=8,VLOOKUP(H363,[1]Priv_Workers!$B$2:$BD$55,44,FALSE),D363=9,VLOOKUP(H363,[1]Priv_Workers!$B$2:$BD$55,45,FALSE),D363=10,VLOOKUP(H363,[1]Priv_Workers!$B$2:$BD$55,46,FALSE),D363=11,VLOOKUP(H363,[1]Priv_Workers!$B$2:$BD$55,47,FALSE),D363=12,VLOOKUP(H363,[1]Priv_Workers!$B$2:$BD$55,48)),C363=2018,_xlfn.IFS(D363=1,VLOOKUP(H363,[1]Priv_Workers!$B$2:$BD$55,49,FALSE),D363=2,VLOOKUP(H363,[1]Priv_Workers!$B$2:$BD$55,50,FALSE),D363=3,VLOOKUP(H363,[1]Priv_Workers!$B$2:$BD$55,51,FALSE),D363=4,VLOOKUP(H363,[1]Priv_Workers!$B$2:$BD$55,52,FALSE),D363=5,VLOOKUP(H363,[1]Priv_Workers!$B$2:$BD$55,53,FALSE),D363=6,VLOOKUP(H363,[1]Priv_Workers!$B$2:$BD$55,54)))</f>
        <v>1572221</v>
      </c>
      <c r="X363" s="3">
        <f t="shared" si="43"/>
        <v>1.4947008086013352E-4</v>
      </c>
      <c r="Y363" s="2">
        <f>_xlfn.IFS(C363=2014, _xlfn.IFS(E363=1, VLOOKUP(H363, [1]Wage_Info!$B$2:$AH$55, 2, FALSE), E363=2, VLOOKUP(H363, [1]Wage_Info!$B$2:$AH$55, 3, FALSE), E363=3, VLOOKUP(H363, [1]Wage_Info!$B$2:$AH$55, 4, FALSE), E363=4, VLOOKUP(H363, [1]Wage_Info!$B$2:$AH$55, 5, FALSE)), C363=2015, _xlfn.IFS(E363=1, VLOOKUP(H363, [1]Wage_Info!$B$2:$AH$55, 6, FALSE), E363=2, VLOOKUP(H363, [1]Wage_Info!$B$2:$AH$55, 7, FALSE), E363=3, VLOOKUP(H363, [1]Wage_Info!$B$2:$AH$55, 8, FALSE), E363=4, VLOOKUP(H363, [1]Wage_Info!$B$2:$AH$55, 9, FALSE)), C363=2016, _xlfn.IFS(E363=1, VLOOKUP(H363, [1]Wage_Info!$B$2:$AH$55, 10, FALSE), E363=2, VLOOKUP(H363, [1]Wage_Info!$B$2:$AH$55, 11, FALSE), E363=3, VLOOKUP(H363, [1]Wage_Info!$B$2:$AH$55, 12, FALSE), E363=4, VLOOKUP(H363, [1]Wage_Info!$B$2:$AH$55, 13, FALSE)), C363=2017, _xlfn.IFS(E363=1, VLOOKUP(H363, [1]Wage_Info!$B$2:$AH$55, 14, FALSE), E363=2, VLOOKUP(H363, [1]Wage_Info!$B$2:$AH$55, 15, FALSE), E363=3, VLOOKUP(H363, [1]Wage_Info!$B$2:$AH$55, 16, FALSE), E363=4, VLOOKUP(H363, [1]Wage_Info!$B$2:$AH$55, 17, FALSE)), C363 = 2018, _xlfn.IFS(E363=1, VLOOKUP(H363, [1]Wage_Info!$B$2:$AH$55, 18, FALSE), E363=3, VLOOKUP(H363, [1]Wage_Info!$B$2:$AH$55, 19, FALSE)))</f>
        <v>2558758</v>
      </c>
      <c r="Z363" s="2">
        <f>_xlfn.IFS(C363=2014, _xlfn.IFS(E363=1, VLOOKUP(H363, [1]Wage_Info!$B$2:$AL$55, 20, FALSE), E363=2, VLOOKUP(H363, [1]Wage_Info!$B$2:$AL$55, 21, FALSE), E363=3, VLOOKUP(H363, [1]Wage_Info!$B$2:$AL$55, 22, FALSE), E363=4, VLOOKUP(H363, [1]Wage_Info!$B$2:$AL$55, 23, FALSE)), C363=2015, _xlfn.IFS(E363=1, VLOOKUP(H363, [1]Wage_Info!$B$2:$AL$55, 24, FALSE), E363=2, VLOOKUP(H363, [1]Wage_Info!$B$2:$AL$55, 25, FALSE), E363=3, VLOOKUP(H363, [1]Wage_Info!$B$2:$AL$55, 26, FALSE), E363=4, VLOOKUP(H363, [1]Wage_Info!$B$2:$AL$55, 27, FALSE)), C363=2016, _xlfn.IFS(E363=1, VLOOKUP(H363, [1]Wage_Info!$B$2:$AL$55, 28, FALSE), E363=2, VLOOKUP(H363, [1]Wage_Info!$B$2:$AL$55, 29, FALSE), E363=3, VLOOKUP(H363, [1]Wage_Info!$B$2:$AL$55, 30, FALSE), E363=4, VLOOKUP(H363, [1]Wage_Info!$B$2:$AL$55, 31, FALSE)), C363=2017, _xlfn.IFS(E363=1, VLOOKUP(H363, [1]Wage_Info!$B$2:$AL$55, 32, FALSE), E363=2, VLOOKUP(H363, [1]Wage_Info!$B$2:$AL$55, 33, FALSE), E363=3, VLOOKUP(H363, [1]Wage_Info!$B$2:$AL$55, 34, FALSE), E363=4, VLOOKUP(H363, [1]Wage_Info!$B$2:$AL$55, 35, FALSE)), C363 = 2018, _xlfn.IFS(E363=1, VLOOKUP(H363, [1]Wage_Info!$B$2:$AL$55, 36, FALSE), E363=2, VLOOKUP(H363, [1]Wage_Info!$B$2:$AL$55, 37, FALSE)))</f>
        <v>15311888521</v>
      </c>
      <c r="AA363" s="4">
        <f t="shared" si="44"/>
        <v>1.6710923649233117E-4</v>
      </c>
      <c r="AB363">
        <f>[1]Key!C363</f>
        <v>1</v>
      </c>
      <c r="AC363">
        <f t="shared" si="45"/>
        <v>0</v>
      </c>
      <c r="AD363">
        <f t="shared" si="46"/>
        <v>0</v>
      </c>
      <c r="AE363">
        <f t="shared" si="47"/>
        <v>0</v>
      </c>
      <c r="AF363">
        <f>[1]Key!D363</f>
        <v>0</v>
      </c>
    </row>
    <row r="364" spans="1:32" x14ac:dyDescent="0.3">
      <c r="A364">
        <v>363</v>
      </c>
      <c r="B364">
        <v>43</v>
      </c>
      <c r="C364">
        <v>2014</v>
      </c>
      <c r="D364">
        <v>6</v>
      </c>
      <c r="E364">
        <f t="shared" si="40"/>
        <v>2</v>
      </c>
      <c r="F364">
        <v>2015</v>
      </c>
      <c r="G364" t="s">
        <v>78</v>
      </c>
      <c r="H364" s="1">
        <f>VALUE(IF(G364="foreign",53,SUBSTITUTE(G364,G364,VLOOKUP(G364,[1]Key!$G$2:$H$55,2,))))</f>
        <v>34</v>
      </c>
      <c r="I364" t="s">
        <v>78</v>
      </c>
      <c r="J364">
        <f>VALUE(_xlfn.IFS(I364="foreign",53,I364="fictional",54, I364="unspecified", 55, NOT(OR(I364="foreign",I364="fictional")),SUBSTITUTE(I364,I364,VLOOKUP(I364,[1]Key!$G$2:$H$55,2,))))</f>
        <v>34</v>
      </c>
      <c r="K364">
        <f t="shared" si="41"/>
        <v>1</v>
      </c>
      <c r="L364">
        <f>VLOOKUP(H364, [1]Key!$H$2:$K$54, 2)</f>
        <v>2</v>
      </c>
      <c r="M364">
        <f>VLOOKUP(J364, [1]Key!$H$2:$K$54, 2)</f>
        <v>2</v>
      </c>
      <c r="N364">
        <f>VLOOKUP("*"&amp;G364&amp;"*",[1]Key!$N$2:$O$6,2,FALSE)</f>
        <v>3</v>
      </c>
      <c r="O364">
        <f>VLOOKUP("*"&amp;G364&amp;"*",[1]Key!$R$2:$S$11,2,FALSE)</f>
        <v>7</v>
      </c>
      <c r="P364">
        <v>3371</v>
      </c>
      <c r="Q364" s="2">
        <v>34000000</v>
      </c>
      <c r="R364" t="s">
        <v>66</v>
      </c>
      <c r="S364">
        <f>VLOOKUP(R364, [1]Key!$U$2:$V$50, 2, FALSE)</f>
        <v>4</v>
      </c>
      <c r="T364">
        <f t="shared" si="42"/>
        <v>0</v>
      </c>
      <c r="U364">
        <f>_xlfn.IFS(C364=2018, VLOOKUP(H364, '[1]State Pop'!$B$2:$G$55,6),C364=2017, VLOOKUP(H364, '[1]State Pop'!$B$2:$F$55,5),C364=2016, VLOOKUP(H364, '[1]State Pop'!$B$2:$F$55,4), C364=2015, VLOOKUP(H364, '[1]State Pop'!$B$2:$F$55,3), C364=2014, VLOOKUP(H364, '[1]State Pop'!$B$2:$F$55,2))</f>
        <v>9941160</v>
      </c>
      <c r="V364">
        <f>_xlfn.IFS(C364=2014,_xlfn.IFS(D364=1,VLOOKUP(H364,[1]Film_Workers!$B$2:$BD$55,2,FALSE),D364=2,VLOOKUP(H364,[1]Film_Workers!$B$2:$BD$55,3,FALSE),D364=3,VLOOKUP(H364,[1]Film_Workers!$B$2:$BD$55,4,FALSE),D364=4,VLOOKUP(H364,[1]Film_Workers!$B$2:$BD$55,5,FALSE),D364=5,VLOOKUP(H364,[1]Film_Workers!$B$2:$BD$55,6,FALSE),D364=6,VLOOKUP(H364,[1]Film_Workers!$B$2:$BD$55,7,FALSE),D364=7,VLOOKUP(H364,[1]Film_Workers!$B$2:$BD$55,8,FALSE),D364=8,VLOOKUP(H364,[1]Film_Workers!$B$2:$BD$55,9,FALSE),D364=9,VLOOKUP(H364,[1]Film_Workers!$B$2:$BD$55,10,FALSE),D364=10,VLOOKUP(H364,[1]Film_Workers!$B$2:$BD$55,11,FALSE),D364=11,VLOOKUP(H364,[1]Film_Workers!$B$2:$BD$55,12,FALSE),D364=12,VLOOKUP(H364,[1]Film_Workers!$B$2:$BD$55,13,FALSE)),C364=2015,_xlfn.IFS(D364=1,VLOOKUP(H364,[1]Film_Workers!$B$2:$BD$55,14,FALSE),D364=2,VLOOKUP(H364,[1]Film_Workers!$B$2:$BD$55,15,FALSE),D364=3,VLOOKUP(H364,[1]Film_Workers!$B$2:$BD$55,16,FALSE),D364=4,VLOOKUP(H364,[1]Film_Workers!$B$2:$BD$55,17,FALSE),D364=5,VLOOKUP(H364,[1]Film_Workers!$B$2:$BD$55,18,FALSE),D364=6,VLOOKUP(H364,[1]Film_Workers!$B$2:$BD$55,19,FALSE),D364=7,VLOOKUP(H364,[1]Film_Workers!$B$2:$BD$55,20,FALSE),D364=8,VLOOKUP(H364,[1]Film_Workers!$B$2:$BD$55,21,FALSE),D364=9,VLOOKUP(H364,[1]Film_Workers!$B$2:$BD$55,22,FALSE),D364=10,VLOOKUP(H364,[1]Film_Workers!$B$2:$BD$55,23,FALSE),D364=11,VLOOKUP(H364,[1]Film_Workers!$B$2:$BD$55,24,FALSE),D364=12,VLOOKUP(H364,[1]Film_Workers!$B$2:$BD$55,25,FALSE)),C364=2016,_xlfn.IFS(D364=1,VLOOKUP(H364,[1]Film_Workers!$B$2:$BD$55,26,FALSE),D364=2,VLOOKUP(H364,[1]Film_Workers!$B$2:$BD$55,27,FALSE),D364=3,VLOOKUP(H364,[1]Film_Workers!$B$2:$BD$55,28,FALSE),D364=4,VLOOKUP(H364,[1]Film_Workers!$B$2:$BD$55,29,FALSE),D364=5,VLOOKUP(H364,[1]Film_Workers!$B$2:$BD$55,30,FALSE),D364=6,VLOOKUP(H364,[1]Film_Workers!$B$2:$BD$55,31,FALSE),D364=7,VLOOKUP(H364,[1]Film_Workers!$B$2:$BD$55,32,FALSE),D364=8,VLOOKUP(H364,[1]Film_Workers!$B$2:$BD$55,33,FALSE),D364=9,VLOOKUP(H364,[1]Film_Workers!$B$2:$BD$55,34,FALSE),D364=10,VLOOKUP(H364,[1]Film_Workers!$B$2:$BD$55,35,FALSE),D364=11,VLOOKUP(H364,[1]Film_Workers!$B$2:$BD$55,36,FALSE),D364=12,VLOOKUP(H364,[1]Film_Workers!$B$2:$BD$55,37,FALSE)),C364=2017,_xlfn.IFS(D364=1,VLOOKUP(H364,[1]Film_Workers!$B$2:$BD$55,38,FALSE),D364=2,VLOOKUP(H364,[1]Film_Workers!$B$2:$BD$55,39,FALSE),D364=3,VLOOKUP(H364,[1]Film_Workers!$B$2:$BD$55,40,FALSE),D364=4,VLOOKUP(H364,[1]Film_Workers!$B$2:$BD$55,41,FALSE),D364=5,VLOOKUP(H364,[1]Film_Workers!$B$2:$BD$55,42,FALSE),D364=6,VLOOKUP(H364,[1]Film_Workers!$B$2:$BD$55,43,FALSE),D364=7,VLOOKUP(H364,[1]Film_Workers!$B$2:$BD$55,43,FALSE),D364=8,VLOOKUP(H364,[1]Film_Workers!$B$2:$BD$55,44,FALSE),D364=9,VLOOKUP(H364,[1]Film_Workers!$B$2:$BD$55,45,FALSE),D364=10,VLOOKUP(H364,[1]Film_Workers!$B$2:$BD$55,46,FALSE),D364=11,VLOOKUP(H364,[1]Film_Workers!$B$2:$BD$55,47,FALSE),D364=12,VLOOKUP(H364,[1]Film_Workers!$B$2:$BD$55,48)),C364=2018,_xlfn.IFS(D364=1,VLOOKUP(H364,[1]Film_Workers!$B$2:$BD$55,49,FALSE),D364=2,VLOOKUP(H364,[1]Film_Workers!$B$2:$BD$55,50,FALSE),D364=3,VLOOKUP(H364,[1]Film_Workers!$B$2:$BD$55,51,FALSE),D364=4,VLOOKUP(H364,[1]Film_Workers!$B$2:$BD$55,52,FALSE),D364=5,VLOOKUP(H364,[1]Film_Workers!$B$2:$BD$55,53,FALSE),D364=6,VLOOKUP(H364,[1]Film_Workers!$B$2:$BD$55,54)))</f>
        <v>859</v>
      </c>
      <c r="W364">
        <f>_xlfn.IFS(C364=2014,_xlfn.IFS(D364=1,VLOOKUP(H364,[1]Priv_Workers!$B$2:$BD$55,2,FALSE),D364=2,VLOOKUP(H364,[1]Priv_Workers!$B$2:$BD$55,3,FALSE),D364=3,VLOOKUP(H364,[1]Priv_Workers!$B$2:$BD$55,4,FALSE),D364=4,VLOOKUP(H364,[1]Priv_Workers!$B$2:$BD$55,5,FALSE),D364=5,VLOOKUP(H364,[1]Priv_Workers!$B$2:$BD$55,6,FALSE),D364=6,VLOOKUP(H364,[1]Priv_Workers!$B$2:$BD$55,7,FALSE),D364=7,VLOOKUP(H364,[1]Priv_Workers!$B$2:$BD$55,8,FALSE),D364=8,VLOOKUP(H364,[1]Priv_Workers!$B$2:$BD$55,9,FALSE),D364=9,VLOOKUP(H364,[1]Priv_Workers!$B$2:$BD$55,10,FALSE),D364=10,VLOOKUP(H364,[1]Priv_Workers!$B$2:$BD$55,11,FALSE),D364=11,VLOOKUP(H364,[1]Priv_Workers!$B$2:$BD$55,12,FALSE),D364=12,VLOOKUP(H364,[1]Priv_Workers!$B$2:$BD$55,13,FALSE)),C364=2015,_xlfn.IFS(D364=1,VLOOKUP(H364,[1]Priv_Workers!$B$2:$BD$55,14,FALSE),D364=2,VLOOKUP(H364,[1]Priv_Workers!$B$2:$BD$55,15,FALSE),D364=3,VLOOKUP(H364,[1]Priv_Workers!$B$2:$BD$55,16,FALSE),D364=4,VLOOKUP(H364,[1]Priv_Workers!$B$2:$BD$55,17,FALSE),D364=5,VLOOKUP(H364,[1]Priv_Workers!$B$2:$BD$55,18,FALSE),D364=6,VLOOKUP(H364,[1]Priv_Workers!$B$2:$BD$55,19,FALSE),D364=7,VLOOKUP(H364,[1]Priv_Workers!$B$2:$BD$55,20,FALSE),D364=8,VLOOKUP(H364,[1]Priv_Workers!$B$2:$BD$55,21,FALSE),D364=9,VLOOKUP(H364,[1]Priv_Workers!$B$2:$BD$55,22,FALSE),D364=10,VLOOKUP(H364,[1]Priv_Workers!$B$2:$BD$55,23,FALSE),D364=11,VLOOKUP(H364,[1]Priv_Workers!$B$2:$BD$55,24,FALSE),D364=12,VLOOKUP(H364,[1]Priv_Workers!$B$2:$BD$55,25,FALSE)),C364=2016,_xlfn.IFS(D364=1,VLOOKUP(H364,[1]Priv_Workers!$B$2:$BD$55,26,FALSE),D364=2,VLOOKUP(H364,[1]Priv_Workers!$B$2:$BD$55,27,FALSE),D364=3,VLOOKUP(H364,[1]Priv_Workers!$B$2:$BD$55,28,FALSE),D364=4,VLOOKUP(H364,[1]Priv_Workers!$B$2:$BD$55,29,FALSE),D364=5,VLOOKUP(H364,[1]Priv_Workers!$B$2:$BD$55,30,FALSE),D364=6,VLOOKUP(H364,[1]Priv_Workers!$B$2:$BD$55,31,FALSE),D364=7,VLOOKUP(H364,[1]Priv_Workers!$B$2:$BD$55,32,FALSE),D364=8,VLOOKUP(H364,[1]Priv_Workers!$B$2:$BD$55,33,FALSE),D364=9,VLOOKUP(H364,[1]Priv_Workers!$B$2:$BD$55,34,FALSE),D364=10,VLOOKUP(H364,[1]Priv_Workers!$B$2:$BD$55,35,FALSE),D364=11,VLOOKUP(H364,[1]Priv_Workers!$B$2:$BD$55,36,FALSE),D364=12,VLOOKUP(H364,[1]Priv_Workers!$B$2:$BD$55,37,FALSE)),C364=2017,_xlfn.IFS(D364=1,VLOOKUP(H364,[1]Priv_Workers!$B$2:$BD$55,38,FALSE),D364=2,VLOOKUP(H364,[1]Priv_Workers!$B$2:$BD$55,39,FALSE),D364=3,VLOOKUP(H364,[1]Priv_Workers!$B$2:$BD$55,40,FALSE),D364=4,VLOOKUP(H364,[1]Priv_Workers!$B$2:$BD$55,41,FALSE),D364=5,VLOOKUP(H364,[1]Priv_Workers!$B$2:$BD$55,42,FALSE),D364=6,VLOOKUP(H364,[1]Priv_Workers!$B$2:$BD$55,43,FALSE),D364=7,VLOOKUP(H364,[1]Priv_Workers!$B$2:$BD$55,43,FALSE),D364=8,VLOOKUP(H364,[1]Priv_Workers!$B$2:$BD$55,44,FALSE),D364=9,VLOOKUP(H364,[1]Priv_Workers!$B$2:$BD$55,45,FALSE),D364=10,VLOOKUP(H364,[1]Priv_Workers!$B$2:$BD$55,46,FALSE),D364=11,VLOOKUP(H364,[1]Priv_Workers!$B$2:$BD$55,47,FALSE),D364=12,VLOOKUP(H364,[1]Priv_Workers!$B$2:$BD$55,48)),C364=2018,_xlfn.IFS(D364=1,VLOOKUP(H364,[1]Priv_Workers!$B$2:$BD$55,49,FALSE),D364=2,VLOOKUP(H364,[1]Priv_Workers!$B$2:$BD$55,50,FALSE),D364=3,VLOOKUP(H364,[1]Priv_Workers!$B$2:$BD$55,51,FALSE),D364=4,VLOOKUP(H364,[1]Priv_Workers!$B$2:$BD$55,52,FALSE),D364=5,VLOOKUP(H364,[1]Priv_Workers!$B$2:$BD$55,53,FALSE),D364=6,VLOOKUP(H364,[1]Priv_Workers!$B$2:$BD$55,54)))</f>
        <v>3405680</v>
      </c>
      <c r="X364" s="3">
        <f t="shared" si="43"/>
        <v>2.5222569354725046E-4</v>
      </c>
      <c r="Y364" s="2">
        <f>_xlfn.IFS(C364=2014, _xlfn.IFS(E364=1, VLOOKUP(H364, [1]Wage_Info!$B$2:$AH$55, 2, FALSE), E364=2, VLOOKUP(H364, [1]Wage_Info!$B$2:$AH$55, 3, FALSE), E364=3, VLOOKUP(H364, [1]Wage_Info!$B$2:$AH$55, 4, FALSE), E364=4, VLOOKUP(H364, [1]Wage_Info!$B$2:$AH$55, 5, FALSE)), C364=2015, _xlfn.IFS(E364=1, VLOOKUP(H364, [1]Wage_Info!$B$2:$AH$55, 6, FALSE), E364=2, VLOOKUP(H364, [1]Wage_Info!$B$2:$AH$55, 7, FALSE), E364=3, VLOOKUP(H364, [1]Wage_Info!$B$2:$AH$55, 8, FALSE), E364=4, VLOOKUP(H364, [1]Wage_Info!$B$2:$AH$55, 9, FALSE)), C364=2016, _xlfn.IFS(E364=1, VLOOKUP(H364, [1]Wage_Info!$B$2:$AH$55, 10, FALSE), E364=2, VLOOKUP(H364, [1]Wage_Info!$B$2:$AH$55, 11, FALSE), E364=3, VLOOKUP(H364, [1]Wage_Info!$B$2:$AH$55, 12, FALSE), E364=4, VLOOKUP(H364, [1]Wage_Info!$B$2:$AH$55, 13, FALSE)), C364=2017, _xlfn.IFS(E364=1, VLOOKUP(H364, [1]Wage_Info!$B$2:$AH$55, 14, FALSE), E364=2, VLOOKUP(H364, [1]Wage_Info!$B$2:$AH$55, 15, FALSE), E364=3, VLOOKUP(H364, [1]Wage_Info!$B$2:$AH$55, 16, FALSE), E364=4, VLOOKUP(H364, [1]Wage_Info!$B$2:$AH$55, 17, FALSE)), C364 = 2018, _xlfn.IFS(E364=1, VLOOKUP(H364, [1]Wage_Info!$B$2:$AH$55, 18, FALSE), E364=3, VLOOKUP(H364, [1]Wage_Info!$B$2:$AH$55, 19, FALSE)))</f>
        <v>12374734</v>
      </c>
      <c r="Z364" s="2">
        <f>_xlfn.IFS(C364=2014, _xlfn.IFS(E364=1, VLOOKUP(H364, [1]Wage_Info!$B$2:$AL$55, 20, FALSE), E364=2, VLOOKUP(H364, [1]Wage_Info!$B$2:$AL$55, 21, FALSE), E364=3, VLOOKUP(H364, [1]Wage_Info!$B$2:$AL$55, 22, FALSE), E364=4, VLOOKUP(H364, [1]Wage_Info!$B$2:$AL$55, 23, FALSE)), C364=2015, _xlfn.IFS(E364=1, VLOOKUP(H364, [1]Wage_Info!$B$2:$AL$55, 24, FALSE), E364=2, VLOOKUP(H364, [1]Wage_Info!$B$2:$AL$55, 25, FALSE), E364=3, VLOOKUP(H364, [1]Wage_Info!$B$2:$AL$55, 26, FALSE), E364=4, VLOOKUP(H364, [1]Wage_Info!$B$2:$AL$55, 27, FALSE)), C364=2016, _xlfn.IFS(E364=1, VLOOKUP(H364, [1]Wage_Info!$B$2:$AL$55, 28, FALSE), E364=2, VLOOKUP(H364, [1]Wage_Info!$B$2:$AL$55, 29, FALSE), E364=3, VLOOKUP(H364, [1]Wage_Info!$B$2:$AL$55, 30, FALSE), E364=4, VLOOKUP(H364, [1]Wage_Info!$B$2:$AL$55, 31, FALSE)), C364=2017, _xlfn.IFS(E364=1, VLOOKUP(H364, [1]Wage_Info!$B$2:$AL$55, 32, FALSE), E364=2, VLOOKUP(H364, [1]Wage_Info!$B$2:$AL$55, 33, FALSE), E364=3, VLOOKUP(H364, [1]Wage_Info!$B$2:$AL$55, 34, FALSE), E364=4, VLOOKUP(H364, [1]Wage_Info!$B$2:$AL$55, 35, FALSE)), C364 = 2018, _xlfn.IFS(E364=1, VLOOKUP(H364, [1]Wage_Info!$B$2:$AL$55, 36, FALSE), E364=2, VLOOKUP(H364, [1]Wage_Info!$B$2:$AL$55, 37, FALSE)))</f>
        <v>35867023248</v>
      </c>
      <c r="AA364" s="4">
        <f t="shared" si="44"/>
        <v>3.4501703457339561E-4</v>
      </c>
      <c r="AB364">
        <f>[1]Key!C364</f>
        <v>1</v>
      </c>
      <c r="AC364">
        <f t="shared" si="45"/>
        <v>0</v>
      </c>
      <c r="AD364">
        <f t="shared" si="46"/>
        <v>0</v>
      </c>
      <c r="AE364">
        <f t="shared" si="47"/>
        <v>0</v>
      </c>
      <c r="AF364">
        <f>[1]Key!D364</f>
        <v>0</v>
      </c>
    </row>
    <row r="365" spans="1:32" x14ac:dyDescent="0.3">
      <c r="A365">
        <v>364</v>
      </c>
      <c r="B365">
        <v>44</v>
      </c>
      <c r="C365">
        <v>2013</v>
      </c>
      <c r="D365">
        <v>9</v>
      </c>
      <c r="E365">
        <f t="shared" si="40"/>
        <v>3</v>
      </c>
      <c r="F365">
        <v>2015</v>
      </c>
      <c r="G365" t="s">
        <v>62</v>
      </c>
      <c r="H365" s="1">
        <f>VALUE(IF(G365="foreign",53,SUBSTITUTE(G365,G365,VLOOKUP(G365,[1]Key!$G$2:$H$55,2,))))</f>
        <v>53</v>
      </c>
      <c r="I365" t="s">
        <v>32</v>
      </c>
      <c r="J365">
        <f>VALUE(_xlfn.IFS(I365="foreign",53,I365="fictional",54, I365="unspecified", 55, NOT(OR(I365="foreign",I365="fictional")),SUBSTITUTE(I365,I365,VLOOKUP(I365,[1]Key!$G$2:$H$55,2,))))</f>
        <v>53</v>
      </c>
      <c r="K365">
        <f t="shared" si="41"/>
        <v>1</v>
      </c>
      <c r="L365">
        <f>VLOOKUP(H365, [1]Key!$H$2:$K$54, 2)</f>
        <v>0</v>
      </c>
      <c r="M365">
        <f>VLOOKUP(J365, [1]Key!$H$2:$K$54, 2)</f>
        <v>0</v>
      </c>
      <c r="N365">
        <f>VLOOKUP("*"&amp;G365&amp;"*",[1]Key!$N$2:$O$6,2,FALSE)</f>
        <v>0</v>
      </c>
      <c r="O365">
        <f>VLOOKUP("*"&amp;G365&amp;"*",[1]Key!$R$2:$S$11,2,FALSE)</f>
        <v>0</v>
      </c>
      <c r="P365">
        <v>3355</v>
      </c>
      <c r="Q365" s="2">
        <v>65000000</v>
      </c>
      <c r="R365" t="s">
        <v>124</v>
      </c>
      <c r="S365">
        <f>VLOOKUP(R365, [1]Key!$U$2:$V$27, 2, FALSE)</f>
        <v>15</v>
      </c>
      <c r="T365">
        <f t="shared" si="42"/>
        <v>1</v>
      </c>
      <c r="U365" t="e">
        <f>_xlfn.IFS(C365=2018, VLOOKUP(H365, '[1]State Pop'!$B$2:$G$55,6),C365=2017, VLOOKUP(H365, '[1]State Pop'!$B$2:$F$55,5),C365=2016, VLOOKUP(H365, '[1]State Pop'!$B$2:$F$55,4), C365=2015, VLOOKUP(H365, '[1]State Pop'!$B$2:$F$55,3), C365=2014, VLOOKUP(H365, '[1]State Pop'!$B$2:$F$55,2))</f>
        <v>#N/A</v>
      </c>
      <c r="V365" t="e">
        <f>_xlfn.IFS(C365=2014,_xlfn.IFS(D365=1,VLOOKUP(H365,[1]Film_Workers!$B$2:$BD$55,2,FALSE),D365=2,VLOOKUP(H365,[1]Film_Workers!$B$2:$BD$55,3,FALSE),D365=3,VLOOKUP(H365,[1]Film_Workers!$B$2:$BD$55,4,FALSE),D365=4,VLOOKUP(H365,[1]Film_Workers!$B$2:$BD$55,5,FALSE),D365=5,VLOOKUP(H365,[1]Film_Workers!$B$2:$BD$55,6,FALSE),D365=6,VLOOKUP(H365,[1]Film_Workers!$B$2:$BD$55,7,FALSE),D365=7,VLOOKUP(H365,[1]Film_Workers!$B$2:$BD$55,8,FALSE),D365=8,VLOOKUP(H365,[1]Film_Workers!$B$2:$BD$55,9,FALSE),D365=9,VLOOKUP(H365,[1]Film_Workers!$B$2:$BD$55,10,FALSE),D365=10,VLOOKUP(H365,[1]Film_Workers!$B$2:$BD$55,11,FALSE),D365=11,VLOOKUP(H365,[1]Film_Workers!$B$2:$BD$55,12,FALSE),D365=12,VLOOKUP(H365,[1]Film_Workers!$B$2:$BD$55,13,FALSE)),C365=2015,_xlfn.IFS(D365=1,VLOOKUP(H365,[1]Film_Workers!$B$2:$BD$55,14,FALSE),D365=2,VLOOKUP(H365,[1]Film_Workers!$B$2:$BD$55,15,FALSE),D365=3,VLOOKUP(H365,[1]Film_Workers!$B$2:$BD$55,16,FALSE),D365=4,VLOOKUP(H365,[1]Film_Workers!$B$2:$BD$55,17,FALSE),D365=5,VLOOKUP(H365,[1]Film_Workers!$B$2:$BD$55,18,FALSE),D365=6,VLOOKUP(H365,[1]Film_Workers!$B$2:$BD$55,19,FALSE),D365=7,VLOOKUP(H365,[1]Film_Workers!$B$2:$BD$55,20,FALSE),D365=8,VLOOKUP(H365,[1]Film_Workers!$B$2:$BD$55,21,FALSE),D365=9,VLOOKUP(H365,[1]Film_Workers!$B$2:$BD$55,22,FALSE),D365=10,VLOOKUP(H365,[1]Film_Workers!$B$2:$BD$55,23,FALSE),D365=11,VLOOKUP(H365,[1]Film_Workers!$B$2:$BD$55,24,FALSE),D365=12,VLOOKUP(H365,[1]Film_Workers!$B$2:$BD$55,25,FALSE)),C365=2016,_xlfn.IFS(D365=1,VLOOKUP(H365,[1]Film_Workers!$B$2:$BD$55,26,FALSE),D365=2,VLOOKUP(H365,[1]Film_Workers!$B$2:$BD$55,27,FALSE),D365=3,VLOOKUP(H365,[1]Film_Workers!$B$2:$BD$55,28,FALSE),D365=4,VLOOKUP(H365,[1]Film_Workers!$B$2:$BD$55,29,FALSE),D365=5,VLOOKUP(H365,[1]Film_Workers!$B$2:$BD$55,30,FALSE),D365=6,VLOOKUP(H365,[1]Film_Workers!$B$2:$BD$55,31,FALSE),D365=7,VLOOKUP(H365,[1]Film_Workers!$B$2:$BD$55,32,FALSE),D365=8,VLOOKUP(H365,[1]Film_Workers!$B$2:$BD$55,33,FALSE),D365=9,VLOOKUP(H365,[1]Film_Workers!$B$2:$BD$55,34,FALSE),D365=10,VLOOKUP(H365,[1]Film_Workers!$B$2:$BD$55,35,FALSE),D365=11,VLOOKUP(H365,[1]Film_Workers!$B$2:$BD$55,36,FALSE),D365=12,VLOOKUP(H365,[1]Film_Workers!$B$2:$BD$55,37,FALSE)),C365=2017,_xlfn.IFS(D365=1,VLOOKUP(H365,[1]Film_Workers!$B$2:$BD$55,38,FALSE),D365=2,VLOOKUP(H365,[1]Film_Workers!$B$2:$BD$55,39,FALSE),D365=3,VLOOKUP(H365,[1]Film_Workers!$B$2:$BD$55,40,FALSE),D365=4,VLOOKUP(H365,[1]Film_Workers!$B$2:$BD$55,41,FALSE),D365=5,VLOOKUP(H365,[1]Film_Workers!$B$2:$BD$55,42,FALSE),D365=6,VLOOKUP(H365,[1]Film_Workers!$B$2:$BD$55,43,FALSE),D365=7,VLOOKUP(H365,[1]Film_Workers!$B$2:$BD$55,43,FALSE),D365=8,VLOOKUP(H365,[1]Film_Workers!$B$2:$BD$55,44,FALSE),D365=9,VLOOKUP(H365,[1]Film_Workers!$B$2:$BD$55,45,FALSE),D365=10,VLOOKUP(H365,[1]Film_Workers!$B$2:$BD$55,46,FALSE),D365=11,VLOOKUP(H365,[1]Film_Workers!$B$2:$BD$55,47,FALSE),D365=12,VLOOKUP(H365,[1]Film_Workers!$B$2:$BD$55,48)),C365=2018,_xlfn.IFS(D365=1,VLOOKUP(H365,[1]Film_Workers!$B$2:$BD$55,49,FALSE),D365=2,VLOOKUP(H365,[1]Film_Workers!$B$2:$BD$55,50,FALSE),D365=3,VLOOKUP(H365,[1]Film_Workers!$B$2:$BD$55,51,FALSE),D365=4,VLOOKUP(H365,[1]Film_Workers!$B$2:$BD$55,52,FALSE),D365=5,VLOOKUP(H365,[1]Film_Workers!$B$2:$BD$55,53,FALSE),D365=6,VLOOKUP(H365,[1]Film_Workers!$B$2:$BD$55,54)))</f>
        <v>#N/A</v>
      </c>
      <c r="W365" t="e">
        <f>_xlfn.IFS(C365=2014,_xlfn.IFS(D365=1,VLOOKUP(H365,[1]Priv_Workers!$B$2:$BD$55,2,FALSE),D365=2,VLOOKUP(H365,[1]Priv_Workers!$B$2:$BD$55,3,FALSE),D365=3,VLOOKUP(H365,[1]Priv_Workers!$B$2:$BD$55,4,FALSE),D365=4,VLOOKUP(H365,[1]Priv_Workers!$B$2:$BD$55,5,FALSE),D365=5,VLOOKUP(H365,[1]Priv_Workers!$B$2:$BD$55,6,FALSE),D365=6,VLOOKUP(H365,[1]Priv_Workers!$B$2:$BD$55,7,FALSE),D365=7,VLOOKUP(H365,[1]Priv_Workers!$B$2:$BD$55,8,FALSE),D365=8,VLOOKUP(H365,[1]Priv_Workers!$B$2:$BD$55,9,FALSE),D365=9,VLOOKUP(H365,[1]Priv_Workers!$B$2:$BD$55,10,FALSE),D365=10,VLOOKUP(H365,[1]Priv_Workers!$B$2:$BD$55,11,FALSE),D365=11,VLOOKUP(H365,[1]Priv_Workers!$B$2:$BD$55,12,FALSE),D365=12,VLOOKUP(H365,[1]Priv_Workers!$B$2:$BD$55,13,FALSE)),C365=2015,_xlfn.IFS(D365=1,VLOOKUP(H365,[1]Priv_Workers!$B$2:$BD$55,14,FALSE),D365=2,VLOOKUP(H365,[1]Priv_Workers!$B$2:$BD$55,15,FALSE),D365=3,VLOOKUP(H365,[1]Priv_Workers!$B$2:$BD$55,16,FALSE),D365=4,VLOOKUP(H365,[1]Priv_Workers!$B$2:$BD$55,17,FALSE),D365=5,VLOOKUP(H365,[1]Priv_Workers!$B$2:$BD$55,18,FALSE),D365=6,VLOOKUP(H365,[1]Priv_Workers!$B$2:$BD$55,19,FALSE),D365=7,VLOOKUP(H365,[1]Priv_Workers!$B$2:$BD$55,20,FALSE),D365=8,VLOOKUP(H365,[1]Priv_Workers!$B$2:$BD$55,21,FALSE),D365=9,VLOOKUP(H365,[1]Priv_Workers!$B$2:$BD$55,22,FALSE),D365=10,VLOOKUP(H365,[1]Priv_Workers!$B$2:$BD$55,23,FALSE),D365=11,VLOOKUP(H365,[1]Priv_Workers!$B$2:$BD$55,24,FALSE),D365=12,VLOOKUP(H365,[1]Priv_Workers!$B$2:$BD$55,25,FALSE)),C365=2016,_xlfn.IFS(D365=1,VLOOKUP(H365,[1]Priv_Workers!$B$2:$BD$55,26,FALSE),D365=2,VLOOKUP(H365,[1]Priv_Workers!$B$2:$BD$55,27,FALSE),D365=3,VLOOKUP(H365,[1]Priv_Workers!$B$2:$BD$55,28,FALSE),D365=4,VLOOKUP(H365,[1]Priv_Workers!$B$2:$BD$55,29,FALSE),D365=5,VLOOKUP(H365,[1]Priv_Workers!$B$2:$BD$55,30,FALSE),D365=6,VLOOKUP(H365,[1]Priv_Workers!$B$2:$BD$55,31,FALSE),D365=7,VLOOKUP(H365,[1]Priv_Workers!$B$2:$BD$55,32,FALSE),D365=8,VLOOKUP(H365,[1]Priv_Workers!$B$2:$BD$55,33,FALSE),D365=9,VLOOKUP(H365,[1]Priv_Workers!$B$2:$BD$55,34,FALSE),D365=10,VLOOKUP(H365,[1]Priv_Workers!$B$2:$BD$55,35,FALSE),D365=11,VLOOKUP(H365,[1]Priv_Workers!$B$2:$BD$55,36,FALSE),D365=12,VLOOKUP(H365,[1]Priv_Workers!$B$2:$BD$55,37,FALSE)),C365=2017,_xlfn.IFS(D365=1,VLOOKUP(H365,[1]Priv_Workers!$B$2:$BD$55,38,FALSE),D365=2,VLOOKUP(H365,[1]Priv_Workers!$B$2:$BD$55,39,FALSE),D365=3,VLOOKUP(H365,[1]Priv_Workers!$B$2:$BD$55,40,FALSE),D365=4,VLOOKUP(H365,[1]Priv_Workers!$B$2:$BD$55,41,FALSE),D365=5,VLOOKUP(H365,[1]Priv_Workers!$B$2:$BD$55,42,FALSE),D365=6,VLOOKUP(H365,[1]Priv_Workers!$B$2:$BD$55,43,FALSE),D365=7,VLOOKUP(H365,[1]Priv_Workers!$B$2:$BD$55,43,FALSE),D365=8,VLOOKUP(H365,[1]Priv_Workers!$B$2:$BD$55,44,FALSE),D365=9,VLOOKUP(H365,[1]Priv_Workers!$B$2:$BD$55,45,FALSE),D365=10,VLOOKUP(H365,[1]Priv_Workers!$B$2:$BD$55,46,FALSE),D365=11,VLOOKUP(H365,[1]Priv_Workers!$B$2:$BD$55,47,FALSE),D365=12,VLOOKUP(H365,[1]Priv_Workers!$B$2:$BD$55,48)),C365=2018,_xlfn.IFS(D365=1,VLOOKUP(H365,[1]Priv_Workers!$B$2:$BD$55,49,FALSE),D365=2,VLOOKUP(H365,[1]Priv_Workers!$B$2:$BD$55,50,FALSE),D365=3,VLOOKUP(H365,[1]Priv_Workers!$B$2:$BD$55,51,FALSE),D365=4,VLOOKUP(H365,[1]Priv_Workers!$B$2:$BD$55,52,FALSE),D365=5,VLOOKUP(H365,[1]Priv_Workers!$B$2:$BD$55,53,FALSE),D365=6,VLOOKUP(H365,[1]Priv_Workers!$B$2:$BD$55,54)))</f>
        <v>#N/A</v>
      </c>
      <c r="X365" s="3" t="e">
        <f t="shared" si="43"/>
        <v>#N/A</v>
      </c>
      <c r="Y365" s="2" t="e">
        <f>_xlfn.IFS(C365=2014, _xlfn.IFS(E365=1, VLOOKUP(H365, [1]Wage_Info!$B$2:$AH$55, 2, FALSE), E365=2, VLOOKUP(H365, [1]Wage_Info!$B$2:$AH$55, 3, FALSE), E365=3, VLOOKUP(H365, [1]Wage_Info!$B$2:$AH$55, 4, FALSE), E365=4, VLOOKUP(H365, [1]Wage_Info!$B$2:$AH$55, 5, FALSE)), C365=2015, _xlfn.IFS(E365=1, VLOOKUP(H365, [1]Wage_Info!$B$2:$AH$55, 6, FALSE), E365=2, VLOOKUP(H365, [1]Wage_Info!$B$2:$AH$55, 7, FALSE), E365=3, VLOOKUP(H365, [1]Wage_Info!$B$2:$AH$55, 8, FALSE), E365=4, VLOOKUP(H365, [1]Wage_Info!$B$2:$AH$55, 9, FALSE)), C365=2016, _xlfn.IFS(E365=1, VLOOKUP(H365, [1]Wage_Info!$B$2:$AH$55, 10, FALSE), E365=2, VLOOKUP(H365, [1]Wage_Info!$B$2:$AH$55, 11, FALSE), E365=3, VLOOKUP(H365, [1]Wage_Info!$B$2:$AH$55, 12, FALSE), E365=4, VLOOKUP(H365, [1]Wage_Info!$B$2:$AH$55, 13, FALSE)), C365=2017, _xlfn.IFS(E365=1, VLOOKUP(H365, [1]Wage_Info!$B$2:$AH$55, 14, FALSE), E365=2, VLOOKUP(H365, [1]Wage_Info!$B$2:$AH$55, 15, FALSE), E365=3, VLOOKUP(H365, [1]Wage_Info!$B$2:$AH$55, 16, FALSE), E365=4, VLOOKUP(H365, [1]Wage_Info!$B$2:$AH$55, 17, FALSE)), C365 = 2018, _xlfn.IFS(E365=1, VLOOKUP(H365, [1]Wage_Info!$B$2:$AH$55, 18, FALSE), E365=3, VLOOKUP(H365, [1]Wage_Info!$B$2:$AH$55, 19, FALSE)))</f>
        <v>#N/A</v>
      </c>
      <c r="Z365" s="2" t="e">
        <f>_xlfn.IFS(C365=2014, _xlfn.IFS(E365=1, VLOOKUP(H365, [1]Wage_Info!$B$2:$AL$55, 20, FALSE), E365=2, VLOOKUP(H365, [1]Wage_Info!$B$2:$AL$55, 21, FALSE), E365=3, VLOOKUP(H365, [1]Wage_Info!$B$2:$AL$55, 22, FALSE), E365=4, VLOOKUP(H365, [1]Wage_Info!$B$2:$AL$55, 23, FALSE)), C365=2015, _xlfn.IFS(E365=1, VLOOKUP(H365, [1]Wage_Info!$B$2:$AL$55, 24, FALSE), E365=2, VLOOKUP(H365, [1]Wage_Info!$B$2:$AL$55, 25, FALSE), E365=3, VLOOKUP(H365, [1]Wage_Info!$B$2:$AL$55, 26, FALSE), E365=4, VLOOKUP(H365, [1]Wage_Info!$B$2:$AL$55, 27, FALSE)), C365=2016, _xlfn.IFS(E365=1, VLOOKUP(H365, [1]Wage_Info!$B$2:$AL$55, 28, FALSE), E365=2, VLOOKUP(H365, [1]Wage_Info!$B$2:$AL$55, 29, FALSE), E365=3, VLOOKUP(H365, [1]Wage_Info!$B$2:$AL$55, 30, FALSE), E365=4, VLOOKUP(H365, [1]Wage_Info!$B$2:$AL$55, 31, FALSE)), C365=2017, _xlfn.IFS(E365=1, VLOOKUP(H365, [1]Wage_Info!$B$2:$AL$55, 32, FALSE), E365=2, VLOOKUP(H365, [1]Wage_Info!$B$2:$AL$55, 33, FALSE), E365=3, VLOOKUP(H365, [1]Wage_Info!$B$2:$AL$55, 34, FALSE), E365=4, VLOOKUP(H365, [1]Wage_Info!$B$2:$AL$55, 35, FALSE)), C365 = 2018, _xlfn.IFS(E365=1, VLOOKUP(H365, [1]Wage_Info!$B$2:$AL$55, 36, FALSE), E365=2, VLOOKUP(H365, [1]Wage_Info!$B$2:$AL$55, 37, FALSE)))</f>
        <v>#N/A</v>
      </c>
      <c r="AA365" s="4" t="e">
        <f t="shared" si="44"/>
        <v>#N/A</v>
      </c>
      <c r="AB365">
        <f>[1]Key!C365</f>
        <v>1</v>
      </c>
      <c r="AC365">
        <f t="shared" si="45"/>
        <v>0</v>
      </c>
      <c r="AD365">
        <f t="shared" si="46"/>
        <v>0</v>
      </c>
      <c r="AE365">
        <f t="shared" si="47"/>
        <v>0</v>
      </c>
      <c r="AF365">
        <f>[1]Key!D365</f>
        <v>0</v>
      </c>
    </row>
    <row r="366" spans="1:32" x14ac:dyDescent="0.3">
      <c r="A366">
        <v>365</v>
      </c>
      <c r="B366">
        <v>45</v>
      </c>
      <c r="C366">
        <v>2013</v>
      </c>
      <c r="D366">
        <v>9</v>
      </c>
      <c r="E366">
        <f t="shared" si="40"/>
        <v>3</v>
      </c>
      <c r="F366">
        <v>2015</v>
      </c>
      <c r="G366" t="s">
        <v>62</v>
      </c>
      <c r="H366" s="1">
        <f>VALUE(IF(G366="foreign",53,SUBSTITUTE(G366,G366,VLOOKUP(G366,[1]Key!$G$2:$H$55,2,))))</f>
        <v>53</v>
      </c>
      <c r="I366" t="s">
        <v>75</v>
      </c>
      <c r="J366">
        <f>VALUE(_xlfn.IFS(I366="foreign",53,I366="fictional",54, I366="unspecified", 55, NOT(OR(I366="foreign",I366="fictional")),SUBSTITUTE(I366,I366,VLOOKUP(I366,[1]Key!$G$2:$H$55,2,))))</f>
        <v>19</v>
      </c>
      <c r="K366">
        <f t="shared" si="41"/>
        <v>0</v>
      </c>
      <c r="L366">
        <f>VLOOKUP(H366, [1]Key!$H$2:$K$54, 2)</f>
        <v>0</v>
      </c>
      <c r="M366">
        <f>VLOOKUP(J366, [1]Key!$H$2:$K$54, 2)</f>
        <v>4</v>
      </c>
      <c r="N366">
        <f>VLOOKUP("*"&amp;G366&amp;"*",[1]Key!$N$2:$O$6,2,FALSE)</f>
        <v>0</v>
      </c>
      <c r="O366">
        <f>VLOOKUP("*"&amp;G366&amp;"*",[1]Key!$R$2:$S$11,2,FALSE)</f>
        <v>0</v>
      </c>
      <c r="P366">
        <v>3323</v>
      </c>
      <c r="Q366" s="2">
        <v>50100000</v>
      </c>
      <c r="R366" t="s">
        <v>37</v>
      </c>
      <c r="S366">
        <f>VLOOKUP(R366, [1]Key!$U$2:$V$27, 2, FALSE)</f>
        <v>3</v>
      </c>
      <c r="T366">
        <f t="shared" si="42"/>
        <v>0</v>
      </c>
      <c r="U366" t="e">
        <f>_xlfn.IFS(C366=2018, VLOOKUP(H366, '[1]State Pop'!$B$2:$G$55,6),C366=2017, VLOOKUP(H366, '[1]State Pop'!$B$2:$F$55,5),C366=2016, VLOOKUP(H366, '[1]State Pop'!$B$2:$F$55,4), C366=2015, VLOOKUP(H366, '[1]State Pop'!$B$2:$F$55,3), C366=2014, VLOOKUP(H366, '[1]State Pop'!$B$2:$F$55,2))</f>
        <v>#N/A</v>
      </c>
      <c r="V366" t="e">
        <f>_xlfn.IFS(C366=2014,_xlfn.IFS(D366=1,VLOOKUP(H366,[1]Film_Workers!$B$2:$BD$55,2,FALSE),D366=2,VLOOKUP(H366,[1]Film_Workers!$B$2:$BD$55,3,FALSE),D366=3,VLOOKUP(H366,[1]Film_Workers!$B$2:$BD$55,4,FALSE),D366=4,VLOOKUP(H366,[1]Film_Workers!$B$2:$BD$55,5,FALSE),D366=5,VLOOKUP(H366,[1]Film_Workers!$B$2:$BD$55,6,FALSE),D366=6,VLOOKUP(H366,[1]Film_Workers!$B$2:$BD$55,7,FALSE),D366=7,VLOOKUP(H366,[1]Film_Workers!$B$2:$BD$55,8,FALSE),D366=8,VLOOKUP(H366,[1]Film_Workers!$B$2:$BD$55,9,FALSE),D366=9,VLOOKUP(H366,[1]Film_Workers!$B$2:$BD$55,10,FALSE),D366=10,VLOOKUP(H366,[1]Film_Workers!$B$2:$BD$55,11,FALSE),D366=11,VLOOKUP(H366,[1]Film_Workers!$B$2:$BD$55,12,FALSE),D366=12,VLOOKUP(H366,[1]Film_Workers!$B$2:$BD$55,13,FALSE)),C366=2015,_xlfn.IFS(D366=1,VLOOKUP(H366,[1]Film_Workers!$B$2:$BD$55,14,FALSE),D366=2,VLOOKUP(H366,[1]Film_Workers!$B$2:$BD$55,15,FALSE),D366=3,VLOOKUP(H366,[1]Film_Workers!$B$2:$BD$55,16,FALSE),D366=4,VLOOKUP(H366,[1]Film_Workers!$B$2:$BD$55,17,FALSE),D366=5,VLOOKUP(H366,[1]Film_Workers!$B$2:$BD$55,18,FALSE),D366=6,VLOOKUP(H366,[1]Film_Workers!$B$2:$BD$55,19,FALSE),D366=7,VLOOKUP(H366,[1]Film_Workers!$B$2:$BD$55,20,FALSE),D366=8,VLOOKUP(H366,[1]Film_Workers!$B$2:$BD$55,21,FALSE),D366=9,VLOOKUP(H366,[1]Film_Workers!$B$2:$BD$55,22,FALSE),D366=10,VLOOKUP(H366,[1]Film_Workers!$B$2:$BD$55,23,FALSE),D366=11,VLOOKUP(H366,[1]Film_Workers!$B$2:$BD$55,24,FALSE),D366=12,VLOOKUP(H366,[1]Film_Workers!$B$2:$BD$55,25,FALSE)),C366=2016,_xlfn.IFS(D366=1,VLOOKUP(H366,[1]Film_Workers!$B$2:$BD$55,26,FALSE),D366=2,VLOOKUP(H366,[1]Film_Workers!$B$2:$BD$55,27,FALSE),D366=3,VLOOKUP(H366,[1]Film_Workers!$B$2:$BD$55,28,FALSE),D366=4,VLOOKUP(H366,[1]Film_Workers!$B$2:$BD$55,29,FALSE),D366=5,VLOOKUP(H366,[1]Film_Workers!$B$2:$BD$55,30,FALSE),D366=6,VLOOKUP(H366,[1]Film_Workers!$B$2:$BD$55,31,FALSE),D366=7,VLOOKUP(H366,[1]Film_Workers!$B$2:$BD$55,32,FALSE),D366=8,VLOOKUP(H366,[1]Film_Workers!$B$2:$BD$55,33,FALSE),D366=9,VLOOKUP(H366,[1]Film_Workers!$B$2:$BD$55,34,FALSE),D366=10,VLOOKUP(H366,[1]Film_Workers!$B$2:$BD$55,35,FALSE),D366=11,VLOOKUP(H366,[1]Film_Workers!$B$2:$BD$55,36,FALSE),D366=12,VLOOKUP(H366,[1]Film_Workers!$B$2:$BD$55,37,FALSE)),C366=2017,_xlfn.IFS(D366=1,VLOOKUP(H366,[1]Film_Workers!$B$2:$BD$55,38,FALSE),D366=2,VLOOKUP(H366,[1]Film_Workers!$B$2:$BD$55,39,FALSE),D366=3,VLOOKUP(H366,[1]Film_Workers!$B$2:$BD$55,40,FALSE),D366=4,VLOOKUP(H366,[1]Film_Workers!$B$2:$BD$55,41,FALSE),D366=5,VLOOKUP(H366,[1]Film_Workers!$B$2:$BD$55,42,FALSE),D366=6,VLOOKUP(H366,[1]Film_Workers!$B$2:$BD$55,43,FALSE),D366=7,VLOOKUP(H366,[1]Film_Workers!$B$2:$BD$55,43,FALSE),D366=8,VLOOKUP(H366,[1]Film_Workers!$B$2:$BD$55,44,FALSE),D366=9,VLOOKUP(H366,[1]Film_Workers!$B$2:$BD$55,45,FALSE),D366=10,VLOOKUP(H366,[1]Film_Workers!$B$2:$BD$55,46,FALSE),D366=11,VLOOKUP(H366,[1]Film_Workers!$B$2:$BD$55,47,FALSE),D366=12,VLOOKUP(H366,[1]Film_Workers!$B$2:$BD$55,48)),C366=2018,_xlfn.IFS(D366=1,VLOOKUP(H366,[1]Film_Workers!$B$2:$BD$55,49,FALSE),D366=2,VLOOKUP(H366,[1]Film_Workers!$B$2:$BD$55,50,FALSE),D366=3,VLOOKUP(H366,[1]Film_Workers!$B$2:$BD$55,51,FALSE),D366=4,VLOOKUP(H366,[1]Film_Workers!$B$2:$BD$55,52,FALSE),D366=5,VLOOKUP(H366,[1]Film_Workers!$B$2:$BD$55,53,FALSE),D366=6,VLOOKUP(H366,[1]Film_Workers!$B$2:$BD$55,54)))</f>
        <v>#N/A</v>
      </c>
      <c r="W366" t="e">
        <f>_xlfn.IFS(C366=2014,_xlfn.IFS(D366=1,VLOOKUP(H366,[1]Priv_Workers!$B$2:$BD$55,2,FALSE),D366=2,VLOOKUP(H366,[1]Priv_Workers!$B$2:$BD$55,3,FALSE),D366=3,VLOOKUP(H366,[1]Priv_Workers!$B$2:$BD$55,4,FALSE),D366=4,VLOOKUP(H366,[1]Priv_Workers!$B$2:$BD$55,5,FALSE),D366=5,VLOOKUP(H366,[1]Priv_Workers!$B$2:$BD$55,6,FALSE),D366=6,VLOOKUP(H366,[1]Priv_Workers!$B$2:$BD$55,7,FALSE),D366=7,VLOOKUP(H366,[1]Priv_Workers!$B$2:$BD$55,8,FALSE),D366=8,VLOOKUP(H366,[1]Priv_Workers!$B$2:$BD$55,9,FALSE),D366=9,VLOOKUP(H366,[1]Priv_Workers!$B$2:$BD$55,10,FALSE),D366=10,VLOOKUP(H366,[1]Priv_Workers!$B$2:$BD$55,11,FALSE),D366=11,VLOOKUP(H366,[1]Priv_Workers!$B$2:$BD$55,12,FALSE),D366=12,VLOOKUP(H366,[1]Priv_Workers!$B$2:$BD$55,13,FALSE)),C366=2015,_xlfn.IFS(D366=1,VLOOKUP(H366,[1]Priv_Workers!$B$2:$BD$55,14,FALSE),D366=2,VLOOKUP(H366,[1]Priv_Workers!$B$2:$BD$55,15,FALSE),D366=3,VLOOKUP(H366,[1]Priv_Workers!$B$2:$BD$55,16,FALSE),D366=4,VLOOKUP(H366,[1]Priv_Workers!$B$2:$BD$55,17,FALSE),D366=5,VLOOKUP(H366,[1]Priv_Workers!$B$2:$BD$55,18,FALSE),D366=6,VLOOKUP(H366,[1]Priv_Workers!$B$2:$BD$55,19,FALSE),D366=7,VLOOKUP(H366,[1]Priv_Workers!$B$2:$BD$55,20,FALSE),D366=8,VLOOKUP(H366,[1]Priv_Workers!$B$2:$BD$55,21,FALSE),D366=9,VLOOKUP(H366,[1]Priv_Workers!$B$2:$BD$55,22,FALSE),D366=10,VLOOKUP(H366,[1]Priv_Workers!$B$2:$BD$55,23,FALSE),D366=11,VLOOKUP(H366,[1]Priv_Workers!$B$2:$BD$55,24,FALSE),D366=12,VLOOKUP(H366,[1]Priv_Workers!$B$2:$BD$55,25,FALSE)),C366=2016,_xlfn.IFS(D366=1,VLOOKUP(H366,[1]Priv_Workers!$B$2:$BD$55,26,FALSE),D366=2,VLOOKUP(H366,[1]Priv_Workers!$B$2:$BD$55,27,FALSE),D366=3,VLOOKUP(H366,[1]Priv_Workers!$B$2:$BD$55,28,FALSE),D366=4,VLOOKUP(H366,[1]Priv_Workers!$B$2:$BD$55,29,FALSE),D366=5,VLOOKUP(H366,[1]Priv_Workers!$B$2:$BD$55,30,FALSE),D366=6,VLOOKUP(H366,[1]Priv_Workers!$B$2:$BD$55,31,FALSE),D366=7,VLOOKUP(H366,[1]Priv_Workers!$B$2:$BD$55,32,FALSE),D366=8,VLOOKUP(H366,[1]Priv_Workers!$B$2:$BD$55,33,FALSE),D366=9,VLOOKUP(H366,[1]Priv_Workers!$B$2:$BD$55,34,FALSE),D366=10,VLOOKUP(H366,[1]Priv_Workers!$B$2:$BD$55,35,FALSE),D366=11,VLOOKUP(H366,[1]Priv_Workers!$B$2:$BD$55,36,FALSE),D366=12,VLOOKUP(H366,[1]Priv_Workers!$B$2:$BD$55,37,FALSE)),C366=2017,_xlfn.IFS(D366=1,VLOOKUP(H366,[1]Priv_Workers!$B$2:$BD$55,38,FALSE),D366=2,VLOOKUP(H366,[1]Priv_Workers!$B$2:$BD$55,39,FALSE),D366=3,VLOOKUP(H366,[1]Priv_Workers!$B$2:$BD$55,40,FALSE),D366=4,VLOOKUP(H366,[1]Priv_Workers!$B$2:$BD$55,41,FALSE),D366=5,VLOOKUP(H366,[1]Priv_Workers!$B$2:$BD$55,42,FALSE),D366=6,VLOOKUP(H366,[1]Priv_Workers!$B$2:$BD$55,43,FALSE),D366=7,VLOOKUP(H366,[1]Priv_Workers!$B$2:$BD$55,43,FALSE),D366=8,VLOOKUP(H366,[1]Priv_Workers!$B$2:$BD$55,44,FALSE),D366=9,VLOOKUP(H366,[1]Priv_Workers!$B$2:$BD$55,45,FALSE),D366=10,VLOOKUP(H366,[1]Priv_Workers!$B$2:$BD$55,46,FALSE),D366=11,VLOOKUP(H366,[1]Priv_Workers!$B$2:$BD$55,47,FALSE),D366=12,VLOOKUP(H366,[1]Priv_Workers!$B$2:$BD$55,48)),C366=2018,_xlfn.IFS(D366=1,VLOOKUP(H366,[1]Priv_Workers!$B$2:$BD$55,49,FALSE),D366=2,VLOOKUP(H366,[1]Priv_Workers!$B$2:$BD$55,50,FALSE),D366=3,VLOOKUP(H366,[1]Priv_Workers!$B$2:$BD$55,51,FALSE),D366=4,VLOOKUP(H366,[1]Priv_Workers!$B$2:$BD$55,52,FALSE),D366=5,VLOOKUP(H366,[1]Priv_Workers!$B$2:$BD$55,53,FALSE),D366=6,VLOOKUP(H366,[1]Priv_Workers!$B$2:$BD$55,54)))</f>
        <v>#N/A</v>
      </c>
      <c r="X366" s="3" t="e">
        <f t="shared" si="43"/>
        <v>#N/A</v>
      </c>
      <c r="Y366" s="2" t="e">
        <f>_xlfn.IFS(C366=2014, _xlfn.IFS(E366=1, VLOOKUP(H366, [1]Wage_Info!$B$2:$AH$55, 2, FALSE), E366=2, VLOOKUP(H366, [1]Wage_Info!$B$2:$AH$55, 3, FALSE), E366=3, VLOOKUP(H366, [1]Wage_Info!$B$2:$AH$55, 4, FALSE), E366=4, VLOOKUP(H366, [1]Wage_Info!$B$2:$AH$55, 5, FALSE)), C366=2015, _xlfn.IFS(E366=1, VLOOKUP(H366, [1]Wage_Info!$B$2:$AH$55, 6, FALSE), E366=2, VLOOKUP(H366, [1]Wage_Info!$B$2:$AH$55, 7, FALSE), E366=3, VLOOKUP(H366, [1]Wage_Info!$B$2:$AH$55, 8, FALSE), E366=4, VLOOKUP(H366, [1]Wage_Info!$B$2:$AH$55, 9, FALSE)), C366=2016, _xlfn.IFS(E366=1, VLOOKUP(H366, [1]Wage_Info!$B$2:$AH$55, 10, FALSE), E366=2, VLOOKUP(H366, [1]Wage_Info!$B$2:$AH$55, 11, FALSE), E366=3, VLOOKUP(H366, [1]Wage_Info!$B$2:$AH$55, 12, FALSE), E366=4, VLOOKUP(H366, [1]Wage_Info!$B$2:$AH$55, 13, FALSE)), C366=2017, _xlfn.IFS(E366=1, VLOOKUP(H366, [1]Wage_Info!$B$2:$AH$55, 14, FALSE), E366=2, VLOOKUP(H366, [1]Wage_Info!$B$2:$AH$55, 15, FALSE), E366=3, VLOOKUP(H366, [1]Wage_Info!$B$2:$AH$55, 16, FALSE), E366=4, VLOOKUP(H366, [1]Wage_Info!$B$2:$AH$55, 17, FALSE)), C366 = 2018, _xlfn.IFS(E366=1, VLOOKUP(H366, [1]Wage_Info!$B$2:$AH$55, 18, FALSE), E366=3, VLOOKUP(H366, [1]Wage_Info!$B$2:$AH$55, 19, FALSE)))</f>
        <v>#N/A</v>
      </c>
      <c r="Z366" s="2" t="e">
        <f>_xlfn.IFS(C366=2014, _xlfn.IFS(E366=1, VLOOKUP(H366, [1]Wage_Info!$B$2:$AL$55, 20, FALSE), E366=2, VLOOKUP(H366, [1]Wage_Info!$B$2:$AL$55, 21, FALSE), E366=3, VLOOKUP(H366, [1]Wage_Info!$B$2:$AL$55, 22, FALSE), E366=4, VLOOKUP(H366, [1]Wage_Info!$B$2:$AL$55, 23, FALSE)), C366=2015, _xlfn.IFS(E366=1, VLOOKUP(H366, [1]Wage_Info!$B$2:$AL$55, 24, FALSE), E366=2, VLOOKUP(H366, [1]Wage_Info!$B$2:$AL$55, 25, FALSE), E366=3, VLOOKUP(H366, [1]Wage_Info!$B$2:$AL$55, 26, FALSE), E366=4, VLOOKUP(H366, [1]Wage_Info!$B$2:$AL$55, 27, FALSE)), C366=2016, _xlfn.IFS(E366=1, VLOOKUP(H366, [1]Wage_Info!$B$2:$AL$55, 28, FALSE), E366=2, VLOOKUP(H366, [1]Wage_Info!$B$2:$AL$55, 29, FALSE), E366=3, VLOOKUP(H366, [1]Wage_Info!$B$2:$AL$55, 30, FALSE), E366=4, VLOOKUP(H366, [1]Wage_Info!$B$2:$AL$55, 31, FALSE)), C366=2017, _xlfn.IFS(E366=1, VLOOKUP(H366, [1]Wage_Info!$B$2:$AL$55, 32, FALSE), E366=2, VLOOKUP(H366, [1]Wage_Info!$B$2:$AL$55, 33, FALSE), E366=3, VLOOKUP(H366, [1]Wage_Info!$B$2:$AL$55, 34, FALSE), E366=4, VLOOKUP(H366, [1]Wage_Info!$B$2:$AL$55, 35, FALSE)), C366 = 2018, _xlfn.IFS(E366=1, VLOOKUP(H366, [1]Wage_Info!$B$2:$AL$55, 36, FALSE), E366=2, VLOOKUP(H366, [1]Wage_Info!$B$2:$AL$55, 37, FALSE)))</f>
        <v>#N/A</v>
      </c>
      <c r="AA366" s="4" t="e">
        <f t="shared" si="44"/>
        <v>#N/A</v>
      </c>
      <c r="AB366">
        <f>[1]Key!C366</f>
        <v>1</v>
      </c>
      <c r="AC366">
        <f t="shared" si="45"/>
        <v>0</v>
      </c>
      <c r="AD366">
        <f t="shared" si="46"/>
        <v>0</v>
      </c>
      <c r="AE366">
        <f t="shared" si="47"/>
        <v>0</v>
      </c>
      <c r="AF366">
        <f>[1]Key!D366</f>
        <v>0</v>
      </c>
    </row>
    <row r="367" spans="1:32" x14ac:dyDescent="0.3">
      <c r="A367">
        <v>366</v>
      </c>
      <c r="B367">
        <v>46</v>
      </c>
      <c r="C367">
        <v>2014</v>
      </c>
      <c r="D367">
        <v>6</v>
      </c>
      <c r="E367">
        <f t="shared" si="40"/>
        <v>2</v>
      </c>
      <c r="F367">
        <v>2015</v>
      </c>
      <c r="G367" t="s">
        <v>64</v>
      </c>
      <c r="H367" s="1">
        <f>VALUE(IF(G367="foreign",53,SUBSTITUTE(G367,G367,VLOOKUP(G367,[1]Key!$G$2:$H$55,2,))))</f>
        <v>33</v>
      </c>
      <c r="I367" t="s">
        <v>64</v>
      </c>
      <c r="J367">
        <f>VALUE(_xlfn.IFS(I367="foreign",53,I367="fictional",54, I367="unspecified", 55, NOT(OR(I367="foreign",I367="fictional")),SUBSTITUTE(I367,I367,VLOOKUP(I367,[1]Key!$G$2:$H$55,2,))))</f>
        <v>33</v>
      </c>
      <c r="K367">
        <f t="shared" si="41"/>
        <v>1</v>
      </c>
      <c r="L367">
        <f>VLOOKUP(H367, [1]Key!$H$2:$K$54, 2)</f>
        <v>3</v>
      </c>
      <c r="M367">
        <f>VLOOKUP(J367, [1]Key!$H$2:$K$54, 2)</f>
        <v>3</v>
      </c>
      <c r="N367">
        <f>VLOOKUP("*"&amp;G367&amp;"*",[1]Key!$N$2:$O$6,2,FALSE)</f>
        <v>2</v>
      </c>
      <c r="O367">
        <f>VLOOKUP("*"&amp;G367&amp;"*",[1]Key!$R$2:$S$11,2,FALSE)</f>
        <v>3</v>
      </c>
      <c r="P367">
        <v>3320</v>
      </c>
      <c r="Q367" s="2">
        <v>44000000</v>
      </c>
      <c r="R367" t="s">
        <v>37</v>
      </c>
      <c r="S367">
        <f>VLOOKUP(R367, [1]Key!$U$2:$V$50, 2, FALSE)</f>
        <v>3</v>
      </c>
      <c r="T367">
        <f t="shared" si="42"/>
        <v>0</v>
      </c>
      <c r="U367">
        <f>_xlfn.IFS(C367=2018, VLOOKUP(H367, '[1]State Pop'!$B$2:$G$55,6),C367=2017, VLOOKUP(H367, '[1]State Pop'!$B$2:$F$55,5),C367=2016, VLOOKUP(H367, '[1]State Pop'!$B$2:$F$55,4), C367=2015, VLOOKUP(H367, '[1]State Pop'!$B$2:$F$55,3), C367=2014, VLOOKUP(H367, '[1]State Pop'!$B$2:$F$55,2))</f>
        <v>19773580</v>
      </c>
      <c r="V367">
        <f>_xlfn.IFS(C367=2014,_xlfn.IFS(D367=1,VLOOKUP(H367,[1]Film_Workers!$B$2:$BD$55,2,FALSE),D367=2,VLOOKUP(H367,[1]Film_Workers!$B$2:$BD$55,3,FALSE),D367=3,VLOOKUP(H367,[1]Film_Workers!$B$2:$BD$55,4,FALSE),D367=4,VLOOKUP(H367,[1]Film_Workers!$B$2:$BD$55,5,FALSE),D367=5,VLOOKUP(H367,[1]Film_Workers!$B$2:$BD$55,6,FALSE),D367=6,VLOOKUP(H367,[1]Film_Workers!$B$2:$BD$55,7,FALSE),D367=7,VLOOKUP(H367,[1]Film_Workers!$B$2:$BD$55,8,FALSE),D367=8,VLOOKUP(H367,[1]Film_Workers!$B$2:$BD$55,9,FALSE),D367=9,VLOOKUP(H367,[1]Film_Workers!$B$2:$BD$55,10,FALSE),D367=10,VLOOKUP(H367,[1]Film_Workers!$B$2:$BD$55,11,FALSE),D367=11,VLOOKUP(H367,[1]Film_Workers!$B$2:$BD$55,12,FALSE),D367=12,VLOOKUP(H367,[1]Film_Workers!$B$2:$BD$55,13,FALSE)),C367=2015,_xlfn.IFS(D367=1,VLOOKUP(H367,[1]Film_Workers!$B$2:$BD$55,14,FALSE),D367=2,VLOOKUP(H367,[1]Film_Workers!$B$2:$BD$55,15,FALSE),D367=3,VLOOKUP(H367,[1]Film_Workers!$B$2:$BD$55,16,FALSE),D367=4,VLOOKUP(H367,[1]Film_Workers!$B$2:$BD$55,17,FALSE),D367=5,VLOOKUP(H367,[1]Film_Workers!$B$2:$BD$55,18,FALSE),D367=6,VLOOKUP(H367,[1]Film_Workers!$B$2:$BD$55,19,FALSE),D367=7,VLOOKUP(H367,[1]Film_Workers!$B$2:$BD$55,20,FALSE),D367=8,VLOOKUP(H367,[1]Film_Workers!$B$2:$BD$55,21,FALSE),D367=9,VLOOKUP(H367,[1]Film_Workers!$B$2:$BD$55,22,FALSE),D367=10,VLOOKUP(H367,[1]Film_Workers!$B$2:$BD$55,23,FALSE),D367=11,VLOOKUP(H367,[1]Film_Workers!$B$2:$BD$55,24,FALSE),D367=12,VLOOKUP(H367,[1]Film_Workers!$B$2:$BD$55,25,FALSE)),C367=2016,_xlfn.IFS(D367=1,VLOOKUP(H367,[1]Film_Workers!$B$2:$BD$55,26,FALSE),D367=2,VLOOKUP(H367,[1]Film_Workers!$B$2:$BD$55,27,FALSE),D367=3,VLOOKUP(H367,[1]Film_Workers!$B$2:$BD$55,28,FALSE),D367=4,VLOOKUP(H367,[1]Film_Workers!$B$2:$BD$55,29,FALSE),D367=5,VLOOKUP(H367,[1]Film_Workers!$B$2:$BD$55,30,FALSE),D367=6,VLOOKUP(H367,[1]Film_Workers!$B$2:$BD$55,31,FALSE),D367=7,VLOOKUP(H367,[1]Film_Workers!$B$2:$BD$55,32,FALSE),D367=8,VLOOKUP(H367,[1]Film_Workers!$B$2:$BD$55,33,FALSE),D367=9,VLOOKUP(H367,[1]Film_Workers!$B$2:$BD$55,34,FALSE),D367=10,VLOOKUP(H367,[1]Film_Workers!$B$2:$BD$55,35,FALSE),D367=11,VLOOKUP(H367,[1]Film_Workers!$B$2:$BD$55,36,FALSE),D367=12,VLOOKUP(H367,[1]Film_Workers!$B$2:$BD$55,37,FALSE)),C367=2017,_xlfn.IFS(D367=1,VLOOKUP(H367,[1]Film_Workers!$B$2:$BD$55,38,FALSE),D367=2,VLOOKUP(H367,[1]Film_Workers!$B$2:$BD$55,39,FALSE),D367=3,VLOOKUP(H367,[1]Film_Workers!$B$2:$BD$55,40,FALSE),D367=4,VLOOKUP(H367,[1]Film_Workers!$B$2:$BD$55,41,FALSE),D367=5,VLOOKUP(H367,[1]Film_Workers!$B$2:$BD$55,42,FALSE),D367=6,VLOOKUP(H367,[1]Film_Workers!$B$2:$BD$55,43,FALSE),D367=7,VLOOKUP(H367,[1]Film_Workers!$B$2:$BD$55,43,FALSE),D367=8,VLOOKUP(H367,[1]Film_Workers!$B$2:$BD$55,44,FALSE),D367=9,VLOOKUP(H367,[1]Film_Workers!$B$2:$BD$55,45,FALSE),D367=10,VLOOKUP(H367,[1]Film_Workers!$B$2:$BD$55,46,FALSE),D367=11,VLOOKUP(H367,[1]Film_Workers!$B$2:$BD$55,47,FALSE),D367=12,VLOOKUP(H367,[1]Film_Workers!$B$2:$BD$55,48)),C367=2018,_xlfn.IFS(D367=1,VLOOKUP(H367,[1]Film_Workers!$B$2:$BD$55,49,FALSE),D367=2,VLOOKUP(H367,[1]Film_Workers!$B$2:$BD$55,50,FALSE),D367=3,VLOOKUP(H367,[1]Film_Workers!$B$2:$BD$55,51,FALSE),D367=4,VLOOKUP(H367,[1]Film_Workers!$B$2:$BD$55,52,FALSE),D367=5,VLOOKUP(H367,[1]Film_Workers!$B$2:$BD$55,53,FALSE),D367=6,VLOOKUP(H367,[1]Film_Workers!$B$2:$BD$55,54)))</f>
        <v>45234</v>
      </c>
      <c r="W367">
        <f>_xlfn.IFS(C367=2014,_xlfn.IFS(D367=1,VLOOKUP(H367,[1]Priv_Workers!$B$2:$BD$55,2,FALSE),D367=2,VLOOKUP(H367,[1]Priv_Workers!$B$2:$BD$55,3,FALSE),D367=3,VLOOKUP(H367,[1]Priv_Workers!$B$2:$BD$55,4,FALSE),D367=4,VLOOKUP(H367,[1]Priv_Workers!$B$2:$BD$55,5,FALSE),D367=5,VLOOKUP(H367,[1]Priv_Workers!$B$2:$BD$55,6,FALSE),D367=6,VLOOKUP(H367,[1]Priv_Workers!$B$2:$BD$55,7,FALSE),D367=7,VLOOKUP(H367,[1]Priv_Workers!$B$2:$BD$55,8,FALSE),D367=8,VLOOKUP(H367,[1]Priv_Workers!$B$2:$BD$55,9,FALSE),D367=9,VLOOKUP(H367,[1]Priv_Workers!$B$2:$BD$55,10,FALSE),D367=10,VLOOKUP(H367,[1]Priv_Workers!$B$2:$BD$55,11,FALSE),D367=11,VLOOKUP(H367,[1]Priv_Workers!$B$2:$BD$55,12,FALSE),D367=12,VLOOKUP(H367,[1]Priv_Workers!$B$2:$BD$55,13,FALSE)),C367=2015,_xlfn.IFS(D367=1,VLOOKUP(H367,[1]Priv_Workers!$B$2:$BD$55,14,FALSE),D367=2,VLOOKUP(H367,[1]Priv_Workers!$B$2:$BD$55,15,FALSE),D367=3,VLOOKUP(H367,[1]Priv_Workers!$B$2:$BD$55,16,FALSE),D367=4,VLOOKUP(H367,[1]Priv_Workers!$B$2:$BD$55,17,FALSE),D367=5,VLOOKUP(H367,[1]Priv_Workers!$B$2:$BD$55,18,FALSE),D367=6,VLOOKUP(H367,[1]Priv_Workers!$B$2:$BD$55,19,FALSE),D367=7,VLOOKUP(H367,[1]Priv_Workers!$B$2:$BD$55,20,FALSE),D367=8,VLOOKUP(H367,[1]Priv_Workers!$B$2:$BD$55,21,FALSE),D367=9,VLOOKUP(H367,[1]Priv_Workers!$B$2:$BD$55,22,FALSE),D367=10,VLOOKUP(H367,[1]Priv_Workers!$B$2:$BD$55,23,FALSE),D367=11,VLOOKUP(H367,[1]Priv_Workers!$B$2:$BD$55,24,FALSE),D367=12,VLOOKUP(H367,[1]Priv_Workers!$B$2:$BD$55,25,FALSE)),C367=2016,_xlfn.IFS(D367=1,VLOOKUP(H367,[1]Priv_Workers!$B$2:$BD$55,26,FALSE),D367=2,VLOOKUP(H367,[1]Priv_Workers!$B$2:$BD$55,27,FALSE),D367=3,VLOOKUP(H367,[1]Priv_Workers!$B$2:$BD$55,28,FALSE),D367=4,VLOOKUP(H367,[1]Priv_Workers!$B$2:$BD$55,29,FALSE),D367=5,VLOOKUP(H367,[1]Priv_Workers!$B$2:$BD$55,30,FALSE),D367=6,VLOOKUP(H367,[1]Priv_Workers!$B$2:$BD$55,31,FALSE),D367=7,VLOOKUP(H367,[1]Priv_Workers!$B$2:$BD$55,32,FALSE),D367=8,VLOOKUP(H367,[1]Priv_Workers!$B$2:$BD$55,33,FALSE),D367=9,VLOOKUP(H367,[1]Priv_Workers!$B$2:$BD$55,34,FALSE),D367=10,VLOOKUP(H367,[1]Priv_Workers!$B$2:$BD$55,35,FALSE),D367=11,VLOOKUP(H367,[1]Priv_Workers!$B$2:$BD$55,36,FALSE),D367=12,VLOOKUP(H367,[1]Priv_Workers!$B$2:$BD$55,37,FALSE)),C367=2017,_xlfn.IFS(D367=1,VLOOKUP(H367,[1]Priv_Workers!$B$2:$BD$55,38,FALSE),D367=2,VLOOKUP(H367,[1]Priv_Workers!$B$2:$BD$55,39,FALSE),D367=3,VLOOKUP(H367,[1]Priv_Workers!$B$2:$BD$55,40,FALSE),D367=4,VLOOKUP(H367,[1]Priv_Workers!$B$2:$BD$55,41,FALSE),D367=5,VLOOKUP(H367,[1]Priv_Workers!$B$2:$BD$55,42,FALSE),D367=6,VLOOKUP(H367,[1]Priv_Workers!$B$2:$BD$55,43,FALSE),D367=7,VLOOKUP(H367,[1]Priv_Workers!$B$2:$BD$55,43,FALSE),D367=8,VLOOKUP(H367,[1]Priv_Workers!$B$2:$BD$55,44,FALSE),D367=9,VLOOKUP(H367,[1]Priv_Workers!$B$2:$BD$55,45,FALSE),D367=10,VLOOKUP(H367,[1]Priv_Workers!$B$2:$BD$55,46,FALSE),D367=11,VLOOKUP(H367,[1]Priv_Workers!$B$2:$BD$55,47,FALSE),D367=12,VLOOKUP(H367,[1]Priv_Workers!$B$2:$BD$55,48)),C367=2018,_xlfn.IFS(D367=1,VLOOKUP(H367,[1]Priv_Workers!$B$2:$BD$55,49,FALSE),D367=2,VLOOKUP(H367,[1]Priv_Workers!$B$2:$BD$55,50,FALSE),D367=3,VLOOKUP(H367,[1]Priv_Workers!$B$2:$BD$55,51,FALSE),D367=4,VLOOKUP(H367,[1]Priv_Workers!$B$2:$BD$55,52,FALSE),D367=5,VLOOKUP(H367,[1]Priv_Workers!$B$2:$BD$55,53,FALSE),D367=6,VLOOKUP(H367,[1]Priv_Workers!$B$2:$BD$55,54)))</f>
        <v>7563591</v>
      </c>
      <c r="X367" s="3">
        <f t="shared" si="43"/>
        <v>5.9804925993486423E-3</v>
      </c>
      <c r="Y367" s="2">
        <f>_xlfn.IFS(C367=2014, _xlfn.IFS(E367=1, VLOOKUP(H367, [1]Wage_Info!$B$2:$AH$55, 2, FALSE), E367=2, VLOOKUP(H367, [1]Wage_Info!$B$2:$AH$55, 3, FALSE), E367=3, VLOOKUP(H367, [1]Wage_Info!$B$2:$AH$55, 4, FALSE), E367=4, VLOOKUP(H367, [1]Wage_Info!$B$2:$AH$55, 5, FALSE)), C367=2015, _xlfn.IFS(E367=1, VLOOKUP(H367, [1]Wage_Info!$B$2:$AH$55, 6, FALSE), E367=2, VLOOKUP(H367, [1]Wage_Info!$B$2:$AH$55, 7, FALSE), E367=3, VLOOKUP(H367, [1]Wage_Info!$B$2:$AH$55, 8, FALSE), E367=4, VLOOKUP(H367, [1]Wage_Info!$B$2:$AH$55, 9, FALSE)), C367=2016, _xlfn.IFS(E367=1, VLOOKUP(H367, [1]Wage_Info!$B$2:$AH$55, 10, FALSE), E367=2, VLOOKUP(H367, [1]Wage_Info!$B$2:$AH$55, 11, FALSE), E367=3, VLOOKUP(H367, [1]Wage_Info!$B$2:$AH$55, 12, FALSE), E367=4, VLOOKUP(H367, [1]Wage_Info!$B$2:$AH$55, 13, FALSE)), C367=2017, _xlfn.IFS(E367=1, VLOOKUP(H367, [1]Wage_Info!$B$2:$AH$55, 14, FALSE), E367=2, VLOOKUP(H367, [1]Wage_Info!$B$2:$AH$55, 15, FALSE), E367=3, VLOOKUP(H367, [1]Wage_Info!$B$2:$AH$55, 16, FALSE), E367=4, VLOOKUP(H367, [1]Wage_Info!$B$2:$AH$55, 17, FALSE)), C367 = 2018, _xlfn.IFS(E367=1, VLOOKUP(H367, [1]Wage_Info!$B$2:$AH$55, 18, FALSE), E367=3, VLOOKUP(H367, [1]Wage_Info!$B$2:$AH$55, 19, FALSE)))</f>
        <v>1118232851</v>
      </c>
      <c r="Z367" s="2">
        <f>_xlfn.IFS(C367=2014, _xlfn.IFS(E367=1, VLOOKUP(H367, [1]Wage_Info!$B$2:$AL$55, 20, FALSE), E367=2, VLOOKUP(H367, [1]Wage_Info!$B$2:$AL$55, 21, FALSE), E367=3, VLOOKUP(H367, [1]Wage_Info!$B$2:$AL$55, 22, FALSE), E367=4, VLOOKUP(H367, [1]Wage_Info!$B$2:$AL$55, 23, FALSE)), C367=2015, _xlfn.IFS(E367=1, VLOOKUP(H367, [1]Wage_Info!$B$2:$AL$55, 24, FALSE), E367=2, VLOOKUP(H367, [1]Wage_Info!$B$2:$AL$55, 25, FALSE), E367=3, VLOOKUP(H367, [1]Wage_Info!$B$2:$AL$55, 26, FALSE), E367=4, VLOOKUP(H367, [1]Wage_Info!$B$2:$AL$55, 27, FALSE)), C367=2016, _xlfn.IFS(E367=1, VLOOKUP(H367, [1]Wage_Info!$B$2:$AL$55, 28, FALSE), E367=2, VLOOKUP(H367, [1]Wage_Info!$B$2:$AL$55, 29, FALSE), E367=3, VLOOKUP(H367, [1]Wage_Info!$B$2:$AL$55, 30, FALSE), E367=4, VLOOKUP(H367, [1]Wage_Info!$B$2:$AL$55, 31, FALSE)), C367=2017, _xlfn.IFS(E367=1, VLOOKUP(H367, [1]Wage_Info!$B$2:$AL$55, 32, FALSE), E367=2, VLOOKUP(H367, [1]Wage_Info!$B$2:$AL$55, 33, FALSE), E367=3, VLOOKUP(H367, [1]Wage_Info!$B$2:$AL$55, 34, FALSE), E367=4, VLOOKUP(H367, [1]Wage_Info!$B$2:$AL$55, 35, FALSE)), C367 = 2018, _xlfn.IFS(E367=1, VLOOKUP(H367, [1]Wage_Info!$B$2:$AL$55, 36, FALSE), E367=2, VLOOKUP(H367, [1]Wage_Info!$B$2:$AL$55, 37, FALSE)))</f>
        <v>111002236831</v>
      </c>
      <c r="AA367" s="4">
        <f t="shared" si="44"/>
        <v>1.0073966821970447E-2</v>
      </c>
      <c r="AB367">
        <f>[1]Key!C367</f>
        <v>1</v>
      </c>
      <c r="AC367">
        <f t="shared" si="45"/>
        <v>0</v>
      </c>
      <c r="AD367">
        <f t="shared" si="46"/>
        <v>1</v>
      </c>
      <c r="AE367">
        <f t="shared" si="47"/>
        <v>1</v>
      </c>
      <c r="AF367">
        <f>[1]Key!D367</f>
        <v>0</v>
      </c>
    </row>
    <row r="368" spans="1:32" x14ac:dyDescent="0.3">
      <c r="A368">
        <v>367</v>
      </c>
      <c r="B368">
        <v>47</v>
      </c>
      <c r="C368">
        <v>2014</v>
      </c>
      <c r="D368">
        <v>10</v>
      </c>
      <c r="E368">
        <f t="shared" si="40"/>
        <v>4</v>
      </c>
      <c r="F368">
        <v>2015</v>
      </c>
      <c r="G368" t="s">
        <v>62</v>
      </c>
      <c r="H368" s="1">
        <f>VALUE(IF(G368="foreign",53,SUBSTITUTE(G368,G368,VLOOKUP(G368,[1]Key!$G$2:$H$55,2,))))</f>
        <v>53</v>
      </c>
      <c r="I368" t="s">
        <v>32</v>
      </c>
      <c r="J368">
        <f>VALUE(_xlfn.IFS(I368="foreign",53,I368="fictional",54, I368="unspecified", 55, NOT(OR(I368="foreign",I368="fictional")),SUBSTITUTE(I368,I368,VLOOKUP(I368,[1]Key!$G$2:$H$55,2,))))</f>
        <v>53</v>
      </c>
      <c r="K368">
        <f t="shared" si="41"/>
        <v>1</v>
      </c>
      <c r="L368">
        <f>VLOOKUP(H368, [1]Key!$H$2:$K$54, 2)</f>
        <v>0</v>
      </c>
      <c r="M368">
        <f>VLOOKUP(J368, [1]Key!$H$2:$K$54, 2)</f>
        <v>0</v>
      </c>
      <c r="N368">
        <f>VLOOKUP("*"&amp;G368&amp;"*",[1]Key!$N$2:$O$6,2,FALSE)</f>
        <v>0</v>
      </c>
      <c r="O368">
        <f>VLOOKUP("*"&amp;G368&amp;"*",[1]Key!$R$2:$S$11,2,FALSE)</f>
        <v>0</v>
      </c>
      <c r="P368">
        <v>3282</v>
      </c>
      <c r="Q368" s="2">
        <v>94000000</v>
      </c>
      <c r="R368" t="s">
        <v>66</v>
      </c>
      <c r="S368">
        <f>VLOOKUP(R368, [1]Key!$U$2:$V$27, 2, FALSE)</f>
        <v>4</v>
      </c>
      <c r="T368">
        <f t="shared" si="42"/>
        <v>0</v>
      </c>
      <c r="U368">
        <f>_xlfn.IFS(C368=2018, VLOOKUP(H368, '[1]State Pop'!$B$2:$G$55,6),C368=2017, VLOOKUP(H368, '[1]State Pop'!$B$2:$F$55,5),C368=2016, VLOOKUP(H368, '[1]State Pop'!$B$2:$F$55,4), C368=2015, VLOOKUP(H368, '[1]State Pop'!$B$2:$F$55,3), C368=2014, VLOOKUP(H368, '[1]State Pop'!$B$2:$F$55,2))</f>
        <v>0</v>
      </c>
      <c r="V368">
        <f>_xlfn.IFS(C368=2014,_xlfn.IFS(D368=1,VLOOKUP(H368,[1]Film_Workers!$B$2:$BD$55,2,FALSE),D368=2,VLOOKUP(H368,[1]Film_Workers!$B$2:$BD$55,3,FALSE),D368=3,VLOOKUP(H368,[1]Film_Workers!$B$2:$BD$55,4,FALSE),D368=4,VLOOKUP(H368,[1]Film_Workers!$B$2:$BD$55,5,FALSE),D368=5,VLOOKUP(H368,[1]Film_Workers!$B$2:$BD$55,6,FALSE),D368=6,VLOOKUP(H368,[1]Film_Workers!$B$2:$BD$55,7,FALSE),D368=7,VLOOKUP(H368,[1]Film_Workers!$B$2:$BD$55,8,FALSE),D368=8,VLOOKUP(H368,[1]Film_Workers!$B$2:$BD$55,9,FALSE),D368=9,VLOOKUP(H368,[1]Film_Workers!$B$2:$BD$55,10,FALSE),D368=10,VLOOKUP(H368,[1]Film_Workers!$B$2:$BD$55,11,FALSE),D368=11,VLOOKUP(H368,[1]Film_Workers!$B$2:$BD$55,12,FALSE),D368=12,VLOOKUP(H368,[1]Film_Workers!$B$2:$BD$55,13,FALSE)),C368=2015,_xlfn.IFS(D368=1,VLOOKUP(H368,[1]Film_Workers!$B$2:$BD$55,14,FALSE),D368=2,VLOOKUP(H368,[1]Film_Workers!$B$2:$BD$55,15,FALSE),D368=3,VLOOKUP(H368,[1]Film_Workers!$B$2:$BD$55,16,FALSE),D368=4,VLOOKUP(H368,[1]Film_Workers!$B$2:$BD$55,17,FALSE),D368=5,VLOOKUP(H368,[1]Film_Workers!$B$2:$BD$55,18,FALSE),D368=6,VLOOKUP(H368,[1]Film_Workers!$B$2:$BD$55,19,FALSE),D368=7,VLOOKUP(H368,[1]Film_Workers!$B$2:$BD$55,20,FALSE),D368=8,VLOOKUP(H368,[1]Film_Workers!$B$2:$BD$55,21,FALSE),D368=9,VLOOKUP(H368,[1]Film_Workers!$B$2:$BD$55,22,FALSE),D368=10,VLOOKUP(H368,[1]Film_Workers!$B$2:$BD$55,23,FALSE),D368=11,VLOOKUP(H368,[1]Film_Workers!$B$2:$BD$55,24,FALSE),D368=12,VLOOKUP(H368,[1]Film_Workers!$B$2:$BD$55,25,FALSE)),C368=2016,_xlfn.IFS(D368=1,VLOOKUP(H368,[1]Film_Workers!$B$2:$BD$55,26,FALSE),D368=2,VLOOKUP(H368,[1]Film_Workers!$B$2:$BD$55,27,FALSE),D368=3,VLOOKUP(H368,[1]Film_Workers!$B$2:$BD$55,28,FALSE),D368=4,VLOOKUP(H368,[1]Film_Workers!$B$2:$BD$55,29,FALSE),D368=5,VLOOKUP(H368,[1]Film_Workers!$B$2:$BD$55,30,FALSE),D368=6,VLOOKUP(H368,[1]Film_Workers!$B$2:$BD$55,31,FALSE),D368=7,VLOOKUP(H368,[1]Film_Workers!$B$2:$BD$55,32,FALSE),D368=8,VLOOKUP(H368,[1]Film_Workers!$B$2:$BD$55,33,FALSE),D368=9,VLOOKUP(H368,[1]Film_Workers!$B$2:$BD$55,34,FALSE),D368=10,VLOOKUP(H368,[1]Film_Workers!$B$2:$BD$55,35,FALSE),D368=11,VLOOKUP(H368,[1]Film_Workers!$B$2:$BD$55,36,FALSE),D368=12,VLOOKUP(H368,[1]Film_Workers!$B$2:$BD$55,37,FALSE)),C368=2017,_xlfn.IFS(D368=1,VLOOKUP(H368,[1]Film_Workers!$B$2:$BD$55,38,FALSE),D368=2,VLOOKUP(H368,[1]Film_Workers!$B$2:$BD$55,39,FALSE),D368=3,VLOOKUP(H368,[1]Film_Workers!$B$2:$BD$55,40,FALSE),D368=4,VLOOKUP(H368,[1]Film_Workers!$B$2:$BD$55,41,FALSE),D368=5,VLOOKUP(H368,[1]Film_Workers!$B$2:$BD$55,42,FALSE),D368=6,VLOOKUP(H368,[1]Film_Workers!$B$2:$BD$55,43,FALSE),D368=7,VLOOKUP(H368,[1]Film_Workers!$B$2:$BD$55,43,FALSE),D368=8,VLOOKUP(H368,[1]Film_Workers!$B$2:$BD$55,44,FALSE),D368=9,VLOOKUP(H368,[1]Film_Workers!$B$2:$BD$55,45,FALSE),D368=10,VLOOKUP(H368,[1]Film_Workers!$B$2:$BD$55,46,FALSE),D368=11,VLOOKUP(H368,[1]Film_Workers!$B$2:$BD$55,47,FALSE),D368=12,VLOOKUP(H368,[1]Film_Workers!$B$2:$BD$55,48)),C368=2018,_xlfn.IFS(D368=1,VLOOKUP(H368,[1]Film_Workers!$B$2:$BD$55,49,FALSE),D368=2,VLOOKUP(H368,[1]Film_Workers!$B$2:$BD$55,50,FALSE),D368=3,VLOOKUP(H368,[1]Film_Workers!$B$2:$BD$55,51,FALSE),D368=4,VLOOKUP(H368,[1]Film_Workers!$B$2:$BD$55,52,FALSE),D368=5,VLOOKUP(H368,[1]Film_Workers!$B$2:$BD$55,53,FALSE),D368=6,VLOOKUP(H368,[1]Film_Workers!$B$2:$BD$55,54)))</f>
        <v>0</v>
      </c>
      <c r="W368">
        <f>_xlfn.IFS(C368=2014,_xlfn.IFS(D368=1,VLOOKUP(H368,[1]Priv_Workers!$B$2:$BD$55,2,FALSE),D368=2,VLOOKUP(H368,[1]Priv_Workers!$B$2:$BD$55,3,FALSE),D368=3,VLOOKUP(H368,[1]Priv_Workers!$B$2:$BD$55,4,FALSE),D368=4,VLOOKUP(H368,[1]Priv_Workers!$B$2:$BD$55,5,FALSE),D368=5,VLOOKUP(H368,[1]Priv_Workers!$B$2:$BD$55,6,FALSE),D368=6,VLOOKUP(H368,[1]Priv_Workers!$B$2:$BD$55,7,FALSE),D368=7,VLOOKUP(H368,[1]Priv_Workers!$B$2:$BD$55,8,FALSE),D368=8,VLOOKUP(H368,[1]Priv_Workers!$B$2:$BD$55,9,FALSE),D368=9,VLOOKUP(H368,[1]Priv_Workers!$B$2:$BD$55,10,FALSE),D368=10,VLOOKUP(H368,[1]Priv_Workers!$B$2:$BD$55,11,FALSE),D368=11,VLOOKUP(H368,[1]Priv_Workers!$B$2:$BD$55,12,FALSE),D368=12,VLOOKUP(H368,[1]Priv_Workers!$B$2:$BD$55,13,FALSE)),C368=2015,_xlfn.IFS(D368=1,VLOOKUP(H368,[1]Priv_Workers!$B$2:$BD$55,14,FALSE),D368=2,VLOOKUP(H368,[1]Priv_Workers!$B$2:$BD$55,15,FALSE),D368=3,VLOOKUP(H368,[1]Priv_Workers!$B$2:$BD$55,16,FALSE),D368=4,VLOOKUP(H368,[1]Priv_Workers!$B$2:$BD$55,17,FALSE),D368=5,VLOOKUP(H368,[1]Priv_Workers!$B$2:$BD$55,18,FALSE),D368=6,VLOOKUP(H368,[1]Priv_Workers!$B$2:$BD$55,19,FALSE),D368=7,VLOOKUP(H368,[1]Priv_Workers!$B$2:$BD$55,20,FALSE),D368=8,VLOOKUP(H368,[1]Priv_Workers!$B$2:$BD$55,21,FALSE),D368=9,VLOOKUP(H368,[1]Priv_Workers!$B$2:$BD$55,22,FALSE),D368=10,VLOOKUP(H368,[1]Priv_Workers!$B$2:$BD$55,23,FALSE),D368=11,VLOOKUP(H368,[1]Priv_Workers!$B$2:$BD$55,24,FALSE),D368=12,VLOOKUP(H368,[1]Priv_Workers!$B$2:$BD$55,25,FALSE)),C368=2016,_xlfn.IFS(D368=1,VLOOKUP(H368,[1]Priv_Workers!$B$2:$BD$55,26,FALSE),D368=2,VLOOKUP(H368,[1]Priv_Workers!$B$2:$BD$55,27,FALSE),D368=3,VLOOKUP(H368,[1]Priv_Workers!$B$2:$BD$55,28,FALSE),D368=4,VLOOKUP(H368,[1]Priv_Workers!$B$2:$BD$55,29,FALSE),D368=5,VLOOKUP(H368,[1]Priv_Workers!$B$2:$BD$55,30,FALSE),D368=6,VLOOKUP(H368,[1]Priv_Workers!$B$2:$BD$55,31,FALSE),D368=7,VLOOKUP(H368,[1]Priv_Workers!$B$2:$BD$55,32,FALSE),D368=8,VLOOKUP(H368,[1]Priv_Workers!$B$2:$BD$55,33,FALSE),D368=9,VLOOKUP(H368,[1]Priv_Workers!$B$2:$BD$55,34,FALSE),D368=10,VLOOKUP(H368,[1]Priv_Workers!$B$2:$BD$55,35,FALSE),D368=11,VLOOKUP(H368,[1]Priv_Workers!$B$2:$BD$55,36,FALSE),D368=12,VLOOKUP(H368,[1]Priv_Workers!$B$2:$BD$55,37,FALSE)),C368=2017,_xlfn.IFS(D368=1,VLOOKUP(H368,[1]Priv_Workers!$B$2:$BD$55,38,FALSE),D368=2,VLOOKUP(H368,[1]Priv_Workers!$B$2:$BD$55,39,FALSE),D368=3,VLOOKUP(H368,[1]Priv_Workers!$B$2:$BD$55,40,FALSE),D368=4,VLOOKUP(H368,[1]Priv_Workers!$B$2:$BD$55,41,FALSE),D368=5,VLOOKUP(H368,[1]Priv_Workers!$B$2:$BD$55,42,FALSE),D368=6,VLOOKUP(H368,[1]Priv_Workers!$B$2:$BD$55,43,FALSE),D368=7,VLOOKUP(H368,[1]Priv_Workers!$B$2:$BD$55,43,FALSE),D368=8,VLOOKUP(H368,[1]Priv_Workers!$B$2:$BD$55,44,FALSE),D368=9,VLOOKUP(H368,[1]Priv_Workers!$B$2:$BD$55,45,FALSE),D368=10,VLOOKUP(H368,[1]Priv_Workers!$B$2:$BD$55,46,FALSE),D368=11,VLOOKUP(H368,[1]Priv_Workers!$B$2:$BD$55,47,FALSE),D368=12,VLOOKUP(H368,[1]Priv_Workers!$B$2:$BD$55,48)),C368=2018,_xlfn.IFS(D368=1,VLOOKUP(H368,[1]Priv_Workers!$B$2:$BD$55,49,FALSE),D368=2,VLOOKUP(H368,[1]Priv_Workers!$B$2:$BD$55,50,FALSE),D368=3,VLOOKUP(H368,[1]Priv_Workers!$B$2:$BD$55,51,FALSE),D368=4,VLOOKUP(H368,[1]Priv_Workers!$B$2:$BD$55,52,FALSE),D368=5,VLOOKUP(H368,[1]Priv_Workers!$B$2:$BD$55,53,FALSE),D368=6,VLOOKUP(H368,[1]Priv_Workers!$B$2:$BD$55,54)))</f>
        <v>0</v>
      </c>
      <c r="X368" s="3" t="e">
        <f t="shared" si="43"/>
        <v>#DIV/0!</v>
      </c>
      <c r="Y368" s="2">
        <f>_xlfn.IFS(C368=2014, _xlfn.IFS(E368=1, VLOOKUP(H368, [1]Wage_Info!$B$2:$AH$55, 2, FALSE), E368=2, VLOOKUP(H368, [1]Wage_Info!$B$2:$AH$55, 3, FALSE), E368=3, VLOOKUP(H368, [1]Wage_Info!$B$2:$AH$55, 4, FALSE), E368=4, VLOOKUP(H368, [1]Wage_Info!$B$2:$AH$55, 5, FALSE)), C368=2015, _xlfn.IFS(E368=1, VLOOKUP(H368, [1]Wage_Info!$B$2:$AH$55, 6, FALSE), E368=2, VLOOKUP(H368, [1]Wage_Info!$B$2:$AH$55, 7, FALSE), E368=3, VLOOKUP(H368, [1]Wage_Info!$B$2:$AH$55, 8, FALSE), E368=4, VLOOKUP(H368, [1]Wage_Info!$B$2:$AH$55, 9, FALSE)), C368=2016, _xlfn.IFS(E368=1, VLOOKUP(H368, [1]Wage_Info!$B$2:$AH$55, 10, FALSE), E368=2, VLOOKUP(H368, [1]Wage_Info!$B$2:$AH$55, 11, FALSE), E368=3, VLOOKUP(H368, [1]Wage_Info!$B$2:$AH$55, 12, FALSE), E368=4, VLOOKUP(H368, [1]Wage_Info!$B$2:$AH$55, 13, FALSE)), C368=2017, _xlfn.IFS(E368=1, VLOOKUP(H368, [1]Wage_Info!$B$2:$AH$55, 14, FALSE), E368=2, VLOOKUP(H368, [1]Wage_Info!$B$2:$AH$55, 15, FALSE), E368=3, VLOOKUP(H368, [1]Wage_Info!$B$2:$AH$55, 16, FALSE), E368=4, VLOOKUP(H368, [1]Wage_Info!$B$2:$AH$55, 17, FALSE)), C368 = 2018, _xlfn.IFS(E368=1, VLOOKUP(H368, [1]Wage_Info!$B$2:$AH$55, 18, FALSE), E368=3, VLOOKUP(H368, [1]Wage_Info!$B$2:$AH$55, 19, FALSE)))</f>
        <v>0</v>
      </c>
      <c r="Z368" s="2">
        <f>_xlfn.IFS(C368=2014, _xlfn.IFS(E368=1, VLOOKUP(H368, [1]Wage_Info!$B$2:$AL$55, 20, FALSE), E368=2, VLOOKUP(H368, [1]Wage_Info!$B$2:$AL$55, 21, FALSE), E368=3, VLOOKUP(H368, [1]Wage_Info!$B$2:$AL$55, 22, FALSE), E368=4, VLOOKUP(H368, [1]Wage_Info!$B$2:$AL$55, 23, FALSE)), C368=2015, _xlfn.IFS(E368=1, VLOOKUP(H368, [1]Wage_Info!$B$2:$AL$55, 24, FALSE), E368=2, VLOOKUP(H368, [1]Wage_Info!$B$2:$AL$55, 25, FALSE), E368=3, VLOOKUP(H368, [1]Wage_Info!$B$2:$AL$55, 26, FALSE), E368=4, VLOOKUP(H368, [1]Wage_Info!$B$2:$AL$55, 27, FALSE)), C368=2016, _xlfn.IFS(E368=1, VLOOKUP(H368, [1]Wage_Info!$B$2:$AL$55, 28, FALSE), E368=2, VLOOKUP(H368, [1]Wage_Info!$B$2:$AL$55, 29, FALSE), E368=3, VLOOKUP(H368, [1]Wage_Info!$B$2:$AL$55, 30, FALSE), E368=4, VLOOKUP(H368, [1]Wage_Info!$B$2:$AL$55, 31, FALSE)), C368=2017, _xlfn.IFS(E368=1, VLOOKUP(H368, [1]Wage_Info!$B$2:$AL$55, 32, FALSE), E368=2, VLOOKUP(H368, [1]Wage_Info!$B$2:$AL$55, 33, FALSE), E368=3, VLOOKUP(H368, [1]Wage_Info!$B$2:$AL$55, 34, FALSE), E368=4, VLOOKUP(H368, [1]Wage_Info!$B$2:$AL$55, 35, FALSE)), C368 = 2018, _xlfn.IFS(E368=1, VLOOKUP(H368, [1]Wage_Info!$B$2:$AL$55, 36, FALSE), E368=2, VLOOKUP(H368, [1]Wage_Info!$B$2:$AL$55, 37, FALSE)))</f>
        <v>0</v>
      </c>
      <c r="AA368" s="4" t="e">
        <f t="shared" si="44"/>
        <v>#DIV/0!</v>
      </c>
      <c r="AB368">
        <f>[1]Key!C368</f>
        <v>1</v>
      </c>
      <c r="AC368">
        <f t="shared" si="45"/>
        <v>0</v>
      </c>
      <c r="AD368">
        <f t="shared" si="46"/>
        <v>0</v>
      </c>
      <c r="AE368">
        <f t="shared" si="47"/>
        <v>0</v>
      </c>
      <c r="AF368">
        <f>[1]Key!D368</f>
        <v>0</v>
      </c>
    </row>
    <row r="369" spans="1:32" x14ac:dyDescent="0.3">
      <c r="A369">
        <v>368</v>
      </c>
      <c r="B369">
        <v>48</v>
      </c>
      <c r="C369">
        <v>2014</v>
      </c>
      <c r="D369">
        <v>2</v>
      </c>
      <c r="E369">
        <f t="shared" si="40"/>
        <v>1</v>
      </c>
      <c r="F369">
        <v>2015</v>
      </c>
      <c r="G369" t="s">
        <v>62</v>
      </c>
      <c r="H369" s="1">
        <f>VALUE(IF(G369="foreign",53,SUBSTITUTE(G369,G369,VLOOKUP(G369,[1]Key!$G$2:$H$55,2,))))</f>
        <v>53</v>
      </c>
      <c r="I369" t="s">
        <v>32</v>
      </c>
      <c r="J369">
        <f>VALUE(_xlfn.IFS(I369="foreign",53,I369="fictional",54, I369="unspecified", 55, NOT(OR(I369="foreign",I369="fictional")),SUBSTITUTE(I369,I369,VLOOKUP(I369,[1]Key!$G$2:$H$55,2,))))</f>
        <v>53</v>
      </c>
      <c r="K369">
        <f t="shared" si="41"/>
        <v>1</v>
      </c>
      <c r="L369">
        <f>VLOOKUP(H369, [1]Key!$H$2:$K$54, 2)</f>
        <v>0</v>
      </c>
      <c r="M369">
        <f>VLOOKUP(J369, [1]Key!$H$2:$K$54, 2)</f>
        <v>0</v>
      </c>
      <c r="N369">
        <f>VLOOKUP("*"&amp;G369&amp;"*",[1]Key!$N$2:$O$6,2,FALSE)</f>
        <v>0</v>
      </c>
      <c r="O369">
        <f>VLOOKUP("*"&amp;G369&amp;"*",[1]Key!$R$2:$S$11,2,FALSE)</f>
        <v>0</v>
      </c>
      <c r="P369">
        <v>3273</v>
      </c>
      <c r="Q369" s="2">
        <v>35000000</v>
      </c>
      <c r="R369" t="s">
        <v>66</v>
      </c>
      <c r="S369">
        <f>VLOOKUP(R369, [1]Key!$U$2:$V$27, 2, FALSE)</f>
        <v>4</v>
      </c>
      <c r="T369">
        <f t="shared" si="42"/>
        <v>0</v>
      </c>
      <c r="U369">
        <f>_xlfn.IFS(C369=2018, VLOOKUP(H369, '[1]State Pop'!$B$2:$G$55,6),C369=2017, VLOOKUP(H369, '[1]State Pop'!$B$2:$F$55,5),C369=2016, VLOOKUP(H369, '[1]State Pop'!$B$2:$F$55,4), C369=2015, VLOOKUP(H369, '[1]State Pop'!$B$2:$F$55,3), C369=2014, VLOOKUP(H369, '[1]State Pop'!$B$2:$F$55,2))</f>
        <v>0</v>
      </c>
      <c r="V369">
        <f>_xlfn.IFS(C369=2014,_xlfn.IFS(D369=1,VLOOKUP(H369,[1]Film_Workers!$B$2:$BD$55,2,FALSE),D369=2,VLOOKUP(H369,[1]Film_Workers!$B$2:$BD$55,3,FALSE),D369=3,VLOOKUP(H369,[1]Film_Workers!$B$2:$BD$55,4,FALSE),D369=4,VLOOKUP(H369,[1]Film_Workers!$B$2:$BD$55,5,FALSE),D369=5,VLOOKUP(H369,[1]Film_Workers!$B$2:$BD$55,6,FALSE),D369=6,VLOOKUP(H369,[1]Film_Workers!$B$2:$BD$55,7,FALSE),D369=7,VLOOKUP(H369,[1]Film_Workers!$B$2:$BD$55,8,FALSE),D369=8,VLOOKUP(H369,[1]Film_Workers!$B$2:$BD$55,9,FALSE),D369=9,VLOOKUP(H369,[1]Film_Workers!$B$2:$BD$55,10,FALSE),D369=10,VLOOKUP(H369,[1]Film_Workers!$B$2:$BD$55,11,FALSE),D369=11,VLOOKUP(H369,[1]Film_Workers!$B$2:$BD$55,12,FALSE),D369=12,VLOOKUP(H369,[1]Film_Workers!$B$2:$BD$55,13,FALSE)),C369=2015,_xlfn.IFS(D369=1,VLOOKUP(H369,[1]Film_Workers!$B$2:$BD$55,14,FALSE),D369=2,VLOOKUP(H369,[1]Film_Workers!$B$2:$BD$55,15,FALSE),D369=3,VLOOKUP(H369,[1]Film_Workers!$B$2:$BD$55,16,FALSE),D369=4,VLOOKUP(H369,[1]Film_Workers!$B$2:$BD$55,17,FALSE),D369=5,VLOOKUP(H369,[1]Film_Workers!$B$2:$BD$55,18,FALSE),D369=6,VLOOKUP(H369,[1]Film_Workers!$B$2:$BD$55,19,FALSE),D369=7,VLOOKUP(H369,[1]Film_Workers!$B$2:$BD$55,20,FALSE),D369=8,VLOOKUP(H369,[1]Film_Workers!$B$2:$BD$55,21,FALSE),D369=9,VLOOKUP(H369,[1]Film_Workers!$B$2:$BD$55,22,FALSE),D369=10,VLOOKUP(H369,[1]Film_Workers!$B$2:$BD$55,23,FALSE),D369=11,VLOOKUP(H369,[1]Film_Workers!$B$2:$BD$55,24,FALSE),D369=12,VLOOKUP(H369,[1]Film_Workers!$B$2:$BD$55,25,FALSE)),C369=2016,_xlfn.IFS(D369=1,VLOOKUP(H369,[1]Film_Workers!$B$2:$BD$55,26,FALSE),D369=2,VLOOKUP(H369,[1]Film_Workers!$B$2:$BD$55,27,FALSE),D369=3,VLOOKUP(H369,[1]Film_Workers!$B$2:$BD$55,28,FALSE),D369=4,VLOOKUP(H369,[1]Film_Workers!$B$2:$BD$55,29,FALSE),D369=5,VLOOKUP(H369,[1]Film_Workers!$B$2:$BD$55,30,FALSE),D369=6,VLOOKUP(H369,[1]Film_Workers!$B$2:$BD$55,31,FALSE),D369=7,VLOOKUP(H369,[1]Film_Workers!$B$2:$BD$55,32,FALSE),D369=8,VLOOKUP(H369,[1]Film_Workers!$B$2:$BD$55,33,FALSE),D369=9,VLOOKUP(H369,[1]Film_Workers!$B$2:$BD$55,34,FALSE),D369=10,VLOOKUP(H369,[1]Film_Workers!$B$2:$BD$55,35,FALSE),D369=11,VLOOKUP(H369,[1]Film_Workers!$B$2:$BD$55,36,FALSE),D369=12,VLOOKUP(H369,[1]Film_Workers!$B$2:$BD$55,37,FALSE)),C369=2017,_xlfn.IFS(D369=1,VLOOKUP(H369,[1]Film_Workers!$B$2:$BD$55,38,FALSE),D369=2,VLOOKUP(H369,[1]Film_Workers!$B$2:$BD$55,39,FALSE),D369=3,VLOOKUP(H369,[1]Film_Workers!$B$2:$BD$55,40,FALSE),D369=4,VLOOKUP(H369,[1]Film_Workers!$B$2:$BD$55,41,FALSE),D369=5,VLOOKUP(H369,[1]Film_Workers!$B$2:$BD$55,42,FALSE),D369=6,VLOOKUP(H369,[1]Film_Workers!$B$2:$BD$55,43,FALSE),D369=7,VLOOKUP(H369,[1]Film_Workers!$B$2:$BD$55,43,FALSE),D369=8,VLOOKUP(H369,[1]Film_Workers!$B$2:$BD$55,44,FALSE),D369=9,VLOOKUP(H369,[1]Film_Workers!$B$2:$BD$55,45,FALSE),D369=10,VLOOKUP(H369,[1]Film_Workers!$B$2:$BD$55,46,FALSE),D369=11,VLOOKUP(H369,[1]Film_Workers!$B$2:$BD$55,47,FALSE),D369=12,VLOOKUP(H369,[1]Film_Workers!$B$2:$BD$55,48)),C369=2018,_xlfn.IFS(D369=1,VLOOKUP(H369,[1]Film_Workers!$B$2:$BD$55,49,FALSE),D369=2,VLOOKUP(H369,[1]Film_Workers!$B$2:$BD$55,50,FALSE),D369=3,VLOOKUP(H369,[1]Film_Workers!$B$2:$BD$55,51,FALSE),D369=4,VLOOKUP(H369,[1]Film_Workers!$B$2:$BD$55,52,FALSE),D369=5,VLOOKUP(H369,[1]Film_Workers!$B$2:$BD$55,53,FALSE),D369=6,VLOOKUP(H369,[1]Film_Workers!$B$2:$BD$55,54)))</f>
        <v>0</v>
      </c>
      <c r="W369">
        <f>_xlfn.IFS(C369=2014,_xlfn.IFS(D369=1,VLOOKUP(H369,[1]Priv_Workers!$B$2:$BD$55,2,FALSE),D369=2,VLOOKUP(H369,[1]Priv_Workers!$B$2:$BD$55,3,FALSE),D369=3,VLOOKUP(H369,[1]Priv_Workers!$B$2:$BD$55,4,FALSE),D369=4,VLOOKUP(H369,[1]Priv_Workers!$B$2:$BD$55,5,FALSE),D369=5,VLOOKUP(H369,[1]Priv_Workers!$B$2:$BD$55,6,FALSE),D369=6,VLOOKUP(H369,[1]Priv_Workers!$B$2:$BD$55,7,FALSE),D369=7,VLOOKUP(H369,[1]Priv_Workers!$B$2:$BD$55,8,FALSE),D369=8,VLOOKUP(H369,[1]Priv_Workers!$B$2:$BD$55,9,FALSE),D369=9,VLOOKUP(H369,[1]Priv_Workers!$B$2:$BD$55,10,FALSE),D369=10,VLOOKUP(H369,[1]Priv_Workers!$B$2:$BD$55,11,FALSE),D369=11,VLOOKUP(H369,[1]Priv_Workers!$B$2:$BD$55,12,FALSE),D369=12,VLOOKUP(H369,[1]Priv_Workers!$B$2:$BD$55,13,FALSE)),C369=2015,_xlfn.IFS(D369=1,VLOOKUP(H369,[1]Priv_Workers!$B$2:$BD$55,14,FALSE),D369=2,VLOOKUP(H369,[1]Priv_Workers!$B$2:$BD$55,15,FALSE),D369=3,VLOOKUP(H369,[1]Priv_Workers!$B$2:$BD$55,16,FALSE),D369=4,VLOOKUP(H369,[1]Priv_Workers!$B$2:$BD$55,17,FALSE),D369=5,VLOOKUP(H369,[1]Priv_Workers!$B$2:$BD$55,18,FALSE),D369=6,VLOOKUP(H369,[1]Priv_Workers!$B$2:$BD$55,19,FALSE),D369=7,VLOOKUP(H369,[1]Priv_Workers!$B$2:$BD$55,20,FALSE),D369=8,VLOOKUP(H369,[1]Priv_Workers!$B$2:$BD$55,21,FALSE),D369=9,VLOOKUP(H369,[1]Priv_Workers!$B$2:$BD$55,22,FALSE),D369=10,VLOOKUP(H369,[1]Priv_Workers!$B$2:$BD$55,23,FALSE),D369=11,VLOOKUP(H369,[1]Priv_Workers!$B$2:$BD$55,24,FALSE),D369=12,VLOOKUP(H369,[1]Priv_Workers!$B$2:$BD$55,25,FALSE)),C369=2016,_xlfn.IFS(D369=1,VLOOKUP(H369,[1]Priv_Workers!$B$2:$BD$55,26,FALSE),D369=2,VLOOKUP(H369,[1]Priv_Workers!$B$2:$BD$55,27,FALSE),D369=3,VLOOKUP(H369,[1]Priv_Workers!$B$2:$BD$55,28,FALSE),D369=4,VLOOKUP(H369,[1]Priv_Workers!$B$2:$BD$55,29,FALSE),D369=5,VLOOKUP(H369,[1]Priv_Workers!$B$2:$BD$55,30,FALSE),D369=6,VLOOKUP(H369,[1]Priv_Workers!$B$2:$BD$55,31,FALSE),D369=7,VLOOKUP(H369,[1]Priv_Workers!$B$2:$BD$55,32,FALSE),D369=8,VLOOKUP(H369,[1]Priv_Workers!$B$2:$BD$55,33,FALSE),D369=9,VLOOKUP(H369,[1]Priv_Workers!$B$2:$BD$55,34,FALSE),D369=10,VLOOKUP(H369,[1]Priv_Workers!$B$2:$BD$55,35,FALSE),D369=11,VLOOKUP(H369,[1]Priv_Workers!$B$2:$BD$55,36,FALSE),D369=12,VLOOKUP(H369,[1]Priv_Workers!$B$2:$BD$55,37,FALSE)),C369=2017,_xlfn.IFS(D369=1,VLOOKUP(H369,[1]Priv_Workers!$B$2:$BD$55,38,FALSE),D369=2,VLOOKUP(H369,[1]Priv_Workers!$B$2:$BD$55,39,FALSE),D369=3,VLOOKUP(H369,[1]Priv_Workers!$B$2:$BD$55,40,FALSE),D369=4,VLOOKUP(H369,[1]Priv_Workers!$B$2:$BD$55,41,FALSE),D369=5,VLOOKUP(H369,[1]Priv_Workers!$B$2:$BD$55,42,FALSE),D369=6,VLOOKUP(H369,[1]Priv_Workers!$B$2:$BD$55,43,FALSE),D369=7,VLOOKUP(H369,[1]Priv_Workers!$B$2:$BD$55,43,FALSE),D369=8,VLOOKUP(H369,[1]Priv_Workers!$B$2:$BD$55,44,FALSE),D369=9,VLOOKUP(H369,[1]Priv_Workers!$B$2:$BD$55,45,FALSE),D369=10,VLOOKUP(H369,[1]Priv_Workers!$B$2:$BD$55,46,FALSE),D369=11,VLOOKUP(H369,[1]Priv_Workers!$B$2:$BD$55,47,FALSE),D369=12,VLOOKUP(H369,[1]Priv_Workers!$B$2:$BD$55,48)),C369=2018,_xlfn.IFS(D369=1,VLOOKUP(H369,[1]Priv_Workers!$B$2:$BD$55,49,FALSE),D369=2,VLOOKUP(H369,[1]Priv_Workers!$B$2:$BD$55,50,FALSE),D369=3,VLOOKUP(H369,[1]Priv_Workers!$B$2:$BD$55,51,FALSE),D369=4,VLOOKUP(H369,[1]Priv_Workers!$B$2:$BD$55,52,FALSE),D369=5,VLOOKUP(H369,[1]Priv_Workers!$B$2:$BD$55,53,FALSE),D369=6,VLOOKUP(H369,[1]Priv_Workers!$B$2:$BD$55,54)))</f>
        <v>0</v>
      </c>
      <c r="X369" s="3" t="e">
        <f t="shared" si="43"/>
        <v>#DIV/0!</v>
      </c>
      <c r="Y369" s="2">
        <f>_xlfn.IFS(C369=2014, _xlfn.IFS(E369=1, VLOOKUP(H369, [1]Wage_Info!$B$2:$AH$55, 2, FALSE), E369=2, VLOOKUP(H369, [1]Wage_Info!$B$2:$AH$55, 3, FALSE), E369=3, VLOOKUP(H369, [1]Wage_Info!$B$2:$AH$55, 4, FALSE), E369=4, VLOOKUP(H369, [1]Wage_Info!$B$2:$AH$55, 5, FALSE)), C369=2015, _xlfn.IFS(E369=1, VLOOKUP(H369, [1]Wage_Info!$B$2:$AH$55, 6, FALSE), E369=2, VLOOKUP(H369, [1]Wage_Info!$B$2:$AH$55, 7, FALSE), E369=3, VLOOKUP(H369, [1]Wage_Info!$B$2:$AH$55, 8, FALSE), E369=4, VLOOKUP(H369, [1]Wage_Info!$B$2:$AH$55, 9, FALSE)), C369=2016, _xlfn.IFS(E369=1, VLOOKUP(H369, [1]Wage_Info!$B$2:$AH$55, 10, FALSE), E369=2, VLOOKUP(H369, [1]Wage_Info!$B$2:$AH$55, 11, FALSE), E369=3, VLOOKUP(H369, [1]Wage_Info!$B$2:$AH$55, 12, FALSE), E369=4, VLOOKUP(H369, [1]Wage_Info!$B$2:$AH$55, 13, FALSE)), C369=2017, _xlfn.IFS(E369=1, VLOOKUP(H369, [1]Wage_Info!$B$2:$AH$55, 14, FALSE), E369=2, VLOOKUP(H369, [1]Wage_Info!$B$2:$AH$55, 15, FALSE), E369=3, VLOOKUP(H369, [1]Wage_Info!$B$2:$AH$55, 16, FALSE), E369=4, VLOOKUP(H369, [1]Wage_Info!$B$2:$AH$55, 17, FALSE)), C369 = 2018, _xlfn.IFS(E369=1, VLOOKUP(H369, [1]Wage_Info!$B$2:$AH$55, 18, FALSE), E369=3, VLOOKUP(H369, [1]Wage_Info!$B$2:$AH$55, 19, FALSE)))</f>
        <v>0</v>
      </c>
      <c r="Z369" s="2">
        <f>_xlfn.IFS(C369=2014, _xlfn.IFS(E369=1, VLOOKUP(H369, [1]Wage_Info!$B$2:$AL$55, 20, FALSE), E369=2, VLOOKUP(H369, [1]Wage_Info!$B$2:$AL$55, 21, FALSE), E369=3, VLOOKUP(H369, [1]Wage_Info!$B$2:$AL$55, 22, FALSE), E369=4, VLOOKUP(H369, [1]Wage_Info!$B$2:$AL$55, 23, FALSE)), C369=2015, _xlfn.IFS(E369=1, VLOOKUP(H369, [1]Wage_Info!$B$2:$AL$55, 24, FALSE), E369=2, VLOOKUP(H369, [1]Wage_Info!$B$2:$AL$55, 25, FALSE), E369=3, VLOOKUP(H369, [1]Wage_Info!$B$2:$AL$55, 26, FALSE), E369=4, VLOOKUP(H369, [1]Wage_Info!$B$2:$AL$55, 27, FALSE)), C369=2016, _xlfn.IFS(E369=1, VLOOKUP(H369, [1]Wage_Info!$B$2:$AL$55, 28, FALSE), E369=2, VLOOKUP(H369, [1]Wage_Info!$B$2:$AL$55, 29, FALSE), E369=3, VLOOKUP(H369, [1]Wage_Info!$B$2:$AL$55, 30, FALSE), E369=4, VLOOKUP(H369, [1]Wage_Info!$B$2:$AL$55, 31, FALSE)), C369=2017, _xlfn.IFS(E369=1, VLOOKUP(H369, [1]Wage_Info!$B$2:$AL$55, 32, FALSE), E369=2, VLOOKUP(H369, [1]Wage_Info!$B$2:$AL$55, 33, FALSE), E369=3, VLOOKUP(H369, [1]Wage_Info!$B$2:$AL$55, 34, FALSE), E369=4, VLOOKUP(H369, [1]Wage_Info!$B$2:$AL$55, 35, FALSE)), C369 = 2018, _xlfn.IFS(E369=1, VLOOKUP(H369, [1]Wage_Info!$B$2:$AL$55, 36, FALSE), E369=2, VLOOKUP(H369, [1]Wage_Info!$B$2:$AL$55, 37, FALSE)))</f>
        <v>0</v>
      </c>
      <c r="AA369" s="4" t="e">
        <f t="shared" si="44"/>
        <v>#DIV/0!</v>
      </c>
      <c r="AB369">
        <f>[1]Key!C369</f>
        <v>1</v>
      </c>
      <c r="AC369">
        <f t="shared" si="45"/>
        <v>0</v>
      </c>
      <c r="AD369">
        <f t="shared" si="46"/>
        <v>0</v>
      </c>
      <c r="AE369">
        <f t="shared" si="47"/>
        <v>0</v>
      </c>
      <c r="AF369">
        <f>[1]Key!D369</f>
        <v>0</v>
      </c>
    </row>
    <row r="370" spans="1:32" x14ac:dyDescent="0.3">
      <c r="A370">
        <v>369</v>
      </c>
      <c r="B370">
        <v>49</v>
      </c>
      <c r="C370">
        <v>2013</v>
      </c>
      <c r="D370">
        <v>9</v>
      </c>
      <c r="E370">
        <f t="shared" si="40"/>
        <v>3</v>
      </c>
      <c r="F370">
        <v>2015</v>
      </c>
      <c r="G370" t="s">
        <v>62</v>
      </c>
      <c r="H370" s="1">
        <f>VALUE(IF(G370="foreign",53,SUBSTITUTE(G370,G370,VLOOKUP(G370,[1]Key!$G$2:$H$55,2,))))</f>
        <v>53</v>
      </c>
      <c r="I370" t="s">
        <v>47</v>
      </c>
      <c r="J370">
        <f>VALUE(_xlfn.IFS(I370="foreign",53,I370="fictional",54, I370="unspecified", 55, NOT(OR(I370="foreign",I370="fictional")),SUBSTITUTE(I370,I370,VLOOKUP(I370,[1]Key!$G$2:$H$55,2,))))</f>
        <v>55</v>
      </c>
      <c r="K370">
        <f t="shared" si="41"/>
        <v>0</v>
      </c>
      <c r="L370">
        <f>VLOOKUP(H370, [1]Key!$H$2:$K$54, 2)</f>
        <v>0</v>
      </c>
      <c r="M370">
        <f>VLOOKUP(J370, [1]Key!$H$2:$K$54, 2)</f>
        <v>0</v>
      </c>
      <c r="N370">
        <f>VLOOKUP("*"&amp;G370&amp;"*",[1]Key!$N$2:$O$6,2,FALSE)</f>
        <v>0</v>
      </c>
      <c r="O370">
        <f>VLOOKUP("*"&amp;G370&amp;"*",[1]Key!$R$2:$S$11,2,FALSE)</f>
        <v>0</v>
      </c>
      <c r="P370">
        <v>3242</v>
      </c>
      <c r="Q370" s="2">
        <v>35000000</v>
      </c>
      <c r="R370" t="s">
        <v>66</v>
      </c>
      <c r="S370">
        <f>VLOOKUP(R370, [1]Key!$U$2:$V$27, 2, FALSE)</f>
        <v>4</v>
      </c>
      <c r="T370">
        <f t="shared" si="42"/>
        <v>0</v>
      </c>
      <c r="U370" t="e">
        <f>_xlfn.IFS(C370=2018, VLOOKUP(H370, '[1]State Pop'!$B$2:$G$55,6),C370=2017, VLOOKUP(H370, '[1]State Pop'!$B$2:$F$55,5),C370=2016, VLOOKUP(H370, '[1]State Pop'!$B$2:$F$55,4), C370=2015, VLOOKUP(H370, '[1]State Pop'!$B$2:$F$55,3), C370=2014, VLOOKUP(H370, '[1]State Pop'!$B$2:$F$55,2))</f>
        <v>#N/A</v>
      </c>
      <c r="V370" t="e">
        <f>_xlfn.IFS(C370=2014,_xlfn.IFS(D370=1,VLOOKUP(H370,[1]Film_Workers!$B$2:$BD$55,2,FALSE),D370=2,VLOOKUP(H370,[1]Film_Workers!$B$2:$BD$55,3,FALSE),D370=3,VLOOKUP(H370,[1]Film_Workers!$B$2:$BD$55,4,FALSE),D370=4,VLOOKUP(H370,[1]Film_Workers!$B$2:$BD$55,5,FALSE),D370=5,VLOOKUP(H370,[1]Film_Workers!$B$2:$BD$55,6,FALSE),D370=6,VLOOKUP(H370,[1]Film_Workers!$B$2:$BD$55,7,FALSE),D370=7,VLOOKUP(H370,[1]Film_Workers!$B$2:$BD$55,8,FALSE),D370=8,VLOOKUP(H370,[1]Film_Workers!$B$2:$BD$55,9,FALSE),D370=9,VLOOKUP(H370,[1]Film_Workers!$B$2:$BD$55,10,FALSE),D370=10,VLOOKUP(H370,[1]Film_Workers!$B$2:$BD$55,11,FALSE),D370=11,VLOOKUP(H370,[1]Film_Workers!$B$2:$BD$55,12,FALSE),D370=12,VLOOKUP(H370,[1]Film_Workers!$B$2:$BD$55,13,FALSE)),C370=2015,_xlfn.IFS(D370=1,VLOOKUP(H370,[1]Film_Workers!$B$2:$BD$55,14,FALSE),D370=2,VLOOKUP(H370,[1]Film_Workers!$B$2:$BD$55,15,FALSE),D370=3,VLOOKUP(H370,[1]Film_Workers!$B$2:$BD$55,16,FALSE),D370=4,VLOOKUP(H370,[1]Film_Workers!$B$2:$BD$55,17,FALSE),D370=5,VLOOKUP(H370,[1]Film_Workers!$B$2:$BD$55,18,FALSE),D370=6,VLOOKUP(H370,[1]Film_Workers!$B$2:$BD$55,19,FALSE),D370=7,VLOOKUP(H370,[1]Film_Workers!$B$2:$BD$55,20,FALSE),D370=8,VLOOKUP(H370,[1]Film_Workers!$B$2:$BD$55,21,FALSE),D370=9,VLOOKUP(H370,[1]Film_Workers!$B$2:$BD$55,22,FALSE),D370=10,VLOOKUP(H370,[1]Film_Workers!$B$2:$BD$55,23,FALSE),D370=11,VLOOKUP(H370,[1]Film_Workers!$B$2:$BD$55,24,FALSE),D370=12,VLOOKUP(H370,[1]Film_Workers!$B$2:$BD$55,25,FALSE)),C370=2016,_xlfn.IFS(D370=1,VLOOKUP(H370,[1]Film_Workers!$B$2:$BD$55,26,FALSE),D370=2,VLOOKUP(H370,[1]Film_Workers!$B$2:$BD$55,27,FALSE),D370=3,VLOOKUP(H370,[1]Film_Workers!$B$2:$BD$55,28,FALSE),D370=4,VLOOKUP(H370,[1]Film_Workers!$B$2:$BD$55,29,FALSE),D370=5,VLOOKUP(H370,[1]Film_Workers!$B$2:$BD$55,30,FALSE),D370=6,VLOOKUP(H370,[1]Film_Workers!$B$2:$BD$55,31,FALSE),D370=7,VLOOKUP(H370,[1]Film_Workers!$B$2:$BD$55,32,FALSE),D370=8,VLOOKUP(H370,[1]Film_Workers!$B$2:$BD$55,33,FALSE),D370=9,VLOOKUP(H370,[1]Film_Workers!$B$2:$BD$55,34,FALSE),D370=10,VLOOKUP(H370,[1]Film_Workers!$B$2:$BD$55,35,FALSE),D370=11,VLOOKUP(H370,[1]Film_Workers!$B$2:$BD$55,36,FALSE),D370=12,VLOOKUP(H370,[1]Film_Workers!$B$2:$BD$55,37,FALSE)),C370=2017,_xlfn.IFS(D370=1,VLOOKUP(H370,[1]Film_Workers!$B$2:$BD$55,38,FALSE),D370=2,VLOOKUP(H370,[1]Film_Workers!$B$2:$BD$55,39,FALSE),D370=3,VLOOKUP(H370,[1]Film_Workers!$B$2:$BD$55,40,FALSE),D370=4,VLOOKUP(H370,[1]Film_Workers!$B$2:$BD$55,41,FALSE),D370=5,VLOOKUP(H370,[1]Film_Workers!$B$2:$BD$55,42,FALSE),D370=6,VLOOKUP(H370,[1]Film_Workers!$B$2:$BD$55,43,FALSE),D370=7,VLOOKUP(H370,[1]Film_Workers!$B$2:$BD$55,43,FALSE),D370=8,VLOOKUP(H370,[1]Film_Workers!$B$2:$BD$55,44,FALSE),D370=9,VLOOKUP(H370,[1]Film_Workers!$B$2:$BD$55,45,FALSE),D370=10,VLOOKUP(H370,[1]Film_Workers!$B$2:$BD$55,46,FALSE),D370=11,VLOOKUP(H370,[1]Film_Workers!$B$2:$BD$55,47,FALSE),D370=12,VLOOKUP(H370,[1]Film_Workers!$B$2:$BD$55,48)),C370=2018,_xlfn.IFS(D370=1,VLOOKUP(H370,[1]Film_Workers!$B$2:$BD$55,49,FALSE),D370=2,VLOOKUP(H370,[1]Film_Workers!$B$2:$BD$55,50,FALSE),D370=3,VLOOKUP(H370,[1]Film_Workers!$B$2:$BD$55,51,FALSE),D370=4,VLOOKUP(H370,[1]Film_Workers!$B$2:$BD$55,52,FALSE),D370=5,VLOOKUP(H370,[1]Film_Workers!$B$2:$BD$55,53,FALSE),D370=6,VLOOKUP(H370,[1]Film_Workers!$B$2:$BD$55,54)))</f>
        <v>#N/A</v>
      </c>
      <c r="W370" t="e">
        <f>_xlfn.IFS(C370=2014,_xlfn.IFS(D370=1,VLOOKUP(H370,[1]Priv_Workers!$B$2:$BD$55,2,FALSE),D370=2,VLOOKUP(H370,[1]Priv_Workers!$B$2:$BD$55,3,FALSE),D370=3,VLOOKUP(H370,[1]Priv_Workers!$B$2:$BD$55,4,FALSE),D370=4,VLOOKUP(H370,[1]Priv_Workers!$B$2:$BD$55,5,FALSE),D370=5,VLOOKUP(H370,[1]Priv_Workers!$B$2:$BD$55,6,FALSE),D370=6,VLOOKUP(H370,[1]Priv_Workers!$B$2:$BD$55,7,FALSE),D370=7,VLOOKUP(H370,[1]Priv_Workers!$B$2:$BD$55,8,FALSE),D370=8,VLOOKUP(H370,[1]Priv_Workers!$B$2:$BD$55,9,FALSE),D370=9,VLOOKUP(H370,[1]Priv_Workers!$B$2:$BD$55,10,FALSE),D370=10,VLOOKUP(H370,[1]Priv_Workers!$B$2:$BD$55,11,FALSE),D370=11,VLOOKUP(H370,[1]Priv_Workers!$B$2:$BD$55,12,FALSE),D370=12,VLOOKUP(H370,[1]Priv_Workers!$B$2:$BD$55,13,FALSE)),C370=2015,_xlfn.IFS(D370=1,VLOOKUP(H370,[1]Priv_Workers!$B$2:$BD$55,14,FALSE),D370=2,VLOOKUP(H370,[1]Priv_Workers!$B$2:$BD$55,15,FALSE),D370=3,VLOOKUP(H370,[1]Priv_Workers!$B$2:$BD$55,16,FALSE),D370=4,VLOOKUP(H370,[1]Priv_Workers!$B$2:$BD$55,17,FALSE),D370=5,VLOOKUP(H370,[1]Priv_Workers!$B$2:$BD$55,18,FALSE),D370=6,VLOOKUP(H370,[1]Priv_Workers!$B$2:$BD$55,19,FALSE),D370=7,VLOOKUP(H370,[1]Priv_Workers!$B$2:$BD$55,20,FALSE),D370=8,VLOOKUP(H370,[1]Priv_Workers!$B$2:$BD$55,21,FALSE),D370=9,VLOOKUP(H370,[1]Priv_Workers!$B$2:$BD$55,22,FALSE),D370=10,VLOOKUP(H370,[1]Priv_Workers!$B$2:$BD$55,23,FALSE),D370=11,VLOOKUP(H370,[1]Priv_Workers!$B$2:$BD$55,24,FALSE),D370=12,VLOOKUP(H370,[1]Priv_Workers!$B$2:$BD$55,25,FALSE)),C370=2016,_xlfn.IFS(D370=1,VLOOKUP(H370,[1]Priv_Workers!$B$2:$BD$55,26,FALSE),D370=2,VLOOKUP(H370,[1]Priv_Workers!$B$2:$BD$55,27,FALSE),D370=3,VLOOKUP(H370,[1]Priv_Workers!$B$2:$BD$55,28,FALSE),D370=4,VLOOKUP(H370,[1]Priv_Workers!$B$2:$BD$55,29,FALSE),D370=5,VLOOKUP(H370,[1]Priv_Workers!$B$2:$BD$55,30,FALSE),D370=6,VLOOKUP(H370,[1]Priv_Workers!$B$2:$BD$55,31,FALSE),D370=7,VLOOKUP(H370,[1]Priv_Workers!$B$2:$BD$55,32,FALSE),D370=8,VLOOKUP(H370,[1]Priv_Workers!$B$2:$BD$55,33,FALSE),D370=9,VLOOKUP(H370,[1]Priv_Workers!$B$2:$BD$55,34,FALSE),D370=10,VLOOKUP(H370,[1]Priv_Workers!$B$2:$BD$55,35,FALSE),D370=11,VLOOKUP(H370,[1]Priv_Workers!$B$2:$BD$55,36,FALSE),D370=12,VLOOKUP(H370,[1]Priv_Workers!$B$2:$BD$55,37,FALSE)),C370=2017,_xlfn.IFS(D370=1,VLOOKUP(H370,[1]Priv_Workers!$B$2:$BD$55,38,FALSE),D370=2,VLOOKUP(H370,[1]Priv_Workers!$B$2:$BD$55,39,FALSE),D370=3,VLOOKUP(H370,[1]Priv_Workers!$B$2:$BD$55,40,FALSE),D370=4,VLOOKUP(H370,[1]Priv_Workers!$B$2:$BD$55,41,FALSE),D370=5,VLOOKUP(H370,[1]Priv_Workers!$B$2:$BD$55,42,FALSE),D370=6,VLOOKUP(H370,[1]Priv_Workers!$B$2:$BD$55,43,FALSE),D370=7,VLOOKUP(H370,[1]Priv_Workers!$B$2:$BD$55,43,FALSE),D370=8,VLOOKUP(H370,[1]Priv_Workers!$B$2:$BD$55,44,FALSE),D370=9,VLOOKUP(H370,[1]Priv_Workers!$B$2:$BD$55,45,FALSE),D370=10,VLOOKUP(H370,[1]Priv_Workers!$B$2:$BD$55,46,FALSE),D370=11,VLOOKUP(H370,[1]Priv_Workers!$B$2:$BD$55,47,FALSE),D370=12,VLOOKUP(H370,[1]Priv_Workers!$B$2:$BD$55,48)),C370=2018,_xlfn.IFS(D370=1,VLOOKUP(H370,[1]Priv_Workers!$B$2:$BD$55,49,FALSE),D370=2,VLOOKUP(H370,[1]Priv_Workers!$B$2:$BD$55,50,FALSE),D370=3,VLOOKUP(H370,[1]Priv_Workers!$B$2:$BD$55,51,FALSE),D370=4,VLOOKUP(H370,[1]Priv_Workers!$B$2:$BD$55,52,FALSE),D370=5,VLOOKUP(H370,[1]Priv_Workers!$B$2:$BD$55,53,FALSE),D370=6,VLOOKUP(H370,[1]Priv_Workers!$B$2:$BD$55,54)))</f>
        <v>#N/A</v>
      </c>
      <c r="X370" s="3" t="e">
        <f t="shared" si="43"/>
        <v>#N/A</v>
      </c>
      <c r="Y370" s="2" t="e">
        <f>_xlfn.IFS(C370=2014, _xlfn.IFS(E370=1, VLOOKUP(H370, [1]Wage_Info!$B$2:$AH$55, 2, FALSE), E370=2, VLOOKUP(H370, [1]Wage_Info!$B$2:$AH$55, 3, FALSE), E370=3, VLOOKUP(H370, [1]Wage_Info!$B$2:$AH$55, 4, FALSE), E370=4, VLOOKUP(H370, [1]Wage_Info!$B$2:$AH$55, 5, FALSE)), C370=2015, _xlfn.IFS(E370=1, VLOOKUP(H370, [1]Wage_Info!$B$2:$AH$55, 6, FALSE), E370=2, VLOOKUP(H370, [1]Wage_Info!$B$2:$AH$55, 7, FALSE), E370=3, VLOOKUP(H370, [1]Wage_Info!$B$2:$AH$55, 8, FALSE), E370=4, VLOOKUP(H370, [1]Wage_Info!$B$2:$AH$55, 9, FALSE)), C370=2016, _xlfn.IFS(E370=1, VLOOKUP(H370, [1]Wage_Info!$B$2:$AH$55, 10, FALSE), E370=2, VLOOKUP(H370, [1]Wage_Info!$B$2:$AH$55, 11, FALSE), E370=3, VLOOKUP(H370, [1]Wage_Info!$B$2:$AH$55, 12, FALSE), E370=4, VLOOKUP(H370, [1]Wage_Info!$B$2:$AH$55, 13, FALSE)), C370=2017, _xlfn.IFS(E370=1, VLOOKUP(H370, [1]Wage_Info!$B$2:$AH$55, 14, FALSE), E370=2, VLOOKUP(H370, [1]Wage_Info!$B$2:$AH$55, 15, FALSE), E370=3, VLOOKUP(H370, [1]Wage_Info!$B$2:$AH$55, 16, FALSE), E370=4, VLOOKUP(H370, [1]Wage_Info!$B$2:$AH$55, 17, FALSE)), C370 = 2018, _xlfn.IFS(E370=1, VLOOKUP(H370, [1]Wage_Info!$B$2:$AH$55, 18, FALSE), E370=3, VLOOKUP(H370, [1]Wage_Info!$B$2:$AH$55, 19, FALSE)))</f>
        <v>#N/A</v>
      </c>
      <c r="Z370" s="2" t="e">
        <f>_xlfn.IFS(C370=2014, _xlfn.IFS(E370=1, VLOOKUP(H370, [1]Wage_Info!$B$2:$AL$55, 20, FALSE), E370=2, VLOOKUP(H370, [1]Wage_Info!$B$2:$AL$55, 21, FALSE), E370=3, VLOOKUP(H370, [1]Wage_Info!$B$2:$AL$55, 22, FALSE), E370=4, VLOOKUP(H370, [1]Wage_Info!$B$2:$AL$55, 23, FALSE)), C370=2015, _xlfn.IFS(E370=1, VLOOKUP(H370, [1]Wage_Info!$B$2:$AL$55, 24, FALSE), E370=2, VLOOKUP(H370, [1]Wage_Info!$B$2:$AL$55, 25, FALSE), E370=3, VLOOKUP(H370, [1]Wage_Info!$B$2:$AL$55, 26, FALSE), E370=4, VLOOKUP(H370, [1]Wage_Info!$B$2:$AL$55, 27, FALSE)), C370=2016, _xlfn.IFS(E370=1, VLOOKUP(H370, [1]Wage_Info!$B$2:$AL$55, 28, FALSE), E370=2, VLOOKUP(H370, [1]Wage_Info!$B$2:$AL$55, 29, FALSE), E370=3, VLOOKUP(H370, [1]Wage_Info!$B$2:$AL$55, 30, FALSE), E370=4, VLOOKUP(H370, [1]Wage_Info!$B$2:$AL$55, 31, FALSE)), C370=2017, _xlfn.IFS(E370=1, VLOOKUP(H370, [1]Wage_Info!$B$2:$AL$55, 32, FALSE), E370=2, VLOOKUP(H370, [1]Wage_Info!$B$2:$AL$55, 33, FALSE), E370=3, VLOOKUP(H370, [1]Wage_Info!$B$2:$AL$55, 34, FALSE), E370=4, VLOOKUP(H370, [1]Wage_Info!$B$2:$AL$55, 35, FALSE)), C370 = 2018, _xlfn.IFS(E370=1, VLOOKUP(H370, [1]Wage_Info!$B$2:$AL$55, 36, FALSE), E370=2, VLOOKUP(H370, [1]Wage_Info!$B$2:$AL$55, 37, FALSE)))</f>
        <v>#N/A</v>
      </c>
      <c r="AA370" s="4" t="e">
        <f t="shared" si="44"/>
        <v>#N/A</v>
      </c>
      <c r="AB370">
        <f>[1]Key!C370</f>
        <v>1</v>
      </c>
      <c r="AC370">
        <f t="shared" si="45"/>
        <v>0</v>
      </c>
      <c r="AD370">
        <f t="shared" si="46"/>
        <v>0</v>
      </c>
      <c r="AE370">
        <f t="shared" si="47"/>
        <v>0</v>
      </c>
      <c r="AF370">
        <f>[1]Key!D370</f>
        <v>0</v>
      </c>
    </row>
    <row r="371" spans="1:32" x14ac:dyDescent="0.3">
      <c r="A371">
        <v>370</v>
      </c>
      <c r="B371">
        <v>50</v>
      </c>
      <c r="C371">
        <v>2014</v>
      </c>
      <c r="D371">
        <v>3</v>
      </c>
      <c r="E371">
        <f t="shared" si="40"/>
        <v>1</v>
      </c>
      <c r="F371">
        <v>2015</v>
      </c>
      <c r="G371" t="s">
        <v>75</v>
      </c>
      <c r="H371" s="1">
        <f>VALUE(IF(G371="foreign",53,SUBSTITUTE(G371,G371,VLOOKUP(G371,[1]Key!$G$2:$H$55,2,))))</f>
        <v>19</v>
      </c>
      <c r="I371" t="s">
        <v>40</v>
      </c>
      <c r="J371">
        <f>VALUE(_xlfn.IFS(I371="foreign",53,I371="fictional",54, I371="unspecified", 55, NOT(OR(I371="foreign",I371="fictional")),SUBSTITUTE(I371,I371,VLOOKUP(I371,[1]Key!$G$2:$H$55,2,))))</f>
        <v>5</v>
      </c>
      <c r="K371">
        <f t="shared" si="41"/>
        <v>0</v>
      </c>
      <c r="L371">
        <f>VLOOKUP(H371, [1]Key!$H$2:$K$54, 2)</f>
        <v>4</v>
      </c>
      <c r="M371">
        <f>VLOOKUP(J371, [1]Key!$H$2:$K$54, 2)</f>
        <v>3</v>
      </c>
      <c r="N371">
        <f>VLOOKUP("*"&amp;G371&amp;"*",[1]Key!$N$2:$O$6,2,FALSE)</f>
        <v>3</v>
      </c>
      <c r="O371">
        <f>VLOOKUP("*"&amp;G371&amp;"*",[1]Key!$R$2:$S$11,2,FALSE)</f>
        <v>9</v>
      </c>
      <c r="P371">
        <v>3212</v>
      </c>
      <c r="Q371" s="2">
        <v>44000000</v>
      </c>
      <c r="R371" t="s">
        <v>37</v>
      </c>
      <c r="S371">
        <f>VLOOKUP(R371, [1]Key!$U$2:$V$50, 2, FALSE)</f>
        <v>3</v>
      </c>
      <c r="T371">
        <f t="shared" si="42"/>
        <v>0</v>
      </c>
      <c r="U371">
        <f>_xlfn.IFS(C371=2018, VLOOKUP(H371, '[1]State Pop'!$B$2:$G$55,6),C371=2017, VLOOKUP(H371, '[1]State Pop'!$B$2:$F$55,5),C371=2016, VLOOKUP(H371, '[1]State Pop'!$B$2:$F$55,4), C371=2015, VLOOKUP(H371, '[1]State Pop'!$B$2:$F$55,3), C371=2014, VLOOKUP(H371, '[1]State Pop'!$B$2:$F$55,2))</f>
        <v>4648797</v>
      </c>
      <c r="V371">
        <f>_xlfn.IFS(C371=2014,_xlfn.IFS(D371=1,VLOOKUP(H371,[1]Film_Workers!$B$2:$BD$55,2,FALSE),D371=2,VLOOKUP(H371,[1]Film_Workers!$B$2:$BD$55,3,FALSE),D371=3,VLOOKUP(H371,[1]Film_Workers!$B$2:$BD$55,4,FALSE),D371=4,VLOOKUP(H371,[1]Film_Workers!$B$2:$BD$55,5,FALSE),D371=5,VLOOKUP(H371,[1]Film_Workers!$B$2:$BD$55,6,FALSE),D371=6,VLOOKUP(H371,[1]Film_Workers!$B$2:$BD$55,7,FALSE),D371=7,VLOOKUP(H371,[1]Film_Workers!$B$2:$BD$55,8,FALSE),D371=8,VLOOKUP(H371,[1]Film_Workers!$B$2:$BD$55,9,FALSE),D371=9,VLOOKUP(H371,[1]Film_Workers!$B$2:$BD$55,10,FALSE),D371=10,VLOOKUP(H371,[1]Film_Workers!$B$2:$BD$55,11,FALSE),D371=11,VLOOKUP(H371,[1]Film_Workers!$B$2:$BD$55,12,FALSE),D371=12,VLOOKUP(H371,[1]Film_Workers!$B$2:$BD$55,13,FALSE)),C371=2015,_xlfn.IFS(D371=1,VLOOKUP(H371,[1]Film_Workers!$B$2:$BD$55,14,FALSE),D371=2,VLOOKUP(H371,[1]Film_Workers!$B$2:$BD$55,15,FALSE),D371=3,VLOOKUP(H371,[1]Film_Workers!$B$2:$BD$55,16,FALSE),D371=4,VLOOKUP(H371,[1]Film_Workers!$B$2:$BD$55,17,FALSE),D371=5,VLOOKUP(H371,[1]Film_Workers!$B$2:$BD$55,18,FALSE),D371=6,VLOOKUP(H371,[1]Film_Workers!$B$2:$BD$55,19,FALSE),D371=7,VLOOKUP(H371,[1]Film_Workers!$B$2:$BD$55,20,FALSE),D371=8,VLOOKUP(H371,[1]Film_Workers!$B$2:$BD$55,21,FALSE),D371=9,VLOOKUP(H371,[1]Film_Workers!$B$2:$BD$55,22,FALSE),D371=10,VLOOKUP(H371,[1]Film_Workers!$B$2:$BD$55,23,FALSE),D371=11,VLOOKUP(H371,[1]Film_Workers!$B$2:$BD$55,24,FALSE),D371=12,VLOOKUP(H371,[1]Film_Workers!$B$2:$BD$55,25,FALSE)),C371=2016,_xlfn.IFS(D371=1,VLOOKUP(H371,[1]Film_Workers!$B$2:$BD$55,26,FALSE),D371=2,VLOOKUP(H371,[1]Film_Workers!$B$2:$BD$55,27,FALSE),D371=3,VLOOKUP(H371,[1]Film_Workers!$B$2:$BD$55,28,FALSE),D371=4,VLOOKUP(H371,[1]Film_Workers!$B$2:$BD$55,29,FALSE),D371=5,VLOOKUP(H371,[1]Film_Workers!$B$2:$BD$55,30,FALSE),D371=6,VLOOKUP(H371,[1]Film_Workers!$B$2:$BD$55,31,FALSE),D371=7,VLOOKUP(H371,[1]Film_Workers!$B$2:$BD$55,32,FALSE),D371=8,VLOOKUP(H371,[1]Film_Workers!$B$2:$BD$55,33,FALSE),D371=9,VLOOKUP(H371,[1]Film_Workers!$B$2:$BD$55,34,FALSE),D371=10,VLOOKUP(H371,[1]Film_Workers!$B$2:$BD$55,35,FALSE),D371=11,VLOOKUP(H371,[1]Film_Workers!$B$2:$BD$55,36,FALSE),D371=12,VLOOKUP(H371,[1]Film_Workers!$B$2:$BD$55,37,FALSE)),C371=2017,_xlfn.IFS(D371=1,VLOOKUP(H371,[1]Film_Workers!$B$2:$BD$55,38,FALSE),D371=2,VLOOKUP(H371,[1]Film_Workers!$B$2:$BD$55,39,FALSE),D371=3,VLOOKUP(H371,[1]Film_Workers!$B$2:$BD$55,40,FALSE),D371=4,VLOOKUP(H371,[1]Film_Workers!$B$2:$BD$55,41,FALSE),D371=5,VLOOKUP(H371,[1]Film_Workers!$B$2:$BD$55,42,FALSE),D371=6,VLOOKUP(H371,[1]Film_Workers!$B$2:$BD$55,43,FALSE),D371=7,VLOOKUP(H371,[1]Film_Workers!$B$2:$BD$55,43,FALSE),D371=8,VLOOKUP(H371,[1]Film_Workers!$B$2:$BD$55,44,FALSE),D371=9,VLOOKUP(H371,[1]Film_Workers!$B$2:$BD$55,45,FALSE),D371=10,VLOOKUP(H371,[1]Film_Workers!$B$2:$BD$55,46,FALSE),D371=11,VLOOKUP(H371,[1]Film_Workers!$B$2:$BD$55,47,FALSE),D371=12,VLOOKUP(H371,[1]Film_Workers!$B$2:$BD$55,48)),C371=2018,_xlfn.IFS(D371=1,VLOOKUP(H371,[1]Film_Workers!$B$2:$BD$55,49,FALSE),D371=2,VLOOKUP(H371,[1]Film_Workers!$B$2:$BD$55,50,FALSE),D371=3,VLOOKUP(H371,[1]Film_Workers!$B$2:$BD$55,51,FALSE),D371=4,VLOOKUP(H371,[1]Film_Workers!$B$2:$BD$55,52,FALSE),D371=5,VLOOKUP(H371,[1]Film_Workers!$B$2:$BD$55,53,FALSE),D371=6,VLOOKUP(H371,[1]Film_Workers!$B$2:$BD$55,54)))</f>
        <v>5210</v>
      </c>
      <c r="W371">
        <f>_xlfn.IFS(C371=2014,_xlfn.IFS(D371=1,VLOOKUP(H371,[1]Priv_Workers!$B$2:$BD$55,2,FALSE),D371=2,VLOOKUP(H371,[1]Priv_Workers!$B$2:$BD$55,3,FALSE),D371=3,VLOOKUP(H371,[1]Priv_Workers!$B$2:$BD$55,4,FALSE),D371=4,VLOOKUP(H371,[1]Priv_Workers!$B$2:$BD$55,5,FALSE),D371=5,VLOOKUP(H371,[1]Priv_Workers!$B$2:$BD$55,6,FALSE),D371=6,VLOOKUP(H371,[1]Priv_Workers!$B$2:$BD$55,7,FALSE),D371=7,VLOOKUP(H371,[1]Priv_Workers!$B$2:$BD$55,8,FALSE),D371=8,VLOOKUP(H371,[1]Priv_Workers!$B$2:$BD$55,9,FALSE),D371=9,VLOOKUP(H371,[1]Priv_Workers!$B$2:$BD$55,10,FALSE),D371=10,VLOOKUP(H371,[1]Priv_Workers!$B$2:$BD$55,11,FALSE),D371=11,VLOOKUP(H371,[1]Priv_Workers!$B$2:$BD$55,12,FALSE),D371=12,VLOOKUP(H371,[1]Priv_Workers!$B$2:$BD$55,13,FALSE)),C371=2015,_xlfn.IFS(D371=1,VLOOKUP(H371,[1]Priv_Workers!$B$2:$BD$55,14,FALSE),D371=2,VLOOKUP(H371,[1]Priv_Workers!$B$2:$BD$55,15,FALSE),D371=3,VLOOKUP(H371,[1]Priv_Workers!$B$2:$BD$55,16,FALSE),D371=4,VLOOKUP(H371,[1]Priv_Workers!$B$2:$BD$55,17,FALSE),D371=5,VLOOKUP(H371,[1]Priv_Workers!$B$2:$BD$55,18,FALSE),D371=6,VLOOKUP(H371,[1]Priv_Workers!$B$2:$BD$55,19,FALSE),D371=7,VLOOKUP(H371,[1]Priv_Workers!$B$2:$BD$55,20,FALSE),D371=8,VLOOKUP(H371,[1]Priv_Workers!$B$2:$BD$55,21,FALSE),D371=9,VLOOKUP(H371,[1]Priv_Workers!$B$2:$BD$55,22,FALSE),D371=10,VLOOKUP(H371,[1]Priv_Workers!$B$2:$BD$55,23,FALSE),D371=11,VLOOKUP(H371,[1]Priv_Workers!$B$2:$BD$55,24,FALSE),D371=12,VLOOKUP(H371,[1]Priv_Workers!$B$2:$BD$55,25,FALSE)),C371=2016,_xlfn.IFS(D371=1,VLOOKUP(H371,[1]Priv_Workers!$B$2:$BD$55,26,FALSE),D371=2,VLOOKUP(H371,[1]Priv_Workers!$B$2:$BD$55,27,FALSE),D371=3,VLOOKUP(H371,[1]Priv_Workers!$B$2:$BD$55,28,FALSE),D371=4,VLOOKUP(H371,[1]Priv_Workers!$B$2:$BD$55,29,FALSE),D371=5,VLOOKUP(H371,[1]Priv_Workers!$B$2:$BD$55,30,FALSE),D371=6,VLOOKUP(H371,[1]Priv_Workers!$B$2:$BD$55,31,FALSE),D371=7,VLOOKUP(H371,[1]Priv_Workers!$B$2:$BD$55,32,FALSE),D371=8,VLOOKUP(H371,[1]Priv_Workers!$B$2:$BD$55,33,FALSE),D371=9,VLOOKUP(H371,[1]Priv_Workers!$B$2:$BD$55,34,FALSE),D371=10,VLOOKUP(H371,[1]Priv_Workers!$B$2:$BD$55,35,FALSE),D371=11,VLOOKUP(H371,[1]Priv_Workers!$B$2:$BD$55,36,FALSE),D371=12,VLOOKUP(H371,[1]Priv_Workers!$B$2:$BD$55,37,FALSE)),C371=2017,_xlfn.IFS(D371=1,VLOOKUP(H371,[1]Priv_Workers!$B$2:$BD$55,38,FALSE),D371=2,VLOOKUP(H371,[1]Priv_Workers!$B$2:$BD$55,39,FALSE),D371=3,VLOOKUP(H371,[1]Priv_Workers!$B$2:$BD$55,40,FALSE),D371=4,VLOOKUP(H371,[1]Priv_Workers!$B$2:$BD$55,41,FALSE),D371=5,VLOOKUP(H371,[1]Priv_Workers!$B$2:$BD$55,42,FALSE),D371=6,VLOOKUP(H371,[1]Priv_Workers!$B$2:$BD$55,43,FALSE),D371=7,VLOOKUP(H371,[1]Priv_Workers!$B$2:$BD$55,43,FALSE),D371=8,VLOOKUP(H371,[1]Priv_Workers!$B$2:$BD$55,44,FALSE),D371=9,VLOOKUP(H371,[1]Priv_Workers!$B$2:$BD$55,45,FALSE),D371=10,VLOOKUP(H371,[1]Priv_Workers!$B$2:$BD$55,46,FALSE),D371=11,VLOOKUP(H371,[1]Priv_Workers!$B$2:$BD$55,47,FALSE),D371=12,VLOOKUP(H371,[1]Priv_Workers!$B$2:$BD$55,48)),C371=2018,_xlfn.IFS(D371=1,VLOOKUP(H371,[1]Priv_Workers!$B$2:$BD$55,49,FALSE),D371=2,VLOOKUP(H371,[1]Priv_Workers!$B$2:$BD$55,50,FALSE),D371=3,VLOOKUP(H371,[1]Priv_Workers!$B$2:$BD$55,51,FALSE),D371=4,VLOOKUP(H371,[1]Priv_Workers!$B$2:$BD$55,52,FALSE),D371=5,VLOOKUP(H371,[1]Priv_Workers!$B$2:$BD$55,53,FALSE),D371=6,VLOOKUP(H371,[1]Priv_Workers!$B$2:$BD$55,54)))</f>
        <v>1591867</v>
      </c>
      <c r="X371" s="3">
        <f t="shared" si="43"/>
        <v>3.2728864911453028E-3</v>
      </c>
      <c r="Y371" s="2">
        <f>_xlfn.IFS(C371=2014, _xlfn.IFS(E371=1, VLOOKUP(H371, [1]Wage_Info!$B$2:$AH$55, 2, FALSE), E371=2, VLOOKUP(H371, [1]Wage_Info!$B$2:$AH$55, 3, FALSE), E371=3, VLOOKUP(H371, [1]Wage_Info!$B$2:$AH$55, 4, FALSE), E371=4, VLOOKUP(H371, [1]Wage_Info!$B$2:$AH$55, 5, FALSE)), C371=2015, _xlfn.IFS(E371=1, VLOOKUP(H371, [1]Wage_Info!$B$2:$AH$55, 6, FALSE), E371=2, VLOOKUP(H371, [1]Wage_Info!$B$2:$AH$55, 7, FALSE), E371=3, VLOOKUP(H371, [1]Wage_Info!$B$2:$AH$55, 8, FALSE), E371=4, VLOOKUP(H371, [1]Wage_Info!$B$2:$AH$55, 9, FALSE)), C371=2016, _xlfn.IFS(E371=1, VLOOKUP(H371, [1]Wage_Info!$B$2:$AH$55, 10, FALSE), E371=2, VLOOKUP(H371, [1]Wage_Info!$B$2:$AH$55, 11, FALSE), E371=3, VLOOKUP(H371, [1]Wage_Info!$B$2:$AH$55, 12, FALSE), E371=4, VLOOKUP(H371, [1]Wage_Info!$B$2:$AH$55, 13, FALSE)), C371=2017, _xlfn.IFS(E371=1, VLOOKUP(H371, [1]Wage_Info!$B$2:$AH$55, 14, FALSE), E371=2, VLOOKUP(H371, [1]Wage_Info!$B$2:$AH$55, 15, FALSE), E371=3, VLOOKUP(H371, [1]Wage_Info!$B$2:$AH$55, 16, FALSE), E371=4, VLOOKUP(H371, [1]Wage_Info!$B$2:$AH$55, 17, FALSE)), C371 = 2018, _xlfn.IFS(E371=1, VLOOKUP(H371, [1]Wage_Info!$B$2:$AH$55, 18, FALSE), E371=3, VLOOKUP(H371, [1]Wage_Info!$B$2:$AH$55, 19, FALSE)))</f>
        <v>38563371</v>
      </c>
      <c r="Z371" s="2">
        <f>_xlfn.IFS(C371=2014, _xlfn.IFS(E371=1, VLOOKUP(H371, [1]Wage_Info!$B$2:$AL$55, 20, FALSE), E371=2, VLOOKUP(H371, [1]Wage_Info!$B$2:$AL$55, 21, FALSE), E371=3, VLOOKUP(H371, [1]Wage_Info!$B$2:$AL$55, 22, FALSE), E371=4, VLOOKUP(H371, [1]Wage_Info!$B$2:$AL$55, 23, FALSE)), C371=2015, _xlfn.IFS(E371=1, VLOOKUP(H371, [1]Wage_Info!$B$2:$AL$55, 24, FALSE), E371=2, VLOOKUP(H371, [1]Wage_Info!$B$2:$AL$55, 25, FALSE), E371=3, VLOOKUP(H371, [1]Wage_Info!$B$2:$AL$55, 26, FALSE), E371=4, VLOOKUP(H371, [1]Wage_Info!$B$2:$AL$55, 27, FALSE)), C371=2016, _xlfn.IFS(E371=1, VLOOKUP(H371, [1]Wage_Info!$B$2:$AL$55, 28, FALSE), E371=2, VLOOKUP(H371, [1]Wage_Info!$B$2:$AL$55, 29, FALSE), E371=3, VLOOKUP(H371, [1]Wage_Info!$B$2:$AL$55, 30, FALSE), E371=4, VLOOKUP(H371, [1]Wage_Info!$B$2:$AL$55, 31, FALSE)), C371=2017, _xlfn.IFS(E371=1, VLOOKUP(H371, [1]Wage_Info!$B$2:$AL$55, 32, FALSE), E371=2, VLOOKUP(H371, [1]Wage_Info!$B$2:$AL$55, 33, FALSE), E371=3, VLOOKUP(H371, [1]Wage_Info!$B$2:$AL$55, 34, FALSE), E371=4, VLOOKUP(H371, [1]Wage_Info!$B$2:$AL$55, 35, FALSE)), C371 = 2018, _xlfn.IFS(E371=1, VLOOKUP(H371, [1]Wage_Info!$B$2:$AL$55, 36, FALSE), E371=2, VLOOKUP(H371, [1]Wage_Info!$B$2:$AL$55, 37, FALSE)))</f>
        <v>18041494298</v>
      </c>
      <c r="AA371" s="4">
        <f t="shared" si="44"/>
        <v>2.1374820933915081E-3</v>
      </c>
      <c r="AB371">
        <f>[1]Key!C371</f>
        <v>1</v>
      </c>
      <c r="AC371">
        <f t="shared" si="45"/>
        <v>0</v>
      </c>
      <c r="AD371">
        <f t="shared" si="46"/>
        <v>0</v>
      </c>
      <c r="AE371">
        <f t="shared" si="47"/>
        <v>0</v>
      </c>
      <c r="AF371">
        <f>[1]Key!D371</f>
        <v>0</v>
      </c>
    </row>
    <row r="372" spans="1:32" x14ac:dyDescent="0.3">
      <c r="A372">
        <v>371</v>
      </c>
      <c r="B372">
        <v>51</v>
      </c>
      <c r="C372">
        <v>2013</v>
      </c>
      <c r="D372">
        <v>10</v>
      </c>
      <c r="E372">
        <f t="shared" si="40"/>
        <v>4</v>
      </c>
      <c r="F372">
        <v>2015</v>
      </c>
      <c r="G372" t="s">
        <v>32</v>
      </c>
      <c r="H372" s="1">
        <f>VALUE(IF(G372="foreign",53,SUBSTITUTE(G372,G372,VLOOKUP(G372,[1]Key!$G$2:$H$55,2,))))</f>
        <v>53</v>
      </c>
      <c r="I372" t="s">
        <v>32</v>
      </c>
      <c r="J372">
        <f>VALUE(_xlfn.IFS(I372="foreign",53,I372="fictional",54, I372="unspecified", 55, NOT(OR(I372="foreign",I372="fictional")),SUBSTITUTE(I372,I372,VLOOKUP(I372,[1]Key!$G$2:$H$55,2,))))</f>
        <v>53</v>
      </c>
      <c r="K372">
        <f t="shared" si="41"/>
        <v>1</v>
      </c>
      <c r="L372">
        <f>VLOOKUP(H372, [1]Key!$H$2:$K$54, 2)</f>
        <v>0</v>
      </c>
      <c r="M372">
        <f>VLOOKUP(J372, [1]Key!$H$2:$K$54, 2)</f>
        <v>0</v>
      </c>
      <c r="N372">
        <f>VLOOKUP("*"&amp;G372&amp;"*",[1]Key!$N$2:$O$6,2,FALSE)</f>
        <v>0</v>
      </c>
      <c r="O372">
        <f>VLOOKUP("*"&amp;G372&amp;"*",[1]Key!$R$2:$S$11,2,FALSE)</f>
        <v>0</v>
      </c>
      <c r="P372">
        <v>3201</v>
      </c>
      <c r="Q372" s="2">
        <v>49000000</v>
      </c>
      <c r="R372" t="s">
        <v>61</v>
      </c>
      <c r="S372">
        <f>VLOOKUP(R372, [1]Key!$U$2:$V$27, 2, FALSE)</f>
        <v>6</v>
      </c>
      <c r="T372">
        <f t="shared" si="42"/>
        <v>0</v>
      </c>
      <c r="U372" t="e">
        <f>_xlfn.IFS(C372=2018, VLOOKUP(H372, '[1]State Pop'!$B$2:$G$55,6),C372=2017, VLOOKUP(H372, '[1]State Pop'!$B$2:$F$55,5),C372=2016, VLOOKUP(H372, '[1]State Pop'!$B$2:$F$55,4), C372=2015, VLOOKUP(H372, '[1]State Pop'!$B$2:$F$55,3), C372=2014, VLOOKUP(H372, '[1]State Pop'!$B$2:$F$55,2))</f>
        <v>#N/A</v>
      </c>
      <c r="V372" t="e">
        <f>_xlfn.IFS(C372=2014,_xlfn.IFS(D372=1,VLOOKUP(H372,[1]Film_Workers!$B$2:$BD$55,2,FALSE),D372=2,VLOOKUP(H372,[1]Film_Workers!$B$2:$BD$55,3,FALSE),D372=3,VLOOKUP(H372,[1]Film_Workers!$B$2:$BD$55,4,FALSE),D372=4,VLOOKUP(H372,[1]Film_Workers!$B$2:$BD$55,5,FALSE),D372=5,VLOOKUP(H372,[1]Film_Workers!$B$2:$BD$55,6,FALSE),D372=6,VLOOKUP(H372,[1]Film_Workers!$B$2:$BD$55,7,FALSE),D372=7,VLOOKUP(H372,[1]Film_Workers!$B$2:$BD$55,8,FALSE),D372=8,VLOOKUP(H372,[1]Film_Workers!$B$2:$BD$55,9,FALSE),D372=9,VLOOKUP(H372,[1]Film_Workers!$B$2:$BD$55,10,FALSE),D372=10,VLOOKUP(H372,[1]Film_Workers!$B$2:$BD$55,11,FALSE),D372=11,VLOOKUP(H372,[1]Film_Workers!$B$2:$BD$55,12,FALSE),D372=12,VLOOKUP(H372,[1]Film_Workers!$B$2:$BD$55,13,FALSE)),C372=2015,_xlfn.IFS(D372=1,VLOOKUP(H372,[1]Film_Workers!$B$2:$BD$55,14,FALSE),D372=2,VLOOKUP(H372,[1]Film_Workers!$B$2:$BD$55,15,FALSE),D372=3,VLOOKUP(H372,[1]Film_Workers!$B$2:$BD$55,16,FALSE),D372=4,VLOOKUP(H372,[1]Film_Workers!$B$2:$BD$55,17,FALSE),D372=5,VLOOKUP(H372,[1]Film_Workers!$B$2:$BD$55,18,FALSE),D372=6,VLOOKUP(H372,[1]Film_Workers!$B$2:$BD$55,19,FALSE),D372=7,VLOOKUP(H372,[1]Film_Workers!$B$2:$BD$55,20,FALSE),D372=8,VLOOKUP(H372,[1]Film_Workers!$B$2:$BD$55,21,FALSE),D372=9,VLOOKUP(H372,[1]Film_Workers!$B$2:$BD$55,22,FALSE),D372=10,VLOOKUP(H372,[1]Film_Workers!$B$2:$BD$55,23,FALSE),D372=11,VLOOKUP(H372,[1]Film_Workers!$B$2:$BD$55,24,FALSE),D372=12,VLOOKUP(H372,[1]Film_Workers!$B$2:$BD$55,25,FALSE)),C372=2016,_xlfn.IFS(D372=1,VLOOKUP(H372,[1]Film_Workers!$B$2:$BD$55,26,FALSE),D372=2,VLOOKUP(H372,[1]Film_Workers!$B$2:$BD$55,27,FALSE),D372=3,VLOOKUP(H372,[1]Film_Workers!$B$2:$BD$55,28,FALSE),D372=4,VLOOKUP(H372,[1]Film_Workers!$B$2:$BD$55,29,FALSE),D372=5,VLOOKUP(H372,[1]Film_Workers!$B$2:$BD$55,30,FALSE),D372=6,VLOOKUP(H372,[1]Film_Workers!$B$2:$BD$55,31,FALSE),D372=7,VLOOKUP(H372,[1]Film_Workers!$B$2:$BD$55,32,FALSE),D372=8,VLOOKUP(H372,[1]Film_Workers!$B$2:$BD$55,33,FALSE),D372=9,VLOOKUP(H372,[1]Film_Workers!$B$2:$BD$55,34,FALSE),D372=10,VLOOKUP(H372,[1]Film_Workers!$B$2:$BD$55,35,FALSE),D372=11,VLOOKUP(H372,[1]Film_Workers!$B$2:$BD$55,36,FALSE),D372=12,VLOOKUP(H372,[1]Film_Workers!$B$2:$BD$55,37,FALSE)),C372=2017,_xlfn.IFS(D372=1,VLOOKUP(H372,[1]Film_Workers!$B$2:$BD$55,38,FALSE),D372=2,VLOOKUP(H372,[1]Film_Workers!$B$2:$BD$55,39,FALSE),D372=3,VLOOKUP(H372,[1]Film_Workers!$B$2:$BD$55,40,FALSE),D372=4,VLOOKUP(H372,[1]Film_Workers!$B$2:$BD$55,41,FALSE),D372=5,VLOOKUP(H372,[1]Film_Workers!$B$2:$BD$55,42,FALSE),D372=6,VLOOKUP(H372,[1]Film_Workers!$B$2:$BD$55,43,FALSE),D372=7,VLOOKUP(H372,[1]Film_Workers!$B$2:$BD$55,43,FALSE),D372=8,VLOOKUP(H372,[1]Film_Workers!$B$2:$BD$55,44,FALSE),D372=9,VLOOKUP(H372,[1]Film_Workers!$B$2:$BD$55,45,FALSE),D372=10,VLOOKUP(H372,[1]Film_Workers!$B$2:$BD$55,46,FALSE),D372=11,VLOOKUP(H372,[1]Film_Workers!$B$2:$BD$55,47,FALSE),D372=12,VLOOKUP(H372,[1]Film_Workers!$B$2:$BD$55,48)),C372=2018,_xlfn.IFS(D372=1,VLOOKUP(H372,[1]Film_Workers!$B$2:$BD$55,49,FALSE),D372=2,VLOOKUP(H372,[1]Film_Workers!$B$2:$BD$55,50,FALSE),D372=3,VLOOKUP(H372,[1]Film_Workers!$B$2:$BD$55,51,FALSE),D372=4,VLOOKUP(H372,[1]Film_Workers!$B$2:$BD$55,52,FALSE),D372=5,VLOOKUP(H372,[1]Film_Workers!$B$2:$BD$55,53,FALSE),D372=6,VLOOKUP(H372,[1]Film_Workers!$B$2:$BD$55,54)))</f>
        <v>#N/A</v>
      </c>
      <c r="W372" t="e">
        <f>_xlfn.IFS(C372=2014,_xlfn.IFS(D372=1,VLOOKUP(H372,[1]Priv_Workers!$B$2:$BD$55,2,FALSE),D372=2,VLOOKUP(H372,[1]Priv_Workers!$B$2:$BD$55,3,FALSE),D372=3,VLOOKUP(H372,[1]Priv_Workers!$B$2:$BD$55,4,FALSE),D372=4,VLOOKUP(H372,[1]Priv_Workers!$B$2:$BD$55,5,FALSE),D372=5,VLOOKUP(H372,[1]Priv_Workers!$B$2:$BD$55,6,FALSE),D372=6,VLOOKUP(H372,[1]Priv_Workers!$B$2:$BD$55,7,FALSE),D372=7,VLOOKUP(H372,[1]Priv_Workers!$B$2:$BD$55,8,FALSE),D372=8,VLOOKUP(H372,[1]Priv_Workers!$B$2:$BD$55,9,FALSE),D372=9,VLOOKUP(H372,[1]Priv_Workers!$B$2:$BD$55,10,FALSE),D372=10,VLOOKUP(H372,[1]Priv_Workers!$B$2:$BD$55,11,FALSE),D372=11,VLOOKUP(H372,[1]Priv_Workers!$B$2:$BD$55,12,FALSE),D372=12,VLOOKUP(H372,[1]Priv_Workers!$B$2:$BD$55,13,FALSE)),C372=2015,_xlfn.IFS(D372=1,VLOOKUP(H372,[1]Priv_Workers!$B$2:$BD$55,14,FALSE),D372=2,VLOOKUP(H372,[1]Priv_Workers!$B$2:$BD$55,15,FALSE),D372=3,VLOOKUP(H372,[1]Priv_Workers!$B$2:$BD$55,16,FALSE),D372=4,VLOOKUP(H372,[1]Priv_Workers!$B$2:$BD$55,17,FALSE),D372=5,VLOOKUP(H372,[1]Priv_Workers!$B$2:$BD$55,18,FALSE),D372=6,VLOOKUP(H372,[1]Priv_Workers!$B$2:$BD$55,19,FALSE),D372=7,VLOOKUP(H372,[1]Priv_Workers!$B$2:$BD$55,20,FALSE),D372=8,VLOOKUP(H372,[1]Priv_Workers!$B$2:$BD$55,21,FALSE),D372=9,VLOOKUP(H372,[1]Priv_Workers!$B$2:$BD$55,22,FALSE),D372=10,VLOOKUP(H372,[1]Priv_Workers!$B$2:$BD$55,23,FALSE),D372=11,VLOOKUP(H372,[1]Priv_Workers!$B$2:$BD$55,24,FALSE),D372=12,VLOOKUP(H372,[1]Priv_Workers!$B$2:$BD$55,25,FALSE)),C372=2016,_xlfn.IFS(D372=1,VLOOKUP(H372,[1]Priv_Workers!$B$2:$BD$55,26,FALSE),D372=2,VLOOKUP(H372,[1]Priv_Workers!$B$2:$BD$55,27,FALSE),D372=3,VLOOKUP(H372,[1]Priv_Workers!$B$2:$BD$55,28,FALSE),D372=4,VLOOKUP(H372,[1]Priv_Workers!$B$2:$BD$55,29,FALSE),D372=5,VLOOKUP(H372,[1]Priv_Workers!$B$2:$BD$55,30,FALSE),D372=6,VLOOKUP(H372,[1]Priv_Workers!$B$2:$BD$55,31,FALSE),D372=7,VLOOKUP(H372,[1]Priv_Workers!$B$2:$BD$55,32,FALSE),D372=8,VLOOKUP(H372,[1]Priv_Workers!$B$2:$BD$55,33,FALSE),D372=9,VLOOKUP(H372,[1]Priv_Workers!$B$2:$BD$55,34,FALSE),D372=10,VLOOKUP(H372,[1]Priv_Workers!$B$2:$BD$55,35,FALSE),D372=11,VLOOKUP(H372,[1]Priv_Workers!$B$2:$BD$55,36,FALSE),D372=12,VLOOKUP(H372,[1]Priv_Workers!$B$2:$BD$55,37,FALSE)),C372=2017,_xlfn.IFS(D372=1,VLOOKUP(H372,[1]Priv_Workers!$B$2:$BD$55,38,FALSE),D372=2,VLOOKUP(H372,[1]Priv_Workers!$B$2:$BD$55,39,FALSE),D372=3,VLOOKUP(H372,[1]Priv_Workers!$B$2:$BD$55,40,FALSE),D372=4,VLOOKUP(H372,[1]Priv_Workers!$B$2:$BD$55,41,FALSE),D372=5,VLOOKUP(H372,[1]Priv_Workers!$B$2:$BD$55,42,FALSE),D372=6,VLOOKUP(H372,[1]Priv_Workers!$B$2:$BD$55,43,FALSE),D372=7,VLOOKUP(H372,[1]Priv_Workers!$B$2:$BD$55,43,FALSE),D372=8,VLOOKUP(H372,[1]Priv_Workers!$B$2:$BD$55,44,FALSE),D372=9,VLOOKUP(H372,[1]Priv_Workers!$B$2:$BD$55,45,FALSE),D372=10,VLOOKUP(H372,[1]Priv_Workers!$B$2:$BD$55,46,FALSE),D372=11,VLOOKUP(H372,[1]Priv_Workers!$B$2:$BD$55,47,FALSE),D372=12,VLOOKUP(H372,[1]Priv_Workers!$B$2:$BD$55,48)),C372=2018,_xlfn.IFS(D372=1,VLOOKUP(H372,[1]Priv_Workers!$B$2:$BD$55,49,FALSE),D372=2,VLOOKUP(H372,[1]Priv_Workers!$B$2:$BD$55,50,FALSE),D372=3,VLOOKUP(H372,[1]Priv_Workers!$B$2:$BD$55,51,FALSE),D372=4,VLOOKUP(H372,[1]Priv_Workers!$B$2:$BD$55,52,FALSE),D372=5,VLOOKUP(H372,[1]Priv_Workers!$B$2:$BD$55,53,FALSE),D372=6,VLOOKUP(H372,[1]Priv_Workers!$B$2:$BD$55,54)))</f>
        <v>#N/A</v>
      </c>
      <c r="X372" s="3" t="e">
        <f t="shared" si="43"/>
        <v>#N/A</v>
      </c>
      <c r="Y372" s="2" t="e">
        <f>_xlfn.IFS(C372=2014, _xlfn.IFS(E372=1, VLOOKUP(H372, [1]Wage_Info!$B$2:$AH$55, 2, FALSE), E372=2, VLOOKUP(H372, [1]Wage_Info!$B$2:$AH$55, 3, FALSE), E372=3, VLOOKUP(H372, [1]Wage_Info!$B$2:$AH$55, 4, FALSE), E372=4, VLOOKUP(H372, [1]Wage_Info!$B$2:$AH$55, 5, FALSE)), C372=2015, _xlfn.IFS(E372=1, VLOOKUP(H372, [1]Wage_Info!$B$2:$AH$55, 6, FALSE), E372=2, VLOOKUP(H372, [1]Wage_Info!$B$2:$AH$55, 7, FALSE), E372=3, VLOOKUP(H372, [1]Wage_Info!$B$2:$AH$55, 8, FALSE), E372=4, VLOOKUP(H372, [1]Wage_Info!$B$2:$AH$55, 9, FALSE)), C372=2016, _xlfn.IFS(E372=1, VLOOKUP(H372, [1]Wage_Info!$B$2:$AH$55, 10, FALSE), E372=2, VLOOKUP(H372, [1]Wage_Info!$B$2:$AH$55, 11, FALSE), E372=3, VLOOKUP(H372, [1]Wage_Info!$B$2:$AH$55, 12, FALSE), E372=4, VLOOKUP(H372, [1]Wage_Info!$B$2:$AH$55, 13, FALSE)), C372=2017, _xlfn.IFS(E372=1, VLOOKUP(H372, [1]Wage_Info!$B$2:$AH$55, 14, FALSE), E372=2, VLOOKUP(H372, [1]Wage_Info!$B$2:$AH$55, 15, FALSE), E372=3, VLOOKUP(H372, [1]Wage_Info!$B$2:$AH$55, 16, FALSE), E372=4, VLOOKUP(H372, [1]Wage_Info!$B$2:$AH$55, 17, FALSE)), C372 = 2018, _xlfn.IFS(E372=1, VLOOKUP(H372, [1]Wage_Info!$B$2:$AH$55, 18, FALSE), E372=3, VLOOKUP(H372, [1]Wage_Info!$B$2:$AH$55, 19, FALSE)))</f>
        <v>#N/A</v>
      </c>
      <c r="Z372" s="2" t="e">
        <f>_xlfn.IFS(C372=2014, _xlfn.IFS(E372=1, VLOOKUP(H372, [1]Wage_Info!$B$2:$AL$55, 20, FALSE), E372=2, VLOOKUP(H372, [1]Wage_Info!$B$2:$AL$55, 21, FALSE), E372=3, VLOOKUP(H372, [1]Wage_Info!$B$2:$AL$55, 22, FALSE), E372=4, VLOOKUP(H372, [1]Wage_Info!$B$2:$AL$55, 23, FALSE)), C372=2015, _xlfn.IFS(E372=1, VLOOKUP(H372, [1]Wage_Info!$B$2:$AL$55, 24, FALSE), E372=2, VLOOKUP(H372, [1]Wage_Info!$B$2:$AL$55, 25, FALSE), E372=3, VLOOKUP(H372, [1]Wage_Info!$B$2:$AL$55, 26, FALSE), E372=4, VLOOKUP(H372, [1]Wage_Info!$B$2:$AL$55, 27, FALSE)), C372=2016, _xlfn.IFS(E372=1, VLOOKUP(H372, [1]Wage_Info!$B$2:$AL$55, 28, FALSE), E372=2, VLOOKUP(H372, [1]Wage_Info!$B$2:$AL$55, 29, FALSE), E372=3, VLOOKUP(H372, [1]Wage_Info!$B$2:$AL$55, 30, FALSE), E372=4, VLOOKUP(H372, [1]Wage_Info!$B$2:$AL$55, 31, FALSE)), C372=2017, _xlfn.IFS(E372=1, VLOOKUP(H372, [1]Wage_Info!$B$2:$AL$55, 32, FALSE), E372=2, VLOOKUP(H372, [1]Wage_Info!$B$2:$AL$55, 33, FALSE), E372=3, VLOOKUP(H372, [1]Wage_Info!$B$2:$AL$55, 34, FALSE), E372=4, VLOOKUP(H372, [1]Wage_Info!$B$2:$AL$55, 35, FALSE)), C372 = 2018, _xlfn.IFS(E372=1, VLOOKUP(H372, [1]Wage_Info!$B$2:$AL$55, 36, FALSE), E372=2, VLOOKUP(H372, [1]Wage_Info!$B$2:$AL$55, 37, FALSE)))</f>
        <v>#N/A</v>
      </c>
      <c r="AA372" s="4" t="e">
        <f t="shared" si="44"/>
        <v>#N/A</v>
      </c>
      <c r="AB372">
        <f>[1]Key!C372</f>
        <v>1</v>
      </c>
      <c r="AC372">
        <f t="shared" si="45"/>
        <v>0</v>
      </c>
      <c r="AD372">
        <f t="shared" si="46"/>
        <v>0</v>
      </c>
      <c r="AE372">
        <f t="shared" si="47"/>
        <v>0</v>
      </c>
      <c r="AF372">
        <f>[1]Key!D372</f>
        <v>0</v>
      </c>
    </row>
    <row r="373" spans="1:32" x14ac:dyDescent="0.3">
      <c r="A373">
        <v>372</v>
      </c>
      <c r="B373">
        <v>52</v>
      </c>
      <c r="C373">
        <v>2014</v>
      </c>
      <c r="D373">
        <v>5</v>
      </c>
      <c r="E373">
        <f t="shared" si="40"/>
        <v>2</v>
      </c>
      <c r="F373">
        <v>2015</v>
      </c>
      <c r="G373" t="s">
        <v>72</v>
      </c>
      <c r="H373" s="1">
        <f>VALUE(IF(G373="foreign",53,SUBSTITUTE(G373,G373,VLOOKUP(G373,[1]Key!$G$2:$H$55,2,))))</f>
        <v>22</v>
      </c>
      <c r="I373" t="s">
        <v>72</v>
      </c>
      <c r="J373">
        <f>VALUE(_xlfn.IFS(I373="foreign",53,I373="fictional",54, I373="unspecified", 55, NOT(OR(I373="foreign",I373="fictional")),SUBSTITUTE(I373,I373,VLOOKUP(I373,[1]Key!$G$2:$H$55,2,))))</f>
        <v>22</v>
      </c>
      <c r="K373">
        <f t="shared" si="41"/>
        <v>1</v>
      </c>
      <c r="L373">
        <f>VLOOKUP(H373, [1]Key!$H$2:$K$54, 2)</f>
        <v>4</v>
      </c>
      <c r="M373">
        <f>VLOOKUP(J373, [1]Key!$H$2:$K$54, 2)</f>
        <v>4</v>
      </c>
      <c r="N373">
        <f>VLOOKUP("*"&amp;G373&amp;"*",[1]Key!$N$2:$O$6,2,FALSE)</f>
        <v>2</v>
      </c>
      <c r="O373">
        <f>VLOOKUP("*"&amp;G373&amp;"*",[1]Key!$R$2:$S$11,2,FALSE)</f>
        <v>5</v>
      </c>
      <c r="P373">
        <v>3188</v>
      </c>
      <c r="Q373" s="2">
        <v>53000000</v>
      </c>
      <c r="R373" t="s">
        <v>37</v>
      </c>
      <c r="S373">
        <f>VLOOKUP(R373, [1]Key!$U$2:$V$50, 2, FALSE)</f>
        <v>3</v>
      </c>
      <c r="T373">
        <f t="shared" si="42"/>
        <v>0</v>
      </c>
      <c r="U373">
        <f>_xlfn.IFS(C373=2018, VLOOKUP(H373, '[1]State Pop'!$B$2:$G$55,6),C373=2017, VLOOKUP(H373, '[1]State Pop'!$B$2:$F$55,5),C373=2016, VLOOKUP(H373, '[1]State Pop'!$B$2:$F$55,4), C373=2015, VLOOKUP(H373, '[1]State Pop'!$B$2:$F$55,3), C373=2014, VLOOKUP(H373, '[1]State Pop'!$B$2:$F$55,2))</f>
        <v>6757925</v>
      </c>
      <c r="V373">
        <f>_xlfn.IFS(C373=2014,_xlfn.IFS(D373=1,VLOOKUP(H373,[1]Film_Workers!$B$2:$BD$55,2,FALSE),D373=2,VLOOKUP(H373,[1]Film_Workers!$B$2:$BD$55,3,FALSE),D373=3,VLOOKUP(H373,[1]Film_Workers!$B$2:$BD$55,4,FALSE),D373=4,VLOOKUP(H373,[1]Film_Workers!$B$2:$BD$55,5,FALSE),D373=5,VLOOKUP(H373,[1]Film_Workers!$B$2:$BD$55,6,FALSE),D373=6,VLOOKUP(H373,[1]Film_Workers!$B$2:$BD$55,7,FALSE),D373=7,VLOOKUP(H373,[1]Film_Workers!$B$2:$BD$55,8,FALSE),D373=8,VLOOKUP(H373,[1]Film_Workers!$B$2:$BD$55,9,FALSE),D373=9,VLOOKUP(H373,[1]Film_Workers!$B$2:$BD$55,10,FALSE),D373=10,VLOOKUP(H373,[1]Film_Workers!$B$2:$BD$55,11,FALSE),D373=11,VLOOKUP(H373,[1]Film_Workers!$B$2:$BD$55,12,FALSE),D373=12,VLOOKUP(H373,[1]Film_Workers!$B$2:$BD$55,13,FALSE)),C373=2015,_xlfn.IFS(D373=1,VLOOKUP(H373,[1]Film_Workers!$B$2:$BD$55,14,FALSE),D373=2,VLOOKUP(H373,[1]Film_Workers!$B$2:$BD$55,15,FALSE),D373=3,VLOOKUP(H373,[1]Film_Workers!$B$2:$BD$55,16,FALSE),D373=4,VLOOKUP(H373,[1]Film_Workers!$B$2:$BD$55,17,FALSE),D373=5,VLOOKUP(H373,[1]Film_Workers!$B$2:$BD$55,18,FALSE),D373=6,VLOOKUP(H373,[1]Film_Workers!$B$2:$BD$55,19,FALSE),D373=7,VLOOKUP(H373,[1]Film_Workers!$B$2:$BD$55,20,FALSE),D373=8,VLOOKUP(H373,[1]Film_Workers!$B$2:$BD$55,21,FALSE),D373=9,VLOOKUP(H373,[1]Film_Workers!$B$2:$BD$55,22,FALSE),D373=10,VLOOKUP(H373,[1]Film_Workers!$B$2:$BD$55,23,FALSE),D373=11,VLOOKUP(H373,[1]Film_Workers!$B$2:$BD$55,24,FALSE),D373=12,VLOOKUP(H373,[1]Film_Workers!$B$2:$BD$55,25,FALSE)),C373=2016,_xlfn.IFS(D373=1,VLOOKUP(H373,[1]Film_Workers!$B$2:$BD$55,26,FALSE),D373=2,VLOOKUP(H373,[1]Film_Workers!$B$2:$BD$55,27,FALSE),D373=3,VLOOKUP(H373,[1]Film_Workers!$B$2:$BD$55,28,FALSE),D373=4,VLOOKUP(H373,[1]Film_Workers!$B$2:$BD$55,29,FALSE),D373=5,VLOOKUP(H373,[1]Film_Workers!$B$2:$BD$55,30,FALSE),D373=6,VLOOKUP(H373,[1]Film_Workers!$B$2:$BD$55,31,FALSE),D373=7,VLOOKUP(H373,[1]Film_Workers!$B$2:$BD$55,32,FALSE),D373=8,VLOOKUP(H373,[1]Film_Workers!$B$2:$BD$55,33,FALSE),D373=9,VLOOKUP(H373,[1]Film_Workers!$B$2:$BD$55,34,FALSE),D373=10,VLOOKUP(H373,[1]Film_Workers!$B$2:$BD$55,35,FALSE),D373=11,VLOOKUP(H373,[1]Film_Workers!$B$2:$BD$55,36,FALSE),D373=12,VLOOKUP(H373,[1]Film_Workers!$B$2:$BD$55,37,FALSE)),C373=2017,_xlfn.IFS(D373=1,VLOOKUP(H373,[1]Film_Workers!$B$2:$BD$55,38,FALSE),D373=2,VLOOKUP(H373,[1]Film_Workers!$B$2:$BD$55,39,FALSE),D373=3,VLOOKUP(H373,[1]Film_Workers!$B$2:$BD$55,40,FALSE),D373=4,VLOOKUP(H373,[1]Film_Workers!$B$2:$BD$55,41,FALSE),D373=5,VLOOKUP(H373,[1]Film_Workers!$B$2:$BD$55,42,FALSE),D373=6,VLOOKUP(H373,[1]Film_Workers!$B$2:$BD$55,43,FALSE),D373=7,VLOOKUP(H373,[1]Film_Workers!$B$2:$BD$55,43,FALSE),D373=8,VLOOKUP(H373,[1]Film_Workers!$B$2:$BD$55,44,FALSE),D373=9,VLOOKUP(H373,[1]Film_Workers!$B$2:$BD$55,45,FALSE),D373=10,VLOOKUP(H373,[1]Film_Workers!$B$2:$BD$55,46,FALSE),D373=11,VLOOKUP(H373,[1]Film_Workers!$B$2:$BD$55,47,FALSE),D373=12,VLOOKUP(H373,[1]Film_Workers!$B$2:$BD$55,48)),C373=2018,_xlfn.IFS(D373=1,VLOOKUP(H373,[1]Film_Workers!$B$2:$BD$55,49,FALSE),D373=2,VLOOKUP(H373,[1]Film_Workers!$B$2:$BD$55,50,FALSE),D373=3,VLOOKUP(H373,[1]Film_Workers!$B$2:$BD$55,51,FALSE),D373=4,VLOOKUP(H373,[1]Film_Workers!$B$2:$BD$55,52,FALSE),D373=5,VLOOKUP(H373,[1]Film_Workers!$B$2:$BD$55,53,FALSE),D373=6,VLOOKUP(H373,[1]Film_Workers!$B$2:$BD$55,54)))</f>
        <v>2786</v>
      </c>
      <c r="W373">
        <f>_xlfn.IFS(C373=2014,_xlfn.IFS(D373=1,VLOOKUP(H373,[1]Priv_Workers!$B$2:$BD$55,2,FALSE),D373=2,VLOOKUP(H373,[1]Priv_Workers!$B$2:$BD$55,3,FALSE),D373=3,VLOOKUP(H373,[1]Priv_Workers!$B$2:$BD$55,4,FALSE),D373=4,VLOOKUP(H373,[1]Priv_Workers!$B$2:$BD$55,5,FALSE),D373=5,VLOOKUP(H373,[1]Priv_Workers!$B$2:$BD$55,6,FALSE),D373=6,VLOOKUP(H373,[1]Priv_Workers!$B$2:$BD$55,7,FALSE),D373=7,VLOOKUP(H373,[1]Priv_Workers!$B$2:$BD$55,8,FALSE),D373=8,VLOOKUP(H373,[1]Priv_Workers!$B$2:$BD$55,9,FALSE),D373=9,VLOOKUP(H373,[1]Priv_Workers!$B$2:$BD$55,10,FALSE),D373=10,VLOOKUP(H373,[1]Priv_Workers!$B$2:$BD$55,11,FALSE),D373=11,VLOOKUP(H373,[1]Priv_Workers!$B$2:$BD$55,12,FALSE),D373=12,VLOOKUP(H373,[1]Priv_Workers!$B$2:$BD$55,13,FALSE)),C373=2015,_xlfn.IFS(D373=1,VLOOKUP(H373,[1]Priv_Workers!$B$2:$BD$55,14,FALSE),D373=2,VLOOKUP(H373,[1]Priv_Workers!$B$2:$BD$55,15,FALSE),D373=3,VLOOKUP(H373,[1]Priv_Workers!$B$2:$BD$55,16,FALSE),D373=4,VLOOKUP(H373,[1]Priv_Workers!$B$2:$BD$55,17,FALSE),D373=5,VLOOKUP(H373,[1]Priv_Workers!$B$2:$BD$55,18,FALSE),D373=6,VLOOKUP(H373,[1]Priv_Workers!$B$2:$BD$55,19,FALSE),D373=7,VLOOKUP(H373,[1]Priv_Workers!$B$2:$BD$55,20,FALSE),D373=8,VLOOKUP(H373,[1]Priv_Workers!$B$2:$BD$55,21,FALSE),D373=9,VLOOKUP(H373,[1]Priv_Workers!$B$2:$BD$55,22,FALSE),D373=10,VLOOKUP(H373,[1]Priv_Workers!$B$2:$BD$55,23,FALSE),D373=11,VLOOKUP(H373,[1]Priv_Workers!$B$2:$BD$55,24,FALSE),D373=12,VLOOKUP(H373,[1]Priv_Workers!$B$2:$BD$55,25,FALSE)),C373=2016,_xlfn.IFS(D373=1,VLOOKUP(H373,[1]Priv_Workers!$B$2:$BD$55,26,FALSE),D373=2,VLOOKUP(H373,[1]Priv_Workers!$B$2:$BD$55,27,FALSE),D373=3,VLOOKUP(H373,[1]Priv_Workers!$B$2:$BD$55,28,FALSE),D373=4,VLOOKUP(H373,[1]Priv_Workers!$B$2:$BD$55,29,FALSE),D373=5,VLOOKUP(H373,[1]Priv_Workers!$B$2:$BD$55,30,FALSE),D373=6,VLOOKUP(H373,[1]Priv_Workers!$B$2:$BD$55,31,FALSE),D373=7,VLOOKUP(H373,[1]Priv_Workers!$B$2:$BD$55,32,FALSE),D373=8,VLOOKUP(H373,[1]Priv_Workers!$B$2:$BD$55,33,FALSE),D373=9,VLOOKUP(H373,[1]Priv_Workers!$B$2:$BD$55,34,FALSE),D373=10,VLOOKUP(H373,[1]Priv_Workers!$B$2:$BD$55,35,FALSE),D373=11,VLOOKUP(H373,[1]Priv_Workers!$B$2:$BD$55,36,FALSE),D373=12,VLOOKUP(H373,[1]Priv_Workers!$B$2:$BD$55,37,FALSE)),C373=2017,_xlfn.IFS(D373=1,VLOOKUP(H373,[1]Priv_Workers!$B$2:$BD$55,38,FALSE),D373=2,VLOOKUP(H373,[1]Priv_Workers!$B$2:$BD$55,39,FALSE),D373=3,VLOOKUP(H373,[1]Priv_Workers!$B$2:$BD$55,40,FALSE),D373=4,VLOOKUP(H373,[1]Priv_Workers!$B$2:$BD$55,41,FALSE),D373=5,VLOOKUP(H373,[1]Priv_Workers!$B$2:$BD$55,42,FALSE),D373=6,VLOOKUP(H373,[1]Priv_Workers!$B$2:$BD$55,43,FALSE),D373=7,VLOOKUP(H373,[1]Priv_Workers!$B$2:$BD$55,43,FALSE),D373=8,VLOOKUP(H373,[1]Priv_Workers!$B$2:$BD$55,44,FALSE),D373=9,VLOOKUP(H373,[1]Priv_Workers!$B$2:$BD$55,45,FALSE),D373=10,VLOOKUP(H373,[1]Priv_Workers!$B$2:$BD$55,46,FALSE),D373=11,VLOOKUP(H373,[1]Priv_Workers!$B$2:$BD$55,47,FALSE),D373=12,VLOOKUP(H373,[1]Priv_Workers!$B$2:$BD$55,48)),C373=2018,_xlfn.IFS(D373=1,VLOOKUP(H373,[1]Priv_Workers!$B$2:$BD$55,49,FALSE),D373=2,VLOOKUP(H373,[1]Priv_Workers!$B$2:$BD$55,50,FALSE),D373=3,VLOOKUP(H373,[1]Priv_Workers!$B$2:$BD$55,51,FALSE),D373=4,VLOOKUP(H373,[1]Priv_Workers!$B$2:$BD$55,52,FALSE),D373=5,VLOOKUP(H373,[1]Priv_Workers!$B$2:$BD$55,53,FALSE),D373=6,VLOOKUP(H373,[1]Priv_Workers!$B$2:$BD$55,54)))</f>
        <v>2936029</v>
      </c>
      <c r="X373" s="3">
        <f t="shared" si="43"/>
        <v>9.4890070908700149E-4</v>
      </c>
      <c r="Y373" s="2">
        <f>_xlfn.IFS(C373=2014, _xlfn.IFS(E373=1, VLOOKUP(H373, [1]Wage_Info!$B$2:$AH$55, 2, FALSE), E373=2, VLOOKUP(H373, [1]Wage_Info!$B$2:$AH$55, 3, FALSE), E373=3, VLOOKUP(H373, [1]Wage_Info!$B$2:$AH$55, 4, FALSE), E373=4, VLOOKUP(H373, [1]Wage_Info!$B$2:$AH$55, 5, FALSE)), C373=2015, _xlfn.IFS(E373=1, VLOOKUP(H373, [1]Wage_Info!$B$2:$AH$55, 6, FALSE), E373=2, VLOOKUP(H373, [1]Wage_Info!$B$2:$AH$55, 7, FALSE), E373=3, VLOOKUP(H373, [1]Wage_Info!$B$2:$AH$55, 8, FALSE), E373=4, VLOOKUP(H373, [1]Wage_Info!$B$2:$AH$55, 9, FALSE)), C373=2016, _xlfn.IFS(E373=1, VLOOKUP(H373, [1]Wage_Info!$B$2:$AH$55, 10, FALSE), E373=2, VLOOKUP(H373, [1]Wage_Info!$B$2:$AH$55, 11, FALSE), E373=3, VLOOKUP(H373, [1]Wage_Info!$B$2:$AH$55, 12, FALSE), E373=4, VLOOKUP(H373, [1]Wage_Info!$B$2:$AH$55, 13, FALSE)), C373=2017, _xlfn.IFS(E373=1, VLOOKUP(H373, [1]Wage_Info!$B$2:$AH$55, 14, FALSE), E373=2, VLOOKUP(H373, [1]Wage_Info!$B$2:$AH$55, 15, FALSE), E373=3, VLOOKUP(H373, [1]Wage_Info!$B$2:$AH$55, 16, FALSE), E373=4, VLOOKUP(H373, [1]Wage_Info!$B$2:$AH$55, 17, FALSE)), C373 = 2018, _xlfn.IFS(E373=1, VLOOKUP(H373, [1]Wage_Info!$B$2:$AH$55, 18, FALSE), E373=3, VLOOKUP(H373, [1]Wage_Info!$B$2:$AH$55, 19, FALSE)))</f>
        <v>27386837</v>
      </c>
      <c r="Z373" s="2">
        <f>_xlfn.IFS(C373=2014, _xlfn.IFS(E373=1, VLOOKUP(H373, [1]Wage_Info!$B$2:$AL$55, 20, FALSE), E373=2, VLOOKUP(H373, [1]Wage_Info!$B$2:$AL$55, 21, FALSE), E373=3, VLOOKUP(H373, [1]Wage_Info!$B$2:$AL$55, 22, FALSE), E373=4, VLOOKUP(H373, [1]Wage_Info!$B$2:$AL$55, 23, FALSE)), C373=2015, _xlfn.IFS(E373=1, VLOOKUP(H373, [1]Wage_Info!$B$2:$AL$55, 24, FALSE), E373=2, VLOOKUP(H373, [1]Wage_Info!$B$2:$AL$55, 25, FALSE), E373=3, VLOOKUP(H373, [1]Wage_Info!$B$2:$AL$55, 26, FALSE), E373=4, VLOOKUP(H373, [1]Wage_Info!$B$2:$AL$55, 27, FALSE)), C373=2016, _xlfn.IFS(E373=1, VLOOKUP(H373, [1]Wage_Info!$B$2:$AL$55, 28, FALSE), E373=2, VLOOKUP(H373, [1]Wage_Info!$B$2:$AL$55, 29, FALSE), E373=3, VLOOKUP(H373, [1]Wage_Info!$B$2:$AL$55, 30, FALSE), E373=4, VLOOKUP(H373, [1]Wage_Info!$B$2:$AL$55, 31, FALSE)), C373=2017, _xlfn.IFS(E373=1, VLOOKUP(H373, [1]Wage_Info!$B$2:$AL$55, 32, FALSE), E373=2, VLOOKUP(H373, [1]Wage_Info!$B$2:$AL$55, 33, FALSE), E373=3, VLOOKUP(H373, [1]Wage_Info!$B$2:$AL$55, 34, FALSE), E373=4, VLOOKUP(H373, [1]Wage_Info!$B$2:$AL$55, 35, FALSE)), C373 = 2018, _xlfn.IFS(E373=1, VLOOKUP(H373, [1]Wage_Info!$B$2:$AL$55, 36, FALSE), E373=2, VLOOKUP(H373, [1]Wage_Info!$B$2:$AL$55, 37, FALSE)))</f>
        <v>44226332064</v>
      </c>
      <c r="AA373" s="4">
        <f t="shared" si="44"/>
        <v>6.1924278414878409E-4</v>
      </c>
      <c r="AB373">
        <f>[1]Key!C373</f>
        <v>1</v>
      </c>
      <c r="AC373">
        <f t="shared" si="45"/>
        <v>0</v>
      </c>
      <c r="AD373">
        <f t="shared" si="46"/>
        <v>0</v>
      </c>
      <c r="AE373">
        <f t="shared" si="47"/>
        <v>0</v>
      </c>
      <c r="AF373">
        <f>[1]Key!D373</f>
        <v>0</v>
      </c>
    </row>
    <row r="374" spans="1:32" x14ac:dyDescent="0.3">
      <c r="A374">
        <v>373</v>
      </c>
      <c r="B374">
        <v>53</v>
      </c>
      <c r="C374">
        <v>2013</v>
      </c>
      <c r="D374">
        <v>4</v>
      </c>
      <c r="E374">
        <f t="shared" si="40"/>
        <v>2</v>
      </c>
      <c r="F374">
        <v>2015</v>
      </c>
      <c r="G374" t="s">
        <v>32</v>
      </c>
      <c r="H374" s="1">
        <f>VALUE(IF(G374="foreign",53,SUBSTITUTE(G374,G374,VLOOKUP(G374,[1]Key!$G$2:$H$55,2,))))</f>
        <v>53</v>
      </c>
      <c r="I374" t="s">
        <v>97</v>
      </c>
      <c r="J374">
        <f>VALUE(_xlfn.IFS(I374="foreign",53,I374="fictional",54, I374="unspecified", 55, NOT(OR(I374="foreign",I374="fictional")),SUBSTITUTE(I374,I374,VLOOKUP(I374,[1]Key!$G$2:$H$55,2,))))</f>
        <v>54</v>
      </c>
      <c r="K374">
        <f t="shared" si="41"/>
        <v>0</v>
      </c>
      <c r="L374">
        <f>VLOOKUP(H374, [1]Key!$H$2:$K$54, 2)</f>
        <v>0</v>
      </c>
      <c r="M374">
        <f>VLOOKUP(J374, [1]Key!$H$2:$K$54, 2)</f>
        <v>0</v>
      </c>
      <c r="N374">
        <f>VLOOKUP("*"&amp;G374&amp;"*",[1]Key!$N$2:$O$6,2,FALSE)</f>
        <v>0</v>
      </c>
      <c r="O374">
        <f>VLOOKUP("*"&amp;G374&amp;"*",[1]Key!$R$2:$S$11,2,FALSE)</f>
        <v>0</v>
      </c>
      <c r="P374">
        <v>3181</v>
      </c>
      <c r="Q374" s="2">
        <v>176000000</v>
      </c>
      <c r="R374" t="s">
        <v>37</v>
      </c>
      <c r="S374">
        <f>VLOOKUP(R374, [1]Key!$U$2:$V$27, 2, FALSE)</f>
        <v>3</v>
      </c>
      <c r="T374">
        <f t="shared" si="42"/>
        <v>0</v>
      </c>
      <c r="U374" t="e">
        <f>_xlfn.IFS(C374=2018, VLOOKUP(H374, '[1]State Pop'!$B$2:$G$55,6),C374=2017, VLOOKUP(H374, '[1]State Pop'!$B$2:$F$55,5),C374=2016, VLOOKUP(H374, '[1]State Pop'!$B$2:$F$55,4), C374=2015, VLOOKUP(H374, '[1]State Pop'!$B$2:$F$55,3), C374=2014, VLOOKUP(H374, '[1]State Pop'!$B$2:$F$55,2))</f>
        <v>#N/A</v>
      </c>
      <c r="V374" t="e">
        <f>_xlfn.IFS(C374=2014,_xlfn.IFS(D374=1,VLOOKUP(H374,[1]Film_Workers!$B$2:$BD$55,2,FALSE),D374=2,VLOOKUP(H374,[1]Film_Workers!$B$2:$BD$55,3,FALSE),D374=3,VLOOKUP(H374,[1]Film_Workers!$B$2:$BD$55,4,FALSE),D374=4,VLOOKUP(H374,[1]Film_Workers!$B$2:$BD$55,5,FALSE),D374=5,VLOOKUP(H374,[1]Film_Workers!$B$2:$BD$55,6,FALSE),D374=6,VLOOKUP(H374,[1]Film_Workers!$B$2:$BD$55,7,FALSE),D374=7,VLOOKUP(H374,[1]Film_Workers!$B$2:$BD$55,8,FALSE),D374=8,VLOOKUP(H374,[1]Film_Workers!$B$2:$BD$55,9,FALSE),D374=9,VLOOKUP(H374,[1]Film_Workers!$B$2:$BD$55,10,FALSE),D374=10,VLOOKUP(H374,[1]Film_Workers!$B$2:$BD$55,11,FALSE),D374=11,VLOOKUP(H374,[1]Film_Workers!$B$2:$BD$55,12,FALSE),D374=12,VLOOKUP(H374,[1]Film_Workers!$B$2:$BD$55,13,FALSE)),C374=2015,_xlfn.IFS(D374=1,VLOOKUP(H374,[1]Film_Workers!$B$2:$BD$55,14,FALSE),D374=2,VLOOKUP(H374,[1]Film_Workers!$B$2:$BD$55,15,FALSE),D374=3,VLOOKUP(H374,[1]Film_Workers!$B$2:$BD$55,16,FALSE),D374=4,VLOOKUP(H374,[1]Film_Workers!$B$2:$BD$55,17,FALSE),D374=5,VLOOKUP(H374,[1]Film_Workers!$B$2:$BD$55,18,FALSE),D374=6,VLOOKUP(H374,[1]Film_Workers!$B$2:$BD$55,19,FALSE),D374=7,VLOOKUP(H374,[1]Film_Workers!$B$2:$BD$55,20,FALSE),D374=8,VLOOKUP(H374,[1]Film_Workers!$B$2:$BD$55,21,FALSE),D374=9,VLOOKUP(H374,[1]Film_Workers!$B$2:$BD$55,22,FALSE),D374=10,VLOOKUP(H374,[1]Film_Workers!$B$2:$BD$55,23,FALSE),D374=11,VLOOKUP(H374,[1]Film_Workers!$B$2:$BD$55,24,FALSE),D374=12,VLOOKUP(H374,[1]Film_Workers!$B$2:$BD$55,25,FALSE)),C374=2016,_xlfn.IFS(D374=1,VLOOKUP(H374,[1]Film_Workers!$B$2:$BD$55,26,FALSE),D374=2,VLOOKUP(H374,[1]Film_Workers!$B$2:$BD$55,27,FALSE),D374=3,VLOOKUP(H374,[1]Film_Workers!$B$2:$BD$55,28,FALSE),D374=4,VLOOKUP(H374,[1]Film_Workers!$B$2:$BD$55,29,FALSE),D374=5,VLOOKUP(H374,[1]Film_Workers!$B$2:$BD$55,30,FALSE),D374=6,VLOOKUP(H374,[1]Film_Workers!$B$2:$BD$55,31,FALSE),D374=7,VLOOKUP(H374,[1]Film_Workers!$B$2:$BD$55,32,FALSE),D374=8,VLOOKUP(H374,[1]Film_Workers!$B$2:$BD$55,33,FALSE),D374=9,VLOOKUP(H374,[1]Film_Workers!$B$2:$BD$55,34,FALSE),D374=10,VLOOKUP(H374,[1]Film_Workers!$B$2:$BD$55,35,FALSE),D374=11,VLOOKUP(H374,[1]Film_Workers!$B$2:$BD$55,36,FALSE),D374=12,VLOOKUP(H374,[1]Film_Workers!$B$2:$BD$55,37,FALSE)),C374=2017,_xlfn.IFS(D374=1,VLOOKUP(H374,[1]Film_Workers!$B$2:$BD$55,38,FALSE),D374=2,VLOOKUP(H374,[1]Film_Workers!$B$2:$BD$55,39,FALSE),D374=3,VLOOKUP(H374,[1]Film_Workers!$B$2:$BD$55,40,FALSE),D374=4,VLOOKUP(H374,[1]Film_Workers!$B$2:$BD$55,41,FALSE),D374=5,VLOOKUP(H374,[1]Film_Workers!$B$2:$BD$55,42,FALSE),D374=6,VLOOKUP(H374,[1]Film_Workers!$B$2:$BD$55,43,FALSE),D374=7,VLOOKUP(H374,[1]Film_Workers!$B$2:$BD$55,43,FALSE),D374=8,VLOOKUP(H374,[1]Film_Workers!$B$2:$BD$55,44,FALSE),D374=9,VLOOKUP(H374,[1]Film_Workers!$B$2:$BD$55,45,FALSE),D374=10,VLOOKUP(H374,[1]Film_Workers!$B$2:$BD$55,46,FALSE),D374=11,VLOOKUP(H374,[1]Film_Workers!$B$2:$BD$55,47,FALSE),D374=12,VLOOKUP(H374,[1]Film_Workers!$B$2:$BD$55,48)),C374=2018,_xlfn.IFS(D374=1,VLOOKUP(H374,[1]Film_Workers!$B$2:$BD$55,49,FALSE),D374=2,VLOOKUP(H374,[1]Film_Workers!$B$2:$BD$55,50,FALSE),D374=3,VLOOKUP(H374,[1]Film_Workers!$B$2:$BD$55,51,FALSE),D374=4,VLOOKUP(H374,[1]Film_Workers!$B$2:$BD$55,52,FALSE),D374=5,VLOOKUP(H374,[1]Film_Workers!$B$2:$BD$55,53,FALSE),D374=6,VLOOKUP(H374,[1]Film_Workers!$B$2:$BD$55,54)))</f>
        <v>#N/A</v>
      </c>
      <c r="W374" t="e">
        <f>_xlfn.IFS(C374=2014,_xlfn.IFS(D374=1,VLOOKUP(H374,[1]Priv_Workers!$B$2:$BD$55,2,FALSE),D374=2,VLOOKUP(H374,[1]Priv_Workers!$B$2:$BD$55,3,FALSE),D374=3,VLOOKUP(H374,[1]Priv_Workers!$B$2:$BD$55,4,FALSE),D374=4,VLOOKUP(H374,[1]Priv_Workers!$B$2:$BD$55,5,FALSE),D374=5,VLOOKUP(H374,[1]Priv_Workers!$B$2:$BD$55,6,FALSE),D374=6,VLOOKUP(H374,[1]Priv_Workers!$B$2:$BD$55,7,FALSE),D374=7,VLOOKUP(H374,[1]Priv_Workers!$B$2:$BD$55,8,FALSE),D374=8,VLOOKUP(H374,[1]Priv_Workers!$B$2:$BD$55,9,FALSE),D374=9,VLOOKUP(H374,[1]Priv_Workers!$B$2:$BD$55,10,FALSE),D374=10,VLOOKUP(H374,[1]Priv_Workers!$B$2:$BD$55,11,FALSE),D374=11,VLOOKUP(H374,[1]Priv_Workers!$B$2:$BD$55,12,FALSE),D374=12,VLOOKUP(H374,[1]Priv_Workers!$B$2:$BD$55,13,FALSE)),C374=2015,_xlfn.IFS(D374=1,VLOOKUP(H374,[1]Priv_Workers!$B$2:$BD$55,14,FALSE),D374=2,VLOOKUP(H374,[1]Priv_Workers!$B$2:$BD$55,15,FALSE),D374=3,VLOOKUP(H374,[1]Priv_Workers!$B$2:$BD$55,16,FALSE),D374=4,VLOOKUP(H374,[1]Priv_Workers!$B$2:$BD$55,17,FALSE),D374=5,VLOOKUP(H374,[1]Priv_Workers!$B$2:$BD$55,18,FALSE),D374=6,VLOOKUP(H374,[1]Priv_Workers!$B$2:$BD$55,19,FALSE),D374=7,VLOOKUP(H374,[1]Priv_Workers!$B$2:$BD$55,20,FALSE),D374=8,VLOOKUP(H374,[1]Priv_Workers!$B$2:$BD$55,21,FALSE),D374=9,VLOOKUP(H374,[1]Priv_Workers!$B$2:$BD$55,22,FALSE),D374=10,VLOOKUP(H374,[1]Priv_Workers!$B$2:$BD$55,23,FALSE),D374=11,VLOOKUP(H374,[1]Priv_Workers!$B$2:$BD$55,24,FALSE),D374=12,VLOOKUP(H374,[1]Priv_Workers!$B$2:$BD$55,25,FALSE)),C374=2016,_xlfn.IFS(D374=1,VLOOKUP(H374,[1]Priv_Workers!$B$2:$BD$55,26,FALSE),D374=2,VLOOKUP(H374,[1]Priv_Workers!$B$2:$BD$55,27,FALSE),D374=3,VLOOKUP(H374,[1]Priv_Workers!$B$2:$BD$55,28,FALSE),D374=4,VLOOKUP(H374,[1]Priv_Workers!$B$2:$BD$55,29,FALSE),D374=5,VLOOKUP(H374,[1]Priv_Workers!$B$2:$BD$55,30,FALSE),D374=6,VLOOKUP(H374,[1]Priv_Workers!$B$2:$BD$55,31,FALSE),D374=7,VLOOKUP(H374,[1]Priv_Workers!$B$2:$BD$55,32,FALSE),D374=8,VLOOKUP(H374,[1]Priv_Workers!$B$2:$BD$55,33,FALSE),D374=9,VLOOKUP(H374,[1]Priv_Workers!$B$2:$BD$55,34,FALSE),D374=10,VLOOKUP(H374,[1]Priv_Workers!$B$2:$BD$55,35,FALSE),D374=11,VLOOKUP(H374,[1]Priv_Workers!$B$2:$BD$55,36,FALSE),D374=12,VLOOKUP(H374,[1]Priv_Workers!$B$2:$BD$55,37,FALSE)),C374=2017,_xlfn.IFS(D374=1,VLOOKUP(H374,[1]Priv_Workers!$B$2:$BD$55,38,FALSE),D374=2,VLOOKUP(H374,[1]Priv_Workers!$B$2:$BD$55,39,FALSE),D374=3,VLOOKUP(H374,[1]Priv_Workers!$B$2:$BD$55,40,FALSE),D374=4,VLOOKUP(H374,[1]Priv_Workers!$B$2:$BD$55,41,FALSE),D374=5,VLOOKUP(H374,[1]Priv_Workers!$B$2:$BD$55,42,FALSE),D374=6,VLOOKUP(H374,[1]Priv_Workers!$B$2:$BD$55,43,FALSE),D374=7,VLOOKUP(H374,[1]Priv_Workers!$B$2:$BD$55,43,FALSE),D374=8,VLOOKUP(H374,[1]Priv_Workers!$B$2:$BD$55,44,FALSE),D374=9,VLOOKUP(H374,[1]Priv_Workers!$B$2:$BD$55,45,FALSE),D374=10,VLOOKUP(H374,[1]Priv_Workers!$B$2:$BD$55,46,FALSE),D374=11,VLOOKUP(H374,[1]Priv_Workers!$B$2:$BD$55,47,FALSE),D374=12,VLOOKUP(H374,[1]Priv_Workers!$B$2:$BD$55,48)),C374=2018,_xlfn.IFS(D374=1,VLOOKUP(H374,[1]Priv_Workers!$B$2:$BD$55,49,FALSE),D374=2,VLOOKUP(H374,[1]Priv_Workers!$B$2:$BD$55,50,FALSE),D374=3,VLOOKUP(H374,[1]Priv_Workers!$B$2:$BD$55,51,FALSE),D374=4,VLOOKUP(H374,[1]Priv_Workers!$B$2:$BD$55,52,FALSE),D374=5,VLOOKUP(H374,[1]Priv_Workers!$B$2:$BD$55,53,FALSE),D374=6,VLOOKUP(H374,[1]Priv_Workers!$B$2:$BD$55,54)))</f>
        <v>#N/A</v>
      </c>
      <c r="X374" s="3" t="e">
        <f t="shared" si="43"/>
        <v>#N/A</v>
      </c>
      <c r="Y374" s="2" t="e">
        <f>_xlfn.IFS(C374=2014, _xlfn.IFS(E374=1, VLOOKUP(H374, [1]Wage_Info!$B$2:$AH$55, 2, FALSE), E374=2, VLOOKUP(H374, [1]Wage_Info!$B$2:$AH$55, 3, FALSE), E374=3, VLOOKUP(H374, [1]Wage_Info!$B$2:$AH$55, 4, FALSE), E374=4, VLOOKUP(H374, [1]Wage_Info!$B$2:$AH$55, 5, FALSE)), C374=2015, _xlfn.IFS(E374=1, VLOOKUP(H374, [1]Wage_Info!$B$2:$AH$55, 6, FALSE), E374=2, VLOOKUP(H374, [1]Wage_Info!$B$2:$AH$55, 7, FALSE), E374=3, VLOOKUP(H374, [1]Wage_Info!$B$2:$AH$55, 8, FALSE), E374=4, VLOOKUP(H374, [1]Wage_Info!$B$2:$AH$55, 9, FALSE)), C374=2016, _xlfn.IFS(E374=1, VLOOKUP(H374, [1]Wage_Info!$B$2:$AH$55, 10, FALSE), E374=2, VLOOKUP(H374, [1]Wage_Info!$B$2:$AH$55, 11, FALSE), E374=3, VLOOKUP(H374, [1]Wage_Info!$B$2:$AH$55, 12, FALSE), E374=4, VLOOKUP(H374, [1]Wage_Info!$B$2:$AH$55, 13, FALSE)), C374=2017, _xlfn.IFS(E374=1, VLOOKUP(H374, [1]Wage_Info!$B$2:$AH$55, 14, FALSE), E374=2, VLOOKUP(H374, [1]Wage_Info!$B$2:$AH$55, 15, FALSE), E374=3, VLOOKUP(H374, [1]Wage_Info!$B$2:$AH$55, 16, FALSE), E374=4, VLOOKUP(H374, [1]Wage_Info!$B$2:$AH$55, 17, FALSE)), C374 = 2018, _xlfn.IFS(E374=1, VLOOKUP(H374, [1]Wage_Info!$B$2:$AH$55, 18, FALSE), E374=3, VLOOKUP(H374, [1]Wage_Info!$B$2:$AH$55, 19, FALSE)))</f>
        <v>#N/A</v>
      </c>
      <c r="Z374" s="2" t="e">
        <f>_xlfn.IFS(C374=2014, _xlfn.IFS(E374=1, VLOOKUP(H374, [1]Wage_Info!$B$2:$AL$55, 20, FALSE), E374=2, VLOOKUP(H374, [1]Wage_Info!$B$2:$AL$55, 21, FALSE), E374=3, VLOOKUP(H374, [1]Wage_Info!$B$2:$AL$55, 22, FALSE), E374=4, VLOOKUP(H374, [1]Wage_Info!$B$2:$AL$55, 23, FALSE)), C374=2015, _xlfn.IFS(E374=1, VLOOKUP(H374, [1]Wage_Info!$B$2:$AL$55, 24, FALSE), E374=2, VLOOKUP(H374, [1]Wage_Info!$B$2:$AL$55, 25, FALSE), E374=3, VLOOKUP(H374, [1]Wage_Info!$B$2:$AL$55, 26, FALSE), E374=4, VLOOKUP(H374, [1]Wage_Info!$B$2:$AL$55, 27, FALSE)), C374=2016, _xlfn.IFS(E374=1, VLOOKUP(H374, [1]Wage_Info!$B$2:$AL$55, 28, FALSE), E374=2, VLOOKUP(H374, [1]Wage_Info!$B$2:$AL$55, 29, FALSE), E374=3, VLOOKUP(H374, [1]Wage_Info!$B$2:$AL$55, 30, FALSE), E374=4, VLOOKUP(H374, [1]Wage_Info!$B$2:$AL$55, 31, FALSE)), C374=2017, _xlfn.IFS(E374=1, VLOOKUP(H374, [1]Wage_Info!$B$2:$AL$55, 32, FALSE), E374=2, VLOOKUP(H374, [1]Wage_Info!$B$2:$AL$55, 33, FALSE), E374=3, VLOOKUP(H374, [1]Wage_Info!$B$2:$AL$55, 34, FALSE), E374=4, VLOOKUP(H374, [1]Wage_Info!$B$2:$AL$55, 35, FALSE)), C374 = 2018, _xlfn.IFS(E374=1, VLOOKUP(H374, [1]Wage_Info!$B$2:$AL$55, 36, FALSE), E374=2, VLOOKUP(H374, [1]Wage_Info!$B$2:$AL$55, 37, FALSE)))</f>
        <v>#N/A</v>
      </c>
      <c r="AA374" s="4" t="e">
        <f t="shared" si="44"/>
        <v>#N/A</v>
      </c>
      <c r="AB374">
        <f>[1]Key!C374</f>
        <v>1</v>
      </c>
      <c r="AC374">
        <f t="shared" si="45"/>
        <v>0</v>
      </c>
      <c r="AD374">
        <f t="shared" si="46"/>
        <v>0</v>
      </c>
      <c r="AE374">
        <f t="shared" si="47"/>
        <v>0</v>
      </c>
      <c r="AF374">
        <f>[1]Key!D374</f>
        <v>0</v>
      </c>
    </row>
    <row r="375" spans="1:32" x14ac:dyDescent="0.3">
      <c r="A375">
        <v>374</v>
      </c>
      <c r="B375">
        <v>54</v>
      </c>
      <c r="C375">
        <v>2014</v>
      </c>
      <c r="D375">
        <v>5</v>
      </c>
      <c r="E375">
        <f t="shared" si="40"/>
        <v>2</v>
      </c>
      <c r="F375">
        <v>2015</v>
      </c>
      <c r="G375" t="s">
        <v>64</v>
      </c>
      <c r="H375" s="1">
        <f>VALUE(IF(G375="foreign",53,SUBSTITUTE(G375,G375,VLOOKUP(G375,[1]Key!$G$2:$H$55,2,))))</f>
        <v>33</v>
      </c>
      <c r="I375" t="s">
        <v>64</v>
      </c>
      <c r="J375">
        <f>VALUE(_xlfn.IFS(I375="foreign",53,I375="fictional",54, I375="unspecified", 55, NOT(OR(I375="foreign",I375="fictional")),SUBSTITUTE(I375,I375,VLOOKUP(I375,[1]Key!$G$2:$H$55,2,))))</f>
        <v>33</v>
      </c>
      <c r="K375">
        <f t="shared" si="41"/>
        <v>1</v>
      </c>
      <c r="L375">
        <f>VLOOKUP(H375, [1]Key!$H$2:$K$54, 2)</f>
        <v>3</v>
      </c>
      <c r="M375">
        <f>VLOOKUP(J375, [1]Key!$H$2:$K$54, 2)</f>
        <v>3</v>
      </c>
      <c r="N375">
        <f>VLOOKUP("*"&amp;G375&amp;"*",[1]Key!$N$2:$O$6,2,FALSE)</f>
        <v>2</v>
      </c>
      <c r="O375">
        <f>VLOOKUP("*"&amp;G375&amp;"*",[1]Key!$R$2:$S$11,2,FALSE)</f>
        <v>3</v>
      </c>
      <c r="P375">
        <v>3171</v>
      </c>
      <c r="Q375" s="2">
        <v>35000000</v>
      </c>
      <c r="R375" t="s">
        <v>33</v>
      </c>
      <c r="S375">
        <f>VLOOKUP(R375, [1]Key!$U$2:$V$50, 2, FALSE)</f>
        <v>1</v>
      </c>
      <c r="T375">
        <f t="shared" si="42"/>
        <v>0</v>
      </c>
      <c r="U375">
        <f>_xlfn.IFS(C375=2018, VLOOKUP(H375, '[1]State Pop'!$B$2:$G$55,6),C375=2017, VLOOKUP(H375, '[1]State Pop'!$B$2:$F$55,5),C375=2016, VLOOKUP(H375, '[1]State Pop'!$B$2:$F$55,4), C375=2015, VLOOKUP(H375, '[1]State Pop'!$B$2:$F$55,3), C375=2014, VLOOKUP(H375, '[1]State Pop'!$B$2:$F$55,2))</f>
        <v>19773580</v>
      </c>
      <c r="V375">
        <f>_xlfn.IFS(C375=2014,_xlfn.IFS(D375=1,VLOOKUP(H375,[1]Film_Workers!$B$2:$BD$55,2,FALSE),D375=2,VLOOKUP(H375,[1]Film_Workers!$B$2:$BD$55,3,FALSE),D375=3,VLOOKUP(H375,[1]Film_Workers!$B$2:$BD$55,4,FALSE),D375=4,VLOOKUP(H375,[1]Film_Workers!$B$2:$BD$55,5,FALSE),D375=5,VLOOKUP(H375,[1]Film_Workers!$B$2:$BD$55,6,FALSE),D375=6,VLOOKUP(H375,[1]Film_Workers!$B$2:$BD$55,7,FALSE),D375=7,VLOOKUP(H375,[1]Film_Workers!$B$2:$BD$55,8,FALSE),D375=8,VLOOKUP(H375,[1]Film_Workers!$B$2:$BD$55,9,FALSE),D375=9,VLOOKUP(H375,[1]Film_Workers!$B$2:$BD$55,10,FALSE),D375=10,VLOOKUP(H375,[1]Film_Workers!$B$2:$BD$55,11,FALSE),D375=11,VLOOKUP(H375,[1]Film_Workers!$B$2:$BD$55,12,FALSE),D375=12,VLOOKUP(H375,[1]Film_Workers!$B$2:$BD$55,13,FALSE)),C375=2015,_xlfn.IFS(D375=1,VLOOKUP(H375,[1]Film_Workers!$B$2:$BD$55,14,FALSE),D375=2,VLOOKUP(H375,[1]Film_Workers!$B$2:$BD$55,15,FALSE),D375=3,VLOOKUP(H375,[1]Film_Workers!$B$2:$BD$55,16,FALSE),D375=4,VLOOKUP(H375,[1]Film_Workers!$B$2:$BD$55,17,FALSE),D375=5,VLOOKUP(H375,[1]Film_Workers!$B$2:$BD$55,18,FALSE),D375=6,VLOOKUP(H375,[1]Film_Workers!$B$2:$BD$55,19,FALSE),D375=7,VLOOKUP(H375,[1]Film_Workers!$B$2:$BD$55,20,FALSE),D375=8,VLOOKUP(H375,[1]Film_Workers!$B$2:$BD$55,21,FALSE),D375=9,VLOOKUP(H375,[1]Film_Workers!$B$2:$BD$55,22,FALSE),D375=10,VLOOKUP(H375,[1]Film_Workers!$B$2:$BD$55,23,FALSE),D375=11,VLOOKUP(H375,[1]Film_Workers!$B$2:$BD$55,24,FALSE),D375=12,VLOOKUP(H375,[1]Film_Workers!$B$2:$BD$55,25,FALSE)),C375=2016,_xlfn.IFS(D375=1,VLOOKUP(H375,[1]Film_Workers!$B$2:$BD$55,26,FALSE),D375=2,VLOOKUP(H375,[1]Film_Workers!$B$2:$BD$55,27,FALSE),D375=3,VLOOKUP(H375,[1]Film_Workers!$B$2:$BD$55,28,FALSE),D375=4,VLOOKUP(H375,[1]Film_Workers!$B$2:$BD$55,29,FALSE),D375=5,VLOOKUP(H375,[1]Film_Workers!$B$2:$BD$55,30,FALSE),D375=6,VLOOKUP(H375,[1]Film_Workers!$B$2:$BD$55,31,FALSE),D375=7,VLOOKUP(H375,[1]Film_Workers!$B$2:$BD$55,32,FALSE),D375=8,VLOOKUP(H375,[1]Film_Workers!$B$2:$BD$55,33,FALSE),D375=9,VLOOKUP(H375,[1]Film_Workers!$B$2:$BD$55,34,FALSE),D375=10,VLOOKUP(H375,[1]Film_Workers!$B$2:$BD$55,35,FALSE),D375=11,VLOOKUP(H375,[1]Film_Workers!$B$2:$BD$55,36,FALSE),D375=12,VLOOKUP(H375,[1]Film_Workers!$B$2:$BD$55,37,FALSE)),C375=2017,_xlfn.IFS(D375=1,VLOOKUP(H375,[1]Film_Workers!$B$2:$BD$55,38,FALSE),D375=2,VLOOKUP(H375,[1]Film_Workers!$B$2:$BD$55,39,FALSE),D375=3,VLOOKUP(H375,[1]Film_Workers!$B$2:$BD$55,40,FALSE),D375=4,VLOOKUP(H375,[1]Film_Workers!$B$2:$BD$55,41,FALSE),D375=5,VLOOKUP(H375,[1]Film_Workers!$B$2:$BD$55,42,FALSE),D375=6,VLOOKUP(H375,[1]Film_Workers!$B$2:$BD$55,43,FALSE),D375=7,VLOOKUP(H375,[1]Film_Workers!$B$2:$BD$55,43,FALSE),D375=8,VLOOKUP(H375,[1]Film_Workers!$B$2:$BD$55,44,FALSE),D375=9,VLOOKUP(H375,[1]Film_Workers!$B$2:$BD$55,45,FALSE),D375=10,VLOOKUP(H375,[1]Film_Workers!$B$2:$BD$55,46,FALSE),D375=11,VLOOKUP(H375,[1]Film_Workers!$B$2:$BD$55,47,FALSE),D375=12,VLOOKUP(H375,[1]Film_Workers!$B$2:$BD$55,48)),C375=2018,_xlfn.IFS(D375=1,VLOOKUP(H375,[1]Film_Workers!$B$2:$BD$55,49,FALSE),D375=2,VLOOKUP(H375,[1]Film_Workers!$B$2:$BD$55,50,FALSE),D375=3,VLOOKUP(H375,[1]Film_Workers!$B$2:$BD$55,51,FALSE),D375=4,VLOOKUP(H375,[1]Film_Workers!$B$2:$BD$55,52,FALSE),D375=5,VLOOKUP(H375,[1]Film_Workers!$B$2:$BD$55,53,FALSE),D375=6,VLOOKUP(H375,[1]Film_Workers!$B$2:$BD$55,54)))</f>
        <v>43809</v>
      </c>
      <c r="W375">
        <f>_xlfn.IFS(C375=2014,_xlfn.IFS(D375=1,VLOOKUP(H375,[1]Priv_Workers!$B$2:$BD$55,2,FALSE),D375=2,VLOOKUP(H375,[1]Priv_Workers!$B$2:$BD$55,3,FALSE),D375=3,VLOOKUP(H375,[1]Priv_Workers!$B$2:$BD$55,4,FALSE),D375=4,VLOOKUP(H375,[1]Priv_Workers!$B$2:$BD$55,5,FALSE),D375=5,VLOOKUP(H375,[1]Priv_Workers!$B$2:$BD$55,6,FALSE),D375=6,VLOOKUP(H375,[1]Priv_Workers!$B$2:$BD$55,7,FALSE),D375=7,VLOOKUP(H375,[1]Priv_Workers!$B$2:$BD$55,8,FALSE),D375=8,VLOOKUP(H375,[1]Priv_Workers!$B$2:$BD$55,9,FALSE),D375=9,VLOOKUP(H375,[1]Priv_Workers!$B$2:$BD$55,10,FALSE),D375=10,VLOOKUP(H375,[1]Priv_Workers!$B$2:$BD$55,11,FALSE),D375=11,VLOOKUP(H375,[1]Priv_Workers!$B$2:$BD$55,12,FALSE),D375=12,VLOOKUP(H375,[1]Priv_Workers!$B$2:$BD$55,13,FALSE)),C375=2015,_xlfn.IFS(D375=1,VLOOKUP(H375,[1]Priv_Workers!$B$2:$BD$55,14,FALSE),D375=2,VLOOKUP(H375,[1]Priv_Workers!$B$2:$BD$55,15,FALSE),D375=3,VLOOKUP(H375,[1]Priv_Workers!$B$2:$BD$55,16,FALSE),D375=4,VLOOKUP(H375,[1]Priv_Workers!$B$2:$BD$55,17,FALSE),D375=5,VLOOKUP(H375,[1]Priv_Workers!$B$2:$BD$55,18,FALSE),D375=6,VLOOKUP(H375,[1]Priv_Workers!$B$2:$BD$55,19,FALSE),D375=7,VLOOKUP(H375,[1]Priv_Workers!$B$2:$BD$55,20,FALSE),D375=8,VLOOKUP(H375,[1]Priv_Workers!$B$2:$BD$55,21,FALSE),D375=9,VLOOKUP(H375,[1]Priv_Workers!$B$2:$BD$55,22,FALSE),D375=10,VLOOKUP(H375,[1]Priv_Workers!$B$2:$BD$55,23,FALSE),D375=11,VLOOKUP(H375,[1]Priv_Workers!$B$2:$BD$55,24,FALSE),D375=12,VLOOKUP(H375,[1]Priv_Workers!$B$2:$BD$55,25,FALSE)),C375=2016,_xlfn.IFS(D375=1,VLOOKUP(H375,[1]Priv_Workers!$B$2:$BD$55,26,FALSE),D375=2,VLOOKUP(H375,[1]Priv_Workers!$B$2:$BD$55,27,FALSE),D375=3,VLOOKUP(H375,[1]Priv_Workers!$B$2:$BD$55,28,FALSE),D375=4,VLOOKUP(H375,[1]Priv_Workers!$B$2:$BD$55,29,FALSE),D375=5,VLOOKUP(H375,[1]Priv_Workers!$B$2:$BD$55,30,FALSE),D375=6,VLOOKUP(H375,[1]Priv_Workers!$B$2:$BD$55,31,FALSE),D375=7,VLOOKUP(H375,[1]Priv_Workers!$B$2:$BD$55,32,FALSE),D375=8,VLOOKUP(H375,[1]Priv_Workers!$B$2:$BD$55,33,FALSE),D375=9,VLOOKUP(H375,[1]Priv_Workers!$B$2:$BD$55,34,FALSE),D375=10,VLOOKUP(H375,[1]Priv_Workers!$B$2:$BD$55,35,FALSE),D375=11,VLOOKUP(H375,[1]Priv_Workers!$B$2:$BD$55,36,FALSE),D375=12,VLOOKUP(H375,[1]Priv_Workers!$B$2:$BD$55,37,FALSE)),C375=2017,_xlfn.IFS(D375=1,VLOOKUP(H375,[1]Priv_Workers!$B$2:$BD$55,38,FALSE),D375=2,VLOOKUP(H375,[1]Priv_Workers!$B$2:$BD$55,39,FALSE),D375=3,VLOOKUP(H375,[1]Priv_Workers!$B$2:$BD$55,40,FALSE),D375=4,VLOOKUP(H375,[1]Priv_Workers!$B$2:$BD$55,41,FALSE),D375=5,VLOOKUP(H375,[1]Priv_Workers!$B$2:$BD$55,42,FALSE),D375=6,VLOOKUP(H375,[1]Priv_Workers!$B$2:$BD$55,43,FALSE),D375=7,VLOOKUP(H375,[1]Priv_Workers!$B$2:$BD$55,43,FALSE),D375=8,VLOOKUP(H375,[1]Priv_Workers!$B$2:$BD$55,44,FALSE),D375=9,VLOOKUP(H375,[1]Priv_Workers!$B$2:$BD$55,45,FALSE),D375=10,VLOOKUP(H375,[1]Priv_Workers!$B$2:$BD$55,46,FALSE),D375=11,VLOOKUP(H375,[1]Priv_Workers!$B$2:$BD$55,47,FALSE),D375=12,VLOOKUP(H375,[1]Priv_Workers!$B$2:$BD$55,48)),C375=2018,_xlfn.IFS(D375=1,VLOOKUP(H375,[1]Priv_Workers!$B$2:$BD$55,49,FALSE),D375=2,VLOOKUP(H375,[1]Priv_Workers!$B$2:$BD$55,50,FALSE),D375=3,VLOOKUP(H375,[1]Priv_Workers!$B$2:$BD$55,51,FALSE),D375=4,VLOOKUP(H375,[1]Priv_Workers!$B$2:$BD$55,52,FALSE),D375=5,VLOOKUP(H375,[1]Priv_Workers!$B$2:$BD$55,53,FALSE),D375=6,VLOOKUP(H375,[1]Priv_Workers!$B$2:$BD$55,54)))</f>
        <v>7494959</v>
      </c>
      <c r="X375" s="3">
        <f t="shared" si="43"/>
        <v>5.8451287058408187E-3</v>
      </c>
      <c r="Y375" s="2">
        <f>_xlfn.IFS(C375=2014, _xlfn.IFS(E375=1, VLOOKUP(H375, [1]Wage_Info!$B$2:$AH$55, 2, FALSE), E375=2, VLOOKUP(H375, [1]Wage_Info!$B$2:$AH$55, 3, FALSE), E375=3, VLOOKUP(H375, [1]Wage_Info!$B$2:$AH$55, 4, FALSE), E375=4, VLOOKUP(H375, [1]Wage_Info!$B$2:$AH$55, 5, FALSE)), C375=2015, _xlfn.IFS(E375=1, VLOOKUP(H375, [1]Wage_Info!$B$2:$AH$55, 6, FALSE), E375=2, VLOOKUP(H375, [1]Wage_Info!$B$2:$AH$55, 7, FALSE), E375=3, VLOOKUP(H375, [1]Wage_Info!$B$2:$AH$55, 8, FALSE), E375=4, VLOOKUP(H375, [1]Wage_Info!$B$2:$AH$55, 9, FALSE)), C375=2016, _xlfn.IFS(E375=1, VLOOKUP(H375, [1]Wage_Info!$B$2:$AH$55, 10, FALSE), E375=2, VLOOKUP(H375, [1]Wage_Info!$B$2:$AH$55, 11, FALSE), E375=3, VLOOKUP(H375, [1]Wage_Info!$B$2:$AH$55, 12, FALSE), E375=4, VLOOKUP(H375, [1]Wage_Info!$B$2:$AH$55, 13, FALSE)), C375=2017, _xlfn.IFS(E375=1, VLOOKUP(H375, [1]Wage_Info!$B$2:$AH$55, 14, FALSE), E375=2, VLOOKUP(H375, [1]Wage_Info!$B$2:$AH$55, 15, FALSE), E375=3, VLOOKUP(H375, [1]Wage_Info!$B$2:$AH$55, 16, FALSE), E375=4, VLOOKUP(H375, [1]Wage_Info!$B$2:$AH$55, 17, FALSE)), C375 = 2018, _xlfn.IFS(E375=1, VLOOKUP(H375, [1]Wage_Info!$B$2:$AH$55, 18, FALSE), E375=3, VLOOKUP(H375, [1]Wage_Info!$B$2:$AH$55, 19, FALSE)))</f>
        <v>1118232851</v>
      </c>
      <c r="Z375" s="2">
        <f>_xlfn.IFS(C375=2014, _xlfn.IFS(E375=1, VLOOKUP(H375, [1]Wage_Info!$B$2:$AL$55, 20, FALSE), E375=2, VLOOKUP(H375, [1]Wage_Info!$B$2:$AL$55, 21, FALSE), E375=3, VLOOKUP(H375, [1]Wage_Info!$B$2:$AL$55, 22, FALSE), E375=4, VLOOKUP(H375, [1]Wage_Info!$B$2:$AL$55, 23, FALSE)), C375=2015, _xlfn.IFS(E375=1, VLOOKUP(H375, [1]Wage_Info!$B$2:$AL$55, 24, FALSE), E375=2, VLOOKUP(H375, [1]Wage_Info!$B$2:$AL$55, 25, FALSE), E375=3, VLOOKUP(H375, [1]Wage_Info!$B$2:$AL$55, 26, FALSE), E375=4, VLOOKUP(H375, [1]Wage_Info!$B$2:$AL$55, 27, FALSE)), C375=2016, _xlfn.IFS(E375=1, VLOOKUP(H375, [1]Wage_Info!$B$2:$AL$55, 28, FALSE), E375=2, VLOOKUP(H375, [1]Wage_Info!$B$2:$AL$55, 29, FALSE), E375=3, VLOOKUP(H375, [1]Wage_Info!$B$2:$AL$55, 30, FALSE), E375=4, VLOOKUP(H375, [1]Wage_Info!$B$2:$AL$55, 31, FALSE)), C375=2017, _xlfn.IFS(E375=1, VLOOKUP(H375, [1]Wage_Info!$B$2:$AL$55, 32, FALSE), E375=2, VLOOKUP(H375, [1]Wage_Info!$B$2:$AL$55, 33, FALSE), E375=3, VLOOKUP(H375, [1]Wage_Info!$B$2:$AL$55, 34, FALSE), E375=4, VLOOKUP(H375, [1]Wage_Info!$B$2:$AL$55, 35, FALSE)), C375 = 2018, _xlfn.IFS(E375=1, VLOOKUP(H375, [1]Wage_Info!$B$2:$AL$55, 36, FALSE), E375=2, VLOOKUP(H375, [1]Wage_Info!$B$2:$AL$55, 37, FALSE)))</f>
        <v>111002236831</v>
      </c>
      <c r="AA375" s="4">
        <f t="shared" si="44"/>
        <v>1.0073966821970447E-2</v>
      </c>
      <c r="AB375">
        <f>[1]Key!C375</f>
        <v>1</v>
      </c>
      <c r="AC375">
        <f t="shared" si="45"/>
        <v>0</v>
      </c>
      <c r="AD375">
        <f t="shared" si="46"/>
        <v>1</v>
      </c>
      <c r="AE375">
        <f t="shared" si="47"/>
        <v>1</v>
      </c>
      <c r="AF375">
        <f>[1]Key!D375</f>
        <v>0</v>
      </c>
    </row>
    <row r="376" spans="1:32" x14ac:dyDescent="0.3">
      <c r="A376">
        <v>375</v>
      </c>
      <c r="B376">
        <v>55</v>
      </c>
      <c r="C376">
        <v>2013</v>
      </c>
      <c r="D376">
        <v>10</v>
      </c>
      <c r="E376">
        <f t="shared" si="40"/>
        <v>4</v>
      </c>
      <c r="F376">
        <v>2015</v>
      </c>
      <c r="G376" t="s">
        <v>64</v>
      </c>
      <c r="H376" s="1">
        <f>VALUE(IF(G376="foreign",53,SUBSTITUTE(G376,G376,VLOOKUP(G376,[1]Key!$G$2:$H$55,2,))))</f>
        <v>33</v>
      </c>
      <c r="I376" t="s">
        <v>64</v>
      </c>
      <c r="J376">
        <f>VALUE(_xlfn.IFS(I376="foreign",53,I376="fictional",54, I376="unspecified", 55, NOT(OR(I376="foreign",I376="fictional")),SUBSTITUTE(I376,I376,VLOOKUP(I376,[1]Key!$G$2:$H$55,2,))))</f>
        <v>33</v>
      </c>
      <c r="K376">
        <f t="shared" si="41"/>
        <v>1</v>
      </c>
      <c r="L376">
        <f>VLOOKUP(H376, [1]Key!$H$2:$K$54, 2)</f>
        <v>3</v>
      </c>
      <c r="M376">
        <f>VLOOKUP(J376, [1]Key!$H$2:$K$54, 2)</f>
        <v>3</v>
      </c>
      <c r="N376">
        <f>VLOOKUP("*"&amp;G376&amp;"*",[1]Key!$N$2:$O$6,2,FALSE)</f>
        <v>2</v>
      </c>
      <c r="O376">
        <f>VLOOKUP("*"&amp;G376&amp;"*",[1]Key!$R$2:$S$11,2,FALSE)</f>
        <v>3</v>
      </c>
      <c r="P376">
        <v>3171</v>
      </c>
      <c r="Q376" s="2">
        <v>61600000</v>
      </c>
      <c r="R376" t="s">
        <v>37</v>
      </c>
      <c r="S376">
        <f>VLOOKUP(R376, [1]Key!$U$2:$V$27, 2, FALSE)</f>
        <v>3</v>
      </c>
      <c r="T376">
        <f t="shared" si="42"/>
        <v>0</v>
      </c>
      <c r="U376" t="e">
        <f>_xlfn.IFS(C376=2018, VLOOKUP(H376, '[1]State Pop'!$B$2:$G$55,6),C376=2017, VLOOKUP(H376, '[1]State Pop'!$B$2:$F$55,5),C376=2016, VLOOKUP(H376, '[1]State Pop'!$B$2:$F$55,4), C376=2015, VLOOKUP(H376, '[1]State Pop'!$B$2:$F$55,3), C376=2014, VLOOKUP(H376, '[1]State Pop'!$B$2:$F$55,2))</f>
        <v>#N/A</v>
      </c>
      <c r="V376" t="e">
        <f>_xlfn.IFS(C376=2014,_xlfn.IFS(D376=1,VLOOKUP(H376,[1]Film_Workers!$B$2:$BD$55,2,FALSE),D376=2,VLOOKUP(H376,[1]Film_Workers!$B$2:$BD$55,3,FALSE),D376=3,VLOOKUP(H376,[1]Film_Workers!$B$2:$BD$55,4,FALSE),D376=4,VLOOKUP(H376,[1]Film_Workers!$B$2:$BD$55,5,FALSE),D376=5,VLOOKUP(H376,[1]Film_Workers!$B$2:$BD$55,6,FALSE),D376=6,VLOOKUP(H376,[1]Film_Workers!$B$2:$BD$55,7,FALSE),D376=7,VLOOKUP(H376,[1]Film_Workers!$B$2:$BD$55,8,FALSE),D376=8,VLOOKUP(H376,[1]Film_Workers!$B$2:$BD$55,9,FALSE),D376=9,VLOOKUP(H376,[1]Film_Workers!$B$2:$BD$55,10,FALSE),D376=10,VLOOKUP(H376,[1]Film_Workers!$B$2:$BD$55,11,FALSE),D376=11,VLOOKUP(H376,[1]Film_Workers!$B$2:$BD$55,12,FALSE),D376=12,VLOOKUP(H376,[1]Film_Workers!$B$2:$BD$55,13,FALSE)),C376=2015,_xlfn.IFS(D376=1,VLOOKUP(H376,[1]Film_Workers!$B$2:$BD$55,14,FALSE),D376=2,VLOOKUP(H376,[1]Film_Workers!$B$2:$BD$55,15,FALSE),D376=3,VLOOKUP(H376,[1]Film_Workers!$B$2:$BD$55,16,FALSE),D376=4,VLOOKUP(H376,[1]Film_Workers!$B$2:$BD$55,17,FALSE),D376=5,VLOOKUP(H376,[1]Film_Workers!$B$2:$BD$55,18,FALSE),D376=6,VLOOKUP(H376,[1]Film_Workers!$B$2:$BD$55,19,FALSE),D376=7,VLOOKUP(H376,[1]Film_Workers!$B$2:$BD$55,20,FALSE),D376=8,VLOOKUP(H376,[1]Film_Workers!$B$2:$BD$55,21,FALSE),D376=9,VLOOKUP(H376,[1]Film_Workers!$B$2:$BD$55,22,FALSE),D376=10,VLOOKUP(H376,[1]Film_Workers!$B$2:$BD$55,23,FALSE),D376=11,VLOOKUP(H376,[1]Film_Workers!$B$2:$BD$55,24,FALSE),D376=12,VLOOKUP(H376,[1]Film_Workers!$B$2:$BD$55,25,FALSE)),C376=2016,_xlfn.IFS(D376=1,VLOOKUP(H376,[1]Film_Workers!$B$2:$BD$55,26,FALSE),D376=2,VLOOKUP(H376,[1]Film_Workers!$B$2:$BD$55,27,FALSE),D376=3,VLOOKUP(H376,[1]Film_Workers!$B$2:$BD$55,28,FALSE),D376=4,VLOOKUP(H376,[1]Film_Workers!$B$2:$BD$55,29,FALSE),D376=5,VLOOKUP(H376,[1]Film_Workers!$B$2:$BD$55,30,FALSE),D376=6,VLOOKUP(H376,[1]Film_Workers!$B$2:$BD$55,31,FALSE),D376=7,VLOOKUP(H376,[1]Film_Workers!$B$2:$BD$55,32,FALSE),D376=8,VLOOKUP(H376,[1]Film_Workers!$B$2:$BD$55,33,FALSE),D376=9,VLOOKUP(H376,[1]Film_Workers!$B$2:$BD$55,34,FALSE),D376=10,VLOOKUP(H376,[1]Film_Workers!$B$2:$BD$55,35,FALSE),D376=11,VLOOKUP(H376,[1]Film_Workers!$B$2:$BD$55,36,FALSE),D376=12,VLOOKUP(H376,[1]Film_Workers!$B$2:$BD$55,37,FALSE)),C376=2017,_xlfn.IFS(D376=1,VLOOKUP(H376,[1]Film_Workers!$B$2:$BD$55,38,FALSE),D376=2,VLOOKUP(H376,[1]Film_Workers!$B$2:$BD$55,39,FALSE),D376=3,VLOOKUP(H376,[1]Film_Workers!$B$2:$BD$55,40,FALSE),D376=4,VLOOKUP(H376,[1]Film_Workers!$B$2:$BD$55,41,FALSE),D376=5,VLOOKUP(H376,[1]Film_Workers!$B$2:$BD$55,42,FALSE),D376=6,VLOOKUP(H376,[1]Film_Workers!$B$2:$BD$55,43,FALSE),D376=7,VLOOKUP(H376,[1]Film_Workers!$B$2:$BD$55,43,FALSE),D376=8,VLOOKUP(H376,[1]Film_Workers!$B$2:$BD$55,44,FALSE),D376=9,VLOOKUP(H376,[1]Film_Workers!$B$2:$BD$55,45,FALSE),D376=10,VLOOKUP(H376,[1]Film_Workers!$B$2:$BD$55,46,FALSE),D376=11,VLOOKUP(H376,[1]Film_Workers!$B$2:$BD$55,47,FALSE),D376=12,VLOOKUP(H376,[1]Film_Workers!$B$2:$BD$55,48)),C376=2018,_xlfn.IFS(D376=1,VLOOKUP(H376,[1]Film_Workers!$B$2:$BD$55,49,FALSE),D376=2,VLOOKUP(H376,[1]Film_Workers!$B$2:$BD$55,50,FALSE),D376=3,VLOOKUP(H376,[1]Film_Workers!$B$2:$BD$55,51,FALSE),D376=4,VLOOKUP(H376,[1]Film_Workers!$B$2:$BD$55,52,FALSE),D376=5,VLOOKUP(H376,[1]Film_Workers!$B$2:$BD$55,53,FALSE),D376=6,VLOOKUP(H376,[1]Film_Workers!$B$2:$BD$55,54)))</f>
        <v>#N/A</v>
      </c>
      <c r="W376" t="e">
        <f>_xlfn.IFS(C376=2014,_xlfn.IFS(D376=1,VLOOKUP(H376,[1]Priv_Workers!$B$2:$BD$55,2,FALSE),D376=2,VLOOKUP(H376,[1]Priv_Workers!$B$2:$BD$55,3,FALSE),D376=3,VLOOKUP(H376,[1]Priv_Workers!$B$2:$BD$55,4,FALSE),D376=4,VLOOKUP(H376,[1]Priv_Workers!$B$2:$BD$55,5,FALSE),D376=5,VLOOKUP(H376,[1]Priv_Workers!$B$2:$BD$55,6,FALSE),D376=6,VLOOKUP(H376,[1]Priv_Workers!$B$2:$BD$55,7,FALSE),D376=7,VLOOKUP(H376,[1]Priv_Workers!$B$2:$BD$55,8,FALSE),D376=8,VLOOKUP(H376,[1]Priv_Workers!$B$2:$BD$55,9,FALSE),D376=9,VLOOKUP(H376,[1]Priv_Workers!$B$2:$BD$55,10,FALSE),D376=10,VLOOKUP(H376,[1]Priv_Workers!$B$2:$BD$55,11,FALSE),D376=11,VLOOKUP(H376,[1]Priv_Workers!$B$2:$BD$55,12,FALSE),D376=12,VLOOKUP(H376,[1]Priv_Workers!$B$2:$BD$55,13,FALSE)),C376=2015,_xlfn.IFS(D376=1,VLOOKUP(H376,[1]Priv_Workers!$B$2:$BD$55,14,FALSE),D376=2,VLOOKUP(H376,[1]Priv_Workers!$B$2:$BD$55,15,FALSE),D376=3,VLOOKUP(H376,[1]Priv_Workers!$B$2:$BD$55,16,FALSE),D376=4,VLOOKUP(H376,[1]Priv_Workers!$B$2:$BD$55,17,FALSE),D376=5,VLOOKUP(H376,[1]Priv_Workers!$B$2:$BD$55,18,FALSE),D376=6,VLOOKUP(H376,[1]Priv_Workers!$B$2:$BD$55,19,FALSE),D376=7,VLOOKUP(H376,[1]Priv_Workers!$B$2:$BD$55,20,FALSE),D376=8,VLOOKUP(H376,[1]Priv_Workers!$B$2:$BD$55,21,FALSE),D376=9,VLOOKUP(H376,[1]Priv_Workers!$B$2:$BD$55,22,FALSE),D376=10,VLOOKUP(H376,[1]Priv_Workers!$B$2:$BD$55,23,FALSE),D376=11,VLOOKUP(H376,[1]Priv_Workers!$B$2:$BD$55,24,FALSE),D376=12,VLOOKUP(H376,[1]Priv_Workers!$B$2:$BD$55,25,FALSE)),C376=2016,_xlfn.IFS(D376=1,VLOOKUP(H376,[1]Priv_Workers!$B$2:$BD$55,26,FALSE),D376=2,VLOOKUP(H376,[1]Priv_Workers!$B$2:$BD$55,27,FALSE),D376=3,VLOOKUP(H376,[1]Priv_Workers!$B$2:$BD$55,28,FALSE),D376=4,VLOOKUP(H376,[1]Priv_Workers!$B$2:$BD$55,29,FALSE),D376=5,VLOOKUP(H376,[1]Priv_Workers!$B$2:$BD$55,30,FALSE),D376=6,VLOOKUP(H376,[1]Priv_Workers!$B$2:$BD$55,31,FALSE),D376=7,VLOOKUP(H376,[1]Priv_Workers!$B$2:$BD$55,32,FALSE),D376=8,VLOOKUP(H376,[1]Priv_Workers!$B$2:$BD$55,33,FALSE),D376=9,VLOOKUP(H376,[1]Priv_Workers!$B$2:$BD$55,34,FALSE),D376=10,VLOOKUP(H376,[1]Priv_Workers!$B$2:$BD$55,35,FALSE),D376=11,VLOOKUP(H376,[1]Priv_Workers!$B$2:$BD$55,36,FALSE),D376=12,VLOOKUP(H376,[1]Priv_Workers!$B$2:$BD$55,37,FALSE)),C376=2017,_xlfn.IFS(D376=1,VLOOKUP(H376,[1]Priv_Workers!$B$2:$BD$55,38,FALSE),D376=2,VLOOKUP(H376,[1]Priv_Workers!$B$2:$BD$55,39,FALSE),D376=3,VLOOKUP(H376,[1]Priv_Workers!$B$2:$BD$55,40,FALSE),D376=4,VLOOKUP(H376,[1]Priv_Workers!$B$2:$BD$55,41,FALSE),D376=5,VLOOKUP(H376,[1]Priv_Workers!$B$2:$BD$55,42,FALSE),D376=6,VLOOKUP(H376,[1]Priv_Workers!$B$2:$BD$55,43,FALSE),D376=7,VLOOKUP(H376,[1]Priv_Workers!$B$2:$BD$55,43,FALSE),D376=8,VLOOKUP(H376,[1]Priv_Workers!$B$2:$BD$55,44,FALSE),D376=9,VLOOKUP(H376,[1]Priv_Workers!$B$2:$BD$55,45,FALSE),D376=10,VLOOKUP(H376,[1]Priv_Workers!$B$2:$BD$55,46,FALSE),D376=11,VLOOKUP(H376,[1]Priv_Workers!$B$2:$BD$55,47,FALSE),D376=12,VLOOKUP(H376,[1]Priv_Workers!$B$2:$BD$55,48)),C376=2018,_xlfn.IFS(D376=1,VLOOKUP(H376,[1]Priv_Workers!$B$2:$BD$55,49,FALSE),D376=2,VLOOKUP(H376,[1]Priv_Workers!$B$2:$BD$55,50,FALSE),D376=3,VLOOKUP(H376,[1]Priv_Workers!$B$2:$BD$55,51,FALSE),D376=4,VLOOKUP(H376,[1]Priv_Workers!$B$2:$BD$55,52,FALSE),D376=5,VLOOKUP(H376,[1]Priv_Workers!$B$2:$BD$55,53,FALSE),D376=6,VLOOKUP(H376,[1]Priv_Workers!$B$2:$BD$55,54)))</f>
        <v>#N/A</v>
      </c>
      <c r="X376" s="3" t="e">
        <f t="shared" si="43"/>
        <v>#N/A</v>
      </c>
      <c r="Y376" s="2" t="e">
        <f>_xlfn.IFS(C376=2014, _xlfn.IFS(E376=1, VLOOKUP(H376, [1]Wage_Info!$B$2:$AH$55, 2, FALSE), E376=2, VLOOKUP(H376, [1]Wage_Info!$B$2:$AH$55, 3, FALSE), E376=3, VLOOKUP(H376, [1]Wage_Info!$B$2:$AH$55, 4, FALSE), E376=4, VLOOKUP(H376, [1]Wage_Info!$B$2:$AH$55, 5, FALSE)), C376=2015, _xlfn.IFS(E376=1, VLOOKUP(H376, [1]Wage_Info!$B$2:$AH$55, 6, FALSE), E376=2, VLOOKUP(H376, [1]Wage_Info!$B$2:$AH$55, 7, FALSE), E376=3, VLOOKUP(H376, [1]Wage_Info!$B$2:$AH$55, 8, FALSE), E376=4, VLOOKUP(H376, [1]Wage_Info!$B$2:$AH$55, 9, FALSE)), C376=2016, _xlfn.IFS(E376=1, VLOOKUP(H376, [1]Wage_Info!$B$2:$AH$55, 10, FALSE), E376=2, VLOOKUP(H376, [1]Wage_Info!$B$2:$AH$55, 11, FALSE), E376=3, VLOOKUP(H376, [1]Wage_Info!$B$2:$AH$55, 12, FALSE), E376=4, VLOOKUP(H376, [1]Wage_Info!$B$2:$AH$55, 13, FALSE)), C376=2017, _xlfn.IFS(E376=1, VLOOKUP(H376, [1]Wage_Info!$B$2:$AH$55, 14, FALSE), E376=2, VLOOKUP(H376, [1]Wage_Info!$B$2:$AH$55, 15, FALSE), E376=3, VLOOKUP(H376, [1]Wage_Info!$B$2:$AH$55, 16, FALSE), E376=4, VLOOKUP(H376, [1]Wage_Info!$B$2:$AH$55, 17, FALSE)), C376 = 2018, _xlfn.IFS(E376=1, VLOOKUP(H376, [1]Wage_Info!$B$2:$AH$55, 18, FALSE), E376=3, VLOOKUP(H376, [1]Wage_Info!$B$2:$AH$55, 19, FALSE)))</f>
        <v>#N/A</v>
      </c>
      <c r="Z376" s="2" t="e">
        <f>_xlfn.IFS(C376=2014, _xlfn.IFS(E376=1, VLOOKUP(H376, [1]Wage_Info!$B$2:$AL$55, 20, FALSE), E376=2, VLOOKUP(H376, [1]Wage_Info!$B$2:$AL$55, 21, FALSE), E376=3, VLOOKUP(H376, [1]Wage_Info!$B$2:$AL$55, 22, FALSE), E376=4, VLOOKUP(H376, [1]Wage_Info!$B$2:$AL$55, 23, FALSE)), C376=2015, _xlfn.IFS(E376=1, VLOOKUP(H376, [1]Wage_Info!$B$2:$AL$55, 24, FALSE), E376=2, VLOOKUP(H376, [1]Wage_Info!$B$2:$AL$55, 25, FALSE), E376=3, VLOOKUP(H376, [1]Wage_Info!$B$2:$AL$55, 26, FALSE), E376=4, VLOOKUP(H376, [1]Wage_Info!$B$2:$AL$55, 27, FALSE)), C376=2016, _xlfn.IFS(E376=1, VLOOKUP(H376, [1]Wage_Info!$B$2:$AL$55, 28, FALSE), E376=2, VLOOKUP(H376, [1]Wage_Info!$B$2:$AL$55, 29, FALSE), E376=3, VLOOKUP(H376, [1]Wage_Info!$B$2:$AL$55, 30, FALSE), E376=4, VLOOKUP(H376, [1]Wage_Info!$B$2:$AL$55, 31, FALSE)), C376=2017, _xlfn.IFS(E376=1, VLOOKUP(H376, [1]Wage_Info!$B$2:$AL$55, 32, FALSE), E376=2, VLOOKUP(H376, [1]Wage_Info!$B$2:$AL$55, 33, FALSE), E376=3, VLOOKUP(H376, [1]Wage_Info!$B$2:$AL$55, 34, FALSE), E376=4, VLOOKUP(H376, [1]Wage_Info!$B$2:$AL$55, 35, FALSE)), C376 = 2018, _xlfn.IFS(E376=1, VLOOKUP(H376, [1]Wage_Info!$B$2:$AL$55, 36, FALSE), E376=2, VLOOKUP(H376, [1]Wage_Info!$B$2:$AL$55, 37, FALSE)))</f>
        <v>#N/A</v>
      </c>
      <c r="AA376" s="4" t="e">
        <f t="shared" si="44"/>
        <v>#N/A</v>
      </c>
      <c r="AB376">
        <f>[1]Key!C376</f>
        <v>1</v>
      </c>
      <c r="AC376">
        <f t="shared" si="45"/>
        <v>0</v>
      </c>
      <c r="AD376">
        <f t="shared" si="46"/>
        <v>1</v>
      </c>
      <c r="AE376">
        <f t="shared" si="47"/>
        <v>1</v>
      </c>
      <c r="AF376">
        <f>[1]Key!D376</f>
        <v>0</v>
      </c>
    </row>
    <row r="377" spans="1:32" x14ac:dyDescent="0.3">
      <c r="A377">
        <v>376</v>
      </c>
      <c r="B377">
        <v>56</v>
      </c>
      <c r="C377">
        <v>2014</v>
      </c>
      <c r="D377">
        <v>2</v>
      </c>
      <c r="E377">
        <f t="shared" si="40"/>
        <v>1</v>
      </c>
      <c r="F377">
        <v>2015</v>
      </c>
      <c r="G377" t="s">
        <v>79</v>
      </c>
      <c r="H377" s="1">
        <f>VALUE(IF(G377="foreign",53,SUBSTITUTE(G377,G377,VLOOKUP(G377,[1]Key!$G$2:$H$55,2,))))</f>
        <v>39</v>
      </c>
      <c r="I377" t="s">
        <v>79</v>
      </c>
      <c r="J377">
        <f>VALUE(_xlfn.IFS(I377="foreign",53,I377="fictional",54, I377="unspecified", 55, NOT(OR(I377="foreign",I377="fictional")),SUBSTITUTE(I377,I377,VLOOKUP(I377,[1]Key!$G$2:$H$55,2,))))</f>
        <v>39</v>
      </c>
      <c r="K377">
        <f t="shared" si="41"/>
        <v>1</v>
      </c>
      <c r="L377">
        <f>VLOOKUP(H377, [1]Key!$H$2:$K$54, 2)</f>
        <v>4</v>
      </c>
      <c r="M377">
        <f>VLOOKUP(J377, [1]Key!$H$2:$K$54, 2)</f>
        <v>4</v>
      </c>
      <c r="N377">
        <f>VLOOKUP("*"&amp;G377&amp;"*",[1]Key!$N$2:$O$6,2,FALSE)</f>
        <v>2</v>
      </c>
      <c r="O377">
        <f>VLOOKUP("*"&amp;G377&amp;"*",[1]Key!$R$2:$S$11,2,FALSE)</f>
        <v>3</v>
      </c>
      <c r="P377">
        <v>3148</v>
      </c>
      <c r="Q377" s="2">
        <v>5000000</v>
      </c>
      <c r="R377" t="s">
        <v>33</v>
      </c>
      <c r="S377">
        <f>VLOOKUP(R377, [1]Key!$U$2:$V$50, 2, FALSE)</f>
        <v>1</v>
      </c>
      <c r="T377">
        <f t="shared" si="42"/>
        <v>0</v>
      </c>
      <c r="U377">
        <f>_xlfn.IFS(C377=2018, VLOOKUP(H377, '[1]State Pop'!$B$2:$G$55,6),C377=2017, VLOOKUP(H377, '[1]State Pop'!$B$2:$F$55,5),C377=2016, VLOOKUP(H377, '[1]State Pop'!$B$2:$F$55,4), C377=2015, VLOOKUP(H377, '[1]State Pop'!$B$2:$F$55,3), C377=2014, VLOOKUP(H377, '[1]State Pop'!$B$2:$F$55,2))</f>
        <v>12790341</v>
      </c>
      <c r="V377">
        <f>_xlfn.IFS(C377=2014,_xlfn.IFS(D377=1,VLOOKUP(H377,[1]Film_Workers!$B$2:$BD$55,2,FALSE),D377=2,VLOOKUP(H377,[1]Film_Workers!$B$2:$BD$55,3,FALSE),D377=3,VLOOKUP(H377,[1]Film_Workers!$B$2:$BD$55,4,FALSE),D377=4,VLOOKUP(H377,[1]Film_Workers!$B$2:$BD$55,5,FALSE),D377=5,VLOOKUP(H377,[1]Film_Workers!$B$2:$BD$55,6,FALSE),D377=6,VLOOKUP(H377,[1]Film_Workers!$B$2:$BD$55,7,FALSE),D377=7,VLOOKUP(H377,[1]Film_Workers!$B$2:$BD$55,8,FALSE),D377=8,VLOOKUP(H377,[1]Film_Workers!$B$2:$BD$55,9,FALSE),D377=9,VLOOKUP(H377,[1]Film_Workers!$B$2:$BD$55,10,FALSE),D377=10,VLOOKUP(H377,[1]Film_Workers!$B$2:$BD$55,11,FALSE),D377=11,VLOOKUP(H377,[1]Film_Workers!$B$2:$BD$55,12,FALSE),D377=12,VLOOKUP(H377,[1]Film_Workers!$B$2:$BD$55,13,FALSE)),C377=2015,_xlfn.IFS(D377=1,VLOOKUP(H377,[1]Film_Workers!$B$2:$BD$55,14,FALSE),D377=2,VLOOKUP(H377,[1]Film_Workers!$B$2:$BD$55,15,FALSE),D377=3,VLOOKUP(H377,[1]Film_Workers!$B$2:$BD$55,16,FALSE),D377=4,VLOOKUP(H377,[1]Film_Workers!$B$2:$BD$55,17,FALSE),D377=5,VLOOKUP(H377,[1]Film_Workers!$B$2:$BD$55,18,FALSE),D377=6,VLOOKUP(H377,[1]Film_Workers!$B$2:$BD$55,19,FALSE),D377=7,VLOOKUP(H377,[1]Film_Workers!$B$2:$BD$55,20,FALSE),D377=8,VLOOKUP(H377,[1]Film_Workers!$B$2:$BD$55,21,FALSE),D377=9,VLOOKUP(H377,[1]Film_Workers!$B$2:$BD$55,22,FALSE),D377=10,VLOOKUP(H377,[1]Film_Workers!$B$2:$BD$55,23,FALSE),D377=11,VLOOKUP(H377,[1]Film_Workers!$B$2:$BD$55,24,FALSE),D377=12,VLOOKUP(H377,[1]Film_Workers!$B$2:$BD$55,25,FALSE)),C377=2016,_xlfn.IFS(D377=1,VLOOKUP(H377,[1]Film_Workers!$B$2:$BD$55,26,FALSE),D377=2,VLOOKUP(H377,[1]Film_Workers!$B$2:$BD$55,27,FALSE),D377=3,VLOOKUP(H377,[1]Film_Workers!$B$2:$BD$55,28,FALSE),D377=4,VLOOKUP(H377,[1]Film_Workers!$B$2:$BD$55,29,FALSE),D377=5,VLOOKUP(H377,[1]Film_Workers!$B$2:$BD$55,30,FALSE),D377=6,VLOOKUP(H377,[1]Film_Workers!$B$2:$BD$55,31,FALSE),D377=7,VLOOKUP(H377,[1]Film_Workers!$B$2:$BD$55,32,FALSE),D377=8,VLOOKUP(H377,[1]Film_Workers!$B$2:$BD$55,33,FALSE),D377=9,VLOOKUP(H377,[1]Film_Workers!$B$2:$BD$55,34,FALSE),D377=10,VLOOKUP(H377,[1]Film_Workers!$B$2:$BD$55,35,FALSE),D377=11,VLOOKUP(H377,[1]Film_Workers!$B$2:$BD$55,36,FALSE),D377=12,VLOOKUP(H377,[1]Film_Workers!$B$2:$BD$55,37,FALSE)),C377=2017,_xlfn.IFS(D377=1,VLOOKUP(H377,[1]Film_Workers!$B$2:$BD$55,38,FALSE),D377=2,VLOOKUP(H377,[1]Film_Workers!$B$2:$BD$55,39,FALSE),D377=3,VLOOKUP(H377,[1]Film_Workers!$B$2:$BD$55,40,FALSE),D377=4,VLOOKUP(H377,[1]Film_Workers!$B$2:$BD$55,41,FALSE),D377=5,VLOOKUP(H377,[1]Film_Workers!$B$2:$BD$55,42,FALSE),D377=6,VLOOKUP(H377,[1]Film_Workers!$B$2:$BD$55,43,FALSE),D377=7,VLOOKUP(H377,[1]Film_Workers!$B$2:$BD$55,43,FALSE),D377=8,VLOOKUP(H377,[1]Film_Workers!$B$2:$BD$55,44,FALSE),D377=9,VLOOKUP(H377,[1]Film_Workers!$B$2:$BD$55,45,FALSE),D377=10,VLOOKUP(H377,[1]Film_Workers!$B$2:$BD$55,46,FALSE),D377=11,VLOOKUP(H377,[1]Film_Workers!$B$2:$BD$55,47,FALSE),D377=12,VLOOKUP(H377,[1]Film_Workers!$B$2:$BD$55,48)),C377=2018,_xlfn.IFS(D377=1,VLOOKUP(H377,[1]Film_Workers!$B$2:$BD$55,49,FALSE),D377=2,VLOOKUP(H377,[1]Film_Workers!$B$2:$BD$55,50,FALSE),D377=3,VLOOKUP(H377,[1]Film_Workers!$B$2:$BD$55,51,FALSE),D377=4,VLOOKUP(H377,[1]Film_Workers!$B$2:$BD$55,52,FALSE),D377=5,VLOOKUP(H377,[1]Film_Workers!$B$2:$BD$55,53,FALSE),D377=6,VLOOKUP(H377,[1]Film_Workers!$B$2:$BD$55,54)))</f>
        <v>2726</v>
      </c>
      <c r="W377">
        <f>_xlfn.IFS(C377=2014,_xlfn.IFS(D377=1,VLOOKUP(H377,[1]Priv_Workers!$B$2:$BD$55,2,FALSE),D377=2,VLOOKUP(H377,[1]Priv_Workers!$B$2:$BD$55,3,FALSE),D377=3,VLOOKUP(H377,[1]Priv_Workers!$B$2:$BD$55,4,FALSE),D377=4,VLOOKUP(H377,[1]Priv_Workers!$B$2:$BD$55,5,FALSE),D377=5,VLOOKUP(H377,[1]Priv_Workers!$B$2:$BD$55,6,FALSE),D377=6,VLOOKUP(H377,[1]Priv_Workers!$B$2:$BD$55,7,FALSE),D377=7,VLOOKUP(H377,[1]Priv_Workers!$B$2:$BD$55,8,FALSE),D377=8,VLOOKUP(H377,[1]Priv_Workers!$B$2:$BD$55,9,FALSE),D377=9,VLOOKUP(H377,[1]Priv_Workers!$B$2:$BD$55,10,FALSE),D377=10,VLOOKUP(H377,[1]Priv_Workers!$B$2:$BD$55,11,FALSE),D377=11,VLOOKUP(H377,[1]Priv_Workers!$B$2:$BD$55,12,FALSE),D377=12,VLOOKUP(H377,[1]Priv_Workers!$B$2:$BD$55,13,FALSE)),C377=2015,_xlfn.IFS(D377=1,VLOOKUP(H377,[1]Priv_Workers!$B$2:$BD$55,14,FALSE),D377=2,VLOOKUP(H377,[1]Priv_Workers!$B$2:$BD$55,15,FALSE),D377=3,VLOOKUP(H377,[1]Priv_Workers!$B$2:$BD$55,16,FALSE),D377=4,VLOOKUP(H377,[1]Priv_Workers!$B$2:$BD$55,17,FALSE),D377=5,VLOOKUP(H377,[1]Priv_Workers!$B$2:$BD$55,18,FALSE),D377=6,VLOOKUP(H377,[1]Priv_Workers!$B$2:$BD$55,19,FALSE),D377=7,VLOOKUP(H377,[1]Priv_Workers!$B$2:$BD$55,20,FALSE),D377=8,VLOOKUP(H377,[1]Priv_Workers!$B$2:$BD$55,21,FALSE),D377=9,VLOOKUP(H377,[1]Priv_Workers!$B$2:$BD$55,22,FALSE),D377=10,VLOOKUP(H377,[1]Priv_Workers!$B$2:$BD$55,23,FALSE),D377=11,VLOOKUP(H377,[1]Priv_Workers!$B$2:$BD$55,24,FALSE),D377=12,VLOOKUP(H377,[1]Priv_Workers!$B$2:$BD$55,25,FALSE)),C377=2016,_xlfn.IFS(D377=1,VLOOKUP(H377,[1]Priv_Workers!$B$2:$BD$55,26,FALSE),D377=2,VLOOKUP(H377,[1]Priv_Workers!$B$2:$BD$55,27,FALSE),D377=3,VLOOKUP(H377,[1]Priv_Workers!$B$2:$BD$55,28,FALSE),D377=4,VLOOKUP(H377,[1]Priv_Workers!$B$2:$BD$55,29,FALSE),D377=5,VLOOKUP(H377,[1]Priv_Workers!$B$2:$BD$55,30,FALSE),D377=6,VLOOKUP(H377,[1]Priv_Workers!$B$2:$BD$55,31,FALSE),D377=7,VLOOKUP(H377,[1]Priv_Workers!$B$2:$BD$55,32,FALSE),D377=8,VLOOKUP(H377,[1]Priv_Workers!$B$2:$BD$55,33,FALSE),D377=9,VLOOKUP(H377,[1]Priv_Workers!$B$2:$BD$55,34,FALSE),D377=10,VLOOKUP(H377,[1]Priv_Workers!$B$2:$BD$55,35,FALSE),D377=11,VLOOKUP(H377,[1]Priv_Workers!$B$2:$BD$55,36,FALSE),D377=12,VLOOKUP(H377,[1]Priv_Workers!$B$2:$BD$55,37,FALSE)),C377=2017,_xlfn.IFS(D377=1,VLOOKUP(H377,[1]Priv_Workers!$B$2:$BD$55,38,FALSE),D377=2,VLOOKUP(H377,[1]Priv_Workers!$B$2:$BD$55,39,FALSE),D377=3,VLOOKUP(H377,[1]Priv_Workers!$B$2:$BD$55,40,FALSE),D377=4,VLOOKUP(H377,[1]Priv_Workers!$B$2:$BD$55,41,FALSE),D377=5,VLOOKUP(H377,[1]Priv_Workers!$B$2:$BD$55,42,FALSE),D377=6,VLOOKUP(H377,[1]Priv_Workers!$B$2:$BD$55,43,FALSE),D377=7,VLOOKUP(H377,[1]Priv_Workers!$B$2:$BD$55,43,FALSE),D377=8,VLOOKUP(H377,[1]Priv_Workers!$B$2:$BD$55,44,FALSE),D377=9,VLOOKUP(H377,[1]Priv_Workers!$B$2:$BD$55,45,FALSE),D377=10,VLOOKUP(H377,[1]Priv_Workers!$B$2:$BD$55,46,FALSE),D377=11,VLOOKUP(H377,[1]Priv_Workers!$B$2:$BD$55,47,FALSE),D377=12,VLOOKUP(H377,[1]Priv_Workers!$B$2:$BD$55,48)),C377=2018,_xlfn.IFS(D377=1,VLOOKUP(H377,[1]Priv_Workers!$B$2:$BD$55,49,FALSE),D377=2,VLOOKUP(H377,[1]Priv_Workers!$B$2:$BD$55,50,FALSE),D377=3,VLOOKUP(H377,[1]Priv_Workers!$B$2:$BD$55,51,FALSE),D377=4,VLOOKUP(H377,[1]Priv_Workers!$B$2:$BD$55,52,FALSE),D377=5,VLOOKUP(H377,[1]Priv_Workers!$B$2:$BD$55,53,FALSE),D377=6,VLOOKUP(H377,[1]Priv_Workers!$B$2:$BD$55,54)))</f>
        <v>4812012</v>
      </c>
      <c r="X377" s="3">
        <f t="shared" si="43"/>
        <v>5.6649900291187965E-4</v>
      </c>
      <c r="Y377" s="2">
        <f>_xlfn.IFS(C377=2014, _xlfn.IFS(E377=1, VLOOKUP(H377, [1]Wage_Info!$B$2:$AH$55, 2, FALSE), E377=2, VLOOKUP(H377, [1]Wage_Info!$B$2:$AH$55, 3, FALSE), E377=3, VLOOKUP(H377, [1]Wage_Info!$B$2:$AH$55, 4, FALSE), E377=4, VLOOKUP(H377, [1]Wage_Info!$B$2:$AH$55, 5, FALSE)), C377=2015, _xlfn.IFS(E377=1, VLOOKUP(H377, [1]Wage_Info!$B$2:$AH$55, 6, FALSE), E377=2, VLOOKUP(H377, [1]Wage_Info!$B$2:$AH$55, 7, FALSE), E377=3, VLOOKUP(H377, [1]Wage_Info!$B$2:$AH$55, 8, FALSE), E377=4, VLOOKUP(H377, [1]Wage_Info!$B$2:$AH$55, 9, FALSE)), C377=2016, _xlfn.IFS(E377=1, VLOOKUP(H377, [1]Wage_Info!$B$2:$AH$55, 10, FALSE), E377=2, VLOOKUP(H377, [1]Wage_Info!$B$2:$AH$55, 11, FALSE), E377=3, VLOOKUP(H377, [1]Wage_Info!$B$2:$AH$55, 12, FALSE), E377=4, VLOOKUP(H377, [1]Wage_Info!$B$2:$AH$55, 13, FALSE)), C377=2017, _xlfn.IFS(E377=1, VLOOKUP(H377, [1]Wage_Info!$B$2:$AH$55, 14, FALSE), E377=2, VLOOKUP(H377, [1]Wage_Info!$B$2:$AH$55, 15, FALSE), E377=3, VLOOKUP(H377, [1]Wage_Info!$B$2:$AH$55, 16, FALSE), E377=4, VLOOKUP(H377, [1]Wage_Info!$B$2:$AH$55, 17, FALSE)), C377 = 2018, _xlfn.IFS(E377=1, VLOOKUP(H377, [1]Wage_Info!$B$2:$AH$55, 18, FALSE), E377=3, VLOOKUP(H377, [1]Wage_Info!$B$2:$AH$55, 19, FALSE)))</f>
        <v>39164962</v>
      </c>
      <c r="Z377" s="2">
        <f>_xlfn.IFS(C377=2014, _xlfn.IFS(E377=1, VLOOKUP(H377, [1]Wage_Info!$B$2:$AL$55, 20, FALSE), E377=2, VLOOKUP(H377, [1]Wage_Info!$B$2:$AL$55, 21, FALSE), E377=3, VLOOKUP(H377, [1]Wage_Info!$B$2:$AL$55, 22, FALSE), E377=4, VLOOKUP(H377, [1]Wage_Info!$B$2:$AL$55, 23, FALSE)), C377=2015, _xlfn.IFS(E377=1, VLOOKUP(H377, [1]Wage_Info!$B$2:$AL$55, 24, FALSE), E377=2, VLOOKUP(H377, [1]Wage_Info!$B$2:$AL$55, 25, FALSE), E377=3, VLOOKUP(H377, [1]Wage_Info!$B$2:$AL$55, 26, FALSE), E377=4, VLOOKUP(H377, [1]Wage_Info!$B$2:$AL$55, 27, FALSE)), C377=2016, _xlfn.IFS(E377=1, VLOOKUP(H377, [1]Wage_Info!$B$2:$AL$55, 28, FALSE), E377=2, VLOOKUP(H377, [1]Wage_Info!$B$2:$AL$55, 29, FALSE), E377=3, VLOOKUP(H377, [1]Wage_Info!$B$2:$AL$55, 30, FALSE), E377=4, VLOOKUP(H377, [1]Wage_Info!$B$2:$AL$55, 31, FALSE)), C377=2017, _xlfn.IFS(E377=1, VLOOKUP(H377, [1]Wage_Info!$B$2:$AL$55, 32, FALSE), E377=2, VLOOKUP(H377, [1]Wage_Info!$B$2:$AL$55, 33, FALSE), E377=3, VLOOKUP(H377, [1]Wage_Info!$B$2:$AL$55, 34, FALSE), E377=4, VLOOKUP(H377, [1]Wage_Info!$B$2:$AL$55, 35, FALSE)), C377 = 2018, _xlfn.IFS(E377=1, VLOOKUP(H377, [1]Wage_Info!$B$2:$AL$55, 36, FALSE), E377=2, VLOOKUP(H377, [1]Wage_Info!$B$2:$AL$55, 37, FALSE)))</f>
        <v>63347177113</v>
      </c>
      <c r="AA377" s="4">
        <f t="shared" si="44"/>
        <v>6.1825899408487822E-4</v>
      </c>
      <c r="AB377">
        <f>[1]Key!C377</f>
        <v>1</v>
      </c>
      <c r="AC377">
        <f t="shared" si="45"/>
        <v>0</v>
      </c>
      <c r="AD377">
        <f t="shared" si="46"/>
        <v>0</v>
      </c>
      <c r="AE377">
        <f t="shared" si="47"/>
        <v>0</v>
      </c>
      <c r="AF377">
        <f>[1]Key!D377</f>
        <v>0</v>
      </c>
    </row>
    <row r="378" spans="1:32" x14ac:dyDescent="0.3">
      <c r="A378">
        <v>377</v>
      </c>
      <c r="B378">
        <v>57</v>
      </c>
      <c r="C378">
        <v>2014</v>
      </c>
      <c r="D378">
        <v>8</v>
      </c>
      <c r="E378">
        <f t="shared" si="40"/>
        <v>3</v>
      </c>
      <c r="F378">
        <v>2015</v>
      </c>
      <c r="G378" t="s">
        <v>40</v>
      </c>
      <c r="H378" s="1">
        <f>VALUE(IF(G378="foreign",53,SUBSTITUTE(G378,G378,VLOOKUP(G378,[1]Key!$G$2:$H$55,2,))))</f>
        <v>5</v>
      </c>
      <c r="I378" t="s">
        <v>40</v>
      </c>
      <c r="J378">
        <f>VALUE(_xlfn.IFS(I378="foreign",53,I378="fictional",54, I378="unspecified", 55, NOT(OR(I378="foreign",I378="fictional")),SUBSTITUTE(I378,I378,VLOOKUP(I378,[1]Key!$G$2:$H$55,2,))))</f>
        <v>5</v>
      </c>
      <c r="K378">
        <f t="shared" si="41"/>
        <v>1</v>
      </c>
      <c r="L378">
        <f>VLOOKUP(H378, [1]Key!$H$2:$K$54, 2)</f>
        <v>3</v>
      </c>
      <c r="M378">
        <f>VLOOKUP(J378, [1]Key!$H$2:$K$54, 2)</f>
        <v>3</v>
      </c>
      <c r="N378">
        <f>VLOOKUP("*"&amp;G378&amp;"*",[1]Key!$N$2:$O$6,2,FALSE)</f>
        <v>4</v>
      </c>
      <c r="O378">
        <f>VLOOKUP("*"&amp;G378&amp;"*",[1]Key!$R$2:$S$11,2,FALSE)</f>
        <v>6</v>
      </c>
      <c r="P378">
        <v>3142</v>
      </c>
      <c r="Q378" s="2">
        <v>50000000</v>
      </c>
      <c r="R378" t="s">
        <v>33</v>
      </c>
      <c r="S378">
        <f>VLOOKUP(R378, [1]Key!$U$2:$V$50, 2, FALSE)</f>
        <v>1</v>
      </c>
      <c r="T378">
        <f t="shared" si="42"/>
        <v>0</v>
      </c>
      <c r="U378">
        <f>_xlfn.IFS(C378=2018, VLOOKUP(H378, '[1]State Pop'!$B$2:$G$55,6),C378=2017, VLOOKUP(H378, '[1]State Pop'!$B$2:$F$55,5),C378=2016, VLOOKUP(H378, '[1]State Pop'!$B$2:$F$55,4), C378=2015, VLOOKUP(H378, '[1]State Pop'!$B$2:$F$55,3), C378=2014, VLOOKUP(H378, '[1]State Pop'!$B$2:$F$55,2))</f>
        <v>38701278</v>
      </c>
      <c r="V378">
        <f>_xlfn.IFS(C378=2014,_xlfn.IFS(D378=1,VLOOKUP(H378,[1]Film_Workers!$B$2:$BD$55,2,FALSE),D378=2,VLOOKUP(H378,[1]Film_Workers!$B$2:$BD$55,3,FALSE),D378=3,VLOOKUP(H378,[1]Film_Workers!$B$2:$BD$55,4,FALSE),D378=4,VLOOKUP(H378,[1]Film_Workers!$B$2:$BD$55,5,FALSE),D378=5,VLOOKUP(H378,[1]Film_Workers!$B$2:$BD$55,6,FALSE),D378=6,VLOOKUP(H378,[1]Film_Workers!$B$2:$BD$55,7,FALSE),D378=7,VLOOKUP(H378,[1]Film_Workers!$B$2:$BD$55,8,FALSE),D378=8,VLOOKUP(H378,[1]Film_Workers!$B$2:$BD$55,9,FALSE),D378=9,VLOOKUP(H378,[1]Film_Workers!$B$2:$BD$55,10,FALSE),D378=10,VLOOKUP(H378,[1]Film_Workers!$B$2:$BD$55,11,FALSE),D378=11,VLOOKUP(H378,[1]Film_Workers!$B$2:$BD$55,12,FALSE),D378=12,VLOOKUP(H378,[1]Film_Workers!$B$2:$BD$55,13,FALSE)),C378=2015,_xlfn.IFS(D378=1,VLOOKUP(H378,[1]Film_Workers!$B$2:$BD$55,14,FALSE),D378=2,VLOOKUP(H378,[1]Film_Workers!$B$2:$BD$55,15,FALSE),D378=3,VLOOKUP(H378,[1]Film_Workers!$B$2:$BD$55,16,FALSE),D378=4,VLOOKUP(H378,[1]Film_Workers!$B$2:$BD$55,17,FALSE),D378=5,VLOOKUP(H378,[1]Film_Workers!$B$2:$BD$55,18,FALSE),D378=6,VLOOKUP(H378,[1]Film_Workers!$B$2:$BD$55,19,FALSE),D378=7,VLOOKUP(H378,[1]Film_Workers!$B$2:$BD$55,20,FALSE),D378=8,VLOOKUP(H378,[1]Film_Workers!$B$2:$BD$55,21,FALSE),D378=9,VLOOKUP(H378,[1]Film_Workers!$B$2:$BD$55,22,FALSE),D378=10,VLOOKUP(H378,[1]Film_Workers!$B$2:$BD$55,23,FALSE),D378=11,VLOOKUP(H378,[1]Film_Workers!$B$2:$BD$55,24,FALSE),D378=12,VLOOKUP(H378,[1]Film_Workers!$B$2:$BD$55,25,FALSE)),C378=2016,_xlfn.IFS(D378=1,VLOOKUP(H378,[1]Film_Workers!$B$2:$BD$55,26,FALSE),D378=2,VLOOKUP(H378,[1]Film_Workers!$B$2:$BD$55,27,FALSE),D378=3,VLOOKUP(H378,[1]Film_Workers!$B$2:$BD$55,28,FALSE),D378=4,VLOOKUP(H378,[1]Film_Workers!$B$2:$BD$55,29,FALSE),D378=5,VLOOKUP(H378,[1]Film_Workers!$B$2:$BD$55,30,FALSE),D378=6,VLOOKUP(H378,[1]Film_Workers!$B$2:$BD$55,31,FALSE),D378=7,VLOOKUP(H378,[1]Film_Workers!$B$2:$BD$55,32,FALSE),D378=8,VLOOKUP(H378,[1]Film_Workers!$B$2:$BD$55,33,FALSE),D378=9,VLOOKUP(H378,[1]Film_Workers!$B$2:$BD$55,34,FALSE),D378=10,VLOOKUP(H378,[1]Film_Workers!$B$2:$BD$55,35,FALSE),D378=11,VLOOKUP(H378,[1]Film_Workers!$B$2:$BD$55,36,FALSE),D378=12,VLOOKUP(H378,[1]Film_Workers!$B$2:$BD$55,37,FALSE)),C378=2017,_xlfn.IFS(D378=1,VLOOKUP(H378,[1]Film_Workers!$B$2:$BD$55,38,FALSE),D378=2,VLOOKUP(H378,[1]Film_Workers!$B$2:$BD$55,39,FALSE),D378=3,VLOOKUP(H378,[1]Film_Workers!$B$2:$BD$55,40,FALSE),D378=4,VLOOKUP(H378,[1]Film_Workers!$B$2:$BD$55,41,FALSE),D378=5,VLOOKUP(H378,[1]Film_Workers!$B$2:$BD$55,42,FALSE),D378=6,VLOOKUP(H378,[1]Film_Workers!$B$2:$BD$55,43,FALSE),D378=7,VLOOKUP(H378,[1]Film_Workers!$B$2:$BD$55,43,FALSE),D378=8,VLOOKUP(H378,[1]Film_Workers!$B$2:$BD$55,44,FALSE),D378=9,VLOOKUP(H378,[1]Film_Workers!$B$2:$BD$55,45,FALSE),D378=10,VLOOKUP(H378,[1]Film_Workers!$B$2:$BD$55,46,FALSE),D378=11,VLOOKUP(H378,[1]Film_Workers!$B$2:$BD$55,47,FALSE),D378=12,VLOOKUP(H378,[1]Film_Workers!$B$2:$BD$55,48)),C378=2018,_xlfn.IFS(D378=1,VLOOKUP(H378,[1]Film_Workers!$B$2:$BD$55,49,FALSE),D378=2,VLOOKUP(H378,[1]Film_Workers!$B$2:$BD$55,50,FALSE),D378=3,VLOOKUP(H378,[1]Film_Workers!$B$2:$BD$55,51,FALSE),D378=4,VLOOKUP(H378,[1]Film_Workers!$B$2:$BD$55,52,FALSE),D378=5,VLOOKUP(H378,[1]Film_Workers!$B$2:$BD$55,53,FALSE),D378=6,VLOOKUP(H378,[1]Film_Workers!$B$2:$BD$55,54)))</f>
        <v>111021</v>
      </c>
      <c r="W378">
        <f>_xlfn.IFS(C378=2014,_xlfn.IFS(D378=1,VLOOKUP(H378,[1]Priv_Workers!$B$2:$BD$55,2,FALSE),D378=2,VLOOKUP(H378,[1]Priv_Workers!$B$2:$BD$55,3,FALSE),D378=3,VLOOKUP(H378,[1]Priv_Workers!$B$2:$BD$55,4,FALSE),D378=4,VLOOKUP(H378,[1]Priv_Workers!$B$2:$BD$55,5,FALSE),D378=5,VLOOKUP(H378,[1]Priv_Workers!$B$2:$BD$55,6,FALSE),D378=6,VLOOKUP(H378,[1]Priv_Workers!$B$2:$BD$55,7,FALSE),D378=7,VLOOKUP(H378,[1]Priv_Workers!$B$2:$BD$55,8,FALSE),D378=8,VLOOKUP(H378,[1]Priv_Workers!$B$2:$BD$55,9,FALSE),D378=9,VLOOKUP(H378,[1]Priv_Workers!$B$2:$BD$55,10,FALSE),D378=10,VLOOKUP(H378,[1]Priv_Workers!$B$2:$BD$55,11,FALSE),D378=11,VLOOKUP(H378,[1]Priv_Workers!$B$2:$BD$55,12,FALSE),D378=12,VLOOKUP(H378,[1]Priv_Workers!$B$2:$BD$55,13,FALSE)),C378=2015,_xlfn.IFS(D378=1,VLOOKUP(H378,[1]Priv_Workers!$B$2:$BD$55,14,FALSE),D378=2,VLOOKUP(H378,[1]Priv_Workers!$B$2:$BD$55,15,FALSE),D378=3,VLOOKUP(H378,[1]Priv_Workers!$B$2:$BD$55,16,FALSE),D378=4,VLOOKUP(H378,[1]Priv_Workers!$B$2:$BD$55,17,FALSE),D378=5,VLOOKUP(H378,[1]Priv_Workers!$B$2:$BD$55,18,FALSE),D378=6,VLOOKUP(H378,[1]Priv_Workers!$B$2:$BD$55,19,FALSE),D378=7,VLOOKUP(H378,[1]Priv_Workers!$B$2:$BD$55,20,FALSE),D378=8,VLOOKUP(H378,[1]Priv_Workers!$B$2:$BD$55,21,FALSE),D378=9,VLOOKUP(H378,[1]Priv_Workers!$B$2:$BD$55,22,FALSE),D378=10,VLOOKUP(H378,[1]Priv_Workers!$B$2:$BD$55,23,FALSE),D378=11,VLOOKUP(H378,[1]Priv_Workers!$B$2:$BD$55,24,FALSE),D378=12,VLOOKUP(H378,[1]Priv_Workers!$B$2:$BD$55,25,FALSE)),C378=2016,_xlfn.IFS(D378=1,VLOOKUP(H378,[1]Priv_Workers!$B$2:$BD$55,26,FALSE),D378=2,VLOOKUP(H378,[1]Priv_Workers!$B$2:$BD$55,27,FALSE),D378=3,VLOOKUP(H378,[1]Priv_Workers!$B$2:$BD$55,28,FALSE),D378=4,VLOOKUP(H378,[1]Priv_Workers!$B$2:$BD$55,29,FALSE),D378=5,VLOOKUP(H378,[1]Priv_Workers!$B$2:$BD$55,30,FALSE),D378=6,VLOOKUP(H378,[1]Priv_Workers!$B$2:$BD$55,31,FALSE),D378=7,VLOOKUP(H378,[1]Priv_Workers!$B$2:$BD$55,32,FALSE),D378=8,VLOOKUP(H378,[1]Priv_Workers!$B$2:$BD$55,33,FALSE),D378=9,VLOOKUP(H378,[1]Priv_Workers!$B$2:$BD$55,34,FALSE),D378=10,VLOOKUP(H378,[1]Priv_Workers!$B$2:$BD$55,35,FALSE),D378=11,VLOOKUP(H378,[1]Priv_Workers!$B$2:$BD$55,36,FALSE),D378=12,VLOOKUP(H378,[1]Priv_Workers!$B$2:$BD$55,37,FALSE)),C378=2017,_xlfn.IFS(D378=1,VLOOKUP(H378,[1]Priv_Workers!$B$2:$BD$55,38,FALSE),D378=2,VLOOKUP(H378,[1]Priv_Workers!$B$2:$BD$55,39,FALSE),D378=3,VLOOKUP(H378,[1]Priv_Workers!$B$2:$BD$55,40,FALSE),D378=4,VLOOKUP(H378,[1]Priv_Workers!$B$2:$BD$55,41,FALSE),D378=5,VLOOKUP(H378,[1]Priv_Workers!$B$2:$BD$55,42,FALSE),D378=6,VLOOKUP(H378,[1]Priv_Workers!$B$2:$BD$55,43,FALSE),D378=7,VLOOKUP(H378,[1]Priv_Workers!$B$2:$BD$55,43,FALSE),D378=8,VLOOKUP(H378,[1]Priv_Workers!$B$2:$BD$55,44,FALSE),D378=9,VLOOKUP(H378,[1]Priv_Workers!$B$2:$BD$55,45,FALSE),D378=10,VLOOKUP(H378,[1]Priv_Workers!$B$2:$BD$55,46,FALSE),D378=11,VLOOKUP(H378,[1]Priv_Workers!$B$2:$BD$55,47,FALSE),D378=12,VLOOKUP(H378,[1]Priv_Workers!$B$2:$BD$55,48)),C378=2018,_xlfn.IFS(D378=1,VLOOKUP(H378,[1]Priv_Workers!$B$2:$BD$55,49,FALSE),D378=2,VLOOKUP(H378,[1]Priv_Workers!$B$2:$BD$55,50,FALSE),D378=3,VLOOKUP(H378,[1]Priv_Workers!$B$2:$BD$55,51,FALSE),D378=4,VLOOKUP(H378,[1]Priv_Workers!$B$2:$BD$55,52,FALSE),D378=5,VLOOKUP(H378,[1]Priv_Workers!$B$2:$BD$55,53,FALSE),D378=6,VLOOKUP(H378,[1]Priv_Workers!$B$2:$BD$55,54)))</f>
        <v>13678811</v>
      </c>
      <c r="X378" s="3">
        <f t="shared" si="43"/>
        <v>8.1162756031938742E-3</v>
      </c>
      <c r="Y378" s="2">
        <f>_xlfn.IFS(C378=2014, _xlfn.IFS(E378=1, VLOOKUP(H378, [1]Wage_Info!$B$2:$AH$55, 2, FALSE), E378=2, VLOOKUP(H378, [1]Wage_Info!$B$2:$AH$55, 3, FALSE), E378=3, VLOOKUP(H378, [1]Wage_Info!$B$2:$AH$55, 4, FALSE), E378=4, VLOOKUP(H378, [1]Wage_Info!$B$2:$AH$55, 5, FALSE)), C378=2015, _xlfn.IFS(E378=1, VLOOKUP(H378, [1]Wage_Info!$B$2:$AH$55, 6, FALSE), E378=2, VLOOKUP(H378, [1]Wage_Info!$B$2:$AH$55, 7, FALSE), E378=3, VLOOKUP(H378, [1]Wage_Info!$B$2:$AH$55, 8, FALSE), E378=4, VLOOKUP(H378, [1]Wage_Info!$B$2:$AH$55, 9, FALSE)), C378=2016, _xlfn.IFS(E378=1, VLOOKUP(H378, [1]Wage_Info!$B$2:$AH$55, 10, FALSE), E378=2, VLOOKUP(H378, [1]Wage_Info!$B$2:$AH$55, 11, FALSE), E378=3, VLOOKUP(H378, [1]Wage_Info!$B$2:$AH$55, 12, FALSE), E378=4, VLOOKUP(H378, [1]Wage_Info!$B$2:$AH$55, 13, FALSE)), C378=2017, _xlfn.IFS(E378=1, VLOOKUP(H378, [1]Wage_Info!$B$2:$AH$55, 14, FALSE), E378=2, VLOOKUP(H378, [1]Wage_Info!$B$2:$AH$55, 15, FALSE), E378=3, VLOOKUP(H378, [1]Wage_Info!$B$2:$AH$55, 16, FALSE), E378=4, VLOOKUP(H378, [1]Wage_Info!$B$2:$AH$55, 17, FALSE)), C378 = 2018, _xlfn.IFS(E378=1, VLOOKUP(H378, [1]Wage_Info!$B$2:$AH$55, 18, FALSE), E378=3, VLOOKUP(H378, [1]Wage_Info!$B$2:$AH$55, 19, FALSE)))</f>
        <v>2646607067</v>
      </c>
      <c r="Z378" s="2">
        <f>_xlfn.IFS(C378=2014, _xlfn.IFS(E378=1, VLOOKUP(H378, [1]Wage_Info!$B$2:$AL$55, 20, FALSE), E378=2, VLOOKUP(H378, [1]Wage_Info!$B$2:$AL$55, 21, FALSE), E378=3, VLOOKUP(H378, [1]Wage_Info!$B$2:$AL$55, 22, FALSE), E378=4, VLOOKUP(H378, [1]Wage_Info!$B$2:$AL$55, 23, FALSE)), C378=2015, _xlfn.IFS(E378=1, VLOOKUP(H378, [1]Wage_Info!$B$2:$AL$55, 24, FALSE), E378=2, VLOOKUP(H378, [1]Wage_Info!$B$2:$AL$55, 25, FALSE), E378=3, VLOOKUP(H378, [1]Wage_Info!$B$2:$AL$55, 26, FALSE), E378=4, VLOOKUP(H378, [1]Wage_Info!$B$2:$AL$55, 27, FALSE)), C378=2016, _xlfn.IFS(E378=1, VLOOKUP(H378, [1]Wage_Info!$B$2:$AL$55, 28, FALSE), E378=2, VLOOKUP(H378, [1]Wage_Info!$B$2:$AL$55, 29, FALSE), E378=3, VLOOKUP(H378, [1]Wage_Info!$B$2:$AL$55, 30, FALSE), E378=4, VLOOKUP(H378, [1]Wage_Info!$B$2:$AL$55, 31, FALSE)), C378=2017, _xlfn.IFS(E378=1, VLOOKUP(H378, [1]Wage_Info!$B$2:$AL$55, 32, FALSE), E378=2, VLOOKUP(H378, [1]Wage_Info!$B$2:$AL$55, 33, FALSE), E378=3, VLOOKUP(H378, [1]Wage_Info!$B$2:$AL$55, 34, FALSE), E378=4, VLOOKUP(H378, [1]Wage_Info!$B$2:$AL$55, 35, FALSE)), C378 = 2018, _xlfn.IFS(E378=1, VLOOKUP(H378, [1]Wage_Info!$B$2:$AL$55, 36, FALSE), E378=2, VLOOKUP(H378, [1]Wage_Info!$B$2:$AL$55, 37, FALSE)))</f>
        <v>191121259570</v>
      </c>
      <c r="AA378" s="4">
        <f t="shared" si="44"/>
        <v>1.3847789999681615E-2</v>
      </c>
      <c r="AB378">
        <f>[1]Key!C378</f>
        <v>1</v>
      </c>
      <c r="AC378">
        <f t="shared" si="45"/>
        <v>1</v>
      </c>
      <c r="AD378">
        <f t="shared" si="46"/>
        <v>0</v>
      </c>
      <c r="AE378">
        <f t="shared" si="47"/>
        <v>1</v>
      </c>
      <c r="AF378">
        <f>[1]Key!D378</f>
        <v>0</v>
      </c>
    </row>
    <row r="379" spans="1:32" x14ac:dyDescent="0.3">
      <c r="A379">
        <v>378</v>
      </c>
      <c r="B379">
        <v>58</v>
      </c>
      <c r="C379">
        <v>2014</v>
      </c>
      <c r="D379">
        <v>2</v>
      </c>
      <c r="E379">
        <f t="shared" si="40"/>
        <v>1</v>
      </c>
      <c r="F379">
        <v>2015</v>
      </c>
      <c r="G379" t="s">
        <v>40</v>
      </c>
      <c r="H379" s="1">
        <f>VALUE(IF(G379="foreign",53,SUBSTITUTE(G379,G379,VLOOKUP(G379,[1]Key!$G$2:$H$55,2,))))</f>
        <v>5</v>
      </c>
      <c r="I379" t="s">
        <v>40</v>
      </c>
      <c r="J379">
        <f>VALUE(_xlfn.IFS(I379="foreign",53,I379="fictional",54, I379="unspecified", 55, NOT(OR(I379="foreign",I379="fictional")),SUBSTITUTE(I379,I379,VLOOKUP(I379,[1]Key!$G$2:$H$55,2,))))</f>
        <v>5</v>
      </c>
      <c r="K379">
        <f t="shared" si="41"/>
        <v>1</v>
      </c>
      <c r="L379">
        <f>VLOOKUP(H379, [1]Key!$H$2:$K$54, 2)</f>
        <v>3</v>
      </c>
      <c r="M379">
        <f>VLOOKUP(J379, [1]Key!$H$2:$K$54, 2)</f>
        <v>3</v>
      </c>
      <c r="N379">
        <f>VLOOKUP("*"&amp;G379&amp;"*",[1]Key!$N$2:$O$6,2,FALSE)</f>
        <v>4</v>
      </c>
      <c r="O379">
        <f>VLOOKUP("*"&amp;G379&amp;"*",[1]Key!$R$2:$S$11,2,FALSE)</f>
        <v>6</v>
      </c>
      <c r="P379">
        <v>3108</v>
      </c>
      <c r="Q379" s="2">
        <v>39000000</v>
      </c>
      <c r="R379" t="s">
        <v>37</v>
      </c>
      <c r="S379">
        <f>VLOOKUP(R379, [1]Key!$U$2:$V$50, 2, FALSE)</f>
        <v>3</v>
      </c>
      <c r="T379">
        <f t="shared" si="42"/>
        <v>0</v>
      </c>
      <c r="U379">
        <f>_xlfn.IFS(C379=2018, VLOOKUP(H379, '[1]State Pop'!$B$2:$G$55,6),C379=2017, VLOOKUP(H379, '[1]State Pop'!$B$2:$F$55,5),C379=2016, VLOOKUP(H379, '[1]State Pop'!$B$2:$F$55,4), C379=2015, VLOOKUP(H379, '[1]State Pop'!$B$2:$F$55,3), C379=2014, VLOOKUP(H379, '[1]State Pop'!$B$2:$F$55,2))</f>
        <v>38701278</v>
      </c>
      <c r="V379">
        <f>_xlfn.IFS(C379=2014,_xlfn.IFS(D379=1,VLOOKUP(H379,[1]Film_Workers!$B$2:$BD$55,2,FALSE),D379=2,VLOOKUP(H379,[1]Film_Workers!$B$2:$BD$55,3,FALSE),D379=3,VLOOKUP(H379,[1]Film_Workers!$B$2:$BD$55,4,FALSE),D379=4,VLOOKUP(H379,[1]Film_Workers!$B$2:$BD$55,5,FALSE),D379=5,VLOOKUP(H379,[1]Film_Workers!$B$2:$BD$55,6,FALSE),D379=6,VLOOKUP(H379,[1]Film_Workers!$B$2:$BD$55,7,FALSE),D379=7,VLOOKUP(H379,[1]Film_Workers!$B$2:$BD$55,8,FALSE),D379=8,VLOOKUP(H379,[1]Film_Workers!$B$2:$BD$55,9,FALSE),D379=9,VLOOKUP(H379,[1]Film_Workers!$B$2:$BD$55,10,FALSE),D379=10,VLOOKUP(H379,[1]Film_Workers!$B$2:$BD$55,11,FALSE),D379=11,VLOOKUP(H379,[1]Film_Workers!$B$2:$BD$55,12,FALSE),D379=12,VLOOKUP(H379,[1]Film_Workers!$B$2:$BD$55,13,FALSE)),C379=2015,_xlfn.IFS(D379=1,VLOOKUP(H379,[1]Film_Workers!$B$2:$BD$55,14,FALSE),D379=2,VLOOKUP(H379,[1]Film_Workers!$B$2:$BD$55,15,FALSE),D379=3,VLOOKUP(H379,[1]Film_Workers!$B$2:$BD$55,16,FALSE),D379=4,VLOOKUP(H379,[1]Film_Workers!$B$2:$BD$55,17,FALSE),D379=5,VLOOKUP(H379,[1]Film_Workers!$B$2:$BD$55,18,FALSE),D379=6,VLOOKUP(H379,[1]Film_Workers!$B$2:$BD$55,19,FALSE),D379=7,VLOOKUP(H379,[1]Film_Workers!$B$2:$BD$55,20,FALSE),D379=8,VLOOKUP(H379,[1]Film_Workers!$B$2:$BD$55,21,FALSE),D379=9,VLOOKUP(H379,[1]Film_Workers!$B$2:$BD$55,22,FALSE),D379=10,VLOOKUP(H379,[1]Film_Workers!$B$2:$BD$55,23,FALSE),D379=11,VLOOKUP(H379,[1]Film_Workers!$B$2:$BD$55,24,FALSE),D379=12,VLOOKUP(H379,[1]Film_Workers!$B$2:$BD$55,25,FALSE)),C379=2016,_xlfn.IFS(D379=1,VLOOKUP(H379,[1]Film_Workers!$B$2:$BD$55,26,FALSE),D379=2,VLOOKUP(H379,[1]Film_Workers!$B$2:$BD$55,27,FALSE),D379=3,VLOOKUP(H379,[1]Film_Workers!$B$2:$BD$55,28,FALSE),D379=4,VLOOKUP(H379,[1]Film_Workers!$B$2:$BD$55,29,FALSE),D379=5,VLOOKUP(H379,[1]Film_Workers!$B$2:$BD$55,30,FALSE),D379=6,VLOOKUP(H379,[1]Film_Workers!$B$2:$BD$55,31,FALSE),D379=7,VLOOKUP(H379,[1]Film_Workers!$B$2:$BD$55,32,FALSE),D379=8,VLOOKUP(H379,[1]Film_Workers!$B$2:$BD$55,33,FALSE),D379=9,VLOOKUP(H379,[1]Film_Workers!$B$2:$BD$55,34,FALSE),D379=10,VLOOKUP(H379,[1]Film_Workers!$B$2:$BD$55,35,FALSE),D379=11,VLOOKUP(H379,[1]Film_Workers!$B$2:$BD$55,36,FALSE),D379=12,VLOOKUP(H379,[1]Film_Workers!$B$2:$BD$55,37,FALSE)),C379=2017,_xlfn.IFS(D379=1,VLOOKUP(H379,[1]Film_Workers!$B$2:$BD$55,38,FALSE),D379=2,VLOOKUP(H379,[1]Film_Workers!$B$2:$BD$55,39,FALSE),D379=3,VLOOKUP(H379,[1]Film_Workers!$B$2:$BD$55,40,FALSE),D379=4,VLOOKUP(H379,[1]Film_Workers!$B$2:$BD$55,41,FALSE),D379=5,VLOOKUP(H379,[1]Film_Workers!$B$2:$BD$55,42,FALSE),D379=6,VLOOKUP(H379,[1]Film_Workers!$B$2:$BD$55,43,FALSE),D379=7,VLOOKUP(H379,[1]Film_Workers!$B$2:$BD$55,43,FALSE),D379=8,VLOOKUP(H379,[1]Film_Workers!$B$2:$BD$55,44,FALSE),D379=9,VLOOKUP(H379,[1]Film_Workers!$B$2:$BD$55,45,FALSE),D379=10,VLOOKUP(H379,[1]Film_Workers!$B$2:$BD$55,46,FALSE),D379=11,VLOOKUP(H379,[1]Film_Workers!$B$2:$BD$55,47,FALSE),D379=12,VLOOKUP(H379,[1]Film_Workers!$B$2:$BD$55,48)),C379=2018,_xlfn.IFS(D379=1,VLOOKUP(H379,[1]Film_Workers!$B$2:$BD$55,49,FALSE),D379=2,VLOOKUP(H379,[1]Film_Workers!$B$2:$BD$55,50,FALSE),D379=3,VLOOKUP(H379,[1]Film_Workers!$B$2:$BD$55,51,FALSE),D379=4,VLOOKUP(H379,[1]Film_Workers!$B$2:$BD$55,52,FALSE),D379=5,VLOOKUP(H379,[1]Film_Workers!$B$2:$BD$55,53,FALSE),D379=6,VLOOKUP(H379,[1]Film_Workers!$B$2:$BD$55,54)))</f>
        <v>112051</v>
      </c>
      <c r="W379">
        <f>_xlfn.IFS(C379=2014,_xlfn.IFS(D379=1,VLOOKUP(H379,[1]Priv_Workers!$B$2:$BD$55,2,FALSE),D379=2,VLOOKUP(H379,[1]Priv_Workers!$B$2:$BD$55,3,FALSE),D379=3,VLOOKUP(H379,[1]Priv_Workers!$B$2:$BD$55,4,FALSE),D379=4,VLOOKUP(H379,[1]Priv_Workers!$B$2:$BD$55,5,FALSE),D379=5,VLOOKUP(H379,[1]Priv_Workers!$B$2:$BD$55,6,FALSE),D379=6,VLOOKUP(H379,[1]Priv_Workers!$B$2:$BD$55,7,FALSE),D379=7,VLOOKUP(H379,[1]Priv_Workers!$B$2:$BD$55,8,FALSE),D379=8,VLOOKUP(H379,[1]Priv_Workers!$B$2:$BD$55,9,FALSE),D379=9,VLOOKUP(H379,[1]Priv_Workers!$B$2:$BD$55,10,FALSE),D379=10,VLOOKUP(H379,[1]Priv_Workers!$B$2:$BD$55,11,FALSE),D379=11,VLOOKUP(H379,[1]Priv_Workers!$B$2:$BD$55,12,FALSE),D379=12,VLOOKUP(H379,[1]Priv_Workers!$B$2:$BD$55,13,FALSE)),C379=2015,_xlfn.IFS(D379=1,VLOOKUP(H379,[1]Priv_Workers!$B$2:$BD$55,14,FALSE),D379=2,VLOOKUP(H379,[1]Priv_Workers!$B$2:$BD$55,15,FALSE),D379=3,VLOOKUP(H379,[1]Priv_Workers!$B$2:$BD$55,16,FALSE),D379=4,VLOOKUP(H379,[1]Priv_Workers!$B$2:$BD$55,17,FALSE),D379=5,VLOOKUP(H379,[1]Priv_Workers!$B$2:$BD$55,18,FALSE),D379=6,VLOOKUP(H379,[1]Priv_Workers!$B$2:$BD$55,19,FALSE),D379=7,VLOOKUP(H379,[1]Priv_Workers!$B$2:$BD$55,20,FALSE),D379=8,VLOOKUP(H379,[1]Priv_Workers!$B$2:$BD$55,21,FALSE),D379=9,VLOOKUP(H379,[1]Priv_Workers!$B$2:$BD$55,22,FALSE),D379=10,VLOOKUP(H379,[1]Priv_Workers!$B$2:$BD$55,23,FALSE),D379=11,VLOOKUP(H379,[1]Priv_Workers!$B$2:$BD$55,24,FALSE),D379=12,VLOOKUP(H379,[1]Priv_Workers!$B$2:$BD$55,25,FALSE)),C379=2016,_xlfn.IFS(D379=1,VLOOKUP(H379,[1]Priv_Workers!$B$2:$BD$55,26,FALSE),D379=2,VLOOKUP(H379,[1]Priv_Workers!$B$2:$BD$55,27,FALSE),D379=3,VLOOKUP(H379,[1]Priv_Workers!$B$2:$BD$55,28,FALSE),D379=4,VLOOKUP(H379,[1]Priv_Workers!$B$2:$BD$55,29,FALSE),D379=5,VLOOKUP(H379,[1]Priv_Workers!$B$2:$BD$55,30,FALSE),D379=6,VLOOKUP(H379,[1]Priv_Workers!$B$2:$BD$55,31,FALSE),D379=7,VLOOKUP(H379,[1]Priv_Workers!$B$2:$BD$55,32,FALSE),D379=8,VLOOKUP(H379,[1]Priv_Workers!$B$2:$BD$55,33,FALSE),D379=9,VLOOKUP(H379,[1]Priv_Workers!$B$2:$BD$55,34,FALSE),D379=10,VLOOKUP(H379,[1]Priv_Workers!$B$2:$BD$55,35,FALSE),D379=11,VLOOKUP(H379,[1]Priv_Workers!$B$2:$BD$55,36,FALSE),D379=12,VLOOKUP(H379,[1]Priv_Workers!$B$2:$BD$55,37,FALSE)),C379=2017,_xlfn.IFS(D379=1,VLOOKUP(H379,[1]Priv_Workers!$B$2:$BD$55,38,FALSE),D379=2,VLOOKUP(H379,[1]Priv_Workers!$B$2:$BD$55,39,FALSE),D379=3,VLOOKUP(H379,[1]Priv_Workers!$B$2:$BD$55,40,FALSE),D379=4,VLOOKUP(H379,[1]Priv_Workers!$B$2:$BD$55,41,FALSE),D379=5,VLOOKUP(H379,[1]Priv_Workers!$B$2:$BD$55,42,FALSE),D379=6,VLOOKUP(H379,[1]Priv_Workers!$B$2:$BD$55,43,FALSE),D379=7,VLOOKUP(H379,[1]Priv_Workers!$B$2:$BD$55,43,FALSE),D379=8,VLOOKUP(H379,[1]Priv_Workers!$B$2:$BD$55,44,FALSE),D379=9,VLOOKUP(H379,[1]Priv_Workers!$B$2:$BD$55,45,FALSE),D379=10,VLOOKUP(H379,[1]Priv_Workers!$B$2:$BD$55,46,FALSE),D379=11,VLOOKUP(H379,[1]Priv_Workers!$B$2:$BD$55,47,FALSE),D379=12,VLOOKUP(H379,[1]Priv_Workers!$B$2:$BD$55,48)),C379=2018,_xlfn.IFS(D379=1,VLOOKUP(H379,[1]Priv_Workers!$B$2:$BD$55,49,FALSE),D379=2,VLOOKUP(H379,[1]Priv_Workers!$B$2:$BD$55,50,FALSE),D379=3,VLOOKUP(H379,[1]Priv_Workers!$B$2:$BD$55,51,FALSE),D379=4,VLOOKUP(H379,[1]Priv_Workers!$B$2:$BD$55,52,FALSE),D379=5,VLOOKUP(H379,[1]Priv_Workers!$B$2:$BD$55,53,FALSE),D379=6,VLOOKUP(H379,[1]Priv_Workers!$B$2:$BD$55,54)))</f>
        <v>13163023</v>
      </c>
      <c r="X379" s="3">
        <f t="shared" si="43"/>
        <v>8.512558247448173E-3</v>
      </c>
      <c r="Y379" s="2">
        <f>_xlfn.IFS(C379=2014, _xlfn.IFS(E379=1, VLOOKUP(H379, [1]Wage_Info!$B$2:$AH$55, 2, FALSE), E379=2, VLOOKUP(H379, [1]Wage_Info!$B$2:$AH$55, 3, FALSE), E379=3, VLOOKUP(H379, [1]Wage_Info!$B$2:$AH$55, 4, FALSE), E379=4, VLOOKUP(H379, [1]Wage_Info!$B$2:$AH$55, 5, FALSE)), C379=2015, _xlfn.IFS(E379=1, VLOOKUP(H379, [1]Wage_Info!$B$2:$AH$55, 6, FALSE), E379=2, VLOOKUP(H379, [1]Wage_Info!$B$2:$AH$55, 7, FALSE), E379=3, VLOOKUP(H379, [1]Wage_Info!$B$2:$AH$55, 8, FALSE), E379=4, VLOOKUP(H379, [1]Wage_Info!$B$2:$AH$55, 9, FALSE)), C379=2016, _xlfn.IFS(E379=1, VLOOKUP(H379, [1]Wage_Info!$B$2:$AH$55, 10, FALSE), E379=2, VLOOKUP(H379, [1]Wage_Info!$B$2:$AH$55, 11, FALSE), E379=3, VLOOKUP(H379, [1]Wage_Info!$B$2:$AH$55, 12, FALSE), E379=4, VLOOKUP(H379, [1]Wage_Info!$B$2:$AH$55, 13, FALSE)), C379=2017, _xlfn.IFS(E379=1, VLOOKUP(H379, [1]Wage_Info!$B$2:$AH$55, 14, FALSE), E379=2, VLOOKUP(H379, [1]Wage_Info!$B$2:$AH$55, 15, FALSE), E379=3, VLOOKUP(H379, [1]Wage_Info!$B$2:$AH$55, 16, FALSE), E379=4, VLOOKUP(H379, [1]Wage_Info!$B$2:$AH$55, 17, FALSE)), C379 = 2018, _xlfn.IFS(E379=1, VLOOKUP(H379, [1]Wage_Info!$B$2:$AH$55, 18, FALSE), E379=3, VLOOKUP(H379, [1]Wage_Info!$B$2:$AH$55, 19, FALSE)))</f>
        <v>2948674632</v>
      </c>
      <c r="Z379" s="2">
        <f>_xlfn.IFS(C379=2014, _xlfn.IFS(E379=1, VLOOKUP(H379, [1]Wage_Info!$B$2:$AL$55, 20, FALSE), E379=2, VLOOKUP(H379, [1]Wage_Info!$B$2:$AL$55, 21, FALSE), E379=3, VLOOKUP(H379, [1]Wage_Info!$B$2:$AL$55, 22, FALSE), E379=4, VLOOKUP(H379, [1]Wage_Info!$B$2:$AL$55, 23, FALSE)), C379=2015, _xlfn.IFS(E379=1, VLOOKUP(H379, [1]Wage_Info!$B$2:$AL$55, 24, FALSE), E379=2, VLOOKUP(H379, [1]Wage_Info!$B$2:$AL$55, 25, FALSE), E379=3, VLOOKUP(H379, [1]Wage_Info!$B$2:$AL$55, 26, FALSE), E379=4, VLOOKUP(H379, [1]Wage_Info!$B$2:$AL$55, 27, FALSE)), C379=2016, _xlfn.IFS(E379=1, VLOOKUP(H379, [1]Wage_Info!$B$2:$AL$55, 28, FALSE), E379=2, VLOOKUP(H379, [1]Wage_Info!$B$2:$AL$55, 29, FALSE), E379=3, VLOOKUP(H379, [1]Wage_Info!$B$2:$AL$55, 30, FALSE), E379=4, VLOOKUP(H379, [1]Wage_Info!$B$2:$AL$55, 31, FALSE)), C379=2017, _xlfn.IFS(E379=1, VLOOKUP(H379, [1]Wage_Info!$B$2:$AL$55, 32, FALSE), E379=2, VLOOKUP(H379, [1]Wage_Info!$B$2:$AL$55, 33, FALSE), E379=3, VLOOKUP(H379, [1]Wage_Info!$B$2:$AL$55, 34, FALSE), E379=4, VLOOKUP(H379, [1]Wage_Info!$B$2:$AL$55, 35, FALSE)), C379 = 2018, _xlfn.IFS(E379=1, VLOOKUP(H379, [1]Wage_Info!$B$2:$AL$55, 36, FALSE), E379=2, VLOOKUP(H379, [1]Wage_Info!$B$2:$AL$55, 37, FALSE)))</f>
        <v>197794469743</v>
      </c>
      <c r="AA379" s="4">
        <f t="shared" si="44"/>
        <v>1.4907770858463823E-2</v>
      </c>
      <c r="AB379">
        <f>[1]Key!C379</f>
        <v>1</v>
      </c>
      <c r="AC379">
        <f t="shared" si="45"/>
        <v>1</v>
      </c>
      <c r="AD379">
        <f t="shared" si="46"/>
        <v>0</v>
      </c>
      <c r="AE379">
        <f t="shared" si="47"/>
        <v>1</v>
      </c>
      <c r="AF379">
        <f>[1]Key!D379</f>
        <v>0</v>
      </c>
    </row>
    <row r="380" spans="1:32" x14ac:dyDescent="0.3">
      <c r="A380">
        <v>379</v>
      </c>
      <c r="B380">
        <v>59</v>
      </c>
      <c r="C380">
        <v>2013</v>
      </c>
      <c r="D380">
        <v>9</v>
      </c>
      <c r="E380">
        <f t="shared" si="40"/>
        <v>3</v>
      </c>
      <c r="F380">
        <v>2015</v>
      </c>
      <c r="G380" t="s">
        <v>32</v>
      </c>
      <c r="H380" s="1">
        <f>VALUE(IF(G380="foreign",53,SUBSTITUTE(G380,G380,VLOOKUP(G380,[1]Key!$G$2:$H$55,2,))))</f>
        <v>53</v>
      </c>
      <c r="I380" t="s">
        <v>62</v>
      </c>
      <c r="J380">
        <f>VALUE(_xlfn.IFS(I380="foreign",53,I380="fictional",54, I380="unspecified", 55, NOT(OR(I380="foreign",I380="fictional")),SUBSTITUTE(I380,I380,VLOOKUP(I380,[1]Key!$G$2:$H$55,2,))))</f>
        <v>53</v>
      </c>
      <c r="K380">
        <f t="shared" si="41"/>
        <v>1</v>
      </c>
      <c r="L380">
        <f>VLOOKUP(H380, [1]Key!$H$2:$K$54, 2)</f>
        <v>0</v>
      </c>
      <c r="M380">
        <f>VLOOKUP(J380, [1]Key!$H$2:$K$54, 2)</f>
        <v>0</v>
      </c>
      <c r="N380">
        <f>VLOOKUP("*"&amp;G380&amp;"*",[1]Key!$N$2:$O$6,2,FALSE)</f>
        <v>0</v>
      </c>
      <c r="O380">
        <f>VLOOKUP("*"&amp;G380&amp;"*",[1]Key!$R$2:$S$11,2,FALSE)</f>
        <v>0</v>
      </c>
      <c r="P380">
        <v>3103</v>
      </c>
      <c r="Q380" s="2">
        <v>100000000</v>
      </c>
      <c r="R380" t="s">
        <v>37</v>
      </c>
      <c r="S380">
        <f>VLOOKUP(R380, [1]Key!$U$2:$V$27, 2, FALSE)</f>
        <v>3</v>
      </c>
      <c r="T380">
        <f t="shared" si="42"/>
        <v>0</v>
      </c>
      <c r="U380" t="e">
        <f>_xlfn.IFS(C380=2018, VLOOKUP(H380, '[1]State Pop'!$B$2:$G$55,6),C380=2017, VLOOKUP(H380, '[1]State Pop'!$B$2:$F$55,5),C380=2016, VLOOKUP(H380, '[1]State Pop'!$B$2:$F$55,4), C380=2015, VLOOKUP(H380, '[1]State Pop'!$B$2:$F$55,3), C380=2014, VLOOKUP(H380, '[1]State Pop'!$B$2:$F$55,2))</f>
        <v>#N/A</v>
      </c>
      <c r="V380" t="e">
        <f>_xlfn.IFS(C380=2014,_xlfn.IFS(D380=1,VLOOKUP(H380,[1]Film_Workers!$B$2:$BD$55,2,FALSE),D380=2,VLOOKUP(H380,[1]Film_Workers!$B$2:$BD$55,3,FALSE),D380=3,VLOOKUP(H380,[1]Film_Workers!$B$2:$BD$55,4,FALSE),D380=4,VLOOKUP(H380,[1]Film_Workers!$B$2:$BD$55,5,FALSE),D380=5,VLOOKUP(H380,[1]Film_Workers!$B$2:$BD$55,6,FALSE),D380=6,VLOOKUP(H380,[1]Film_Workers!$B$2:$BD$55,7,FALSE),D380=7,VLOOKUP(H380,[1]Film_Workers!$B$2:$BD$55,8,FALSE),D380=8,VLOOKUP(H380,[1]Film_Workers!$B$2:$BD$55,9,FALSE),D380=9,VLOOKUP(H380,[1]Film_Workers!$B$2:$BD$55,10,FALSE),D380=10,VLOOKUP(H380,[1]Film_Workers!$B$2:$BD$55,11,FALSE),D380=11,VLOOKUP(H380,[1]Film_Workers!$B$2:$BD$55,12,FALSE),D380=12,VLOOKUP(H380,[1]Film_Workers!$B$2:$BD$55,13,FALSE)),C380=2015,_xlfn.IFS(D380=1,VLOOKUP(H380,[1]Film_Workers!$B$2:$BD$55,14,FALSE),D380=2,VLOOKUP(H380,[1]Film_Workers!$B$2:$BD$55,15,FALSE),D380=3,VLOOKUP(H380,[1]Film_Workers!$B$2:$BD$55,16,FALSE),D380=4,VLOOKUP(H380,[1]Film_Workers!$B$2:$BD$55,17,FALSE),D380=5,VLOOKUP(H380,[1]Film_Workers!$B$2:$BD$55,18,FALSE),D380=6,VLOOKUP(H380,[1]Film_Workers!$B$2:$BD$55,19,FALSE),D380=7,VLOOKUP(H380,[1]Film_Workers!$B$2:$BD$55,20,FALSE),D380=8,VLOOKUP(H380,[1]Film_Workers!$B$2:$BD$55,21,FALSE),D380=9,VLOOKUP(H380,[1]Film_Workers!$B$2:$BD$55,22,FALSE),D380=10,VLOOKUP(H380,[1]Film_Workers!$B$2:$BD$55,23,FALSE),D380=11,VLOOKUP(H380,[1]Film_Workers!$B$2:$BD$55,24,FALSE),D380=12,VLOOKUP(H380,[1]Film_Workers!$B$2:$BD$55,25,FALSE)),C380=2016,_xlfn.IFS(D380=1,VLOOKUP(H380,[1]Film_Workers!$B$2:$BD$55,26,FALSE),D380=2,VLOOKUP(H380,[1]Film_Workers!$B$2:$BD$55,27,FALSE),D380=3,VLOOKUP(H380,[1]Film_Workers!$B$2:$BD$55,28,FALSE),D380=4,VLOOKUP(H380,[1]Film_Workers!$B$2:$BD$55,29,FALSE),D380=5,VLOOKUP(H380,[1]Film_Workers!$B$2:$BD$55,30,FALSE),D380=6,VLOOKUP(H380,[1]Film_Workers!$B$2:$BD$55,31,FALSE),D380=7,VLOOKUP(H380,[1]Film_Workers!$B$2:$BD$55,32,FALSE),D380=8,VLOOKUP(H380,[1]Film_Workers!$B$2:$BD$55,33,FALSE),D380=9,VLOOKUP(H380,[1]Film_Workers!$B$2:$BD$55,34,FALSE),D380=10,VLOOKUP(H380,[1]Film_Workers!$B$2:$BD$55,35,FALSE),D380=11,VLOOKUP(H380,[1]Film_Workers!$B$2:$BD$55,36,FALSE),D380=12,VLOOKUP(H380,[1]Film_Workers!$B$2:$BD$55,37,FALSE)),C380=2017,_xlfn.IFS(D380=1,VLOOKUP(H380,[1]Film_Workers!$B$2:$BD$55,38,FALSE),D380=2,VLOOKUP(H380,[1]Film_Workers!$B$2:$BD$55,39,FALSE),D380=3,VLOOKUP(H380,[1]Film_Workers!$B$2:$BD$55,40,FALSE),D380=4,VLOOKUP(H380,[1]Film_Workers!$B$2:$BD$55,41,FALSE),D380=5,VLOOKUP(H380,[1]Film_Workers!$B$2:$BD$55,42,FALSE),D380=6,VLOOKUP(H380,[1]Film_Workers!$B$2:$BD$55,43,FALSE),D380=7,VLOOKUP(H380,[1]Film_Workers!$B$2:$BD$55,43,FALSE),D380=8,VLOOKUP(H380,[1]Film_Workers!$B$2:$BD$55,44,FALSE),D380=9,VLOOKUP(H380,[1]Film_Workers!$B$2:$BD$55,45,FALSE),D380=10,VLOOKUP(H380,[1]Film_Workers!$B$2:$BD$55,46,FALSE),D380=11,VLOOKUP(H380,[1]Film_Workers!$B$2:$BD$55,47,FALSE),D380=12,VLOOKUP(H380,[1]Film_Workers!$B$2:$BD$55,48)),C380=2018,_xlfn.IFS(D380=1,VLOOKUP(H380,[1]Film_Workers!$B$2:$BD$55,49,FALSE),D380=2,VLOOKUP(H380,[1]Film_Workers!$B$2:$BD$55,50,FALSE),D380=3,VLOOKUP(H380,[1]Film_Workers!$B$2:$BD$55,51,FALSE),D380=4,VLOOKUP(H380,[1]Film_Workers!$B$2:$BD$55,52,FALSE),D380=5,VLOOKUP(H380,[1]Film_Workers!$B$2:$BD$55,53,FALSE),D380=6,VLOOKUP(H380,[1]Film_Workers!$B$2:$BD$55,54)))</f>
        <v>#N/A</v>
      </c>
      <c r="W380" t="e">
        <f>_xlfn.IFS(C380=2014,_xlfn.IFS(D380=1,VLOOKUP(H380,[1]Priv_Workers!$B$2:$BD$55,2,FALSE),D380=2,VLOOKUP(H380,[1]Priv_Workers!$B$2:$BD$55,3,FALSE),D380=3,VLOOKUP(H380,[1]Priv_Workers!$B$2:$BD$55,4,FALSE),D380=4,VLOOKUP(H380,[1]Priv_Workers!$B$2:$BD$55,5,FALSE),D380=5,VLOOKUP(H380,[1]Priv_Workers!$B$2:$BD$55,6,FALSE),D380=6,VLOOKUP(H380,[1]Priv_Workers!$B$2:$BD$55,7,FALSE),D380=7,VLOOKUP(H380,[1]Priv_Workers!$B$2:$BD$55,8,FALSE),D380=8,VLOOKUP(H380,[1]Priv_Workers!$B$2:$BD$55,9,FALSE),D380=9,VLOOKUP(H380,[1]Priv_Workers!$B$2:$BD$55,10,FALSE),D380=10,VLOOKUP(H380,[1]Priv_Workers!$B$2:$BD$55,11,FALSE),D380=11,VLOOKUP(H380,[1]Priv_Workers!$B$2:$BD$55,12,FALSE),D380=12,VLOOKUP(H380,[1]Priv_Workers!$B$2:$BD$55,13,FALSE)),C380=2015,_xlfn.IFS(D380=1,VLOOKUP(H380,[1]Priv_Workers!$B$2:$BD$55,14,FALSE),D380=2,VLOOKUP(H380,[1]Priv_Workers!$B$2:$BD$55,15,FALSE),D380=3,VLOOKUP(H380,[1]Priv_Workers!$B$2:$BD$55,16,FALSE),D380=4,VLOOKUP(H380,[1]Priv_Workers!$B$2:$BD$55,17,FALSE),D380=5,VLOOKUP(H380,[1]Priv_Workers!$B$2:$BD$55,18,FALSE),D380=6,VLOOKUP(H380,[1]Priv_Workers!$B$2:$BD$55,19,FALSE),D380=7,VLOOKUP(H380,[1]Priv_Workers!$B$2:$BD$55,20,FALSE),D380=8,VLOOKUP(H380,[1]Priv_Workers!$B$2:$BD$55,21,FALSE),D380=9,VLOOKUP(H380,[1]Priv_Workers!$B$2:$BD$55,22,FALSE),D380=10,VLOOKUP(H380,[1]Priv_Workers!$B$2:$BD$55,23,FALSE),D380=11,VLOOKUP(H380,[1]Priv_Workers!$B$2:$BD$55,24,FALSE),D380=12,VLOOKUP(H380,[1]Priv_Workers!$B$2:$BD$55,25,FALSE)),C380=2016,_xlfn.IFS(D380=1,VLOOKUP(H380,[1]Priv_Workers!$B$2:$BD$55,26,FALSE),D380=2,VLOOKUP(H380,[1]Priv_Workers!$B$2:$BD$55,27,FALSE),D380=3,VLOOKUP(H380,[1]Priv_Workers!$B$2:$BD$55,28,FALSE),D380=4,VLOOKUP(H380,[1]Priv_Workers!$B$2:$BD$55,29,FALSE),D380=5,VLOOKUP(H380,[1]Priv_Workers!$B$2:$BD$55,30,FALSE),D380=6,VLOOKUP(H380,[1]Priv_Workers!$B$2:$BD$55,31,FALSE),D380=7,VLOOKUP(H380,[1]Priv_Workers!$B$2:$BD$55,32,FALSE),D380=8,VLOOKUP(H380,[1]Priv_Workers!$B$2:$BD$55,33,FALSE),D380=9,VLOOKUP(H380,[1]Priv_Workers!$B$2:$BD$55,34,FALSE),D380=10,VLOOKUP(H380,[1]Priv_Workers!$B$2:$BD$55,35,FALSE),D380=11,VLOOKUP(H380,[1]Priv_Workers!$B$2:$BD$55,36,FALSE),D380=12,VLOOKUP(H380,[1]Priv_Workers!$B$2:$BD$55,37,FALSE)),C380=2017,_xlfn.IFS(D380=1,VLOOKUP(H380,[1]Priv_Workers!$B$2:$BD$55,38,FALSE),D380=2,VLOOKUP(H380,[1]Priv_Workers!$B$2:$BD$55,39,FALSE),D380=3,VLOOKUP(H380,[1]Priv_Workers!$B$2:$BD$55,40,FALSE),D380=4,VLOOKUP(H380,[1]Priv_Workers!$B$2:$BD$55,41,FALSE),D380=5,VLOOKUP(H380,[1]Priv_Workers!$B$2:$BD$55,42,FALSE),D380=6,VLOOKUP(H380,[1]Priv_Workers!$B$2:$BD$55,43,FALSE),D380=7,VLOOKUP(H380,[1]Priv_Workers!$B$2:$BD$55,43,FALSE),D380=8,VLOOKUP(H380,[1]Priv_Workers!$B$2:$BD$55,44,FALSE),D380=9,VLOOKUP(H380,[1]Priv_Workers!$B$2:$BD$55,45,FALSE),D380=10,VLOOKUP(H380,[1]Priv_Workers!$B$2:$BD$55,46,FALSE),D380=11,VLOOKUP(H380,[1]Priv_Workers!$B$2:$BD$55,47,FALSE),D380=12,VLOOKUP(H380,[1]Priv_Workers!$B$2:$BD$55,48)),C380=2018,_xlfn.IFS(D380=1,VLOOKUP(H380,[1]Priv_Workers!$B$2:$BD$55,49,FALSE),D380=2,VLOOKUP(H380,[1]Priv_Workers!$B$2:$BD$55,50,FALSE),D380=3,VLOOKUP(H380,[1]Priv_Workers!$B$2:$BD$55,51,FALSE),D380=4,VLOOKUP(H380,[1]Priv_Workers!$B$2:$BD$55,52,FALSE),D380=5,VLOOKUP(H380,[1]Priv_Workers!$B$2:$BD$55,53,FALSE),D380=6,VLOOKUP(H380,[1]Priv_Workers!$B$2:$BD$55,54)))</f>
        <v>#N/A</v>
      </c>
      <c r="X380" s="3" t="e">
        <f t="shared" si="43"/>
        <v>#N/A</v>
      </c>
      <c r="Y380" s="2" t="e">
        <f>_xlfn.IFS(C380=2014, _xlfn.IFS(E380=1, VLOOKUP(H380, [1]Wage_Info!$B$2:$AH$55, 2, FALSE), E380=2, VLOOKUP(H380, [1]Wage_Info!$B$2:$AH$55, 3, FALSE), E380=3, VLOOKUP(H380, [1]Wage_Info!$B$2:$AH$55, 4, FALSE), E380=4, VLOOKUP(H380, [1]Wage_Info!$B$2:$AH$55, 5, FALSE)), C380=2015, _xlfn.IFS(E380=1, VLOOKUP(H380, [1]Wage_Info!$B$2:$AH$55, 6, FALSE), E380=2, VLOOKUP(H380, [1]Wage_Info!$B$2:$AH$55, 7, FALSE), E380=3, VLOOKUP(H380, [1]Wage_Info!$B$2:$AH$55, 8, FALSE), E380=4, VLOOKUP(H380, [1]Wage_Info!$B$2:$AH$55, 9, FALSE)), C380=2016, _xlfn.IFS(E380=1, VLOOKUP(H380, [1]Wage_Info!$B$2:$AH$55, 10, FALSE), E380=2, VLOOKUP(H380, [1]Wage_Info!$B$2:$AH$55, 11, FALSE), E380=3, VLOOKUP(H380, [1]Wage_Info!$B$2:$AH$55, 12, FALSE), E380=4, VLOOKUP(H380, [1]Wage_Info!$B$2:$AH$55, 13, FALSE)), C380=2017, _xlfn.IFS(E380=1, VLOOKUP(H380, [1]Wage_Info!$B$2:$AH$55, 14, FALSE), E380=2, VLOOKUP(H380, [1]Wage_Info!$B$2:$AH$55, 15, FALSE), E380=3, VLOOKUP(H380, [1]Wage_Info!$B$2:$AH$55, 16, FALSE), E380=4, VLOOKUP(H380, [1]Wage_Info!$B$2:$AH$55, 17, FALSE)), C380 = 2018, _xlfn.IFS(E380=1, VLOOKUP(H380, [1]Wage_Info!$B$2:$AH$55, 18, FALSE), E380=3, VLOOKUP(H380, [1]Wage_Info!$B$2:$AH$55, 19, FALSE)))</f>
        <v>#N/A</v>
      </c>
      <c r="Z380" s="2" t="e">
        <f>_xlfn.IFS(C380=2014, _xlfn.IFS(E380=1, VLOOKUP(H380, [1]Wage_Info!$B$2:$AL$55, 20, FALSE), E380=2, VLOOKUP(H380, [1]Wage_Info!$B$2:$AL$55, 21, FALSE), E380=3, VLOOKUP(H380, [1]Wage_Info!$B$2:$AL$55, 22, FALSE), E380=4, VLOOKUP(H380, [1]Wage_Info!$B$2:$AL$55, 23, FALSE)), C380=2015, _xlfn.IFS(E380=1, VLOOKUP(H380, [1]Wage_Info!$B$2:$AL$55, 24, FALSE), E380=2, VLOOKUP(H380, [1]Wage_Info!$B$2:$AL$55, 25, FALSE), E380=3, VLOOKUP(H380, [1]Wage_Info!$B$2:$AL$55, 26, FALSE), E380=4, VLOOKUP(H380, [1]Wage_Info!$B$2:$AL$55, 27, FALSE)), C380=2016, _xlfn.IFS(E380=1, VLOOKUP(H380, [1]Wage_Info!$B$2:$AL$55, 28, FALSE), E380=2, VLOOKUP(H380, [1]Wage_Info!$B$2:$AL$55, 29, FALSE), E380=3, VLOOKUP(H380, [1]Wage_Info!$B$2:$AL$55, 30, FALSE), E380=4, VLOOKUP(H380, [1]Wage_Info!$B$2:$AL$55, 31, FALSE)), C380=2017, _xlfn.IFS(E380=1, VLOOKUP(H380, [1]Wage_Info!$B$2:$AL$55, 32, FALSE), E380=2, VLOOKUP(H380, [1]Wage_Info!$B$2:$AL$55, 33, FALSE), E380=3, VLOOKUP(H380, [1]Wage_Info!$B$2:$AL$55, 34, FALSE), E380=4, VLOOKUP(H380, [1]Wage_Info!$B$2:$AL$55, 35, FALSE)), C380 = 2018, _xlfn.IFS(E380=1, VLOOKUP(H380, [1]Wage_Info!$B$2:$AL$55, 36, FALSE), E380=2, VLOOKUP(H380, [1]Wage_Info!$B$2:$AL$55, 37, FALSE)))</f>
        <v>#N/A</v>
      </c>
      <c r="AA380" s="4" t="e">
        <f t="shared" si="44"/>
        <v>#N/A</v>
      </c>
      <c r="AB380">
        <f>[1]Key!C380</f>
        <v>1</v>
      </c>
      <c r="AC380">
        <f t="shared" si="45"/>
        <v>0</v>
      </c>
      <c r="AD380">
        <f t="shared" si="46"/>
        <v>0</v>
      </c>
      <c r="AE380">
        <f t="shared" si="47"/>
        <v>0</v>
      </c>
      <c r="AF380">
        <f>[1]Key!D380</f>
        <v>0</v>
      </c>
    </row>
    <row r="381" spans="1:32" x14ac:dyDescent="0.3">
      <c r="A381">
        <v>380</v>
      </c>
      <c r="B381">
        <v>60</v>
      </c>
      <c r="C381">
        <v>2014</v>
      </c>
      <c r="D381">
        <v>9</v>
      </c>
      <c r="E381">
        <f t="shared" si="40"/>
        <v>3</v>
      </c>
      <c r="F381">
        <v>2015</v>
      </c>
      <c r="G381" t="s">
        <v>79</v>
      </c>
      <c r="H381" s="1">
        <f>VALUE(IF(G381="foreign",53,SUBSTITUTE(G381,G381,VLOOKUP(G381,[1]Key!$G$2:$H$55,2,))))</f>
        <v>39</v>
      </c>
      <c r="I381" t="s">
        <v>64</v>
      </c>
      <c r="J381">
        <f>VALUE(_xlfn.IFS(I381="foreign",53,I381="fictional",54, I381="unspecified", 55, NOT(OR(I381="foreign",I381="fictional")),SUBSTITUTE(I381,I381,VLOOKUP(I381,[1]Key!$G$2:$H$55,2,))))</f>
        <v>33</v>
      </c>
      <c r="K381">
        <f t="shared" si="41"/>
        <v>0</v>
      </c>
      <c r="L381">
        <f>VLOOKUP(H381, [1]Key!$H$2:$K$54, 2)</f>
        <v>4</v>
      </c>
      <c r="M381">
        <f>VLOOKUP(J381, [1]Key!$H$2:$K$54, 2)</f>
        <v>3</v>
      </c>
      <c r="N381">
        <f>VLOOKUP("*"&amp;G381&amp;"*",[1]Key!$N$2:$O$6,2,FALSE)</f>
        <v>2</v>
      </c>
      <c r="O381">
        <f>VLOOKUP("*"&amp;G381&amp;"*",[1]Key!$R$2:$S$11,2,FALSE)</f>
        <v>3</v>
      </c>
      <c r="P381">
        <v>3082</v>
      </c>
      <c r="Q381" s="2">
        <v>90000000</v>
      </c>
      <c r="R381" t="s">
        <v>49</v>
      </c>
      <c r="S381">
        <f>VLOOKUP(R381, [1]Key!$U$2:$V$50, 2, FALSE)</f>
        <v>7</v>
      </c>
      <c r="T381">
        <f t="shared" si="42"/>
        <v>1</v>
      </c>
      <c r="U381">
        <f>_xlfn.IFS(C381=2018, VLOOKUP(H381, '[1]State Pop'!$B$2:$G$55,6),C381=2017, VLOOKUP(H381, '[1]State Pop'!$B$2:$F$55,5),C381=2016, VLOOKUP(H381, '[1]State Pop'!$B$2:$F$55,4), C381=2015, VLOOKUP(H381, '[1]State Pop'!$B$2:$F$55,3), C381=2014, VLOOKUP(H381, '[1]State Pop'!$B$2:$F$55,2))</f>
        <v>12790341</v>
      </c>
      <c r="V381">
        <f>_xlfn.IFS(C381=2014,_xlfn.IFS(D381=1,VLOOKUP(H381,[1]Film_Workers!$B$2:$BD$55,2,FALSE),D381=2,VLOOKUP(H381,[1]Film_Workers!$B$2:$BD$55,3,FALSE),D381=3,VLOOKUP(H381,[1]Film_Workers!$B$2:$BD$55,4,FALSE),D381=4,VLOOKUP(H381,[1]Film_Workers!$B$2:$BD$55,5,FALSE),D381=5,VLOOKUP(H381,[1]Film_Workers!$B$2:$BD$55,6,FALSE),D381=6,VLOOKUP(H381,[1]Film_Workers!$B$2:$BD$55,7,FALSE),D381=7,VLOOKUP(H381,[1]Film_Workers!$B$2:$BD$55,8,FALSE),D381=8,VLOOKUP(H381,[1]Film_Workers!$B$2:$BD$55,9,FALSE),D381=9,VLOOKUP(H381,[1]Film_Workers!$B$2:$BD$55,10,FALSE),D381=10,VLOOKUP(H381,[1]Film_Workers!$B$2:$BD$55,11,FALSE),D381=11,VLOOKUP(H381,[1]Film_Workers!$B$2:$BD$55,12,FALSE),D381=12,VLOOKUP(H381,[1]Film_Workers!$B$2:$BD$55,13,FALSE)),C381=2015,_xlfn.IFS(D381=1,VLOOKUP(H381,[1]Film_Workers!$B$2:$BD$55,14,FALSE),D381=2,VLOOKUP(H381,[1]Film_Workers!$B$2:$BD$55,15,FALSE),D381=3,VLOOKUP(H381,[1]Film_Workers!$B$2:$BD$55,16,FALSE),D381=4,VLOOKUP(H381,[1]Film_Workers!$B$2:$BD$55,17,FALSE),D381=5,VLOOKUP(H381,[1]Film_Workers!$B$2:$BD$55,18,FALSE),D381=6,VLOOKUP(H381,[1]Film_Workers!$B$2:$BD$55,19,FALSE),D381=7,VLOOKUP(H381,[1]Film_Workers!$B$2:$BD$55,20,FALSE),D381=8,VLOOKUP(H381,[1]Film_Workers!$B$2:$BD$55,21,FALSE),D381=9,VLOOKUP(H381,[1]Film_Workers!$B$2:$BD$55,22,FALSE),D381=10,VLOOKUP(H381,[1]Film_Workers!$B$2:$BD$55,23,FALSE),D381=11,VLOOKUP(H381,[1]Film_Workers!$B$2:$BD$55,24,FALSE),D381=12,VLOOKUP(H381,[1]Film_Workers!$B$2:$BD$55,25,FALSE)),C381=2016,_xlfn.IFS(D381=1,VLOOKUP(H381,[1]Film_Workers!$B$2:$BD$55,26,FALSE),D381=2,VLOOKUP(H381,[1]Film_Workers!$B$2:$BD$55,27,FALSE),D381=3,VLOOKUP(H381,[1]Film_Workers!$B$2:$BD$55,28,FALSE),D381=4,VLOOKUP(H381,[1]Film_Workers!$B$2:$BD$55,29,FALSE),D381=5,VLOOKUP(H381,[1]Film_Workers!$B$2:$BD$55,30,FALSE),D381=6,VLOOKUP(H381,[1]Film_Workers!$B$2:$BD$55,31,FALSE),D381=7,VLOOKUP(H381,[1]Film_Workers!$B$2:$BD$55,32,FALSE),D381=8,VLOOKUP(H381,[1]Film_Workers!$B$2:$BD$55,33,FALSE),D381=9,VLOOKUP(H381,[1]Film_Workers!$B$2:$BD$55,34,FALSE),D381=10,VLOOKUP(H381,[1]Film_Workers!$B$2:$BD$55,35,FALSE),D381=11,VLOOKUP(H381,[1]Film_Workers!$B$2:$BD$55,36,FALSE),D381=12,VLOOKUP(H381,[1]Film_Workers!$B$2:$BD$55,37,FALSE)),C381=2017,_xlfn.IFS(D381=1,VLOOKUP(H381,[1]Film_Workers!$B$2:$BD$55,38,FALSE),D381=2,VLOOKUP(H381,[1]Film_Workers!$B$2:$BD$55,39,FALSE),D381=3,VLOOKUP(H381,[1]Film_Workers!$B$2:$BD$55,40,FALSE),D381=4,VLOOKUP(H381,[1]Film_Workers!$B$2:$BD$55,41,FALSE),D381=5,VLOOKUP(H381,[1]Film_Workers!$B$2:$BD$55,42,FALSE),D381=6,VLOOKUP(H381,[1]Film_Workers!$B$2:$BD$55,43,FALSE),D381=7,VLOOKUP(H381,[1]Film_Workers!$B$2:$BD$55,43,FALSE),D381=8,VLOOKUP(H381,[1]Film_Workers!$B$2:$BD$55,44,FALSE),D381=9,VLOOKUP(H381,[1]Film_Workers!$B$2:$BD$55,45,FALSE),D381=10,VLOOKUP(H381,[1]Film_Workers!$B$2:$BD$55,46,FALSE),D381=11,VLOOKUP(H381,[1]Film_Workers!$B$2:$BD$55,47,FALSE),D381=12,VLOOKUP(H381,[1]Film_Workers!$B$2:$BD$55,48)),C381=2018,_xlfn.IFS(D381=1,VLOOKUP(H381,[1]Film_Workers!$B$2:$BD$55,49,FALSE),D381=2,VLOOKUP(H381,[1]Film_Workers!$B$2:$BD$55,50,FALSE),D381=3,VLOOKUP(H381,[1]Film_Workers!$B$2:$BD$55,51,FALSE),D381=4,VLOOKUP(H381,[1]Film_Workers!$B$2:$BD$55,52,FALSE),D381=5,VLOOKUP(H381,[1]Film_Workers!$B$2:$BD$55,53,FALSE),D381=6,VLOOKUP(H381,[1]Film_Workers!$B$2:$BD$55,54)))</f>
        <v>3131</v>
      </c>
      <c r="W381">
        <f>_xlfn.IFS(C381=2014,_xlfn.IFS(D381=1,VLOOKUP(H381,[1]Priv_Workers!$B$2:$BD$55,2,FALSE),D381=2,VLOOKUP(H381,[1]Priv_Workers!$B$2:$BD$55,3,FALSE),D381=3,VLOOKUP(H381,[1]Priv_Workers!$B$2:$BD$55,4,FALSE),D381=4,VLOOKUP(H381,[1]Priv_Workers!$B$2:$BD$55,5,FALSE),D381=5,VLOOKUP(H381,[1]Priv_Workers!$B$2:$BD$55,6,FALSE),D381=6,VLOOKUP(H381,[1]Priv_Workers!$B$2:$BD$55,7,FALSE),D381=7,VLOOKUP(H381,[1]Priv_Workers!$B$2:$BD$55,8,FALSE),D381=8,VLOOKUP(H381,[1]Priv_Workers!$B$2:$BD$55,9,FALSE),D381=9,VLOOKUP(H381,[1]Priv_Workers!$B$2:$BD$55,10,FALSE),D381=10,VLOOKUP(H381,[1]Priv_Workers!$B$2:$BD$55,11,FALSE),D381=11,VLOOKUP(H381,[1]Priv_Workers!$B$2:$BD$55,12,FALSE),D381=12,VLOOKUP(H381,[1]Priv_Workers!$B$2:$BD$55,13,FALSE)),C381=2015,_xlfn.IFS(D381=1,VLOOKUP(H381,[1]Priv_Workers!$B$2:$BD$55,14,FALSE),D381=2,VLOOKUP(H381,[1]Priv_Workers!$B$2:$BD$55,15,FALSE),D381=3,VLOOKUP(H381,[1]Priv_Workers!$B$2:$BD$55,16,FALSE),D381=4,VLOOKUP(H381,[1]Priv_Workers!$B$2:$BD$55,17,FALSE),D381=5,VLOOKUP(H381,[1]Priv_Workers!$B$2:$BD$55,18,FALSE),D381=6,VLOOKUP(H381,[1]Priv_Workers!$B$2:$BD$55,19,FALSE),D381=7,VLOOKUP(H381,[1]Priv_Workers!$B$2:$BD$55,20,FALSE),D381=8,VLOOKUP(H381,[1]Priv_Workers!$B$2:$BD$55,21,FALSE),D381=9,VLOOKUP(H381,[1]Priv_Workers!$B$2:$BD$55,22,FALSE),D381=10,VLOOKUP(H381,[1]Priv_Workers!$B$2:$BD$55,23,FALSE),D381=11,VLOOKUP(H381,[1]Priv_Workers!$B$2:$BD$55,24,FALSE),D381=12,VLOOKUP(H381,[1]Priv_Workers!$B$2:$BD$55,25,FALSE)),C381=2016,_xlfn.IFS(D381=1,VLOOKUP(H381,[1]Priv_Workers!$B$2:$BD$55,26,FALSE),D381=2,VLOOKUP(H381,[1]Priv_Workers!$B$2:$BD$55,27,FALSE),D381=3,VLOOKUP(H381,[1]Priv_Workers!$B$2:$BD$55,28,FALSE),D381=4,VLOOKUP(H381,[1]Priv_Workers!$B$2:$BD$55,29,FALSE),D381=5,VLOOKUP(H381,[1]Priv_Workers!$B$2:$BD$55,30,FALSE),D381=6,VLOOKUP(H381,[1]Priv_Workers!$B$2:$BD$55,31,FALSE),D381=7,VLOOKUP(H381,[1]Priv_Workers!$B$2:$BD$55,32,FALSE),D381=8,VLOOKUP(H381,[1]Priv_Workers!$B$2:$BD$55,33,FALSE),D381=9,VLOOKUP(H381,[1]Priv_Workers!$B$2:$BD$55,34,FALSE),D381=10,VLOOKUP(H381,[1]Priv_Workers!$B$2:$BD$55,35,FALSE),D381=11,VLOOKUP(H381,[1]Priv_Workers!$B$2:$BD$55,36,FALSE),D381=12,VLOOKUP(H381,[1]Priv_Workers!$B$2:$BD$55,37,FALSE)),C381=2017,_xlfn.IFS(D381=1,VLOOKUP(H381,[1]Priv_Workers!$B$2:$BD$55,38,FALSE),D381=2,VLOOKUP(H381,[1]Priv_Workers!$B$2:$BD$55,39,FALSE),D381=3,VLOOKUP(H381,[1]Priv_Workers!$B$2:$BD$55,40,FALSE),D381=4,VLOOKUP(H381,[1]Priv_Workers!$B$2:$BD$55,41,FALSE),D381=5,VLOOKUP(H381,[1]Priv_Workers!$B$2:$BD$55,42,FALSE),D381=6,VLOOKUP(H381,[1]Priv_Workers!$B$2:$BD$55,43,FALSE),D381=7,VLOOKUP(H381,[1]Priv_Workers!$B$2:$BD$55,43,FALSE),D381=8,VLOOKUP(H381,[1]Priv_Workers!$B$2:$BD$55,44,FALSE),D381=9,VLOOKUP(H381,[1]Priv_Workers!$B$2:$BD$55,45,FALSE),D381=10,VLOOKUP(H381,[1]Priv_Workers!$B$2:$BD$55,46,FALSE),D381=11,VLOOKUP(H381,[1]Priv_Workers!$B$2:$BD$55,47,FALSE),D381=12,VLOOKUP(H381,[1]Priv_Workers!$B$2:$BD$55,48)),C381=2018,_xlfn.IFS(D381=1,VLOOKUP(H381,[1]Priv_Workers!$B$2:$BD$55,49,FALSE),D381=2,VLOOKUP(H381,[1]Priv_Workers!$B$2:$BD$55,50,FALSE),D381=3,VLOOKUP(H381,[1]Priv_Workers!$B$2:$BD$55,51,FALSE),D381=4,VLOOKUP(H381,[1]Priv_Workers!$B$2:$BD$55,52,FALSE),D381=5,VLOOKUP(H381,[1]Priv_Workers!$B$2:$BD$55,53,FALSE),D381=6,VLOOKUP(H381,[1]Priv_Workers!$B$2:$BD$55,54)))</f>
        <v>4994041</v>
      </c>
      <c r="X381" s="3">
        <f t="shared" si="43"/>
        <v>6.2694719566779684E-4</v>
      </c>
      <c r="Y381" s="2">
        <f>_xlfn.IFS(C381=2014, _xlfn.IFS(E381=1, VLOOKUP(H381, [1]Wage_Info!$B$2:$AH$55, 2, FALSE), E381=2, VLOOKUP(H381, [1]Wage_Info!$B$2:$AH$55, 3, FALSE), E381=3, VLOOKUP(H381, [1]Wage_Info!$B$2:$AH$55, 4, FALSE), E381=4, VLOOKUP(H381, [1]Wage_Info!$B$2:$AH$55, 5, FALSE)), C381=2015, _xlfn.IFS(E381=1, VLOOKUP(H381, [1]Wage_Info!$B$2:$AH$55, 6, FALSE), E381=2, VLOOKUP(H381, [1]Wage_Info!$B$2:$AH$55, 7, FALSE), E381=3, VLOOKUP(H381, [1]Wage_Info!$B$2:$AH$55, 8, FALSE), E381=4, VLOOKUP(H381, [1]Wage_Info!$B$2:$AH$55, 9, FALSE)), C381=2016, _xlfn.IFS(E381=1, VLOOKUP(H381, [1]Wage_Info!$B$2:$AH$55, 10, FALSE), E381=2, VLOOKUP(H381, [1]Wage_Info!$B$2:$AH$55, 11, FALSE), E381=3, VLOOKUP(H381, [1]Wage_Info!$B$2:$AH$55, 12, FALSE), E381=4, VLOOKUP(H381, [1]Wage_Info!$B$2:$AH$55, 13, FALSE)), C381=2017, _xlfn.IFS(E381=1, VLOOKUP(H381, [1]Wage_Info!$B$2:$AH$55, 14, FALSE), E381=2, VLOOKUP(H381, [1]Wage_Info!$B$2:$AH$55, 15, FALSE), E381=3, VLOOKUP(H381, [1]Wage_Info!$B$2:$AH$55, 16, FALSE), E381=4, VLOOKUP(H381, [1]Wage_Info!$B$2:$AH$55, 17, FALSE)), C381 = 2018, _xlfn.IFS(E381=1, VLOOKUP(H381, [1]Wage_Info!$B$2:$AH$55, 18, FALSE), E381=3, VLOOKUP(H381, [1]Wage_Info!$B$2:$AH$55, 19, FALSE)))</f>
        <v>47854230</v>
      </c>
      <c r="Z381" s="2">
        <f>_xlfn.IFS(C381=2014, _xlfn.IFS(E381=1, VLOOKUP(H381, [1]Wage_Info!$B$2:$AL$55, 20, FALSE), E381=2, VLOOKUP(H381, [1]Wage_Info!$B$2:$AL$55, 21, FALSE), E381=3, VLOOKUP(H381, [1]Wage_Info!$B$2:$AL$55, 22, FALSE), E381=4, VLOOKUP(H381, [1]Wage_Info!$B$2:$AL$55, 23, FALSE)), C381=2015, _xlfn.IFS(E381=1, VLOOKUP(H381, [1]Wage_Info!$B$2:$AL$55, 24, FALSE), E381=2, VLOOKUP(H381, [1]Wage_Info!$B$2:$AL$55, 25, FALSE), E381=3, VLOOKUP(H381, [1]Wage_Info!$B$2:$AL$55, 26, FALSE), E381=4, VLOOKUP(H381, [1]Wage_Info!$B$2:$AL$55, 27, FALSE)), C381=2016, _xlfn.IFS(E381=1, VLOOKUP(H381, [1]Wage_Info!$B$2:$AL$55, 28, FALSE), E381=2, VLOOKUP(H381, [1]Wage_Info!$B$2:$AL$55, 29, FALSE), E381=3, VLOOKUP(H381, [1]Wage_Info!$B$2:$AL$55, 30, FALSE), E381=4, VLOOKUP(H381, [1]Wage_Info!$B$2:$AL$55, 31, FALSE)), C381=2017, _xlfn.IFS(E381=1, VLOOKUP(H381, [1]Wage_Info!$B$2:$AL$55, 32, FALSE), E381=2, VLOOKUP(H381, [1]Wage_Info!$B$2:$AL$55, 33, FALSE), E381=3, VLOOKUP(H381, [1]Wage_Info!$B$2:$AL$55, 34, FALSE), E381=4, VLOOKUP(H381, [1]Wage_Info!$B$2:$AL$55, 35, FALSE)), C381 = 2018, _xlfn.IFS(E381=1, VLOOKUP(H381, [1]Wage_Info!$B$2:$AL$55, 36, FALSE), E381=2, VLOOKUP(H381, [1]Wage_Info!$B$2:$AL$55, 37, FALSE)))</f>
        <v>60260287576</v>
      </c>
      <c r="AA381" s="4">
        <f t="shared" si="44"/>
        <v>7.9412548338151333E-4</v>
      </c>
      <c r="AB381">
        <f>[1]Key!C381</f>
        <v>1</v>
      </c>
      <c r="AC381">
        <f t="shared" si="45"/>
        <v>0</v>
      </c>
      <c r="AD381">
        <f t="shared" si="46"/>
        <v>0</v>
      </c>
      <c r="AE381">
        <f t="shared" si="47"/>
        <v>0</v>
      </c>
      <c r="AF381">
        <f>[1]Key!D381</f>
        <v>0</v>
      </c>
    </row>
    <row r="382" spans="1:32" x14ac:dyDescent="0.3">
      <c r="A382">
        <v>381</v>
      </c>
      <c r="B382">
        <v>61</v>
      </c>
      <c r="C382">
        <v>2014</v>
      </c>
      <c r="D382">
        <v>3</v>
      </c>
      <c r="E382">
        <f t="shared" si="40"/>
        <v>1</v>
      </c>
      <c r="F382">
        <v>2015</v>
      </c>
      <c r="G382" t="s">
        <v>32</v>
      </c>
      <c r="H382" s="1">
        <f>VALUE(IF(G382="foreign",53,SUBSTITUTE(G382,G382,VLOOKUP(G382,[1]Key!$G$2:$H$55,2,))))</f>
        <v>53</v>
      </c>
      <c r="I382" t="s">
        <v>40</v>
      </c>
      <c r="J382">
        <f>VALUE(_xlfn.IFS(I382="foreign",53,I382="fictional",54, I382="unspecified", 55, NOT(OR(I382="foreign",I382="fictional")),SUBSTITUTE(I382,I382,VLOOKUP(I382,[1]Key!$G$2:$H$55,2,))))</f>
        <v>5</v>
      </c>
      <c r="K382">
        <f t="shared" si="41"/>
        <v>0</v>
      </c>
      <c r="L382">
        <f>VLOOKUP(H382, [1]Key!$H$2:$K$54, 2)</f>
        <v>0</v>
      </c>
      <c r="M382">
        <f>VLOOKUP(J382, [1]Key!$H$2:$K$54, 2)</f>
        <v>3</v>
      </c>
      <c r="N382">
        <f>VLOOKUP("*"&amp;G382&amp;"*",[1]Key!$N$2:$O$6,2,FALSE)</f>
        <v>0</v>
      </c>
      <c r="O382">
        <f>VLOOKUP("*"&amp;G382&amp;"*",[1]Key!$R$2:$S$11,2,FALSE)</f>
        <v>0</v>
      </c>
      <c r="P382">
        <v>3070</v>
      </c>
      <c r="Q382" s="2">
        <v>25000000</v>
      </c>
      <c r="R382" t="s">
        <v>49</v>
      </c>
      <c r="S382">
        <f>VLOOKUP(R382, [1]Key!$U$2:$V$27, 2, FALSE)</f>
        <v>7</v>
      </c>
      <c r="T382">
        <f t="shared" si="42"/>
        <v>1</v>
      </c>
      <c r="U382">
        <f>_xlfn.IFS(C382=2018, VLOOKUP(H382, '[1]State Pop'!$B$2:$G$55,6),C382=2017, VLOOKUP(H382, '[1]State Pop'!$B$2:$F$55,5),C382=2016, VLOOKUP(H382, '[1]State Pop'!$B$2:$F$55,4), C382=2015, VLOOKUP(H382, '[1]State Pop'!$B$2:$F$55,3), C382=2014, VLOOKUP(H382, '[1]State Pop'!$B$2:$F$55,2))</f>
        <v>0</v>
      </c>
      <c r="V382">
        <f>_xlfn.IFS(C382=2014,_xlfn.IFS(D382=1,VLOOKUP(H382,[1]Film_Workers!$B$2:$BD$55,2,FALSE),D382=2,VLOOKUP(H382,[1]Film_Workers!$B$2:$BD$55,3,FALSE),D382=3,VLOOKUP(H382,[1]Film_Workers!$B$2:$BD$55,4,FALSE),D382=4,VLOOKUP(H382,[1]Film_Workers!$B$2:$BD$55,5,FALSE),D382=5,VLOOKUP(H382,[1]Film_Workers!$B$2:$BD$55,6,FALSE),D382=6,VLOOKUP(H382,[1]Film_Workers!$B$2:$BD$55,7,FALSE),D382=7,VLOOKUP(H382,[1]Film_Workers!$B$2:$BD$55,8,FALSE),D382=8,VLOOKUP(H382,[1]Film_Workers!$B$2:$BD$55,9,FALSE),D382=9,VLOOKUP(H382,[1]Film_Workers!$B$2:$BD$55,10,FALSE),D382=10,VLOOKUP(H382,[1]Film_Workers!$B$2:$BD$55,11,FALSE),D382=11,VLOOKUP(H382,[1]Film_Workers!$B$2:$BD$55,12,FALSE),D382=12,VLOOKUP(H382,[1]Film_Workers!$B$2:$BD$55,13,FALSE)),C382=2015,_xlfn.IFS(D382=1,VLOOKUP(H382,[1]Film_Workers!$B$2:$BD$55,14,FALSE),D382=2,VLOOKUP(H382,[1]Film_Workers!$B$2:$BD$55,15,FALSE),D382=3,VLOOKUP(H382,[1]Film_Workers!$B$2:$BD$55,16,FALSE),D382=4,VLOOKUP(H382,[1]Film_Workers!$B$2:$BD$55,17,FALSE),D382=5,VLOOKUP(H382,[1]Film_Workers!$B$2:$BD$55,18,FALSE),D382=6,VLOOKUP(H382,[1]Film_Workers!$B$2:$BD$55,19,FALSE),D382=7,VLOOKUP(H382,[1]Film_Workers!$B$2:$BD$55,20,FALSE),D382=8,VLOOKUP(H382,[1]Film_Workers!$B$2:$BD$55,21,FALSE),D382=9,VLOOKUP(H382,[1]Film_Workers!$B$2:$BD$55,22,FALSE),D382=10,VLOOKUP(H382,[1]Film_Workers!$B$2:$BD$55,23,FALSE),D382=11,VLOOKUP(H382,[1]Film_Workers!$B$2:$BD$55,24,FALSE),D382=12,VLOOKUP(H382,[1]Film_Workers!$B$2:$BD$55,25,FALSE)),C382=2016,_xlfn.IFS(D382=1,VLOOKUP(H382,[1]Film_Workers!$B$2:$BD$55,26,FALSE),D382=2,VLOOKUP(H382,[1]Film_Workers!$B$2:$BD$55,27,FALSE),D382=3,VLOOKUP(H382,[1]Film_Workers!$B$2:$BD$55,28,FALSE),D382=4,VLOOKUP(H382,[1]Film_Workers!$B$2:$BD$55,29,FALSE),D382=5,VLOOKUP(H382,[1]Film_Workers!$B$2:$BD$55,30,FALSE),D382=6,VLOOKUP(H382,[1]Film_Workers!$B$2:$BD$55,31,FALSE),D382=7,VLOOKUP(H382,[1]Film_Workers!$B$2:$BD$55,32,FALSE),D382=8,VLOOKUP(H382,[1]Film_Workers!$B$2:$BD$55,33,FALSE),D382=9,VLOOKUP(H382,[1]Film_Workers!$B$2:$BD$55,34,FALSE),D382=10,VLOOKUP(H382,[1]Film_Workers!$B$2:$BD$55,35,FALSE),D382=11,VLOOKUP(H382,[1]Film_Workers!$B$2:$BD$55,36,FALSE),D382=12,VLOOKUP(H382,[1]Film_Workers!$B$2:$BD$55,37,FALSE)),C382=2017,_xlfn.IFS(D382=1,VLOOKUP(H382,[1]Film_Workers!$B$2:$BD$55,38,FALSE),D382=2,VLOOKUP(H382,[1]Film_Workers!$B$2:$BD$55,39,FALSE),D382=3,VLOOKUP(H382,[1]Film_Workers!$B$2:$BD$55,40,FALSE),D382=4,VLOOKUP(H382,[1]Film_Workers!$B$2:$BD$55,41,FALSE),D382=5,VLOOKUP(H382,[1]Film_Workers!$B$2:$BD$55,42,FALSE),D382=6,VLOOKUP(H382,[1]Film_Workers!$B$2:$BD$55,43,FALSE),D382=7,VLOOKUP(H382,[1]Film_Workers!$B$2:$BD$55,43,FALSE),D382=8,VLOOKUP(H382,[1]Film_Workers!$B$2:$BD$55,44,FALSE),D382=9,VLOOKUP(H382,[1]Film_Workers!$B$2:$BD$55,45,FALSE),D382=10,VLOOKUP(H382,[1]Film_Workers!$B$2:$BD$55,46,FALSE),D382=11,VLOOKUP(H382,[1]Film_Workers!$B$2:$BD$55,47,FALSE),D382=12,VLOOKUP(H382,[1]Film_Workers!$B$2:$BD$55,48)),C382=2018,_xlfn.IFS(D382=1,VLOOKUP(H382,[1]Film_Workers!$B$2:$BD$55,49,FALSE),D382=2,VLOOKUP(H382,[1]Film_Workers!$B$2:$BD$55,50,FALSE),D382=3,VLOOKUP(H382,[1]Film_Workers!$B$2:$BD$55,51,FALSE),D382=4,VLOOKUP(H382,[1]Film_Workers!$B$2:$BD$55,52,FALSE),D382=5,VLOOKUP(H382,[1]Film_Workers!$B$2:$BD$55,53,FALSE),D382=6,VLOOKUP(H382,[1]Film_Workers!$B$2:$BD$55,54)))</f>
        <v>0</v>
      </c>
      <c r="W382">
        <f>_xlfn.IFS(C382=2014,_xlfn.IFS(D382=1,VLOOKUP(H382,[1]Priv_Workers!$B$2:$BD$55,2,FALSE),D382=2,VLOOKUP(H382,[1]Priv_Workers!$B$2:$BD$55,3,FALSE),D382=3,VLOOKUP(H382,[1]Priv_Workers!$B$2:$BD$55,4,FALSE),D382=4,VLOOKUP(H382,[1]Priv_Workers!$B$2:$BD$55,5,FALSE),D382=5,VLOOKUP(H382,[1]Priv_Workers!$B$2:$BD$55,6,FALSE),D382=6,VLOOKUP(H382,[1]Priv_Workers!$B$2:$BD$55,7,FALSE),D382=7,VLOOKUP(H382,[1]Priv_Workers!$B$2:$BD$55,8,FALSE),D382=8,VLOOKUP(H382,[1]Priv_Workers!$B$2:$BD$55,9,FALSE),D382=9,VLOOKUP(H382,[1]Priv_Workers!$B$2:$BD$55,10,FALSE),D382=10,VLOOKUP(H382,[1]Priv_Workers!$B$2:$BD$55,11,FALSE),D382=11,VLOOKUP(H382,[1]Priv_Workers!$B$2:$BD$55,12,FALSE),D382=12,VLOOKUP(H382,[1]Priv_Workers!$B$2:$BD$55,13,FALSE)),C382=2015,_xlfn.IFS(D382=1,VLOOKUP(H382,[1]Priv_Workers!$B$2:$BD$55,14,FALSE),D382=2,VLOOKUP(H382,[1]Priv_Workers!$B$2:$BD$55,15,FALSE),D382=3,VLOOKUP(H382,[1]Priv_Workers!$B$2:$BD$55,16,FALSE),D382=4,VLOOKUP(H382,[1]Priv_Workers!$B$2:$BD$55,17,FALSE),D382=5,VLOOKUP(H382,[1]Priv_Workers!$B$2:$BD$55,18,FALSE),D382=6,VLOOKUP(H382,[1]Priv_Workers!$B$2:$BD$55,19,FALSE),D382=7,VLOOKUP(H382,[1]Priv_Workers!$B$2:$BD$55,20,FALSE),D382=8,VLOOKUP(H382,[1]Priv_Workers!$B$2:$BD$55,21,FALSE),D382=9,VLOOKUP(H382,[1]Priv_Workers!$B$2:$BD$55,22,FALSE),D382=10,VLOOKUP(H382,[1]Priv_Workers!$B$2:$BD$55,23,FALSE),D382=11,VLOOKUP(H382,[1]Priv_Workers!$B$2:$BD$55,24,FALSE),D382=12,VLOOKUP(H382,[1]Priv_Workers!$B$2:$BD$55,25,FALSE)),C382=2016,_xlfn.IFS(D382=1,VLOOKUP(H382,[1]Priv_Workers!$B$2:$BD$55,26,FALSE),D382=2,VLOOKUP(H382,[1]Priv_Workers!$B$2:$BD$55,27,FALSE),D382=3,VLOOKUP(H382,[1]Priv_Workers!$B$2:$BD$55,28,FALSE),D382=4,VLOOKUP(H382,[1]Priv_Workers!$B$2:$BD$55,29,FALSE),D382=5,VLOOKUP(H382,[1]Priv_Workers!$B$2:$BD$55,30,FALSE),D382=6,VLOOKUP(H382,[1]Priv_Workers!$B$2:$BD$55,31,FALSE),D382=7,VLOOKUP(H382,[1]Priv_Workers!$B$2:$BD$55,32,FALSE),D382=8,VLOOKUP(H382,[1]Priv_Workers!$B$2:$BD$55,33,FALSE),D382=9,VLOOKUP(H382,[1]Priv_Workers!$B$2:$BD$55,34,FALSE),D382=10,VLOOKUP(H382,[1]Priv_Workers!$B$2:$BD$55,35,FALSE),D382=11,VLOOKUP(H382,[1]Priv_Workers!$B$2:$BD$55,36,FALSE),D382=12,VLOOKUP(H382,[1]Priv_Workers!$B$2:$BD$55,37,FALSE)),C382=2017,_xlfn.IFS(D382=1,VLOOKUP(H382,[1]Priv_Workers!$B$2:$BD$55,38,FALSE),D382=2,VLOOKUP(H382,[1]Priv_Workers!$B$2:$BD$55,39,FALSE),D382=3,VLOOKUP(H382,[1]Priv_Workers!$B$2:$BD$55,40,FALSE),D382=4,VLOOKUP(H382,[1]Priv_Workers!$B$2:$BD$55,41,FALSE),D382=5,VLOOKUP(H382,[1]Priv_Workers!$B$2:$BD$55,42,FALSE),D382=6,VLOOKUP(H382,[1]Priv_Workers!$B$2:$BD$55,43,FALSE),D382=7,VLOOKUP(H382,[1]Priv_Workers!$B$2:$BD$55,43,FALSE),D382=8,VLOOKUP(H382,[1]Priv_Workers!$B$2:$BD$55,44,FALSE),D382=9,VLOOKUP(H382,[1]Priv_Workers!$B$2:$BD$55,45,FALSE),D382=10,VLOOKUP(H382,[1]Priv_Workers!$B$2:$BD$55,46,FALSE),D382=11,VLOOKUP(H382,[1]Priv_Workers!$B$2:$BD$55,47,FALSE),D382=12,VLOOKUP(H382,[1]Priv_Workers!$B$2:$BD$55,48)),C382=2018,_xlfn.IFS(D382=1,VLOOKUP(H382,[1]Priv_Workers!$B$2:$BD$55,49,FALSE),D382=2,VLOOKUP(H382,[1]Priv_Workers!$B$2:$BD$55,50,FALSE),D382=3,VLOOKUP(H382,[1]Priv_Workers!$B$2:$BD$55,51,FALSE),D382=4,VLOOKUP(H382,[1]Priv_Workers!$B$2:$BD$55,52,FALSE),D382=5,VLOOKUP(H382,[1]Priv_Workers!$B$2:$BD$55,53,FALSE),D382=6,VLOOKUP(H382,[1]Priv_Workers!$B$2:$BD$55,54)))</f>
        <v>0</v>
      </c>
      <c r="X382" s="3" t="e">
        <f t="shared" si="43"/>
        <v>#DIV/0!</v>
      </c>
      <c r="Y382" s="2">
        <f>_xlfn.IFS(C382=2014, _xlfn.IFS(E382=1, VLOOKUP(H382, [1]Wage_Info!$B$2:$AH$55, 2, FALSE), E382=2, VLOOKUP(H382, [1]Wage_Info!$B$2:$AH$55, 3, FALSE), E382=3, VLOOKUP(H382, [1]Wage_Info!$B$2:$AH$55, 4, FALSE), E382=4, VLOOKUP(H382, [1]Wage_Info!$B$2:$AH$55, 5, FALSE)), C382=2015, _xlfn.IFS(E382=1, VLOOKUP(H382, [1]Wage_Info!$B$2:$AH$55, 6, FALSE), E382=2, VLOOKUP(H382, [1]Wage_Info!$B$2:$AH$55, 7, FALSE), E382=3, VLOOKUP(H382, [1]Wage_Info!$B$2:$AH$55, 8, FALSE), E382=4, VLOOKUP(H382, [1]Wage_Info!$B$2:$AH$55, 9, FALSE)), C382=2016, _xlfn.IFS(E382=1, VLOOKUP(H382, [1]Wage_Info!$B$2:$AH$55, 10, FALSE), E382=2, VLOOKUP(H382, [1]Wage_Info!$B$2:$AH$55, 11, FALSE), E382=3, VLOOKUP(H382, [1]Wage_Info!$B$2:$AH$55, 12, FALSE), E382=4, VLOOKUP(H382, [1]Wage_Info!$B$2:$AH$55, 13, FALSE)), C382=2017, _xlfn.IFS(E382=1, VLOOKUP(H382, [1]Wage_Info!$B$2:$AH$55, 14, FALSE), E382=2, VLOOKUP(H382, [1]Wage_Info!$B$2:$AH$55, 15, FALSE), E382=3, VLOOKUP(H382, [1]Wage_Info!$B$2:$AH$55, 16, FALSE), E382=4, VLOOKUP(H382, [1]Wage_Info!$B$2:$AH$55, 17, FALSE)), C382 = 2018, _xlfn.IFS(E382=1, VLOOKUP(H382, [1]Wage_Info!$B$2:$AH$55, 18, FALSE), E382=3, VLOOKUP(H382, [1]Wage_Info!$B$2:$AH$55, 19, FALSE)))</f>
        <v>0</v>
      </c>
      <c r="Z382" s="2">
        <f>_xlfn.IFS(C382=2014, _xlfn.IFS(E382=1, VLOOKUP(H382, [1]Wage_Info!$B$2:$AL$55, 20, FALSE), E382=2, VLOOKUP(H382, [1]Wage_Info!$B$2:$AL$55, 21, FALSE), E382=3, VLOOKUP(H382, [1]Wage_Info!$B$2:$AL$55, 22, FALSE), E382=4, VLOOKUP(H382, [1]Wage_Info!$B$2:$AL$55, 23, FALSE)), C382=2015, _xlfn.IFS(E382=1, VLOOKUP(H382, [1]Wage_Info!$B$2:$AL$55, 24, FALSE), E382=2, VLOOKUP(H382, [1]Wage_Info!$B$2:$AL$55, 25, FALSE), E382=3, VLOOKUP(H382, [1]Wage_Info!$B$2:$AL$55, 26, FALSE), E382=4, VLOOKUP(H382, [1]Wage_Info!$B$2:$AL$55, 27, FALSE)), C382=2016, _xlfn.IFS(E382=1, VLOOKUP(H382, [1]Wage_Info!$B$2:$AL$55, 28, FALSE), E382=2, VLOOKUP(H382, [1]Wage_Info!$B$2:$AL$55, 29, FALSE), E382=3, VLOOKUP(H382, [1]Wage_Info!$B$2:$AL$55, 30, FALSE), E382=4, VLOOKUP(H382, [1]Wage_Info!$B$2:$AL$55, 31, FALSE)), C382=2017, _xlfn.IFS(E382=1, VLOOKUP(H382, [1]Wage_Info!$B$2:$AL$55, 32, FALSE), E382=2, VLOOKUP(H382, [1]Wage_Info!$B$2:$AL$55, 33, FALSE), E382=3, VLOOKUP(H382, [1]Wage_Info!$B$2:$AL$55, 34, FALSE), E382=4, VLOOKUP(H382, [1]Wage_Info!$B$2:$AL$55, 35, FALSE)), C382 = 2018, _xlfn.IFS(E382=1, VLOOKUP(H382, [1]Wage_Info!$B$2:$AL$55, 36, FALSE), E382=2, VLOOKUP(H382, [1]Wage_Info!$B$2:$AL$55, 37, FALSE)))</f>
        <v>0</v>
      </c>
      <c r="AA382" s="4" t="e">
        <f t="shared" si="44"/>
        <v>#DIV/0!</v>
      </c>
      <c r="AB382">
        <f>[1]Key!C382</f>
        <v>1</v>
      </c>
      <c r="AC382">
        <f t="shared" si="45"/>
        <v>0</v>
      </c>
      <c r="AD382">
        <f t="shared" si="46"/>
        <v>0</v>
      </c>
      <c r="AE382">
        <f t="shared" si="47"/>
        <v>0</v>
      </c>
      <c r="AF382">
        <f>[1]Key!D382</f>
        <v>0</v>
      </c>
    </row>
    <row r="383" spans="1:32" x14ac:dyDescent="0.3">
      <c r="A383">
        <v>382</v>
      </c>
      <c r="B383">
        <v>62</v>
      </c>
      <c r="C383">
        <v>2014</v>
      </c>
      <c r="D383">
        <v>5</v>
      </c>
      <c r="E383">
        <f t="shared" si="40"/>
        <v>2</v>
      </c>
      <c r="F383">
        <v>2015</v>
      </c>
      <c r="G383" t="s">
        <v>75</v>
      </c>
      <c r="H383" s="1">
        <f>VALUE(IF(G383="foreign",53,SUBSTITUTE(G383,G383,VLOOKUP(G383,[1]Key!$G$2:$H$55,2,))))</f>
        <v>19</v>
      </c>
      <c r="I383" t="s">
        <v>96</v>
      </c>
      <c r="J383">
        <f>VALUE(_xlfn.IFS(I383="foreign",53,I383="fictional",54, I383="unspecified", 55, NOT(OR(I383="foreign",I383="fictional")),SUBSTITUTE(I383,I383,VLOOKUP(I383,[1]Key!$G$2:$H$55,2,))))</f>
        <v>44</v>
      </c>
      <c r="K383">
        <f t="shared" si="41"/>
        <v>0</v>
      </c>
      <c r="L383">
        <f>VLOOKUP(H383, [1]Key!$H$2:$K$54, 2)</f>
        <v>4</v>
      </c>
      <c r="M383">
        <f>VLOOKUP(J383, [1]Key!$H$2:$K$54, 2)</f>
        <v>3</v>
      </c>
      <c r="N383">
        <f>VLOOKUP("*"&amp;G383&amp;"*",[1]Key!$N$2:$O$6,2,FALSE)</f>
        <v>3</v>
      </c>
      <c r="O383">
        <f>VLOOKUP("*"&amp;G383&amp;"*",[1]Key!$R$2:$S$11,2,FALSE)</f>
        <v>9</v>
      </c>
      <c r="P383">
        <v>3037</v>
      </c>
      <c r="Q383" s="2">
        <v>35000000</v>
      </c>
      <c r="R383" t="s">
        <v>37</v>
      </c>
      <c r="S383">
        <f>VLOOKUP(R383, [1]Key!$U$2:$V$50, 2, FALSE)</f>
        <v>3</v>
      </c>
      <c r="T383">
        <f t="shared" si="42"/>
        <v>0</v>
      </c>
      <c r="U383">
        <f>_xlfn.IFS(C383=2018, VLOOKUP(H383, '[1]State Pop'!$B$2:$G$55,6),C383=2017, VLOOKUP(H383, '[1]State Pop'!$B$2:$F$55,5),C383=2016, VLOOKUP(H383, '[1]State Pop'!$B$2:$F$55,4), C383=2015, VLOOKUP(H383, '[1]State Pop'!$B$2:$F$55,3), C383=2014, VLOOKUP(H383, '[1]State Pop'!$B$2:$F$55,2))</f>
        <v>4648797</v>
      </c>
      <c r="V383">
        <f>_xlfn.IFS(C383=2014,_xlfn.IFS(D383=1,VLOOKUP(H383,[1]Film_Workers!$B$2:$BD$55,2,FALSE),D383=2,VLOOKUP(H383,[1]Film_Workers!$B$2:$BD$55,3,FALSE),D383=3,VLOOKUP(H383,[1]Film_Workers!$B$2:$BD$55,4,FALSE),D383=4,VLOOKUP(H383,[1]Film_Workers!$B$2:$BD$55,5,FALSE),D383=5,VLOOKUP(H383,[1]Film_Workers!$B$2:$BD$55,6,FALSE),D383=6,VLOOKUP(H383,[1]Film_Workers!$B$2:$BD$55,7,FALSE),D383=7,VLOOKUP(H383,[1]Film_Workers!$B$2:$BD$55,8,FALSE),D383=8,VLOOKUP(H383,[1]Film_Workers!$B$2:$BD$55,9,FALSE),D383=9,VLOOKUP(H383,[1]Film_Workers!$B$2:$BD$55,10,FALSE),D383=10,VLOOKUP(H383,[1]Film_Workers!$B$2:$BD$55,11,FALSE),D383=11,VLOOKUP(H383,[1]Film_Workers!$B$2:$BD$55,12,FALSE),D383=12,VLOOKUP(H383,[1]Film_Workers!$B$2:$BD$55,13,FALSE)),C383=2015,_xlfn.IFS(D383=1,VLOOKUP(H383,[1]Film_Workers!$B$2:$BD$55,14,FALSE),D383=2,VLOOKUP(H383,[1]Film_Workers!$B$2:$BD$55,15,FALSE),D383=3,VLOOKUP(H383,[1]Film_Workers!$B$2:$BD$55,16,FALSE),D383=4,VLOOKUP(H383,[1]Film_Workers!$B$2:$BD$55,17,FALSE),D383=5,VLOOKUP(H383,[1]Film_Workers!$B$2:$BD$55,18,FALSE),D383=6,VLOOKUP(H383,[1]Film_Workers!$B$2:$BD$55,19,FALSE),D383=7,VLOOKUP(H383,[1]Film_Workers!$B$2:$BD$55,20,FALSE),D383=8,VLOOKUP(H383,[1]Film_Workers!$B$2:$BD$55,21,FALSE),D383=9,VLOOKUP(H383,[1]Film_Workers!$B$2:$BD$55,22,FALSE),D383=10,VLOOKUP(H383,[1]Film_Workers!$B$2:$BD$55,23,FALSE),D383=11,VLOOKUP(H383,[1]Film_Workers!$B$2:$BD$55,24,FALSE),D383=12,VLOOKUP(H383,[1]Film_Workers!$B$2:$BD$55,25,FALSE)),C383=2016,_xlfn.IFS(D383=1,VLOOKUP(H383,[1]Film_Workers!$B$2:$BD$55,26,FALSE),D383=2,VLOOKUP(H383,[1]Film_Workers!$B$2:$BD$55,27,FALSE),D383=3,VLOOKUP(H383,[1]Film_Workers!$B$2:$BD$55,28,FALSE),D383=4,VLOOKUP(H383,[1]Film_Workers!$B$2:$BD$55,29,FALSE),D383=5,VLOOKUP(H383,[1]Film_Workers!$B$2:$BD$55,30,FALSE),D383=6,VLOOKUP(H383,[1]Film_Workers!$B$2:$BD$55,31,FALSE),D383=7,VLOOKUP(H383,[1]Film_Workers!$B$2:$BD$55,32,FALSE),D383=8,VLOOKUP(H383,[1]Film_Workers!$B$2:$BD$55,33,FALSE),D383=9,VLOOKUP(H383,[1]Film_Workers!$B$2:$BD$55,34,FALSE),D383=10,VLOOKUP(H383,[1]Film_Workers!$B$2:$BD$55,35,FALSE),D383=11,VLOOKUP(H383,[1]Film_Workers!$B$2:$BD$55,36,FALSE),D383=12,VLOOKUP(H383,[1]Film_Workers!$B$2:$BD$55,37,FALSE)),C383=2017,_xlfn.IFS(D383=1,VLOOKUP(H383,[1]Film_Workers!$B$2:$BD$55,38,FALSE),D383=2,VLOOKUP(H383,[1]Film_Workers!$B$2:$BD$55,39,FALSE),D383=3,VLOOKUP(H383,[1]Film_Workers!$B$2:$BD$55,40,FALSE),D383=4,VLOOKUP(H383,[1]Film_Workers!$B$2:$BD$55,41,FALSE),D383=5,VLOOKUP(H383,[1]Film_Workers!$B$2:$BD$55,42,FALSE),D383=6,VLOOKUP(H383,[1]Film_Workers!$B$2:$BD$55,43,FALSE),D383=7,VLOOKUP(H383,[1]Film_Workers!$B$2:$BD$55,43,FALSE),D383=8,VLOOKUP(H383,[1]Film_Workers!$B$2:$BD$55,44,FALSE),D383=9,VLOOKUP(H383,[1]Film_Workers!$B$2:$BD$55,45,FALSE),D383=10,VLOOKUP(H383,[1]Film_Workers!$B$2:$BD$55,46,FALSE),D383=11,VLOOKUP(H383,[1]Film_Workers!$B$2:$BD$55,47,FALSE),D383=12,VLOOKUP(H383,[1]Film_Workers!$B$2:$BD$55,48)),C383=2018,_xlfn.IFS(D383=1,VLOOKUP(H383,[1]Film_Workers!$B$2:$BD$55,49,FALSE),D383=2,VLOOKUP(H383,[1]Film_Workers!$B$2:$BD$55,50,FALSE),D383=3,VLOOKUP(H383,[1]Film_Workers!$B$2:$BD$55,51,FALSE),D383=4,VLOOKUP(H383,[1]Film_Workers!$B$2:$BD$55,52,FALSE),D383=5,VLOOKUP(H383,[1]Film_Workers!$B$2:$BD$55,53,FALSE),D383=6,VLOOKUP(H383,[1]Film_Workers!$B$2:$BD$55,54)))</f>
        <v>7096</v>
      </c>
      <c r="W383">
        <f>_xlfn.IFS(C383=2014,_xlfn.IFS(D383=1,VLOOKUP(H383,[1]Priv_Workers!$B$2:$BD$55,2,FALSE),D383=2,VLOOKUP(H383,[1]Priv_Workers!$B$2:$BD$55,3,FALSE),D383=3,VLOOKUP(H383,[1]Priv_Workers!$B$2:$BD$55,4,FALSE),D383=4,VLOOKUP(H383,[1]Priv_Workers!$B$2:$BD$55,5,FALSE),D383=5,VLOOKUP(H383,[1]Priv_Workers!$B$2:$BD$55,6,FALSE),D383=6,VLOOKUP(H383,[1]Priv_Workers!$B$2:$BD$55,7,FALSE),D383=7,VLOOKUP(H383,[1]Priv_Workers!$B$2:$BD$55,8,FALSE),D383=8,VLOOKUP(H383,[1]Priv_Workers!$B$2:$BD$55,9,FALSE),D383=9,VLOOKUP(H383,[1]Priv_Workers!$B$2:$BD$55,10,FALSE),D383=10,VLOOKUP(H383,[1]Priv_Workers!$B$2:$BD$55,11,FALSE),D383=11,VLOOKUP(H383,[1]Priv_Workers!$B$2:$BD$55,12,FALSE),D383=12,VLOOKUP(H383,[1]Priv_Workers!$B$2:$BD$55,13,FALSE)),C383=2015,_xlfn.IFS(D383=1,VLOOKUP(H383,[1]Priv_Workers!$B$2:$BD$55,14,FALSE),D383=2,VLOOKUP(H383,[1]Priv_Workers!$B$2:$BD$55,15,FALSE),D383=3,VLOOKUP(H383,[1]Priv_Workers!$B$2:$BD$55,16,FALSE),D383=4,VLOOKUP(H383,[1]Priv_Workers!$B$2:$BD$55,17,FALSE),D383=5,VLOOKUP(H383,[1]Priv_Workers!$B$2:$BD$55,18,FALSE),D383=6,VLOOKUP(H383,[1]Priv_Workers!$B$2:$BD$55,19,FALSE),D383=7,VLOOKUP(H383,[1]Priv_Workers!$B$2:$BD$55,20,FALSE),D383=8,VLOOKUP(H383,[1]Priv_Workers!$B$2:$BD$55,21,FALSE),D383=9,VLOOKUP(H383,[1]Priv_Workers!$B$2:$BD$55,22,FALSE),D383=10,VLOOKUP(H383,[1]Priv_Workers!$B$2:$BD$55,23,FALSE),D383=11,VLOOKUP(H383,[1]Priv_Workers!$B$2:$BD$55,24,FALSE),D383=12,VLOOKUP(H383,[1]Priv_Workers!$B$2:$BD$55,25,FALSE)),C383=2016,_xlfn.IFS(D383=1,VLOOKUP(H383,[1]Priv_Workers!$B$2:$BD$55,26,FALSE),D383=2,VLOOKUP(H383,[1]Priv_Workers!$B$2:$BD$55,27,FALSE),D383=3,VLOOKUP(H383,[1]Priv_Workers!$B$2:$BD$55,28,FALSE),D383=4,VLOOKUP(H383,[1]Priv_Workers!$B$2:$BD$55,29,FALSE),D383=5,VLOOKUP(H383,[1]Priv_Workers!$B$2:$BD$55,30,FALSE),D383=6,VLOOKUP(H383,[1]Priv_Workers!$B$2:$BD$55,31,FALSE),D383=7,VLOOKUP(H383,[1]Priv_Workers!$B$2:$BD$55,32,FALSE),D383=8,VLOOKUP(H383,[1]Priv_Workers!$B$2:$BD$55,33,FALSE),D383=9,VLOOKUP(H383,[1]Priv_Workers!$B$2:$BD$55,34,FALSE),D383=10,VLOOKUP(H383,[1]Priv_Workers!$B$2:$BD$55,35,FALSE),D383=11,VLOOKUP(H383,[1]Priv_Workers!$B$2:$BD$55,36,FALSE),D383=12,VLOOKUP(H383,[1]Priv_Workers!$B$2:$BD$55,37,FALSE)),C383=2017,_xlfn.IFS(D383=1,VLOOKUP(H383,[1]Priv_Workers!$B$2:$BD$55,38,FALSE),D383=2,VLOOKUP(H383,[1]Priv_Workers!$B$2:$BD$55,39,FALSE),D383=3,VLOOKUP(H383,[1]Priv_Workers!$B$2:$BD$55,40,FALSE),D383=4,VLOOKUP(H383,[1]Priv_Workers!$B$2:$BD$55,41,FALSE),D383=5,VLOOKUP(H383,[1]Priv_Workers!$B$2:$BD$55,42,FALSE),D383=6,VLOOKUP(H383,[1]Priv_Workers!$B$2:$BD$55,43,FALSE),D383=7,VLOOKUP(H383,[1]Priv_Workers!$B$2:$BD$55,43,FALSE),D383=8,VLOOKUP(H383,[1]Priv_Workers!$B$2:$BD$55,44,FALSE),D383=9,VLOOKUP(H383,[1]Priv_Workers!$B$2:$BD$55,45,FALSE),D383=10,VLOOKUP(H383,[1]Priv_Workers!$B$2:$BD$55,46,FALSE),D383=11,VLOOKUP(H383,[1]Priv_Workers!$B$2:$BD$55,47,FALSE),D383=12,VLOOKUP(H383,[1]Priv_Workers!$B$2:$BD$55,48)),C383=2018,_xlfn.IFS(D383=1,VLOOKUP(H383,[1]Priv_Workers!$B$2:$BD$55,49,FALSE),D383=2,VLOOKUP(H383,[1]Priv_Workers!$B$2:$BD$55,50,FALSE),D383=3,VLOOKUP(H383,[1]Priv_Workers!$B$2:$BD$55,51,FALSE),D383=4,VLOOKUP(H383,[1]Priv_Workers!$B$2:$BD$55,52,FALSE),D383=5,VLOOKUP(H383,[1]Priv_Workers!$B$2:$BD$55,53,FALSE),D383=6,VLOOKUP(H383,[1]Priv_Workers!$B$2:$BD$55,54)))</f>
        <v>1611454</v>
      </c>
      <c r="X383" s="3">
        <f t="shared" si="43"/>
        <v>4.4034766118052392E-3</v>
      </c>
      <c r="Y383" s="2">
        <f>_xlfn.IFS(C383=2014, _xlfn.IFS(E383=1, VLOOKUP(H383, [1]Wage_Info!$B$2:$AH$55, 2, FALSE), E383=2, VLOOKUP(H383, [1]Wage_Info!$B$2:$AH$55, 3, FALSE), E383=3, VLOOKUP(H383, [1]Wage_Info!$B$2:$AH$55, 4, FALSE), E383=4, VLOOKUP(H383, [1]Wage_Info!$B$2:$AH$55, 5, FALSE)), C383=2015, _xlfn.IFS(E383=1, VLOOKUP(H383, [1]Wage_Info!$B$2:$AH$55, 6, FALSE), E383=2, VLOOKUP(H383, [1]Wage_Info!$B$2:$AH$55, 7, FALSE), E383=3, VLOOKUP(H383, [1]Wage_Info!$B$2:$AH$55, 8, FALSE), E383=4, VLOOKUP(H383, [1]Wage_Info!$B$2:$AH$55, 9, FALSE)), C383=2016, _xlfn.IFS(E383=1, VLOOKUP(H383, [1]Wage_Info!$B$2:$AH$55, 10, FALSE), E383=2, VLOOKUP(H383, [1]Wage_Info!$B$2:$AH$55, 11, FALSE), E383=3, VLOOKUP(H383, [1]Wage_Info!$B$2:$AH$55, 12, FALSE), E383=4, VLOOKUP(H383, [1]Wage_Info!$B$2:$AH$55, 13, FALSE)), C383=2017, _xlfn.IFS(E383=1, VLOOKUP(H383, [1]Wage_Info!$B$2:$AH$55, 14, FALSE), E383=2, VLOOKUP(H383, [1]Wage_Info!$B$2:$AH$55, 15, FALSE), E383=3, VLOOKUP(H383, [1]Wage_Info!$B$2:$AH$55, 16, FALSE), E383=4, VLOOKUP(H383, [1]Wage_Info!$B$2:$AH$55, 17, FALSE)), C383 = 2018, _xlfn.IFS(E383=1, VLOOKUP(H383, [1]Wage_Info!$B$2:$AH$55, 18, FALSE), E383=3, VLOOKUP(H383, [1]Wage_Info!$B$2:$AH$55, 19, FALSE)))</f>
        <v>80265988</v>
      </c>
      <c r="Z383" s="2">
        <f>_xlfn.IFS(C383=2014, _xlfn.IFS(E383=1, VLOOKUP(H383, [1]Wage_Info!$B$2:$AL$55, 20, FALSE), E383=2, VLOOKUP(H383, [1]Wage_Info!$B$2:$AL$55, 21, FALSE), E383=3, VLOOKUP(H383, [1]Wage_Info!$B$2:$AL$55, 22, FALSE), E383=4, VLOOKUP(H383, [1]Wage_Info!$B$2:$AL$55, 23, FALSE)), C383=2015, _xlfn.IFS(E383=1, VLOOKUP(H383, [1]Wage_Info!$B$2:$AL$55, 24, FALSE), E383=2, VLOOKUP(H383, [1]Wage_Info!$B$2:$AL$55, 25, FALSE), E383=3, VLOOKUP(H383, [1]Wage_Info!$B$2:$AL$55, 26, FALSE), E383=4, VLOOKUP(H383, [1]Wage_Info!$B$2:$AL$55, 27, FALSE)), C383=2016, _xlfn.IFS(E383=1, VLOOKUP(H383, [1]Wage_Info!$B$2:$AL$55, 28, FALSE), E383=2, VLOOKUP(H383, [1]Wage_Info!$B$2:$AL$55, 29, FALSE), E383=3, VLOOKUP(H383, [1]Wage_Info!$B$2:$AL$55, 30, FALSE), E383=4, VLOOKUP(H383, [1]Wage_Info!$B$2:$AL$55, 31, FALSE)), C383=2017, _xlfn.IFS(E383=1, VLOOKUP(H383, [1]Wage_Info!$B$2:$AL$55, 32, FALSE), E383=2, VLOOKUP(H383, [1]Wage_Info!$B$2:$AL$55, 33, FALSE), E383=3, VLOOKUP(H383, [1]Wage_Info!$B$2:$AL$55, 34, FALSE), E383=4, VLOOKUP(H383, [1]Wage_Info!$B$2:$AL$55, 35, FALSE)), C383 = 2018, _xlfn.IFS(E383=1, VLOOKUP(H383, [1]Wage_Info!$B$2:$AL$55, 36, FALSE), E383=2, VLOOKUP(H383, [1]Wage_Info!$B$2:$AL$55, 37, FALSE)))</f>
        <v>17677015171</v>
      </c>
      <c r="AA383" s="4">
        <f t="shared" si="44"/>
        <v>4.5406980320795475E-3</v>
      </c>
      <c r="AB383">
        <f>[1]Key!C383</f>
        <v>1</v>
      </c>
      <c r="AC383">
        <f t="shared" si="45"/>
        <v>0</v>
      </c>
      <c r="AD383">
        <f t="shared" si="46"/>
        <v>0</v>
      </c>
      <c r="AE383">
        <f t="shared" si="47"/>
        <v>0</v>
      </c>
      <c r="AF383">
        <f>[1]Key!D383</f>
        <v>0</v>
      </c>
    </row>
    <row r="384" spans="1:32" x14ac:dyDescent="0.3">
      <c r="A384">
        <v>383</v>
      </c>
      <c r="B384">
        <v>63</v>
      </c>
      <c r="C384">
        <v>2014</v>
      </c>
      <c r="D384">
        <v>11</v>
      </c>
      <c r="E384">
        <f t="shared" si="40"/>
        <v>4</v>
      </c>
      <c r="F384">
        <v>2015</v>
      </c>
      <c r="G384" t="s">
        <v>78</v>
      </c>
      <c r="H384" s="1">
        <f>VALUE(IF(G384="foreign",53,SUBSTITUTE(G384,G384,VLOOKUP(G384,[1]Key!$G$2:$H$55,2,))))</f>
        <v>34</v>
      </c>
      <c r="I384" t="s">
        <v>70</v>
      </c>
      <c r="J384">
        <f>VALUE(_xlfn.IFS(I384="foreign",53,I384="fictional",54, I384="unspecified", 55, NOT(OR(I384="foreign",I384="fictional")),SUBSTITUTE(I384,I384,VLOOKUP(I384,[1]Key!$G$2:$H$55,2,))))</f>
        <v>10</v>
      </c>
      <c r="K384">
        <f t="shared" si="41"/>
        <v>0</v>
      </c>
      <c r="L384">
        <f>VLOOKUP(H384, [1]Key!$H$2:$K$54, 2)</f>
        <v>2</v>
      </c>
      <c r="M384">
        <f>VLOOKUP(J384, [1]Key!$H$2:$K$54, 2)</f>
        <v>3</v>
      </c>
      <c r="N384">
        <f>VLOOKUP("*"&amp;G384&amp;"*",[1]Key!$N$2:$O$6,2,FALSE)</f>
        <v>3</v>
      </c>
      <c r="O384">
        <f>VLOOKUP("*"&amp;G384&amp;"*",[1]Key!$R$2:$S$11,2,FALSE)</f>
        <v>7</v>
      </c>
      <c r="P384">
        <v>3031</v>
      </c>
      <c r="Q384" s="2">
        <v>12000000</v>
      </c>
      <c r="R384" t="s">
        <v>66</v>
      </c>
      <c r="S384">
        <f>VLOOKUP(R384, [1]Key!$U$2:$V$50, 2, FALSE)</f>
        <v>4</v>
      </c>
      <c r="T384">
        <f t="shared" si="42"/>
        <v>0</v>
      </c>
      <c r="U384">
        <f>_xlfn.IFS(C384=2018, VLOOKUP(H384, '[1]State Pop'!$B$2:$G$55,6),C384=2017, VLOOKUP(H384, '[1]State Pop'!$B$2:$F$55,5),C384=2016, VLOOKUP(H384, '[1]State Pop'!$B$2:$F$55,4), C384=2015, VLOOKUP(H384, '[1]State Pop'!$B$2:$F$55,3), C384=2014, VLOOKUP(H384, '[1]State Pop'!$B$2:$F$55,2))</f>
        <v>9941160</v>
      </c>
      <c r="V384">
        <f>_xlfn.IFS(C384=2014,_xlfn.IFS(D384=1,VLOOKUP(H384,[1]Film_Workers!$B$2:$BD$55,2,FALSE),D384=2,VLOOKUP(H384,[1]Film_Workers!$B$2:$BD$55,3,FALSE),D384=3,VLOOKUP(H384,[1]Film_Workers!$B$2:$BD$55,4,FALSE),D384=4,VLOOKUP(H384,[1]Film_Workers!$B$2:$BD$55,5,FALSE),D384=5,VLOOKUP(H384,[1]Film_Workers!$B$2:$BD$55,6,FALSE),D384=6,VLOOKUP(H384,[1]Film_Workers!$B$2:$BD$55,7,FALSE),D384=7,VLOOKUP(H384,[1]Film_Workers!$B$2:$BD$55,8,FALSE),D384=8,VLOOKUP(H384,[1]Film_Workers!$B$2:$BD$55,9,FALSE),D384=9,VLOOKUP(H384,[1]Film_Workers!$B$2:$BD$55,10,FALSE),D384=10,VLOOKUP(H384,[1]Film_Workers!$B$2:$BD$55,11,FALSE),D384=11,VLOOKUP(H384,[1]Film_Workers!$B$2:$BD$55,12,FALSE),D384=12,VLOOKUP(H384,[1]Film_Workers!$B$2:$BD$55,13,FALSE)),C384=2015,_xlfn.IFS(D384=1,VLOOKUP(H384,[1]Film_Workers!$B$2:$BD$55,14,FALSE),D384=2,VLOOKUP(H384,[1]Film_Workers!$B$2:$BD$55,15,FALSE),D384=3,VLOOKUP(H384,[1]Film_Workers!$B$2:$BD$55,16,FALSE),D384=4,VLOOKUP(H384,[1]Film_Workers!$B$2:$BD$55,17,FALSE),D384=5,VLOOKUP(H384,[1]Film_Workers!$B$2:$BD$55,18,FALSE),D384=6,VLOOKUP(H384,[1]Film_Workers!$B$2:$BD$55,19,FALSE),D384=7,VLOOKUP(H384,[1]Film_Workers!$B$2:$BD$55,20,FALSE),D384=8,VLOOKUP(H384,[1]Film_Workers!$B$2:$BD$55,21,FALSE),D384=9,VLOOKUP(H384,[1]Film_Workers!$B$2:$BD$55,22,FALSE),D384=10,VLOOKUP(H384,[1]Film_Workers!$B$2:$BD$55,23,FALSE),D384=11,VLOOKUP(H384,[1]Film_Workers!$B$2:$BD$55,24,FALSE),D384=12,VLOOKUP(H384,[1]Film_Workers!$B$2:$BD$55,25,FALSE)),C384=2016,_xlfn.IFS(D384=1,VLOOKUP(H384,[1]Film_Workers!$B$2:$BD$55,26,FALSE),D384=2,VLOOKUP(H384,[1]Film_Workers!$B$2:$BD$55,27,FALSE),D384=3,VLOOKUP(H384,[1]Film_Workers!$B$2:$BD$55,28,FALSE),D384=4,VLOOKUP(H384,[1]Film_Workers!$B$2:$BD$55,29,FALSE),D384=5,VLOOKUP(H384,[1]Film_Workers!$B$2:$BD$55,30,FALSE),D384=6,VLOOKUP(H384,[1]Film_Workers!$B$2:$BD$55,31,FALSE),D384=7,VLOOKUP(H384,[1]Film_Workers!$B$2:$BD$55,32,FALSE),D384=8,VLOOKUP(H384,[1]Film_Workers!$B$2:$BD$55,33,FALSE),D384=9,VLOOKUP(H384,[1]Film_Workers!$B$2:$BD$55,34,FALSE),D384=10,VLOOKUP(H384,[1]Film_Workers!$B$2:$BD$55,35,FALSE),D384=11,VLOOKUP(H384,[1]Film_Workers!$B$2:$BD$55,36,FALSE),D384=12,VLOOKUP(H384,[1]Film_Workers!$B$2:$BD$55,37,FALSE)),C384=2017,_xlfn.IFS(D384=1,VLOOKUP(H384,[1]Film_Workers!$B$2:$BD$55,38,FALSE),D384=2,VLOOKUP(H384,[1]Film_Workers!$B$2:$BD$55,39,FALSE),D384=3,VLOOKUP(H384,[1]Film_Workers!$B$2:$BD$55,40,FALSE),D384=4,VLOOKUP(H384,[1]Film_Workers!$B$2:$BD$55,41,FALSE),D384=5,VLOOKUP(H384,[1]Film_Workers!$B$2:$BD$55,42,FALSE),D384=6,VLOOKUP(H384,[1]Film_Workers!$B$2:$BD$55,43,FALSE),D384=7,VLOOKUP(H384,[1]Film_Workers!$B$2:$BD$55,43,FALSE),D384=8,VLOOKUP(H384,[1]Film_Workers!$B$2:$BD$55,44,FALSE),D384=9,VLOOKUP(H384,[1]Film_Workers!$B$2:$BD$55,45,FALSE),D384=10,VLOOKUP(H384,[1]Film_Workers!$B$2:$BD$55,46,FALSE),D384=11,VLOOKUP(H384,[1]Film_Workers!$B$2:$BD$55,47,FALSE),D384=12,VLOOKUP(H384,[1]Film_Workers!$B$2:$BD$55,48)),C384=2018,_xlfn.IFS(D384=1,VLOOKUP(H384,[1]Film_Workers!$B$2:$BD$55,49,FALSE),D384=2,VLOOKUP(H384,[1]Film_Workers!$B$2:$BD$55,50,FALSE),D384=3,VLOOKUP(H384,[1]Film_Workers!$B$2:$BD$55,51,FALSE),D384=4,VLOOKUP(H384,[1]Film_Workers!$B$2:$BD$55,52,FALSE),D384=5,VLOOKUP(H384,[1]Film_Workers!$B$2:$BD$55,53,FALSE),D384=6,VLOOKUP(H384,[1]Film_Workers!$B$2:$BD$55,54)))</f>
        <v>956</v>
      </c>
      <c r="W384">
        <f>_xlfn.IFS(C384=2014,_xlfn.IFS(D384=1,VLOOKUP(H384,[1]Priv_Workers!$B$2:$BD$55,2,FALSE),D384=2,VLOOKUP(H384,[1]Priv_Workers!$B$2:$BD$55,3,FALSE),D384=3,VLOOKUP(H384,[1]Priv_Workers!$B$2:$BD$55,4,FALSE),D384=4,VLOOKUP(H384,[1]Priv_Workers!$B$2:$BD$55,5,FALSE),D384=5,VLOOKUP(H384,[1]Priv_Workers!$B$2:$BD$55,6,FALSE),D384=6,VLOOKUP(H384,[1]Priv_Workers!$B$2:$BD$55,7,FALSE),D384=7,VLOOKUP(H384,[1]Priv_Workers!$B$2:$BD$55,8,FALSE),D384=8,VLOOKUP(H384,[1]Priv_Workers!$B$2:$BD$55,9,FALSE),D384=9,VLOOKUP(H384,[1]Priv_Workers!$B$2:$BD$55,10,FALSE),D384=10,VLOOKUP(H384,[1]Priv_Workers!$B$2:$BD$55,11,FALSE),D384=11,VLOOKUP(H384,[1]Priv_Workers!$B$2:$BD$55,12,FALSE),D384=12,VLOOKUP(H384,[1]Priv_Workers!$B$2:$BD$55,13,FALSE)),C384=2015,_xlfn.IFS(D384=1,VLOOKUP(H384,[1]Priv_Workers!$B$2:$BD$55,14,FALSE),D384=2,VLOOKUP(H384,[1]Priv_Workers!$B$2:$BD$55,15,FALSE),D384=3,VLOOKUP(H384,[1]Priv_Workers!$B$2:$BD$55,16,FALSE),D384=4,VLOOKUP(H384,[1]Priv_Workers!$B$2:$BD$55,17,FALSE),D384=5,VLOOKUP(H384,[1]Priv_Workers!$B$2:$BD$55,18,FALSE),D384=6,VLOOKUP(H384,[1]Priv_Workers!$B$2:$BD$55,19,FALSE),D384=7,VLOOKUP(H384,[1]Priv_Workers!$B$2:$BD$55,20,FALSE),D384=8,VLOOKUP(H384,[1]Priv_Workers!$B$2:$BD$55,21,FALSE),D384=9,VLOOKUP(H384,[1]Priv_Workers!$B$2:$BD$55,22,FALSE),D384=10,VLOOKUP(H384,[1]Priv_Workers!$B$2:$BD$55,23,FALSE),D384=11,VLOOKUP(H384,[1]Priv_Workers!$B$2:$BD$55,24,FALSE),D384=12,VLOOKUP(H384,[1]Priv_Workers!$B$2:$BD$55,25,FALSE)),C384=2016,_xlfn.IFS(D384=1,VLOOKUP(H384,[1]Priv_Workers!$B$2:$BD$55,26,FALSE),D384=2,VLOOKUP(H384,[1]Priv_Workers!$B$2:$BD$55,27,FALSE),D384=3,VLOOKUP(H384,[1]Priv_Workers!$B$2:$BD$55,28,FALSE),D384=4,VLOOKUP(H384,[1]Priv_Workers!$B$2:$BD$55,29,FALSE),D384=5,VLOOKUP(H384,[1]Priv_Workers!$B$2:$BD$55,30,FALSE),D384=6,VLOOKUP(H384,[1]Priv_Workers!$B$2:$BD$55,31,FALSE),D384=7,VLOOKUP(H384,[1]Priv_Workers!$B$2:$BD$55,32,FALSE),D384=8,VLOOKUP(H384,[1]Priv_Workers!$B$2:$BD$55,33,FALSE),D384=9,VLOOKUP(H384,[1]Priv_Workers!$B$2:$BD$55,34,FALSE),D384=10,VLOOKUP(H384,[1]Priv_Workers!$B$2:$BD$55,35,FALSE),D384=11,VLOOKUP(H384,[1]Priv_Workers!$B$2:$BD$55,36,FALSE),D384=12,VLOOKUP(H384,[1]Priv_Workers!$B$2:$BD$55,37,FALSE)),C384=2017,_xlfn.IFS(D384=1,VLOOKUP(H384,[1]Priv_Workers!$B$2:$BD$55,38,FALSE),D384=2,VLOOKUP(H384,[1]Priv_Workers!$B$2:$BD$55,39,FALSE),D384=3,VLOOKUP(H384,[1]Priv_Workers!$B$2:$BD$55,40,FALSE),D384=4,VLOOKUP(H384,[1]Priv_Workers!$B$2:$BD$55,41,FALSE),D384=5,VLOOKUP(H384,[1]Priv_Workers!$B$2:$BD$55,42,FALSE),D384=6,VLOOKUP(H384,[1]Priv_Workers!$B$2:$BD$55,43,FALSE),D384=7,VLOOKUP(H384,[1]Priv_Workers!$B$2:$BD$55,43,FALSE),D384=8,VLOOKUP(H384,[1]Priv_Workers!$B$2:$BD$55,44,FALSE),D384=9,VLOOKUP(H384,[1]Priv_Workers!$B$2:$BD$55,45,FALSE),D384=10,VLOOKUP(H384,[1]Priv_Workers!$B$2:$BD$55,46,FALSE),D384=11,VLOOKUP(H384,[1]Priv_Workers!$B$2:$BD$55,47,FALSE),D384=12,VLOOKUP(H384,[1]Priv_Workers!$B$2:$BD$55,48)),C384=2018,_xlfn.IFS(D384=1,VLOOKUP(H384,[1]Priv_Workers!$B$2:$BD$55,49,FALSE),D384=2,VLOOKUP(H384,[1]Priv_Workers!$B$2:$BD$55,50,FALSE),D384=3,VLOOKUP(H384,[1]Priv_Workers!$B$2:$BD$55,51,FALSE),D384=4,VLOOKUP(H384,[1]Priv_Workers!$B$2:$BD$55,52,FALSE),D384=5,VLOOKUP(H384,[1]Priv_Workers!$B$2:$BD$55,53,FALSE),D384=6,VLOOKUP(H384,[1]Priv_Workers!$B$2:$BD$55,54)))</f>
        <v>3436904</v>
      </c>
      <c r="X384" s="3">
        <f t="shared" si="43"/>
        <v>2.7815731833068366E-4</v>
      </c>
      <c r="Y384" s="2">
        <f>_xlfn.IFS(C384=2014, _xlfn.IFS(E384=1, VLOOKUP(H384, [1]Wage_Info!$B$2:$AH$55, 2, FALSE), E384=2, VLOOKUP(H384, [1]Wage_Info!$B$2:$AH$55, 3, FALSE), E384=3, VLOOKUP(H384, [1]Wage_Info!$B$2:$AH$55, 4, FALSE), E384=4, VLOOKUP(H384, [1]Wage_Info!$B$2:$AH$55, 5, FALSE)), C384=2015, _xlfn.IFS(E384=1, VLOOKUP(H384, [1]Wage_Info!$B$2:$AH$55, 6, FALSE), E384=2, VLOOKUP(H384, [1]Wage_Info!$B$2:$AH$55, 7, FALSE), E384=3, VLOOKUP(H384, [1]Wage_Info!$B$2:$AH$55, 8, FALSE), E384=4, VLOOKUP(H384, [1]Wage_Info!$B$2:$AH$55, 9, FALSE)), C384=2016, _xlfn.IFS(E384=1, VLOOKUP(H384, [1]Wage_Info!$B$2:$AH$55, 10, FALSE), E384=2, VLOOKUP(H384, [1]Wage_Info!$B$2:$AH$55, 11, FALSE), E384=3, VLOOKUP(H384, [1]Wage_Info!$B$2:$AH$55, 12, FALSE), E384=4, VLOOKUP(H384, [1]Wage_Info!$B$2:$AH$55, 13, FALSE)), C384=2017, _xlfn.IFS(E384=1, VLOOKUP(H384, [1]Wage_Info!$B$2:$AH$55, 14, FALSE), E384=2, VLOOKUP(H384, [1]Wage_Info!$B$2:$AH$55, 15, FALSE), E384=3, VLOOKUP(H384, [1]Wage_Info!$B$2:$AH$55, 16, FALSE), E384=4, VLOOKUP(H384, [1]Wage_Info!$B$2:$AH$55, 17, FALSE)), C384 = 2018, _xlfn.IFS(E384=1, VLOOKUP(H384, [1]Wage_Info!$B$2:$AH$55, 18, FALSE), E384=3, VLOOKUP(H384, [1]Wage_Info!$B$2:$AH$55, 19, FALSE)))</f>
        <v>20470019</v>
      </c>
      <c r="Z384" s="2">
        <f>_xlfn.IFS(C384=2014, _xlfn.IFS(E384=1, VLOOKUP(H384, [1]Wage_Info!$B$2:$AL$55, 20, FALSE), E384=2, VLOOKUP(H384, [1]Wage_Info!$B$2:$AL$55, 21, FALSE), E384=3, VLOOKUP(H384, [1]Wage_Info!$B$2:$AL$55, 22, FALSE), E384=4, VLOOKUP(H384, [1]Wage_Info!$B$2:$AL$55, 23, FALSE)), C384=2015, _xlfn.IFS(E384=1, VLOOKUP(H384, [1]Wage_Info!$B$2:$AL$55, 24, FALSE), E384=2, VLOOKUP(H384, [1]Wage_Info!$B$2:$AL$55, 25, FALSE), E384=3, VLOOKUP(H384, [1]Wage_Info!$B$2:$AL$55, 26, FALSE), E384=4, VLOOKUP(H384, [1]Wage_Info!$B$2:$AL$55, 27, FALSE)), C384=2016, _xlfn.IFS(E384=1, VLOOKUP(H384, [1]Wage_Info!$B$2:$AL$55, 28, FALSE), E384=2, VLOOKUP(H384, [1]Wage_Info!$B$2:$AL$55, 29, FALSE), E384=3, VLOOKUP(H384, [1]Wage_Info!$B$2:$AL$55, 30, FALSE), E384=4, VLOOKUP(H384, [1]Wage_Info!$B$2:$AL$55, 31, FALSE)), C384=2017, _xlfn.IFS(E384=1, VLOOKUP(H384, [1]Wage_Info!$B$2:$AL$55, 32, FALSE), E384=2, VLOOKUP(H384, [1]Wage_Info!$B$2:$AL$55, 33, FALSE), E384=3, VLOOKUP(H384, [1]Wage_Info!$B$2:$AL$55, 34, FALSE), E384=4, VLOOKUP(H384, [1]Wage_Info!$B$2:$AL$55, 35, FALSE)), C384 = 2018, _xlfn.IFS(E384=1, VLOOKUP(H384, [1]Wage_Info!$B$2:$AL$55, 36, FALSE), E384=2, VLOOKUP(H384, [1]Wage_Info!$B$2:$AL$55, 37, FALSE)))</f>
        <v>39981538821</v>
      </c>
      <c r="AA384" s="4">
        <f t="shared" si="44"/>
        <v>5.119867719860817E-4</v>
      </c>
      <c r="AB384">
        <f>[1]Key!C384</f>
        <v>1</v>
      </c>
      <c r="AC384">
        <f t="shared" si="45"/>
        <v>0</v>
      </c>
      <c r="AD384">
        <f t="shared" si="46"/>
        <v>0</v>
      </c>
      <c r="AE384">
        <f t="shared" si="47"/>
        <v>0</v>
      </c>
      <c r="AF384">
        <f>[1]Key!D384</f>
        <v>0</v>
      </c>
    </row>
    <row r="385" spans="1:32" x14ac:dyDescent="0.3">
      <c r="A385">
        <v>384</v>
      </c>
      <c r="B385">
        <v>64</v>
      </c>
      <c r="E385" t="e">
        <f t="shared" si="40"/>
        <v>#N/A</v>
      </c>
      <c r="F385">
        <v>2015</v>
      </c>
      <c r="G385" t="s">
        <v>40</v>
      </c>
      <c r="H385" s="1">
        <f>VALUE(IF(G385="foreign",53,SUBSTITUTE(G385,G385,VLOOKUP(G385,[1]Key!$G$2:$H$55,2,))))</f>
        <v>5</v>
      </c>
      <c r="I385" t="s">
        <v>97</v>
      </c>
      <c r="J385">
        <f>VALUE(_xlfn.IFS(I385="foreign",53,I385="fictional",54, I385="unspecified", 55, NOT(OR(I385="foreign",I385="fictional")),SUBSTITUTE(I385,I385,VLOOKUP(I385,[1]Key!$G$2:$H$55,2,))))</f>
        <v>54</v>
      </c>
      <c r="K385">
        <f t="shared" si="41"/>
        <v>0</v>
      </c>
      <c r="L385">
        <f>VLOOKUP(H385, [1]Key!$H$2:$K$54, 2)</f>
        <v>3</v>
      </c>
      <c r="M385">
        <f>VLOOKUP(J385, [1]Key!$H$2:$K$54, 2)</f>
        <v>0</v>
      </c>
      <c r="N385">
        <f>VLOOKUP("*"&amp;G385&amp;"*",[1]Key!$N$2:$O$6,2,FALSE)</f>
        <v>4</v>
      </c>
      <c r="O385">
        <f>VLOOKUP("*"&amp;G385&amp;"*",[1]Key!$R$2:$S$11,2,FALSE)</f>
        <v>6</v>
      </c>
      <c r="P385">
        <v>3020</v>
      </c>
      <c r="Q385" s="2">
        <v>100000000</v>
      </c>
      <c r="R385" t="s">
        <v>34</v>
      </c>
      <c r="S385">
        <f>VLOOKUP(R385, [1]Key!$U$2:$V$27, 2, FALSE)</f>
        <v>2</v>
      </c>
      <c r="T385">
        <f t="shared" si="42"/>
        <v>0</v>
      </c>
      <c r="U385" t="e">
        <f>_xlfn.IFS(C385=2018, VLOOKUP(H385, '[1]State Pop'!$B$2:$G$55,6),C385=2017, VLOOKUP(H385, '[1]State Pop'!$B$2:$F$55,5),C385=2016, VLOOKUP(H385, '[1]State Pop'!$B$2:$F$55,4), C385=2015, VLOOKUP(H385, '[1]State Pop'!$B$2:$F$55,3), C385=2014, VLOOKUP(H385, '[1]State Pop'!$B$2:$F$55,2))</f>
        <v>#N/A</v>
      </c>
      <c r="V385" t="e">
        <f>_xlfn.IFS(C385=2014,_xlfn.IFS(D385=1,VLOOKUP(H385,[1]Film_Workers!$B$2:$BD$55,2,FALSE),D385=2,VLOOKUP(H385,[1]Film_Workers!$B$2:$BD$55,3,FALSE),D385=3,VLOOKUP(H385,[1]Film_Workers!$B$2:$BD$55,4,FALSE),D385=4,VLOOKUP(H385,[1]Film_Workers!$B$2:$BD$55,5,FALSE),D385=5,VLOOKUP(H385,[1]Film_Workers!$B$2:$BD$55,6,FALSE),D385=6,VLOOKUP(H385,[1]Film_Workers!$B$2:$BD$55,7,FALSE),D385=7,VLOOKUP(H385,[1]Film_Workers!$B$2:$BD$55,8,FALSE),D385=8,VLOOKUP(H385,[1]Film_Workers!$B$2:$BD$55,9,FALSE),D385=9,VLOOKUP(H385,[1]Film_Workers!$B$2:$BD$55,10,FALSE),D385=10,VLOOKUP(H385,[1]Film_Workers!$B$2:$BD$55,11,FALSE),D385=11,VLOOKUP(H385,[1]Film_Workers!$B$2:$BD$55,12,FALSE),D385=12,VLOOKUP(H385,[1]Film_Workers!$B$2:$BD$55,13,FALSE)),C385=2015,_xlfn.IFS(D385=1,VLOOKUP(H385,[1]Film_Workers!$B$2:$BD$55,14,FALSE),D385=2,VLOOKUP(H385,[1]Film_Workers!$B$2:$BD$55,15,FALSE),D385=3,VLOOKUP(H385,[1]Film_Workers!$B$2:$BD$55,16,FALSE),D385=4,VLOOKUP(H385,[1]Film_Workers!$B$2:$BD$55,17,FALSE),D385=5,VLOOKUP(H385,[1]Film_Workers!$B$2:$BD$55,18,FALSE),D385=6,VLOOKUP(H385,[1]Film_Workers!$B$2:$BD$55,19,FALSE),D385=7,VLOOKUP(H385,[1]Film_Workers!$B$2:$BD$55,20,FALSE),D385=8,VLOOKUP(H385,[1]Film_Workers!$B$2:$BD$55,21,FALSE),D385=9,VLOOKUP(H385,[1]Film_Workers!$B$2:$BD$55,22,FALSE),D385=10,VLOOKUP(H385,[1]Film_Workers!$B$2:$BD$55,23,FALSE),D385=11,VLOOKUP(H385,[1]Film_Workers!$B$2:$BD$55,24,FALSE),D385=12,VLOOKUP(H385,[1]Film_Workers!$B$2:$BD$55,25,FALSE)),C385=2016,_xlfn.IFS(D385=1,VLOOKUP(H385,[1]Film_Workers!$B$2:$BD$55,26,FALSE),D385=2,VLOOKUP(H385,[1]Film_Workers!$B$2:$BD$55,27,FALSE),D385=3,VLOOKUP(H385,[1]Film_Workers!$B$2:$BD$55,28,FALSE),D385=4,VLOOKUP(H385,[1]Film_Workers!$B$2:$BD$55,29,FALSE),D385=5,VLOOKUP(H385,[1]Film_Workers!$B$2:$BD$55,30,FALSE),D385=6,VLOOKUP(H385,[1]Film_Workers!$B$2:$BD$55,31,FALSE),D385=7,VLOOKUP(H385,[1]Film_Workers!$B$2:$BD$55,32,FALSE),D385=8,VLOOKUP(H385,[1]Film_Workers!$B$2:$BD$55,33,FALSE),D385=9,VLOOKUP(H385,[1]Film_Workers!$B$2:$BD$55,34,FALSE),D385=10,VLOOKUP(H385,[1]Film_Workers!$B$2:$BD$55,35,FALSE),D385=11,VLOOKUP(H385,[1]Film_Workers!$B$2:$BD$55,36,FALSE),D385=12,VLOOKUP(H385,[1]Film_Workers!$B$2:$BD$55,37,FALSE)),C385=2017,_xlfn.IFS(D385=1,VLOOKUP(H385,[1]Film_Workers!$B$2:$BD$55,38,FALSE),D385=2,VLOOKUP(H385,[1]Film_Workers!$B$2:$BD$55,39,FALSE),D385=3,VLOOKUP(H385,[1]Film_Workers!$B$2:$BD$55,40,FALSE),D385=4,VLOOKUP(H385,[1]Film_Workers!$B$2:$BD$55,41,FALSE),D385=5,VLOOKUP(H385,[1]Film_Workers!$B$2:$BD$55,42,FALSE),D385=6,VLOOKUP(H385,[1]Film_Workers!$B$2:$BD$55,43,FALSE),D385=7,VLOOKUP(H385,[1]Film_Workers!$B$2:$BD$55,43,FALSE),D385=8,VLOOKUP(H385,[1]Film_Workers!$B$2:$BD$55,44,FALSE),D385=9,VLOOKUP(H385,[1]Film_Workers!$B$2:$BD$55,45,FALSE),D385=10,VLOOKUP(H385,[1]Film_Workers!$B$2:$BD$55,46,FALSE),D385=11,VLOOKUP(H385,[1]Film_Workers!$B$2:$BD$55,47,FALSE),D385=12,VLOOKUP(H385,[1]Film_Workers!$B$2:$BD$55,48)),C385=2018,_xlfn.IFS(D385=1,VLOOKUP(H385,[1]Film_Workers!$B$2:$BD$55,49,FALSE),D385=2,VLOOKUP(H385,[1]Film_Workers!$B$2:$BD$55,50,FALSE),D385=3,VLOOKUP(H385,[1]Film_Workers!$B$2:$BD$55,51,FALSE),D385=4,VLOOKUP(H385,[1]Film_Workers!$B$2:$BD$55,52,FALSE),D385=5,VLOOKUP(H385,[1]Film_Workers!$B$2:$BD$55,53,FALSE),D385=6,VLOOKUP(H385,[1]Film_Workers!$B$2:$BD$55,54)))</f>
        <v>#N/A</v>
      </c>
      <c r="W385" t="e">
        <f>_xlfn.IFS(C385=2014,_xlfn.IFS(D385=1,VLOOKUP(H385,[1]Priv_Workers!$B$2:$BD$55,2,FALSE),D385=2,VLOOKUP(H385,[1]Priv_Workers!$B$2:$BD$55,3,FALSE),D385=3,VLOOKUP(H385,[1]Priv_Workers!$B$2:$BD$55,4,FALSE),D385=4,VLOOKUP(H385,[1]Priv_Workers!$B$2:$BD$55,5,FALSE),D385=5,VLOOKUP(H385,[1]Priv_Workers!$B$2:$BD$55,6,FALSE),D385=6,VLOOKUP(H385,[1]Priv_Workers!$B$2:$BD$55,7,FALSE),D385=7,VLOOKUP(H385,[1]Priv_Workers!$B$2:$BD$55,8,FALSE),D385=8,VLOOKUP(H385,[1]Priv_Workers!$B$2:$BD$55,9,FALSE),D385=9,VLOOKUP(H385,[1]Priv_Workers!$B$2:$BD$55,10,FALSE),D385=10,VLOOKUP(H385,[1]Priv_Workers!$B$2:$BD$55,11,FALSE),D385=11,VLOOKUP(H385,[1]Priv_Workers!$B$2:$BD$55,12,FALSE),D385=12,VLOOKUP(H385,[1]Priv_Workers!$B$2:$BD$55,13,FALSE)),C385=2015,_xlfn.IFS(D385=1,VLOOKUP(H385,[1]Priv_Workers!$B$2:$BD$55,14,FALSE),D385=2,VLOOKUP(H385,[1]Priv_Workers!$B$2:$BD$55,15,FALSE),D385=3,VLOOKUP(H385,[1]Priv_Workers!$B$2:$BD$55,16,FALSE),D385=4,VLOOKUP(H385,[1]Priv_Workers!$B$2:$BD$55,17,FALSE),D385=5,VLOOKUP(H385,[1]Priv_Workers!$B$2:$BD$55,18,FALSE),D385=6,VLOOKUP(H385,[1]Priv_Workers!$B$2:$BD$55,19,FALSE),D385=7,VLOOKUP(H385,[1]Priv_Workers!$B$2:$BD$55,20,FALSE),D385=8,VLOOKUP(H385,[1]Priv_Workers!$B$2:$BD$55,21,FALSE),D385=9,VLOOKUP(H385,[1]Priv_Workers!$B$2:$BD$55,22,FALSE),D385=10,VLOOKUP(H385,[1]Priv_Workers!$B$2:$BD$55,23,FALSE),D385=11,VLOOKUP(H385,[1]Priv_Workers!$B$2:$BD$55,24,FALSE),D385=12,VLOOKUP(H385,[1]Priv_Workers!$B$2:$BD$55,25,FALSE)),C385=2016,_xlfn.IFS(D385=1,VLOOKUP(H385,[1]Priv_Workers!$B$2:$BD$55,26,FALSE),D385=2,VLOOKUP(H385,[1]Priv_Workers!$B$2:$BD$55,27,FALSE),D385=3,VLOOKUP(H385,[1]Priv_Workers!$B$2:$BD$55,28,FALSE),D385=4,VLOOKUP(H385,[1]Priv_Workers!$B$2:$BD$55,29,FALSE),D385=5,VLOOKUP(H385,[1]Priv_Workers!$B$2:$BD$55,30,FALSE),D385=6,VLOOKUP(H385,[1]Priv_Workers!$B$2:$BD$55,31,FALSE),D385=7,VLOOKUP(H385,[1]Priv_Workers!$B$2:$BD$55,32,FALSE),D385=8,VLOOKUP(H385,[1]Priv_Workers!$B$2:$BD$55,33,FALSE),D385=9,VLOOKUP(H385,[1]Priv_Workers!$B$2:$BD$55,34,FALSE),D385=10,VLOOKUP(H385,[1]Priv_Workers!$B$2:$BD$55,35,FALSE),D385=11,VLOOKUP(H385,[1]Priv_Workers!$B$2:$BD$55,36,FALSE),D385=12,VLOOKUP(H385,[1]Priv_Workers!$B$2:$BD$55,37,FALSE)),C385=2017,_xlfn.IFS(D385=1,VLOOKUP(H385,[1]Priv_Workers!$B$2:$BD$55,38,FALSE),D385=2,VLOOKUP(H385,[1]Priv_Workers!$B$2:$BD$55,39,FALSE),D385=3,VLOOKUP(H385,[1]Priv_Workers!$B$2:$BD$55,40,FALSE),D385=4,VLOOKUP(H385,[1]Priv_Workers!$B$2:$BD$55,41,FALSE),D385=5,VLOOKUP(H385,[1]Priv_Workers!$B$2:$BD$55,42,FALSE),D385=6,VLOOKUP(H385,[1]Priv_Workers!$B$2:$BD$55,43,FALSE),D385=7,VLOOKUP(H385,[1]Priv_Workers!$B$2:$BD$55,43,FALSE),D385=8,VLOOKUP(H385,[1]Priv_Workers!$B$2:$BD$55,44,FALSE),D385=9,VLOOKUP(H385,[1]Priv_Workers!$B$2:$BD$55,45,FALSE),D385=10,VLOOKUP(H385,[1]Priv_Workers!$B$2:$BD$55,46,FALSE),D385=11,VLOOKUP(H385,[1]Priv_Workers!$B$2:$BD$55,47,FALSE),D385=12,VLOOKUP(H385,[1]Priv_Workers!$B$2:$BD$55,48)),C385=2018,_xlfn.IFS(D385=1,VLOOKUP(H385,[1]Priv_Workers!$B$2:$BD$55,49,FALSE),D385=2,VLOOKUP(H385,[1]Priv_Workers!$B$2:$BD$55,50,FALSE),D385=3,VLOOKUP(H385,[1]Priv_Workers!$B$2:$BD$55,51,FALSE),D385=4,VLOOKUP(H385,[1]Priv_Workers!$B$2:$BD$55,52,FALSE),D385=5,VLOOKUP(H385,[1]Priv_Workers!$B$2:$BD$55,53,FALSE),D385=6,VLOOKUP(H385,[1]Priv_Workers!$B$2:$BD$55,54)))</f>
        <v>#N/A</v>
      </c>
      <c r="X385" s="3" t="e">
        <f t="shared" si="43"/>
        <v>#N/A</v>
      </c>
      <c r="Y385" s="2" t="e">
        <f>_xlfn.IFS(C385=2014, _xlfn.IFS(E385=1, VLOOKUP(H385, [1]Wage_Info!$B$2:$AH$55, 2, FALSE), E385=2, VLOOKUP(H385, [1]Wage_Info!$B$2:$AH$55, 3, FALSE), E385=3, VLOOKUP(H385, [1]Wage_Info!$B$2:$AH$55, 4, FALSE), E385=4, VLOOKUP(H385, [1]Wage_Info!$B$2:$AH$55, 5, FALSE)), C385=2015, _xlfn.IFS(E385=1, VLOOKUP(H385, [1]Wage_Info!$B$2:$AH$55, 6, FALSE), E385=2, VLOOKUP(H385, [1]Wage_Info!$B$2:$AH$55, 7, FALSE), E385=3, VLOOKUP(H385, [1]Wage_Info!$B$2:$AH$55, 8, FALSE), E385=4, VLOOKUP(H385, [1]Wage_Info!$B$2:$AH$55, 9, FALSE)), C385=2016, _xlfn.IFS(E385=1, VLOOKUP(H385, [1]Wage_Info!$B$2:$AH$55, 10, FALSE), E385=2, VLOOKUP(H385, [1]Wage_Info!$B$2:$AH$55, 11, FALSE), E385=3, VLOOKUP(H385, [1]Wage_Info!$B$2:$AH$55, 12, FALSE), E385=4, VLOOKUP(H385, [1]Wage_Info!$B$2:$AH$55, 13, FALSE)), C385=2017, _xlfn.IFS(E385=1, VLOOKUP(H385, [1]Wage_Info!$B$2:$AH$55, 14, FALSE), E385=2, VLOOKUP(H385, [1]Wage_Info!$B$2:$AH$55, 15, FALSE), E385=3, VLOOKUP(H385, [1]Wage_Info!$B$2:$AH$55, 16, FALSE), E385=4, VLOOKUP(H385, [1]Wage_Info!$B$2:$AH$55, 17, FALSE)), C385 = 2018, _xlfn.IFS(E385=1, VLOOKUP(H385, [1]Wage_Info!$B$2:$AH$55, 18, FALSE), E385=3, VLOOKUP(H385, [1]Wage_Info!$B$2:$AH$55, 19, FALSE)))</f>
        <v>#N/A</v>
      </c>
      <c r="Z385" s="2" t="e">
        <f>_xlfn.IFS(C385=2014, _xlfn.IFS(E385=1, VLOOKUP(H385, [1]Wage_Info!$B$2:$AL$55, 20, FALSE), E385=2, VLOOKUP(H385, [1]Wage_Info!$B$2:$AL$55, 21, FALSE), E385=3, VLOOKUP(H385, [1]Wage_Info!$B$2:$AL$55, 22, FALSE), E385=4, VLOOKUP(H385, [1]Wage_Info!$B$2:$AL$55, 23, FALSE)), C385=2015, _xlfn.IFS(E385=1, VLOOKUP(H385, [1]Wage_Info!$B$2:$AL$55, 24, FALSE), E385=2, VLOOKUP(H385, [1]Wage_Info!$B$2:$AL$55, 25, FALSE), E385=3, VLOOKUP(H385, [1]Wage_Info!$B$2:$AL$55, 26, FALSE), E385=4, VLOOKUP(H385, [1]Wage_Info!$B$2:$AL$55, 27, FALSE)), C385=2016, _xlfn.IFS(E385=1, VLOOKUP(H385, [1]Wage_Info!$B$2:$AL$55, 28, FALSE), E385=2, VLOOKUP(H385, [1]Wage_Info!$B$2:$AL$55, 29, FALSE), E385=3, VLOOKUP(H385, [1]Wage_Info!$B$2:$AL$55, 30, FALSE), E385=4, VLOOKUP(H385, [1]Wage_Info!$B$2:$AL$55, 31, FALSE)), C385=2017, _xlfn.IFS(E385=1, VLOOKUP(H385, [1]Wage_Info!$B$2:$AL$55, 32, FALSE), E385=2, VLOOKUP(H385, [1]Wage_Info!$B$2:$AL$55, 33, FALSE), E385=3, VLOOKUP(H385, [1]Wage_Info!$B$2:$AL$55, 34, FALSE), E385=4, VLOOKUP(H385, [1]Wage_Info!$B$2:$AL$55, 35, FALSE)), C385 = 2018, _xlfn.IFS(E385=1, VLOOKUP(H385, [1]Wage_Info!$B$2:$AL$55, 36, FALSE), E385=2, VLOOKUP(H385, [1]Wage_Info!$B$2:$AL$55, 37, FALSE)))</f>
        <v>#N/A</v>
      </c>
      <c r="AA385" s="4" t="e">
        <f t="shared" si="44"/>
        <v>#N/A</v>
      </c>
      <c r="AB385">
        <f>[1]Key!C385</f>
        <v>0</v>
      </c>
      <c r="AC385">
        <f t="shared" si="45"/>
        <v>1</v>
      </c>
      <c r="AD385">
        <f t="shared" si="46"/>
        <v>0</v>
      </c>
      <c r="AE385">
        <f t="shared" si="47"/>
        <v>1</v>
      </c>
      <c r="AF385">
        <f>[1]Key!D385</f>
        <v>0</v>
      </c>
    </row>
    <row r="386" spans="1:32" x14ac:dyDescent="0.3">
      <c r="A386">
        <v>385</v>
      </c>
      <c r="B386">
        <v>65</v>
      </c>
      <c r="C386">
        <v>2013</v>
      </c>
      <c r="D386">
        <v>1</v>
      </c>
      <c r="E386">
        <f t="shared" ref="E386:E449" si="48">_xlfn.IFS(OR(D386=1,D386= 2,D386= 3), 1, OR(D386=4,D386=5,D386=6), 2, OR(D386=7,D386=8,D386=9), 3, OR(D386=10,D386= 11,D386= 12), 4)</f>
        <v>1</v>
      </c>
      <c r="F386">
        <v>2015</v>
      </c>
      <c r="G386" t="s">
        <v>40</v>
      </c>
      <c r="H386" s="1">
        <f>VALUE(IF(G386="foreign",53,SUBSTITUTE(G386,G386,VLOOKUP(G386,[1]Key!$G$2:$H$55,2,))))</f>
        <v>5</v>
      </c>
      <c r="I386" t="s">
        <v>47</v>
      </c>
      <c r="J386">
        <f>VALUE(_xlfn.IFS(I386="foreign",53,I386="fictional",54, I386="unspecified", 55, NOT(OR(I386="foreign",I386="fictional")),SUBSTITUTE(I386,I386,VLOOKUP(I386,[1]Key!$G$2:$H$55,2,))))</f>
        <v>55</v>
      </c>
      <c r="K386">
        <f t="shared" ref="K386:K449" si="49">IF(H386=J386,1,0)</f>
        <v>0</v>
      </c>
      <c r="L386">
        <f>VLOOKUP(H386, [1]Key!$H$2:$K$54, 2)</f>
        <v>3</v>
      </c>
      <c r="M386">
        <f>VLOOKUP(J386, [1]Key!$H$2:$K$54, 2)</f>
        <v>0</v>
      </c>
      <c r="N386">
        <f>VLOOKUP("*"&amp;G386&amp;"*",[1]Key!$N$2:$O$6,2,FALSE)</f>
        <v>4</v>
      </c>
      <c r="O386">
        <f>VLOOKUP("*"&amp;G386&amp;"*",[1]Key!$R$2:$S$11,2,FALSE)</f>
        <v>6</v>
      </c>
      <c r="P386">
        <v>3014</v>
      </c>
      <c r="Q386" s="2">
        <v>11000000</v>
      </c>
      <c r="R386" t="s">
        <v>33</v>
      </c>
      <c r="S386">
        <f>VLOOKUP(R386, [1]Key!$U$2:$V$27, 2, FALSE)</f>
        <v>1</v>
      </c>
      <c r="T386">
        <f t="shared" ref="T386:T449" si="50">IF(S386 &lt; 7, 0, 1)</f>
        <v>0</v>
      </c>
      <c r="U386" t="e">
        <f>_xlfn.IFS(C386=2018, VLOOKUP(H386, '[1]State Pop'!$B$2:$G$55,6),C386=2017, VLOOKUP(H386, '[1]State Pop'!$B$2:$F$55,5),C386=2016, VLOOKUP(H386, '[1]State Pop'!$B$2:$F$55,4), C386=2015, VLOOKUP(H386, '[1]State Pop'!$B$2:$F$55,3), C386=2014, VLOOKUP(H386, '[1]State Pop'!$B$2:$F$55,2))</f>
        <v>#N/A</v>
      </c>
      <c r="V386" t="e">
        <f>_xlfn.IFS(C386=2014,_xlfn.IFS(D386=1,VLOOKUP(H386,[1]Film_Workers!$B$2:$BD$55,2,FALSE),D386=2,VLOOKUP(H386,[1]Film_Workers!$B$2:$BD$55,3,FALSE),D386=3,VLOOKUP(H386,[1]Film_Workers!$B$2:$BD$55,4,FALSE),D386=4,VLOOKUP(H386,[1]Film_Workers!$B$2:$BD$55,5,FALSE),D386=5,VLOOKUP(H386,[1]Film_Workers!$B$2:$BD$55,6,FALSE),D386=6,VLOOKUP(H386,[1]Film_Workers!$B$2:$BD$55,7,FALSE),D386=7,VLOOKUP(H386,[1]Film_Workers!$B$2:$BD$55,8,FALSE),D386=8,VLOOKUP(H386,[1]Film_Workers!$B$2:$BD$55,9,FALSE),D386=9,VLOOKUP(H386,[1]Film_Workers!$B$2:$BD$55,10,FALSE),D386=10,VLOOKUP(H386,[1]Film_Workers!$B$2:$BD$55,11,FALSE),D386=11,VLOOKUP(H386,[1]Film_Workers!$B$2:$BD$55,12,FALSE),D386=12,VLOOKUP(H386,[1]Film_Workers!$B$2:$BD$55,13,FALSE)),C386=2015,_xlfn.IFS(D386=1,VLOOKUP(H386,[1]Film_Workers!$B$2:$BD$55,14,FALSE),D386=2,VLOOKUP(H386,[1]Film_Workers!$B$2:$BD$55,15,FALSE),D386=3,VLOOKUP(H386,[1]Film_Workers!$B$2:$BD$55,16,FALSE),D386=4,VLOOKUP(H386,[1]Film_Workers!$B$2:$BD$55,17,FALSE),D386=5,VLOOKUP(H386,[1]Film_Workers!$B$2:$BD$55,18,FALSE),D386=6,VLOOKUP(H386,[1]Film_Workers!$B$2:$BD$55,19,FALSE),D386=7,VLOOKUP(H386,[1]Film_Workers!$B$2:$BD$55,20,FALSE),D386=8,VLOOKUP(H386,[1]Film_Workers!$B$2:$BD$55,21,FALSE),D386=9,VLOOKUP(H386,[1]Film_Workers!$B$2:$BD$55,22,FALSE),D386=10,VLOOKUP(H386,[1]Film_Workers!$B$2:$BD$55,23,FALSE),D386=11,VLOOKUP(H386,[1]Film_Workers!$B$2:$BD$55,24,FALSE),D386=12,VLOOKUP(H386,[1]Film_Workers!$B$2:$BD$55,25,FALSE)),C386=2016,_xlfn.IFS(D386=1,VLOOKUP(H386,[1]Film_Workers!$B$2:$BD$55,26,FALSE),D386=2,VLOOKUP(H386,[1]Film_Workers!$B$2:$BD$55,27,FALSE),D386=3,VLOOKUP(H386,[1]Film_Workers!$B$2:$BD$55,28,FALSE),D386=4,VLOOKUP(H386,[1]Film_Workers!$B$2:$BD$55,29,FALSE),D386=5,VLOOKUP(H386,[1]Film_Workers!$B$2:$BD$55,30,FALSE),D386=6,VLOOKUP(H386,[1]Film_Workers!$B$2:$BD$55,31,FALSE),D386=7,VLOOKUP(H386,[1]Film_Workers!$B$2:$BD$55,32,FALSE),D386=8,VLOOKUP(H386,[1]Film_Workers!$B$2:$BD$55,33,FALSE),D386=9,VLOOKUP(H386,[1]Film_Workers!$B$2:$BD$55,34,FALSE),D386=10,VLOOKUP(H386,[1]Film_Workers!$B$2:$BD$55,35,FALSE),D386=11,VLOOKUP(H386,[1]Film_Workers!$B$2:$BD$55,36,FALSE),D386=12,VLOOKUP(H386,[1]Film_Workers!$B$2:$BD$55,37,FALSE)),C386=2017,_xlfn.IFS(D386=1,VLOOKUP(H386,[1]Film_Workers!$B$2:$BD$55,38,FALSE),D386=2,VLOOKUP(H386,[1]Film_Workers!$B$2:$BD$55,39,FALSE),D386=3,VLOOKUP(H386,[1]Film_Workers!$B$2:$BD$55,40,FALSE),D386=4,VLOOKUP(H386,[1]Film_Workers!$B$2:$BD$55,41,FALSE),D386=5,VLOOKUP(H386,[1]Film_Workers!$B$2:$BD$55,42,FALSE),D386=6,VLOOKUP(H386,[1]Film_Workers!$B$2:$BD$55,43,FALSE),D386=7,VLOOKUP(H386,[1]Film_Workers!$B$2:$BD$55,43,FALSE),D386=8,VLOOKUP(H386,[1]Film_Workers!$B$2:$BD$55,44,FALSE),D386=9,VLOOKUP(H386,[1]Film_Workers!$B$2:$BD$55,45,FALSE),D386=10,VLOOKUP(H386,[1]Film_Workers!$B$2:$BD$55,46,FALSE),D386=11,VLOOKUP(H386,[1]Film_Workers!$B$2:$BD$55,47,FALSE),D386=12,VLOOKUP(H386,[1]Film_Workers!$B$2:$BD$55,48)),C386=2018,_xlfn.IFS(D386=1,VLOOKUP(H386,[1]Film_Workers!$B$2:$BD$55,49,FALSE),D386=2,VLOOKUP(H386,[1]Film_Workers!$B$2:$BD$55,50,FALSE),D386=3,VLOOKUP(H386,[1]Film_Workers!$B$2:$BD$55,51,FALSE),D386=4,VLOOKUP(H386,[1]Film_Workers!$B$2:$BD$55,52,FALSE),D386=5,VLOOKUP(H386,[1]Film_Workers!$B$2:$BD$55,53,FALSE),D386=6,VLOOKUP(H386,[1]Film_Workers!$B$2:$BD$55,54)))</f>
        <v>#N/A</v>
      </c>
      <c r="W386" t="e">
        <f>_xlfn.IFS(C386=2014,_xlfn.IFS(D386=1,VLOOKUP(H386,[1]Priv_Workers!$B$2:$BD$55,2,FALSE),D386=2,VLOOKUP(H386,[1]Priv_Workers!$B$2:$BD$55,3,FALSE),D386=3,VLOOKUP(H386,[1]Priv_Workers!$B$2:$BD$55,4,FALSE),D386=4,VLOOKUP(H386,[1]Priv_Workers!$B$2:$BD$55,5,FALSE),D386=5,VLOOKUP(H386,[1]Priv_Workers!$B$2:$BD$55,6,FALSE),D386=6,VLOOKUP(H386,[1]Priv_Workers!$B$2:$BD$55,7,FALSE),D386=7,VLOOKUP(H386,[1]Priv_Workers!$B$2:$BD$55,8,FALSE),D386=8,VLOOKUP(H386,[1]Priv_Workers!$B$2:$BD$55,9,FALSE),D386=9,VLOOKUP(H386,[1]Priv_Workers!$B$2:$BD$55,10,FALSE),D386=10,VLOOKUP(H386,[1]Priv_Workers!$B$2:$BD$55,11,FALSE),D386=11,VLOOKUP(H386,[1]Priv_Workers!$B$2:$BD$55,12,FALSE),D386=12,VLOOKUP(H386,[1]Priv_Workers!$B$2:$BD$55,13,FALSE)),C386=2015,_xlfn.IFS(D386=1,VLOOKUP(H386,[1]Priv_Workers!$B$2:$BD$55,14,FALSE),D386=2,VLOOKUP(H386,[1]Priv_Workers!$B$2:$BD$55,15,FALSE),D386=3,VLOOKUP(H386,[1]Priv_Workers!$B$2:$BD$55,16,FALSE),D386=4,VLOOKUP(H386,[1]Priv_Workers!$B$2:$BD$55,17,FALSE),D386=5,VLOOKUP(H386,[1]Priv_Workers!$B$2:$BD$55,18,FALSE),D386=6,VLOOKUP(H386,[1]Priv_Workers!$B$2:$BD$55,19,FALSE),D386=7,VLOOKUP(H386,[1]Priv_Workers!$B$2:$BD$55,20,FALSE),D386=8,VLOOKUP(H386,[1]Priv_Workers!$B$2:$BD$55,21,FALSE),D386=9,VLOOKUP(H386,[1]Priv_Workers!$B$2:$BD$55,22,FALSE),D386=10,VLOOKUP(H386,[1]Priv_Workers!$B$2:$BD$55,23,FALSE),D386=11,VLOOKUP(H386,[1]Priv_Workers!$B$2:$BD$55,24,FALSE),D386=12,VLOOKUP(H386,[1]Priv_Workers!$B$2:$BD$55,25,FALSE)),C386=2016,_xlfn.IFS(D386=1,VLOOKUP(H386,[1]Priv_Workers!$B$2:$BD$55,26,FALSE),D386=2,VLOOKUP(H386,[1]Priv_Workers!$B$2:$BD$55,27,FALSE),D386=3,VLOOKUP(H386,[1]Priv_Workers!$B$2:$BD$55,28,FALSE),D386=4,VLOOKUP(H386,[1]Priv_Workers!$B$2:$BD$55,29,FALSE),D386=5,VLOOKUP(H386,[1]Priv_Workers!$B$2:$BD$55,30,FALSE),D386=6,VLOOKUP(H386,[1]Priv_Workers!$B$2:$BD$55,31,FALSE),D386=7,VLOOKUP(H386,[1]Priv_Workers!$B$2:$BD$55,32,FALSE),D386=8,VLOOKUP(H386,[1]Priv_Workers!$B$2:$BD$55,33,FALSE),D386=9,VLOOKUP(H386,[1]Priv_Workers!$B$2:$BD$55,34,FALSE),D386=10,VLOOKUP(H386,[1]Priv_Workers!$B$2:$BD$55,35,FALSE),D386=11,VLOOKUP(H386,[1]Priv_Workers!$B$2:$BD$55,36,FALSE),D386=12,VLOOKUP(H386,[1]Priv_Workers!$B$2:$BD$55,37,FALSE)),C386=2017,_xlfn.IFS(D386=1,VLOOKUP(H386,[1]Priv_Workers!$B$2:$BD$55,38,FALSE),D386=2,VLOOKUP(H386,[1]Priv_Workers!$B$2:$BD$55,39,FALSE),D386=3,VLOOKUP(H386,[1]Priv_Workers!$B$2:$BD$55,40,FALSE),D386=4,VLOOKUP(H386,[1]Priv_Workers!$B$2:$BD$55,41,FALSE),D386=5,VLOOKUP(H386,[1]Priv_Workers!$B$2:$BD$55,42,FALSE),D386=6,VLOOKUP(H386,[1]Priv_Workers!$B$2:$BD$55,43,FALSE),D386=7,VLOOKUP(H386,[1]Priv_Workers!$B$2:$BD$55,43,FALSE),D386=8,VLOOKUP(H386,[1]Priv_Workers!$B$2:$BD$55,44,FALSE),D386=9,VLOOKUP(H386,[1]Priv_Workers!$B$2:$BD$55,45,FALSE),D386=10,VLOOKUP(H386,[1]Priv_Workers!$B$2:$BD$55,46,FALSE),D386=11,VLOOKUP(H386,[1]Priv_Workers!$B$2:$BD$55,47,FALSE),D386=12,VLOOKUP(H386,[1]Priv_Workers!$B$2:$BD$55,48)),C386=2018,_xlfn.IFS(D386=1,VLOOKUP(H386,[1]Priv_Workers!$B$2:$BD$55,49,FALSE),D386=2,VLOOKUP(H386,[1]Priv_Workers!$B$2:$BD$55,50,FALSE),D386=3,VLOOKUP(H386,[1]Priv_Workers!$B$2:$BD$55,51,FALSE),D386=4,VLOOKUP(H386,[1]Priv_Workers!$B$2:$BD$55,52,FALSE),D386=5,VLOOKUP(H386,[1]Priv_Workers!$B$2:$BD$55,53,FALSE),D386=6,VLOOKUP(H386,[1]Priv_Workers!$B$2:$BD$55,54)))</f>
        <v>#N/A</v>
      </c>
      <c r="X386" s="3" t="e">
        <f t="shared" ref="X386:X449" si="51">V386/W386</f>
        <v>#N/A</v>
      </c>
      <c r="Y386" s="2" t="e">
        <f>_xlfn.IFS(C386=2014, _xlfn.IFS(E386=1, VLOOKUP(H386, [1]Wage_Info!$B$2:$AH$55, 2, FALSE), E386=2, VLOOKUP(H386, [1]Wage_Info!$B$2:$AH$55, 3, FALSE), E386=3, VLOOKUP(H386, [1]Wage_Info!$B$2:$AH$55, 4, FALSE), E386=4, VLOOKUP(H386, [1]Wage_Info!$B$2:$AH$55, 5, FALSE)), C386=2015, _xlfn.IFS(E386=1, VLOOKUP(H386, [1]Wage_Info!$B$2:$AH$55, 6, FALSE), E386=2, VLOOKUP(H386, [1]Wage_Info!$B$2:$AH$55, 7, FALSE), E386=3, VLOOKUP(H386, [1]Wage_Info!$B$2:$AH$55, 8, FALSE), E386=4, VLOOKUP(H386, [1]Wage_Info!$B$2:$AH$55, 9, FALSE)), C386=2016, _xlfn.IFS(E386=1, VLOOKUP(H386, [1]Wage_Info!$B$2:$AH$55, 10, FALSE), E386=2, VLOOKUP(H386, [1]Wage_Info!$B$2:$AH$55, 11, FALSE), E386=3, VLOOKUP(H386, [1]Wage_Info!$B$2:$AH$55, 12, FALSE), E386=4, VLOOKUP(H386, [1]Wage_Info!$B$2:$AH$55, 13, FALSE)), C386=2017, _xlfn.IFS(E386=1, VLOOKUP(H386, [1]Wage_Info!$B$2:$AH$55, 14, FALSE), E386=2, VLOOKUP(H386, [1]Wage_Info!$B$2:$AH$55, 15, FALSE), E386=3, VLOOKUP(H386, [1]Wage_Info!$B$2:$AH$55, 16, FALSE), E386=4, VLOOKUP(H386, [1]Wage_Info!$B$2:$AH$55, 17, FALSE)), C386 = 2018, _xlfn.IFS(E386=1, VLOOKUP(H386, [1]Wage_Info!$B$2:$AH$55, 18, FALSE), E386=3, VLOOKUP(H386, [1]Wage_Info!$B$2:$AH$55, 19, FALSE)))</f>
        <v>#N/A</v>
      </c>
      <c r="Z386" s="2" t="e">
        <f>_xlfn.IFS(C386=2014, _xlfn.IFS(E386=1, VLOOKUP(H386, [1]Wage_Info!$B$2:$AL$55, 20, FALSE), E386=2, VLOOKUP(H386, [1]Wage_Info!$B$2:$AL$55, 21, FALSE), E386=3, VLOOKUP(H386, [1]Wage_Info!$B$2:$AL$55, 22, FALSE), E386=4, VLOOKUP(H386, [1]Wage_Info!$B$2:$AL$55, 23, FALSE)), C386=2015, _xlfn.IFS(E386=1, VLOOKUP(H386, [1]Wage_Info!$B$2:$AL$55, 24, FALSE), E386=2, VLOOKUP(H386, [1]Wage_Info!$B$2:$AL$55, 25, FALSE), E386=3, VLOOKUP(H386, [1]Wage_Info!$B$2:$AL$55, 26, FALSE), E386=4, VLOOKUP(H386, [1]Wage_Info!$B$2:$AL$55, 27, FALSE)), C386=2016, _xlfn.IFS(E386=1, VLOOKUP(H386, [1]Wage_Info!$B$2:$AL$55, 28, FALSE), E386=2, VLOOKUP(H386, [1]Wage_Info!$B$2:$AL$55, 29, FALSE), E386=3, VLOOKUP(H386, [1]Wage_Info!$B$2:$AL$55, 30, FALSE), E386=4, VLOOKUP(H386, [1]Wage_Info!$B$2:$AL$55, 31, FALSE)), C386=2017, _xlfn.IFS(E386=1, VLOOKUP(H386, [1]Wage_Info!$B$2:$AL$55, 32, FALSE), E386=2, VLOOKUP(H386, [1]Wage_Info!$B$2:$AL$55, 33, FALSE), E386=3, VLOOKUP(H386, [1]Wage_Info!$B$2:$AL$55, 34, FALSE), E386=4, VLOOKUP(H386, [1]Wage_Info!$B$2:$AL$55, 35, FALSE)), C386 = 2018, _xlfn.IFS(E386=1, VLOOKUP(H386, [1]Wage_Info!$B$2:$AL$55, 36, FALSE), E386=2, VLOOKUP(H386, [1]Wage_Info!$B$2:$AL$55, 37, FALSE)))</f>
        <v>#N/A</v>
      </c>
      <c r="AA386" s="4" t="e">
        <f t="shared" ref="AA386:AA449" si="52">Y386/Z386</f>
        <v>#N/A</v>
      </c>
      <c r="AB386">
        <f>[1]Key!C386</f>
        <v>1</v>
      </c>
      <c r="AC386">
        <f t="shared" ref="AC386:AC449" si="53">IF(G386="CA", 1, 0)</f>
        <v>1</v>
      </c>
      <c r="AD386">
        <f t="shared" ref="AD386:AD449" si="54">IF(G386="NY", 1, 0)</f>
        <v>0</v>
      </c>
      <c r="AE386">
        <f t="shared" ref="AE386:AE449" si="55">AC386+AD386</f>
        <v>1</v>
      </c>
      <c r="AF386">
        <f>[1]Key!D386</f>
        <v>0</v>
      </c>
    </row>
    <row r="387" spans="1:32" x14ac:dyDescent="0.3">
      <c r="A387">
        <v>386</v>
      </c>
      <c r="B387">
        <v>66</v>
      </c>
      <c r="C387">
        <v>2014</v>
      </c>
      <c r="D387">
        <v>1</v>
      </c>
      <c r="E387">
        <f t="shared" si="48"/>
        <v>1</v>
      </c>
      <c r="F387">
        <v>2015</v>
      </c>
      <c r="G387" t="s">
        <v>62</v>
      </c>
      <c r="H387" s="1">
        <f>VALUE(IF(G387="foreign",53,SUBSTITUTE(G387,G387,VLOOKUP(G387,[1]Key!$G$2:$H$55,2,))))</f>
        <v>53</v>
      </c>
      <c r="I387" t="s">
        <v>62</v>
      </c>
      <c r="J387">
        <f>VALUE(_xlfn.IFS(I387="foreign",53,I387="fictional",54, I387="unspecified", 55, NOT(OR(I387="foreign",I387="fictional")),SUBSTITUTE(I387,I387,VLOOKUP(I387,[1]Key!$G$2:$H$55,2,))))</f>
        <v>53</v>
      </c>
      <c r="K387">
        <f t="shared" si="49"/>
        <v>1</v>
      </c>
      <c r="L387">
        <f>VLOOKUP(H387, [1]Key!$H$2:$K$54, 2)</f>
        <v>0</v>
      </c>
      <c r="M387">
        <f>VLOOKUP(J387, [1]Key!$H$2:$K$54, 2)</f>
        <v>0</v>
      </c>
      <c r="N387">
        <f>VLOOKUP("*"&amp;G387&amp;"*",[1]Key!$N$2:$O$6,2,FALSE)</f>
        <v>0</v>
      </c>
      <c r="O387">
        <f>VLOOKUP("*"&amp;G387&amp;"*",[1]Key!$R$2:$S$11,2,FALSE)</f>
        <v>0</v>
      </c>
      <c r="P387">
        <v>3009</v>
      </c>
      <c r="Q387" s="2">
        <v>55000000</v>
      </c>
      <c r="R387" t="s">
        <v>33</v>
      </c>
      <c r="S387">
        <f>VLOOKUP(R387, [1]Key!$U$2:$V$27, 2, FALSE)</f>
        <v>1</v>
      </c>
      <c r="T387">
        <f t="shared" si="50"/>
        <v>0</v>
      </c>
      <c r="U387">
        <f>_xlfn.IFS(C387=2018, VLOOKUP(H387, '[1]State Pop'!$B$2:$G$55,6),C387=2017, VLOOKUP(H387, '[1]State Pop'!$B$2:$F$55,5),C387=2016, VLOOKUP(H387, '[1]State Pop'!$B$2:$F$55,4), C387=2015, VLOOKUP(H387, '[1]State Pop'!$B$2:$F$55,3), C387=2014, VLOOKUP(H387, '[1]State Pop'!$B$2:$F$55,2))</f>
        <v>0</v>
      </c>
      <c r="V387">
        <f>_xlfn.IFS(C387=2014,_xlfn.IFS(D387=1,VLOOKUP(H387,[1]Film_Workers!$B$2:$BD$55,2,FALSE),D387=2,VLOOKUP(H387,[1]Film_Workers!$B$2:$BD$55,3,FALSE),D387=3,VLOOKUP(H387,[1]Film_Workers!$B$2:$BD$55,4,FALSE),D387=4,VLOOKUP(H387,[1]Film_Workers!$B$2:$BD$55,5,FALSE),D387=5,VLOOKUP(H387,[1]Film_Workers!$B$2:$BD$55,6,FALSE),D387=6,VLOOKUP(H387,[1]Film_Workers!$B$2:$BD$55,7,FALSE),D387=7,VLOOKUP(H387,[1]Film_Workers!$B$2:$BD$55,8,FALSE),D387=8,VLOOKUP(H387,[1]Film_Workers!$B$2:$BD$55,9,FALSE),D387=9,VLOOKUP(H387,[1]Film_Workers!$B$2:$BD$55,10,FALSE),D387=10,VLOOKUP(H387,[1]Film_Workers!$B$2:$BD$55,11,FALSE),D387=11,VLOOKUP(H387,[1]Film_Workers!$B$2:$BD$55,12,FALSE),D387=12,VLOOKUP(H387,[1]Film_Workers!$B$2:$BD$55,13,FALSE)),C387=2015,_xlfn.IFS(D387=1,VLOOKUP(H387,[1]Film_Workers!$B$2:$BD$55,14,FALSE),D387=2,VLOOKUP(H387,[1]Film_Workers!$B$2:$BD$55,15,FALSE),D387=3,VLOOKUP(H387,[1]Film_Workers!$B$2:$BD$55,16,FALSE),D387=4,VLOOKUP(H387,[1]Film_Workers!$B$2:$BD$55,17,FALSE),D387=5,VLOOKUP(H387,[1]Film_Workers!$B$2:$BD$55,18,FALSE),D387=6,VLOOKUP(H387,[1]Film_Workers!$B$2:$BD$55,19,FALSE),D387=7,VLOOKUP(H387,[1]Film_Workers!$B$2:$BD$55,20,FALSE),D387=8,VLOOKUP(H387,[1]Film_Workers!$B$2:$BD$55,21,FALSE),D387=9,VLOOKUP(H387,[1]Film_Workers!$B$2:$BD$55,22,FALSE),D387=10,VLOOKUP(H387,[1]Film_Workers!$B$2:$BD$55,23,FALSE),D387=11,VLOOKUP(H387,[1]Film_Workers!$B$2:$BD$55,24,FALSE),D387=12,VLOOKUP(H387,[1]Film_Workers!$B$2:$BD$55,25,FALSE)),C387=2016,_xlfn.IFS(D387=1,VLOOKUP(H387,[1]Film_Workers!$B$2:$BD$55,26,FALSE),D387=2,VLOOKUP(H387,[1]Film_Workers!$B$2:$BD$55,27,FALSE),D387=3,VLOOKUP(H387,[1]Film_Workers!$B$2:$BD$55,28,FALSE),D387=4,VLOOKUP(H387,[1]Film_Workers!$B$2:$BD$55,29,FALSE),D387=5,VLOOKUP(H387,[1]Film_Workers!$B$2:$BD$55,30,FALSE),D387=6,VLOOKUP(H387,[1]Film_Workers!$B$2:$BD$55,31,FALSE),D387=7,VLOOKUP(H387,[1]Film_Workers!$B$2:$BD$55,32,FALSE),D387=8,VLOOKUP(H387,[1]Film_Workers!$B$2:$BD$55,33,FALSE),D387=9,VLOOKUP(H387,[1]Film_Workers!$B$2:$BD$55,34,FALSE),D387=10,VLOOKUP(H387,[1]Film_Workers!$B$2:$BD$55,35,FALSE),D387=11,VLOOKUP(H387,[1]Film_Workers!$B$2:$BD$55,36,FALSE),D387=12,VLOOKUP(H387,[1]Film_Workers!$B$2:$BD$55,37,FALSE)),C387=2017,_xlfn.IFS(D387=1,VLOOKUP(H387,[1]Film_Workers!$B$2:$BD$55,38,FALSE),D387=2,VLOOKUP(H387,[1]Film_Workers!$B$2:$BD$55,39,FALSE),D387=3,VLOOKUP(H387,[1]Film_Workers!$B$2:$BD$55,40,FALSE),D387=4,VLOOKUP(H387,[1]Film_Workers!$B$2:$BD$55,41,FALSE),D387=5,VLOOKUP(H387,[1]Film_Workers!$B$2:$BD$55,42,FALSE),D387=6,VLOOKUP(H387,[1]Film_Workers!$B$2:$BD$55,43,FALSE),D387=7,VLOOKUP(H387,[1]Film_Workers!$B$2:$BD$55,43,FALSE),D387=8,VLOOKUP(H387,[1]Film_Workers!$B$2:$BD$55,44,FALSE),D387=9,VLOOKUP(H387,[1]Film_Workers!$B$2:$BD$55,45,FALSE),D387=10,VLOOKUP(H387,[1]Film_Workers!$B$2:$BD$55,46,FALSE),D387=11,VLOOKUP(H387,[1]Film_Workers!$B$2:$BD$55,47,FALSE),D387=12,VLOOKUP(H387,[1]Film_Workers!$B$2:$BD$55,48)),C387=2018,_xlfn.IFS(D387=1,VLOOKUP(H387,[1]Film_Workers!$B$2:$BD$55,49,FALSE),D387=2,VLOOKUP(H387,[1]Film_Workers!$B$2:$BD$55,50,FALSE),D387=3,VLOOKUP(H387,[1]Film_Workers!$B$2:$BD$55,51,FALSE),D387=4,VLOOKUP(H387,[1]Film_Workers!$B$2:$BD$55,52,FALSE),D387=5,VLOOKUP(H387,[1]Film_Workers!$B$2:$BD$55,53,FALSE),D387=6,VLOOKUP(H387,[1]Film_Workers!$B$2:$BD$55,54)))</f>
        <v>0</v>
      </c>
      <c r="W387">
        <f>_xlfn.IFS(C387=2014,_xlfn.IFS(D387=1,VLOOKUP(H387,[1]Priv_Workers!$B$2:$BD$55,2,FALSE),D387=2,VLOOKUP(H387,[1]Priv_Workers!$B$2:$BD$55,3,FALSE),D387=3,VLOOKUP(H387,[1]Priv_Workers!$B$2:$BD$55,4,FALSE),D387=4,VLOOKUP(H387,[1]Priv_Workers!$B$2:$BD$55,5,FALSE),D387=5,VLOOKUP(H387,[1]Priv_Workers!$B$2:$BD$55,6,FALSE),D387=6,VLOOKUP(H387,[1]Priv_Workers!$B$2:$BD$55,7,FALSE),D387=7,VLOOKUP(H387,[1]Priv_Workers!$B$2:$BD$55,8,FALSE),D387=8,VLOOKUP(H387,[1]Priv_Workers!$B$2:$BD$55,9,FALSE),D387=9,VLOOKUP(H387,[1]Priv_Workers!$B$2:$BD$55,10,FALSE),D387=10,VLOOKUP(H387,[1]Priv_Workers!$B$2:$BD$55,11,FALSE),D387=11,VLOOKUP(H387,[1]Priv_Workers!$B$2:$BD$55,12,FALSE),D387=12,VLOOKUP(H387,[1]Priv_Workers!$B$2:$BD$55,13,FALSE)),C387=2015,_xlfn.IFS(D387=1,VLOOKUP(H387,[1]Priv_Workers!$B$2:$BD$55,14,FALSE),D387=2,VLOOKUP(H387,[1]Priv_Workers!$B$2:$BD$55,15,FALSE),D387=3,VLOOKUP(H387,[1]Priv_Workers!$B$2:$BD$55,16,FALSE),D387=4,VLOOKUP(H387,[1]Priv_Workers!$B$2:$BD$55,17,FALSE),D387=5,VLOOKUP(H387,[1]Priv_Workers!$B$2:$BD$55,18,FALSE),D387=6,VLOOKUP(H387,[1]Priv_Workers!$B$2:$BD$55,19,FALSE),D387=7,VLOOKUP(H387,[1]Priv_Workers!$B$2:$BD$55,20,FALSE),D387=8,VLOOKUP(H387,[1]Priv_Workers!$B$2:$BD$55,21,FALSE),D387=9,VLOOKUP(H387,[1]Priv_Workers!$B$2:$BD$55,22,FALSE),D387=10,VLOOKUP(H387,[1]Priv_Workers!$B$2:$BD$55,23,FALSE),D387=11,VLOOKUP(H387,[1]Priv_Workers!$B$2:$BD$55,24,FALSE),D387=12,VLOOKUP(H387,[1]Priv_Workers!$B$2:$BD$55,25,FALSE)),C387=2016,_xlfn.IFS(D387=1,VLOOKUP(H387,[1]Priv_Workers!$B$2:$BD$55,26,FALSE),D387=2,VLOOKUP(H387,[1]Priv_Workers!$B$2:$BD$55,27,FALSE),D387=3,VLOOKUP(H387,[1]Priv_Workers!$B$2:$BD$55,28,FALSE),D387=4,VLOOKUP(H387,[1]Priv_Workers!$B$2:$BD$55,29,FALSE),D387=5,VLOOKUP(H387,[1]Priv_Workers!$B$2:$BD$55,30,FALSE),D387=6,VLOOKUP(H387,[1]Priv_Workers!$B$2:$BD$55,31,FALSE),D387=7,VLOOKUP(H387,[1]Priv_Workers!$B$2:$BD$55,32,FALSE),D387=8,VLOOKUP(H387,[1]Priv_Workers!$B$2:$BD$55,33,FALSE),D387=9,VLOOKUP(H387,[1]Priv_Workers!$B$2:$BD$55,34,FALSE),D387=10,VLOOKUP(H387,[1]Priv_Workers!$B$2:$BD$55,35,FALSE),D387=11,VLOOKUP(H387,[1]Priv_Workers!$B$2:$BD$55,36,FALSE),D387=12,VLOOKUP(H387,[1]Priv_Workers!$B$2:$BD$55,37,FALSE)),C387=2017,_xlfn.IFS(D387=1,VLOOKUP(H387,[1]Priv_Workers!$B$2:$BD$55,38,FALSE),D387=2,VLOOKUP(H387,[1]Priv_Workers!$B$2:$BD$55,39,FALSE),D387=3,VLOOKUP(H387,[1]Priv_Workers!$B$2:$BD$55,40,FALSE),D387=4,VLOOKUP(H387,[1]Priv_Workers!$B$2:$BD$55,41,FALSE),D387=5,VLOOKUP(H387,[1]Priv_Workers!$B$2:$BD$55,42,FALSE),D387=6,VLOOKUP(H387,[1]Priv_Workers!$B$2:$BD$55,43,FALSE),D387=7,VLOOKUP(H387,[1]Priv_Workers!$B$2:$BD$55,43,FALSE),D387=8,VLOOKUP(H387,[1]Priv_Workers!$B$2:$BD$55,44,FALSE),D387=9,VLOOKUP(H387,[1]Priv_Workers!$B$2:$BD$55,45,FALSE),D387=10,VLOOKUP(H387,[1]Priv_Workers!$B$2:$BD$55,46,FALSE),D387=11,VLOOKUP(H387,[1]Priv_Workers!$B$2:$BD$55,47,FALSE),D387=12,VLOOKUP(H387,[1]Priv_Workers!$B$2:$BD$55,48)),C387=2018,_xlfn.IFS(D387=1,VLOOKUP(H387,[1]Priv_Workers!$B$2:$BD$55,49,FALSE),D387=2,VLOOKUP(H387,[1]Priv_Workers!$B$2:$BD$55,50,FALSE),D387=3,VLOOKUP(H387,[1]Priv_Workers!$B$2:$BD$55,51,FALSE),D387=4,VLOOKUP(H387,[1]Priv_Workers!$B$2:$BD$55,52,FALSE),D387=5,VLOOKUP(H387,[1]Priv_Workers!$B$2:$BD$55,53,FALSE),D387=6,VLOOKUP(H387,[1]Priv_Workers!$B$2:$BD$55,54)))</f>
        <v>0</v>
      </c>
      <c r="X387" s="3" t="e">
        <f t="shared" si="51"/>
        <v>#DIV/0!</v>
      </c>
      <c r="Y387" s="2">
        <f>_xlfn.IFS(C387=2014, _xlfn.IFS(E387=1, VLOOKUP(H387, [1]Wage_Info!$B$2:$AH$55, 2, FALSE), E387=2, VLOOKUP(H387, [1]Wage_Info!$B$2:$AH$55, 3, FALSE), E387=3, VLOOKUP(H387, [1]Wage_Info!$B$2:$AH$55, 4, FALSE), E387=4, VLOOKUP(H387, [1]Wage_Info!$B$2:$AH$55, 5, FALSE)), C387=2015, _xlfn.IFS(E387=1, VLOOKUP(H387, [1]Wage_Info!$B$2:$AH$55, 6, FALSE), E387=2, VLOOKUP(H387, [1]Wage_Info!$B$2:$AH$55, 7, FALSE), E387=3, VLOOKUP(H387, [1]Wage_Info!$B$2:$AH$55, 8, FALSE), E387=4, VLOOKUP(H387, [1]Wage_Info!$B$2:$AH$55, 9, FALSE)), C387=2016, _xlfn.IFS(E387=1, VLOOKUP(H387, [1]Wage_Info!$B$2:$AH$55, 10, FALSE), E387=2, VLOOKUP(H387, [1]Wage_Info!$B$2:$AH$55, 11, FALSE), E387=3, VLOOKUP(H387, [1]Wage_Info!$B$2:$AH$55, 12, FALSE), E387=4, VLOOKUP(H387, [1]Wage_Info!$B$2:$AH$55, 13, FALSE)), C387=2017, _xlfn.IFS(E387=1, VLOOKUP(H387, [1]Wage_Info!$B$2:$AH$55, 14, FALSE), E387=2, VLOOKUP(H387, [1]Wage_Info!$B$2:$AH$55, 15, FALSE), E387=3, VLOOKUP(H387, [1]Wage_Info!$B$2:$AH$55, 16, FALSE), E387=4, VLOOKUP(H387, [1]Wage_Info!$B$2:$AH$55, 17, FALSE)), C387 = 2018, _xlfn.IFS(E387=1, VLOOKUP(H387, [1]Wage_Info!$B$2:$AH$55, 18, FALSE), E387=3, VLOOKUP(H387, [1]Wage_Info!$B$2:$AH$55, 19, FALSE)))</f>
        <v>0</v>
      </c>
      <c r="Z387" s="2">
        <f>_xlfn.IFS(C387=2014, _xlfn.IFS(E387=1, VLOOKUP(H387, [1]Wage_Info!$B$2:$AL$55, 20, FALSE), E387=2, VLOOKUP(H387, [1]Wage_Info!$B$2:$AL$55, 21, FALSE), E387=3, VLOOKUP(H387, [1]Wage_Info!$B$2:$AL$55, 22, FALSE), E387=4, VLOOKUP(H387, [1]Wage_Info!$B$2:$AL$55, 23, FALSE)), C387=2015, _xlfn.IFS(E387=1, VLOOKUP(H387, [1]Wage_Info!$B$2:$AL$55, 24, FALSE), E387=2, VLOOKUP(H387, [1]Wage_Info!$B$2:$AL$55, 25, FALSE), E387=3, VLOOKUP(H387, [1]Wage_Info!$B$2:$AL$55, 26, FALSE), E387=4, VLOOKUP(H387, [1]Wage_Info!$B$2:$AL$55, 27, FALSE)), C387=2016, _xlfn.IFS(E387=1, VLOOKUP(H387, [1]Wage_Info!$B$2:$AL$55, 28, FALSE), E387=2, VLOOKUP(H387, [1]Wage_Info!$B$2:$AL$55, 29, FALSE), E387=3, VLOOKUP(H387, [1]Wage_Info!$B$2:$AL$55, 30, FALSE), E387=4, VLOOKUP(H387, [1]Wage_Info!$B$2:$AL$55, 31, FALSE)), C387=2017, _xlfn.IFS(E387=1, VLOOKUP(H387, [1]Wage_Info!$B$2:$AL$55, 32, FALSE), E387=2, VLOOKUP(H387, [1]Wage_Info!$B$2:$AL$55, 33, FALSE), E387=3, VLOOKUP(H387, [1]Wage_Info!$B$2:$AL$55, 34, FALSE), E387=4, VLOOKUP(H387, [1]Wage_Info!$B$2:$AL$55, 35, FALSE)), C387 = 2018, _xlfn.IFS(E387=1, VLOOKUP(H387, [1]Wage_Info!$B$2:$AL$55, 36, FALSE), E387=2, VLOOKUP(H387, [1]Wage_Info!$B$2:$AL$55, 37, FALSE)))</f>
        <v>0</v>
      </c>
      <c r="AA387" s="4" t="e">
        <f t="shared" si="52"/>
        <v>#DIV/0!</v>
      </c>
      <c r="AB387">
        <f>[1]Key!C387</f>
        <v>1</v>
      </c>
      <c r="AC387">
        <f t="shared" si="53"/>
        <v>0</v>
      </c>
      <c r="AD387">
        <f t="shared" si="54"/>
        <v>0</v>
      </c>
      <c r="AE387">
        <f t="shared" si="55"/>
        <v>0</v>
      </c>
      <c r="AF387">
        <f>[1]Key!D387</f>
        <v>0</v>
      </c>
    </row>
    <row r="388" spans="1:32" x14ac:dyDescent="0.3">
      <c r="A388">
        <v>387</v>
      </c>
      <c r="B388">
        <v>67</v>
      </c>
      <c r="C388">
        <v>2013</v>
      </c>
      <c r="D388">
        <v>9</v>
      </c>
      <c r="E388">
        <f t="shared" si="48"/>
        <v>3</v>
      </c>
      <c r="F388">
        <v>2015</v>
      </c>
      <c r="G388" t="s">
        <v>40</v>
      </c>
      <c r="H388" s="1">
        <f>VALUE(IF(G388="foreign",53,SUBSTITUTE(G388,G388,VLOOKUP(G388,[1]Key!$G$2:$H$55,2,))))</f>
        <v>5</v>
      </c>
      <c r="I388" t="s">
        <v>77</v>
      </c>
      <c r="J388">
        <f>VALUE(_xlfn.IFS(I388="foreign",53,I388="fictional",54, I388="unspecified", 55, NOT(OR(I388="foreign",I388="fictional")),SUBSTITUTE(I388,I388,VLOOKUP(I388,[1]Key!$G$2:$H$55,2,))))</f>
        <v>14</v>
      </c>
      <c r="K388">
        <f t="shared" si="49"/>
        <v>0</v>
      </c>
      <c r="L388">
        <f>VLOOKUP(H388, [1]Key!$H$2:$K$54, 2)</f>
        <v>3</v>
      </c>
      <c r="M388">
        <f>VLOOKUP(J388, [1]Key!$H$2:$K$54, 2)</f>
        <v>3</v>
      </c>
      <c r="N388">
        <f>VLOOKUP("*"&amp;G388&amp;"*",[1]Key!$N$2:$O$6,2,FALSE)</f>
        <v>4</v>
      </c>
      <c r="O388">
        <f>VLOOKUP("*"&amp;G388&amp;"*",[1]Key!$R$2:$S$11,2,FALSE)</f>
        <v>6</v>
      </c>
      <c r="P388">
        <v>3003</v>
      </c>
      <c r="Q388" s="2">
        <v>23000000</v>
      </c>
      <c r="R388" t="s">
        <v>61</v>
      </c>
      <c r="S388">
        <f>VLOOKUP(R388, [1]Key!$U$2:$V$27, 2, FALSE)</f>
        <v>6</v>
      </c>
      <c r="T388">
        <f t="shared" si="50"/>
        <v>0</v>
      </c>
      <c r="U388" t="e">
        <f>_xlfn.IFS(C388=2018, VLOOKUP(H388, '[1]State Pop'!$B$2:$G$55,6),C388=2017, VLOOKUP(H388, '[1]State Pop'!$B$2:$F$55,5),C388=2016, VLOOKUP(H388, '[1]State Pop'!$B$2:$F$55,4), C388=2015, VLOOKUP(H388, '[1]State Pop'!$B$2:$F$55,3), C388=2014, VLOOKUP(H388, '[1]State Pop'!$B$2:$F$55,2))</f>
        <v>#N/A</v>
      </c>
      <c r="V388" t="e">
        <f>_xlfn.IFS(C388=2014,_xlfn.IFS(D388=1,VLOOKUP(H388,[1]Film_Workers!$B$2:$BD$55,2,FALSE),D388=2,VLOOKUP(H388,[1]Film_Workers!$B$2:$BD$55,3,FALSE),D388=3,VLOOKUP(H388,[1]Film_Workers!$B$2:$BD$55,4,FALSE),D388=4,VLOOKUP(H388,[1]Film_Workers!$B$2:$BD$55,5,FALSE),D388=5,VLOOKUP(H388,[1]Film_Workers!$B$2:$BD$55,6,FALSE),D388=6,VLOOKUP(H388,[1]Film_Workers!$B$2:$BD$55,7,FALSE),D388=7,VLOOKUP(H388,[1]Film_Workers!$B$2:$BD$55,8,FALSE),D388=8,VLOOKUP(H388,[1]Film_Workers!$B$2:$BD$55,9,FALSE),D388=9,VLOOKUP(H388,[1]Film_Workers!$B$2:$BD$55,10,FALSE),D388=10,VLOOKUP(H388,[1]Film_Workers!$B$2:$BD$55,11,FALSE),D388=11,VLOOKUP(H388,[1]Film_Workers!$B$2:$BD$55,12,FALSE),D388=12,VLOOKUP(H388,[1]Film_Workers!$B$2:$BD$55,13,FALSE)),C388=2015,_xlfn.IFS(D388=1,VLOOKUP(H388,[1]Film_Workers!$B$2:$BD$55,14,FALSE),D388=2,VLOOKUP(H388,[1]Film_Workers!$B$2:$BD$55,15,FALSE),D388=3,VLOOKUP(H388,[1]Film_Workers!$B$2:$BD$55,16,FALSE),D388=4,VLOOKUP(H388,[1]Film_Workers!$B$2:$BD$55,17,FALSE),D388=5,VLOOKUP(H388,[1]Film_Workers!$B$2:$BD$55,18,FALSE),D388=6,VLOOKUP(H388,[1]Film_Workers!$B$2:$BD$55,19,FALSE),D388=7,VLOOKUP(H388,[1]Film_Workers!$B$2:$BD$55,20,FALSE),D388=8,VLOOKUP(H388,[1]Film_Workers!$B$2:$BD$55,21,FALSE),D388=9,VLOOKUP(H388,[1]Film_Workers!$B$2:$BD$55,22,FALSE),D388=10,VLOOKUP(H388,[1]Film_Workers!$B$2:$BD$55,23,FALSE),D388=11,VLOOKUP(H388,[1]Film_Workers!$B$2:$BD$55,24,FALSE),D388=12,VLOOKUP(H388,[1]Film_Workers!$B$2:$BD$55,25,FALSE)),C388=2016,_xlfn.IFS(D388=1,VLOOKUP(H388,[1]Film_Workers!$B$2:$BD$55,26,FALSE),D388=2,VLOOKUP(H388,[1]Film_Workers!$B$2:$BD$55,27,FALSE),D388=3,VLOOKUP(H388,[1]Film_Workers!$B$2:$BD$55,28,FALSE),D388=4,VLOOKUP(H388,[1]Film_Workers!$B$2:$BD$55,29,FALSE),D388=5,VLOOKUP(H388,[1]Film_Workers!$B$2:$BD$55,30,FALSE),D388=6,VLOOKUP(H388,[1]Film_Workers!$B$2:$BD$55,31,FALSE),D388=7,VLOOKUP(H388,[1]Film_Workers!$B$2:$BD$55,32,FALSE),D388=8,VLOOKUP(H388,[1]Film_Workers!$B$2:$BD$55,33,FALSE),D388=9,VLOOKUP(H388,[1]Film_Workers!$B$2:$BD$55,34,FALSE),D388=10,VLOOKUP(H388,[1]Film_Workers!$B$2:$BD$55,35,FALSE),D388=11,VLOOKUP(H388,[1]Film_Workers!$B$2:$BD$55,36,FALSE),D388=12,VLOOKUP(H388,[1]Film_Workers!$B$2:$BD$55,37,FALSE)),C388=2017,_xlfn.IFS(D388=1,VLOOKUP(H388,[1]Film_Workers!$B$2:$BD$55,38,FALSE),D388=2,VLOOKUP(H388,[1]Film_Workers!$B$2:$BD$55,39,FALSE),D388=3,VLOOKUP(H388,[1]Film_Workers!$B$2:$BD$55,40,FALSE),D388=4,VLOOKUP(H388,[1]Film_Workers!$B$2:$BD$55,41,FALSE),D388=5,VLOOKUP(H388,[1]Film_Workers!$B$2:$BD$55,42,FALSE),D388=6,VLOOKUP(H388,[1]Film_Workers!$B$2:$BD$55,43,FALSE),D388=7,VLOOKUP(H388,[1]Film_Workers!$B$2:$BD$55,43,FALSE),D388=8,VLOOKUP(H388,[1]Film_Workers!$B$2:$BD$55,44,FALSE),D388=9,VLOOKUP(H388,[1]Film_Workers!$B$2:$BD$55,45,FALSE),D388=10,VLOOKUP(H388,[1]Film_Workers!$B$2:$BD$55,46,FALSE),D388=11,VLOOKUP(H388,[1]Film_Workers!$B$2:$BD$55,47,FALSE),D388=12,VLOOKUP(H388,[1]Film_Workers!$B$2:$BD$55,48)),C388=2018,_xlfn.IFS(D388=1,VLOOKUP(H388,[1]Film_Workers!$B$2:$BD$55,49,FALSE),D388=2,VLOOKUP(H388,[1]Film_Workers!$B$2:$BD$55,50,FALSE),D388=3,VLOOKUP(H388,[1]Film_Workers!$B$2:$BD$55,51,FALSE),D388=4,VLOOKUP(H388,[1]Film_Workers!$B$2:$BD$55,52,FALSE),D388=5,VLOOKUP(H388,[1]Film_Workers!$B$2:$BD$55,53,FALSE),D388=6,VLOOKUP(H388,[1]Film_Workers!$B$2:$BD$55,54)))</f>
        <v>#N/A</v>
      </c>
      <c r="W388" t="e">
        <f>_xlfn.IFS(C388=2014,_xlfn.IFS(D388=1,VLOOKUP(H388,[1]Priv_Workers!$B$2:$BD$55,2,FALSE),D388=2,VLOOKUP(H388,[1]Priv_Workers!$B$2:$BD$55,3,FALSE),D388=3,VLOOKUP(H388,[1]Priv_Workers!$B$2:$BD$55,4,FALSE),D388=4,VLOOKUP(H388,[1]Priv_Workers!$B$2:$BD$55,5,FALSE),D388=5,VLOOKUP(H388,[1]Priv_Workers!$B$2:$BD$55,6,FALSE),D388=6,VLOOKUP(H388,[1]Priv_Workers!$B$2:$BD$55,7,FALSE),D388=7,VLOOKUP(H388,[1]Priv_Workers!$B$2:$BD$55,8,FALSE),D388=8,VLOOKUP(H388,[1]Priv_Workers!$B$2:$BD$55,9,FALSE),D388=9,VLOOKUP(H388,[1]Priv_Workers!$B$2:$BD$55,10,FALSE),D388=10,VLOOKUP(H388,[1]Priv_Workers!$B$2:$BD$55,11,FALSE),D388=11,VLOOKUP(H388,[1]Priv_Workers!$B$2:$BD$55,12,FALSE),D388=12,VLOOKUP(H388,[1]Priv_Workers!$B$2:$BD$55,13,FALSE)),C388=2015,_xlfn.IFS(D388=1,VLOOKUP(H388,[1]Priv_Workers!$B$2:$BD$55,14,FALSE),D388=2,VLOOKUP(H388,[1]Priv_Workers!$B$2:$BD$55,15,FALSE),D388=3,VLOOKUP(H388,[1]Priv_Workers!$B$2:$BD$55,16,FALSE),D388=4,VLOOKUP(H388,[1]Priv_Workers!$B$2:$BD$55,17,FALSE),D388=5,VLOOKUP(H388,[1]Priv_Workers!$B$2:$BD$55,18,FALSE),D388=6,VLOOKUP(H388,[1]Priv_Workers!$B$2:$BD$55,19,FALSE),D388=7,VLOOKUP(H388,[1]Priv_Workers!$B$2:$BD$55,20,FALSE),D388=8,VLOOKUP(H388,[1]Priv_Workers!$B$2:$BD$55,21,FALSE),D388=9,VLOOKUP(H388,[1]Priv_Workers!$B$2:$BD$55,22,FALSE),D388=10,VLOOKUP(H388,[1]Priv_Workers!$B$2:$BD$55,23,FALSE),D388=11,VLOOKUP(H388,[1]Priv_Workers!$B$2:$BD$55,24,FALSE),D388=12,VLOOKUP(H388,[1]Priv_Workers!$B$2:$BD$55,25,FALSE)),C388=2016,_xlfn.IFS(D388=1,VLOOKUP(H388,[1]Priv_Workers!$B$2:$BD$55,26,FALSE),D388=2,VLOOKUP(H388,[1]Priv_Workers!$B$2:$BD$55,27,FALSE),D388=3,VLOOKUP(H388,[1]Priv_Workers!$B$2:$BD$55,28,FALSE),D388=4,VLOOKUP(H388,[1]Priv_Workers!$B$2:$BD$55,29,FALSE),D388=5,VLOOKUP(H388,[1]Priv_Workers!$B$2:$BD$55,30,FALSE),D388=6,VLOOKUP(H388,[1]Priv_Workers!$B$2:$BD$55,31,FALSE),D388=7,VLOOKUP(H388,[1]Priv_Workers!$B$2:$BD$55,32,FALSE),D388=8,VLOOKUP(H388,[1]Priv_Workers!$B$2:$BD$55,33,FALSE),D388=9,VLOOKUP(H388,[1]Priv_Workers!$B$2:$BD$55,34,FALSE),D388=10,VLOOKUP(H388,[1]Priv_Workers!$B$2:$BD$55,35,FALSE),D388=11,VLOOKUP(H388,[1]Priv_Workers!$B$2:$BD$55,36,FALSE),D388=12,VLOOKUP(H388,[1]Priv_Workers!$B$2:$BD$55,37,FALSE)),C388=2017,_xlfn.IFS(D388=1,VLOOKUP(H388,[1]Priv_Workers!$B$2:$BD$55,38,FALSE),D388=2,VLOOKUP(H388,[1]Priv_Workers!$B$2:$BD$55,39,FALSE),D388=3,VLOOKUP(H388,[1]Priv_Workers!$B$2:$BD$55,40,FALSE),D388=4,VLOOKUP(H388,[1]Priv_Workers!$B$2:$BD$55,41,FALSE),D388=5,VLOOKUP(H388,[1]Priv_Workers!$B$2:$BD$55,42,FALSE),D388=6,VLOOKUP(H388,[1]Priv_Workers!$B$2:$BD$55,43,FALSE),D388=7,VLOOKUP(H388,[1]Priv_Workers!$B$2:$BD$55,43,FALSE),D388=8,VLOOKUP(H388,[1]Priv_Workers!$B$2:$BD$55,44,FALSE),D388=9,VLOOKUP(H388,[1]Priv_Workers!$B$2:$BD$55,45,FALSE),D388=10,VLOOKUP(H388,[1]Priv_Workers!$B$2:$BD$55,46,FALSE),D388=11,VLOOKUP(H388,[1]Priv_Workers!$B$2:$BD$55,47,FALSE),D388=12,VLOOKUP(H388,[1]Priv_Workers!$B$2:$BD$55,48)),C388=2018,_xlfn.IFS(D388=1,VLOOKUP(H388,[1]Priv_Workers!$B$2:$BD$55,49,FALSE),D388=2,VLOOKUP(H388,[1]Priv_Workers!$B$2:$BD$55,50,FALSE),D388=3,VLOOKUP(H388,[1]Priv_Workers!$B$2:$BD$55,51,FALSE),D388=4,VLOOKUP(H388,[1]Priv_Workers!$B$2:$BD$55,52,FALSE),D388=5,VLOOKUP(H388,[1]Priv_Workers!$B$2:$BD$55,53,FALSE),D388=6,VLOOKUP(H388,[1]Priv_Workers!$B$2:$BD$55,54)))</f>
        <v>#N/A</v>
      </c>
      <c r="X388" s="3" t="e">
        <f t="shared" si="51"/>
        <v>#N/A</v>
      </c>
      <c r="Y388" s="2" t="e">
        <f>_xlfn.IFS(C388=2014, _xlfn.IFS(E388=1, VLOOKUP(H388, [1]Wage_Info!$B$2:$AH$55, 2, FALSE), E388=2, VLOOKUP(H388, [1]Wage_Info!$B$2:$AH$55, 3, FALSE), E388=3, VLOOKUP(H388, [1]Wage_Info!$B$2:$AH$55, 4, FALSE), E388=4, VLOOKUP(H388, [1]Wage_Info!$B$2:$AH$55, 5, FALSE)), C388=2015, _xlfn.IFS(E388=1, VLOOKUP(H388, [1]Wage_Info!$B$2:$AH$55, 6, FALSE), E388=2, VLOOKUP(H388, [1]Wage_Info!$B$2:$AH$55, 7, FALSE), E388=3, VLOOKUP(H388, [1]Wage_Info!$B$2:$AH$55, 8, FALSE), E388=4, VLOOKUP(H388, [1]Wage_Info!$B$2:$AH$55, 9, FALSE)), C388=2016, _xlfn.IFS(E388=1, VLOOKUP(H388, [1]Wage_Info!$B$2:$AH$55, 10, FALSE), E388=2, VLOOKUP(H388, [1]Wage_Info!$B$2:$AH$55, 11, FALSE), E388=3, VLOOKUP(H388, [1]Wage_Info!$B$2:$AH$55, 12, FALSE), E388=4, VLOOKUP(H388, [1]Wage_Info!$B$2:$AH$55, 13, FALSE)), C388=2017, _xlfn.IFS(E388=1, VLOOKUP(H388, [1]Wage_Info!$B$2:$AH$55, 14, FALSE), E388=2, VLOOKUP(H388, [1]Wage_Info!$B$2:$AH$55, 15, FALSE), E388=3, VLOOKUP(H388, [1]Wage_Info!$B$2:$AH$55, 16, FALSE), E388=4, VLOOKUP(H388, [1]Wage_Info!$B$2:$AH$55, 17, FALSE)), C388 = 2018, _xlfn.IFS(E388=1, VLOOKUP(H388, [1]Wage_Info!$B$2:$AH$55, 18, FALSE), E388=3, VLOOKUP(H388, [1]Wage_Info!$B$2:$AH$55, 19, FALSE)))</f>
        <v>#N/A</v>
      </c>
      <c r="Z388" s="2" t="e">
        <f>_xlfn.IFS(C388=2014, _xlfn.IFS(E388=1, VLOOKUP(H388, [1]Wage_Info!$B$2:$AL$55, 20, FALSE), E388=2, VLOOKUP(H388, [1]Wage_Info!$B$2:$AL$55, 21, FALSE), E388=3, VLOOKUP(H388, [1]Wage_Info!$B$2:$AL$55, 22, FALSE), E388=4, VLOOKUP(H388, [1]Wage_Info!$B$2:$AL$55, 23, FALSE)), C388=2015, _xlfn.IFS(E388=1, VLOOKUP(H388, [1]Wage_Info!$B$2:$AL$55, 24, FALSE), E388=2, VLOOKUP(H388, [1]Wage_Info!$B$2:$AL$55, 25, FALSE), E388=3, VLOOKUP(H388, [1]Wage_Info!$B$2:$AL$55, 26, FALSE), E388=4, VLOOKUP(H388, [1]Wage_Info!$B$2:$AL$55, 27, FALSE)), C388=2016, _xlfn.IFS(E388=1, VLOOKUP(H388, [1]Wage_Info!$B$2:$AL$55, 28, FALSE), E388=2, VLOOKUP(H388, [1]Wage_Info!$B$2:$AL$55, 29, FALSE), E388=3, VLOOKUP(H388, [1]Wage_Info!$B$2:$AL$55, 30, FALSE), E388=4, VLOOKUP(H388, [1]Wage_Info!$B$2:$AL$55, 31, FALSE)), C388=2017, _xlfn.IFS(E388=1, VLOOKUP(H388, [1]Wage_Info!$B$2:$AL$55, 32, FALSE), E388=2, VLOOKUP(H388, [1]Wage_Info!$B$2:$AL$55, 33, FALSE), E388=3, VLOOKUP(H388, [1]Wage_Info!$B$2:$AL$55, 34, FALSE), E388=4, VLOOKUP(H388, [1]Wage_Info!$B$2:$AL$55, 35, FALSE)), C388 = 2018, _xlfn.IFS(E388=1, VLOOKUP(H388, [1]Wage_Info!$B$2:$AL$55, 36, FALSE), E388=2, VLOOKUP(H388, [1]Wage_Info!$B$2:$AL$55, 37, FALSE)))</f>
        <v>#N/A</v>
      </c>
      <c r="AA388" s="4" t="e">
        <f t="shared" si="52"/>
        <v>#N/A</v>
      </c>
      <c r="AB388">
        <f>[1]Key!C388</f>
        <v>1</v>
      </c>
      <c r="AC388">
        <f t="shared" si="53"/>
        <v>1</v>
      </c>
      <c r="AD388">
        <f t="shared" si="54"/>
        <v>0</v>
      </c>
      <c r="AE388">
        <f t="shared" si="55"/>
        <v>1</v>
      </c>
      <c r="AF388">
        <f>[1]Key!D388</f>
        <v>0</v>
      </c>
    </row>
    <row r="389" spans="1:32" x14ac:dyDescent="0.3">
      <c r="A389">
        <v>388</v>
      </c>
      <c r="B389">
        <v>68</v>
      </c>
      <c r="C389">
        <v>2014</v>
      </c>
      <c r="D389">
        <v>7</v>
      </c>
      <c r="E389">
        <f t="shared" si="48"/>
        <v>3</v>
      </c>
      <c r="F389">
        <v>2015</v>
      </c>
      <c r="G389" t="s">
        <v>62</v>
      </c>
      <c r="H389" s="1">
        <f>VALUE(IF(G389="foreign",53,SUBSTITUTE(G389,G389,VLOOKUP(G389,[1]Key!$G$2:$H$55,2,))))</f>
        <v>53</v>
      </c>
      <c r="I389" t="s">
        <v>62</v>
      </c>
      <c r="J389">
        <f>VALUE(_xlfn.IFS(I389="foreign",53,I389="fictional",54, I389="unspecified", 55, NOT(OR(I389="foreign",I389="fictional")),SUBSTITUTE(I389,I389,VLOOKUP(I389,[1]Key!$G$2:$H$55,2,))))</f>
        <v>53</v>
      </c>
      <c r="K389">
        <f t="shared" si="49"/>
        <v>1</v>
      </c>
      <c r="L389">
        <f>VLOOKUP(H389, [1]Key!$H$2:$K$54, 2)</f>
        <v>0</v>
      </c>
      <c r="M389">
        <f>VLOOKUP(J389, [1]Key!$H$2:$K$54, 2)</f>
        <v>0</v>
      </c>
      <c r="N389">
        <f>VLOOKUP("*"&amp;G389&amp;"*",[1]Key!$N$2:$O$6,2,FALSE)</f>
        <v>0</v>
      </c>
      <c r="O389">
        <f>VLOOKUP("*"&amp;G389&amp;"*",[1]Key!$R$2:$S$11,2,FALSE)</f>
        <v>0</v>
      </c>
      <c r="P389">
        <v>3003</v>
      </c>
      <c r="Q389" s="2">
        <v>20000000</v>
      </c>
      <c r="R389" t="s">
        <v>124</v>
      </c>
      <c r="S389">
        <f>VLOOKUP(R389, [1]Key!$U$2:$V$27, 2, FALSE)</f>
        <v>15</v>
      </c>
      <c r="T389">
        <f t="shared" si="50"/>
        <v>1</v>
      </c>
      <c r="U389">
        <f>_xlfn.IFS(C389=2018, VLOOKUP(H389, '[1]State Pop'!$B$2:$G$55,6),C389=2017, VLOOKUP(H389, '[1]State Pop'!$B$2:$F$55,5),C389=2016, VLOOKUP(H389, '[1]State Pop'!$B$2:$F$55,4), C389=2015, VLOOKUP(H389, '[1]State Pop'!$B$2:$F$55,3), C389=2014, VLOOKUP(H389, '[1]State Pop'!$B$2:$F$55,2))</f>
        <v>0</v>
      </c>
      <c r="V389">
        <f>_xlfn.IFS(C389=2014,_xlfn.IFS(D389=1,VLOOKUP(H389,[1]Film_Workers!$B$2:$BD$55,2,FALSE),D389=2,VLOOKUP(H389,[1]Film_Workers!$B$2:$BD$55,3,FALSE),D389=3,VLOOKUP(H389,[1]Film_Workers!$B$2:$BD$55,4,FALSE),D389=4,VLOOKUP(H389,[1]Film_Workers!$B$2:$BD$55,5,FALSE),D389=5,VLOOKUP(H389,[1]Film_Workers!$B$2:$BD$55,6,FALSE),D389=6,VLOOKUP(H389,[1]Film_Workers!$B$2:$BD$55,7,FALSE),D389=7,VLOOKUP(H389,[1]Film_Workers!$B$2:$BD$55,8,FALSE),D389=8,VLOOKUP(H389,[1]Film_Workers!$B$2:$BD$55,9,FALSE),D389=9,VLOOKUP(H389,[1]Film_Workers!$B$2:$BD$55,10,FALSE),D389=10,VLOOKUP(H389,[1]Film_Workers!$B$2:$BD$55,11,FALSE),D389=11,VLOOKUP(H389,[1]Film_Workers!$B$2:$BD$55,12,FALSE),D389=12,VLOOKUP(H389,[1]Film_Workers!$B$2:$BD$55,13,FALSE)),C389=2015,_xlfn.IFS(D389=1,VLOOKUP(H389,[1]Film_Workers!$B$2:$BD$55,14,FALSE),D389=2,VLOOKUP(H389,[1]Film_Workers!$B$2:$BD$55,15,FALSE),D389=3,VLOOKUP(H389,[1]Film_Workers!$B$2:$BD$55,16,FALSE),D389=4,VLOOKUP(H389,[1]Film_Workers!$B$2:$BD$55,17,FALSE),D389=5,VLOOKUP(H389,[1]Film_Workers!$B$2:$BD$55,18,FALSE),D389=6,VLOOKUP(H389,[1]Film_Workers!$B$2:$BD$55,19,FALSE),D389=7,VLOOKUP(H389,[1]Film_Workers!$B$2:$BD$55,20,FALSE),D389=8,VLOOKUP(H389,[1]Film_Workers!$B$2:$BD$55,21,FALSE),D389=9,VLOOKUP(H389,[1]Film_Workers!$B$2:$BD$55,22,FALSE),D389=10,VLOOKUP(H389,[1]Film_Workers!$B$2:$BD$55,23,FALSE),D389=11,VLOOKUP(H389,[1]Film_Workers!$B$2:$BD$55,24,FALSE),D389=12,VLOOKUP(H389,[1]Film_Workers!$B$2:$BD$55,25,FALSE)),C389=2016,_xlfn.IFS(D389=1,VLOOKUP(H389,[1]Film_Workers!$B$2:$BD$55,26,FALSE),D389=2,VLOOKUP(H389,[1]Film_Workers!$B$2:$BD$55,27,FALSE),D389=3,VLOOKUP(H389,[1]Film_Workers!$B$2:$BD$55,28,FALSE),D389=4,VLOOKUP(H389,[1]Film_Workers!$B$2:$BD$55,29,FALSE),D389=5,VLOOKUP(H389,[1]Film_Workers!$B$2:$BD$55,30,FALSE),D389=6,VLOOKUP(H389,[1]Film_Workers!$B$2:$BD$55,31,FALSE),D389=7,VLOOKUP(H389,[1]Film_Workers!$B$2:$BD$55,32,FALSE),D389=8,VLOOKUP(H389,[1]Film_Workers!$B$2:$BD$55,33,FALSE),D389=9,VLOOKUP(H389,[1]Film_Workers!$B$2:$BD$55,34,FALSE),D389=10,VLOOKUP(H389,[1]Film_Workers!$B$2:$BD$55,35,FALSE),D389=11,VLOOKUP(H389,[1]Film_Workers!$B$2:$BD$55,36,FALSE),D389=12,VLOOKUP(H389,[1]Film_Workers!$B$2:$BD$55,37,FALSE)),C389=2017,_xlfn.IFS(D389=1,VLOOKUP(H389,[1]Film_Workers!$B$2:$BD$55,38,FALSE),D389=2,VLOOKUP(H389,[1]Film_Workers!$B$2:$BD$55,39,FALSE),D389=3,VLOOKUP(H389,[1]Film_Workers!$B$2:$BD$55,40,FALSE),D389=4,VLOOKUP(H389,[1]Film_Workers!$B$2:$BD$55,41,FALSE),D389=5,VLOOKUP(H389,[1]Film_Workers!$B$2:$BD$55,42,FALSE),D389=6,VLOOKUP(H389,[1]Film_Workers!$B$2:$BD$55,43,FALSE),D389=7,VLOOKUP(H389,[1]Film_Workers!$B$2:$BD$55,43,FALSE),D389=8,VLOOKUP(H389,[1]Film_Workers!$B$2:$BD$55,44,FALSE),D389=9,VLOOKUP(H389,[1]Film_Workers!$B$2:$BD$55,45,FALSE),D389=10,VLOOKUP(H389,[1]Film_Workers!$B$2:$BD$55,46,FALSE),D389=11,VLOOKUP(H389,[1]Film_Workers!$B$2:$BD$55,47,FALSE),D389=12,VLOOKUP(H389,[1]Film_Workers!$B$2:$BD$55,48)),C389=2018,_xlfn.IFS(D389=1,VLOOKUP(H389,[1]Film_Workers!$B$2:$BD$55,49,FALSE),D389=2,VLOOKUP(H389,[1]Film_Workers!$B$2:$BD$55,50,FALSE),D389=3,VLOOKUP(H389,[1]Film_Workers!$B$2:$BD$55,51,FALSE),D389=4,VLOOKUP(H389,[1]Film_Workers!$B$2:$BD$55,52,FALSE),D389=5,VLOOKUP(H389,[1]Film_Workers!$B$2:$BD$55,53,FALSE),D389=6,VLOOKUP(H389,[1]Film_Workers!$B$2:$BD$55,54)))</f>
        <v>0</v>
      </c>
      <c r="W389">
        <f>_xlfn.IFS(C389=2014,_xlfn.IFS(D389=1,VLOOKUP(H389,[1]Priv_Workers!$B$2:$BD$55,2,FALSE),D389=2,VLOOKUP(H389,[1]Priv_Workers!$B$2:$BD$55,3,FALSE),D389=3,VLOOKUP(H389,[1]Priv_Workers!$B$2:$BD$55,4,FALSE),D389=4,VLOOKUP(H389,[1]Priv_Workers!$B$2:$BD$55,5,FALSE),D389=5,VLOOKUP(H389,[1]Priv_Workers!$B$2:$BD$55,6,FALSE),D389=6,VLOOKUP(H389,[1]Priv_Workers!$B$2:$BD$55,7,FALSE),D389=7,VLOOKUP(H389,[1]Priv_Workers!$B$2:$BD$55,8,FALSE),D389=8,VLOOKUP(H389,[1]Priv_Workers!$B$2:$BD$55,9,FALSE),D389=9,VLOOKUP(H389,[1]Priv_Workers!$B$2:$BD$55,10,FALSE),D389=10,VLOOKUP(H389,[1]Priv_Workers!$B$2:$BD$55,11,FALSE),D389=11,VLOOKUP(H389,[1]Priv_Workers!$B$2:$BD$55,12,FALSE),D389=12,VLOOKUP(H389,[1]Priv_Workers!$B$2:$BD$55,13,FALSE)),C389=2015,_xlfn.IFS(D389=1,VLOOKUP(H389,[1]Priv_Workers!$B$2:$BD$55,14,FALSE),D389=2,VLOOKUP(H389,[1]Priv_Workers!$B$2:$BD$55,15,FALSE),D389=3,VLOOKUP(H389,[1]Priv_Workers!$B$2:$BD$55,16,FALSE),D389=4,VLOOKUP(H389,[1]Priv_Workers!$B$2:$BD$55,17,FALSE),D389=5,VLOOKUP(H389,[1]Priv_Workers!$B$2:$BD$55,18,FALSE),D389=6,VLOOKUP(H389,[1]Priv_Workers!$B$2:$BD$55,19,FALSE),D389=7,VLOOKUP(H389,[1]Priv_Workers!$B$2:$BD$55,20,FALSE),D389=8,VLOOKUP(H389,[1]Priv_Workers!$B$2:$BD$55,21,FALSE),D389=9,VLOOKUP(H389,[1]Priv_Workers!$B$2:$BD$55,22,FALSE),D389=10,VLOOKUP(H389,[1]Priv_Workers!$B$2:$BD$55,23,FALSE),D389=11,VLOOKUP(H389,[1]Priv_Workers!$B$2:$BD$55,24,FALSE),D389=12,VLOOKUP(H389,[1]Priv_Workers!$B$2:$BD$55,25,FALSE)),C389=2016,_xlfn.IFS(D389=1,VLOOKUP(H389,[1]Priv_Workers!$B$2:$BD$55,26,FALSE),D389=2,VLOOKUP(H389,[1]Priv_Workers!$B$2:$BD$55,27,FALSE),D389=3,VLOOKUP(H389,[1]Priv_Workers!$B$2:$BD$55,28,FALSE),D389=4,VLOOKUP(H389,[1]Priv_Workers!$B$2:$BD$55,29,FALSE),D389=5,VLOOKUP(H389,[1]Priv_Workers!$B$2:$BD$55,30,FALSE),D389=6,VLOOKUP(H389,[1]Priv_Workers!$B$2:$BD$55,31,FALSE),D389=7,VLOOKUP(H389,[1]Priv_Workers!$B$2:$BD$55,32,FALSE),D389=8,VLOOKUP(H389,[1]Priv_Workers!$B$2:$BD$55,33,FALSE),D389=9,VLOOKUP(H389,[1]Priv_Workers!$B$2:$BD$55,34,FALSE),D389=10,VLOOKUP(H389,[1]Priv_Workers!$B$2:$BD$55,35,FALSE),D389=11,VLOOKUP(H389,[1]Priv_Workers!$B$2:$BD$55,36,FALSE),D389=12,VLOOKUP(H389,[1]Priv_Workers!$B$2:$BD$55,37,FALSE)),C389=2017,_xlfn.IFS(D389=1,VLOOKUP(H389,[1]Priv_Workers!$B$2:$BD$55,38,FALSE),D389=2,VLOOKUP(H389,[1]Priv_Workers!$B$2:$BD$55,39,FALSE),D389=3,VLOOKUP(H389,[1]Priv_Workers!$B$2:$BD$55,40,FALSE),D389=4,VLOOKUP(H389,[1]Priv_Workers!$B$2:$BD$55,41,FALSE),D389=5,VLOOKUP(H389,[1]Priv_Workers!$B$2:$BD$55,42,FALSE),D389=6,VLOOKUP(H389,[1]Priv_Workers!$B$2:$BD$55,43,FALSE),D389=7,VLOOKUP(H389,[1]Priv_Workers!$B$2:$BD$55,43,FALSE),D389=8,VLOOKUP(H389,[1]Priv_Workers!$B$2:$BD$55,44,FALSE),D389=9,VLOOKUP(H389,[1]Priv_Workers!$B$2:$BD$55,45,FALSE),D389=10,VLOOKUP(H389,[1]Priv_Workers!$B$2:$BD$55,46,FALSE),D389=11,VLOOKUP(H389,[1]Priv_Workers!$B$2:$BD$55,47,FALSE),D389=12,VLOOKUP(H389,[1]Priv_Workers!$B$2:$BD$55,48)),C389=2018,_xlfn.IFS(D389=1,VLOOKUP(H389,[1]Priv_Workers!$B$2:$BD$55,49,FALSE),D389=2,VLOOKUP(H389,[1]Priv_Workers!$B$2:$BD$55,50,FALSE),D389=3,VLOOKUP(H389,[1]Priv_Workers!$B$2:$BD$55,51,FALSE),D389=4,VLOOKUP(H389,[1]Priv_Workers!$B$2:$BD$55,52,FALSE),D389=5,VLOOKUP(H389,[1]Priv_Workers!$B$2:$BD$55,53,FALSE),D389=6,VLOOKUP(H389,[1]Priv_Workers!$B$2:$BD$55,54)))</f>
        <v>0</v>
      </c>
      <c r="X389" s="3" t="e">
        <f t="shared" si="51"/>
        <v>#DIV/0!</v>
      </c>
      <c r="Y389" s="2">
        <f>_xlfn.IFS(C389=2014, _xlfn.IFS(E389=1, VLOOKUP(H389, [1]Wage_Info!$B$2:$AH$55, 2, FALSE), E389=2, VLOOKUP(H389, [1]Wage_Info!$B$2:$AH$55, 3, FALSE), E389=3, VLOOKUP(H389, [1]Wage_Info!$B$2:$AH$55, 4, FALSE), E389=4, VLOOKUP(H389, [1]Wage_Info!$B$2:$AH$55, 5, FALSE)), C389=2015, _xlfn.IFS(E389=1, VLOOKUP(H389, [1]Wage_Info!$B$2:$AH$55, 6, FALSE), E389=2, VLOOKUP(H389, [1]Wage_Info!$B$2:$AH$55, 7, FALSE), E389=3, VLOOKUP(H389, [1]Wage_Info!$B$2:$AH$55, 8, FALSE), E389=4, VLOOKUP(H389, [1]Wage_Info!$B$2:$AH$55, 9, FALSE)), C389=2016, _xlfn.IFS(E389=1, VLOOKUP(H389, [1]Wage_Info!$B$2:$AH$55, 10, FALSE), E389=2, VLOOKUP(H389, [1]Wage_Info!$B$2:$AH$55, 11, FALSE), E389=3, VLOOKUP(H389, [1]Wage_Info!$B$2:$AH$55, 12, FALSE), E389=4, VLOOKUP(H389, [1]Wage_Info!$B$2:$AH$55, 13, FALSE)), C389=2017, _xlfn.IFS(E389=1, VLOOKUP(H389, [1]Wage_Info!$B$2:$AH$55, 14, FALSE), E389=2, VLOOKUP(H389, [1]Wage_Info!$B$2:$AH$55, 15, FALSE), E389=3, VLOOKUP(H389, [1]Wage_Info!$B$2:$AH$55, 16, FALSE), E389=4, VLOOKUP(H389, [1]Wage_Info!$B$2:$AH$55, 17, FALSE)), C389 = 2018, _xlfn.IFS(E389=1, VLOOKUP(H389, [1]Wage_Info!$B$2:$AH$55, 18, FALSE), E389=3, VLOOKUP(H389, [1]Wage_Info!$B$2:$AH$55, 19, FALSE)))</f>
        <v>0</v>
      </c>
      <c r="Z389" s="2">
        <f>_xlfn.IFS(C389=2014, _xlfn.IFS(E389=1, VLOOKUP(H389, [1]Wage_Info!$B$2:$AL$55, 20, FALSE), E389=2, VLOOKUP(H389, [1]Wage_Info!$B$2:$AL$55, 21, FALSE), E389=3, VLOOKUP(H389, [1]Wage_Info!$B$2:$AL$55, 22, FALSE), E389=4, VLOOKUP(H389, [1]Wage_Info!$B$2:$AL$55, 23, FALSE)), C389=2015, _xlfn.IFS(E389=1, VLOOKUP(H389, [1]Wage_Info!$B$2:$AL$55, 24, FALSE), E389=2, VLOOKUP(H389, [1]Wage_Info!$B$2:$AL$55, 25, FALSE), E389=3, VLOOKUP(H389, [1]Wage_Info!$B$2:$AL$55, 26, FALSE), E389=4, VLOOKUP(H389, [1]Wage_Info!$B$2:$AL$55, 27, FALSE)), C389=2016, _xlfn.IFS(E389=1, VLOOKUP(H389, [1]Wage_Info!$B$2:$AL$55, 28, FALSE), E389=2, VLOOKUP(H389, [1]Wage_Info!$B$2:$AL$55, 29, FALSE), E389=3, VLOOKUP(H389, [1]Wage_Info!$B$2:$AL$55, 30, FALSE), E389=4, VLOOKUP(H389, [1]Wage_Info!$B$2:$AL$55, 31, FALSE)), C389=2017, _xlfn.IFS(E389=1, VLOOKUP(H389, [1]Wage_Info!$B$2:$AL$55, 32, FALSE), E389=2, VLOOKUP(H389, [1]Wage_Info!$B$2:$AL$55, 33, FALSE), E389=3, VLOOKUP(H389, [1]Wage_Info!$B$2:$AL$55, 34, FALSE), E389=4, VLOOKUP(H389, [1]Wage_Info!$B$2:$AL$55, 35, FALSE)), C389 = 2018, _xlfn.IFS(E389=1, VLOOKUP(H389, [1]Wage_Info!$B$2:$AL$55, 36, FALSE), E389=2, VLOOKUP(H389, [1]Wage_Info!$B$2:$AL$55, 37, FALSE)))</f>
        <v>0</v>
      </c>
      <c r="AA389" s="4" t="e">
        <f t="shared" si="52"/>
        <v>#DIV/0!</v>
      </c>
      <c r="AB389">
        <f>[1]Key!C389</f>
        <v>1</v>
      </c>
      <c r="AC389">
        <f t="shared" si="53"/>
        <v>0</v>
      </c>
      <c r="AD389">
        <f t="shared" si="54"/>
        <v>0</v>
      </c>
      <c r="AE389">
        <f t="shared" si="55"/>
        <v>0</v>
      </c>
      <c r="AF389">
        <f>[1]Key!D389</f>
        <v>0</v>
      </c>
    </row>
    <row r="390" spans="1:32" x14ac:dyDescent="0.3">
      <c r="A390">
        <v>389</v>
      </c>
      <c r="B390">
        <v>69</v>
      </c>
      <c r="C390">
        <v>2014</v>
      </c>
      <c r="D390">
        <v>2</v>
      </c>
      <c r="E390">
        <f t="shared" si="48"/>
        <v>1</v>
      </c>
      <c r="F390">
        <v>2015</v>
      </c>
      <c r="G390" t="s">
        <v>62</v>
      </c>
      <c r="H390" s="1">
        <f>VALUE(IF(G390="foreign",53,SUBSTITUTE(G390,G390,VLOOKUP(G390,[1]Key!$G$2:$H$55,2,))))</f>
        <v>53</v>
      </c>
      <c r="I390" t="s">
        <v>64</v>
      </c>
      <c r="J390">
        <f>VALUE(_xlfn.IFS(I390="foreign",53,I390="fictional",54, I390="unspecified", 55, NOT(OR(I390="foreign",I390="fictional")),SUBSTITUTE(I390,I390,VLOOKUP(I390,[1]Key!$G$2:$H$55,2,))))</f>
        <v>33</v>
      </c>
      <c r="K390">
        <f t="shared" si="49"/>
        <v>0</v>
      </c>
      <c r="L390">
        <f>VLOOKUP(H390, [1]Key!$H$2:$K$54, 2)</f>
        <v>0</v>
      </c>
      <c r="M390">
        <f>VLOOKUP(J390, [1]Key!$H$2:$K$54, 2)</f>
        <v>3</v>
      </c>
      <c r="N390">
        <f>VLOOKUP("*"&amp;G390&amp;"*",[1]Key!$N$2:$O$6,2,FALSE)</f>
        <v>0</v>
      </c>
      <c r="O390">
        <f>VLOOKUP("*"&amp;G390&amp;"*",[1]Key!$R$2:$S$11,2,FALSE)</f>
        <v>0</v>
      </c>
      <c r="P390">
        <v>2991</v>
      </c>
      <c r="Q390" s="2">
        <v>55000000</v>
      </c>
      <c r="R390" t="s">
        <v>33</v>
      </c>
      <c r="S390">
        <f>VLOOKUP(R390, [1]Key!$U$2:$V$27, 2, FALSE)</f>
        <v>1</v>
      </c>
      <c r="T390">
        <f t="shared" si="50"/>
        <v>0</v>
      </c>
      <c r="U390">
        <f>_xlfn.IFS(C390=2018, VLOOKUP(H390, '[1]State Pop'!$B$2:$G$55,6),C390=2017, VLOOKUP(H390, '[1]State Pop'!$B$2:$F$55,5),C390=2016, VLOOKUP(H390, '[1]State Pop'!$B$2:$F$55,4), C390=2015, VLOOKUP(H390, '[1]State Pop'!$B$2:$F$55,3), C390=2014, VLOOKUP(H390, '[1]State Pop'!$B$2:$F$55,2))</f>
        <v>0</v>
      </c>
      <c r="V390">
        <f>_xlfn.IFS(C390=2014,_xlfn.IFS(D390=1,VLOOKUP(H390,[1]Film_Workers!$B$2:$BD$55,2,FALSE),D390=2,VLOOKUP(H390,[1]Film_Workers!$B$2:$BD$55,3,FALSE),D390=3,VLOOKUP(H390,[1]Film_Workers!$B$2:$BD$55,4,FALSE),D390=4,VLOOKUP(H390,[1]Film_Workers!$B$2:$BD$55,5,FALSE),D390=5,VLOOKUP(H390,[1]Film_Workers!$B$2:$BD$55,6,FALSE),D390=6,VLOOKUP(H390,[1]Film_Workers!$B$2:$BD$55,7,FALSE),D390=7,VLOOKUP(H390,[1]Film_Workers!$B$2:$BD$55,8,FALSE),D390=8,VLOOKUP(H390,[1]Film_Workers!$B$2:$BD$55,9,FALSE),D390=9,VLOOKUP(H390,[1]Film_Workers!$B$2:$BD$55,10,FALSE),D390=10,VLOOKUP(H390,[1]Film_Workers!$B$2:$BD$55,11,FALSE),D390=11,VLOOKUP(H390,[1]Film_Workers!$B$2:$BD$55,12,FALSE),D390=12,VLOOKUP(H390,[1]Film_Workers!$B$2:$BD$55,13,FALSE)),C390=2015,_xlfn.IFS(D390=1,VLOOKUP(H390,[1]Film_Workers!$B$2:$BD$55,14,FALSE),D390=2,VLOOKUP(H390,[1]Film_Workers!$B$2:$BD$55,15,FALSE),D390=3,VLOOKUP(H390,[1]Film_Workers!$B$2:$BD$55,16,FALSE),D390=4,VLOOKUP(H390,[1]Film_Workers!$B$2:$BD$55,17,FALSE),D390=5,VLOOKUP(H390,[1]Film_Workers!$B$2:$BD$55,18,FALSE),D390=6,VLOOKUP(H390,[1]Film_Workers!$B$2:$BD$55,19,FALSE),D390=7,VLOOKUP(H390,[1]Film_Workers!$B$2:$BD$55,20,FALSE),D390=8,VLOOKUP(H390,[1]Film_Workers!$B$2:$BD$55,21,FALSE),D390=9,VLOOKUP(H390,[1]Film_Workers!$B$2:$BD$55,22,FALSE),D390=10,VLOOKUP(H390,[1]Film_Workers!$B$2:$BD$55,23,FALSE),D390=11,VLOOKUP(H390,[1]Film_Workers!$B$2:$BD$55,24,FALSE),D390=12,VLOOKUP(H390,[1]Film_Workers!$B$2:$BD$55,25,FALSE)),C390=2016,_xlfn.IFS(D390=1,VLOOKUP(H390,[1]Film_Workers!$B$2:$BD$55,26,FALSE),D390=2,VLOOKUP(H390,[1]Film_Workers!$B$2:$BD$55,27,FALSE),D390=3,VLOOKUP(H390,[1]Film_Workers!$B$2:$BD$55,28,FALSE),D390=4,VLOOKUP(H390,[1]Film_Workers!$B$2:$BD$55,29,FALSE),D390=5,VLOOKUP(H390,[1]Film_Workers!$B$2:$BD$55,30,FALSE),D390=6,VLOOKUP(H390,[1]Film_Workers!$B$2:$BD$55,31,FALSE),D390=7,VLOOKUP(H390,[1]Film_Workers!$B$2:$BD$55,32,FALSE),D390=8,VLOOKUP(H390,[1]Film_Workers!$B$2:$BD$55,33,FALSE),D390=9,VLOOKUP(H390,[1]Film_Workers!$B$2:$BD$55,34,FALSE),D390=10,VLOOKUP(H390,[1]Film_Workers!$B$2:$BD$55,35,FALSE),D390=11,VLOOKUP(H390,[1]Film_Workers!$B$2:$BD$55,36,FALSE),D390=12,VLOOKUP(H390,[1]Film_Workers!$B$2:$BD$55,37,FALSE)),C390=2017,_xlfn.IFS(D390=1,VLOOKUP(H390,[1]Film_Workers!$B$2:$BD$55,38,FALSE),D390=2,VLOOKUP(H390,[1]Film_Workers!$B$2:$BD$55,39,FALSE),D390=3,VLOOKUP(H390,[1]Film_Workers!$B$2:$BD$55,40,FALSE),D390=4,VLOOKUP(H390,[1]Film_Workers!$B$2:$BD$55,41,FALSE),D390=5,VLOOKUP(H390,[1]Film_Workers!$B$2:$BD$55,42,FALSE),D390=6,VLOOKUP(H390,[1]Film_Workers!$B$2:$BD$55,43,FALSE),D390=7,VLOOKUP(H390,[1]Film_Workers!$B$2:$BD$55,43,FALSE),D390=8,VLOOKUP(H390,[1]Film_Workers!$B$2:$BD$55,44,FALSE),D390=9,VLOOKUP(H390,[1]Film_Workers!$B$2:$BD$55,45,FALSE),D390=10,VLOOKUP(H390,[1]Film_Workers!$B$2:$BD$55,46,FALSE),D390=11,VLOOKUP(H390,[1]Film_Workers!$B$2:$BD$55,47,FALSE),D390=12,VLOOKUP(H390,[1]Film_Workers!$B$2:$BD$55,48)),C390=2018,_xlfn.IFS(D390=1,VLOOKUP(H390,[1]Film_Workers!$B$2:$BD$55,49,FALSE),D390=2,VLOOKUP(H390,[1]Film_Workers!$B$2:$BD$55,50,FALSE),D390=3,VLOOKUP(H390,[1]Film_Workers!$B$2:$BD$55,51,FALSE),D390=4,VLOOKUP(H390,[1]Film_Workers!$B$2:$BD$55,52,FALSE),D390=5,VLOOKUP(H390,[1]Film_Workers!$B$2:$BD$55,53,FALSE),D390=6,VLOOKUP(H390,[1]Film_Workers!$B$2:$BD$55,54)))</f>
        <v>0</v>
      </c>
      <c r="W390">
        <f>_xlfn.IFS(C390=2014,_xlfn.IFS(D390=1,VLOOKUP(H390,[1]Priv_Workers!$B$2:$BD$55,2,FALSE),D390=2,VLOOKUP(H390,[1]Priv_Workers!$B$2:$BD$55,3,FALSE),D390=3,VLOOKUP(H390,[1]Priv_Workers!$B$2:$BD$55,4,FALSE),D390=4,VLOOKUP(H390,[1]Priv_Workers!$B$2:$BD$55,5,FALSE),D390=5,VLOOKUP(H390,[1]Priv_Workers!$B$2:$BD$55,6,FALSE),D390=6,VLOOKUP(H390,[1]Priv_Workers!$B$2:$BD$55,7,FALSE),D390=7,VLOOKUP(H390,[1]Priv_Workers!$B$2:$BD$55,8,FALSE),D390=8,VLOOKUP(H390,[1]Priv_Workers!$B$2:$BD$55,9,FALSE),D390=9,VLOOKUP(H390,[1]Priv_Workers!$B$2:$BD$55,10,FALSE),D390=10,VLOOKUP(H390,[1]Priv_Workers!$B$2:$BD$55,11,FALSE),D390=11,VLOOKUP(H390,[1]Priv_Workers!$B$2:$BD$55,12,FALSE),D390=12,VLOOKUP(H390,[1]Priv_Workers!$B$2:$BD$55,13,FALSE)),C390=2015,_xlfn.IFS(D390=1,VLOOKUP(H390,[1]Priv_Workers!$B$2:$BD$55,14,FALSE),D390=2,VLOOKUP(H390,[1]Priv_Workers!$B$2:$BD$55,15,FALSE),D390=3,VLOOKUP(H390,[1]Priv_Workers!$B$2:$BD$55,16,FALSE),D390=4,VLOOKUP(H390,[1]Priv_Workers!$B$2:$BD$55,17,FALSE),D390=5,VLOOKUP(H390,[1]Priv_Workers!$B$2:$BD$55,18,FALSE),D390=6,VLOOKUP(H390,[1]Priv_Workers!$B$2:$BD$55,19,FALSE),D390=7,VLOOKUP(H390,[1]Priv_Workers!$B$2:$BD$55,20,FALSE),D390=8,VLOOKUP(H390,[1]Priv_Workers!$B$2:$BD$55,21,FALSE),D390=9,VLOOKUP(H390,[1]Priv_Workers!$B$2:$BD$55,22,FALSE),D390=10,VLOOKUP(H390,[1]Priv_Workers!$B$2:$BD$55,23,FALSE),D390=11,VLOOKUP(H390,[1]Priv_Workers!$B$2:$BD$55,24,FALSE),D390=12,VLOOKUP(H390,[1]Priv_Workers!$B$2:$BD$55,25,FALSE)),C390=2016,_xlfn.IFS(D390=1,VLOOKUP(H390,[1]Priv_Workers!$B$2:$BD$55,26,FALSE),D390=2,VLOOKUP(H390,[1]Priv_Workers!$B$2:$BD$55,27,FALSE),D390=3,VLOOKUP(H390,[1]Priv_Workers!$B$2:$BD$55,28,FALSE),D390=4,VLOOKUP(H390,[1]Priv_Workers!$B$2:$BD$55,29,FALSE),D390=5,VLOOKUP(H390,[1]Priv_Workers!$B$2:$BD$55,30,FALSE),D390=6,VLOOKUP(H390,[1]Priv_Workers!$B$2:$BD$55,31,FALSE),D390=7,VLOOKUP(H390,[1]Priv_Workers!$B$2:$BD$55,32,FALSE),D390=8,VLOOKUP(H390,[1]Priv_Workers!$B$2:$BD$55,33,FALSE),D390=9,VLOOKUP(H390,[1]Priv_Workers!$B$2:$BD$55,34,FALSE),D390=10,VLOOKUP(H390,[1]Priv_Workers!$B$2:$BD$55,35,FALSE),D390=11,VLOOKUP(H390,[1]Priv_Workers!$B$2:$BD$55,36,FALSE),D390=12,VLOOKUP(H390,[1]Priv_Workers!$B$2:$BD$55,37,FALSE)),C390=2017,_xlfn.IFS(D390=1,VLOOKUP(H390,[1]Priv_Workers!$B$2:$BD$55,38,FALSE),D390=2,VLOOKUP(H390,[1]Priv_Workers!$B$2:$BD$55,39,FALSE),D390=3,VLOOKUP(H390,[1]Priv_Workers!$B$2:$BD$55,40,FALSE),D390=4,VLOOKUP(H390,[1]Priv_Workers!$B$2:$BD$55,41,FALSE),D390=5,VLOOKUP(H390,[1]Priv_Workers!$B$2:$BD$55,42,FALSE),D390=6,VLOOKUP(H390,[1]Priv_Workers!$B$2:$BD$55,43,FALSE),D390=7,VLOOKUP(H390,[1]Priv_Workers!$B$2:$BD$55,43,FALSE),D390=8,VLOOKUP(H390,[1]Priv_Workers!$B$2:$BD$55,44,FALSE),D390=9,VLOOKUP(H390,[1]Priv_Workers!$B$2:$BD$55,45,FALSE),D390=10,VLOOKUP(H390,[1]Priv_Workers!$B$2:$BD$55,46,FALSE),D390=11,VLOOKUP(H390,[1]Priv_Workers!$B$2:$BD$55,47,FALSE),D390=12,VLOOKUP(H390,[1]Priv_Workers!$B$2:$BD$55,48)),C390=2018,_xlfn.IFS(D390=1,VLOOKUP(H390,[1]Priv_Workers!$B$2:$BD$55,49,FALSE),D390=2,VLOOKUP(H390,[1]Priv_Workers!$B$2:$BD$55,50,FALSE),D390=3,VLOOKUP(H390,[1]Priv_Workers!$B$2:$BD$55,51,FALSE),D390=4,VLOOKUP(H390,[1]Priv_Workers!$B$2:$BD$55,52,FALSE),D390=5,VLOOKUP(H390,[1]Priv_Workers!$B$2:$BD$55,53,FALSE),D390=6,VLOOKUP(H390,[1]Priv_Workers!$B$2:$BD$55,54)))</f>
        <v>0</v>
      </c>
      <c r="X390" s="3" t="e">
        <f t="shared" si="51"/>
        <v>#DIV/0!</v>
      </c>
      <c r="Y390" s="2">
        <f>_xlfn.IFS(C390=2014, _xlfn.IFS(E390=1, VLOOKUP(H390, [1]Wage_Info!$B$2:$AH$55, 2, FALSE), E390=2, VLOOKUP(H390, [1]Wage_Info!$B$2:$AH$55, 3, FALSE), E390=3, VLOOKUP(H390, [1]Wage_Info!$B$2:$AH$55, 4, FALSE), E390=4, VLOOKUP(H390, [1]Wage_Info!$B$2:$AH$55, 5, FALSE)), C390=2015, _xlfn.IFS(E390=1, VLOOKUP(H390, [1]Wage_Info!$B$2:$AH$55, 6, FALSE), E390=2, VLOOKUP(H390, [1]Wage_Info!$B$2:$AH$55, 7, FALSE), E390=3, VLOOKUP(H390, [1]Wage_Info!$B$2:$AH$55, 8, FALSE), E390=4, VLOOKUP(H390, [1]Wage_Info!$B$2:$AH$55, 9, FALSE)), C390=2016, _xlfn.IFS(E390=1, VLOOKUP(H390, [1]Wage_Info!$B$2:$AH$55, 10, FALSE), E390=2, VLOOKUP(H390, [1]Wage_Info!$B$2:$AH$55, 11, FALSE), E390=3, VLOOKUP(H390, [1]Wage_Info!$B$2:$AH$55, 12, FALSE), E390=4, VLOOKUP(H390, [1]Wage_Info!$B$2:$AH$55, 13, FALSE)), C390=2017, _xlfn.IFS(E390=1, VLOOKUP(H390, [1]Wage_Info!$B$2:$AH$55, 14, FALSE), E390=2, VLOOKUP(H390, [1]Wage_Info!$B$2:$AH$55, 15, FALSE), E390=3, VLOOKUP(H390, [1]Wage_Info!$B$2:$AH$55, 16, FALSE), E390=4, VLOOKUP(H390, [1]Wage_Info!$B$2:$AH$55, 17, FALSE)), C390 = 2018, _xlfn.IFS(E390=1, VLOOKUP(H390, [1]Wage_Info!$B$2:$AH$55, 18, FALSE), E390=3, VLOOKUP(H390, [1]Wage_Info!$B$2:$AH$55, 19, FALSE)))</f>
        <v>0</v>
      </c>
      <c r="Z390" s="2">
        <f>_xlfn.IFS(C390=2014, _xlfn.IFS(E390=1, VLOOKUP(H390, [1]Wage_Info!$B$2:$AL$55, 20, FALSE), E390=2, VLOOKUP(H390, [1]Wage_Info!$B$2:$AL$55, 21, FALSE), E390=3, VLOOKUP(H390, [1]Wage_Info!$B$2:$AL$55, 22, FALSE), E390=4, VLOOKUP(H390, [1]Wage_Info!$B$2:$AL$55, 23, FALSE)), C390=2015, _xlfn.IFS(E390=1, VLOOKUP(H390, [1]Wage_Info!$B$2:$AL$55, 24, FALSE), E390=2, VLOOKUP(H390, [1]Wage_Info!$B$2:$AL$55, 25, FALSE), E390=3, VLOOKUP(H390, [1]Wage_Info!$B$2:$AL$55, 26, FALSE), E390=4, VLOOKUP(H390, [1]Wage_Info!$B$2:$AL$55, 27, FALSE)), C390=2016, _xlfn.IFS(E390=1, VLOOKUP(H390, [1]Wage_Info!$B$2:$AL$55, 28, FALSE), E390=2, VLOOKUP(H390, [1]Wage_Info!$B$2:$AL$55, 29, FALSE), E390=3, VLOOKUP(H390, [1]Wage_Info!$B$2:$AL$55, 30, FALSE), E390=4, VLOOKUP(H390, [1]Wage_Info!$B$2:$AL$55, 31, FALSE)), C390=2017, _xlfn.IFS(E390=1, VLOOKUP(H390, [1]Wage_Info!$B$2:$AL$55, 32, FALSE), E390=2, VLOOKUP(H390, [1]Wage_Info!$B$2:$AL$55, 33, FALSE), E390=3, VLOOKUP(H390, [1]Wage_Info!$B$2:$AL$55, 34, FALSE), E390=4, VLOOKUP(H390, [1]Wage_Info!$B$2:$AL$55, 35, FALSE)), C390 = 2018, _xlfn.IFS(E390=1, VLOOKUP(H390, [1]Wage_Info!$B$2:$AL$55, 36, FALSE), E390=2, VLOOKUP(H390, [1]Wage_Info!$B$2:$AL$55, 37, FALSE)))</f>
        <v>0</v>
      </c>
      <c r="AA390" s="4" t="e">
        <f t="shared" si="52"/>
        <v>#DIV/0!</v>
      </c>
      <c r="AB390">
        <f>[1]Key!C390</f>
        <v>1</v>
      </c>
      <c r="AC390">
        <f t="shared" si="53"/>
        <v>0</v>
      </c>
      <c r="AD390">
        <f t="shared" si="54"/>
        <v>0</v>
      </c>
      <c r="AE390">
        <f t="shared" si="55"/>
        <v>0</v>
      </c>
      <c r="AF390">
        <f>[1]Key!D390</f>
        <v>0</v>
      </c>
    </row>
    <row r="391" spans="1:32" x14ac:dyDescent="0.3">
      <c r="A391">
        <v>390</v>
      </c>
      <c r="B391">
        <v>70</v>
      </c>
      <c r="C391">
        <v>2014</v>
      </c>
      <c r="D391">
        <v>6</v>
      </c>
      <c r="E391">
        <f t="shared" si="48"/>
        <v>2</v>
      </c>
      <c r="F391">
        <v>2015</v>
      </c>
      <c r="G391" t="s">
        <v>64</v>
      </c>
      <c r="H391" s="1">
        <f>VALUE(IF(G391="foreign",53,SUBSTITUTE(G391,G391,VLOOKUP(G391,[1]Key!$G$2:$H$55,2,))))</f>
        <v>33</v>
      </c>
      <c r="I391" t="s">
        <v>70</v>
      </c>
      <c r="J391">
        <f>VALUE(_xlfn.IFS(I391="foreign",53,I391="fictional",54, I391="unspecified", 55, NOT(OR(I391="foreign",I391="fictional")),SUBSTITUTE(I391,I391,VLOOKUP(I391,[1]Key!$G$2:$H$55,2,))))</f>
        <v>10</v>
      </c>
      <c r="K391">
        <f t="shared" si="49"/>
        <v>0</v>
      </c>
      <c r="L391">
        <f>VLOOKUP(H391, [1]Key!$H$2:$K$54, 2)</f>
        <v>3</v>
      </c>
      <c r="M391">
        <f>VLOOKUP(J391, [1]Key!$H$2:$K$54, 2)</f>
        <v>3</v>
      </c>
      <c r="N391">
        <f>VLOOKUP("*"&amp;G391&amp;"*",[1]Key!$N$2:$O$6,2,FALSE)</f>
        <v>2</v>
      </c>
      <c r="O391">
        <f>VLOOKUP("*"&amp;G391&amp;"*",[1]Key!$R$2:$S$11,2,FALSE)</f>
        <v>3</v>
      </c>
      <c r="P391">
        <v>2978</v>
      </c>
      <c r="Q391" s="2">
        <v>33000000</v>
      </c>
      <c r="R391" t="s">
        <v>33</v>
      </c>
      <c r="S391">
        <f>VLOOKUP(R391, [1]Key!$U$2:$V$50, 2, FALSE)</f>
        <v>1</v>
      </c>
      <c r="T391">
        <f t="shared" si="50"/>
        <v>0</v>
      </c>
      <c r="U391">
        <f>_xlfn.IFS(C391=2018, VLOOKUP(H391, '[1]State Pop'!$B$2:$G$55,6),C391=2017, VLOOKUP(H391, '[1]State Pop'!$B$2:$F$55,5),C391=2016, VLOOKUP(H391, '[1]State Pop'!$B$2:$F$55,4), C391=2015, VLOOKUP(H391, '[1]State Pop'!$B$2:$F$55,3), C391=2014, VLOOKUP(H391, '[1]State Pop'!$B$2:$F$55,2))</f>
        <v>19773580</v>
      </c>
      <c r="V391">
        <f>_xlfn.IFS(C391=2014,_xlfn.IFS(D391=1,VLOOKUP(H391,[1]Film_Workers!$B$2:$BD$55,2,FALSE),D391=2,VLOOKUP(H391,[1]Film_Workers!$B$2:$BD$55,3,FALSE),D391=3,VLOOKUP(H391,[1]Film_Workers!$B$2:$BD$55,4,FALSE),D391=4,VLOOKUP(H391,[1]Film_Workers!$B$2:$BD$55,5,FALSE),D391=5,VLOOKUP(H391,[1]Film_Workers!$B$2:$BD$55,6,FALSE),D391=6,VLOOKUP(H391,[1]Film_Workers!$B$2:$BD$55,7,FALSE),D391=7,VLOOKUP(H391,[1]Film_Workers!$B$2:$BD$55,8,FALSE),D391=8,VLOOKUP(H391,[1]Film_Workers!$B$2:$BD$55,9,FALSE),D391=9,VLOOKUP(H391,[1]Film_Workers!$B$2:$BD$55,10,FALSE),D391=10,VLOOKUP(H391,[1]Film_Workers!$B$2:$BD$55,11,FALSE),D391=11,VLOOKUP(H391,[1]Film_Workers!$B$2:$BD$55,12,FALSE),D391=12,VLOOKUP(H391,[1]Film_Workers!$B$2:$BD$55,13,FALSE)),C391=2015,_xlfn.IFS(D391=1,VLOOKUP(H391,[1]Film_Workers!$B$2:$BD$55,14,FALSE),D391=2,VLOOKUP(H391,[1]Film_Workers!$B$2:$BD$55,15,FALSE),D391=3,VLOOKUP(H391,[1]Film_Workers!$B$2:$BD$55,16,FALSE),D391=4,VLOOKUP(H391,[1]Film_Workers!$B$2:$BD$55,17,FALSE),D391=5,VLOOKUP(H391,[1]Film_Workers!$B$2:$BD$55,18,FALSE),D391=6,VLOOKUP(H391,[1]Film_Workers!$B$2:$BD$55,19,FALSE),D391=7,VLOOKUP(H391,[1]Film_Workers!$B$2:$BD$55,20,FALSE),D391=8,VLOOKUP(H391,[1]Film_Workers!$B$2:$BD$55,21,FALSE),D391=9,VLOOKUP(H391,[1]Film_Workers!$B$2:$BD$55,22,FALSE),D391=10,VLOOKUP(H391,[1]Film_Workers!$B$2:$BD$55,23,FALSE),D391=11,VLOOKUP(H391,[1]Film_Workers!$B$2:$BD$55,24,FALSE),D391=12,VLOOKUP(H391,[1]Film_Workers!$B$2:$BD$55,25,FALSE)),C391=2016,_xlfn.IFS(D391=1,VLOOKUP(H391,[1]Film_Workers!$B$2:$BD$55,26,FALSE),D391=2,VLOOKUP(H391,[1]Film_Workers!$B$2:$BD$55,27,FALSE),D391=3,VLOOKUP(H391,[1]Film_Workers!$B$2:$BD$55,28,FALSE),D391=4,VLOOKUP(H391,[1]Film_Workers!$B$2:$BD$55,29,FALSE),D391=5,VLOOKUP(H391,[1]Film_Workers!$B$2:$BD$55,30,FALSE),D391=6,VLOOKUP(H391,[1]Film_Workers!$B$2:$BD$55,31,FALSE),D391=7,VLOOKUP(H391,[1]Film_Workers!$B$2:$BD$55,32,FALSE),D391=8,VLOOKUP(H391,[1]Film_Workers!$B$2:$BD$55,33,FALSE),D391=9,VLOOKUP(H391,[1]Film_Workers!$B$2:$BD$55,34,FALSE),D391=10,VLOOKUP(H391,[1]Film_Workers!$B$2:$BD$55,35,FALSE),D391=11,VLOOKUP(H391,[1]Film_Workers!$B$2:$BD$55,36,FALSE),D391=12,VLOOKUP(H391,[1]Film_Workers!$B$2:$BD$55,37,FALSE)),C391=2017,_xlfn.IFS(D391=1,VLOOKUP(H391,[1]Film_Workers!$B$2:$BD$55,38,FALSE),D391=2,VLOOKUP(H391,[1]Film_Workers!$B$2:$BD$55,39,FALSE),D391=3,VLOOKUP(H391,[1]Film_Workers!$B$2:$BD$55,40,FALSE),D391=4,VLOOKUP(H391,[1]Film_Workers!$B$2:$BD$55,41,FALSE),D391=5,VLOOKUP(H391,[1]Film_Workers!$B$2:$BD$55,42,FALSE),D391=6,VLOOKUP(H391,[1]Film_Workers!$B$2:$BD$55,43,FALSE),D391=7,VLOOKUP(H391,[1]Film_Workers!$B$2:$BD$55,43,FALSE),D391=8,VLOOKUP(H391,[1]Film_Workers!$B$2:$BD$55,44,FALSE),D391=9,VLOOKUP(H391,[1]Film_Workers!$B$2:$BD$55,45,FALSE),D391=10,VLOOKUP(H391,[1]Film_Workers!$B$2:$BD$55,46,FALSE),D391=11,VLOOKUP(H391,[1]Film_Workers!$B$2:$BD$55,47,FALSE),D391=12,VLOOKUP(H391,[1]Film_Workers!$B$2:$BD$55,48)),C391=2018,_xlfn.IFS(D391=1,VLOOKUP(H391,[1]Film_Workers!$B$2:$BD$55,49,FALSE),D391=2,VLOOKUP(H391,[1]Film_Workers!$B$2:$BD$55,50,FALSE),D391=3,VLOOKUP(H391,[1]Film_Workers!$B$2:$BD$55,51,FALSE),D391=4,VLOOKUP(H391,[1]Film_Workers!$B$2:$BD$55,52,FALSE),D391=5,VLOOKUP(H391,[1]Film_Workers!$B$2:$BD$55,53,FALSE),D391=6,VLOOKUP(H391,[1]Film_Workers!$B$2:$BD$55,54)))</f>
        <v>45234</v>
      </c>
      <c r="W391">
        <f>_xlfn.IFS(C391=2014,_xlfn.IFS(D391=1,VLOOKUP(H391,[1]Priv_Workers!$B$2:$BD$55,2,FALSE),D391=2,VLOOKUP(H391,[1]Priv_Workers!$B$2:$BD$55,3,FALSE),D391=3,VLOOKUP(H391,[1]Priv_Workers!$B$2:$BD$55,4,FALSE),D391=4,VLOOKUP(H391,[1]Priv_Workers!$B$2:$BD$55,5,FALSE),D391=5,VLOOKUP(H391,[1]Priv_Workers!$B$2:$BD$55,6,FALSE),D391=6,VLOOKUP(H391,[1]Priv_Workers!$B$2:$BD$55,7,FALSE),D391=7,VLOOKUP(H391,[1]Priv_Workers!$B$2:$BD$55,8,FALSE),D391=8,VLOOKUP(H391,[1]Priv_Workers!$B$2:$BD$55,9,FALSE),D391=9,VLOOKUP(H391,[1]Priv_Workers!$B$2:$BD$55,10,FALSE),D391=10,VLOOKUP(H391,[1]Priv_Workers!$B$2:$BD$55,11,FALSE),D391=11,VLOOKUP(H391,[1]Priv_Workers!$B$2:$BD$55,12,FALSE),D391=12,VLOOKUP(H391,[1]Priv_Workers!$B$2:$BD$55,13,FALSE)),C391=2015,_xlfn.IFS(D391=1,VLOOKUP(H391,[1]Priv_Workers!$B$2:$BD$55,14,FALSE),D391=2,VLOOKUP(H391,[1]Priv_Workers!$B$2:$BD$55,15,FALSE),D391=3,VLOOKUP(H391,[1]Priv_Workers!$B$2:$BD$55,16,FALSE),D391=4,VLOOKUP(H391,[1]Priv_Workers!$B$2:$BD$55,17,FALSE),D391=5,VLOOKUP(H391,[1]Priv_Workers!$B$2:$BD$55,18,FALSE),D391=6,VLOOKUP(H391,[1]Priv_Workers!$B$2:$BD$55,19,FALSE),D391=7,VLOOKUP(H391,[1]Priv_Workers!$B$2:$BD$55,20,FALSE),D391=8,VLOOKUP(H391,[1]Priv_Workers!$B$2:$BD$55,21,FALSE),D391=9,VLOOKUP(H391,[1]Priv_Workers!$B$2:$BD$55,22,FALSE),D391=10,VLOOKUP(H391,[1]Priv_Workers!$B$2:$BD$55,23,FALSE),D391=11,VLOOKUP(H391,[1]Priv_Workers!$B$2:$BD$55,24,FALSE),D391=12,VLOOKUP(H391,[1]Priv_Workers!$B$2:$BD$55,25,FALSE)),C391=2016,_xlfn.IFS(D391=1,VLOOKUP(H391,[1]Priv_Workers!$B$2:$BD$55,26,FALSE),D391=2,VLOOKUP(H391,[1]Priv_Workers!$B$2:$BD$55,27,FALSE),D391=3,VLOOKUP(H391,[1]Priv_Workers!$B$2:$BD$55,28,FALSE),D391=4,VLOOKUP(H391,[1]Priv_Workers!$B$2:$BD$55,29,FALSE),D391=5,VLOOKUP(H391,[1]Priv_Workers!$B$2:$BD$55,30,FALSE),D391=6,VLOOKUP(H391,[1]Priv_Workers!$B$2:$BD$55,31,FALSE),D391=7,VLOOKUP(H391,[1]Priv_Workers!$B$2:$BD$55,32,FALSE),D391=8,VLOOKUP(H391,[1]Priv_Workers!$B$2:$BD$55,33,FALSE),D391=9,VLOOKUP(H391,[1]Priv_Workers!$B$2:$BD$55,34,FALSE),D391=10,VLOOKUP(H391,[1]Priv_Workers!$B$2:$BD$55,35,FALSE),D391=11,VLOOKUP(H391,[1]Priv_Workers!$B$2:$BD$55,36,FALSE),D391=12,VLOOKUP(H391,[1]Priv_Workers!$B$2:$BD$55,37,FALSE)),C391=2017,_xlfn.IFS(D391=1,VLOOKUP(H391,[1]Priv_Workers!$B$2:$BD$55,38,FALSE),D391=2,VLOOKUP(H391,[1]Priv_Workers!$B$2:$BD$55,39,FALSE),D391=3,VLOOKUP(H391,[1]Priv_Workers!$B$2:$BD$55,40,FALSE),D391=4,VLOOKUP(H391,[1]Priv_Workers!$B$2:$BD$55,41,FALSE),D391=5,VLOOKUP(H391,[1]Priv_Workers!$B$2:$BD$55,42,FALSE),D391=6,VLOOKUP(H391,[1]Priv_Workers!$B$2:$BD$55,43,FALSE),D391=7,VLOOKUP(H391,[1]Priv_Workers!$B$2:$BD$55,43,FALSE),D391=8,VLOOKUP(H391,[1]Priv_Workers!$B$2:$BD$55,44,FALSE),D391=9,VLOOKUP(H391,[1]Priv_Workers!$B$2:$BD$55,45,FALSE),D391=10,VLOOKUP(H391,[1]Priv_Workers!$B$2:$BD$55,46,FALSE),D391=11,VLOOKUP(H391,[1]Priv_Workers!$B$2:$BD$55,47,FALSE),D391=12,VLOOKUP(H391,[1]Priv_Workers!$B$2:$BD$55,48)),C391=2018,_xlfn.IFS(D391=1,VLOOKUP(H391,[1]Priv_Workers!$B$2:$BD$55,49,FALSE),D391=2,VLOOKUP(H391,[1]Priv_Workers!$B$2:$BD$55,50,FALSE),D391=3,VLOOKUP(H391,[1]Priv_Workers!$B$2:$BD$55,51,FALSE),D391=4,VLOOKUP(H391,[1]Priv_Workers!$B$2:$BD$55,52,FALSE),D391=5,VLOOKUP(H391,[1]Priv_Workers!$B$2:$BD$55,53,FALSE),D391=6,VLOOKUP(H391,[1]Priv_Workers!$B$2:$BD$55,54)))</f>
        <v>7563591</v>
      </c>
      <c r="X391" s="3">
        <f t="shared" si="51"/>
        <v>5.9804925993486423E-3</v>
      </c>
      <c r="Y391" s="2">
        <f>_xlfn.IFS(C391=2014, _xlfn.IFS(E391=1, VLOOKUP(H391, [1]Wage_Info!$B$2:$AH$55, 2, FALSE), E391=2, VLOOKUP(H391, [1]Wage_Info!$B$2:$AH$55, 3, FALSE), E391=3, VLOOKUP(H391, [1]Wage_Info!$B$2:$AH$55, 4, FALSE), E391=4, VLOOKUP(H391, [1]Wage_Info!$B$2:$AH$55, 5, FALSE)), C391=2015, _xlfn.IFS(E391=1, VLOOKUP(H391, [1]Wage_Info!$B$2:$AH$55, 6, FALSE), E391=2, VLOOKUP(H391, [1]Wage_Info!$B$2:$AH$55, 7, FALSE), E391=3, VLOOKUP(H391, [1]Wage_Info!$B$2:$AH$55, 8, FALSE), E391=4, VLOOKUP(H391, [1]Wage_Info!$B$2:$AH$55, 9, FALSE)), C391=2016, _xlfn.IFS(E391=1, VLOOKUP(H391, [1]Wage_Info!$B$2:$AH$55, 10, FALSE), E391=2, VLOOKUP(H391, [1]Wage_Info!$B$2:$AH$55, 11, FALSE), E391=3, VLOOKUP(H391, [1]Wage_Info!$B$2:$AH$55, 12, FALSE), E391=4, VLOOKUP(H391, [1]Wage_Info!$B$2:$AH$55, 13, FALSE)), C391=2017, _xlfn.IFS(E391=1, VLOOKUP(H391, [1]Wage_Info!$B$2:$AH$55, 14, FALSE), E391=2, VLOOKUP(H391, [1]Wage_Info!$B$2:$AH$55, 15, FALSE), E391=3, VLOOKUP(H391, [1]Wage_Info!$B$2:$AH$55, 16, FALSE), E391=4, VLOOKUP(H391, [1]Wage_Info!$B$2:$AH$55, 17, FALSE)), C391 = 2018, _xlfn.IFS(E391=1, VLOOKUP(H391, [1]Wage_Info!$B$2:$AH$55, 18, FALSE), E391=3, VLOOKUP(H391, [1]Wage_Info!$B$2:$AH$55, 19, FALSE)))</f>
        <v>1118232851</v>
      </c>
      <c r="Z391" s="2">
        <f>_xlfn.IFS(C391=2014, _xlfn.IFS(E391=1, VLOOKUP(H391, [1]Wage_Info!$B$2:$AL$55, 20, FALSE), E391=2, VLOOKUP(H391, [1]Wage_Info!$B$2:$AL$55, 21, FALSE), E391=3, VLOOKUP(H391, [1]Wage_Info!$B$2:$AL$55, 22, FALSE), E391=4, VLOOKUP(H391, [1]Wage_Info!$B$2:$AL$55, 23, FALSE)), C391=2015, _xlfn.IFS(E391=1, VLOOKUP(H391, [1]Wage_Info!$B$2:$AL$55, 24, FALSE), E391=2, VLOOKUP(H391, [1]Wage_Info!$B$2:$AL$55, 25, FALSE), E391=3, VLOOKUP(H391, [1]Wage_Info!$B$2:$AL$55, 26, FALSE), E391=4, VLOOKUP(H391, [1]Wage_Info!$B$2:$AL$55, 27, FALSE)), C391=2016, _xlfn.IFS(E391=1, VLOOKUP(H391, [1]Wage_Info!$B$2:$AL$55, 28, FALSE), E391=2, VLOOKUP(H391, [1]Wage_Info!$B$2:$AL$55, 29, FALSE), E391=3, VLOOKUP(H391, [1]Wage_Info!$B$2:$AL$55, 30, FALSE), E391=4, VLOOKUP(H391, [1]Wage_Info!$B$2:$AL$55, 31, FALSE)), C391=2017, _xlfn.IFS(E391=1, VLOOKUP(H391, [1]Wage_Info!$B$2:$AL$55, 32, FALSE), E391=2, VLOOKUP(H391, [1]Wage_Info!$B$2:$AL$55, 33, FALSE), E391=3, VLOOKUP(H391, [1]Wage_Info!$B$2:$AL$55, 34, FALSE), E391=4, VLOOKUP(H391, [1]Wage_Info!$B$2:$AL$55, 35, FALSE)), C391 = 2018, _xlfn.IFS(E391=1, VLOOKUP(H391, [1]Wage_Info!$B$2:$AL$55, 36, FALSE), E391=2, VLOOKUP(H391, [1]Wage_Info!$B$2:$AL$55, 37, FALSE)))</f>
        <v>111002236831</v>
      </c>
      <c r="AA391" s="4">
        <f t="shared" si="52"/>
        <v>1.0073966821970447E-2</v>
      </c>
      <c r="AB391">
        <f>[1]Key!C391</f>
        <v>1</v>
      </c>
      <c r="AC391">
        <f t="shared" si="53"/>
        <v>0</v>
      </c>
      <c r="AD391">
        <f t="shared" si="54"/>
        <v>1</v>
      </c>
      <c r="AE391">
        <f t="shared" si="55"/>
        <v>1</v>
      </c>
      <c r="AF391">
        <f>[1]Key!D391</f>
        <v>0</v>
      </c>
    </row>
    <row r="392" spans="1:32" x14ac:dyDescent="0.3">
      <c r="A392">
        <v>391</v>
      </c>
      <c r="B392">
        <v>71</v>
      </c>
      <c r="C392">
        <v>2014</v>
      </c>
      <c r="D392">
        <v>8</v>
      </c>
      <c r="E392">
        <f t="shared" si="48"/>
        <v>3</v>
      </c>
      <c r="F392">
        <v>2015</v>
      </c>
      <c r="G392" t="s">
        <v>64</v>
      </c>
      <c r="H392" s="1">
        <f>VALUE(IF(G392="foreign",53,SUBSTITUTE(G392,G392,VLOOKUP(G392,[1]Key!$G$2:$H$55,2,))))</f>
        <v>33</v>
      </c>
      <c r="I392" t="s">
        <v>64</v>
      </c>
      <c r="J392">
        <f>VALUE(_xlfn.IFS(I392="foreign",53,I392="fictional",54, I392="unspecified", 55, NOT(OR(I392="foreign",I392="fictional")),SUBSTITUTE(I392,I392,VLOOKUP(I392,[1]Key!$G$2:$H$55,2,))))</f>
        <v>33</v>
      </c>
      <c r="K392">
        <f t="shared" si="49"/>
        <v>1</v>
      </c>
      <c r="L392">
        <f>VLOOKUP(H392, [1]Key!$H$2:$K$54, 2)</f>
        <v>3</v>
      </c>
      <c r="M392">
        <f>VLOOKUP(J392, [1]Key!$H$2:$K$54, 2)</f>
        <v>3</v>
      </c>
      <c r="N392">
        <f>VLOOKUP("*"&amp;G392&amp;"*",[1]Key!$N$2:$O$6,2,FALSE)</f>
        <v>2</v>
      </c>
      <c r="O392">
        <f>VLOOKUP("*"&amp;G392&amp;"*",[1]Key!$R$2:$S$11,2,FALSE)</f>
        <v>3</v>
      </c>
      <c r="P392">
        <v>2960</v>
      </c>
      <c r="Q392" s="2">
        <v>33000000</v>
      </c>
      <c r="R392" t="s">
        <v>61</v>
      </c>
      <c r="S392">
        <f>VLOOKUP(R392, [1]Key!$U$2:$V$50, 2, FALSE)</f>
        <v>6</v>
      </c>
      <c r="T392">
        <f t="shared" si="50"/>
        <v>0</v>
      </c>
      <c r="U392">
        <f>_xlfn.IFS(C392=2018, VLOOKUP(H392, '[1]State Pop'!$B$2:$G$55,6),C392=2017, VLOOKUP(H392, '[1]State Pop'!$B$2:$F$55,5),C392=2016, VLOOKUP(H392, '[1]State Pop'!$B$2:$F$55,4), C392=2015, VLOOKUP(H392, '[1]State Pop'!$B$2:$F$55,3), C392=2014, VLOOKUP(H392, '[1]State Pop'!$B$2:$F$55,2))</f>
        <v>19773580</v>
      </c>
      <c r="V392">
        <f>_xlfn.IFS(C392=2014,_xlfn.IFS(D392=1,VLOOKUP(H392,[1]Film_Workers!$B$2:$BD$55,2,FALSE),D392=2,VLOOKUP(H392,[1]Film_Workers!$B$2:$BD$55,3,FALSE),D392=3,VLOOKUP(H392,[1]Film_Workers!$B$2:$BD$55,4,FALSE),D392=4,VLOOKUP(H392,[1]Film_Workers!$B$2:$BD$55,5,FALSE),D392=5,VLOOKUP(H392,[1]Film_Workers!$B$2:$BD$55,6,FALSE),D392=6,VLOOKUP(H392,[1]Film_Workers!$B$2:$BD$55,7,FALSE),D392=7,VLOOKUP(H392,[1]Film_Workers!$B$2:$BD$55,8,FALSE),D392=8,VLOOKUP(H392,[1]Film_Workers!$B$2:$BD$55,9,FALSE),D392=9,VLOOKUP(H392,[1]Film_Workers!$B$2:$BD$55,10,FALSE),D392=10,VLOOKUP(H392,[1]Film_Workers!$B$2:$BD$55,11,FALSE),D392=11,VLOOKUP(H392,[1]Film_Workers!$B$2:$BD$55,12,FALSE),D392=12,VLOOKUP(H392,[1]Film_Workers!$B$2:$BD$55,13,FALSE)),C392=2015,_xlfn.IFS(D392=1,VLOOKUP(H392,[1]Film_Workers!$B$2:$BD$55,14,FALSE),D392=2,VLOOKUP(H392,[1]Film_Workers!$B$2:$BD$55,15,FALSE),D392=3,VLOOKUP(H392,[1]Film_Workers!$B$2:$BD$55,16,FALSE),D392=4,VLOOKUP(H392,[1]Film_Workers!$B$2:$BD$55,17,FALSE),D392=5,VLOOKUP(H392,[1]Film_Workers!$B$2:$BD$55,18,FALSE),D392=6,VLOOKUP(H392,[1]Film_Workers!$B$2:$BD$55,19,FALSE),D392=7,VLOOKUP(H392,[1]Film_Workers!$B$2:$BD$55,20,FALSE),D392=8,VLOOKUP(H392,[1]Film_Workers!$B$2:$BD$55,21,FALSE),D392=9,VLOOKUP(H392,[1]Film_Workers!$B$2:$BD$55,22,FALSE),D392=10,VLOOKUP(H392,[1]Film_Workers!$B$2:$BD$55,23,FALSE),D392=11,VLOOKUP(H392,[1]Film_Workers!$B$2:$BD$55,24,FALSE),D392=12,VLOOKUP(H392,[1]Film_Workers!$B$2:$BD$55,25,FALSE)),C392=2016,_xlfn.IFS(D392=1,VLOOKUP(H392,[1]Film_Workers!$B$2:$BD$55,26,FALSE),D392=2,VLOOKUP(H392,[1]Film_Workers!$B$2:$BD$55,27,FALSE),D392=3,VLOOKUP(H392,[1]Film_Workers!$B$2:$BD$55,28,FALSE),D392=4,VLOOKUP(H392,[1]Film_Workers!$B$2:$BD$55,29,FALSE),D392=5,VLOOKUP(H392,[1]Film_Workers!$B$2:$BD$55,30,FALSE),D392=6,VLOOKUP(H392,[1]Film_Workers!$B$2:$BD$55,31,FALSE),D392=7,VLOOKUP(H392,[1]Film_Workers!$B$2:$BD$55,32,FALSE),D392=8,VLOOKUP(H392,[1]Film_Workers!$B$2:$BD$55,33,FALSE),D392=9,VLOOKUP(H392,[1]Film_Workers!$B$2:$BD$55,34,FALSE),D392=10,VLOOKUP(H392,[1]Film_Workers!$B$2:$BD$55,35,FALSE),D392=11,VLOOKUP(H392,[1]Film_Workers!$B$2:$BD$55,36,FALSE),D392=12,VLOOKUP(H392,[1]Film_Workers!$B$2:$BD$55,37,FALSE)),C392=2017,_xlfn.IFS(D392=1,VLOOKUP(H392,[1]Film_Workers!$B$2:$BD$55,38,FALSE),D392=2,VLOOKUP(H392,[1]Film_Workers!$B$2:$BD$55,39,FALSE),D392=3,VLOOKUP(H392,[1]Film_Workers!$B$2:$BD$55,40,FALSE),D392=4,VLOOKUP(H392,[1]Film_Workers!$B$2:$BD$55,41,FALSE),D392=5,VLOOKUP(H392,[1]Film_Workers!$B$2:$BD$55,42,FALSE),D392=6,VLOOKUP(H392,[1]Film_Workers!$B$2:$BD$55,43,FALSE),D392=7,VLOOKUP(H392,[1]Film_Workers!$B$2:$BD$55,43,FALSE),D392=8,VLOOKUP(H392,[1]Film_Workers!$B$2:$BD$55,44,FALSE),D392=9,VLOOKUP(H392,[1]Film_Workers!$B$2:$BD$55,45,FALSE),D392=10,VLOOKUP(H392,[1]Film_Workers!$B$2:$BD$55,46,FALSE),D392=11,VLOOKUP(H392,[1]Film_Workers!$B$2:$BD$55,47,FALSE),D392=12,VLOOKUP(H392,[1]Film_Workers!$B$2:$BD$55,48)),C392=2018,_xlfn.IFS(D392=1,VLOOKUP(H392,[1]Film_Workers!$B$2:$BD$55,49,FALSE),D392=2,VLOOKUP(H392,[1]Film_Workers!$B$2:$BD$55,50,FALSE),D392=3,VLOOKUP(H392,[1]Film_Workers!$B$2:$BD$55,51,FALSE),D392=4,VLOOKUP(H392,[1]Film_Workers!$B$2:$BD$55,52,FALSE),D392=5,VLOOKUP(H392,[1]Film_Workers!$B$2:$BD$55,53,FALSE),D392=6,VLOOKUP(H392,[1]Film_Workers!$B$2:$BD$55,54)))</f>
        <v>45660</v>
      </c>
      <c r="W392">
        <f>_xlfn.IFS(C392=2014,_xlfn.IFS(D392=1,VLOOKUP(H392,[1]Priv_Workers!$B$2:$BD$55,2,FALSE),D392=2,VLOOKUP(H392,[1]Priv_Workers!$B$2:$BD$55,3,FALSE),D392=3,VLOOKUP(H392,[1]Priv_Workers!$B$2:$BD$55,4,FALSE),D392=4,VLOOKUP(H392,[1]Priv_Workers!$B$2:$BD$55,5,FALSE),D392=5,VLOOKUP(H392,[1]Priv_Workers!$B$2:$BD$55,6,FALSE),D392=6,VLOOKUP(H392,[1]Priv_Workers!$B$2:$BD$55,7,FALSE),D392=7,VLOOKUP(H392,[1]Priv_Workers!$B$2:$BD$55,8,FALSE),D392=8,VLOOKUP(H392,[1]Priv_Workers!$B$2:$BD$55,9,FALSE),D392=9,VLOOKUP(H392,[1]Priv_Workers!$B$2:$BD$55,10,FALSE),D392=10,VLOOKUP(H392,[1]Priv_Workers!$B$2:$BD$55,11,FALSE),D392=11,VLOOKUP(H392,[1]Priv_Workers!$B$2:$BD$55,12,FALSE),D392=12,VLOOKUP(H392,[1]Priv_Workers!$B$2:$BD$55,13,FALSE)),C392=2015,_xlfn.IFS(D392=1,VLOOKUP(H392,[1]Priv_Workers!$B$2:$BD$55,14,FALSE),D392=2,VLOOKUP(H392,[1]Priv_Workers!$B$2:$BD$55,15,FALSE),D392=3,VLOOKUP(H392,[1]Priv_Workers!$B$2:$BD$55,16,FALSE),D392=4,VLOOKUP(H392,[1]Priv_Workers!$B$2:$BD$55,17,FALSE),D392=5,VLOOKUP(H392,[1]Priv_Workers!$B$2:$BD$55,18,FALSE),D392=6,VLOOKUP(H392,[1]Priv_Workers!$B$2:$BD$55,19,FALSE),D392=7,VLOOKUP(H392,[1]Priv_Workers!$B$2:$BD$55,20,FALSE),D392=8,VLOOKUP(H392,[1]Priv_Workers!$B$2:$BD$55,21,FALSE),D392=9,VLOOKUP(H392,[1]Priv_Workers!$B$2:$BD$55,22,FALSE),D392=10,VLOOKUP(H392,[1]Priv_Workers!$B$2:$BD$55,23,FALSE),D392=11,VLOOKUP(H392,[1]Priv_Workers!$B$2:$BD$55,24,FALSE),D392=12,VLOOKUP(H392,[1]Priv_Workers!$B$2:$BD$55,25,FALSE)),C392=2016,_xlfn.IFS(D392=1,VLOOKUP(H392,[1]Priv_Workers!$B$2:$BD$55,26,FALSE),D392=2,VLOOKUP(H392,[1]Priv_Workers!$B$2:$BD$55,27,FALSE),D392=3,VLOOKUP(H392,[1]Priv_Workers!$B$2:$BD$55,28,FALSE),D392=4,VLOOKUP(H392,[1]Priv_Workers!$B$2:$BD$55,29,FALSE),D392=5,VLOOKUP(H392,[1]Priv_Workers!$B$2:$BD$55,30,FALSE),D392=6,VLOOKUP(H392,[1]Priv_Workers!$B$2:$BD$55,31,FALSE),D392=7,VLOOKUP(H392,[1]Priv_Workers!$B$2:$BD$55,32,FALSE),D392=8,VLOOKUP(H392,[1]Priv_Workers!$B$2:$BD$55,33,FALSE),D392=9,VLOOKUP(H392,[1]Priv_Workers!$B$2:$BD$55,34,FALSE),D392=10,VLOOKUP(H392,[1]Priv_Workers!$B$2:$BD$55,35,FALSE),D392=11,VLOOKUP(H392,[1]Priv_Workers!$B$2:$BD$55,36,FALSE),D392=12,VLOOKUP(H392,[1]Priv_Workers!$B$2:$BD$55,37,FALSE)),C392=2017,_xlfn.IFS(D392=1,VLOOKUP(H392,[1]Priv_Workers!$B$2:$BD$55,38,FALSE),D392=2,VLOOKUP(H392,[1]Priv_Workers!$B$2:$BD$55,39,FALSE),D392=3,VLOOKUP(H392,[1]Priv_Workers!$B$2:$BD$55,40,FALSE),D392=4,VLOOKUP(H392,[1]Priv_Workers!$B$2:$BD$55,41,FALSE),D392=5,VLOOKUP(H392,[1]Priv_Workers!$B$2:$BD$55,42,FALSE),D392=6,VLOOKUP(H392,[1]Priv_Workers!$B$2:$BD$55,43,FALSE),D392=7,VLOOKUP(H392,[1]Priv_Workers!$B$2:$BD$55,43,FALSE),D392=8,VLOOKUP(H392,[1]Priv_Workers!$B$2:$BD$55,44,FALSE),D392=9,VLOOKUP(H392,[1]Priv_Workers!$B$2:$BD$55,45,FALSE),D392=10,VLOOKUP(H392,[1]Priv_Workers!$B$2:$BD$55,46,FALSE),D392=11,VLOOKUP(H392,[1]Priv_Workers!$B$2:$BD$55,47,FALSE),D392=12,VLOOKUP(H392,[1]Priv_Workers!$B$2:$BD$55,48)),C392=2018,_xlfn.IFS(D392=1,VLOOKUP(H392,[1]Priv_Workers!$B$2:$BD$55,49,FALSE),D392=2,VLOOKUP(H392,[1]Priv_Workers!$B$2:$BD$55,50,FALSE),D392=3,VLOOKUP(H392,[1]Priv_Workers!$B$2:$BD$55,51,FALSE),D392=4,VLOOKUP(H392,[1]Priv_Workers!$B$2:$BD$55,52,FALSE),D392=5,VLOOKUP(H392,[1]Priv_Workers!$B$2:$BD$55,53,FALSE),D392=6,VLOOKUP(H392,[1]Priv_Workers!$B$2:$BD$55,54)))</f>
        <v>7551078</v>
      </c>
      <c r="X392" s="3">
        <f t="shared" si="51"/>
        <v>6.0468187456148648E-3</v>
      </c>
      <c r="Y392" s="2">
        <f>_xlfn.IFS(C392=2014, _xlfn.IFS(E392=1, VLOOKUP(H392, [1]Wage_Info!$B$2:$AH$55, 2, FALSE), E392=2, VLOOKUP(H392, [1]Wage_Info!$B$2:$AH$55, 3, FALSE), E392=3, VLOOKUP(H392, [1]Wage_Info!$B$2:$AH$55, 4, FALSE), E392=4, VLOOKUP(H392, [1]Wage_Info!$B$2:$AH$55, 5, FALSE)), C392=2015, _xlfn.IFS(E392=1, VLOOKUP(H392, [1]Wage_Info!$B$2:$AH$55, 6, FALSE), E392=2, VLOOKUP(H392, [1]Wage_Info!$B$2:$AH$55, 7, FALSE), E392=3, VLOOKUP(H392, [1]Wage_Info!$B$2:$AH$55, 8, FALSE), E392=4, VLOOKUP(H392, [1]Wage_Info!$B$2:$AH$55, 9, FALSE)), C392=2016, _xlfn.IFS(E392=1, VLOOKUP(H392, [1]Wage_Info!$B$2:$AH$55, 10, FALSE), E392=2, VLOOKUP(H392, [1]Wage_Info!$B$2:$AH$55, 11, FALSE), E392=3, VLOOKUP(H392, [1]Wage_Info!$B$2:$AH$55, 12, FALSE), E392=4, VLOOKUP(H392, [1]Wage_Info!$B$2:$AH$55, 13, FALSE)), C392=2017, _xlfn.IFS(E392=1, VLOOKUP(H392, [1]Wage_Info!$B$2:$AH$55, 14, FALSE), E392=2, VLOOKUP(H392, [1]Wage_Info!$B$2:$AH$55, 15, FALSE), E392=3, VLOOKUP(H392, [1]Wage_Info!$B$2:$AH$55, 16, FALSE), E392=4, VLOOKUP(H392, [1]Wage_Info!$B$2:$AH$55, 17, FALSE)), C392 = 2018, _xlfn.IFS(E392=1, VLOOKUP(H392, [1]Wage_Info!$B$2:$AH$55, 18, FALSE), E392=3, VLOOKUP(H392, [1]Wage_Info!$B$2:$AH$55, 19, FALSE)))</f>
        <v>1113082116</v>
      </c>
      <c r="Z392" s="2">
        <f>_xlfn.IFS(C392=2014, _xlfn.IFS(E392=1, VLOOKUP(H392, [1]Wage_Info!$B$2:$AL$55, 20, FALSE), E392=2, VLOOKUP(H392, [1]Wage_Info!$B$2:$AL$55, 21, FALSE), E392=3, VLOOKUP(H392, [1]Wage_Info!$B$2:$AL$55, 22, FALSE), E392=4, VLOOKUP(H392, [1]Wage_Info!$B$2:$AL$55, 23, FALSE)), C392=2015, _xlfn.IFS(E392=1, VLOOKUP(H392, [1]Wage_Info!$B$2:$AL$55, 24, FALSE), E392=2, VLOOKUP(H392, [1]Wage_Info!$B$2:$AL$55, 25, FALSE), E392=3, VLOOKUP(H392, [1]Wage_Info!$B$2:$AL$55, 26, FALSE), E392=4, VLOOKUP(H392, [1]Wage_Info!$B$2:$AL$55, 27, FALSE)), C392=2016, _xlfn.IFS(E392=1, VLOOKUP(H392, [1]Wage_Info!$B$2:$AL$55, 28, FALSE), E392=2, VLOOKUP(H392, [1]Wage_Info!$B$2:$AL$55, 29, FALSE), E392=3, VLOOKUP(H392, [1]Wage_Info!$B$2:$AL$55, 30, FALSE), E392=4, VLOOKUP(H392, [1]Wage_Info!$B$2:$AL$55, 31, FALSE)), C392=2017, _xlfn.IFS(E392=1, VLOOKUP(H392, [1]Wage_Info!$B$2:$AL$55, 32, FALSE), E392=2, VLOOKUP(H392, [1]Wage_Info!$B$2:$AL$55, 33, FALSE), E392=3, VLOOKUP(H392, [1]Wage_Info!$B$2:$AL$55, 34, FALSE), E392=4, VLOOKUP(H392, [1]Wage_Info!$B$2:$AL$55, 35, FALSE)), C392 = 2018, _xlfn.IFS(E392=1, VLOOKUP(H392, [1]Wage_Info!$B$2:$AL$55, 36, FALSE), E392=2, VLOOKUP(H392, [1]Wage_Info!$B$2:$AL$55, 37, FALSE)))</f>
        <v>113039621155</v>
      </c>
      <c r="AA392" s="4">
        <f t="shared" si="52"/>
        <v>9.8468316208680587E-3</v>
      </c>
      <c r="AB392">
        <f>[1]Key!C392</f>
        <v>1</v>
      </c>
      <c r="AC392">
        <f t="shared" si="53"/>
        <v>0</v>
      </c>
      <c r="AD392">
        <f t="shared" si="54"/>
        <v>1</v>
      </c>
      <c r="AE392">
        <f t="shared" si="55"/>
        <v>1</v>
      </c>
      <c r="AF392">
        <f>[1]Key!D392</f>
        <v>0</v>
      </c>
    </row>
    <row r="393" spans="1:32" x14ac:dyDescent="0.3">
      <c r="A393">
        <v>392</v>
      </c>
      <c r="B393">
        <v>72</v>
      </c>
      <c r="C393">
        <v>2014</v>
      </c>
      <c r="D393">
        <v>12</v>
      </c>
      <c r="E393">
        <f t="shared" si="48"/>
        <v>4</v>
      </c>
      <c r="F393">
        <v>2015</v>
      </c>
      <c r="G393" t="s">
        <v>125</v>
      </c>
      <c r="H393" s="1">
        <f>VALUE(IF(G393="foreign",53,SUBSTITUTE(G393,G393,VLOOKUP(G393,[1]Key!$G$2:$H$55,2,))))</f>
        <v>6</v>
      </c>
      <c r="I393" t="s">
        <v>123</v>
      </c>
      <c r="J393">
        <f>VALUE(_xlfn.IFS(I393="foreign",53,I393="fictional",54, I393="unspecified", 55, NOT(OR(I393="foreign",I393="fictional")),SUBSTITUTE(I393,I393,VLOOKUP(I393,[1]Key!$G$2:$H$55,2,))))</f>
        <v>51</v>
      </c>
      <c r="K393">
        <f t="shared" si="49"/>
        <v>0</v>
      </c>
      <c r="L393">
        <f>VLOOKUP(H393, [1]Key!$H$2:$K$54, 2)</f>
        <v>2</v>
      </c>
      <c r="M393">
        <f>VLOOKUP(J393, [1]Key!$H$2:$K$54, 2)</f>
        <v>2</v>
      </c>
      <c r="N393">
        <f>VLOOKUP("*"&amp;G393&amp;"*",[1]Key!$N$2:$O$6,2,FALSE)</f>
        <v>4</v>
      </c>
      <c r="O393">
        <f>VLOOKUP("*"&amp;G393&amp;"*",[1]Key!$R$2:$S$11,2,FALSE)</f>
        <v>4</v>
      </c>
      <c r="P393">
        <v>2938</v>
      </c>
      <c r="Q393" s="2">
        <v>54000000</v>
      </c>
      <c r="R393" t="s">
        <v>124</v>
      </c>
      <c r="S393">
        <f>VLOOKUP(R393, [1]Key!$U$2:$V$50, 2, FALSE)</f>
        <v>15</v>
      </c>
      <c r="T393">
        <f t="shared" si="50"/>
        <v>1</v>
      </c>
      <c r="U393">
        <f>_xlfn.IFS(C393=2018, VLOOKUP(H393, '[1]State Pop'!$B$2:$G$55,6),C393=2017, VLOOKUP(H393, '[1]State Pop'!$B$2:$F$55,5),C393=2016, VLOOKUP(H393, '[1]State Pop'!$B$2:$F$55,4), C393=2015, VLOOKUP(H393, '[1]State Pop'!$B$2:$F$55,3), C393=2014, VLOOKUP(H393, '[1]State Pop'!$B$2:$F$55,2))</f>
        <v>5342311</v>
      </c>
      <c r="V393">
        <f>_xlfn.IFS(C393=2014,_xlfn.IFS(D393=1,VLOOKUP(H393,[1]Film_Workers!$B$2:$BD$55,2,FALSE),D393=2,VLOOKUP(H393,[1]Film_Workers!$B$2:$BD$55,3,FALSE),D393=3,VLOOKUP(H393,[1]Film_Workers!$B$2:$BD$55,4,FALSE),D393=4,VLOOKUP(H393,[1]Film_Workers!$B$2:$BD$55,5,FALSE),D393=5,VLOOKUP(H393,[1]Film_Workers!$B$2:$BD$55,6,FALSE),D393=6,VLOOKUP(H393,[1]Film_Workers!$B$2:$BD$55,7,FALSE),D393=7,VLOOKUP(H393,[1]Film_Workers!$B$2:$BD$55,8,FALSE),D393=8,VLOOKUP(H393,[1]Film_Workers!$B$2:$BD$55,9,FALSE),D393=9,VLOOKUP(H393,[1]Film_Workers!$B$2:$BD$55,10,FALSE),D393=10,VLOOKUP(H393,[1]Film_Workers!$B$2:$BD$55,11,FALSE),D393=11,VLOOKUP(H393,[1]Film_Workers!$B$2:$BD$55,12,FALSE),D393=12,VLOOKUP(H393,[1]Film_Workers!$B$2:$BD$55,13,FALSE)),C393=2015,_xlfn.IFS(D393=1,VLOOKUP(H393,[1]Film_Workers!$B$2:$BD$55,14,FALSE),D393=2,VLOOKUP(H393,[1]Film_Workers!$B$2:$BD$55,15,FALSE),D393=3,VLOOKUP(H393,[1]Film_Workers!$B$2:$BD$55,16,FALSE),D393=4,VLOOKUP(H393,[1]Film_Workers!$B$2:$BD$55,17,FALSE),D393=5,VLOOKUP(H393,[1]Film_Workers!$B$2:$BD$55,18,FALSE),D393=6,VLOOKUP(H393,[1]Film_Workers!$B$2:$BD$55,19,FALSE),D393=7,VLOOKUP(H393,[1]Film_Workers!$B$2:$BD$55,20,FALSE),D393=8,VLOOKUP(H393,[1]Film_Workers!$B$2:$BD$55,21,FALSE),D393=9,VLOOKUP(H393,[1]Film_Workers!$B$2:$BD$55,22,FALSE),D393=10,VLOOKUP(H393,[1]Film_Workers!$B$2:$BD$55,23,FALSE),D393=11,VLOOKUP(H393,[1]Film_Workers!$B$2:$BD$55,24,FALSE),D393=12,VLOOKUP(H393,[1]Film_Workers!$B$2:$BD$55,25,FALSE)),C393=2016,_xlfn.IFS(D393=1,VLOOKUP(H393,[1]Film_Workers!$B$2:$BD$55,26,FALSE),D393=2,VLOOKUP(H393,[1]Film_Workers!$B$2:$BD$55,27,FALSE),D393=3,VLOOKUP(H393,[1]Film_Workers!$B$2:$BD$55,28,FALSE),D393=4,VLOOKUP(H393,[1]Film_Workers!$B$2:$BD$55,29,FALSE),D393=5,VLOOKUP(H393,[1]Film_Workers!$B$2:$BD$55,30,FALSE),D393=6,VLOOKUP(H393,[1]Film_Workers!$B$2:$BD$55,31,FALSE),D393=7,VLOOKUP(H393,[1]Film_Workers!$B$2:$BD$55,32,FALSE),D393=8,VLOOKUP(H393,[1]Film_Workers!$B$2:$BD$55,33,FALSE),D393=9,VLOOKUP(H393,[1]Film_Workers!$B$2:$BD$55,34,FALSE),D393=10,VLOOKUP(H393,[1]Film_Workers!$B$2:$BD$55,35,FALSE),D393=11,VLOOKUP(H393,[1]Film_Workers!$B$2:$BD$55,36,FALSE),D393=12,VLOOKUP(H393,[1]Film_Workers!$B$2:$BD$55,37,FALSE)),C393=2017,_xlfn.IFS(D393=1,VLOOKUP(H393,[1]Film_Workers!$B$2:$BD$55,38,FALSE),D393=2,VLOOKUP(H393,[1]Film_Workers!$B$2:$BD$55,39,FALSE),D393=3,VLOOKUP(H393,[1]Film_Workers!$B$2:$BD$55,40,FALSE),D393=4,VLOOKUP(H393,[1]Film_Workers!$B$2:$BD$55,41,FALSE),D393=5,VLOOKUP(H393,[1]Film_Workers!$B$2:$BD$55,42,FALSE),D393=6,VLOOKUP(H393,[1]Film_Workers!$B$2:$BD$55,43,FALSE),D393=7,VLOOKUP(H393,[1]Film_Workers!$B$2:$BD$55,43,FALSE),D393=8,VLOOKUP(H393,[1]Film_Workers!$B$2:$BD$55,44,FALSE),D393=9,VLOOKUP(H393,[1]Film_Workers!$B$2:$BD$55,45,FALSE),D393=10,VLOOKUP(H393,[1]Film_Workers!$B$2:$BD$55,46,FALSE),D393=11,VLOOKUP(H393,[1]Film_Workers!$B$2:$BD$55,47,FALSE),D393=12,VLOOKUP(H393,[1]Film_Workers!$B$2:$BD$55,48)),C393=2018,_xlfn.IFS(D393=1,VLOOKUP(H393,[1]Film_Workers!$B$2:$BD$55,49,FALSE),D393=2,VLOOKUP(H393,[1]Film_Workers!$B$2:$BD$55,50,FALSE),D393=3,VLOOKUP(H393,[1]Film_Workers!$B$2:$BD$55,51,FALSE),D393=4,VLOOKUP(H393,[1]Film_Workers!$B$2:$BD$55,52,FALSE),D393=5,VLOOKUP(H393,[1]Film_Workers!$B$2:$BD$55,53,FALSE),D393=6,VLOOKUP(H393,[1]Film_Workers!$B$2:$BD$55,54)))</f>
        <v>1194</v>
      </c>
      <c r="W393">
        <f>_xlfn.IFS(C393=2014,_xlfn.IFS(D393=1,VLOOKUP(H393,[1]Priv_Workers!$B$2:$BD$55,2,FALSE),D393=2,VLOOKUP(H393,[1]Priv_Workers!$B$2:$BD$55,3,FALSE),D393=3,VLOOKUP(H393,[1]Priv_Workers!$B$2:$BD$55,4,FALSE),D393=4,VLOOKUP(H393,[1]Priv_Workers!$B$2:$BD$55,5,FALSE),D393=5,VLOOKUP(H393,[1]Priv_Workers!$B$2:$BD$55,6,FALSE),D393=6,VLOOKUP(H393,[1]Priv_Workers!$B$2:$BD$55,7,FALSE),D393=7,VLOOKUP(H393,[1]Priv_Workers!$B$2:$BD$55,8,FALSE),D393=8,VLOOKUP(H393,[1]Priv_Workers!$B$2:$BD$55,9,FALSE),D393=9,VLOOKUP(H393,[1]Priv_Workers!$B$2:$BD$55,10,FALSE),D393=10,VLOOKUP(H393,[1]Priv_Workers!$B$2:$BD$55,11,FALSE),D393=11,VLOOKUP(H393,[1]Priv_Workers!$B$2:$BD$55,12,FALSE),D393=12,VLOOKUP(H393,[1]Priv_Workers!$B$2:$BD$55,13,FALSE)),C393=2015,_xlfn.IFS(D393=1,VLOOKUP(H393,[1]Priv_Workers!$B$2:$BD$55,14,FALSE),D393=2,VLOOKUP(H393,[1]Priv_Workers!$B$2:$BD$55,15,FALSE),D393=3,VLOOKUP(H393,[1]Priv_Workers!$B$2:$BD$55,16,FALSE),D393=4,VLOOKUP(H393,[1]Priv_Workers!$B$2:$BD$55,17,FALSE),D393=5,VLOOKUP(H393,[1]Priv_Workers!$B$2:$BD$55,18,FALSE),D393=6,VLOOKUP(H393,[1]Priv_Workers!$B$2:$BD$55,19,FALSE),D393=7,VLOOKUP(H393,[1]Priv_Workers!$B$2:$BD$55,20,FALSE),D393=8,VLOOKUP(H393,[1]Priv_Workers!$B$2:$BD$55,21,FALSE),D393=9,VLOOKUP(H393,[1]Priv_Workers!$B$2:$BD$55,22,FALSE),D393=10,VLOOKUP(H393,[1]Priv_Workers!$B$2:$BD$55,23,FALSE),D393=11,VLOOKUP(H393,[1]Priv_Workers!$B$2:$BD$55,24,FALSE),D393=12,VLOOKUP(H393,[1]Priv_Workers!$B$2:$BD$55,25,FALSE)),C393=2016,_xlfn.IFS(D393=1,VLOOKUP(H393,[1]Priv_Workers!$B$2:$BD$55,26,FALSE),D393=2,VLOOKUP(H393,[1]Priv_Workers!$B$2:$BD$55,27,FALSE),D393=3,VLOOKUP(H393,[1]Priv_Workers!$B$2:$BD$55,28,FALSE),D393=4,VLOOKUP(H393,[1]Priv_Workers!$B$2:$BD$55,29,FALSE),D393=5,VLOOKUP(H393,[1]Priv_Workers!$B$2:$BD$55,30,FALSE),D393=6,VLOOKUP(H393,[1]Priv_Workers!$B$2:$BD$55,31,FALSE),D393=7,VLOOKUP(H393,[1]Priv_Workers!$B$2:$BD$55,32,FALSE),D393=8,VLOOKUP(H393,[1]Priv_Workers!$B$2:$BD$55,33,FALSE),D393=9,VLOOKUP(H393,[1]Priv_Workers!$B$2:$BD$55,34,FALSE),D393=10,VLOOKUP(H393,[1]Priv_Workers!$B$2:$BD$55,35,FALSE),D393=11,VLOOKUP(H393,[1]Priv_Workers!$B$2:$BD$55,36,FALSE),D393=12,VLOOKUP(H393,[1]Priv_Workers!$B$2:$BD$55,37,FALSE)),C393=2017,_xlfn.IFS(D393=1,VLOOKUP(H393,[1]Priv_Workers!$B$2:$BD$55,38,FALSE),D393=2,VLOOKUP(H393,[1]Priv_Workers!$B$2:$BD$55,39,FALSE),D393=3,VLOOKUP(H393,[1]Priv_Workers!$B$2:$BD$55,40,FALSE),D393=4,VLOOKUP(H393,[1]Priv_Workers!$B$2:$BD$55,41,FALSE),D393=5,VLOOKUP(H393,[1]Priv_Workers!$B$2:$BD$55,42,FALSE),D393=6,VLOOKUP(H393,[1]Priv_Workers!$B$2:$BD$55,43,FALSE),D393=7,VLOOKUP(H393,[1]Priv_Workers!$B$2:$BD$55,43,FALSE),D393=8,VLOOKUP(H393,[1]Priv_Workers!$B$2:$BD$55,44,FALSE),D393=9,VLOOKUP(H393,[1]Priv_Workers!$B$2:$BD$55,45,FALSE),D393=10,VLOOKUP(H393,[1]Priv_Workers!$B$2:$BD$55,46,FALSE),D393=11,VLOOKUP(H393,[1]Priv_Workers!$B$2:$BD$55,47,FALSE),D393=12,VLOOKUP(H393,[1]Priv_Workers!$B$2:$BD$55,48)),C393=2018,_xlfn.IFS(D393=1,VLOOKUP(H393,[1]Priv_Workers!$B$2:$BD$55,49,FALSE),D393=2,VLOOKUP(H393,[1]Priv_Workers!$B$2:$BD$55,50,FALSE),D393=3,VLOOKUP(H393,[1]Priv_Workers!$B$2:$BD$55,51,FALSE),D393=4,VLOOKUP(H393,[1]Priv_Workers!$B$2:$BD$55,52,FALSE),D393=5,VLOOKUP(H393,[1]Priv_Workers!$B$2:$BD$55,53,FALSE),D393=6,VLOOKUP(H393,[1]Priv_Workers!$B$2:$BD$55,54)))</f>
        <v>2082774</v>
      </c>
      <c r="X393" s="3">
        <f t="shared" si="51"/>
        <v>5.7327391258004952E-4</v>
      </c>
      <c r="Y393" s="2">
        <f>_xlfn.IFS(C393=2014, _xlfn.IFS(E393=1, VLOOKUP(H393, [1]Wage_Info!$B$2:$AH$55, 2, FALSE), E393=2, VLOOKUP(H393, [1]Wage_Info!$B$2:$AH$55, 3, FALSE), E393=3, VLOOKUP(H393, [1]Wage_Info!$B$2:$AH$55, 4, FALSE), E393=4, VLOOKUP(H393, [1]Wage_Info!$B$2:$AH$55, 5, FALSE)), C393=2015, _xlfn.IFS(E393=1, VLOOKUP(H393, [1]Wage_Info!$B$2:$AH$55, 6, FALSE), E393=2, VLOOKUP(H393, [1]Wage_Info!$B$2:$AH$55, 7, FALSE), E393=3, VLOOKUP(H393, [1]Wage_Info!$B$2:$AH$55, 8, FALSE), E393=4, VLOOKUP(H393, [1]Wage_Info!$B$2:$AH$55, 9, FALSE)), C393=2016, _xlfn.IFS(E393=1, VLOOKUP(H393, [1]Wage_Info!$B$2:$AH$55, 10, FALSE), E393=2, VLOOKUP(H393, [1]Wage_Info!$B$2:$AH$55, 11, FALSE), E393=3, VLOOKUP(H393, [1]Wage_Info!$B$2:$AH$55, 12, FALSE), E393=4, VLOOKUP(H393, [1]Wage_Info!$B$2:$AH$55, 13, FALSE)), C393=2017, _xlfn.IFS(E393=1, VLOOKUP(H393, [1]Wage_Info!$B$2:$AH$55, 14, FALSE), E393=2, VLOOKUP(H393, [1]Wage_Info!$B$2:$AH$55, 15, FALSE), E393=3, VLOOKUP(H393, [1]Wage_Info!$B$2:$AH$55, 16, FALSE), E393=4, VLOOKUP(H393, [1]Wage_Info!$B$2:$AH$55, 17, FALSE)), C393 = 2018, _xlfn.IFS(E393=1, VLOOKUP(H393, [1]Wage_Info!$B$2:$AH$55, 18, FALSE), E393=3, VLOOKUP(H393, [1]Wage_Info!$B$2:$AH$55, 19, FALSE)))</f>
        <v>17247885</v>
      </c>
      <c r="Z393" s="2">
        <f>_xlfn.IFS(C393=2014, _xlfn.IFS(E393=1, VLOOKUP(H393, [1]Wage_Info!$B$2:$AL$55, 20, FALSE), E393=2, VLOOKUP(H393, [1]Wage_Info!$B$2:$AL$55, 21, FALSE), E393=3, VLOOKUP(H393, [1]Wage_Info!$B$2:$AL$55, 22, FALSE), E393=4, VLOOKUP(H393, [1]Wage_Info!$B$2:$AL$55, 23, FALSE)), C393=2015, _xlfn.IFS(E393=1, VLOOKUP(H393, [1]Wage_Info!$B$2:$AL$55, 24, FALSE), E393=2, VLOOKUP(H393, [1]Wage_Info!$B$2:$AL$55, 25, FALSE), E393=3, VLOOKUP(H393, [1]Wage_Info!$B$2:$AL$55, 26, FALSE), E393=4, VLOOKUP(H393, [1]Wage_Info!$B$2:$AL$55, 27, FALSE)), C393=2016, _xlfn.IFS(E393=1, VLOOKUP(H393, [1]Wage_Info!$B$2:$AL$55, 28, FALSE), E393=2, VLOOKUP(H393, [1]Wage_Info!$B$2:$AL$55, 29, FALSE), E393=3, VLOOKUP(H393, [1]Wage_Info!$B$2:$AL$55, 30, FALSE), E393=4, VLOOKUP(H393, [1]Wage_Info!$B$2:$AL$55, 31, FALSE)), C393=2017, _xlfn.IFS(E393=1, VLOOKUP(H393, [1]Wage_Info!$B$2:$AL$55, 32, FALSE), E393=2, VLOOKUP(H393, [1]Wage_Info!$B$2:$AL$55, 33, FALSE), E393=3, VLOOKUP(H393, [1]Wage_Info!$B$2:$AL$55, 34, FALSE), E393=4, VLOOKUP(H393, [1]Wage_Info!$B$2:$AL$55, 35, FALSE)), C393 = 2018, _xlfn.IFS(E393=1, VLOOKUP(H393, [1]Wage_Info!$B$2:$AL$55, 36, FALSE), E393=2, VLOOKUP(H393, [1]Wage_Info!$B$2:$AL$55, 37, FALSE)))</f>
        <v>29062140169</v>
      </c>
      <c r="AA393" s="4">
        <f t="shared" si="52"/>
        <v>5.9348296098296204E-4</v>
      </c>
      <c r="AB393">
        <f>[1]Key!C393</f>
        <v>1</v>
      </c>
      <c r="AC393">
        <f t="shared" si="53"/>
        <v>0</v>
      </c>
      <c r="AD393">
        <f t="shared" si="54"/>
        <v>0</v>
      </c>
      <c r="AE393">
        <f t="shared" si="55"/>
        <v>0</v>
      </c>
      <c r="AF393">
        <f>[1]Key!D393</f>
        <v>0</v>
      </c>
    </row>
    <row r="394" spans="1:32" x14ac:dyDescent="0.3">
      <c r="A394">
        <v>393</v>
      </c>
      <c r="B394">
        <v>73</v>
      </c>
      <c r="C394">
        <v>2015</v>
      </c>
      <c r="D394">
        <v>2</v>
      </c>
      <c r="E394">
        <f t="shared" si="48"/>
        <v>1</v>
      </c>
      <c r="F394">
        <v>2015</v>
      </c>
      <c r="G394" t="s">
        <v>72</v>
      </c>
      <c r="H394" s="1">
        <f>VALUE(IF(G394="foreign",53,SUBSTITUTE(G394,G394,VLOOKUP(G394,[1]Key!$G$2:$H$55,2,))))</f>
        <v>22</v>
      </c>
      <c r="I394" t="s">
        <v>64</v>
      </c>
      <c r="J394">
        <f>VALUE(_xlfn.IFS(I394="foreign",53,I394="fictional",54, I394="unspecified", 55, NOT(OR(I394="foreign",I394="fictional")),SUBSTITUTE(I394,I394,VLOOKUP(I394,[1]Key!$G$2:$H$55,2,))))</f>
        <v>33</v>
      </c>
      <c r="K394">
        <f t="shared" si="49"/>
        <v>0</v>
      </c>
      <c r="L394">
        <f>VLOOKUP(H394, [1]Key!$H$2:$K$54, 2)</f>
        <v>4</v>
      </c>
      <c r="M394">
        <f>VLOOKUP(J394, [1]Key!$H$2:$K$54, 2)</f>
        <v>3</v>
      </c>
      <c r="N394">
        <f>VLOOKUP("*"&amp;G394&amp;"*",[1]Key!$N$2:$O$6,2,FALSE)</f>
        <v>2</v>
      </c>
      <c r="O394">
        <f>VLOOKUP("*"&amp;G394&amp;"*",[1]Key!$R$2:$S$11,2,FALSE)</f>
        <v>5</v>
      </c>
      <c r="P394">
        <v>2924</v>
      </c>
      <c r="Q394" s="2">
        <v>60000000</v>
      </c>
      <c r="R394" t="s">
        <v>66</v>
      </c>
      <c r="S394">
        <f>VLOOKUP(R394, [1]Key!$U$2:$V$50, 2, FALSE)</f>
        <v>4</v>
      </c>
      <c r="T394">
        <f t="shared" si="50"/>
        <v>0</v>
      </c>
      <c r="U394">
        <f>_xlfn.IFS(C394=2018, VLOOKUP(H394, '[1]State Pop'!$B$2:$G$55,6),C394=2017, VLOOKUP(H394, '[1]State Pop'!$B$2:$F$55,5),C394=2016, VLOOKUP(H394, '[1]State Pop'!$B$2:$F$55,4), C394=2015, VLOOKUP(H394, '[1]State Pop'!$B$2:$F$55,3), C394=2014, VLOOKUP(H394, '[1]State Pop'!$B$2:$F$55,2))</f>
        <v>6794002</v>
      </c>
      <c r="V394">
        <f>_xlfn.IFS(C394=2014,_xlfn.IFS(D394=1,VLOOKUP(H394,[1]Film_Workers!$B$2:$BD$55,2,FALSE),D394=2,VLOOKUP(H394,[1]Film_Workers!$B$2:$BD$55,3,FALSE),D394=3,VLOOKUP(H394,[1]Film_Workers!$B$2:$BD$55,4,FALSE),D394=4,VLOOKUP(H394,[1]Film_Workers!$B$2:$BD$55,5,FALSE),D394=5,VLOOKUP(H394,[1]Film_Workers!$B$2:$BD$55,6,FALSE),D394=6,VLOOKUP(H394,[1]Film_Workers!$B$2:$BD$55,7,FALSE),D394=7,VLOOKUP(H394,[1]Film_Workers!$B$2:$BD$55,8,FALSE),D394=8,VLOOKUP(H394,[1]Film_Workers!$B$2:$BD$55,9,FALSE),D394=9,VLOOKUP(H394,[1]Film_Workers!$B$2:$BD$55,10,FALSE),D394=10,VLOOKUP(H394,[1]Film_Workers!$B$2:$BD$55,11,FALSE),D394=11,VLOOKUP(H394,[1]Film_Workers!$B$2:$BD$55,12,FALSE),D394=12,VLOOKUP(H394,[1]Film_Workers!$B$2:$BD$55,13,FALSE)),C394=2015,_xlfn.IFS(D394=1,VLOOKUP(H394,[1]Film_Workers!$B$2:$BD$55,14,FALSE),D394=2,VLOOKUP(H394,[1]Film_Workers!$B$2:$BD$55,15,FALSE),D394=3,VLOOKUP(H394,[1]Film_Workers!$B$2:$BD$55,16,FALSE),D394=4,VLOOKUP(H394,[1]Film_Workers!$B$2:$BD$55,17,FALSE),D394=5,VLOOKUP(H394,[1]Film_Workers!$B$2:$BD$55,18,FALSE),D394=6,VLOOKUP(H394,[1]Film_Workers!$B$2:$BD$55,19,FALSE),D394=7,VLOOKUP(H394,[1]Film_Workers!$B$2:$BD$55,20,FALSE),D394=8,VLOOKUP(H394,[1]Film_Workers!$B$2:$BD$55,21,FALSE),D394=9,VLOOKUP(H394,[1]Film_Workers!$B$2:$BD$55,22,FALSE),D394=10,VLOOKUP(H394,[1]Film_Workers!$B$2:$BD$55,23,FALSE),D394=11,VLOOKUP(H394,[1]Film_Workers!$B$2:$BD$55,24,FALSE),D394=12,VLOOKUP(H394,[1]Film_Workers!$B$2:$BD$55,25,FALSE)),C394=2016,_xlfn.IFS(D394=1,VLOOKUP(H394,[1]Film_Workers!$B$2:$BD$55,26,FALSE),D394=2,VLOOKUP(H394,[1]Film_Workers!$B$2:$BD$55,27,FALSE),D394=3,VLOOKUP(H394,[1]Film_Workers!$B$2:$BD$55,28,FALSE),D394=4,VLOOKUP(H394,[1]Film_Workers!$B$2:$BD$55,29,FALSE),D394=5,VLOOKUP(H394,[1]Film_Workers!$B$2:$BD$55,30,FALSE),D394=6,VLOOKUP(H394,[1]Film_Workers!$B$2:$BD$55,31,FALSE),D394=7,VLOOKUP(H394,[1]Film_Workers!$B$2:$BD$55,32,FALSE),D394=8,VLOOKUP(H394,[1]Film_Workers!$B$2:$BD$55,33,FALSE),D394=9,VLOOKUP(H394,[1]Film_Workers!$B$2:$BD$55,34,FALSE),D394=10,VLOOKUP(H394,[1]Film_Workers!$B$2:$BD$55,35,FALSE),D394=11,VLOOKUP(H394,[1]Film_Workers!$B$2:$BD$55,36,FALSE),D394=12,VLOOKUP(H394,[1]Film_Workers!$B$2:$BD$55,37,FALSE)),C394=2017,_xlfn.IFS(D394=1,VLOOKUP(H394,[1]Film_Workers!$B$2:$BD$55,38,FALSE),D394=2,VLOOKUP(H394,[1]Film_Workers!$B$2:$BD$55,39,FALSE),D394=3,VLOOKUP(H394,[1]Film_Workers!$B$2:$BD$55,40,FALSE),D394=4,VLOOKUP(H394,[1]Film_Workers!$B$2:$BD$55,41,FALSE),D394=5,VLOOKUP(H394,[1]Film_Workers!$B$2:$BD$55,42,FALSE),D394=6,VLOOKUP(H394,[1]Film_Workers!$B$2:$BD$55,43,FALSE),D394=7,VLOOKUP(H394,[1]Film_Workers!$B$2:$BD$55,43,FALSE),D394=8,VLOOKUP(H394,[1]Film_Workers!$B$2:$BD$55,44,FALSE),D394=9,VLOOKUP(H394,[1]Film_Workers!$B$2:$BD$55,45,FALSE),D394=10,VLOOKUP(H394,[1]Film_Workers!$B$2:$BD$55,46,FALSE),D394=11,VLOOKUP(H394,[1]Film_Workers!$B$2:$BD$55,47,FALSE),D394=12,VLOOKUP(H394,[1]Film_Workers!$B$2:$BD$55,48)),C394=2018,_xlfn.IFS(D394=1,VLOOKUP(H394,[1]Film_Workers!$B$2:$BD$55,49,FALSE),D394=2,VLOOKUP(H394,[1]Film_Workers!$B$2:$BD$55,50,FALSE),D394=3,VLOOKUP(H394,[1]Film_Workers!$B$2:$BD$55,51,FALSE),D394=4,VLOOKUP(H394,[1]Film_Workers!$B$2:$BD$55,52,FALSE),D394=5,VLOOKUP(H394,[1]Film_Workers!$B$2:$BD$55,53,FALSE),D394=6,VLOOKUP(H394,[1]Film_Workers!$B$2:$BD$55,54)))</f>
        <v>1768</v>
      </c>
      <c r="W394">
        <f>_xlfn.IFS(C394=2014,_xlfn.IFS(D394=1,VLOOKUP(H394,[1]Priv_Workers!$B$2:$BD$55,2,FALSE),D394=2,VLOOKUP(H394,[1]Priv_Workers!$B$2:$BD$55,3,FALSE),D394=3,VLOOKUP(H394,[1]Priv_Workers!$B$2:$BD$55,4,FALSE),D394=4,VLOOKUP(H394,[1]Priv_Workers!$B$2:$BD$55,5,FALSE),D394=5,VLOOKUP(H394,[1]Priv_Workers!$B$2:$BD$55,6,FALSE),D394=6,VLOOKUP(H394,[1]Priv_Workers!$B$2:$BD$55,7,FALSE),D394=7,VLOOKUP(H394,[1]Priv_Workers!$B$2:$BD$55,8,FALSE),D394=8,VLOOKUP(H394,[1]Priv_Workers!$B$2:$BD$55,9,FALSE),D394=9,VLOOKUP(H394,[1]Priv_Workers!$B$2:$BD$55,10,FALSE),D394=10,VLOOKUP(H394,[1]Priv_Workers!$B$2:$BD$55,11,FALSE),D394=11,VLOOKUP(H394,[1]Priv_Workers!$B$2:$BD$55,12,FALSE),D394=12,VLOOKUP(H394,[1]Priv_Workers!$B$2:$BD$55,13,FALSE)),C394=2015,_xlfn.IFS(D394=1,VLOOKUP(H394,[1]Priv_Workers!$B$2:$BD$55,14,FALSE),D394=2,VLOOKUP(H394,[1]Priv_Workers!$B$2:$BD$55,15,FALSE),D394=3,VLOOKUP(H394,[1]Priv_Workers!$B$2:$BD$55,16,FALSE),D394=4,VLOOKUP(H394,[1]Priv_Workers!$B$2:$BD$55,17,FALSE),D394=5,VLOOKUP(H394,[1]Priv_Workers!$B$2:$BD$55,18,FALSE),D394=6,VLOOKUP(H394,[1]Priv_Workers!$B$2:$BD$55,19,FALSE),D394=7,VLOOKUP(H394,[1]Priv_Workers!$B$2:$BD$55,20,FALSE),D394=8,VLOOKUP(H394,[1]Priv_Workers!$B$2:$BD$55,21,FALSE),D394=9,VLOOKUP(H394,[1]Priv_Workers!$B$2:$BD$55,22,FALSE),D394=10,VLOOKUP(H394,[1]Priv_Workers!$B$2:$BD$55,23,FALSE),D394=11,VLOOKUP(H394,[1]Priv_Workers!$B$2:$BD$55,24,FALSE),D394=12,VLOOKUP(H394,[1]Priv_Workers!$B$2:$BD$55,25,FALSE)),C394=2016,_xlfn.IFS(D394=1,VLOOKUP(H394,[1]Priv_Workers!$B$2:$BD$55,26,FALSE),D394=2,VLOOKUP(H394,[1]Priv_Workers!$B$2:$BD$55,27,FALSE),D394=3,VLOOKUP(H394,[1]Priv_Workers!$B$2:$BD$55,28,FALSE),D394=4,VLOOKUP(H394,[1]Priv_Workers!$B$2:$BD$55,29,FALSE),D394=5,VLOOKUP(H394,[1]Priv_Workers!$B$2:$BD$55,30,FALSE),D394=6,VLOOKUP(H394,[1]Priv_Workers!$B$2:$BD$55,31,FALSE),D394=7,VLOOKUP(H394,[1]Priv_Workers!$B$2:$BD$55,32,FALSE),D394=8,VLOOKUP(H394,[1]Priv_Workers!$B$2:$BD$55,33,FALSE),D394=9,VLOOKUP(H394,[1]Priv_Workers!$B$2:$BD$55,34,FALSE),D394=10,VLOOKUP(H394,[1]Priv_Workers!$B$2:$BD$55,35,FALSE),D394=11,VLOOKUP(H394,[1]Priv_Workers!$B$2:$BD$55,36,FALSE),D394=12,VLOOKUP(H394,[1]Priv_Workers!$B$2:$BD$55,37,FALSE)),C394=2017,_xlfn.IFS(D394=1,VLOOKUP(H394,[1]Priv_Workers!$B$2:$BD$55,38,FALSE),D394=2,VLOOKUP(H394,[1]Priv_Workers!$B$2:$BD$55,39,FALSE),D394=3,VLOOKUP(H394,[1]Priv_Workers!$B$2:$BD$55,40,FALSE),D394=4,VLOOKUP(H394,[1]Priv_Workers!$B$2:$BD$55,41,FALSE),D394=5,VLOOKUP(H394,[1]Priv_Workers!$B$2:$BD$55,42,FALSE),D394=6,VLOOKUP(H394,[1]Priv_Workers!$B$2:$BD$55,43,FALSE),D394=7,VLOOKUP(H394,[1]Priv_Workers!$B$2:$BD$55,43,FALSE),D394=8,VLOOKUP(H394,[1]Priv_Workers!$B$2:$BD$55,44,FALSE),D394=9,VLOOKUP(H394,[1]Priv_Workers!$B$2:$BD$55,45,FALSE),D394=10,VLOOKUP(H394,[1]Priv_Workers!$B$2:$BD$55,46,FALSE),D394=11,VLOOKUP(H394,[1]Priv_Workers!$B$2:$BD$55,47,FALSE),D394=12,VLOOKUP(H394,[1]Priv_Workers!$B$2:$BD$55,48)),C394=2018,_xlfn.IFS(D394=1,VLOOKUP(H394,[1]Priv_Workers!$B$2:$BD$55,49,FALSE),D394=2,VLOOKUP(H394,[1]Priv_Workers!$B$2:$BD$55,50,FALSE),D394=3,VLOOKUP(H394,[1]Priv_Workers!$B$2:$BD$55,51,FALSE),D394=4,VLOOKUP(H394,[1]Priv_Workers!$B$2:$BD$55,52,FALSE),D394=5,VLOOKUP(H394,[1]Priv_Workers!$B$2:$BD$55,53,FALSE),D394=6,VLOOKUP(H394,[1]Priv_Workers!$B$2:$BD$55,54)))</f>
        <v>2879501</v>
      </c>
      <c r="X394" s="3">
        <f t="shared" si="51"/>
        <v>6.1399527209749188E-4</v>
      </c>
      <c r="Y394" s="2">
        <f>_xlfn.IFS(C394=2014, _xlfn.IFS(E394=1, VLOOKUP(H394, [1]Wage_Info!$B$2:$AH$55, 2, FALSE), E394=2, VLOOKUP(H394, [1]Wage_Info!$B$2:$AH$55, 3, FALSE), E394=3, VLOOKUP(H394, [1]Wage_Info!$B$2:$AH$55, 4, FALSE), E394=4, VLOOKUP(H394, [1]Wage_Info!$B$2:$AH$55, 5, FALSE)), C394=2015, _xlfn.IFS(E394=1, VLOOKUP(H394, [1]Wage_Info!$B$2:$AH$55, 6, FALSE), E394=2, VLOOKUP(H394, [1]Wage_Info!$B$2:$AH$55, 7, FALSE), E394=3, VLOOKUP(H394, [1]Wage_Info!$B$2:$AH$55, 8, FALSE), E394=4, VLOOKUP(H394, [1]Wage_Info!$B$2:$AH$55, 9, FALSE)), C394=2016, _xlfn.IFS(E394=1, VLOOKUP(H394, [1]Wage_Info!$B$2:$AH$55, 10, FALSE), E394=2, VLOOKUP(H394, [1]Wage_Info!$B$2:$AH$55, 11, FALSE), E394=3, VLOOKUP(H394, [1]Wage_Info!$B$2:$AH$55, 12, FALSE), E394=4, VLOOKUP(H394, [1]Wage_Info!$B$2:$AH$55, 13, FALSE)), C394=2017, _xlfn.IFS(E394=1, VLOOKUP(H394, [1]Wage_Info!$B$2:$AH$55, 14, FALSE), E394=2, VLOOKUP(H394, [1]Wage_Info!$B$2:$AH$55, 15, FALSE), E394=3, VLOOKUP(H394, [1]Wage_Info!$B$2:$AH$55, 16, FALSE), E394=4, VLOOKUP(H394, [1]Wage_Info!$B$2:$AH$55, 17, FALSE)), C394 = 2018, _xlfn.IFS(E394=1, VLOOKUP(H394, [1]Wage_Info!$B$2:$AH$55, 18, FALSE), E394=3, VLOOKUP(H394, [1]Wage_Info!$B$2:$AH$55, 19, FALSE)))</f>
        <v>20575667</v>
      </c>
      <c r="Z394" s="2">
        <f>_xlfn.IFS(C394=2014, _xlfn.IFS(E394=1, VLOOKUP(H394, [1]Wage_Info!$B$2:$AL$55, 20, FALSE), E394=2, VLOOKUP(H394, [1]Wage_Info!$B$2:$AL$55, 21, FALSE), E394=3, VLOOKUP(H394, [1]Wage_Info!$B$2:$AL$55, 22, FALSE), E394=4, VLOOKUP(H394, [1]Wage_Info!$B$2:$AL$55, 23, FALSE)), C394=2015, _xlfn.IFS(E394=1, VLOOKUP(H394, [1]Wage_Info!$B$2:$AL$55, 24, FALSE), E394=2, VLOOKUP(H394, [1]Wage_Info!$B$2:$AL$55, 25, FALSE), E394=3, VLOOKUP(H394, [1]Wage_Info!$B$2:$AL$55, 26, FALSE), E394=4, VLOOKUP(H394, [1]Wage_Info!$B$2:$AL$55, 27, FALSE)), C394=2016, _xlfn.IFS(E394=1, VLOOKUP(H394, [1]Wage_Info!$B$2:$AL$55, 28, FALSE), E394=2, VLOOKUP(H394, [1]Wage_Info!$B$2:$AL$55, 29, FALSE), E394=3, VLOOKUP(H394, [1]Wage_Info!$B$2:$AL$55, 30, FALSE), E394=4, VLOOKUP(H394, [1]Wage_Info!$B$2:$AL$55, 31, FALSE)), C394=2017, _xlfn.IFS(E394=1, VLOOKUP(H394, [1]Wage_Info!$B$2:$AL$55, 32, FALSE), E394=2, VLOOKUP(H394, [1]Wage_Info!$B$2:$AL$55, 33, FALSE), E394=3, VLOOKUP(H394, [1]Wage_Info!$B$2:$AL$55, 34, FALSE), E394=4, VLOOKUP(H394, [1]Wage_Info!$B$2:$AL$55, 35, FALSE)), C394 = 2018, _xlfn.IFS(E394=1, VLOOKUP(H394, [1]Wage_Info!$B$2:$AL$55, 36, FALSE), E394=2, VLOOKUP(H394, [1]Wage_Info!$B$2:$AL$55, 37, FALSE)))</f>
        <v>51463358461</v>
      </c>
      <c r="AA394" s="4">
        <f t="shared" si="52"/>
        <v>3.9981197526377271E-4</v>
      </c>
      <c r="AB394">
        <f>[1]Key!C394</f>
        <v>1</v>
      </c>
      <c r="AC394">
        <f t="shared" si="53"/>
        <v>0</v>
      </c>
      <c r="AD394">
        <f t="shared" si="54"/>
        <v>0</v>
      </c>
      <c r="AE394">
        <f t="shared" si="55"/>
        <v>0</v>
      </c>
      <c r="AF394">
        <f>[1]Key!D394</f>
        <v>0</v>
      </c>
    </row>
    <row r="395" spans="1:32" x14ac:dyDescent="0.3">
      <c r="A395">
        <v>394</v>
      </c>
      <c r="B395">
        <v>74</v>
      </c>
      <c r="C395">
        <v>2015</v>
      </c>
      <c r="D395">
        <v>3</v>
      </c>
      <c r="E395">
        <f t="shared" si="48"/>
        <v>1</v>
      </c>
      <c r="F395">
        <v>2015</v>
      </c>
      <c r="G395" t="s">
        <v>62</v>
      </c>
      <c r="H395" s="1">
        <f>VALUE(IF(G395="foreign",53,SUBSTITUTE(G395,G395,VLOOKUP(G395,[1]Key!$G$2:$H$55,2,))))</f>
        <v>53</v>
      </c>
      <c r="I395" t="s">
        <v>47</v>
      </c>
      <c r="J395">
        <f>VALUE(_xlfn.IFS(I395="foreign",53,I395="fictional",54, I395="unspecified", 55, NOT(OR(I395="foreign",I395="fictional")),SUBSTITUTE(I395,I395,VLOOKUP(I395,[1]Key!$G$2:$H$55,2,))))</f>
        <v>55</v>
      </c>
      <c r="K395">
        <f t="shared" si="49"/>
        <v>0</v>
      </c>
      <c r="L395">
        <f>VLOOKUP(H395, [1]Key!$H$2:$K$54, 2)</f>
        <v>0</v>
      </c>
      <c r="M395">
        <f>VLOOKUP(J395, [1]Key!$H$2:$K$54, 2)</f>
        <v>0</v>
      </c>
      <c r="N395">
        <f>VLOOKUP("*"&amp;G395&amp;"*",[1]Key!$N$2:$O$6,2,FALSE)</f>
        <v>0</v>
      </c>
      <c r="O395">
        <f>VLOOKUP("*"&amp;G395&amp;"*",[1]Key!$R$2:$S$11,2,FALSE)</f>
        <v>0</v>
      </c>
      <c r="P395">
        <v>2919</v>
      </c>
      <c r="Q395" s="2">
        <v>15000000</v>
      </c>
      <c r="R395" t="s">
        <v>33</v>
      </c>
      <c r="S395">
        <f>VLOOKUP(R395, [1]Key!$U$2:$V$27, 2, FALSE)</f>
        <v>1</v>
      </c>
      <c r="T395">
        <f t="shared" si="50"/>
        <v>0</v>
      </c>
      <c r="U395">
        <f>_xlfn.IFS(C395=2018, VLOOKUP(H395, '[1]State Pop'!$B$2:$G$55,6),C395=2017, VLOOKUP(H395, '[1]State Pop'!$B$2:$F$55,5),C395=2016, VLOOKUP(H395, '[1]State Pop'!$B$2:$F$55,4), C395=2015, VLOOKUP(H395, '[1]State Pop'!$B$2:$F$55,3), C395=2014, VLOOKUP(H395, '[1]State Pop'!$B$2:$F$55,2))</f>
        <v>0</v>
      </c>
      <c r="V395">
        <f>_xlfn.IFS(C395=2014,_xlfn.IFS(D395=1,VLOOKUP(H395,[1]Film_Workers!$B$2:$BD$55,2,FALSE),D395=2,VLOOKUP(H395,[1]Film_Workers!$B$2:$BD$55,3,FALSE),D395=3,VLOOKUP(H395,[1]Film_Workers!$B$2:$BD$55,4,FALSE),D395=4,VLOOKUP(H395,[1]Film_Workers!$B$2:$BD$55,5,FALSE),D395=5,VLOOKUP(H395,[1]Film_Workers!$B$2:$BD$55,6,FALSE),D395=6,VLOOKUP(H395,[1]Film_Workers!$B$2:$BD$55,7,FALSE),D395=7,VLOOKUP(H395,[1]Film_Workers!$B$2:$BD$55,8,FALSE),D395=8,VLOOKUP(H395,[1]Film_Workers!$B$2:$BD$55,9,FALSE),D395=9,VLOOKUP(H395,[1]Film_Workers!$B$2:$BD$55,10,FALSE),D395=10,VLOOKUP(H395,[1]Film_Workers!$B$2:$BD$55,11,FALSE),D395=11,VLOOKUP(H395,[1]Film_Workers!$B$2:$BD$55,12,FALSE),D395=12,VLOOKUP(H395,[1]Film_Workers!$B$2:$BD$55,13,FALSE)),C395=2015,_xlfn.IFS(D395=1,VLOOKUP(H395,[1]Film_Workers!$B$2:$BD$55,14,FALSE),D395=2,VLOOKUP(H395,[1]Film_Workers!$B$2:$BD$55,15,FALSE),D395=3,VLOOKUP(H395,[1]Film_Workers!$B$2:$BD$55,16,FALSE),D395=4,VLOOKUP(H395,[1]Film_Workers!$B$2:$BD$55,17,FALSE),D395=5,VLOOKUP(H395,[1]Film_Workers!$B$2:$BD$55,18,FALSE),D395=6,VLOOKUP(H395,[1]Film_Workers!$B$2:$BD$55,19,FALSE),D395=7,VLOOKUP(H395,[1]Film_Workers!$B$2:$BD$55,20,FALSE),D395=8,VLOOKUP(H395,[1]Film_Workers!$B$2:$BD$55,21,FALSE),D395=9,VLOOKUP(H395,[1]Film_Workers!$B$2:$BD$55,22,FALSE),D395=10,VLOOKUP(H395,[1]Film_Workers!$B$2:$BD$55,23,FALSE),D395=11,VLOOKUP(H395,[1]Film_Workers!$B$2:$BD$55,24,FALSE),D395=12,VLOOKUP(H395,[1]Film_Workers!$B$2:$BD$55,25,FALSE)),C395=2016,_xlfn.IFS(D395=1,VLOOKUP(H395,[1]Film_Workers!$B$2:$BD$55,26,FALSE),D395=2,VLOOKUP(H395,[1]Film_Workers!$B$2:$BD$55,27,FALSE),D395=3,VLOOKUP(H395,[1]Film_Workers!$B$2:$BD$55,28,FALSE),D395=4,VLOOKUP(H395,[1]Film_Workers!$B$2:$BD$55,29,FALSE),D395=5,VLOOKUP(H395,[1]Film_Workers!$B$2:$BD$55,30,FALSE),D395=6,VLOOKUP(H395,[1]Film_Workers!$B$2:$BD$55,31,FALSE),D395=7,VLOOKUP(H395,[1]Film_Workers!$B$2:$BD$55,32,FALSE),D395=8,VLOOKUP(H395,[1]Film_Workers!$B$2:$BD$55,33,FALSE),D395=9,VLOOKUP(H395,[1]Film_Workers!$B$2:$BD$55,34,FALSE),D395=10,VLOOKUP(H395,[1]Film_Workers!$B$2:$BD$55,35,FALSE),D395=11,VLOOKUP(H395,[1]Film_Workers!$B$2:$BD$55,36,FALSE),D395=12,VLOOKUP(H395,[1]Film_Workers!$B$2:$BD$55,37,FALSE)),C395=2017,_xlfn.IFS(D395=1,VLOOKUP(H395,[1]Film_Workers!$B$2:$BD$55,38,FALSE),D395=2,VLOOKUP(H395,[1]Film_Workers!$B$2:$BD$55,39,FALSE),D395=3,VLOOKUP(H395,[1]Film_Workers!$B$2:$BD$55,40,FALSE),D395=4,VLOOKUP(H395,[1]Film_Workers!$B$2:$BD$55,41,FALSE),D395=5,VLOOKUP(H395,[1]Film_Workers!$B$2:$BD$55,42,FALSE),D395=6,VLOOKUP(H395,[1]Film_Workers!$B$2:$BD$55,43,FALSE),D395=7,VLOOKUP(H395,[1]Film_Workers!$B$2:$BD$55,43,FALSE),D395=8,VLOOKUP(H395,[1]Film_Workers!$B$2:$BD$55,44,FALSE),D395=9,VLOOKUP(H395,[1]Film_Workers!$B$2:$BD$55,45,FALSE),D395=10,VLOOKUP(H395,[1]Film_Workers!$B$2:$BD$55,46,FALSE),D395=11,VLOOKUP(H395,[1]Film_Workers!$B$2:$BD$55,47,FALSE),D395=12,VLOOKUP(H395,[1]Film_Workers!$B$2:$BD$55,48)),C395=2018,_xlfn.IFS(D395=1,VLOOKUP(H395,[1]Film_Workers!$B$2:$BD$55,49,FALSE),D395=2,VLOOKUP(H395,[1]Film_Workers!$B$2:$BD$55,50,FALSE),D395=3,VLOOKUP(H395,[1]Film_Workers!$B$2:$BD$55,51,FALSE),D395=4,VLOOKUP(H395,[1]Film_Workers!$B$2:$BD$55,52,FALSE),D395=5,VLOOKUP(H395,[1]Film_Workers!$B$2:$BD$55,53,FALSE),D395=6,VLOOKUP(H395,[1]Film_Workers!$B$2:$BD$55,54)))</f>
        <v>0</v>
      </c>
      <c r="W395">
        <f>_xlfn.IFS(C395=2014,_xlfn.IFS(D395=1,VLOOKUP(H395,[1]Priv_Workers!$B$2:$BD$55,2,FALSE),D395=2,VLOOKUP(H395,[1]Priv_Workers!$B$2:$BD$55,3,FALSE),D395=3,VLOOKUP(H395,[1]Priv_Workers!$B$2:$BD$55,4,FALSE),D395=4,VLOOKUP(H395,[1]Priv_Workers!$B$2:$BD$55,5,FALSE),D395=5,VLOOKUP(H395,[1]Priv_Workers!$B$2:$BD$55,6,FALSE),D395=6,VLOOKUP(H395,[1]Priv_Workers!$B$2:$BD$55,7,FALSE),D395=7,VLOOKUP(H395,[1]Priv_Workers!$B$2:$BD$55,8,FALSE),D395=8,VLOOKUP(H395,[1]Priv_Workers!$B$2:$BD$55,9,FALSE),D395=9,VLOOKUP(H395,[1]Priv_Workers!$B$2:$BD$55,10,FALSE),D395=10,VLOOKUP(H395,[1]Priv_Workers!$B$2:$BD$55,11,FALSE),D395=11,VLOOKUP(H395,[1]Priv_Workers!$B$2:$BD$55,12,FALSE),D395=12,VLOOKUP(H395,[1]Priv_Workers!$B$2:$BD$55,13,FALSE)),C395=2015,_xlfn.IFS(D395=1,VLOOKUP(H395,[1]Priv_Workers!$B$2:$BD$55,14,FALSE),D395=2,VLOOKUP(H395,[1]Priv_Workers!$B$2:$BD$55,15,FALSE),D395=3,VLOOKUP(H395,[1]Priv_Workers!$B$2:$BD$55,16,FALSE),D395=4,VLOOKUP(H395,[1]Priv_Workers!$B$2:$BD$55,17,FALSE),D395=5,VLOOKUP(H395,[1]Priv_Workers!$B$2:$BD$55,18,FALSE),D395=6,VLOOKUP(H395,[1]Priv_Workers!$B$2:$BD$55,19,FALSE),D395=7,VLOOKUP(H395,[1]Priv_Workers!$B$2:$BD$55,20,FALSE),D395=8,VLOOKUP(H395,[1]Priv_Workers!$B$2:$BD$55,21,FALSE),D395=9,VLOOKUP(H395,[1]Priv_Workers!$B$2:$BD$55,22,FALSE),D395=10,VLOOKUP(H395,[1]Priv_Workers!$B$2:$BD$55,23,FALSE),D395=11,VLOOKUP(H395,[1]Priv_Workers!$B$2:$BD$55,24,FALSE),D395=12,VLOOKUP(H395,[1]Priv_Workers!$B$2:$BD$55,25,FALSE)),C395=2016,_xlfn.IFS(D395=1,VLOOKUP(H395,[1]Priv_Workers!$B$2:$BD$55,26,FALSE),D395=2,VLOOKUP(H395,[1]Priv_Workers!$B$2:$BD$55,27,FALSE),D395=3,VLOOKUP(H395,[1]Priv_Workers!$B$2:$BD$55,28,FALSE),D395=4,VLOOKUP(H395,[1]Priv_Workers!$B$2:$BD$55,29,FALSE),D395=5,VLOOKUP(H395,[1]Priv_Workers!$B$2:$BD$55,30,FALSE),D395=6,VLOOKUP(H395,[1]Priv_Workers!$B$2:$BD$55,31,FALSE),D395=7,VLOOKUP(H395,[1]Priv_Workers!$B$2:$BD$55,32,FALSE),D395=8,VLOOKUP(H395,[1]Priv_Workers!$B$2:$BD$55,33,FALSE),D395=9,VLOOKUP(H395,[1]Priv_Workers!$B$2:$BD$55,34,FALSE),D395=10,VLOOKUP(H395,[1]Priv_Workers!$B$2:$BD$55,35,FALSE),D395=11,VLOOKUP(H395,[1]Priv_Workers!$B$2:$BD$55,36,FALSE),D395=12,VLOOKUP(H395,[1]Priv_Workers!$B$2:$BD$55,37,FALSE)),C395=2017,_xlfn.IFS(D395=1,VLOOKUP(H395,[1]Priv_Workers!$B$2:$BD$55,38,FALSE),D395=2,VLOOKUP(H395,[1]Priv_Workers!$B$2:$BD$55,39,FALSE),D395=3,VLOOKUP(H395,[1]Priv_Workers!$B$2:$BD$55,40,FALSE),D395=4,VLOOKUP(H395,[1]Priv_Workers!$B$2:$BD$55,41,FALSE),D395=5,VLOOKUP(H395,[1]Priv_Workers!$B$2:$BD$55,42,FALSE),D395=6,VLOOKUP(H395,[1]Priv_Workers!$B$2:$BD$55,43,FALSE),D395=7,VLOOKUP(H395,[1]Priv_Workers!$B$2:$BD$55,43,FALSE),D395=8,VLOOKUP(H395,[1]Priv_Workers!$B$2:$BD$55,44,FALSE),D395=9,VLOOKUP(H395,[1]Priv_Workers!$B$2:$BD$55,45,FALSE),D395=10,VLOOKUP(H395,[1]Priv_Workers!$B$2:$BD$55,46,FALSE),D395=11,VLOOKUP(H395,[1]Priv_Workers!$B$2:$BD$55,47,FALSE),D395=12,VLOOKUP(H395,[1]Priv_Workers!$B$2:$BD$55,48)),C395=2018,_xlfn.IFS(D395=1,VLOOKUP(H395,[1]Priv_Workers!$B$2:$BD$55,49,FALSE),D395=2,VLOOKUP(H395,[1]Priv_Workers!$B$2:$BD$55,50,FALSE),D395=3,VLOOKUP(H395,[1]Priv_Workers!$B$2:$BD$55,51,FALSE),D395=4,VLOOKUP(H395,[1]Priv_Workers!$B$2:$BD$55,52,FALSE),D395=5,VLOOKUP(H395,[1]Priv_Workers!$B$2:$BD$55,53,FALSE),D395=6,VLOOKUP(H395,[1]Priv_Workers!$B$2:$BD$55,54)))</f>
        <v>0</v>
      </c>
      <c r="X395" s="3" t="e">
        <f t="shared" si="51"/>
        <v>#DIV/0!</v>
      </c>
      <c r="Y395" s="2">
        <f>_xlfn.IFS(C395=2014, _xlfn.IFS(E395=1, VLOOKUP(H395, [1]Wage_Info!$B$2:$AH$55, 2, FALSE), E395=2, VLOOKUP(H395, [1]Wage_Info!$B$2:$AH$55, 3, FALSE), E395=3, VLOOKUP(H395, [1]Wage_Info!$B$2:$AH$55, 4, FALSE), E395=4, VLOOKUP(H395, [1]Wage_Info!$B$2:$AH$55, 5, FALSE)), C395=2015, _xlfn.IFS(E395=1, VLOOKUP(H395, [1]Wage_Info!$B$2:$AH$55, 6, FALSE), E395=2, VLOOKUP(H395, [1]Wage_Info!$B$2:$AH$55, 7, FALSE), E395=3, VLOOKUP(H395, [1]Wage_Info!$B$2:$AH$55, 8, FALSE), E395=4, VLOOKUP(H395, [1]Wage_Info!$B$2:$AH$55, 9, FALSE)), C395=2016, _xlfn.IFS(E395=1, VLOOKUP(H395, [1]Wage_Info!$B$2:$AH$55, 10, FALSE), E395=2, VLOOKUP(H395, [1]Wage_Info!$B$2:$AH$55, 11, FALSE), E395=3, VLOOKUP(H395, [1]Wage_Info!$B$2:$AH$55, 12, FALSE), E395=4, VLOOKUP(H395, [1]Wage_Info!$B$2:$AH$55, 13, FALSE)), C395=2017, _xlfn.IFS(E395=1, VLOOKUP(H395, [1]Wage_Info!$B$2:$AH$55, 14, FALSE), E395=2, VLOOKUP(H395, [1]Wage_Info!$B$2:$AH$55, 15, FALSE), E395=3, VLOOKUP(H395, [1]Wage_Info!$B$2:$AH$55, 16, FALSE), E395=4, VLOOKUP(H395, [1]Wage_Info!$B$2:$AH$55, 17, FALSE)), C395 = 2018, _xlfn.IFS(E395=1, VLOOKUP(H395, [1]Wage_Info!$B$2:$AH$55, 18, FALSE), E395=3, VLOOKUP(H395, [1]Wage_Info!$B$2:$AH$55, 19, FALSE)))</f>
        <v>0</v>
      </c>
      <c r="Z395" s="2">
        <f>_xlfn.IFS(C395=2014, _xlfn.IFS(E395=1, VLOOKUP(H395, [1]Wage_Info!$B$2:$AL$55, 20, FALSE), E395=2, VLOOKUP(H395, [1]Wage_Info!$B$2:$AL$55, 21, FALSE), E395=3, VLOOKUP(H395, [1]Wage_Info!$B$2:$AL$55, 22, FALSE), E395=4, VLOOKUP(H395, [1]Wage_Info!$B$2:$AL$55, 23, FALSE)), C395=2015, _xlfn.IFS(E395=1, VLOOKUP(H395, [1]Wage_Info!$B$2:$AL$55, 24, FALSE), E395=2, VLOOKUP(H395, [1]Wage_Info!$B$2:$AL$55, 25, FALSE), E395=3, VLOOKUP(H395, [1]Wage_Info!$B$2:$AL$55, 26, FALSE), E395=4, VLOOKUP(H395, [1]Wage_Info!$B$2:$AL$55, 27, FALSE)), C395=2016, _xlfn.IFS(E395=1, VLOOKUP(H395, [1]Wage_Info!$B$2:$AL$55, 28, FALSE), E395=2, VLOOKUP(H395, [1]Wage_Info!$B$2:$AL$55, 29, FALSE), E395=3, VLOOKUP(H395, [1]Wage_Info!$B$2:$AL$55, 30, FALSE), E395=4, VLOOKUP(H395, [1]Wage_Info!$B$2:$AL$55, 31, FALSE)), C395=2017, _xlfn.IFS(E395=1, VLOOKUP(H395, [1]Wage_Info!$B$2:$AL$55, 32, FALSE), E395=2, VLOOKUP(H395, [1]Wage_Info!$B$2:$AL$55, 33, FALSE), E395=3, VLOOKUP(H395, [1]Wage_Info!$B$2:$AL$55, 34, FALSE), E395=4, VLOOKUP(H395, [1]Wage_Info!$B$2:$AL$55, 35, FALSE)), C395 = 2018, _xlfn.IFS(E395=1, VLOOKUP(H395, [1]Wage_Info!$B$2:$AL$55, 36, FALSE), E395=2, VLOOKUP(H395, [1]Wage_Info!$B$2:$AL$55, 37, FALSE)))</f>
        <v>0</v>
      </c>
      <c r="AA395" s="4" t="e">
        <f t="shared" si="52"/>
        <v>#DIV/0!</v>
      </c>
      <c r="AB395">
        <f>[1]Key!C395</f>
        <v>1</v>
      </c>
      <c r="AC395">
        <f t="shared" si="53"/>
        <v>0</v>
      </c>
      <c r="AD395">
        <f t="shared" si="54"/>
        <v>0</v>
      </c>
      <c r="AE395">
        <f t="shared" si="55"/>
        <v>0</v>
      </c>
      <c r="AF395">
        <f>[1]Key!D395</f>
        <v>0</v>
      </c>
    </row>
    <row r="396" spans="1:32" x14ac:dyDescent="0.3">
      <c r="A396">
        <v>395</v>
      </c>
      <c r="B396">
        <v>75</v>
      </c>
      <c r="C396">
        <v>2014</v>
      </c>
      <c r="D396">
        <v>6</v>
      </c>
      <c r="E396">
        <f t="shared" si="48"/>
        <v>2</v>
      </c>
      <c r="F396">
        <v>2015</v>
      </c>
      <c r="G396" t="s">
        <v>62</v>
      </c>
      <c r="H396" s="1">
        <f>VALUE(IF(G396="foreign",53,SUBSTITUTE(G396,G396,VLOOKUP(G396,[1]Key!$G$2:$H$55,2,))))</f>
        <v>53</v>
      </c>
      <c r="I396" t="s">
        <v>32</v>
      </c>
      <c r="J396">
        <f>VALUE(_xlfn.IFS(I396="foreign",53,I396="fictional",54, I396="unspecified", 55, NOT(OR(I396="foreign",I396="fictional")),SUBSTITUTE(I396,I396,VLOOKUP(I396,[1]Key!$G$2:$H$55,2,))))</f>
        <v>53</v>
      </c>
      <c r="K396">
        <f t="shared" si="49"/>
        <v>1</v>
      </c>
      <c r="L396">
        <f>VLOOKUP(H396, [1]Key!$H$2:$K$54, 2)</f>
        <v>0</v>
      </c>
      <c r="M396">
        <f>VLOOKUP(J396, [1]Key!$H$2:$K$54, 2)</f>
        <v>0</v>
      </c>
      <c r="N396">
        <f>VLOOKUP("*"&amp;G396&amp;"*",[1]Key!$N$2:$O$6,2,FALSE)</f>
        <v>0</v>
      </c>
      <c r="O396">
        <f>VLOOKUP("*"&amp;G396&amp;"*",[1]Key!$R$2:$S$11,2,FALSE)</f>
        <v>0</v>
      </c>
      <c r="P396">
        <v>2910</v>
      </c>
      <c r="Q396" s="2">
        <v>105000000</v>
      </c>
      <c r="R396" t="s">
        <v>37</v>
      </c>
      <c r="S396">
        <f>VLOOKUP(R396, [1]Key!$U$2:$V$27, 2, FALSE)</f>
        <v>3</v>
      </c>
      <c r="T396">
        <f t="shared" si="50"/>
        <v>0</v>
      </c>
      <c r="U396">
        <f>_xlfn.IFS(C396=2018, VLOOKUP(H396, '[1]State Pop'!$B$2:$G$55,6),C396=2017, VLOOKUP(H396, '[1]State Pop'!$B$2:$F$55,5),C396=2016, VLOOKUP(H396, '[1]State Pop'!$B$2:$F$55,4), C396=2015, VLOOKUP(H396, '[1]State Pop'!$B$2:$F$55,3), C396=2014, VLOOKUP(H396, '[1]State Pop'!$B$2:$F$55,2))</f>
        <v>0</v>
      </c>
      <c r="V396">
        <f>_xlfn.IFS(C396=2014,_xlfn.IFS(D396=1,VLOOKUP(H396,[1]Film_Workers!$B$2:$BD$55,2,FALSE),D396=2,VLOOKUP(H396,[1]Film_Workers!$B$2:$BD$55,3,FALSE),D396=3,VLOOKUP(H396,[1]Film_Workers!$B$2:$BD$55,4,FALSE),D396=4,VLOOKUP(H396,[1]Film_Workers!$B$2:$BD$55,5,FALSE),D396=5,VLOOKUP(H396,[1]Film_Workers!$B$2:$BD$55,6,FALSE),D396=6,VLOOKUP(H396,[1]Film_Workers!$B$2:$BD$55,7,FALSE),D396=7,VLOOKUP(H396,[1]Film_Workers!$B$2:$BD$55,8,FALSE),D396=8,VLOOKUP(H396,[1]Film_Workers!$B$2:$BD$55,9,FALSE),D396=9,VLOOKUP(H396,[1]Film_Workers!$B$2:$BD$55,10,FALSE),D396=10,VLOOKUP(H396,[1]Film_Workers!$B$2:$BD$55,11,FALSE),D396=11,VLOOKUP(H396,[1]Film_Workers!$B$2:$BD$55,12,FALSE),D396=12,VLOOKUP(H396,[1]Film_Workers!$B$2:$BD$55,13,FALSE)),C396=2015,_xlfn.IFS(D396=1,VLOOKUP(H396,[1]Film_Workers!$B$2:$BD$55,14,FALSE),D396=2,VLOOKUP(H396,[1]Film_Workers!$B$2:$BD$55,15,FALSE),D396=3,VLOOKUP(H396,[1]Film_Workers!$B$2:$BD$55,16,FALSE),D396=4,VLOOKUP(H396,[1]Film_Workers!$B$2:$BD$55,17,FALSE),D396=5,VLOOKUP(H396,[1]Film_Workers!$B$2:$BD$55,18,FALSE),D396=6,VLOOKUP(H396,[1]Film_Workers!$B$2:$BD$55,19,FALSE),D396=7,VLOOKUP(H396,[1]Film_Workers!$B$2:$BD$55,20,FALSE),D396=8,VLOOKUP(H396,[1]Film_Workers!$B$2:$BD$55,21,FALSE),D396=9,VLOOKUP(H396,[1]Film_Workers!$B$2:$BD$55,22,FALSE),D396=10,VLOOKUP(H396,[1]Film_Workers!$B$2:$BD$55,23,FALSE),D396=11,VLOOKUP(H396,[1]Film_Workers!$B$2:$BD$55,24,FALSE),D396=12,VLOOKUP(H396,[1]Film_Workers!$B$2:$BD$55,25,FALSE)),C396=2016,_xlfn.IFS(D396=1,VLOOKUP(H396,[1]Film_Workers!$B$2:$BD$55,26,FALSE),D396=2,VLOOKUP(H396,[1]Film_Workers!$B$2:$BD$55,27,FALSE),D396=3,VLOOKUP(H396,[1]Film_Workers!$B$2:$BD$55,28,FALSE),D396=4,VLOOKUP(H396,[1]Film_Workers!$B$2:$BD$55,29,FALSE),D396=5,VLOOKUP(H396,[1]Film_Workers!$B$2:$BD$55,30,FALSE),D396=6,VLOOKUP(H396,[1]Film_Workers!$B$2:$BD$55,31,FALSE),D396=7,VLOOKUP(H396,[1]Film_Workers!$B$2:$BD$55,32,FALSE),D396=8,VLOOKUP(H396,[1]Film_Workers!$B$2:$BD$55,33,FALSE),D396=9,VLOOKUP(H396,[1]Film_Workers!$B$2:$BD$55,34,FALSE),D396=10,VLOOKUP(H396,[1]Film_Workers!$B$2:$BD$55,35,FALSE),D396=11,VLOOKUP(H396,[1]Film_Workers!$B$2:$BD$55,36,FALSE),D396=12,VLOOKUP(H396,[1]Film_Workers!$B$2:$BD$55,37,FALSE)),C396=2017,_xlfn.IFS(D396=1,VLOOKUP(H396,[1]Film_Workers!$B$2:$BD$55,38,FALSE),D396=2,VLOOKUP(H396,[1]Film_Workers!$B$2:$BD$55,39,FALSE),D396=3,VLOOKUP(H396,[1]Film_Workers!$B$2:$BD$55,40,FALSE),D396=4,VLOOKUP(H396,[1]Film_Workers!$B$2:$BD$55,41,FALSE),D396=5,VLOOKUP(H396,[1]Film_Workers!$B$2:$BD$55,42,FALSE),D396=6,VLOOKUP(H396,[1]Film_Workers!$B$2:$BD$55,43,FALSE),D396=7,VLOOKUP(H396,[1]Film_Workers!$B$2:$BD$55,43,FALSE),D396=8,VLOOKUP(H396,[1]Film_Workers!$B$2:$BD$55,44,FALSE),D396=9,VLOOKUP(H396,[1]Film_Workers!$B$2:$BD$55,45,FALSE),D396=10,VLOOKUP(H396,[1]Film_Workers!$B$2:$BD$55,46,FALSE),D396=11,VLOOKUP(H396,[1]Film_Workers!$B$2:$BD$55,47,FALSE),D396=12,VLOOKUP(H396,[1]Film_Workers!$B$2:$BD$55,48)),C396=2018,_xlfn.IFS(D396=1,VLOOKUP(H396,[1]Film_Workers!$B$2:$BD$55,49,FALSE),D396=2,VLOOKUP(H396,[1]Film_Workers!$B$2:$BD$55,50,FALSE),D396=3,VLOOKUP(H396,[1]Film_Workers!$B$2:$BD$55,51,FALSE),D396=4,VLOOKUP(H396,[1]Film_Workers!$B$2:$BD$55,52,FALSE),D396=5,VLOOKUP(H396,[1]Film_Workers!$B$2:$BD$55,53,FALSE),D396=6,VLOOKUP(H396,[1]Film_Workers!$B$2:$BD$55,54)))</f>
        <v>0</v>
      </c>
      <c r="W396">
        <f>_xlfn.IFS(C396=2014,_xlfn.IFS(D396=1,VLOOKUP(H396,[1]Priv_Workers!$B$2:$BD$55,2,FALSE),D396=2,VLOOKUP(H396,[1]Priv_Workers!$B$2:$BD$55,3,FALSE),D396=3,VLOOKUP(H396,[1]Priv_Workers!$B$2:$BD$55,4,FALSE),D396=4,VLOOKUP(H396,[1]Priv_Workers!$B$2:$BD$55,5,FALSE),D396=5,VLOOKUP(H396,[1]Priv_Workers!$B$2:$BD$55,6,FALSE),D396=6,VLOOKUP(H396,[1]Priv_Workers!$B$2:$BD$55,7,FALSE),D396=7,VLOOKUP(H396,[1]Priv_Workers!$B$2:$BD$55,8,FALSE),D396=8,VLOOKUP(H396,[1]Priv_Workers!$B$2:$BD$55,9,FALSE),D396=9,VLOOKUP(H396,[1]Priv_Workers!$B$2:$BD$55,10,FALSE),D396=10,VLOOKUP(H396,[1]Priv_Workers!$B$2:$BD$55,11,FALSE),D396=11,VLOOKUP(H396,[1]Priv_Workers!$B$2:$BD$55,12,FALSE),D396=12,VLOOKUP(H396,[1]Priv_Workers!$B$2:$BD$55,13,FALSE)),C396=2015,_xlfn.IFS(D396=1,VLOOKUP(H396,[1]Priv_Workers!$B$2:$BD$55,14,FALSE),D396=2,VLOOKUP(H396,[1]Priv_Workers!$B$2:$BD$55,15,FALSE),D396=3,VLOOKUP(H396,[1]Priv_Workers!$B$2:$BD$55,16,FALSE),D396=4,VLOOKUP(H396,[1]Priv_Workers!$B$2:$BD$55,17,FALSE),D396=5,VLOOKUP(H396,[1]Priv_Workers!$B$2:$BD$55,18,FALSE),D396=6,VLOOKUP(H396,[1]Priv_Workers!$B$2:$BD$55,19,FALSE),D396=7,VLOOKUP(H396,[1]Priv_Workers!$B$2:$BD$55,20,FALSE),D396=8,VLOOKUP(H396,[1]Priv_Workers!$B$2:$BD$55,21,FALSE),D396=9,VLOOKUP(H396,[1]Priv_Workers!$B$2:$BD$55,22,FALSE),D396=10,VLOOKUP(H396,[1]Priv_Workers!$B$2:$BD$55,23,FALSE),D396=11,VLOOKUP(H396,[1]Priv_Workers!$B$2:$BD$55,24,FALSE),D396=12,VLOOKUP(H396,[1]Priv_Workers!$B$2:$BD$55,25,FALSE)),C396=2016,_xlfn.IFS(D396=1,VLOOKUP(H396,[1]Priv_Workers!$B$2:$BD$55,26,FALSE),D396=2,VLOOKUP(H396,[1]Priv_Workers!$B$2:$BD$55,27,FALSE),D396=3,VLOOKUP(H396,[1]Priv_Workers!$B$2:$BD$55,28,FALSE),D396=4,VLOOKUP(H396,[1]Priv_Workers!$B$2:$BD$55,29,FALSE),D396=5,VLOOKUP(H396,[1]Priv_Workers!$B$2:$BD$55,30,FALSE),D396=6,VLOOKUP(H396,[1]Priv_Workers!$B$2:$BD$55,31,FALSE),D396=7,VLOOKUP(H396,[1]Priv_Workers!$B$2:$BD$55,32,FALSE),D396=8,VLOOKUP(H396,[1]Priv_Workers!$B$2:$BD$55,33,FALSE),D396=9,VLOOKUP(H396,[1]Priv_Workers!$B$2:$BD$55,34,FALSE),D396=10,VLOOKUP(H396,[1]Priv_Workers!$B$2:$BD$55,35,FALSE),D396=11,VLOOKUP(H396,[1]Priv_Workers!$B$2:$BD$55,36,FALSE),D396=12,VLOOKUP(H396,[1]Priv_Workers!$B$2:$BD$55,37,FALSE)),C396=2017,_xlfn.IFS(D396=1,VLOOKUP(H396,[1]Priv_Workers!$B$2:$BD$55,38,FALSE),D396=2,VLOOKUP(H396,[1]Priv_Workers!$B$2:$BD$55,39,FALSE),D396=3,VLOOKUP(H396,[1]Priv_Workers!$B$2:$BD$55,40,FALSE),D396=4,VLOOKUP(H396,[1]Priv_Workers!$B$2:$BD$55,41,FALSE),D396=5,VLOOKUP(H396,[1]Priv_Workers!$B$2:$BD$55,42,FALSE),D396=6,VLOOKUP(H396,[1]Priv_Workers!$B$2:$BD$55,43,FALSE),D396=7,VLOOKUP(H396,[1]Priv_Workers!$B$2:$BD$55,43,FALSE),D396=8,VLOOKUP(H396,[1]Priv_Workers!$B$2:$BD$55,44,FALSE),D396=9,VLOOKUP(H396,[1]Priv_Workers!$B$2:$BD$55,45,FALSE),D396=10,VLOOKUP(H396,[1]Priv_Workers!$B$2:$BD$55,46,FALSE),D396=11,VLOOKUP(H396,[1]Priv_Workers!$B$2:$BD$55,47,FALSE),D396=12,VLOOKUP(H396,[1]Priv_Workers!$B$2:$BD$55,48)),C396=2018,_xlfn.IFS(D396=1,VLOOKUP(H396,[1]Priv_Workers!$B$2:$BD$55,49,FALSE),D396=2,VLOOKUP(H396,[1]Priv_Workers!$B$2:$BD$55,50,FALSE),D396=3,VLOOKUP(H396,[1]Priv_Workers!$B$2:$BD$55,51,FALSE),D396=4,VLOOKUP(H396,[1]Priv_Workers!$B$2:$BD$55,52,FALSE),D396=5,VLOOKUP(H396,[1]Priv_Workers!$B$2:$BD$55,53,FALSE),D396=6,VLOOKUP(H396,[1]Priv_Workers!$B$2:$BD$55,54)))</f>
        <v>0</v>
      </c>
      <c r="X396" s="3" t="e">
        <f t="shared" si="51"/>
        <v>#DIV/0!</v>
      </c>
      <c r="Y396" s="2">
        <f>_xlfn.IFS(C396=2014, _xlfn.IFS(E396=1, VLOOKUP(H396, [1]Wage_Info!$B$2:$AH$55, 2, FALSE), E396=2, VLOOKUP(H396, [1]Wage_Info!$B$2:$AH$55, 3, FALSE), E396=3, VLOOKUP(H396, [1]Wage_Info!$B$2:$AH$55, 4, FALSE), E396=4, VLOOKUP(H396, [1]Wage_Info!$B$2:$AH$55, 5, FALSE)), C396=2015, _xlfn.IFS(E396=1, VLOOKUP(H396, [1]Wage_Info!$B$2:$AH$55, 6, FALSE), E396=2, VLOOKUP(H396, [1]Wage_Info!$B$2:$AH$55, 7, FALSE), E396=3, VLOOKUP(H396, [1]Wage_Info!$B$2:$AH$55, 8, FALSE), E396=4, VLOOKUP(H396, [1]Wage_Info!$B$2:$AH$55, 9, FALSE)), C396=2016, _xlfn.IFS(E396=1, VLOOKUP(H396, [1]Wage_Info!$B$2:$AH$55, 10, FALSE), E396=2, VLOOKUP(H396, [1]Wage_Info!$B$2:$AH$55, 11, FALSE), E396=3, VLOOKUP(H396, [1]Wage_Info!$B$2:$AH$55, 12, FALSE), E396=4, VLOOKUP(H396, [1]Wage_Info!$B$2:$AH$55, 13, FALSE)), C396=2017, _xlfn.IFS(E396=1, VLOOKUP(H396, [1]Wage_Info!$B$2:$AH$55, 14, FALSE), E396=2, VLOOKUP(H396, [1]Wage_Info!$B$2:$AH$55, 15, FALSE), E396=3, VLOOKUP(H396, [1]Wage_Info!$B$2:$AH$55, 16, FALSE), E396=4, VLOOKUP(H396, [1]Wage_Info!$B$2:$AH$55, 17, FALSE)), C396 = 2018, _xlfn.IFS(E396=1, VLOOKUP(H396, [1]Wage_Info!$B$2:$AH$55, 18, FALSE), E396=3, VLOOKUP(H396, [1]Wage_Info!$B$2:$AH$55, 19, FALSE)))</f>
        <v>0</v>
      </c>
      <c r="Z396" s="2">
        <f>_xlfn.IFS(C396=2014, _xlfn.IFS(E396=1, VLOOKUP(H396, [1]Wage_Info!$B$2:$AL$55, 20, FALSE), E396=2, VLOOKUP(H396, [1]Wage_Info!$B$2:$AL$55, 21, FALSE), E396=3, VLOOKUP(H396, [1]Wage_Info!$B$2:$AL$55, 22, FALSE), E396=4, VLOOKUP(H396, [1]Wage_Info!$B$2:$AL$55, 23, FALSE)), C396=2015, _xlfn.IFS(E396=1, VLOOKUP(H396, [1]Wage_Info!$B$2:$AL$55, 24, FALSE), E396=2, VLOOKUP(H396, [1]Wage_Info!$B$2:$AL$55, 25, FALSE), E396=3, VLOOKUP(H396, [1]Wage_Info!$B$2:$AL$55, 26, FALSE), E396=4, VLOOKUP(H396, [1]Wage_Info!$B$2:$AL$55, 27, FALSE)), C396=2016, _xlfn.IFS(E396=1, VLOOKUP(H396, [1]Wage_Info!$B$2:$AL$55, 28, FALSE), E396=2, VLOOKUP(H396, [1]Wage_Info!$B$2:$AL$55, 29, FALSE), E396=3, VLOOKUP(H396, [1]Wage_Info!$B$2:$AL$55, 30, FALSE), E396=4, VLOOKUP(H396, [1]Wage_Info!$B$2:$AL$55, 31, FALSE)), C396=2017, _xlfn.IFS(E396=1, VLOOKUP(H396, [1]Wage_Info!$B$2:$AL$55, 32, FALSE), E396=2, VLOOKUP(H396, [1]Wage_Info!$B$2:$AL$55, 33, FALSE), E396=3, VLOOKUP(H396, [1]Wage_Info!$B$2:$AL$55, 34, FALSE), E396=4, VLOOKUP(H396, [1]Wage_Info!$B$2:$AL$55, 35, FALSE)), C396 = 2018, _xlfn.IFS(E396=1, VLOOKUP(H396, [1]Wage_Info!$B$2:$AL$55, 36, FALSE), E396=2, VLOOKUP(H396, [1]Wage_Info!$B$2:$AL$55, 37, FALSE)))</f>
        <v>0</v>
      </c>
      <c r="AA396" s="4" t="e">
        <f t="shared" si="52"/>
        <v>#DIV/0!</v>
      </c>
      <c r="AB396">
        <f>[1]Key!C396</f>
        <v>1</v>
      </c>
      <c r="AC396">
        <f t="shared" si="53"/>
        <v>0</v>
      </c>
      <c r="AD396">
        <f t="shared" si="54"/>
        <v>0</v>
      </c>
      <c r="AE396">
        <f t="shared" si="55"/>
        <v>0</v>
      </c>
      <c r="AF396">
        <f>[1]Key!D396</f>
        <v>0</v>
      </c>
    </row>
    <row r="397" spans="1:32" x14ac:dyDescent="0.3">
      <c r="A397">
        <v>396</v>
      </c>
      <c r="B397">
        <v>76</v>
      </c>
      <c r="C397">
        <v>2013</v>
      </c>
      <c r="D397">
        <v>6</v>
      </c>
      <c r="E397">
        <f t="shared" si="48"/>
        <v>2</v>
      </c>
      <c r="F397">
        <v>2015</v>
      </c>
      <c r="G397" t="s">
        <v>75</v>
      </c>
      <c r="H397" s="1">
        <f>VALUE(IF(G397="foreign",53,SUBSTITUTE(G397,G397,VLOOKUP(G397,[1]Key!$G$2:$H$55,2,))))</f>
        <v>19</v>
      </c>
      <c r="I397" t="s">
        <v>47</v>
      </c>
      <c r="J397">
        <f>VALUE(_xlfn.IFS(I397="foreign",53,I397="fictional",54, I397="unspecified", 55, NOT(OR(I397="foreign",I397="fictional")),SUBSTITUTE(I397,I397,VLOOKUP(I397,[1]Key!$G$2:$H$55,2,))))</f>
        <v>55</v>
      </c>
      <c r="K397">
        <f t="shared" si="49"/>
        <v>0</v>
      </c>
      <c r="L397">
        <f>VLOOKUP(H397, [1]Key!$H$2:$K$54, 2)</f>
        <v>4</v>
      </c>
      <c r="M397">
        <f>VLOOKUP(J397, [1]Key!$H$2:$K$54, 2)</f>
        <v>0</v>
      </c>
      <c r="N397">
        <f>VLOOKUP("*"&amp;G397&amp;"*",[1]Key!$N$2:$O$6,2,FALSE)</f>
        <v>3</v>
      </c>
      <c r="O397">
        <f>VLOOKUP("*"&amp;G397&amp;"*",[1]Key!$R$2:$S$11,2,FALSE)</f>
        <v>9</v>
      </c>
      <c r="P397">
        <v>2901</v>
      </c>
      <c r="Q397" s="2">
        <v>18000000</v>
      </c>
      <c r="R397" t="s">
        <v>42</v>
      </c>
      <c r="S397">
        <f>VLOOKUP(R397, [1]Key!$U$2:$V$27, 2, FALSE)</f>
        <v>5</v>
      </c>
      <c r="T397">
        <f t="shared" si="50"/>
        <v>0</v>
      </c>
      <c r="U397" t="e">
        <f>_xlfn.IFS(C397=2018, VLOOKUP(H397, '[1]State Pop'!$B$2:$G$55,6),C397=2017, VLOOKUP(H397, '[1]State Pop'!$B$2:$F$55,5),C397=2016, VLOOKUP(H397, '[1]State Pop'!$B$2:$F$55,4), C397=2015, VLOOKUP(H397, '[1]State Pop'!$B$2:$F$55,3), C397=2014, VLOOKUP(H397, '[1]State Pop'!$B$2:$F$55,2))</f>
        <v>#N/A</v>
      </c>
      <c r="V397" t="e">
        <f>_xlfn.IFS(C397=2014,_xlfn.IFS(D397=1,VLOOKUP(H397,[1]Film_Workers!$B$2:$BD$55,2,FALSE),D397=2,VLOOKUP(H397,[1]Film_Workers!$B$2:$BD$55,3,FALSE),D397=3,VLOOKUP(H397,[1]Film_Workers!$B$2:$BD$55,4,FALSE),D397=4,VLOOKUP(H397,[1]Film_Workers!$B$2:$BD$55,5,FALSE),D397=5,VLOOKUP(H397,[1]Film_Workers!$B$2:$BD$55,6,FALSE),D397=6,VLOOKUP(H397,[1]Film_Workers!$B$2:$BD$55,7,FALSE),D397=7,VLOOKUP(H397,[1]Film_Workers!$B$2:$BD$55,8,FALSE),D397=8,VLOOKUP(H397,[1]Film_Workers!$B$2:$BD$55,9,FALSE),D397=9,VLOOKUP(H397,[1]Film_Workers!$B$2:$BD$55,10,FALSE),D397=10,VLOOKUP(H397,[1]Film_Workers!$B$2:$BD$55,11,FALSE),D397=11,VLOOKUP(H397,[1]Film_Workers!$B$2:$BD$55,12,FALSE),D397=12,VLOOKUP(H397,[1]Film_Workers!$B$2:$BD$55,13,FALSE)),C397=2015,_xlfn.IFS(D397=1,VLOOKUP(H397,[1]Film_Workers!$B$2:$BD$55,14,FALSE),D397=2,VLOOKUP(H397,[1]Film_Workers!$B$2:$BD$55,15,FALSE),D397=3,VLOOKUP(H397,[1]Film_Workers!$B$2:$BD$55,16,FALSE),D397=4,VLOOKUP(H397,[1]Film_Workers!$B$2:$BD$55,17,FALSE),D397=5,VLOOKUP(H397,[1]Film_Workers!$B$2:$BD$55,18,FALSE),D397=6,VLOOKUP(H397,[1]Film_Workers!$B$2:$BD$55,19,FALSE),D397=7,VLOOKUP(H397,[1]Film_Workers!$B$2:$BD$55,20,FALSE),D397=8,VLOOKUP(H397,[1]Film_Workers!$B$2:$BD$55,21,FALSE),D397=9,VLOOKUP(H397,[1]Film_Workers!$B$2:$BD$55,22,FALSE),D397=10,VLOOKUP(H397,[1]Film_Workers!$B$2:$BD$55,23,FALSE),D397=11,VLOOKUP(H397,[1]Film_Workers!$B$2:$BD$55,24,FALSE),D397=12,VLOOKUP(H397,[1]Film_Workers!$B$2:$BD$55,25,FALSE)),C397=2016,_xlfn.IFS(D397=1,VLOOKUP(H397,[1]Film_Workers!$B$2:$BD$55,26,FALSE),D397=2,VLOOKUP(H397,[1]Film_Workers!$B$2:$BD$55,27,FALSE),D397=3,VLOOKUP(H397,[1]Film_Workers!$B$2:$BD$55,28,FALSE),D397=4,VLOOKUP(H397,[1]Film_Workers!$B$2:$BD$55,29,FALSE),D397=5,VLOOKUP(H397,[1]Film_Workers!$B$2:$BD$55,30,FALSE),D397=6,VLOOKUP(H397,[1]Film_Workers!$B$2:$BD$55,31,FALSE),D397=7,VLOOKUP(H397,[1]Film_Workers!$B$2:$BD$55,32,FALSE),D397=8,VLOOKUP(H397,[1]Film_Workers!$B$2:$BD$55,33,FALSE),D397=9,VLOOKUP(H397,[1]Film_Workers!$B$2:$BD$55,34,FALSE),D397=10,VLOOKUP(H397,[1]Film_Workers!$B$2:$BD$55,35,FALSE),D397=11,VLOOKUP(H397,[1]Film_Workers!$B$2:$BD$55,36,FALSE),D397=12,VLOOKUP(H397,[1]Film_Workers!$B$2:$BD$55,37,FALSE)),C397=2017,_xlfn.IFS(D397=1,VLOOKUP(H397,[1]Film_Workers!$B$2:$BD$55,38,FALSE),D397=2,VLOOKUP(H397,[1]Film_Workers!$B$2:$BD$55,39,FALSE),D397=3,VLOOKUP(H397,[1]Film_Workers!$B$2:$BD$55,40,FALSE),D397=4,VLOOKUP(H397,[1]Film_Workers!$B$2:$BD$55,41,FALSE),D397=5,VLOOKUP(H397,[1]Film_Workers!$B$2:$BD$55,42,FALSE),D397=6,VLOOKUP(H397,[1]Film_Workers!$B$2:$BD$55,43,FALSE),D397=7,VLOOKUP(H397,[1]Film_Workers!$B$2:$BD$55,43,FALSE),D397=8,VLOOKUP(H397,[1]Film_Workers!$B$2:$BD$55,44,FALSE),D397=9,VLOOKUP(H397,[1]Film_Workers!$B$2:$BD$55,45,FALSE),D397=10,VLOOKUP(H397,[1]Film_Workers!$B$2:$BD$55,46,FALSE),D397=11,VLOOKUP(H397,[1]Film_Workers!$B$2:$BD$55,47,FALSE),D397=12,VLOOKUP(H397,[1]Film_Workers!$B$2:$BD$55,48)),C397=2018,_xlfn.IFS(D397=1,VLOOKUP(H397,[1]Film_Workers!$B$2:$BD$55,49,FALSE),D397=2,VLOOKUP(H397,[1]Film_Workers!$B$2:$BD$55,50,FALSE),D397=3,VLOOKUP(H397,[1]Film_Workers!$B$2:$BD$55,51,FALSE),D397=4,VLOOKUP(H397,[1]Film_Workers!$B$2:$BD$55,52,FALSE),D397=5,VLOOKUP(H397,[1]Film_Workers!$B$2:$BD$55,53,FALSE),D397=6,VLOOKUP(H397,[1]Film_Workers!$B$2:$BD$55,54)))</f>
        <v>#N/A</v>
      </c>
      <c r="W397" t="e">
        <f>_xlfn.IFS(C397=2014,_xlfn.IFS(D397=1,VLOOKUP(H397,[1]Priv_Workers!$B$2:$BD$55,2,FALSE),D397=2,VLOOKUP(H397,[1]Priv_Workers!$B$2:$BD$55,3,FALSE),D397=3,VLOOKUP(H397,[1]Priv_Workers!$B$2:$BD$55,4,FALSE),D397=4,VLOOKUP(H397,[1]Priv_Workers!$B$2:$BD$55,5,FALSE),D397=5,VLOOKUP(H397,[1]Priv_Workers!$B$2:$BD$55,6,FALSE),D397=6,VLOOKUP(H397,[1]Priv_Workers!$B$2:$BD$55,7,FALSE),D397=7,VLOOKUP(H397,[1]Priv_Workers!$B$2:$BD$55,8,FALSE),D397=8,VLOOKUP(H397,[1]Priv_Workers!$B$2:$BD$55,9,FALSE),D397=9,VLOOKUP(H397,[1]Priv_Workers!$B$2:$BD$55,10,FALSE),D397=10,VLOOKUP(H397,[1]Priv_Workers!$B$2:$BD$55,11,FALSE),D397=11,VLOOKUP(H397,[1]Priv_Workers!$B$2:$BD$55,12,FALSE),D397=12,VLOOKUP(H397,[1]Priv_Workers!$B$2:$BD$55,13,FALSE)),C397=2015,_xlfn.IFS(D397=1,VLOOKUP(H397,[1]Priv_Workers!$B$2:$BD$55,14,FALSE),D397=2,VLOOKUP(H397,[1]Priv_Workers!$B$2:$BD$55,15,FALSE),D397=3,VLOOKUP(H397,[1]Priv_Workers!$B$2:$BD$55,16,FALSE),D397=4,VLOOKUP(H397,[1]Priv_Workers!$B$2:$BD$55,17,FALSE),D397=5,VLOOKUP(H397,[1]Priv_Workers!$B$2:$BD$55,18,FALSE),D397=6,VLOOKUP(H397,[1]Priv_Workers!$B$2:$BD$55,19,FALSE),D397=7,VLOOKUP(H397,[1]Priv_Workers!$B$2:$BD$55,20,FALSE),D397=8,VLOOKUP(H397,[1]Priv_Workers!$B$2:$BD$55,21,FALSE),D397=9,VLOOKUP(H397,[1]Priv_Workers!$B$2:$BD$55,22,FALSE),D397=10,VLOOKUP(H397,[1]Priv_Workers!$B$2:$BD$55,23,FALSE),D397=11,VLOOKUP(H397,[1]Priv_Workers!$B$2:$BD$55,24,FALSE),D397=12,VLOOKUP(H397,[1]Priv_Workers!$B$2:$BD$55,25,FALSE)),C397=2016,_xlfn.IFS(D397=1,VLOOKUP(H397,[1]Priv_Workers!$B$2:$BD$55,26,FALSE),D397=2,VLOOKUP(H397,[1]Priv_Workers!$B$2:$BD$55,27,FALSE),D397=3,VLOOKUP(H397,[1]Priv_Workers!$B$2:$BD$55,28,FALSE),D397=4,VLOOKUP(H397,[1]Priv_Workers!$B$2:$BD$55,29,FALSE),D397=5,VLOOKUP(H397,[1]Priv_Workers!$B$2:$BD$55,30,FALSE),D397=6,VLOOKUP(H397,[1]Priv_Workers!$B$2:$BD$55,31,FALSE),D397=7,VLOOKUP(H397,[1]Priv_Workers!$B$2:$BD$55,32,FALSE),D397=8,VLOOKUP(H397,[1]Priv_Workers!$B$2:$BD$55,33,FALSE),D397=9,VLOOKUP(H397,[1]Priv_Workers!$B$2:$BD$55,34,FALSE),D397=10,VLOOKUP(H397,[1]Priv_Workers!$B$2:$BD$55,35,FALSE),D397=11,VLOOKUP(H397,[1]Priv_Workers!$B$2:$BD$55,36,FALSE),D397=12,VLOOKUP(H397,[1]Priv_Workers!$B$2:$BD$55,37,FALSE)),C397=2017,_xlfn.IFS(D397=1,VLOOKUP(H397,[1]Priv_Workers!$B$2:$BD$55,38,FALSE),D397=2,VLOOKUP(H397,[1]Priv_Workers!$B$2:$BD$55,39,FALSE),D397=3,VLOOKUP(H397,[1]Priv_Workers!$B$2:$BD$55,40,FALSE),D397=4,VLOOKUP(H397,[1]Priv_Workers!$B$2:$BD$55,41,FALSE),D397=5,VLOOKUP(H397,[1]Priv_Workers!$B$2:$BD$55,42,FALSE),D397=6,VLOOKUP(H397,[1]Priv_Workers!$B$2:$BD$55,43,FALSE),D397=7,VLOOKUP(H397,[1]Priv_Workers!$B$2:$BD$55,43,FALSE),D397=8,VLOOKUP(H397,[1]Priv_Workers!$B$2:$BD$55,44,FALSE),D397=9,VLOOKUP(H397,[1]Priv_Workers!$B$2:$BD$55,45,FALSE),D397=10,VLOOKUP(H397,[1]Priv_Workers!$B$2:$BD$55,46,FALSE),D397=11,VLOOKUP(H397,[1]Priv_Workers!$B$2:$BD$55,47,FALSE),D397=12,VLOOKUP(H397,[1]Priv_Workers!$B$2:$BD$55,48)),C397=2018,_xlfn.IFS(D397=1,VLOOKUP(H397,[1]Priv_Workers!$B$2:$BD$55,49,FALSE),D397=2,VLOOKUP(H397,[1]Priv_Workers!$B$2:$BD$55,50,FALSE),D397=3,VLOOKUP(H397,[1]Priv_Workers!$B$2:$BD$55,51,FALSE),D397=4,VLOOKUP(H397,[1]Priv_Workers!$B$2:$BD$55,52,FALSE),D397=5,VLOOKUP(H397,[1]Priv_Workers!$B$2:$BD$55,53,FALSE),D397=6,VLOOKUP(H397,[1]Priv_Workers!$B$2:$BD$55,54)))</f>
        <v>#N/A</v>
      </c>
      <c r="X397" s="3" t="e">
        <f t="shared" si="51"/>
        <v>#N/A</v>
      </c>
      <c r="Y397" s="2" t="e">
        <f>_xlfn.IFS(C397=2014, _xlfn.IFS(E397=1, VLOOKUP(H397, [1]Wage_Info!$B$2:$AH$55, 2, FALSE), E397=2, VLOOKUP(H397, [1]Wage_Info!$B$2:$AH$55, 3, FALSE), E397=3, VLOOKUP(H397, [1]Wage_Info!$B$2:$AH$55, 4, FALSE), E397=4, VLOOKUP(H397, [1]Wage_Info!$B$2:$AH$55, 5, FALSE)), C397=2015, _xlfn.IFS(E397=1, VLOOKUP(H397, [1]Wage_Info!$B$2:$AH$55, 6, FALSE), E397=2, VLOOKUP(H397, [1]Wage_Info!$B$2:$AH$55, 7, FALSE), E397=3, VLOOKUP(H397, [1]Wage_Info!$B$2:$AH$55, 8, FALSE), E397=4, VLOOKUP(H397, [1]Wage_Info!$B$2:$AH$55, 9, FALSE)), C397=2016, _xlfn.IFS(E397=1, VLOOKUP(H397, [1]Wage_Info!$B$2:$AH$55, 10, FALSE), E397=2, VLOOKUP(H397, [1]Wage_Info!$B$2:$AH$55, 11, FALSE), E397=3, VLOOKUP(H397, [1]Wage_Info!$B$2:$AH$55, 12, FALSE), E397=4, VLOOKUP(H397, [1]Wage_Info!$B$2:$AH$55, 13, FALSE)), C397=2017, _xlfn.IFS(E397=1, VLOOKUP(H397, [1]Wage_Info!$B$2:$AH$55, 14, FALSE), E397=2, VLOOKUP(H397, [1]Wage_Info!$B$2:$AH$55, 15, FALSE), E397=3, VLOOKUP(H397, [1]Wage_Info!$B$2:$AH$55, 16, FALSE), E397=4, VLOOKUP(H397, [1]Wage_Info!$B$2:$AH$55, 17, FALSE)), C397 = 2018, _xlfn.IFS(E397=1, VLOOKUP(H397, [1]Wage_Info!$B$2:$AH$55, 18, FALSE), E397=3, VLOOKUP(H397, [1]Wage_Info!$B$2:$AH$55, 19, FALSE)))</f>
        <v>#N/A</v>
      </c>
      <c r="Z397" s="2" t="e">
        <f>_xlfn.IFS(C397=2014, _xlfn.IFS(E397=1, VLOOKUP(H397, [1]Wage_Info!$B$2:$AL$55, 20, FALSE), E397=2, VLOOKUP(H397, [1]Wage_Info!$B$2:$AL$55, 21, FALSE), E397=3, VLOOKUP(H397, [1]Wage_Info!$B$2:$AL$55, 22, FALSE), E397=4, VLOOKUP(H397, [1]Wage_Info!$B$2:$AL$55, 23, FALSE)), C397=2015, _xlfn.IFS(E397=1, VLOOKUP(H397, [1]Wage_Info!$B$2:$AL$55, 24, FALSE), E397=2, VLOOKUP(H397, [1]Wage_Info!$B$2:$AL$55, 25, FALSE), E397=3, VLOOKUP(H397, [1]Wage_Info!$B$2:$AL$55, 26, FALSE), E397=4, VLOOKUP(H397, [1]Wage_Info!$B$2:$AL$55, 27, FALSE)), C397=2016, _xlfn.IFS(E397=1, VLOOKUP(H397, [1]Wage_Info!$B$2:$AL$55, 28, FALSE), E397=2, VLOOKUP(H397, [1]Wage_Info!$B$2:$AL$55, 29, FALSE), E397=3, VLOOKUP(H397, [1]Wage_Info!$B$2:$AL$55, 30, FALSE), E397=4, VLOOKUP(H397, [1]Wage_Info!$B$2:$AL$55, 31, FALSE)), C397=2017, _xlfn.IFS(E397=1, VLOOKUP(H397, [1]Wage_Info!$B$2:$AL$55, 32, FALSE), E397=2, VLOOKUP(H397, [1]Wage_Info!$B$2:$AL$55, 33, FALSE), E397=3, VLOOKUP(H397, [1]Wage_Info!$B$2:$AL$55, 34, FALSE), E397=4, VLOOKUP(H397, [1]Wage_Info!$B$2:$AL$55, 35, FALSE)), C397 = 2018, _xlfn.IFS(E397=1, VLOOKUP(H397, [1]Wage_Info!$B$2:$AL$55, 36, FALSE), E397=2, VLOOKUP(H397, [1]Wage_Info!$B$2:$AL$55, 37, FALSE)))</f>
        <v>#N/A</v>
      </c>
      <c r="AA397" s="4" t="e">
        <f t="shared" si="52"/>
        <v>#N/A</v>
      </c>
      <c r="AB397">
        <f>[1]Key!C397</f>
        <v>1</v>
      </c>
      <c r="AC397">
        <f t="shared" si="53"/>
        <v>0</v>
      </c>
      <c r="AD397">
        <f t="shared" si="54"/>
        <v>0</v>
      </c>
      <c r="AE397">
        <f t="shared" si="55"/>
        <v>0</v>
      </c>
      <c r="AF397">
        <f>[1]Key!D397</f>
        <v>0</v>
      </c>
    </row>
    <row r="398" spans="1:32" x14ac:dyDescent="0.3">
      <c r="A398">
        <v>397</v>
      </c>
      <c r="B398">
        <v>77</v>
      </c>
      <c r="C398">
        <v>2013</v>
      </c>
      <c r="D398">
        <v>6</v>
      </c>
      <c r="E398">
        <f t="shared" si="48"/>
        <v>2</v>
      </c>
      <c r="F398">
        <v>2015</v>
      </c>
      <c r="G398" t="s">
        <v>65</v>
      </c>
      <c r="H398" s="1">
        <f>VALUE(IF(G398="foreign",53,SUBSTITUTE(G398,G398,VLOOKUP(G398,[1]Key!$G$2:$H$55,2,))))</f>
        <v>11</v>
      </c>
      <c r="I398" t="s">
        <v>47</v>
      </c>
      <c r="J398">
        <f>VALUE(_xlfn.IFS(I398="foreign",53,I398="fictional",54, I398="unspecified", 55, NOT(OR(I398="foreign",I398="fictional")),SUBSTITUTE(I398,I398,VLOOKUP(I398,[1]Key!$G$2:$H$55,2,))))</f>
        <v>55</v>
      </c>
      <c r="K398">
        <f t="shared" si="49"/>
        <v>0</v>
      </c>
      <c r="L398">
        <f>VLOOKUP(H398, [1]Key!$H$2:$K$54, 2)</f>
        <v>5</v>
      </c>
      <c r="M398">
        <f>VLOOKUP(J398, [1]Key!$H$2:$K$54, 2)</f>
        <v>0</v>
      </c>
      <c r="N398">
        <f>VLOOKUP("*"&amp;G398&amp;"*",[1]Key!$N$2:$O$6,2,FALSE)</f>
        <v>3</v>
      </c>
      <c r="O398">
        <f>VLOOKUP("*"&amp;G398&amp;"*",[1]Key!$R$2:$S$11,2,FALSE)</f>
        <v>7</v>
      </c>
      <c r="P398">
        <v>2900</v>
      </c>
      <c r="Q398" s="2">
        <v>12000000</v>
      </c>
      <c r="R398" t="s">
        <v>42</v>
      </c>
      <c r="S398">
        <f>VLOOKUP(R398, [1]Key!$U$2:$V$27, 2, FALSE)</f>
        <v>5</v>
      </c>
      <c r="T398">
        <f t="shared" si="50"/>
        <v>0</v>
      </c>
      <c r="U398" t="e">
        <f>_xlfn.IFS(C398=2018, VLOOKUP(H398, '[1]State Pop'!$B$2:$G$55,6),C398=2017, VLOOKUP(H398, '[1]State Pop'!$B$2:$F$55,5),C398=2016, VLOOKUP(H398, '[1]State Pop'!$B$2:$F$55,4), C398=2015, VLOOKUP(H398, '[1]State Pop'!$B$2:$F$55,3), C398=2014, VLOOKUP(H398, '[1]State Pop'!$B$2:$F$55,2))</f>
        <v>#N/A</v>
      </c>
      <c r="V398" t="e">
        <f>_xlfn.IFS(C398=2014,_xlfn.IFS(D398=1,VLOOKUP(H398,[1]Film_Workers!$B$2:$BD$55,2,FALSE),D398=2,VLOOKUP(H398,[1]Film_Workers!$B$2:$BD$55,3,FALSE),D398=3,VLOOKUP(H398,[1]Film_Workers!$B$2:$BD$55,4,FALSE),D398=4,VLOOKUP(H398,[1]Film_Workers!$B$2:$BD$55,5,FALSE),D398=5,VLOOKUP(H398,[1]Film_Workers!$B$2:$BD$55,6,FALSE),D398=6,VLOOKUP(H398,[1]Film_Workers!$B$2:$BD$55,7,FALSE),D398=7,VLOOKUP(H398,[1]Film_Workers!$B$2:$BD$55,8,FALSE),D398=8,VLOOKUP(H398,[1]Film_Workers!$B$2:$BD$55,9,FALSE),D398=9,VLOOKUP(H398,[1]Film_Workers!$B$2:$BD$55,10,FALSE),D398=10,VLOOKUP(H398,[1]Film_Workers!$B$2:$BD$55,11,FALSE),D398=11,VLOOKUP(H398,[1]Film_Workers!$B$2:$BD$55,12,FALSE),D398=12,VLOOKUP(H398,[1]Film_Workers!$B$2:$BD$55,13,FALSE)),C398=2015,_xlfn.IFS(D398=1,VLOOKUP(H398,[1]Film_Workers!$B$2:$BD$55,14,FALSE),D398=2,VLOOKUP(H398,[1]Film_Workers!$B$2:$BD$55,15,FALSE),D398=3,VLOOKUP(H398,[1]Film_Workers!$B$2:$BD$55,16,FALSE),D398=4,VLOOKUP(H398,[1]Film_Workers!$B$2:$BD$55,17,FALSE),D398=5,VLOOKUP(H398,[1]Film_Workers!$B$2:$BD$55,18,FALSE),D398=6,VLOOKUP(H398,[1]Film_Workers!$B$2:$BD$55,19,FALSE),D398=7,VLOOKUP(H398,[1]Film_Workers!$B$2:$BD$55,20,FALSE),D398=8,VLOOKUP(H398,[1]Film_Workers!$B$2:$BD$55,21,FALSE),D398=9,VLOOKUP(H398,[1]Film_Workers!$B$2:$BD$55,22,FALSE),D398=10,VLOOKUP(H398,[1]Film_Workers!$B$2:$BD$55,23,FALSE),D398=11,VLOOKUP(H398,[1]Film_Workers!$B$2:$BD$55,24,FALSE),D398=12,VLOOKUP(H398,[1]Film_Workers!$B$2:$BD$55,25,FALSE)),C398=2016,_xlfn.IFS(D398=1,VLOOKUP(H398,[1]Film_Workers!$B$2:$BD$55,26,FALSE),D398=2,VLOOKUP(H398,[1]Film_Workers!$B$2:$BD$55,27,FALSE),D398=3,VLOOKUP(H398,[1]Film_Workers!$B$2:$BD$55,28,FALSE),D398=4,VLOOKUP(H398,[1]Film_Workers!$B$2:$BD$55,29,FALSE),D398=5,VLOOKUP(H398,[1]Film_Workers!$B$2:$BD$55,30,FALSE),D398=6,VLOOKUP(H398,[1]Film_Workers!$B$2:$BD$55,31,FALSE),D398=7,VLOOKUP(H398,[1]Film_Workers!$B$2:$BD$55,32,FALSE),D398=8,VLOOKUP(H398,[1]Film_Workers!$B$2:$BD$55,33,FALSE),D398=9,VLOOKUP(H398,[1]Film_Workers!$B$2:$BD$55,34,FALSE),D398=10,VLOOKUP(H398,[1]Film_Workers!$B$2:$BD$55,35,FALSE),D398=11,VLOOKUP(H398,[1]Film_Workers!$B$2:$BD$55,36,FALSE),D398=12,VLOOKUP(H398,[1]Film_Workers!$B$2:$BD$55,37,FALSE)),C398=2017,_xlfn.IFS(D398=1,VLOOKUP(H398,[1]Film_Workers!$B$2:$BD$55,38,FALSE),D398=2,VLOOKUP(H398,[1]Film_Workers!$B$2:$BD$55,39,FALSE),D398=3,VLOOKUP(H398,[1]Film_Workers!$B$2:$BD$55,40,FALSE),D398=4,VLOOKUP(H398,[1]Film_Workers!$B$2:$BD$55,41,FALSE),D398=5,VLOOKUP(H398,[1]Film_Workers!$B$2:$BD$55,42,FALSE),D398=6,VLOOKUP(H398,[1]Film_Workers!$B$2:$BD$55,43,FALSE),D398=7,VLOOKUP(H398,[1]Film_Workers!$B$2:$BD$55,43,FALSE),D398=8,VLOOKUP(H398,[1]Film_Workers!$B$2:$BD$55,44,FALSE),D398=9,VLOOKUP(H398,[1]Film_Workers!$B$2:$BD$55,45,FALSE),D398=10,VLOOKUP(H398,[1]Film_Workers!$B$2:$BD$55,46,FALSE),D398=11,VLOOKUP(H398,[1]Film_Workers!$B$2:$BD$55,47,FALSE),D398=12,VLOOKUP(H398,[1]Film_Workers!$B$2:$BD$55,48)),C398=2018,_xlfn.IFS(D398=1,VLOOKUP(H398,[1]Film_Workers!$B$2:$BD$55,49,FALSE),D398=2,VLOOKUP(H398,[1]Film_Workers!$B$2:$BD$55,50,FALSE),D398=3,VLOOKUP(H398,[1]Film_Workers!$B$2:$BD$55,51,FALSE),D398=4,VLOOKUP(H398,[1]Film_Workers!$B$2:$BD$55,52,FALSE),D398=5,VLOOKUP(H398,[1]Film_Workers!$B$2:$BD$55,53,FALSE),D398=6,VLOOKUP(H398,[1]Film_Workers!$B$2:$BD$55,54)))</f>
        <v>#N/A</v>
      </c>
      <c r="W398" t="e">
        <f>_xlfn.IFS(C398=2014,_xlfn.IFS(D398=1,VLOOKUP(H398,[1]Priv_Workers!$B$2:$BD$55,2,FALSE),D398=2,VLOOKUP(H398,[1]Priv_Workers!$B$2:$BD$55,3,FALSE),D398=3,VLOOKUP(H398,[1]Priv_Workers!$B$2:$BD$55,4,FALSE),D398=4,VLOOKUP(H398,[1]Priv_Workers!$B$2:$BD$55,5,FALSE),D398=5,VLOOKUP(H398,[1]Priv_Workers!$B$2:$BD$55,6,FALSE),D398=6,VLOOKUP(H398,[1]Priv_Workers!$B$2:$BD$55,7,FALSE),D398=7,VLOOKUP(H398,[1]Priv_Workers!$B$2:$BD$55,8,FALSE),D398=8,VLOOKUP(H398,[1]Priv_Workers!$B$2:$BD$55,9,FALSE),D398=9,VLOOKUP(H398,[1]Priv_Workers!$B$2:$BD$55,10,FALSE),D398=10,VLOOKUP(H398,[1]Priv_Workers!$B$2:$BD$55,11,FALSE),D398=11,VLOOKUP(H398,[1]Priv_Workers!$B$2:$BD$55,12,FALSE),D398=12,VLOOKUP(H398,[1]Priv_Workers!$B$2:$BD$55,13,FALSE)),C398=2015,_xlfn.IFS(D398=1,VLOOKUP(H398,[1]Priv_Workers!$B$2:$BD$55,14,FALSE),D398=2,VLOOKUP(H398,[1]Priv_Workers!$B$2:$BD$55,15,FALSE),D398=3,VLOOKUP(H398,[1]Priv_Workers!$B$2:$BD$55,16,FALSE),D398=4,VLOOKUP(H398,[1]Priv_Workers!$B$2:$BD$55,17,FALSE),D398=5,VLOOKUP(H398,[1]Priv_Workers!$B$2:$BD$55,18,FALSE),D398=6,VLOOKUP(H398,[1]Priv_Workers!$B$2:$BD$55,19,FALSE),D398=7,VLOOKUP(H398,[1]Priv_Workers!$B$2:$BD$55,20,FALSE),D398=8,VLOOKUP(H398,[1]Priv_Workers!$B$2:$BD$55,21,FALSE),D398=9,VLOOKUP(H398,[1]Priv_Workers!$B$2:$BD$55,22,FALSE),D398=10,VLOOKUP(H398,[1]Priv_Workers!$B$2:$BD$55,23,FALSE),D398=11,VLOOKUP(H398,[1]Priv_Workers!$B$2:$BD$55,24,FALSE),D398=12,VLOOKUP(H398,[1]Priv_Workers!$B$2:$BD$55,25,FALSE)),C398=2016,_xlfn.IFS(D398=1,VLOOKUP(H398,[1]Priv_Workers!$B$2:$BD$55,26,FALSE),D398=2,VLOOKUP(H398,[1]Priv_Workers!$B$2:$BD$55,27,FALSE),D398=3,VLOOKUP(H398,[1]Priv_Workers!$B$2:$BD$55,28,FALSE),D398=4,VLOOKUP(H398,[1]Priv_Workers!$B$2:$BD$55,29,FALSE),D398=5,VLOOKUP(H398,[1]Priv_Workers!$B$2:$BD$55,30,FALSE),D398=6,VLOOKUP(H398,[1]Priv_Workers!$B$2:$BD$55,31,FALSE),D398=7,VLOOKUP(H398,[1]Priv_Workers!$B$2:$BD$55,32,FALSE),D398=8,VLOOKUP(H398,[1]Priv_Workers!$B$2:$BD$55,33,FALSE),D398=9,VLOOKUP(H398,[1]Priv_Workers!$B$2:$BD$55,34,FALSE),D398=10,VLOOKUP(H398,[1]Priv_Workers!$B$2:$BD$55,35,FALSE),D398=11,VLOOKUP(H398,[1]Priv_Workers!$B$2:$BD$55,36,FALSE),D398=12,VLOOKUP(H398,[1]Priv_Workers!$B$2:$BD$55,37,FALSE)),C398=2017,_xlfn.IFS(D398=1,VLOOKUP(H398,[1]Priv_Workers!$B$2:$BD$55,38,FALSE),D398=2,VLOOKUP(H398,[1]Priv_Workers!$B$2:$BD$55,39,FALSE),D398=3,VLOOKUP(H398,[1]Priv_Workers!$B$2:$BD$55,40,FALSE),D398=4,VLOOKUP(H398,[1]Priv_Workers!$B$2:$BD$55,41,FALSE),D398=5,VLOOKUP(H398,[1]Priv_Workers!$B$2:$BD$55,42,FALSE),D398=6,VLOOKUP(H398,[1]Priv_Workers!$B$2:$BD$55,43,FALSE),D398=7,VLOOKUP(H398,[1]Priv_Workers!$B$2:$BD$55,43,FALSE),D398=8,VLOOKUP(H398,[1]Priv_Workers!$B$2:$BD$55,44,FALSE),D398=9,VLOOKUP(H398,[1]Priv_Workers!$B$2:$BD$55,45,FALSE),D398=10,VLOOKUP(H398,[1]Priv_Workers!$B$2:$BD$55,46,FALSE),D398=11,VLOOKUP(H398,[1]Priv_Workers!$B$2:$BD$55,47,FALSE),D398=12,VLOOKUP(H398,[1]Priv_Workers!$B$2:$BD$55,48)),C398=2018,_xlfn.IFS(D398=1,VLOOKUP(H398,[1]Priv_Workers!$B$2:$BD$55,49,FALSE),D398=2,VLOOKUP(H398,[1]Priv_Workers!$B$2:$BD$55,50,FALSE),D398=3,VLOOKUP(H398,[1]Priv_Workers!$B$2:$BD$55,51,FALSE),D398=4,VLOOKUP(H398,[1]Priv_Workers!$B$2:$BD$55,52,FALSE),D398=5,VLOOKUP(H398,[1]Priv_Workers!$B$2:$BD$55,53,FALSE),D398=6,VLOOKUP(H398,[1]Priv_Workers!$B$2:$BD$55,54)))</f>
        <v>#N/A</v>
      </c>
      <c r="X398" s="3" t="e">
        <f t="shared" si="51"/>
        <v>#N/A</v>
      </c>
      <c r="Y398" s="2" t="e">
        <f>_xlfn.IFS(C398=2014, _xlfn.IFS(E398=1, VLOOKUP(H398, [1]Wage_Info!$B$2:$AH$55, 2, FALSE), E398=2, VLOOKUP(H398, [1]Wage_Info!$B$2:$AH$55, 3, FALSE), E398=3, VLOOKUP(H398, [1]Wage_Info!$B$2:$AH$55, 4, FALSE), E398=4, VLOOKUP(H398, [1]Wage_Info!$B$2:$AH$55, 5, FALSE)), C398=2015, _xlfn.IFS(E398=1, VLOOKUP(H398, [1]Wage_Info!$B$2:$AH$55, 6, FALSE), E398=2, VLOOKUP(H398, [1]Wage_Info!$B$2:$AH$55, 7, FALSE), E398=3, VLOOKUP(H398, [1]Wage_Info!$B$2:$AH$55, 8, FALSE), E398=4, VLOOKUP(H398, [1]Wage_Info!$B$2:$AH$55, 9, FALSE)), C398=2016, _xlfn.IFS(E398=1, VLOOKUP(H398, [1]Wage_Info!$B$2:$AH$55, 10, FALSE), E398=2, VLOOKUP(H398, [1]Wage_Info!$B$2:$AH$55, 11, FALSE), E398=3, VLOOKUP(H398, [1]Wage_Info!$B$2:$AH$55, 12, FALSE), E398=4, VLOOKUP(H398, [1]Wage_Info!$B$2:$AH$55, 13, FALSE)), C398=2017, _xlfn.IFS(E398=1, VLOOKUP(H398, [1]Wage_Info!$B$2:$AH$55, 14, FALSE), E398=2, VLOOKUP(H398, [1]Wage_Info!$B$2:$AH$55, 15, FALSE), E398=3, VLOOKUP(H398, [1]Wage_Info!$B$2:$AH$55, 16, FALSE), E398=4, VLOOKUP(H398, [1]Wage_Info!$B$2:$AH$55, 17, FALSE)), C398 = 2018, _xlfn.IFS(E398=1, VLOOKUP(H398, [1]Wage_Info!$B$2:$AH$55, 18, FALSE), E398=3, VLOOKUP(H398, [1]Wage_Info!$B$2:$AH$55, 19, FALSE)))</f>
        <v>#N/A</v>
      </c>
      <c r="Z398" s="2" t="e">
        <f>_xlfn.IFS(C398=2014, _xlfn.IFS(E398=1, VLOOKUP(H398, [1]Wage_Info!$B$2:$AL$55, 20, FALSE), E398=2, VLOOKUP(H398, [1]Wage_Info!$B$2:$AL$55, 21, FALSE), E398=3, VLOOKUP(H398, [1]Wage_Info!$B$2:$AL$55, 22, FALSE), E398=4, VLOOKUP(H398, [1]Wage_Info!$B$2:$AL$55, 23, FALSE)), C398=2015, _xlfn.IFS(E398=1, VLOOKUP(H398, [1]Wage_Info!$B$2:$AL$55, 24, FALSE), E398=2, VLOOKUP(H398, [1]Wage_Info!$B$2:$AL$55, 25, FALSE), E398=3, VLOOKUP(H398, [1]Wage_Info!$B$2:$AL$55, 26, FALSE), E398=4, VLOOKUP(H398, [1]Wage_Info!$B$2:$AL$55, 27, FALSE)), C398=2016, _xlfn.IFS(E398=1, VLOOKUP(H398, [1]Wage_Info!$B$2:$AL$55, 28, FALSE), E398=2, VLOOKUP(H398, [1]Wage_Info!$B$2:$AL$55, 29, FALSE), E398=3, VLOOKUP(H398, [1]Wage_Info!$B$2:$AL$55, 30, FALSE), E398=4, VLOOKUP(H398, [1]Wage_Info!$B$2:$AL$55, 31, FALSE)), C398=2017, _xlfn.IFS(E398=1, VLOOKUP(H398, [1]Wage_Info!$B$2:$AL$55, 32, FALSE), E398=2, VLOOKUP(H398, [1]Wage_Info!$B$2:$AL$55, 33, FALSE), E398=3, VLOOKUP(H398, [1]Wage_Info!$B$2:$AL$55, 34, FALSE), E398=4, VLOOKUP(H398, [1]Wage_Info!$B$2:$AL$55, 35, FALSE)), C398 = 2018, _xlfn.IFS(E398=1, VLOOKUP(H398, [1]Wage_Info!$B$2:$AL$55, 36, FALSE), E398=2, VLOOKUP(H398, [1]Wage_Info!$B$2:$AL$55, 37, FALSE)))</f>
        <v>#N/A</v>
      </c>
      <c r="AA398" s="4" t="e">
        <f t="shared" si="52"/>
        <v>#N/A</v>
      </c>
      <c r="AB398">
        <f>[1]Key!C398</f>
        <v>1</v>
      </c>
      <c r="AC398">
        <f t="shared" si="53"/>
        <v>0</v>
      </c>
      <c r="AD398">
        <f t="shared" si="54"/>
        <v>0</v>
      </c>
      <c r="AE398">
        <f t="shared" si="55"/>
        <v>0</v>
      </c>
      <c r="AF398">
        <f>[1]Key!D398</f>
        <v>0</v>
      </c>
    </row>
    <row r="399" spans="1:32" x14ac:dyDescent="0.3">
      <c r="A399">
        <v>398</v>
      </c>
      <c r="B399">
        <v>78</v>
      </c>
      <c r="C399">
        <v>2012</v>
      </c>
      <c r="D399">
        <v>3</v>
      </c>
      <c r="E399">
        <f t="shared" si="48"/>
        <v>1</v>
      </c>
      <c r="F399">
        <v>2015</v>
      </c>
      <c r="G399" t="s">
        <v>62</v>
      </c>
      <c r="H399" s="1">
        <f>VALUE(IF(G399="foreign",53,SUBSTITUTE(G399,G399,VLOOKUP(G399,[1]Key!$G$2:$H$55,2,))))</f>
        <v>53</v>
      </c>
      <c r="I399" t="s">
        <v>97</v>
      </c>
      <c r="J399">
        <f>VALUE(_xlfn.IFS(I399="foreign",53,I399="fictional",54, I399="unspecified", 55, NOT(OR(I399="foreign",I399="fictional")),SUBSTITUTE(I399,I399,VLOOKUP(I399,[1]Key!$G$2:$H$55,2,))))</f>
        <v>54</v>
      </c>
      <c r="K399">
        <f t="shared" si="49"/>
        <v>0</v>
      </c>
      <c r="L399">
        <f>VLOOKUP(H399, [1]Key!$H$2:$K$54, 2)</f>
        <v>0</v>
      </c>
      <c r="M399">
        <f>VLOOKUP(J399, [1]Key!$H$2:$K$54, 2)</f>
        <v>0</v>
      </c>
      <c r="N399">
        <f>VLOOKUP("*"&amp;G399&amp;"*",[1]Key!$N$2:$O$6,2,FALSE)</f>
        <v>0</v>
      </c>
      <c r="O399">
        <f>VLOOKUP("*"&amp;G399&amp;"*",[1]Key!$R$2:$S$11,2,FALSE)</f>
        <v>0</v>
      </c>
      <c r="P399">
        <v>2875</v>
      </c>
      <c r="Q399" s="2">
        <v>95000000</v>
      </c>
      <c r="R399" t="s">
        <v>33</v>
      </c>
      <c r="S399">
        <f>VLOOKUP(R399, [1]Key!$U$2:$V$27, 2, FALSE)</f>
        <v>1</v>
      </c>
      <c r="T399">
        <f t="shared" si="50"/>
        <v>0</v>
      </c>
      <c r="U399" t="e">
        <f>_xlfn.IFS(C399=2018, VLOOKUP(H399, '[1]State Pop'!$B$2:$G$55,6),C399=2017, VLOOKUP(H399, '[1]State Pop'!$B$2:$F$55,5),C399=2016, VLOOKUP(H399, '[1]State Pop'!$B$2:$F$55,4), C399=2015, VLOOKUP(H399, '[1]State Pop'!$B$2:$F$55,3), C399=2014, VLOOKUP(H399, '[1]State Pop'!$B$2:$F$55,2))</f>
        <v>#N/A</v>
      </c>
      <c r="V399" t="e">
        <f>_xlfn.IFS(C399=2014,_xlfn.IFS(D399=1,VLOOKUP(H399,[1]Film_Workers!$B$2:$BD$55,2,FALSE),D399=2,VLOOKUP(H399,[1]Film_Workers!$B$2:$BD$55,3,FALSE),D399=3,VLOOKUP(H399,[1]Film_Workers!$B$2:$BD$55,4,FALSE),D399=4,VLOOKUP(H399,[1]Film_Workers!$B$2:$BD$55,5,FALSE),D399=5,VLOOKUP(H399,[1]Film_Workers!$B$2:$BD$55,6,FALSE),D399=6,VLOOKUP(H399,[1]Film_Workers!$B$2:$BD$55,7,FALSE),D399=7,VLOOKUP(H399,[1]Film_Workers!$B$2:$BD$55,8,FALSE),D399=8,VLOOKUP(H399,[1]Film_Workers!$B$2:$BD$55,9,FALSE),D399=9,VLOOKUP(H399,[1]Film_Workers!$B$2:$BD$55,10,FALSE),D399=10,VLOOKUP(H399,[1]Film_Workers!$B$2:$BD$55,11,FALSE),D399=11,VLOOKUP(H399,[1]Film_Workers!$B$2:$BD$55,12,FALSE),D399=12,VLOOKUP(H399,[1]Film_Workers!$B$2:$BD$55,13,FALSE)),C399=2015,_xlfn.IFS(D399=1,VLOOKUP(H399,[1]Film_Workers!$B$2:$BD$55,14,FALSE),D399=2,VLOOKUP(H399,[1]Film_Workers!$B$2:$BD$55,15,FALSE),D399=3,VLOOKUP(H399,[1]Film_Workers!$B$2:$BD$55,16,FALSE),D399=4,VLOOKUP(H399,[1]Film_Workers!$B$2:$BD$55,17,FALSE),D399=5,VLOOKUP(H399,[1]Film_Workers!$B$2:$BD$55,18,FALSE),D399=6,VLOOKUP(H399,[1]Film_Workers!$B$2:$BD$55,19,FALSE),D399=7,VLOOKUP(H399,[1]Film_Workers!$B$2:$BD$55,20,FALSE),D399=8,VLOOKUP(H399,[1]Film_Workers!$B$2:$BD$55,21,FALSE),D399=9,VLOOKUP(H399,[1]Film_Workers!$B$2:$BD$55,22,FALSE),D399=10,VLOOKUP(H399,[1]Film_Workers!$B$2:$BD$55,23,FALSE),D399=11,VLOOKUP(H399,[1]Film_Workers!$B$2:$BD$55,24,FALSE),D399=12,VLOOKUP(H399,[1]Film_Workers!$B$2:$BD$55,25,FALSE)),C399=2016,_xlfn.IFS(D399=1,VLOOKUP(H399,[1]Film_Workers!$B$2:$BD$55,26,FALSE),D399=2,VLOOKUP(H399,[1]Film_Workers!$B$2:$BD$55,27,FALSE),D399=3,VLOOKUP(H399,[1]Film_Workers!$B$2:$BD$55,28,FALSE),D399=4,VLOOKUP(H399,[1]Film_Workers!$B$2:$BD$55,29,FALSE),D399=5,VLOOKUP(H399,[1]Film_Workers!$B$2:$BD$55,30,FALSE),D399=6,VLOOKUP(H399,[1]Film_Workers!$B$2:$BD$55,31,FALSE),D399=7,VLOOKUP(H399,[1]Film_Workers!$B$2:$BD$55,32,FALSE),D399=8,VLOOKUP(H399,[1]Film_Workers!$B$2:$BD$55,33,FALSE),D399=9,VLOOKUP(H399,[1]Film_Workers!$B$2:$BD$55,34,FALSE),D399=10,VLOOKUP(H399,[1]Film_Workers!$B$2:$BD$55,35,FALSE),D399=11,VLOOKUP(H399,[1]Film_Workers!$B$2:$BD$55,36,FALSE),D399=12,VLOOKUP(H399,[1]Film_Workers!$B$2:$BD$55,37,FALSE)),C399=2017,_xlfn.IFS(D399=1,VLOOKUP(H399,[1]Film_Workers!$B$2:$BD$55,38,FALSE),D399=2,VLOOKUP(H399,[1]Film_Workers!$B$2:$BD$55,39,FALSE),D399=3,VLOOKUP(H399,[1]Film_Workers!$B$2:$BD$55,40,FALSE),D399=4,VLOOKUP(H399,[1]Film_Workers!$B$2:$BD$55,41,FALSE),D399=5,VLOOKUP(H399,[1]Film_Workers!$B$2:$BD$55,42,FALSE),D399=6,VLOOKUP(H399,[1]Film_Workers!$B$2:$BD$55,43,FALSE),D399=7,VLOOKUP(H399,[1]Film_Workers!$B$2:$BD$55,43,FALSE),D399=8,VLOOKUP(H399,[1]Film_Workers!$B$2:$BD$55,44,FALSE),D399=9,VLOOKUP(H399,[1]Film_Workers!$B$2:$BD$55,45,FALSE),D399=10,VLOOKUP(H399,[1]Film_Workers!$B$2:$BD$55,46,FALSE),D399=11,VLOOKUP(H399,[1]Film_Workers!$B$2:$BD$55,47,FALSE),D399=12,VLOOKUP(H399,[1]Film_Workers!$B$2:$BD$55,48)),C399=2018,_xlfn.IFS(D399=1,VLOOKUP(H399,[1]Film_Workers!$B$2:$BD$55,49,FALSE),D399=2,VLOOKUP(H399,[1]Film_Workers!$B$2:$BD$55,50,FALSE),D399=3,VLOOKUP(H399,[1]Film_Workers!$B$2:$BD$55,51,FALSE),D399=4,VLOOKUP(H399,[1]Film_Workers!$B$2:$BD$55,52,FALSE),D399=5,VLOOKUP(H399,[1]Film_Workers!$B$2:$BD$55,53,FALSE),D399=6,VLOOKUP(H399,[1]Film_Workers!$B$2:$BD$55,54)))</f>
        <v>#N/A</v>
      </c>
      <c r="W399" t="e">
        <f>_xlfn.IFS(C399=2014,_xlfn.IFS(D399=1,VLOOKUP(H399,[1]Priv_Workers!$B$2:$BD$55,2,FALSE),D399=2,VLOOKUP(H399,[1]Priv_Workers!$B$2:$BD$55,3,FALSE),D399=3,VLOOKUP(H399,[1]Priv_Workers!$B$2:$BD$55,4,FALSE),D399=4,VLOOKUP(H399,[1]Priv_Workers!$B$2:$BD$55,5,FALSE),D399=5,VLOOKUP(H399,[1]Priv_Workers!$B$2:$BD$55,6,FALSE),D399=6,VLOOKUP(H399,[1]Priv_Workers!$B$2:$BD$55,7,FALSE),D399=7,VLOOKUP(H399,[1]Priv_Workers!$B$2:$BD$55,8,FALSE),D399=8,VLOOKUP(H399,[1]Priv_Workers!$B$2:$BD$55,9,FALSE),D399=9,VLOOKUP(H399,[1]Priv_Workers!$B$2:$BD$55,10,FALSE),D399=10,VLOOKUP(H399,[1]Priv_Workers!$B$2:$BD$55,11,FALSE),D399=11,VLOOKUP(H399,[1]Priv_Workers!$B$2:$BD$55,12,FALSE),D399=12,VLOOKUP(H399,[1]Priv_Workers!$B$2:$BD$55,13,FALSE)),C399=2015,_xlfn.IFS(D399=1,VLOOKUP(H399,[1]Priv_Workers!$B$2:$BD$55,14,FALSE),D399=2,VLOOKUP(H399,[1]Priv_Workers!$B$2:$BD$55,15,FALSE),D399=3,VLOOKUP(H399,[1]Priv_Workers!$B$2:$BD$55,16,FALSE),D399=4,VLOOKUP(H399,[1]Priv_Workers!$B$2:$BD$55,17,FALSE),D399=5,VLOOKUP(H399,[1]Priv_Workers!$B$2:$BD$55,18,FALSE),D399=6,VLOOKUP(H399,[1]Priv_Workers!$B$2:$BD$55,19,FALSE),D399=7,VLOOKUP(H399,[1]Priv_Workers!$B$2:$BD$55,20,FALSE),D399=8,VLOOKUP(H399,[1]Priv_Workers!$B$2:$BD$55,21,FALSE),D399=9,VLOOKUP(H399,[1]Priv_Workers!$B$2:$BD$55,22,FALSE),D399=10,VLOOKUP(H399,[1]Priv_Workers!$B$2:$BD$55,23,FALSE),D399=11,VLOOKUP(H399,[1]Priv_Workers!$B$2:$BD$55,24,FALSE),D399=12,VLOOKUP(H399,[1]Priv_Workers!$B$2:$BD$55,25,FALSE)),C399=2016,_xlfn.IFS(D399=1,VLOOKUP(H399,[1]Priv_Workers!$B$2:$BD$55,26,FALSE),D399=2,VLOOKUP(H399,[1]Priv_Workers!$B$2:$BD$55,27,FALSE),D399=3,VLOOKUP(H399,[1]Priv_Workers!$B$2:$BD$55,28,FALSE),D399=4,VLOOKUP(H399,[1]Priv_Workers!$B$2:$BD$55,29,FALSE),D399=5,VLOOKUP(H399,[1]Priv_Workers!$B$2:$BD$55,30,FALSE),D399=6,VLOOKUP(H399,[1]Priv_Workers!$B$2:$BD$55,31,FALSE),D399=7,VLOOKUP(H399,[1]Priv_Workers!$B$2:$BD$55,32,FALSE),D399=8,VLOOKUP(H399,[1]Priv_Workers!$B$2:$BD$55,33,FALSE),D399=9,VLOOKUP(H399,[1]Priv_Workers!$B$2:$BD$55,34,FALSE),D399=10,VLOOKUP(H399,[1]Priv_Workers!$B$2:$BD$55,35,FALSE),D399=11,VLOOKUP(H399,[1]Priv_Workers!$B$2:$BD$55,36,FALSE),D399=12,VLOOKUP(H399,[1]Priv_Workers!$B$2:$BD$55,37,FALSE)),C399=2017,_xlfn.IFS(D399=1,VLOOKUP(H399,[1]Priv_Workers!$B$2:$BD$55,38,FALSE),D399=2,VLOOKUP(H399,[1]Priv_Workers!$B$2:$BD$55,39,FALSE),D399=3,VLOOKUP(H399,[1]Priv_Workers!$B$2:$BD$55,40,FALSE),D399=4,VLOOKUP(H399,[1]Priv_Workers!$B$2:$BD$55,41,FALSE),D399=5,VLOOKUP(H399,[1]Priv_Workers!$B$2:$BD$55,42,FALSE),D399=6,VLOOKUP(H399,[1]Priv_Workers!$B$2:$BD$55,43,FALSE),D399=7,VLOOKUP(H399,[1]Priv_Workers!$B$2:$BD$55,43,FALSE),D399=8,VLOOKUP(H399,[1]Priv_Workers!$B$2:$BD$55,44,FALSE),D399=9,VLOOKUP(H399,[1]Priv_Workers!$B$2:$BD$55,45,FALSE),D399=10,VLOOKUP(H399,[1]Priv_Workers!$B$2:$BD$55,46,FALSE),D399=11,VLOOKUP(H399,[1]Priv_Workers!$B$2:$BD$55,47,FALSE),D399=12,VLOOKUP(H399,[1]Priv_Workers!$B$2:$BD$55,48)),C399=2018,_xlfn.IFS(D399=1,VLOOKUP(H399,[1]Priv_Workers!$B$2:$BD$55,49,FALSE),D399=2,VLOOKUP(H399,[1]Priv_Workers!$B$2:$BD$55,50,FALSE),D399=3,VLOOKUP(H399,[1]Priv_Workers!$B$2:$BD$55,51,FALSE),D399=4,VLOOKUP(H399,[1]Priv_Workers!$B$2:$BD$55,52,FALSE),D399=5,VLOOKUP(H399,[1]Priv_Workers!$B$2:$BD$55,53,FALSE),D399=6,VLOOKUP(H399,[1]Priv_Workers!$B$2:$BD$55,54)))</f>
        <v>#N/A</v>
      </c>
      <c r="X399" s="3" t="e">
        <f t="shared" si="51"/>
        <v>#N/A</v>
      </c>
      <c r="Y399" s="2" t="e">
        <f>_xlfn.IFS(C399=2014, _xlfn.IFS(E399=1, VLOOKUP(H399, [1]Wage_Info!$B$2:$AH$55, 2, FALSE), E399=2, VLOOKUP(H399, [1]Wage_Info!$B$2:$AH$55, 3, FALSE), E399=3, VLOOKUP(H399, [1]Wage_Info!$B$2:$AH$55, 4, FALSE), E399=4, VLOOKUP(H399, [1]Wage_Info!$B$2:$AH$55, 5, FALSE)), C399=2015, _xlfn.IFS(E399=1, VLOOKUP(H399, [1]Wage_Info!$B$2:$AH$55, 6, FALSE), E399=2, VLOOKUP(H399, [1]Wage_Info!$B$2:$AH$55, 7, FALSE), E399=3, VLOOKUP(H399, [1]Wage_Info!$B$2:$AH$55, 8, FALSE), E399=4, VLOOKUP(H399, [1]Wage_Info!$B$2:$AH$55, 9, FALSE)), C399=2016, _xlfn.IFS(E399=1, VLOOKUP(H399, [1]Wage_Info!$B$2:$AH$55, 10, FALSE), E399=2, VLOOKUP(H399, [1]Wage_Info!$B$2:$AH$55, 11, FALSE), E399=3, VLOOKUP(H399, [1]Wage_Info!$B$2:$AH$55, 12, FALSE), E399=4, VLOOKUP(H399, [1]Wage_Info!$B$2:$AH$55, 13, FALSE)), C399=2017, _xlfn.IFS(E399=1, VLOOKUP(H399, [1]Wage_Info!$B$2:$AH$55, 14, FALSE), E399=2, VLOOKUP(H399, [1]Wage_Info!$B$2:$AH$55, 15, FALSE), E399=3, VLOOKUP(H399, [1]Wage_Info!$B$2:$AH$55, 16, FALSE), E399=4, VLOOKUP(H399, [1]Wage_Info!$B$2:$AH$55, 17, FALSE)), C399 = 2018, _xlfn.IFS(E399=1, VLOOKUP(H399, [1]Wage_Info!$B$2:$AH$55, 18, FALSE), E399=3, VLOOKUP(H399, [1]Wage_Info!$B$2:$AH$55, 19, FALSE)))</f>
        <v>#N/A</v>
      </c>
      <c r="Z399" s="2" t="e">
        <f>_xlfn.IFS(C399=2014, _xlfn.IFS(E399=1, VLOOKUP(H399, [1]Wage_Info!$B$2:$AL$55, 20, FALSE), E399=2, VLOOKUP(H399, [1]Wage_Info!$B$2:$AL$55, 21, FALSE), E399=3, VLOOKUP(H399, [1]Wage_Info!$B$2:$AL$55, 22, FALSE), E399=4, VLOOKUP(H399, [1]Wage_Info!$B$2:$AL$55, 23, FALSE)), C399=2015, _xlfn.IFS(E399=1, VLOOKUP(H399, [1]Wage_Info!$B$2:$AL$55, 24, FALSE), E399=2, VLOOKUP(H399, [1]Wage_Info!$B$2:$AL$55, 25, FALSE), E399=3, VLOOKUP(H399, [1]Wage_Info!$B$2:$AL$55, 26, FALSE), E399=4, VLOOKUP(H399, [1]Wage_Info!$B$2:$AL$55, 27, FALSE)), C399=2016, _xlfn.IFS(E399=1, VLOOKUP(H399, [1]Wage_Info!$B$2:$AL$55, 28, FALSE), E399=2, VLOOKUP(H399, [1]Wage_Info!$B$2:$AL$55, 29, FALSE), E399=3, VLOOKUP(H399, [1]Wage_Info!$B$2:$AL$55, 30, FALSE), E399=4, VLOOKUP(H399, [1]Wage_Info!$B$2:$AL$55, 31, FALSE)), C399=2017, _xlfn.IFS(E399=1, VLOOKUP(H399, [1]Wage_Info!$B$2:$AL$55, 32, FALSE), E399=2, VLOOKUP(H399, [1]Wage_Info!$B$2:$AL$55, 33, FALSE), E399=3, VLOOKUP(H399, [1]Wage_Info!$B$2:$AL$55, 34, FALSE), E399=4, VLOOKUP(H399, [1]Wage_Info!$B$2:$AL$55, 35, FALSE)), C399 = 2018, _xlfn.IFS(E399=1, VLOOKUP(H399, [1]Wage_Info!$B$2:$AL$55, 36, FALSE), E399=2, VLOOKUP(H399, [1]Wage_Info!$B$2:$AL$55, 37, FALSE)))</f>
        <v>#N/A</v>
      </c>
      <c r="AA399" s="4" t="e">
        <f t="shared" si="52"/>
        <v>#N/A</v>
      </c>
      <c r="AB399">
        <f>[1]Key!C399</f>
        <v>1</v>
      </c>
      <c r="AC399">
        <f t="shared" si="53"/>
        <v>0</v>
      </c>
      <c r="AD399">
        <f t="shared" si="54"/>
        <v>0</v>
      </c>
      <c r="AE399">
        <f t="shared" si="55"/>
        <v>0</v>
      </c>
      <c r="AF399">
        <f>[1]Key!D399</f>
        <v>0</v>
      </c>
    </row>
    <row r="400" spans="1:32" x14ac:dyDescent="0.3">
      <c r="A400">
        <v>399</v>
      </c>
      <c r="B400">
        <v>79</v>
      </c>
      <c r="C400">
        <v>2014</v>
      </c>
      <c r="D400">
        <v>9</v>
      </c>
      <c r="E400">
        <f t="shared" si="48"/>
        <v>3</v>
      </c>
      <c r="F400">
        <v>2015</v>
      </c>
      <c r="G400" t="s">
        <v>64</v>
      </c>
      <c r="H400" s="1">
        <f>VALUE(IF(G400="foreign",53,SUBSTITUTE(G400,G400,VLOOKUP(G400,[1]Key!$G$2:$H$55,2,))))</f>
        <v>33</v>
      </c>
      <c r="I400" t="s">
        <v>64</v>
      </c>
      <c r="J400">
        <f>VALUE(_xlfn.IFS(I400="foreign",53,I400="fictional",54, I400="unspecified", 55, NOT(OR(I400="foreign",I400="fictional")),SUBSTITUTE(I400,I400,VLOOKUP(I400,[1]Key!$G$2:$H$55,2,))))</f>
        <v>33</v>
      </c>
      <c r="K400">
        <f t="shared" si="49"/>
        <v>1</v>
      </c>
      <c r="L400">
        <f>VLOOKUP(H400, [1]Key!$H$2:$K$54, 2)</f>
        <v>3</v>
      </c>
      <c r="M400">
        <f>VLOOKUP(J400, [1]Key!$H$2:$K$54, 2)</f>
        <v>3</v>
      </c>
      <c r="N400">
        <f>VLOOKUP("*"&amp;G400&amp;"*",[1]Key!$N$2:$O$6,2,FALSE)</f>
        <v>2</v>
      </c>
      <c r="O400">
        <f>VLOOKUP("*"&amp;G400&amp;"*",[1]Key!$R$2:$S$11,2,FALSE)</f>
        <v>3</v>
      </c>
      <c r="P400">
        <v>2873</v>
      </c>
      <c r="Q400" s="2">
        <v>40000000</v>
      </c>
      <c r="R400" t="s">
        <v>34</v>
      </c>
      <c r="S400">
        <f>VLOOKUP(R400, [1]Key!$U$2:$V$50, 2, FALSE)</f>
        <v>2</v>
      </c>
      <c r="T400">
        <f t="shared" si="50"/>
        <v>0</v>
      </c>
      <c r="U400">
        <f>_xlfn.IFS(C400=2018, VLOOKUP(H400, '[1]State Pop'!$B$2:$G$55,6),C400=2017, VLOOKUP(H400, '[1]State Pop'!$B$2:$F$55,5),C400=2016, VLOOKUP(H400, '[1]State Pop'!$B$2:$F$55,4), C400=2015, VLOOKUP(H400, '[1]State Pop'!$B$2:$F$55,3), C400=2014, VLOOKUP(H400, '[1]State Pop'!$B$2:$F$55,2))</f>
        <v>19773580</v>
      </c>
      <c r="V400">
        <f>_xlfn.IFS(C400=2014,_xlfn.IFS(D400=1,VLOOKUP(H400,[1]Film_Workers!$B$2:$BD$55,2,FALSE),D400=2,VLOOKUP(H400,[1]Film_Workers!$B$2:$BD$55,3,FALSE),D400=3,VLOOKUP(H400,[1]Film_Workers!$B$2:$BD$55,4,FALSE),D400=4,VLOOKUP(H400,[1]Film_Workers!$B$2:$BD$55,5,FALSE),D400=5,VLOOKUP(H400,[1]Film_Workers!$B$2:$BD$55,6,FALSE),D400=6,VLOOKUP(H400,[1]Film_Workers!$B$2:$BD$55,7,FALSE),D400=7,VLOOKUP(H400,[1]Film_Workers!$B$2:$BD$55,8,FALSE),D400=8,VLOOKUP(H400,[1]Film_Workers!$B$2:$BD$55,9,FALSE),D400=9,VLOOKUP(H400,[1]Film_Workers!$B$2:$BD$55,10,FALSE),D400=10,VLOOKUP(H400,[1]Film_Workers!$B$2:$BD$55,11,FALSE),D400=11,VLOOKUP(H400,[1]Film_Workers!$B$2:$BD$55,12,FALSE),D400=12,VLOOKUP(H400,[1]Film_Workers!$B$2:$BD$55,13,FALSE)),C400=2015,_xlfn.IFS(D400=1,VLOOKUP(H400,[1]Film_Workers!$B$2:$BD$55,14,FALSE),D400=2,VLOOKUP(H400,[1]Film_Workers!$B$2:$BD$55,15,FALSE),D400=3,VLOOKUP(H400,[1]Film_Workers!$B$2:$BD$55,16,FALSE),D400=4,VLOOKUP(H400,[1]Film_Workers!$B$2:$BD$55,17,FALSE),D400=5,VLOOKUP(H400,[1]Film_Workers!$B$2:$BD$55,18,FALSE),D400=6,VLOOKUP(H400,[1]Film_Workers!$B$2:$BD$55,19,FALSE),D400=7,VLOOKUP(H400,[1]Film_Workers!$B$2:$BD$55,20,FALSE),D400=8,VLOOKUP(H400,[1]Film_Workers!$B$2:$BD$55,21,FALSE),D400=9,VLOOKUP(H400,[1]Film_Workers!$B$2:$BD$55,22,FALSE),D400=10,VLOOKUP(H400,[1]Film_Workers!$B$2:$BD$55,23,FALSE),D400=11,VLOOKUP(H400,[1]Film_Workers!$B$2:$BD$55,24,FALSE),D400=12,VLOOKUP(H400,[1]Film_Workers!$B$2:$BD$55,25,FALSE)),C400=2016,_xlfn.IFS(D400=1,VLOOKUP(H400,[1]Film_Workers!$B$2:$BD$55,26,FALSE),D400=2,VLOOKUP(H400,[1]Film_Workers!$B$2:$BD$55,27,FALSE),D400=3,VLOOKUP(H400,[1]Film_Workers!$B$2:$BD$55,28,FALSE),D400=4,VLOOKUP(H400,[1]Film_Workers!$B$2:$BD$55,29,FALSE),D400=5,VLOOKUP(H400,[1]Film_Workers!$B$2:$BD$55,30,FALSE),D400=6,VLOOKUP(H400,[1]Film_Workers!$B$2:$BD$55,31,FALSE),D400=7,VLOOKUP(H400,[1]Film_Workers!$B$2:$BD$55,32,FALSE),D400=8,VLOOKUP(H400,[1]Film_Workers!$B$2:$BD$55,33,FALSE),D400=9,VLOOKUP(H400,[1]Film_Workers!$B$2:$BD$55,34,FALSE),D400=10,VLOOKUP(H400,[1]Film_Workers!$B$2:$BD$55,35,FALSE),D400=11,VLOOKUP(H400,[1]Film_Workers!$B$2:$BD$55,36,FALSE),D400=12,VLOOKUP(H400,[1]Film_Workers!$B$2:$BD$55,37,FALSE)),C400=2017,_xlfn.IFS(D400=1,VLOOKUP(H400,[1]Film_Workers!$B$2:$BD$55,38,FALSE),D400=2,VLOOKUP(H400,[1]Film_Workers!$B$2:$BD$55,39,FALSE),D400=3,VLOOKUP(H400,[1]Film_Workers!$B$2:$BD$55,40,FALSE),D400=4,VLOOKUP(H400,[1]Film_Workers!$B$2:$BD$55,41,FALSE),D400=5,VLOOKUP(H400,[1]Film_Workers!$B$2:$BD$55,42,FALSE),D400=6,VLOOKUP(H400,[1]Film_Workers!$B$2:$BD$55,43,FALSE),D400=7,VLOOKUP(H400,[1]Film_Workers!$B$2:$BD$55,43,FALSE),D400=8,VLOOKUP(H400,[1]Film_Workers!$B$2:$BD$55,44,FALSE),D400=9,VLOOKUP(H400,[1]Film_Workers!$B$2:$BD$55,45,FALSE),D400=10,VLOOKUP(H400,[1]Film_Workers!$B$2:$BD$55,46,FALSE),D400=11,VLOOKUP(H400,[1]Film_Workers!$B$2:$BD$55,47,FALSE),D400=12,VLOOKUP(H400,[1]Film_Workers!$B$2:$BD$55,48)),C400=2018,_xlfn.IFS(D400=1,VLOOKUP(H400,[1]Film_Workers!$B$2:$BD$55,49,FALSE),D400=2,VLOOKUP(H400,[1]Film_Workers!$B$2:$BD$55,50,FALSE),D400=3,VLOOKUP(H400,[1]Film_Workers!$B$2:$BD$55,51,FALSE),D400=4,VLOOKUP(H400,[1]Film_Workers!$B$2:$BD$55,52,FALSE),D400=5,VLOOKUP(H400,[1]Film_Workers!$B$2:$BD$55,53,FALSE),D400=6,VLOOKUP(H400,[1]Film_Workers!$B$2:$BD$55,54)))</f>
        <v>45212</v>
      </c>
      <c r="W400">
        <f>_xlfn.IFS(C400=2014,_xlfn.IFS(D400=1,VLOOKUP(H400,[1]Priv_Workers!$B$2:$BD$55,2,FALSE),D400=2,VLOOKUP(H400,[1]Priv_Workers!$B$2:$BD$55,3,FALSE),D400=3,VLOOKUP(H400,[1]Priv_Workers!$B$2:$BD$55,4,FALSE),D400=4,VLOOKUP(H400,[1]Priv_Workers!$B$2:$BD$55,5,FALSE),D400=5,VLOOKUP(H400,[1]Priv_Workers!$B$2:$BD$55,6,FALSE),D400=6,VLOOKUP(H400,[1]Priv_Workers!$B$2:$BD$55,7,FALSE),D400=7,VLOOKUP(H400,[1]Priv_Workers!$B$2:$BD$55,8,FALSE),D400=8,VLOOKUP(H400,[1]Priv_Workers!$B$2:$BD$55,9,FALSE),D400=9,VLOOKUP(H400,[1]Priv_Workers!$B$2:$BD$55,10,FALSE),D400=10,VLOOKUP(H400,[1]Priv_Workers!$B$2:$BD$55,11,FALSE),D400=11,VLOOKUP(H400,[1]Priv_Workers!$B$2:$BD$55,12,FALSE),D400=12,VLOOKUP(H400,[1]Priv_Workers!$B$2:$BD$55,13,FALSE)),C400=2015,_xlfn.IFS(D400=1,VLOOKUP(H400,[1]Priv_Workers!$B$2:$BD$55,14,FALSE),D400=2,VLOOKUP(H400,[1]Priv_Workers!$B$2:$BD$55,15,FALSE),D400=3,VLOOKUP(H400,[1]Priv_Workers!$B$2:$BD$55,16,FALSE),D400=4,VLOOKUP(H400,[1]Priv_Workers!$B$2:$BD$55,17,FALSE),D400=5,VLOOKUP(H400,[1]Priv_Workers!$B$2:$BD$55,18,FALSE),D400=6,VLOOKUP(H400,[1]Priv_Workers!$B$2:$BD$55,19,FALSE),D400=7,VLOOKUP(H400,[1]Priv_Workers!$B$2:$BD$55,20,FALSE),D400=8,VLOOKUP(H400,[1]Priv_Workers!$B$2:$BD$55,21,FALSE),D400=9,VLOOKUP(H400,[1]Priv_Workers!$B$2:$BD$55,22,FALSE),D400=10,VLOOKUP(H400,[1]Priv_Workers!$B$2:$BD$55,23,FALSE),D400=11,VLOOKUP(H400,[1]Priv_Workers!$B$2:$BD$55,24,FALSE),D400=12,VLOOKUP(H400,[1]Priv_Workers!$B$2:$BD$55,25,FALSE)),C400=2016,_xlfn.IFS(D400=1,VLOOKUP(H400,[1]Priv_Workers!$B$2:$BD$55,26,FALSE),D400=2,VLOOKUP(H400,[1]Priv_Workers!$B$2:$BD$55,27,FALSE),D400=3,VLOOKUP(H400,[1]Priv_Workers!$B$2:$BD$55,28,FALSE),D400=4,VLOOKUP(H400,[1]Priv_Workers!$B$2:$BD$55,29,FALSE),D400=5,VLOOKUP(H400,[1]Priv_Workers!$B$2:$BD$55,30,FALSE),D400=6,VLOOKUP(H400,[1]Priv_Workers!$B$2:$BD$55,31,FALSE),D400=7,VLOOKUP(H400,[1]Priv_Workers!$B$2:$BD$55,32,FALSE),D400=8,VLOOKUP(H400,[1]Priv_Workers!$B$2:$BD$55,33,FALSE),D400=9,VLOOKUP(H400,[1]Priv_Workers!$B$2:$BD$55,34,FALSE),D400=10,VLOOKUP(H400,[1]Priv_Workers!$B$2:$BD$55,35,FALSE),D400=11,VLOOKUP(H400,[1]Priv_Workers!$B$2:$BD$55,36,FALSE),D400=12,VLOOKUP(H400,[1]Priv_Workers!$B$2:$BD$55,37,FALSE)),C400=2017,_xlfn.IFS(D400=1,VLOOKUP(H400,[1]Priv_Workers!$B$2:$BD$55,38,FALSE),D400=2,VLOOKUP(H400,[1]Priv_Workers!$B$2:$BD$55,39,FALSE),D400=3,VLOOKUP(H400,[1]Priv_Workers!$B$2:$BD$55,40,FALSE),D400=4,VLOOKUP(H400,[1]Priv_Workers!$B$2:$BD$55,41,FALSE),D400=5,VLOOKUP(H400,[1]Priv_Workers!$B$2:$BD$55,42,FALSE),D400=6,VLOOKUP(H400,[1]Priv_Workers!$B$2:$BD$55,43,FALSE),D400=7,VLOOKUP(H400,[1]Priv_Workers!$B$2:$BD$55,43,FALSE),D400=8,VLOOKUP(H400,[1]Priv_Workers!$B$2:$BD$55,44,FALSE),D400=9,VLOOKUP(H400,[1]Priv_Workers!$B$2:$BD$55,45,FALSE),D400=10,VLOOKUP(H400,[1]Priv_Workers!$B$2:$BD$55,46,FALSE),D400=11,VLOOKUP(H400,[1]Priv_Workers!$B$2:$BD$55,47,FALSE),D400=12,VLOOKUP(H400,[1]Priv_Workers!$B$2:$BD$55,48)),C400=2018,_xlfn.IFS(D400=1,VLOOKUP(H400,[1]Priv_Workers!$B$2:$BD$55,49,FALSE),D400=2,VLOOKUP(H400,[1]Priv_Workers!$B$2:$BD$55,50,FALSE),D400=3,VLOOKUP(H400,[1]Priv_Workers!$B$2:$BD$55,51,FALSE),D400=4,VLOOKUP(H400,[1]Priv_Workers!$B$2:$BD$55,52,FALSE),D400=5,VLOOKUP(H400,[1]Priv_Workers!$B$2:$BD$55,53,FALSE),D400=6,VLOOKUP(H400,[1]Priv_Workers!$B$2:$BD$55,54)))</f>
        <v>7541768</v>
      </c>
      <c r="X400" s="3">
        <f t="shared" si="51"/>
        <v>5.9948807759665906E-3</v>
      </c>
      <c r="Y400" s="2">
        <f>_xlfn.IFS(C400=2014, _xlfn.IFS(E400=1, VLOOKUP(H400, [1]Wage_Info!$B$2:$AH$55, 2, FALSE), E400=2, VLOOKUP(H400, [1]Wage_Info!$B$2:$AH$55, 3, FALSE), E400=3, VLOOKUP(H400, [1]Wage_Info!$B$2:$AH$55, 4, FALSE), E400=4, VLOOKUP(H400, [1]Wage_Info!$B$2:$AH$55, 5, FALSE)), C400=2015, _xlfn.IFS(E400=1, VLOOKUP(H400, [1]Wage_Info!$B$2:$AH$55, 6, FALSE), E400=2, VLOOKUP(H400, [1]Wage_Info!$B$2:$AH$55, 7, FALSE), E400=3, VLOOKUP(H400, [1]Wage_Info!$B$2:$AH$55, 8, FALSE), E400=4, VLOOKUP(H400, [1]Wage_Info!$B$2:$AH$55, 9, FALSE)), C400=2016, _xlfn.IFS(E400=1, VLOOKUP(H400, [1]Wage_Info!$B$2:$AH$55, 10, FALSE), E400=2, VLOOKUP(H400, [1]Wage_Info!$B$2:$AH$55, 11, FALSE), E400=3, VLOOKUP(H400, [1]Wage_Info!$B$2:$AH$55, 12, FALSE), E400=4, VLOOKUP(H400, [1]Wage_Info!$B$2:$AH$55, 13, FALSE)), C400=2017, _xlfn.IFS(E400=1, VLOOKUP(H400, [1]Wage_Info!$B$2:$AH$55, 14, FALSE), E400=2, VLOOKUP(H400, [1]Wage_Info!$B$2:$AH$55, 15, FALSE), E400=3, VLOOKUP(H400, [1]Wage_Info!$B$2:$AH$55, 16, FALSE), E400=4, VLOOKUP(H400, [1]Wage_Info!$B$2:$AH$55, 17, FALSE)), C400 = 2018, _xlfn.IFS(E400=1, VLOOKUP(H400, [1]Wage_Info!$B$2:$AH$55, 18, FALSE), E400=3, VLOOKUP(H400, [1]Wage_Info!$B$2:$AH$55, 19, FALSE)))</f>
        <v>1113082116</v>
      </c>
      <c r="Z400" s="2">
        <f>_xlfn.IFS(C400=2014, _xlfn.IFS(E400=1, VLOOKUP(H400, [1]Wage_Info!$B$2:$AL$55, 20, FALSE), E400=2, VLOOKUP(H400, [1]Wage_Info!$B$2:$AL$55, 21, FALSE), E400=3, VLOOKUP(H400, [1]Wage_Info!$B$2:$AL$55, 22, FALSE), E400=4, VLOOKUP(H400, [1]Wage_Info!$B$2:$AL$55, 23, FALSE)), C400=2015, _xlfn.IFS(E400=1, VLOOKUP(H400, [1]Wage_Info!$B$2:$AL$55, 24, FALSE), E400=2, VLOOKUP(H400, [1]Wage_Info!$B$2:$AL$55, 25, FALSE), E400=3, VLOOKUP(H400, [1]Wage_Info!$B$2:$AL$55, 26, FALSE), E400=4, VLOOKUP(H400, [1]Wage_Info!$B$2:$AL$55, 27, FALSE)), C400=2016, _xlfn.IFS(E400=1, VLOOKUP(H400, [1]Wage_Info!$B$2:$AL$55, 28, FALSE), E400=2, VLOOKUP(H400, [1]Wage_Info!$B$2:$AL$55, 29, FALSE), E400=3, VLOOKUP(H400, [1]Wage_Info!$B$2:$AL$55, 30, FALSE), E400=4, VLOOKUP(H400, [1]Wage_Info!$B$2:$AL$55, 31, FALSE)), C400=2017, _xlfn.IFS(E400=1, VLOOKUP(H400, [1]Wage_Info!$B$2:$AL$55, 32, FALSE), E400=2, VLOOKUP(H400, [1]Wage_Info!$B$2:$AL$55, 33, FALSE), E400=3, VLOOKUP(H400, [1]Wage_Info!$B$2:$AL$55, 34, FALSE), E400=4, VLOOKUP(H400, [1]Wage_Info!$B$2:$AL$55, 35, FALSE)), C400 = 2018, _xlfn.IFS(E400=1, VLOOKUP(H400, [1]Wage_Info!$B$2:$AL$55, 36, FALSE), E400=2, VLOOKUP(H400, [1]Wage_Info!$B$2:$AL$55, 37, FALSE)))</f>
        <v>113039621155</v>
      </c>
      <c r="AA400" s="4">
        <f t="shared" si="52"/>
        <v>9.8468316208680587E-3</v>
      </c>
      <c r="AB400">
        <f>[1]Key!C400</f>
        <v>1</v>
      </c>
      <c r="AC400">
        <f t="shared" si="53"/>
        <v>0</v>
      </c>
      <c r="AD400">
        <f t="shared" si="54"/>
        <v>1</v>
      </c>
      <c r="AE400">
        <f t="shared" si="55"/>
        <v>1</v>
      </c>
      <c r="AF400">
        <f>[1]Key!D400</f>
        <v>0</v>
      </c>
    </row>
    <row r="401" spans="1:32" x14ac:dyDescent="0.3">
      <c r="A401">
        <v>400</v>
      </c>
      <c r="B401">
        <v>80</v>
      </c>
      <c r="C401">
        <v>2014</v>
      </c>
      <c r="D401">
        <v>5</v>
      </c>
      <c r="E401">
        <f t="shared" si="48"/>
        <v>2</v>
      </c>
      <c r="F401">
        <v>2015</v>
      </c>
      <c r="G401" t="s">
        <v>78</v>
      </c>
      <c r="H401" s="1">
        <f>VALUE(IF(G401="foreign",53,SUBSTITUTE(G401,G401,VLOOKUP(G401,[1]Key!$G$2:$H$55,2,))))</f>
        <v>34</v>
      </c>
      <c r="I401" t="s">
        <v>47</v>
      </c>
      <c r="J401">
        <f>VALUE(_xlfn.IFS(I401="foreign",53,I401="fictional",54, I401="unspecified", 55, NOT(OR(I401="foreign",I401="fictional")),SUBSTITUTE(I401,I401,VLOOKUP(I401,[1]Key!$G$2:$H$55,2,))))</f>
        <v>55</v>
      </c>
      <c r="K401">
        <f t="shared" si="49"/>
        <v>0</v>
      </c>
      <c r="L401">
        <f>VLOOKUP(H401, [1]Key!$H$2:$K$54, 2)</f>
        <v>2</v>
      </c>
      <c r="M401">
        <f>VLOOKUP(J401, [1]Key!$H$2:$K$54, 2)</f>
        <v>0</v>
      </c>
      <c r="N401">
        <f>VLOOKUP("*"&amp;G401&amp;"*",[1]Key!$N$2:$O$6,2,FALSE)</f>
        <v>3</v>
      </c>
      <c r="O401">
        <f>VLOOKUP("*"&amp;G401&amp;"*",[1]Key!$R$2:$S$11,2,FALSE)</f>
        <v>7</v>
      </c>
      <c r="P401">
        <v>2870</v>
      </c>
      <c r="Q401" s="2">
        <v>20000000</v>
      </c>
      <c r="R401" t="s">
        <v>37</v>
      </c>
      <c r="S401">
        <f>VLOOKUP(R401, [1]Key!$U$2:$V$50, 2, FALSE)</f>
        <v>3</v>
      </c>
      <c r="T401">
        <f t="shared" si="50"/>
        <v>0</v>
      </c>
      <c r="U401">
        <f>_xlfn.IFS(C401=2018, VLOOKUP(H401, '[1]State Pop'!$B$2:$G$55,6),C401=2017, VLOOKUP(H401, '[1]State Pop'!$B$2:$F$55,5),C401=2016, VLOOKUP(H401, '[1]State Pop'!$B$2:$F$55,4), C401=2015, VLOOKUP(H401, '[1]State Pop'!$B$2:$F$55,3), C401=2014, VLOOKUP(H401, '[1]State Pop'!$B$2:$F$55,2))</f>
        <v>9941160</v>
      </c>
      <c r="V401">
        <f>_xlfn.IFS(C401=2014,_xlfn.IFS(D401=1,VLOOKUP(H401,[1]Film_Workers!$B$2:$BD$55,2,FALSE),D401=2,VLOOKUP(H401,[1]Film_Workers!$B$2:$BD$55,3,FALSE),D401=3,VLOOKUP(H401,[1]Film_Workers!$B$2:$BD$55,4,FALSE),D401=4,VLOOKUP(H401,[1]Film_Workers!$B$2:$BD$55,5,FALSE),D401=5,VLOOKUP(H401,[1]Film_Workers!$B$2:$BD$55,6,FALSE),D401=6,VLOOKUP(H401,[1]Film_Workers!$B$2:$BD$55,7,FALSE),D401=7,VLOOKUP(H401,[1]Film_Workers!$B$2:$BD$55,8,FALSE),D401=8,VLOOKUP(H401,[1]Film_Workers!$B$2:$BD$55,9,FALSE),D401=9,VLOOKUP(H401,[1]Film_Workers!$B$2:$BD$55,10,FALSE),D401=10,VLOOKUP(H401,[1]Film_Workers!$B$2:$BD$55,11,FALSE),D401=11,VLOOKUP(H401,[1]Film_Workers!$B$2:$BD$55,12,FALSE),D401=12,VLOOKUP(H401,[1]Film_Workers!$B$2:$BD$55,13,FALSE)),C401=2015,_xlfn.IFS(D401=1,VLOOKUP(H401,[1]Film_Workers!$B$2:$BD$55,14,FALSE),D401=2,VLOOKUP(H401,[1]Film_Workers!$B$2:$BD$55,15,FALSE),D401=3,VLOOKUP(H401,[1]Film_Workers!$B$2:$BD$55,16,FALSE),D401=4,VLOOKUP(H401,[1]Film_Workers!$B$2:$BD$55,17,FALSE),D401=5,VLOOKUP(H401,[1]Film_Workers!$B$2:$BD$55,18,FALSE),D401=6,VLOOKUP(H401,[1]Film_Workers!$B$2:$BD$55,19,FALSE),D401=7,VLOOKUP(H401,[1]Film_Workers!$B$2:$BD$55,20,FALSE),D401=8,VLOOKUP(H401,[1]Film_Workers!$B$2:$BD$55,21,FALSE),D401=9,VLOOKUP(H401,[1]Film_Workers!$B$2:$BD$55,22,FALSE),D401=10,VLOOKUP(H401,[1]Film_Workers!$B$2:$BD$55,23,FALSE),D401=11,VLOOKUP(H401,[1]Film_Workers!$B$2:$BD$55,24,FALSE),D401=12,VLOOKUP(H401,[1]Film_Workers!$B$2:$BD$55,25,FALSE)),C401=2016,_xlfn.IFS(D401=1,VLOOKUP(H401,[1]Film_Workers!$B$2:$BD$55,26,FALSE),D401=2,VLOOKUP(H401,[1]Film_Workers!$B$2:$BD$55,27,FALSE),D401=3,VLOOKUP(H401,[1]Film_Workers!$B$2:$BD$55,28,FALSE),D401=4,VLOOKUP(H401,[1]Film_Workers!$B$2:$BD$55,29,FALSE),D401=5,VLOOKUP(H401,[1]Film_Workers!$B$2:$BD$55,30,FALSE),D401=6,VLOOKUP(H401,[1]Film_Workers!$B$2:$BD$55,31,FALSE),D401=7,VLOOKUP(H401,[1]Film_Workers!$B$2:$BD$55,32,FALSE),D401=8,VLOOKUP(H401,[1]Film_Workers!$B$2:$BD$55,33,FALSE),D401=9,VLOOKUP(H401,[1]Film_Workers!$B$2:$BD$55,34,FALSE),D401=10,VLOOKUP(H401,[1]Film_Workers!$B$2:$BD$55,35,FALSE),D401=11,VLOOKUP(H401,[1]Film_Workers!$B$2:$BD$55,36,FALSE),D401=12,VLOOKUP(H401,[1]Film_Workers!$B$2:$BD$55,37,FALSE)),C401=2017,_xlfn.IFS(D401=1,VLOOKUP(H401,[1]Film_Workers!$B$2:$BD$55,38,FALSE),D401=2,VLOOKUP(H401,[1]Film_Workers!$B$2:$BD$55,39,FALSE),D401=3,VLOOKUP(H401,[1]Film_Workers!$B$2:$BD$55,40,FALSE),D401=4,VLOOKUP(H401,[1]Film_Workers!$B$2:$BD$55,41,FALSE),D401=5,VLOOKUP(H401,[1]Film_Workers!$B$2:$BD$55,42,FALSE),D401=6,VLOOKUP(H401,[1]Film_Workers!$B$2:$BD$55,43,FALSE),D401=7,VLOOKUP(H401,[1]Film_Workers!$B$2:$BD$55,43,FALSE),D401=8,VLOOKUP(H401,[1]Film_Workers!$B$2:$BD$55,44,FALSE),D401=9,VLOOKUP(H401,[1]Film_Workers!$B$2:$BD$55,45,FALSE),D401=10,VLOOKUP(H401,[1]Film_Workers!$B$2:$BD$55,46,FALSE),D401=11,VLOOKUP(H401,[1]Film_Workers!$B$2:$BD$55,47,FALSE),D401=12,VLOOKUP(H401,[1]Film_Workers!$B$2:$BD$55,48)),C401=2018,_xlfn.IFS(D401=1,VLOOKUP(H401,[1]Film_Workers!$B$2:$BD$55,49,FALSE),D401=2,VLOOKUP(H401,[1]Film_Workers!$B$2:$BD$55,50,FALSE),D401=3,VLOOKUP(H401,[1]Film_Workers!$B$2:$BD$55,51,FALSE),D401=4,VLOOKUP(H401,[1]Film_Workers!$B$2:$BD$55,52,FALSE),D401=5,VLOOKUP(H401,[1]Film_Workers!$B$2:$BD$55,53,FALSE),D401=6,VLOOKUP(H401,[1]Film_Workers!$B$2:$BD$55,54)))</f>
        <v>809</v>
      </c>
      <c r="W401">
        <f>_xlfn.IFS(C401=2014,_xlfn.IFS(D401=1,VLOOKUP(H401,[1]Priv_Workers!$B$2:$BD$55,2,FALSE),D401=2,VLOOKUP(H401,[1]Priv_Workers!$B$2:$BD$55,3,FALSE),D401=3,VLOOKUP(H401,[1]Priv_Workers!$B$2:$BD$55,4,FALSE),D401=4,VLOOKUP(H401,[1]Priv_Workers!$B$2:$BD$55,5,FALSE),D401=5,VLOOKUP(H401,[1]Priv_Workers!$B$2:$BD$55,6,FALSE),D401=6,VLOOKUP(H401,[1]Priv_Workers!$B$2:$BD$55,7,FALSE),D401=7,VLOOKUP(H401,[1]Priv_Workers!$B$2:$BD$55,8,FALSE),D401=8,VLOOKUP(H401,[1]Priv_Workers!$B$2:$BD$55,9,FALSE),D401=9,VLOOKUP(H401,[1]Priv_Workers!$B$2:$BD$55,10,FALSE),D401=10,VLOOKUP(H401,[1]Priv_Workers!$B$2:$BD$55,11,FALSE),D401=11,VLOOKUP(H401,[1]Priv_Workers!$B$2:$BD$55,12,FALSE),D401=12,VLOOKUP(H401,[1]Priv_Workers!$B$2:$BD$55,13,FALSE)),C401=2015,_xlfn.IFS(D401=1,VLOOKUP(H401,[1]Priv_Workers!$B$2:$BD$55,14,FALSE),D401=2,VLOOKUP(H401,[1]Priv_Workers!$B$2:$BD$55,15,FALSE),D401=3,VLOOKUP(H401,[1]Priv_Workers!$B$2:$BD$55,16,FALSE),D401=4,VLOOKUP(H401,[1]Priv_Workers!$B$2:$BD$55,17,FALSE),D401=5,VLOOKUP(H401,[1]Priv_Workers!$B$2:$BD$55,18,FALSE),D401=6,VLOOKUP(H401,[1]Priv_Workers!$B$2:$BD$55,19,FALSE),D401=7,VLOOKUP(H401,[1]Priv_Workers!$B$2:$BD$55,20,FALSE),D401=8,VLOOKUP(H401,[1]Priv_Workers!$B$2:$BD$55,21,FALSE),D401=9,VLOOKUP(H401,[1]Priv_Workers!$B$2:$BD$55,22,FALSE),D401=10,VLOOKUP(H401,[1]Priv_Workers!$B$2:$BD$55,23,FALSE),D401=11,VLOOKUP(H401,[1]Priv_Workers!$B$2:$BD$55,24,FALSE),D401=12,VLOOKUP(H401,[1]Priv_Workers!$B$2:$BD$55,25,FALSE)),C401=2016,_xlfn.IFS(D401=1,VLOOKUP(H401,[1]Priv_Workers!$B$2:$BD$55,26,FALSE),D401=2,VLOOKUP(H401,[1]Priv_Workers!$B$2:$BD$55,27,FALSE),D401=3,VLOOKUP(H401,[1]Priv_Workers!$B$2:$BD$55,28,FALSE),D401=4,VLOOKUP(H401,[1]Priv_Workers!$B$2:$BD$55,29,FALSE),D401=5,VLOOKUP(H401,[1]Priv_Workers!$B$2:$BD$55,30,FALSE),D401=6,VLOOKUP(H401,[1]Priv_Workers!$B$2:$BD$55,31,FALSE),D401=7,VLOOKUP(H401,[1]Priv_Workers!$B$2:$BD$55,32,FALSE),D401=8,VLOOKUP(H401,[1]Priv_Workers!$B$2:$BD$55,33,FALSE),D401=9,VLOOKUP(H401,[1]Priv_Workers!$B$2:$BD$55,34,FALSE),D401=10,VLOOKUP(H401,[1]Priv_Workers!$B$2:$BD$55,35,FALSE),D401=11,VLOOKUP(H401,[1]Priv_Workers!$B$2:$BD$55,36,FALSE),D401=12,VLOOKUP(H401,[1]Priv_Workers!$B$2:$BD$55,37,FALSE)),C401=2017,_xlfn.IFS(D401=1,VLOOKUP(H401,[1]Priv_Workers!$B$2:$BD$55,38,FALSE),D401=2,VLOOKUP(H401,[1]Priv_Workers!$B$2:$BD$55,39,FALSE),D401=3,VLOOKUP(H401,[1]Priv_Workers!$B$2:$BD$55,40,FALSE),D401=4,VLOOKUP(H401,[1]Priv_Workers!$B$2:$BD$55,41,FALSE),D401=5,VLOOKUP(H401,[1]Priv_Workers!$B$2:$BD$55,42,FALSE),D401=6,VLOOKUP(H401,[1]Priv_Workers!$B$2:$BD$55,43,FALSE),D401=7,VLOOKUP(H401,[1]Priv_Workers!$B$2:$BD$55,43,FALSE),D401=8,VLOOKUP(H401,[1]Priv_Workers!$B$2:$BD$55,44,FALSE),D401=9,VLOOKUP(H401,[1]Priv_Workers!$B$2:$BD$55,45,FALSE),D401=10,VLOOKUP(H401,[1]Priv_Workers!$B$2:$BD$55,46,FALSE),D401=11,VLOOKUP(H401,[1]Priv_Workers!$B$2:$BD$55,47,FALSE),D401=12,VLOOKUP(H401,[1]Priv_Workers!$B$2:$BD$55,48)),C401=2018,_xlfn.IFS(D401=1,VLOOKUP(H401,[1]Priv_Workers!$B$2:$BD$55,49,FALSE),D401=2,VLOOKUP(H401,[1]Priv_Workers!$B$2:$BD$55,50,FALSE),D401=3,VLOOKUP(H401,[1]Priv_Workers!$B$2:$BD$55,51,FALSE),D401=4,VLOOKUP(H401,[1]Priv_Workers!$B$2:$BD$55,52,FALSE),D401=5,VLOOKUP(H401,[1]Priv_Workers!$B$2:$BD$55,53,FALSE),D401=6,VLOOKUP(H401,[1]Priv_Workers!$B$2:$BD$55,54)))</f>
        <v>3379989</v>
      </c>
      <c r="X401" s="3">
        <f t="shared" si="51"/>
        <v>2.3934989137538613E-4</v>
      </c>
      <c r="Y401" s="2">
        <f>_xlfn.IFS(C401=2014, _xlfn.IFS(E401=1, VLOOKUP(H401, [1]Wage_Info!$B$2:$AH$55, 2, FALSE), E401=2, VLOOKUP(H401, [1]Wage_Info!$B$2:$AH$55, 3, FALSE), E401=3, VLOOKUP(H401, [1]Wage_Info!$B$2:$AH$55, 4, FALSE), E401=4, VLOOKUP(H401, [1]Wage_Info!$B$2:$AH$55, 5, FALSE)), C401=2015, _xlfn.IFS(E401=1, VLOOKUP(H401, [1]Wage_Info!$B$2:$AH$55, 6, FALSE), E401=2, VLOOKUP(H401, [1]Wage_Info!$B$2:$AH$55, 7, FALSE), E401=3, VLOOKUP(H401, [1]Wage_Info!$B$2:$AH$55, 8, FALSE), E401=4, VLOOKUP(H401, [1]Wage_Info!$B$2:$AH$55, 9, FALSE)), C401=2016, _xlfn.IFS(E401=1, VLOOKUP(H401, [1]Wage_Info!$B$2:$AH$55, 10, FALSE), E401=2, VLOOKUP(H401, [1]Wage_Info!$B$2:$AH$55, 11, FALSE), E401=3, VLOOKUP(H401, [1]Wage_Info!$B$2:$AH$55, 12, FALSE), E401=4, VLOOKUP(H401, [1]Wage_Info!$B$2:$AH$55, 13, FALSE)), C401=2017, _xlfn.IFS(E401=1, VLOOKUP(H401, [1]Wage_Info!$B$2:$AH$55, 14, FALSE), E401=2, VLOOKUP(H401, [1]Wage_Info!$B$2:$AH$55, 15, FALSE), E401=3, VLOOKUP(H401, [1]Wage_Info!$B$2:$AH$55, 16, FALSE), E401=4, VLOOKUP(H401, [1]Wage_Info!$B$2:$AH$55, 17, FALSE)), C401 = 2018, _xlfn.IFS(E401=1, VLOOKUP(H401, [1]Wage_Info!$B$2:$AH$55, 18, FALSE), E401=3, VLOOKUP(H401, [1]Wage_Info!$B$2:$AH$55, 19, FALSE)))</f>
        <v>12374734</v>
      </c>
      <c r="Z401" s="2">
        <f>_xlfn.IFS(C401=2014, _xlfn.IFS(E401=1, VLOOKUP(H401, [1]Wage_Info!$B$2:$AL$55, 20, FALSE), E401=2, VLOOKUP(H401, [1]Wage_Info!$B$2:$AL$55, 21, FALSE), E401=3, VLOOKUP(H401, [1]Wage_Info!$B$2:$AL$55, 22, FALSE), E401=4, VLOOKUP(H401, [1]Wage_Info!$B$2:$AL$55, 23, FALSE)), C401=2015, _xlfn.IFS(E401=1, VLOOKUP(H401, [1]Wage_Info!$B$2:$AL$55, 24, FALSE), E401=2, VLOOKUP(H401, [1]Wage_Info!$B$2:$AL$55, 25, FALSE), E401=3, VLOOKUP(H401, [1]Wage_Info!$B$2:$AL$55, 26, FALSE), E401=4, VLOOKUP(H401, [1]Wage_Info!$B$2:$AL$55, 27, FALSE)), C401=2016, _xlfn.IFS(E401=1, VLOOKUP(H401, [1]Wage_Info!$B$2:$AL$55, 28, FALSE), E401=2, VLOOKUP(H401, [1]Wage_Info!$B$2:$AL$55, 29, FALSE), E401=3, VLOOKUP(H401, [1]Wage_Info!$B$2:$AL$55, 30, FALSE), E401=4, VLOOKUP(H401, [1]Wage_Info!$B$2:$AL$55, 31, FALSE)), C401=2017, _xlfn.IFS(E401=1, VLOOKUP(H401, [1]Wage_Info!$B$2:$AL$55, 32, FALSE), E401=2, VLOOKUP(H401, [1]Wage_Info!$B$2:$AL$55, 33, FALSE), E401=3, VLOOKUP(H401, [1]Wage_Info!$B$2:$AL$55, 34, FALSE), E401=4, VLOOKUP(H401, [1]Wage_Info!$B$2:$AL$55, 35, FALSE)), C401 = 2018, _xlfn.IFS(E401=1, VLOOKUP(H401, [1]Wage_Info!$B$2:$AL$55, 36, FALSE), E401=2, VLOOKUP(H401, [1]Wage_Info!$B$2:$AL$55, 37, FALSE)))</f>
        <v>35867023248</v>
      </c>
      <c r="AA401" s="4">
        <f t="shared" si="52"/>
        <v>3.4501703457339561E-4</v>
      </c>
      <c r="AB401">
        <f>[1]Key!C401</f>
        <v>1</v>
      </c>
      <c r="AC401">
        <f t="shared" si="53"/>
        <v>0</v>
      </c>
      <c r="AD401">
        <f t="shared" si="54"/>
        <v>0</v>
      </c>
      <c r="AE401">
        <f t="shared" si="55"/>
        <v>0</v>
      </c>
      <c r="AF401">
        <f>[1]Key!D401</f>
        <v>0</v>
      </c>
    </row>
    <row r="402" spans="1:32" x14ac:dyDescent="0.3">
      <c r="A402">
        <v>401</v>
      </c>
      <c r="B402">
        <v>81</v>
      </c>
      <c r="C402">
        <v>2014</v>
      </c>
      <c r="D402">
        <v>10</v>
      </c>
      <c r="E402">
        <f t="shared" si="48"/>
        <v>4</v>
      </c>
      <c r="F402">
        <v>2015</v>
      </c>
      <c r="G402" t="s">
        <v>79</v>
      </c>
      <c r="H402" s="1">
        <f>VALUE(IF(G402="foreign",53,SUBSTITUTE(G402,G402,VLOOKUP(G402,[1]Key!$G$2:$H$55,2,))))</f>
        <v>39</v>
      </c>
      <c r="I402" t="s">
        <v>79</v>
      </c>
      <c r="J402">
        <f>VALUE(_xlfn.IFS(I402="foreign",53,I402="fictional",54, I402="unspecified", 55, NOT(OR(I402="foreign",I402="fictional")),SUBSTITUTE(I402,I402,VLOOKUP(I402,[1]Key!$G$2:$H$55,2,))))</f>
        <v>39</v>
      </c>
      <c r="K402">
        <f t="shared" si="49"/>
        <v>1</v>
      </c>
      <c r="L402">
        <f>VLOOKUP(H402, [1]Key!$H$2:$K$54, 2)</f>
        <v>4</v>
      </c>
      <c r="M402">
        <f>VLOOKUP(J402, [1]Key!$H$2:$K$54, 2)</f>
        <v>4</v>
      </c>
      <c r="N402">
        <f>VLOOKUP("*"&amp;G402&amp;"*",[1]Key!$N$2:$O$6,2,FALSE)</f>
        <v>2</v>
      </c>
      <c r="O402">
        <f>VLOOKUP("*"&amp;G402&amp;"*",[1]Key!$R$2:$S$11,2,FALSE)</f>
        <v>3</v>
      </c>
      <c r="P402">
        <v>2841</v>
      </c>
      <c r="Q402" s="2">
        <v>57000000</v>
      </c>
      <c r="R402" t="s">
        <v>61</v>
      </c>
      <c r="S402">
        <f>VLOOKUP(R402, [1]Key!$U$2:$V$50, 2, FALSE)</f>
        <v>6</v>
      </c>
      <c r="T402">
        <f t="shared" si="50"/>
        <v>0</v>
      </c>
      <c r="U402">
        <f>_xlfn.IFS(C402=2018, VLOOKUP(H402, '[1]State Pop'!$B$2:$G$55,6),C402=2017, VLOOKUP(H402, '[1]State Pop'!$B$2:$F$55,5),C402=2016, VLOOKUP(H402, '[1]State Pop'!$B$2:$F$55,4), C402=2015, VLOOKUP(H402, '[1]State Pop'!$B$2:$F$55,3), C402=2014, VLOOKUP(H402, '[1]State Pop'!$B$2:$F$55,2))</f>
        <v>12790341</v>
      </c>
      <c r="V402">
        <f>_xlfn.IFS(C402=2014,_xlfn.IFS(D402=1,VLOOKUP(H402,[1]Film_Workers!$B$2:$BD$55,2,FALSE),D402=2,VLOOKUP(H402,[1]Film_Workers!$B$2:$BD$55,3,FALSE),D402=3,VLOOKUP(H402,[1]Film_Workers!$B$2:$BD$55,4,FALSE),D402=4,VLOOKUP(H402,[1]Film_Workers!$B$2:$BD$55,5,FALSE),D402=5,VLOOKUP(H402,[1]Film_Workers!$B$2:$BD$55,6,FALSE),D402=6,VLOOKUP(H402,[1]Film_Workers!$B$2:$BD$55,7,FALSE),D402=7,VLOOKUP(H402,[1]Film_Workers!$B$2:$BD$55,8,FALSE),D402=8,VLOOKUP(H402,[1]Film_Workers!$B$2:$BD$55,9,FALSE),D402=9,VLOOKUP(H402,[1]Film_Workers!$B$2:$BD$55,10,FALSE),D402=10,VLOOKUP(H402,[1]Film_Workers!$B$2:$BD$55,11,FALSE),D402=11,VLOOKUP(H402,[1]Film_Workers!$B$2:$BD$55,12,FALSE),D402=12,VLOOKUP(H402,[1]Film_Workers!$B$2:$BD$55,13,FALSE)),C402=2015,_xlfn.IFS(D402=1,VLOOKUP(H402,[1]Film_Workers!$B$2:$BD$55,14,FALSE),D402=2,VLOOKUP(H402,[1]Film_Workers!$B$2:$BD$55,15,FALSE),D402=3,VLOOKUP(H402,[1]Film_Workers!$B$2:$BD$55,16,FALSE),D402=4,VLOOKUP(H402,[1]Film_Workers!$B$2:$BD$55,17,FALSE),D402=5,VLOOKUP(H402,[1]Film_Workers!$B$2:$BD$55,18,FALSE),D402=6,VLOOKUP(H402,[1]Film_Workers!$B$2:$BD$55,19,FALSE),D402=7,VLOOKUP(H402,[1]Film_Workers!$B$2:$BD$55,20,FALSE),D402=8,VLOOKUP(H402,[1]Film_Workers!$B$2:$BD$55,21,FALSE),D402=9,VLOOKUP(H402,[1]Film_Workers!$B$2:$BD$55,22,FALSE),D402=10,VLOOKUP(H402,[1]Film_Workers!$B$2:$BD$55,23,FALSE),D402=11,VLOOKUP(H402,[1]Film_Workers!$B$2:$BD$55,24,FALSE),D402=12,VLOOKUP(H402,[1]Film_Workers!$B$2:$BD$55,25,FALSE)),C402=2016,_xlfn.IFS(D402=1,VLOOKUP(H402,[1]Film_Workers!$B$2:$BD$55,26,FALSE),D402=2,VLOOKUP(H402,[1]Film_Workers!$B$2:$BD$55,27,FALSE),D402=3,VLOOKUP(H402,[1]Film_Workers!$B$2:$BD$55,28,FALSE),D402=4,VLOOKUP(H402,[1]Film_Workers!$B$2:$BD$55,29,FALSE),D402=5,VLOOKUP(H402,[1]Film_Workers!$B$2:$BD$55,30,FALSE),D402=6,VLOOKUP(H402,[1]Film_Workers!$B$2:$BD$55,31,FALSE),D402=7,VLOOKUP(H402,[1]Film_Workers!$B$2:$BD$55,32,FALSE),D402=8,VLOOKUP(H402,[1]Film_Workers!$B$2:$BD$55,33,FALSE),D402=9,VLOOKUP(H402,[1]Film_Workers!$B$2:$BD$55,34,FALSE),D402=10,VLOOKUP(H402,[1]Film_Workers!$B$2:$BD$55,35,FALSE),D402=11,VLOOKUP(H402,[1]Film_Workers!$B$2:$BD$55,36,FALSE),D402=12,VLOOKUP(H402,[1]Film_Workers!$B$2:$BD$55,37,FALSE)),C402=2017,_xlfn.IFS(D402=1,VLOOKUP(H402,[1]Film_Workers!$B$2:$BD$55,38,FALSE),D402=2,VLOOKUP(H402,[1]Film_Workers!$B$2:$BD$55,39,FALSE),D402=3,VLOOKUP(H402,[1]Film_Workers!$B$2:$BD$55,40,FALSE),D402=4,VLOOKUP(H402,[1]Film_Workers!$B$2:$BD$55,41,FALSE),D402=5,VLOOKUP(H402,[1]Film_Workers!$B$2:$BD$55,42,FALSE),D402=6,VLOOKUP(H402,[1]Film_Workers!$B$2:$BD$55,43,FALSE),D402=7,VLOOKUP(H402,[1]Film_Workers!$B$2:$BD$55,43,FALSE),D402=8,VLOOKUP(H402,[1]Film_Workers!$B$2:$BD$55,44,FALSE),D402=9,VLOOKUP(H402,[1]Film_Workers!$B$2:$BD$55,45,FALSE),D402=10,VLOOKUP(H402,[1]Film_Workers!$B$2:$BD$55,46,FALSE),D402=11,VLOOKUP(H402,[1]Film_Workers!$B$2:$BD$55,47,FALSE),D402=12,VLOOKUP(H402,[1]Film_Workers!$B$2:$BD$55,48)),C402=2018,_xlfn.IFS(D402=1,VLOOKUP(H402,[1]Film_Workers!$B$2:$BD$55,49,FALSE),D402=2,VLOOKUP(H402,[1]Film_Workers!$B$2:$BD$55,50,FALSE),D402=3,VLOOKUP(H402,[1]Film_Workers!$B$2:$BD$55,51,FALSE),D402=4,VLOOKUP(H402,[1]Film_Workers!$B$2:$BD$55,52,FALSE),D402=5,VLOOKUP(H402,[1]Film_Workers!$B$2:$BD$55,53,FALSE),D402=6,VLOOKUP(H402,[1]Film_Workers!$B$2:$BD$55,54)))</f>
        <v>3272</v>
      </c>
      <c r="W402">
        <f>_xlfn.IFS(C402=2014,_xlfn.IFS(D402=1,VLOOKUP(H402,[1]Priv_Workers!$B$2:$BD$55,2,FALSE),D402=2,VLOOKUP(H402,[1]Priv_Workers!$B$2:$BD$55,3,FALSE),D402=3,VLOOKUP(H402,[1]Priv_Workers!$B$2:$BD$55,4,FALSE),D402=4,VLOOKUP(H402,[1]Priv_Workers!$B$2:$BD$55,5,FALSE),D402=5,VLOOKUP(H402,[1]Priv_Workers!$B$2:$BD$55,6,FALSE),D402=6,VLOOKUP(H402,[1]Priv_Workers!$B$2:$BD$55,7,FALSE),D402=7,VLOOKUP(H402,[1]Priv_Workers!$B$2:$BD$55,8,FALSE),D402=8,VLOOKUP(H402,[1]Priv_Workers!$B$2:$BD$55,9,FALSE),D402=9,VLOOKUP(H402,[1]Priv_Workers!$B$2:$BD$55,10,FALSE),D402=10,VLOOKUP(H402,[1]Priv_Workers!$B$2:$BD$55,11,FALSE),D402=11,VLOOKUP(H402,[1]Priv_Workers!$B$2:$BD$55,12,FALSE),D402=12,VLOOKUP(H402,[1]Priv_Workers!$B$2:$BD$55,13,FALSE)),C402=2015,_xlfn.IFS(D402=1,VLOOKUP(H402,[1]Priv_Workers!$B$2:$BD$55,14,FALSE),D402=2,VLOOKUP(H402,[1]Priv_Workers!$B$2:$BD$55,15,FALSE),D402=3,VLOOKUP(H402,[1]Priv_Workers!$B$2:$BD$55,16,FALSE),D402=4,VLOOKUP(H402,[1]Priv_Workers!$B$2:$BD$55,17,FALSE),D402=5,VLOOKUP(H402,[1]Priv_Workers!$B$2:$BD$55,18,FALSE),D402=6,VLOOKUP(H402,[1]Priv_Workers!$B$2:$BD$55,19,FALSE),D402=7,VLOOKUP(H402,[1]Priv_Workers!$B$2:$BD$55,20,FALSE),D402=8,VLOOKUP(H402,[1]Priv_Workers!$B$2:$BD$55,21,FALSE),D402=9,VLOOKUP(H402,[1]Priv_Workers!$B$2:$BD$55,22,FALSE),D402=10,VLOOKUP(H402,[1]Priv_Workers!$B$2:$BD$55,23,FALSE),D402=11,VLOOKUP(H402,[1]Priv_Workers!$B$2:$BD$55,24,FALSE),D402=12,VLOOKUP(H402,[1]Priv_Workers!$B$2:$BD$55,25,FALSE)),C402=2016,_xlfn.IFS(D402=1,VLOOKUP(H402,[1]Priv_Workers!$B$2:$BD$55,26,FALSE),D402=2,VLOOKUP(H402,[1]Priv_Workers!$B$2:$BD$55,27,FALSE),D402=3,VLOOKUP(H402,[1]Priv_Workers!$B$2:$BD$55,28,FALSE),D402=4,VLOOKUP(H402,[1]Priv_Workers!$B$2:$BD$55,29,FALSE),D402=5,VLOOKUP(H402,[1]Priv_Workers!$B$2:$BD$55,30,FALSE),D402=6,VLOOKUP(H402,[1]Priv_Workers!$B$2:$BD$55,31,FALSE),D402=7,VLOOKUP(H402,[1]Priv_Workers!$B$2:$BD$55,32,FALSE),D402=8,VLOOKUP(H402,[1]Priv_Workers!$B$2:$BD$55,33,FALSE),D402=9,VLOOKUP(H402,[1]Priv_Workers!$B$2:$BD$55,34,FALSE),D402=10,VLOOKUP(H402,[1]Priv_Workers!$B$2:$BD$55,35,FALSE),D402=11,VLOOKUP(H402,[1]Priv_Workers!$B$2:$BD$55,36,FALSE),D402=12,VLOOKUP(H402,[1]Priv_Workers!$B$2:$BD$55,37,FALSE)),C402=2017,_xlfn.IFS(D402=1,VLOOKUP(H402,[1]Priv_Workers!$B$2:$BD$55,38,FALSE),D402=2,VLOOKUP(H402,[1]Priv_Workers!$B$2:$BD$55,39,FALSE),D402=3,VLOOKUP(H402,[1]Priv_Workers!$B$2:$BD$55,40,FALSE),D402=4,VLOOKUP(H402,[1]Priv_Workers!$B$2:$BD$55,41,FALSE),D402=5,VLOOKUP(H402,[1]Priv_Workers!$B$2:$BD$55,42,FALSE),D402=6,VLOOKUP(H402,[1]Priv_Workers!$B$2:$BD$55,43,FALSE),D402=7,VLOOKUP(H402,[1]Priv_Workers!$B$2:$BD$55,43,FALSE),D402=8,VLOOKUP(H402,[1]Priv_Workers!$B$2:$BD$55,44,FALSE),D402=9,VLOOKUP(H402,[1]Priv_Workers!$B$2:$BD$55,45,FALSE),D402=10,VLOOKUP(H402,[1]Priv_Workers!$B$2:$BD$55,46,FALSE),D402=11,VLOOKUP(H402,[1]Priv_Workers!$B$2:$BD$55,47,FALSE),D402=12,VLOOKUP(H402,[1]Priv_Workers!$B$2:$BD$55,48)),C402=2018,_xlfn.IFS(D402=1,VLOOKUP(H402,[1]Priv_Workers!$B$2:$BD$55,49,FALSE),D402=2,VLOOKUP(H402,[1]Priv_Workers!$B$2:$BD$55,50,FALSE),D402=3,VLOOKUP(H402,[1]Priv_Workers!$B$2:$BD$55,51,FALSE),D402=4,VLOOKUP(H402,[1]Priv_Workers!$B$2:$BD$55,52,FALSE),D402=5,VLOOKUP(H402,[1]Priv_Workers!$B$2:$BD$55,53,FALSE),D402=6,VLOOKUP(H402,[1]Priv_Workers!$B$2:$BD$55,54)))</f>
        <v>5015536</v>
      </c>
      <c r="X402" s="3">
        <f t="shared" si="51"/>
        <v>6.5237294677976594E-4</v>
      </c>
      <c r="Y402" s="2">
        <f>_xlfn.IFS(C402=2014, _xlfn.IFS(E402=1, VLOOKUP(H402, [1]Wage_Info!$B$2:$AH$55, 2, FALSE), E402=2, VLOOKUP(H402, [1]Wage_Info!$B$2:$AH$55, 3, FALSE), E402=3, VLOOKUP(H402, [1]Wage_Info!$B$2:$AH$55, 4, FALSE), E402=4, VLOOKUP(H402, [1]Wage_Info!$B$2:$AH$55, 5, FALSE)), C402=2015, _xlfn.IFS(E402=1, VLOOKUP(H402, [1]Wage_Info!$B$2:$AH$55, 6, FALSE), E402=2, VLOOKUP(H402, [1]Wage_Info!$B$2:$AH$55, 7, FALSE), E402=3, VLOOKUP(H402, [1]Wage_Info!$B$2:$AH$55, 8, FALSE), E402=4, VLOOKUP(H402, [1]Wage_Info!$B$2:$AH$55, 9, FALSE)), C402=2016, _xlfn.IFS(E402=1, VLOOKUP(H402, [1]Wage_Info!$B$2:$AH$55, 10, FALSE), E402=2, VLOOKUP(H402, [1]Wage_Info!$B$2:$AH$55, 11, FALSE), E402=3, VLOOKUP(H402, [1]Wage_Info!$B$2:$AH$55, 12, FALSE), E402=4, VLOOKUP(H402, [1]Wage_Info!$B$2:$AH$55, 13, FALSE)), C402=2017, _xlfn.IFS(E402=1, VLOOKUP(H402, [1]Wage_Info!$B$2:$AH$55, 14, FALSE), E402=2, VLOOKUP(H402, [1]Wage_Info!$B$2:$AH$55, 15, FALSE), E402=3, VLOOKUP(H402, [1]Wage_Info!$B$2:$AH$55, 16, FALSE), E402=4, VLOOKUP(H402, [1]Wage_Info!$B$2:$AH$55, 17, FALSE)), C402 = 2018, _xlfn.IFS(E402=1, VLOOKUP(H402, [1]Wage_Info!$B$2:$AH$55, 18, FALSE), E402=3, VLOOKUP(H402, [1]Wage_Info!$B$2:$AH$55, 19, FALSE)))</f>
        <v>57408192</v>
      </c>
      <c r="Z402" s="2">
        <f>_xlfn.IFS(C402=2014, _xlfn.IFS(E402=1, VLOOKUP(H402, [1]Wage_Info!$B$2:$AL$55, 20, FALSE), E402=2, VLOOKUP(H402, [1]Wage_Info!$B$2:$AL$55, 21, FALSE), E402=3, VLOOKUP(H402, [1]Wage_Info!$B$2:$AL$55, 22, FALSE), E402=4, VLOOKUP(H402, [1]Wage_Info!$B$2:$AL$55, 23, FALSE)), C402=2015, _xlfn.IFS(E402=1, VLOOKUP(H402, [1]Wage_Info!$B$2:$AL$55, 24, FALSE), E402=2, VLOOKUP(H402, [1]Wage_Info!$B$2:$AL$55, 25, FALSE), E402=3, VLOOKUP(H402, [1]Wage_Info!$B$2:$AL$55, 26, FALSE), E402=4, VLOOKUP(H402, [1]Wage_Info!$B$2:$AL$55, 27, FALSE)), C402=2016, _xlfn.IFS(E402=1, VLOOKUP(H402, [1]Wage_Info!$B$2:$AL$55, 28, FALSE), E402=2, VLOOKUP(H402, [1]Wage_Info!$B$2:$AL$55, 29, FALSE), E402=3, VLOOKUP(H402, [1]Wage_Info!$B$2:$AL$55, 30, FALSE), E402=4, VLOOKUP(H402, [1]Wage_Info!$B$2:$AL$55, 31, FALSE)), C402=2017, _xlfn.IFS(E402=1, VLOOKUP(H402, [1]Wage_Info!$B$2:$AL$55, 32, FALSE), E402=2, VLOOKUP(H402, [1]Wage_Info!$B$2:$AL$55, 33, FALSE), E402=3, VLOOKUP(H402, [1]Wage_Info!$B$2:$AL$55, 34, FALSE), E402=4, VLOOKUP(H402, [1]Wage_Info!$B$2:$AL$55, 35, FALSE)), C402 = 2018, _xlfn.IFS(E402=1, VLOOKUP(H402, [1]Wage_Info!$B$2:$AL$55, 36, FALSE), E402=2, VLOOKUP(H402, [1]Wage_Info!$B$2:$AL$55, 37, FALSE)))</f>
        <v>66238324135</v>
      </c>
      <c r="AA402" s="4">
        <f t="shared" si="52"/>
        <v>8.6669149242056076E-4</v>
      </c>
      <c r="AB402">
        <f>[1]Key!C402</f>
        <v>1</v>
      </c>
      <c r="AC402">
        <f t="shared" si="53"/>
        <v>0</v>
      </c>
      <c r="AD402">
        <f t="shared" si="54"/>
        <v>0</v>
      </c>
      <c r="AE402">
        <f t="shared" si="55"/>
        <v>0</v>
      </c>
      <c r="AF402">
        <f>[1]Key!D402</f>
        <v>0</v>
      </c>
    </row>
    <row r="403" spans="1:32" x14ac:dyDescent="0.3">
      <c r="A403">
        <v>402</v>
      </c>
      <c r="B403">
        <v>82</v>
      </c>
      <c r="C403">
        <v>2013</v>
      </c>
      <c r="D403">
        <v>3</v>
      </c>
      <c r="E403">
        <f t="shared" si="48"/>
        <v>1</v>
      </c>
      <c r="F403">
        <v>2015</v>
      </c>
      <c r="G403" t="s">
        <v>32</v>
      </c>
      <c r="H403" s="1">
        <f>VALUE(IF(G403="foreign",53,SUBSTITUTE(G403,G403,VLOOKUP(G403,[1]Key!$G$2:$H$55,2,))))</f>
        <v>53</v>
      </c>
      <c r="I403" t="s">
        <v>32</v>
      </c>
      <c r="J403">
        <f>VALUE(_xlfn.IFS(I403="foreign",53,I403="fictional",54, I403="unspecified", 55, NOT(OR(I403="foreign",I403="fictional")),SUBSTITUTE(I403,I403,VLOOKUP(I403,[1]Key!$G$2:$H$55,2,))))</f>
        <v>53</v>
      </c>
      <c r="K403">
        <f t="shared" si="49"/>
        <v>1</v>
      </c>
      <c r="L403">
        <f>VLOOKUP(H403, [1]Key!$H$2:$K$54, 2)</f>
        <v>0</v>
      </c>
      <c r="M403">
        <f>VLOOKUP(J403, [1]Key!$H$2:$K$54, 2)</f>
        <v>0</v>
      </c>
      <c r="N403">
        <f>VLOOKUP("*"&amp;G403&amp;"*",[1]Key!$N$2:$O$6,2,FALSE)</f>
        <v>0</v>
      </c>
      <c r="O403">
        <f>VLOOKUP("*"&amp;G403&amp;"*",[1]Key!$R$2:$S$11,2,FALSE)</f>
        <v>0</v>
      </c>
      <c r="P403">
        <v>2816</v>
      </c>
      <c r="Q403" s="2">
        <v>40000000</v>
      </c>
      <c r="R403" t="s">
        <v>54</v>
      </c>
      <c r="S403">
        <f>VLOOKUP(R403, [1]Key!$U$2:$V$27, 2, FALSE)</f>
        <v>8</v>
      </c>
      <c r="T403">
        <f t="shared" si="50"/>
        <v>1</v>
      </c>
      <c r="U403" t="e">
        <f>_xlfn.IFS(C403=2018, VLOOKUP(H403, '[1]State Pop'!$B$2:$G$55,6),C403=2017, VLOOKUP(H403, '[1]State Pop'!$B$2:$F$55,5),C403=2016, VLOOKUP(H403, '[1]State Pop'!$B$2:$F$55,4), C403=2015, VLOOKUP(H403, '[1]State Pop'!$B$2:$F$55,3), C403=2014, VLOOKUP(H403, '[1]State Pop'!$B$2:$F$55,2))</f>
        <v>#N/A</v>
      </c>
      <c r="V403" t="e">
        <f>_xlfn.IFS(C403=2014,_xlfn.IFS(D403=1,VLOOKUP(H403,[1]Film_Workers!$B$2:$BD$55,2,FALSE),D403=2,VLOOKUP(H403,[1]Film_Workers!$B$2:$BD$55,3,FALSE),D403=3,VLOOKUP(H403,[1]Film_Workers!$B$2:$BD$55,4,FALSE),D403=4,VLOOKUP(H403,[1]Film_Workers!$B$2:$BD$55,5,FALSE),D403=5,VLOOKUP(H403,[1]Film_Workers!$B$2:$BD$55,6,FALSE),D403=6,VLOOKUP(H403,[1]Film_Workers!$B$2:$BD$55,7,FALSE),D403=7,VLOOKUP(H403,[1]Film_Workers!$B$2:$BD$55,8,FALSE),D403=8,VLOOKUP(H403,[1]Film_Workers!$B$2:$BD$55,9,FALSE),D403=9,VLOOKUP(H403,[1]Film_Workers!$B$2:$BD$55,10,FALSE),D403=10,VLOOKUP(H403,[1]Film_Workers!$B$2:$BD$55,11,FALSE),D403=11,VLOOKUP(H403,[1]Film_Workers!$B$2:$BD$55,12,FALSE),D403=12,VLOOKUP(H403,[1]Film_Workers!$B$2:$BD$55,13,FALSE)),C403=2015,_xlfn.IFS(D403=1,VLOOKUP(H403,[1]Film_Workers!$B$2:$BD$55,14,FALSE),D403=2,VLOOKUP(H403,[1]Film_Workers!$B$2:$BD$55,15,FALSE),D403=3,VLOOKUP(H403,[1]Film_Workers!$B$2:$BD$55,16,FALSE),D403=4,VLOOKUP(H403,[1]Film_Workers!$B$2:$BD$55,17,FALSE),D403=5,VLOOKUP(H403,[1]Film_Workers!$B$2:$BD$55,18,FALSE),D403=6,VLOOKUP(H403,[1]Film_Workers!$B$2:$BD$55,19,FALSE),D403=7,VLOOKUP(H403,[1]Film_Workers!$B$2:$BD$55,20,FALSE),D403=8,VLOOKUP(H403,[1]Film_Workers!$B$2:$BD$55,21,FALSE),D403=9,VLOOKUP(H403,[1]Film_Workers!$B$2:$BD$55,22,FALSE),D403=10,VLOOKUP(H403,[1]Film_Workers!$B$2:$BD$55,23,FALSE),D403=11,VLOOKUP(H403,[1]Film_Workers!$B$2:$BD$55,24,FALSE),D403=12,VLOOKUP(H403,[1]Film_Workers!$B$2:$BD$55,25,FALSE)),C403=2016,_xlfn.IFS(D403=1,VLOOKUP(H403,[1]Film_Workers!$B$2:$BD$55,26,FALSE),D403=2,VLOOKUP(H403,[1]Film_Workers!$B$2:$BD$55,27,FALSE),D403=3,VLOOKUP(H403,[1]Film_Workers!$B$2:$BD$55,28,FALSE),D403=4,VLOOKUP(H403,[1]Film_Workers!$B$2:$BD$55,29,FALSE),D403=5,VLOOKUP(H403,[1]Film_Workers!$B$2:$BD$55,30,FALSE),D403=6,VLOOKUP(H403,[1]Film_Workers!$B$2:$BD$55,31,FALSE),D403=7,VLOOKUP(H403,[1]Film_Workers!$B$2:$BD$55,32,FALSE),D403=8,VLOOKUP(H403,[1]Film_Workers!$B$2:$BD$55,33,FALSE),D403=9,VLOOKUP(H403,[1]Film_Workers!$B$2:$BD$55,34,FALSE),D403=10,VLOOKUP(H403,[1]Film_Workers!$B$2:$BD$55,35,FALSE),D403=11,VLOOKUP(H403,[1]Film_Workers!$B$2:$BD$55,36,FALSE),D403=12,VLOOKUP(H403,[1]Film_Workers!$B$2:$BD$55,37,FALSE)),C403=2017,_xlfn.IFS(D403=1,VLOOKUP(H403,[1]Film_Workers!$B$2:$BD$55,38,FALSE),D403=2,VLOOKUP(H403,[1]Film_Workers!$B$2:$BD$55,39,FALSE),D403=3,VLOOKUP(H403,[1]Film_Workers!$B$2:$BD$55,40,FALSE),D403=4,VLOOKUP(H403,[1]Film_Workers!$B$2:$BD$55,41,FALSE),D403=5,VLOOKUP(H403,[1]Film_Workers!$B$2:$BD$55,42,FALSE),D403=6,VLOOKUP(H403,[1]Film_Workers!$B$2:$BD$55,43,FALSE),D403=7,VLOOKUP(H403,[1]Film_Workers!$B$2:$BD$55,43,FALSE),D403=8,VLOOKUP(H403,[1]Film_Workers!$B$2:$BD$55,44,FALSE),D403=9,VLOOKUP(H403,[1]Film_Workers!$B$2:$BD$55,45,FALSE),D403=10,VLOOKUP(H403,[1]Film_Workers!$B$2:$BD$55,46,FALSE),D403=11,VLOOKUP(H403,[1]Film_Workers!$B$2:$BD$55,47,FALSE),D403=12,VLOOKUP(H403,[1]Film_Workers!$B$2:$BD$55,48)),C403=2018,_xlfn.IFS(D403=1,VLOOKUP(H403,[1]Film_Workers!$B$2:$BD$55,49,FALSE),D403=2,VLOOKUP(H403,[1]Film_Workers!$B$2:$BD$55,50,FALSE),D403=3,VLOOKUP(H403,[1]Film_Workers!$B$2:$BD$55,51,FALSE),D403=4,VLOOKUP(H403,[1]Film_Workers!$B$2:$BD$55,52,FALSE),D403=5,VLOOKUP(H403,[1]Film_Workers!$B$2:$BD$55,53,FALSE),D403=6,VLOOKUP(H403,[1]Film_Workers!$B$2:$BD$55,54)))</f>
        <v>#N/A</v>
      </c>
      <c r="W403" t="e">
        <f>_xlfn.IFS(C403=2014,_xlfn.IFS(D403=1,VLOOKUP(H403,[1]Priv_Workers!$B$2:$BD$55,2,FALSE),D403=2,VLOOKUP(H403,[1]Priv_Workers!$B$2:$BD$55,3,FALSE),D403=3,VLOOKUP(H403,[1]Priv_Workers!$B$2:$BD$55,4,FALSE),D403=4,VLOOKUP(H403,[1]Priv_Workers!$B$2:$BD$55,5,FALSE),D403=5,VLOOKUP(H403,[1]Priv_Workers!$B$2:$BD$55,6,FALSE),D403=6,VLOOKUP(H403,[1]Priv_Workers!$B$2:$BD$55,7,FALSE),D403=7,VLOOKUP(H403,[1]Priv_Workers!$B$2:$BD$55,8,FALSE),D403=8,VLOOKUP(H403,[1]Priv_Workers!$B$2:$BD$55,9,FALSE),D403=9,VLOOKUP(H403,[1]Priv_Workers!$B$2:$BD$55,10,FALSE),D403=10,VLOOKUP(H403,[1]Priv_Workers!$B$2:$BD$55,11,FALSE),D403=11,VLOOKUP(H403,[1]Priv_Workers!$B$2:$BD$55,12,FALSE),D403=12,VLOOKUP(H403,[1]Priv_Workers!$B$2:$BD$55,13,FALSE)),C403=2015,_xlfn.IFS(D403=1,VLOOKUP(H403,[1]Priv_Workers!$B$2:$BD$55,14,FALSE),D403=2,VLOOKUP(H403,[1]Priv_Workers!$B$2:$BD$55,15,FALSE),D403=3,VLOOKUP(H403,[1]Priv_Workers!$B$2:$BD$55,16,FALSE),D403=4,VLOOKUP(H403,[1]Priv_Workers!$B$2:$BD$55,17,FALSE),D403=5,VLOOKUP(H403,[1]Priv_Workers!$B$2:$BD$55,18,FALSE),D403=6,VLOOKUP(H403,[1]Priv_Workers!$B$2:$BD$55,19,FALSE),D403=7,VLOOKUP(H403,[1]Priv_Workers!$B$2:$BD$55,20,FALSE),D403=8,VLOOKUP(H403,[1]Priv_Workers!$B$2:$BD$55,21,FALSE),D403=9,VLOOKUP(H403,[1]Priv_Workers!$B$2:$BD$55,22,FALSE),D403=10,VLOOKUP(H403,[1]Priv_Workers!$B$2:$BD$55,23,FALSE),D403=11,VLOOKUP(H403,[1]Priv_Workers!$B$2:$BD$55,24,FALSE),D403=12,VLOOKUP(H403,[1]Priv_Workers!$B$2:$BD$55,25,FALSE)),C403=2016,_xlfn.IFS(D403=1,VLOOKUP(H403,[1]Priv_Workers!$B$2:$BD$55,26,FALSE),D403=2,VLOOKUP(H403,[1]Priv_Workers!$B$2:$BD$55,27,FALSE),D403=3,VLOOKUP(H403,[1]Priv_Workers!$B$2:$BD$55,28,FALSE),D403=4,VLOOKUP(H403,[1]Priv_Workers!$B$2:$BD$55,29,FALSE),D403=5,VLOOKUP(H403,[1]Priv_Workers!$B$2:$BD$55,30,FALSE),D403=6,VLOOKUP(H403,[1]Priv_Workers!$B$2:$BD$55,31,FALSE),D403=7,VLOOKUP(H403,[1]Priv_Workers!$B$2:$BD$55,32,FALSE),D403=8,VLOOKUP(H403,[1]Priv_Workers!$B$2:$BD$55,33,FALSE),D403=9,VLOOKUP(H403,[1]Priv_Workers!$B$2:$BD$55,34,FALSE),D403=10,VLOOKUP(H403,[1]Priv_Workers!$B$2:$BD$55,35,FALSE),D403=11,VLOOKUP(H403,[1]Priv_Workers!$B$2:$BD$55,36,FALSE),D403=12,VLOOKUP(H403,[1]Priv_Workers!$B$2:$BD$55,37,FALSE)),C403=2017,_xlfn.IFS(D403=1,VLOOKUP(H403,[1]Priv_Workers!$B$2:$BD$55,38,FALSE),D403=2,VLOOKUP(H403,[1]Priv_Workers!$B$2:$BD$55,39,FALSE),D403=3,VLOOKUP(H403,[1]Priv_Workers!$B$2:$BD$55,40,FALSE),D403=4,VLOOKUP(H403,[1]Priv_Workers!$B$2:$BD$55,41,FALSE),D403=5,VLOOKUP(H403,[1]Priv_Workers!$B$2:$BD$55,42,FALSE),D403=6,VLOOKUP(H403,[1]Priv_Workers!$B$2:$BD$55,43,FALSE),D403=7,VLOOKUP(H403,[1]Priv_Workers!$B$2:$BD$55,43,FALSE),D403=8,VLOOKUP(H403,[1]Priv_Workers!$B$2:$BD$55,44,FALSE),D403=9,VLOOKUP(H403,[1]Priv_Workers!$B$2:$BD$55,45,FALSE),D403=10,VLOOKUP(H403,[1]Priv_Workers!$B$2:$BD$55,46,FALSE),D403=11,VLOOKUP(H403,[1]Priv_Workers!$B$2:$BD$55,47,FALSE),D403=12,VLOOKUP(H403,[1]Priv_Workers!$B$2:$BD$55,48)),C403=2018,_xlfn.IFS(D403=1,VLOOKUP(H403,[1]Priv_Workers!$B$2:$BD$55,49,FALSE),D403=2,VLOOKUP(H403,[1]Priv_Workers!$B$2:$BD$55,50,FALSE),D403=3,VLOOKUP(H403,[1]Priv_Workers!$B$2:$BD$55,51,FALSE),D403=4,VLOOKUP(H403,[1]Priv_Workers!$B$2:$BD$55,52,FALSE),D403=5,VLOOKUP(H403,[1]Priv_Workers!$B$2:$BD$55,53,FALSE),D403=6,VLOOKUP(H403,[1]Priv_Workers!$B$2:$BD$55,54)))</f>
        <v>#N/A</v>
      </c>
      <c r="X403" s="3" t="e">
        <f t="shared" si="51"/>
        <v>#N/A</v>
      </c>
      <c r="Y403" s="2" t="e">
        <f>_xlfn.IFS(C403=2014, _xlfn.IFS(E403=1, VLOOKUP(H403, [1]Wage_Info!$B$2:$AH$55, 2, FALSE), E403=2, VLOOKUP(H403, [1]Wage_Info!$B$2:$AH$55, 3, FALSE), E403=3, VLOOKUP(H403, [1]Wage_Info!$B$2:$AH$55, 4, FALSE), E403=4, VLOOKUP(H403, [1]Wage_Info!$B$2:$AH$55, 5, FALSE)), C403=2015, _xlfn.IFS(E403=1, VLOOKUP(H403, [1]Wage_Info!$B$2:$AH$55, 6, FALSE), E403=2, VLOOKUP(H403, [1]Wage_Info!$B$2:$AH$55, 7, FALSE), E403=3, VLOOKUP(H403, [1]Wage_Info!$B$2:$AH$55, 8, FALSE), E403=4, VLOOKUP(H403, [1]Wage_Info!$B$2:$AH$55, 9, FALSE)), C403=2016, _xlfn.IFS(E403=1, VLOOKUP(H403, [1]Wage_Info!$B$2:$AH$55, 10, FALSE), E403=2, VLOOKUP(H403, [1]Wage_Info!$B$2:$AH$55, 11, FALSE), E403=3, VLOOKUP(H403, [1]Wage_Info!$B$2:$AH$55, 12, FALSE), E403=4, VLOOKUP(H403, [1]Wage_Info!$B$2:$AH$55, 13, FALSE)), C403=2017, _xlfn.IFS(E403=1, VLOOKUP(H403, [1]Wage_Info!$B$2:$AH$55, 14, FALSE), E403=2, VLOOKUP(H403, [1]Wage_Info!$B$2:$AH$55, 15, FALSE), E403=3, VLOOKUP(H403, [1]Wage_Info!$B$2:$AH$55, 16, FALSE), E403=4, VLOOKUP(H403, [1]Wage_Info!$B$2:$AH$55, 17, FALSE)), C403 = 2018, _xlfn.IFS(E403=1, VLOOKUP(H403, [1]Wage_Info!$B$2:$AH$55, 18, FALSE), E403=3, VLOOKUP(H403, [1]Wage_Info!$B$2:$AH$55, 19, FALSE)))</f>
        <v>#N/A</v>
      </c>
      <c r="Z403" s="2" t="e">
        <f>_xlfn.IFS(C403=2014, _xlfn.IFS(E403=1, VLOOKUP(H403, [1]Wage_Info!$B$2:$AL$55, 20, FALSE), E403=2, VLOOKUP(H403, [1]Wage_Info!$B$2:$AL$55, 21, FALSE), E403=3, VLOOKUP(H403, [1]Wage_Info!$B$2:$AL$55, 22, FALSE), E403=4, VLOOKUP(H403, [1]Wage_Info!$B$2:$AL$55, 23, FALSE)), C403=2015, _xlfn.IFS(E403=1, VLOOKUP(H403, [1]Wage_Info!$B$2:$AL$55, 24, FALSE), E403=2, VLOOKUP(H403, [1]Wage_Info!$B$2:$AL$55, 25, FALSE), E403=3, VLOOKUP(H403, [1]Wage_Info!$B$2:$AL$55, 26, FALSE), E403=4, VLOOKUP(H403, [1]Wage_Info!$B$2:$AL$55, 27, FALSE)), C403=2016, _xlfn.IFS(E403=1, VLOOKUP(H403, [1]Wage_Info!$B$2:$AL$55, 28, FALSE), E403=2, VLOOKUP(H403, [1]Wage_Info!$B$2:$AL$55, 29, FALSE), E403=3, VLOOKUP(H403, [1]Wage_Info!$B$2:$AL$55, 30, FALSE), E403=4, VLOOKUP(H403, [1]Wage_Info!$B$2:$AL$55, 31, FALSE)), C403=2017, _xlfn.IFS(E403=1, VLOOKUP(H403, [1]Wage_Info!$B$2:$AL$55, 32, FALSE), E403=2, VLOOKUP(H403, [1]Wage_Info!$B$2:$AL$55, 33, FALSE), E403=3, VLOOKUP(H403, [1]Wage_Info!$B$2:$AL$55, 34, FALSE), E403=4, VLOOKUP(H403, [1]Wage_Info!$B$2:$AL$55, 35, FALSE)), C403 = 2018, _xlfn.IFS(E403=1, VLOOKUP(H403, [1]Wage_Info!$B$2:$AL$55, 36, FALSE), E403=2, VLOOKUP(H403, [1]Wage_Info!$B$2:$AL$55, 37, FALSE)))</f>
        <v>#N/A</v>
      </c>
      <c r="AA403" s="4" t="e">
        <f t="shared" si="52"/>
        <v>#N/A</v>
      </c>
      <c r="AB403">
        <f>[1]Key!C403</f>
        <v>1</v>
      </c>
      <c r="AC403">
        <f t="shared" si="53"/>
        <v>0</v>
      </c>
      <c r="AD403">
        <f t="shared" si="54"/>
        <v>0</v>
      </c>
      <c r="AE403">
        <f t="shared" si="55"/>
        <v>0</v>
      </c>
      <c r="AF403">
        <f>[1]Key!D403</f>
        <v>0</v>
      </c>
    </row>
    <row r="404" spans="1:32" x14ac:dyDescent="0.3">
      <c r="A404">
        <v>403</v>
      </c>
      <c r="B404">
        <v>83</v>
      </c>
      <c r="C404">
        <v>2013</v>
      </c>
      <c r="D404">
        <v>10</v>
      </c>
      <c r="E404">
        <f t="shared" si="48"/>
        <v>4</v>
      </c>
      <c r="F404">
        <v>2015</v>
      </c>
      <c r="G404" t="s">
        <v>68</v>
      </c>
      <c r="H404" s="1">
        <f>VALUE(IF(G404="foreign",53,SUBSTITUTE(G404,G404,VLOOKUP(G404,[1]Key!$G$2:$H$55,2,))))</f>
        <v>12</v>
      </c>
      <c r="I404" t="s">
        <v>68</v>
      </c>
      <c r="J404">
        <f>VALUE(_xlfn.IFS(I404="foreign",53,I404="fictional",54, I404="unspecified", 55, NOT(OR(I404="foreign",I404="fictional")),SUBSTITUTE(I404,I404,VLOOKUP(I404,[1]Key!$G$2:$H$55,2,))))</f>
        <v>12</v>
      </c>
      <c r="K404">
        <f t="shared" si="49"/>
        <v>1</v>
      </c>
      <c r="L404">
        <f>VLOOKUP(H404, [1]Key!$H$2:$K$54, 2)</f>
        <v>3</v>
      </c>
      <c r="M404">
        <f>VLOOKUP(J404, [1]Key!$H$2:$K$54, 2)</f>
        <v>3</v>
      </c>
      <c r="N404">
        <f>VLOOKUP("*"&amp;G404&amp;"*",[1]Key!$N$2:$O$6,2,FALSE)</f>
        <v>4</v>
      </c>
      <c r="O404">
        <f>VLOOKUP("*"&amp;G404&amp;"*",[1]Key!$R$2:$S$11,2,FALSE)</f>
        <v>6</v>
      </c>
      <c r="P404">
        <v>2815</v>
      </c>
      <c r="Q404" s="2">
        <v>52000000</v>
      </c>
      <c r="R404" t="s">
        <v>61</v>
      </c>
      <c r="S404">
        <f>VLOOKUP(R404, [1]Key!$U$2:$V$27, 2, FALSE)</f>
        <v>6</v>
      </c>
      <c r="T404">
        <f t="shared" si="50"/>
        <v>0</v>
      </c>
      <c r="U404" t="e">
        <f>_xlfn.IFS(C404=2018, VLOOKUP(H404, '[1]State Pop'!$B$2:$G$55,6),C404=2017, VLOOKUP(H404, '[1]State Pop'!$B$2:$F$55,5),C404=2016, VLOOKUP(H404, '[1]State Pop'!$B$2:$F$55,4), C404=2015, VLOOKUP(H404, '[1]State Pop'!$B$2:$F$55,3), C404=2014, VLOOKUP(H404, '[1]State Pop'!$B$2:$F$55,2))</f>
        <v>#N/A</v>
      </c>
      <c r="V404" t="e">
        <f>_xlfn.IFS(C404=2014,_xlfn.IFS(D404=1,VLOOKUP(H404,[1]Film_Workers!$B$2:$BD$55,2,FALSE),D404=2,VLOOKUP(H404,[1]Film_Workers!$B$2:$BD$55,3,FALSE),D404=3,VLOOKUP(H404,[1]Film_Workers!$B$2:$BD$55,4,FALSE),D404=4,VLOOKUP(H404,[1]Film_Workers!$B$2:$BD$55,5,FALSE),D404=5,VLOOKUP(H404,[1]Film_Workers!$B$2:$BD$55,6,FALSE),D404=6,VLOOKUP(H404,[1]Film_Workers!$B$2:$BD$55,7,FALSE),D404=7,VLOOKUP(H404,[1]Film_Workers!$B$2:$BD$55,8,FALSE),D404=8,VLOOKUP(H404,[1]Film_Workers!$B$2:$BD$55,9,FALSE),D404=9,VLOOKUP(H404,[1]Film_Workers!$B$2:$BD$55,10,FALSE),D404=10,VLOOKUP(H404,[1]Film_Workers!$B$2:$BD$55,11,FALSE),D404=11,VLOOKUP(H404,[1]Film_Workers!$B$2:$BD$55,12,FALSE),D404=12,VLOOKUP(H404,[1]Film_Workers!$B$2:$BD$55,13,FALSE)),C404=2015,_xlfn.IFS(D404=1,VLOOKUP(H404,[1]Film_Workers!$B$2:$BD$55,14,FALSE),D404=2,VLOOKUP(H404,[1]Film_Workers!$B$2:$BD$55,15,FALSE),D404=3,VLOOKUP(H404,[1]Film_Workers!$B$2:$BD$55,16,FALSE),D404=4,VLOOKUP(H404,[1]Film_Workers!$B$2:$BD$55,17,FALSE),D404=5,VLOOKUP(H404,[1]Film_Workers!$B$2:$BD$55,18,FALSE),D404=6,VLOOKUP(H404,[1]Film_Workers!$B$2:$BD$55,19,FALSE),D404=7,VLOOKUP(H404,[1]Film_Workers!$B$2:$BD$55,20,FALSE),D404=8,VLOOKUP(H404,[1]Film_Workers!$B$2:$BD$55,21,FALSE),D404=9,VLOOKUP(H404,[1]Film_Workers!$B$2:$BD$55,22,FALSE),D404=10,VLOOKUP(H404,[1]Film_Workers!$B$2:$BD$55,23,FALSE),D404=11,VLOOKUP(H404,[1]Film_Workers!$B$2:$BD$55,24,FALSE),D404=12,VLOOKUP(H404,[1]Film_Workers!$B$2:$BD$55,25,FALSE)),C404=2016,_xlfn.IFS(D404=1,VLOOKUP(H404,[1]Film_Workers!$B$2:$BD$55,26,FALSE),D404=2,VLOOKUP(H404,[1]Film_Workers!$B$2:$BD$55,27,FALSE),D404=3,VLOOKUP(H404,[1]Film_Workers!$B$2:$BD$55,28,FALSE),D404=4,VLOOKUP(H404,[1]Film_Workers!$B$2:$BD$55,29,FALSE),D404=5,VLOOKUP(H404,[1]Film_Workers!$B$2:$BD$55,30,FALSE),D404=6,VLOOKUP(H404,[1]Film_Workers!$B$2:$BD$55,31,FALSE),D404=7,VLOOKUP(H404,[1]Film_Workers!$B$2:$BD$55,32,FALSE),D404=8,VLOOKUP(H404,[1]Film_Workers!$B$2:$BD$55,33,FALSE),D404=9,VLOOKUP(H404,[1]Film_Workers!$B$2:$BD$55,34,FALSE),D404=10,VLOOKUP(H404,[1]Film_Workers!$B$2:$BD$55,35,FALSE),D404=11,VLOOKUP(H404,[1]Film_Workers!$B$2:$BD$55,36,FALSE),D404=12,VLOOKUP(H404,[1]Film_Workers!$B$2:$BD$55,37,FALSE)),C404=2017,_xlfn.IFS(D404=1,VLOOKUP(H404,[1]Film_Workers!$B$2:$BD$55,38,FALSE),D404=2,VLOOKUP(H404,[1]Film_Workers!$B$2:$BD$55,39,FALSE),D404=3,VLOOKUP(H404,[1]Film_Workers!$B$2:$BD$55,40,FALSE),D404=4,VLOOKUP(H404,[1]Film_Workers!$B$2:$BD$55,41,FALSE),D404=5,VLOOKUP(H404,[1]Film_Workers!$B$2:$BD$55,42,FALSE),D404=6,VLOOKUP(H404,[1]Film_Workers!$B$2:$BD$55,43,FALSE),D404=7,VLOOKUP(H404,[1]Film_Workers!$B$2:$BD$55,43,FALSE),D404=8,VLOOKUP(H404,[1]Film_Workers!$B$2:$BD$55,44,FALSE),D404=9,VLOOKUP(H404,[1]Film_Workers!$B$2:$BD$55,45,FALSE),D404=10,VLOOKUP(H404,[1]Film_Workers!$B$2:$BD$55,46,FALSE),D404=11,VLOOKUP(H404,[1]Film_Workers!$B$2:$BD$55,47,FALSE),D404=12,VLOOKUP(H404,[1]Film_Workers!$B$2:$BD$55,48)),C404=2018,_xlfn.IFS(D404=1,VLOOKUP(H404,[1]Film_Workers!$B$2:$BD$55,49,FALSE),D404=2,VLOOKUP(H404,[1]Film_Workers!$B$2:$BD$55,50,FALSE),D404=3,VLOOKUP(H404,[1]Film_Workers!$B$2:$BD$55,51,FALSE),D404=4,VLOOKUP(H404,[1]Film_Workers!$B$2:$BD$55,52,FALSE),D404=5,VLOOKUP(H404,[1]Film_Workers!$B$2:$BD$55,53,FALSE),D404=6,VLOOKUP(H404,[1]Film_Workers!$B$2:$BD$55,54)))</f>
        <v>#N/A</v>
      </c>
      <c r="W404" t="e">
        <f>_xlfn.IFS(C404=2014,_xlfn.IFS(D404=1,VLOOKUP(H404,[1]Priv_Workers!$B$2:$BD$55,2,FALSE),D404=2,VLOOKUP(H404,[1]Priv_Workers!$B$2:$BD$55,3,FALSE),D404=3,VLOOKUP(H404,[1]Priv_Workers!$B$2:$BD$55,4,FALSE),D404=4,VLOOKUP(H404,[1]Priv_Workers!$B$2:$BD$55,5,FALSE),D404=5,VLOOKUP(H404,[1]Priv_Workers!$B$2:$BD$55,6,FALSE),D404=6,VLOOKUP(H404,[1]Priv_Workers!$B$2:$BD$55,7,FALSE),D404=7,VLOOKUP(H404,[1]Priv_Workers!$B$2:$BD$55,8,FALSE),D404=8,VLOOKUP(H404,[1]Priv_Workers!$B$2:$BD$55,9,FALSE),D404=9,VLOOKUP(H404,[1]Priv_Workers!$B$2:$BD$55,10,FALSE),D404=10,VLOOKUP(H404,[1]Priv_Workers!$B$2:$BD$55,11,FALSE),D404=11,VLOOKUP(H404,[1]Priv_Workers!$B$2:$BD$55,12,FALSE),D404=12,VLOOKUP(H404,[1]Priv_Workers!$B$2:$BD$55,13,FALSE)),C404=2015,_xlfn.IFS(D404=1,VLOOKUP(H404,[1]Priv_Workers!$B$2:$BD$55,14,FALSE),D404=2,VLOOKUP(H404,[1]Priv_Workers!$B$2:$BD$55,15,FALSE),D404=3,VLOOKUP(H404,[1]Priv_Workers!$B$2:$BD$55,16,FALSE),D404=4,VLOOKUP(H404,[1]Priv_Workers!$B$2:$BD$55,17,FALSE),D404=5,VLOOKUP(H404,[1]Priv_Workers!$B$2:$BD$55,18,FALSE),D404=6,VLOOKUP(H404,[1]Priv_Workers!$B$2:$BD$55,19,FALSE),D404=7,VLOOKUP(H404,[1]Priv_Workers!$B$2:$BD$55,20,FALSE),D404=8,VLOOKUP(H404,[1]Priv_Workers!$B$2:$BD$55,21,FALSE),D404=9,VLOOKUP(H404,[1]Priv_Workers!$B$2:$BD$55,22,FALSE),D404=10,VLOOKUP(H404,[1]Priv_Workers!$B$2:$BD$55,23,FALSE),D404=11,VLOOKUP(H404,[1]Priv_Workers!$B$2:$BD$55,24,FALSE),D404=12,VLOOKUP(H404,[1]Priv_Workers!$B$2:$BD$55,25,FALSE)),C404=2016,_xlfn.IFS(D404=1,VLOOKUP(H404,[1]Priv_Workers!$B$2:$BD$55,26,FALSE),D404=2,VLOOKUP(H404,[1]Priv_Workers!$B$2:$BD$55,27,FALSE),D404=3,VLOOKUP(H404,[1]Priv_Workers!$B$2:$BD$55,28,FALSE),D404=4,VLOOKUP(H404,[1]Priv_Workers!$B$2:$BD$55,29,FALSE),D404=5,VLOOKUP(H404,[1]Priv_Workers!$B$2:$BD$55,30,FALSE),D404=6,VLOOKUP(H404,[1]Priv_Workers!$B$2:$BD$55,31,FALSE),D404=7,VLOOKUP(H404,[1]Priv_Workers!$B$2:$BD$55,32,FALSE),D404=8,VLOOKUP(H404,[1]Priv_Workers!$B$2:$BD$55,33,FALSE),D404=9,VLOOKUP(H404,[1]Priv_Workers!$B$2:$BD$55,34,FALSE),D404=10,VLOOKUP(H404,[1]Priv_Workers!$B$2:$BD$55,35,FALSE),D404=11,VLOOKUP(H404,[1]Priv_Workers!$B$2:$BD$55,36,FALSE),D404=12,VLOOKUP(H404,[1]Priv_Workers!$B$2:$BD$55,37,FALSE)),C404=2017,_xlfn.IFS(D404=1,VLOOKUP(H404,[1]Priv_Workers!$B$2:$BD$55,38,FALSE),D404=2,VLOOKUP(H404,[1]Priv_Workers!$B$2:$BD$55,39,FALSE),D404=3,VLOOKUP(H404,[1]Priv_Workers!$B$2:$BD$55,40,FALSE),D404=4,VLOOKUP(H404,[1]Priv_Workers!$B$2:$BD$55,41,FALSE),D404=5,VLOOKUP(H404,[1]Priv_Workers!$B$2:$BD$55,42,FALSE),D404=6,VLOOKUP(H404,[1]Priv_Workers!$B$2:$BD$55,43,FALSE),D404=7,VLOOKUP(H404,[1]Priv_Workers!$B$2:$BD$55,43,FALSE),D404=8,VLOOKUP(H404,[1]Priv_Workers!$B$2:$BD$55,44,FALSE),D404=9,VLOOKUP(H404,[1]Priv_Workers!$B$2:$BD$55,45,FALSE),D404=10,VLOOKUP(H404,[1]Priv_Workers!$B$2:$BD$55,46,FALSE),D404=11,VLOOKUP(H404,[1]Priv_Workers!$B$2:$BD$55,47,FALSE),D404=12,VLOOKUP(H404,[1]Priv_Workers!$B$2:$BD$55,48)),C404=2018,_xlfn.IFS(D404=1,VLOOKUP(H404,[1]Priv_Workers!$B$2:$BD$55,49,FALSE),D404=2,VLOOKUP(H404,[1]Priv_Workers!$B$2:$BD$55,50,FALSE),D404=3,VLOOKUP(H404,[1]Priv_Workers!$B$2:$BD$55,51,FALSE),D404=4,VLOOKUP(H404,[1]Priv_Workers!$B$2:$BD$55,52,FALSE),D404=5,VLOOKUP(H404,[1]Priv_Workers!$B$2:$BD$55,53,FALSE),D404=6,VLOOKUP(H404,[1]Priv_Workers!$B$2:$BD$55,54)))</f>
        <v>#N/A</v>
      </c>
      <c r="X404" s="3" t="e">
        <f t="shared" si="51"/>
        <v>#N/A</v>
      </c>
      <c r="Y404" s="2" t="e">
        <f>_xlfn.IFS(C404=2014, _xlfn.IFS(E404=1, VLOOKUP(H404, [1]Wage_Info!$B$2:$AH$55, 2, FALSE), E404=2, VLOOKUP(H404, [1]Wage_Info!$B$2:$AH$55, 3, FALSE), E404=3, VLOOKUP(H404, [1]Wage_Info!$B$2:$AH$55, 4, FALSE), E404=4, VLOOKUP(H404, [1]Wage_Info!$B$2:$AH$55, 5, FALSE)), C404=2015, _xlfn.IFS(E404=1, VLOOKUP(H404, [1]Wage_Info!$B$2:$AH$55, 6, FALSE), E404=2, VLOOKUP(H404, [1]Wage_Info!$B$2:$AH$55, 7, FALSE), E404=3, VLOOKUP(H404, [1]Wage_Info!$B$2:$AH$55, 8, FALSE), E404=4, VLOOKUP(H404, [1]Wage_Info!$B$2:$AH$55, 9, FALSE)), C404=2016, _xlfn.IFS(E404=1, VLOOKUP(H404, [1]Wage_Info!$B$2:$AH$55, 10, FALSE), E404=2, VLOOKUP(H404, [1]Wage_Info!$B$2:$AH$55, 11, FALSE), E404=3, VLOOKUP(H404, [1]Wage_Info!$B$2:$AH$55, 12, FALSE), E404=4, VLOOKUP(H404, [1]Wage_Info!$B$2:$AH$55, 13, FALSE)), C404=2017, _xlfn.IFS(E404=1, VLOOKUP(H404, [1]Wage_Info!$B$2:$AH$55, 14, FALSE), E404=2, VLOOKUP(H404, [1]Wage_Info!$B$2:$AH$55, 15, FALSE), E404=3, VLOOKUP(H404, [1]Wage_Info!$B$2:$AH$55, 16, FALSE), E404=4, VLOOKUP(H404, [1]Wage_Info!$B$2:$AH$55, 17, FALSE)), C404 = 2018, _xlfn.IFS(E404=1, VLOOKUP(H404, [1]Wage_Info!$B$2:$AH$55, 18, FALSE), E404=3, VLOOKUP(H404, [1]Wage_Info!$B$2:$AH$55, 19, FALSE)))</f>
        <v>#N/A</v>
      </c>
      <c r="Z404" s="2" t="e">
        <f>_xlfn.IFS(C404=2014, _xlfn.IFS(E404=1, VLOOKUP(H404, [1]Wage_Info!$B$2:$AL$55, 20, FALSE), E404=2, VLOOKUP(H404, [1]Wage_Info!$B$2:$AL$55, 21, FALSE), E404=3, VLOOKUP(H404, [1]Wage_Info!$B$2:$AL$55, 22, FALSE), E404=4, VLOOKUP(H404, [1]Wage_Info!$B$2:$AL$55, 23, FALSE)), C404=2015, _xlfn.IFS(E404=1, VLOOKUP(H404, [1]Wage_Info!$B$2:$AL$55, 24, FALSE), E404=2, VLOOKUP(H404, [1]Wage_Info!$B$2:$AL$55, 25, FALSE), E404=3, VLOOKUP(H404, [1]Wage_Info!$B$2:$AL$55, 26, FALSE), E404=4, VLOOKUP(H404, [1]Wage_Info!$B$2:$AL$55, 27, FALSE)), C404=2016, _xlfn.IFS(E404=1, VLOOKUP(H404, [1]Wage_Info!$B$2:$AL$55, 28, FALSE), E404=2, VLOOKUP(H404, [1]Wage_Info!$B$2:$AL$55, 29, FALSE), E404=3, VLOOKUP(H404, [1]Wage_Info!$B$2:$AL$55, 30, FALSE), E404=4, VLOOKUP(H404, [1]Wage_Info!$B$2:$AL$55, 31, FALSE)), C404=2017, _xlfn.IFS(E404=1, VLOOKUP(H404, [1]Wage_Info!$B$2:$AL$55, 32, FALSE), E404=2, VLOOKUP(H404, [1]Wage_Info!$B$2:$AL$55, 33, FALSE), E404=3, VLOOKUP(H404, [1]Wage_Info!$B$2:$AL$55, 34, FALSE), E404=4, VLOOKUP(H404, [1]Wage_Info!$B$2:$AL$55, 35, FALSE)), C404 = 2018, _xlfn.IFS(E404=1, VLOOKUP(H404, [1]Wage_Info!$B$2:$AL$55, 36, FALSE), E404=2, VLOOKUP(H404, [1]Wage_Info!$B$2:$AL$55, 37, FALSE)))</f>
        <v>#N/A</v>
      </c>
      <c r="AA404" s="4" t="e">
        <f t="shared" si="52"/>
        <v>#N/A</v>
      </c>
      <c r="AB404">
        <f>[1]Key!C404</f>
        <v>1</v>
      </c>
      <c r="AC404">
        <f t="shared" si="53"/>
        <v>0</v>
      </c>
      <c r="AD404">
        <f t="shared" si="54"/>
        <v>0</v>
      </c>
      <c r="AE404">
        <f t="shared" si="55"/>
        <v>0</v>
      </c>
      <c r="AF404">
        <f>[1]Key!D404</f>
        <v>0</v>
      </c>
    </row>
    <row r="405" spans="1:32" x14ac:dyDescent="0.3">
      <c r="A405">
        <v>404</v>
      </c>
      <c r="B405">
        <v>84</v>
      </c>
      <c r="C405">
        <v>2014</v>
      </c>
      <c r="D405">
        <v>8</v>
      </c>
      <c r="E405">
        <f t="shared" si="48"/>
        <v>3</v>
      </c>
      <c r="F405">
        <v>2015</v>
      </c>
      <c r="G405" t="s">
        <v>77</v>
      </c>
      <c r="H405" s="1">
        <f>VALUE(IF(G405="foreign",53,SUBSTITUTE(G405,G405,VLOOKUP(G405,[1]Key!$G$2:$H$55,2,))))</f>
        <v>14</v>
      </c>
      <c r="I405" t="s">
        <v>47</v>
      </c>
      <c r="J405">
        <f>VALUE(_xlfn.IFS(I405="foreign",53,I405="fictional",54, I405="unspecified", 55, NOT(OR(I405="foreign",I405="fictional")),SUBSTITUTE(I405,I405,VLOOKUP(I405,[1]Key!$G$2:$H$55,2,))))</f>
        <v>55</v>
      </c>
      <c r="K405">
        <f t="shared" si="49"/>
        <v>0</v>
      </c>
      <c r="L405">
        <f>VLOOKUP(H405, [1]Key!$H$2:$K$54, 2)</f>
        <v>3</v>
      </c>
      <c r="M405">
        <f>VLOOKUP(J405, [1]Key!$H$2:$K$54, 2)</f>
        <v>0</v>
      </c>
      <c r="N405">
        <f>VLOOKUP("*"&amp;G405&amp;"*",[1]Key!$N$2:$O$6,2,FALSE)</f>
        <v>1</v>
      </c>
      <c r="O405">
        <f>VLOOKUP("*"&amp;G405&amp;"*",[1]Key!$R$2:$S$11,2,FALSE)</f>
        <v>1</v>
      </c>
      <c r="P405">
        <v>2799</v>
      </c>
      <c r="Q405" s="2">
        <v>10000000</v>
      </c>
      <c r="R405" t="s">
        <v>33</v>
      </c>
      <c r="S405">
        <f>VLOOKUP(R405, [1]Key!$U$2:$V$50, 2, FALSE)</f>
        <v>1</v>
      </c>
      <c r="T405">
        <f t="shared" si="50"/>
        <v>0</v>
      </c>
      <c r="U405">
        <f>_xlfn.IFS(C405=2018, VLOOKUP(H405, '[1]State Pop'!$B$2:$G$55,6),C405=2017, VLOOKUP(H405, '[1]State Pop'!$B$2:$F$55,5),C405=2016, VLOOKUP(H405, '[1]State Pop'!$B$2:$F$55,4), C405=2015, VLOOKUP(H405, '[1]State Pop'!$B$2:$F$55,3), C405=2014, VLOOKUP(H405, '[1]State Pop'!$B$2:$F$55,2))</f>
        <v>12882438</v>
      </c>
      <c r="V405">
        <f>_xlfn.IFS(C405=2014,_xlfn.IFS(D405=1,VLOOKUP(H405,[1]Film_Workers!$B$2:$BD$55,2,FALSE),D405=2,VLOOKUP(H405,[1]Film_Workers!$B$2:$BD$55,3,FALSE),D405=3,VLOOKUP(H405,[1]Film_Workers!$B$2:$BD$55,4,FALSE),D405=4,VLOOKUP(H405,[1]Film_Workers!$B$2:$BD$55,5,FALSE),D405=5,VLOOKUP(H405,[1]Film_Workers!$B$2:$BD$55,6,FALSE),D405=6,VLOOKUP(H405,[1]Film_Workers!$B$2:$BD$55,7,FALSE),D405=7,VLOOKUP(H405,[1]Film_Workers!$B$2:$BD$55,8,FALSE),D405=8,VLOOKUP(H405,[1]Film_Workers!$B$2:$BD$55,9,FALSE),D405=9,VLOOKUP(H405,[1]Film_Workers!$B$2:$BD$55,10,FALSE),D405=10,VLOOKUP(H405,[1]Film_Workers!$B$2:$BD$55,11,FALSE),D405=11,VLOOKUP(H405,[1]Film_Workers!$B$2:$BD$55,12,FALSE),D405=12,VLOOKUP(H405,[1]Film_Workers!$B$2:$BD$55,13,FALSE)),C405=2015,_xlfn.IFS(D405=1,VLOOKUP(H405,[1]Film_Workers!$B$2:$BD$55,14,FALSE),D405=2,VLOOKUP(H405,[1]Film_Workers!$B$2:$BD$55,15,FALSE),D405=3,VLOOKUP(H405,[1]Film_Workers!$B$2:$BD$55,16,FALSE),D405=4,VLOOKUP(H405,[1]Film_Workers!$B$2:$BD$55,17,FALSE),D405=5,VLOOKUP(H405,[1]Film_Workers!$B$2:$BD$55,18,FALSE),D405=6,VLOOKUP(H405,[1]Film_Workers!$B$2:$BD$55,19,FALSE),D405=7,VLOOKUP(H405,[1]Film_Workers!$B$2:$BD$55,20,FALSE),D405=8,VLOOKUP(H405,[1]Film_Workers!$B$2:$BD$55,21,FALSE),D405=9,VLOOKUP(H405,[1]Film_Workers!$B$2:$BD$55,22,FALSE),D405=10,VLOOKUP(H405,[1]Film_Workers!$B$2:$BD$55,23,FALSE),D405=11,VLOOKUP(H405,[1]Film_Workers!$B$2:$BD$55,24,FALSE),D405=12,VLOOKUP(H405,[1]Film_Workers!$B$2:$BD$55,25,FALSE)),C405=2016,_xlfn.IFS(D405=1,VLOOKUP(H405,[1]Film_Workers!$B$2:$BD$55,26,FALSE),D405=2,VLOOKUP(H405,[1]Film_Workers!$B$2:$BD$55,27,FALSE),D405=3,VLOOKUP(H405,[1]Film_Workers!$B$2:$BD$55,28,FALSE),D405=4,VLOOKUP(H405,[1]Film_Workers!$B$2:$BD$55,29,FALSE),D405=5,VLOOKUP(H405,[1]Film_Workers!$B$2:$BD$55,30,FALSE),D405=6,VLOOKUP(H405,[1]Film_Workers!$B$2:$BD$55,31,FALSE),D405=7,VLOOKUP(H405,[1]Film_Workers!$B$2:$BD$55,32,FALSE),D405=8,VLOOKUP(H405,[1]Film_Workers!$B$2:$BD$55,33,FALSE),D405=9,VLOOKUP(H405,[1]Film_Workers!$B$2:$BD$55,34,FALSE),D405=10,VLOOKUP(H405,[1]Film_Workers!$B$2:$BD$55,35,FALSE),D405=11,VLOOKUP(H405,[1]Film_Workers!$B$2:$BD$55,36,FALSE),D405=12,VLOOKUP(H405,[1]Film_Workers!$B$2:$BD$55,37,FALSE)),C405=2017,_xlfn.IFS(D405=1,VLOOKUP(H405,[1]Film_Workers!$B$2:$BD$55,38,FALSE),D405=2,VLOOKUP(H405,[1]Film_Workers!$B$2:$BD$55,39,FALSE),D405=3,VLOOKUP(H405,[1]Film_Workers!$B$2:$BD$55,40,FALSE),D405=4,VLOOKUP(H405,[1]Film_Workers!$B$2:$BD$55,41,FALSE),D405=5,VLOOKUP(H405,[1]Film_Workers!$B$2:$BD$55,42,FALSE),D405=6,VLOOKUP(H405,[1]Film_Workers!$B$2:$BD$55,43,FALSE),D405=7,VLOOKUP(H405,[1]Film_Workers!$B$2:$BD$55,43,FALSE),D405=8,VLOOKUP(H405,[1]Film_Workers!$B$2:$BD$55,44,FALSE),D405=9,VLOOKUP(H405,[1]Film_Workers!$B$2:$BD$55,45,FALSE),D405=10,VLOOKUP(H405,[1]Film_Workers!$B$2:$BD$55,46,FALSE),D405=11,VLOOKUP(H405,[1]Film_Workers!$B$2:$BD$55,47,FALSE),D405=12,VLOOKUP(H405,[1]Film_Workers!$B$2:$BD$55,48)),C405=2018,_xlfn.IFS(D405=1,VLOOKUP(H405,[1]Film_Workers!$B$2:$BD$55,49,FALSE),D405=2,VLOOKUP(H405,[1]Film_Workers!$B$2:$BD$55,50,FALSE),D405=3,VLOOKUP(H405,[1]Film_Workers!$B$2:$BD$55,51,FALSE),D405=4,VLOOKUP(H405,[1]Film_Workers!$B$2:$BD$55,52,FALSE),D405=5,VLOOKUP(H405,[1]Film_Workers!$B$2:$BD$55,53,FALSE),D405=6,VLOOKUP(H405,[1]Film_Workers!$B$2:$BD$55,54)))</f>
        <v>2093</v>
      </c>
      <c r="W405">
        <f>_xlfn.IFS(C405=2014,_xlfn.IFS(D405=1,VLOOKUP(H405,[1]Priv_Workers!$B$2:$BD$55,2,FALSE),D405=2,VLOOKUP(H405,[1]Priv_Workers!$B$2:$BD$55,3,FALSE),D405=3,VLOOKUP(H405,[1]Priv_Workers!$B$2:$BD$55,4,FALSE),D405=4,VLOOKUP(H405,[1]Priv_Workers!$B$2:$BD$55,5,FALSE),D405=5,VLOOKUP(H405,[1]Priv_Workers!$B$2:$BD$55,6,FALSE),D405=6,VLOOKUP(H405,[1]Priv_Workers!$B$2:$BD$55,7,FALSE),D405=7,VLOOKUP(H405,[1]Priv_Workers!$B$2:$BD$55,8,FALSE),D405=8,VLOOKUP(H405,[1]Priv_Workers!$B$2:$BD$55,9,FALSE),D405=9,VLOOKUP(H405,[1]Priv_Workers!$B$2:$BD$55,10,FALSE),D405=10,VLOOKUP(H405,[1]Priv_Workers!$B$2:$BD$55,11,FALSE),D405=11,VLOOKUP(H405,[1]Priv_Workers!$B$2:$BD$55,12,FALSE),D405=12,VLOOKUP(H405,[1]Priv_Workers!$B$2:$BD$55,13,FALSE)),C405=2015,_xlfn.IFS(D405=1,VLOOKUP(H405,[1]Priv_Workers!$B$2:$BD$55,14,FALSE),D405=2,VLOOKUP(H405,[1]Priv_Workers!$B$2:$BD$55,15,FALSE),D405=3,VLOOKUP(H405,[1]Priv_Workers!$B$2:$BD$55,16,FALSE),D405=4,VLOOKUP(H405,[1]Priv_Workers!$B$2:$BD$55,17,FALSE),D405=5,VLOOKUP(H405,[1]Priv_Workers!$B$2:$BD$55,18,FALSE),D405=6,VLOOKUP(H405,[1]Priv_Workers!$B$2:$BD$55,19,FALSE),D405=7,VLOOKUP(H405,[1]Priv_Workers!$B$2:$BD$55,20,FALSE),D405=8,VLOOKUP(H405,[1]Priv_Workers!$B$2:$BD$55,21,FALSE),D405=9,VLOOKUP(H405,[1]Priv_Workers!$B$2:$BD$55,22,FALSE),D405=10,VLOOKUP(H405,[1]Priv_Workers!$B$2:$BD$55,23,FALSE),D405=11,VLOOKUP(H405,[1]Priv_Workers!$B$2:$BD$55,24,FALSE),D405=12,VLOOKUP(H405,[1]Priv_Workers!$B$2:$BD$55,25,FALSE)),C405=2016,_xlfn.IFS(D405=1,VLOOKUP(H405,[1]Priv_Workers!$B$2:$BD$55,26,FALSE),D405=2,VLOOKUP(H405,[1]Priv_Workers!$B$2:$BD$55,27,FALSE),D405=3,VLOOKUP(H405,[1]Priv_Workers!$B$2:$BD$55,28,FALSE),D405=4,VLOOKUP(H405,[1]Priv_Workers!$B$2:$BD$55,29,FALSE),D405=5,VLOOKUP(H405,[1]Priv_Workers!$B$2:$BD$55,30,FALSE),D405=6,VLOOKUP(H405,[1]Priv_Workers!$B$2:$BD$55,31,FALSE),D405=7,VLOOKUP(H405,[1]Priv_Workers!$B$2:$BD$55,32,FALSE),D405=8,VLOOKUP(H405,[1]Priv_Workers!$B$2:$BD$55,33,FALSE),D405=9,VLOOKUP(H405,[1]Priv_Workers!$B$2:$BD$55,34,FALSE),D405=10,VLOOKUP(H405,[1]Priv_Workers!$B$2:$BD$55,35,FALSE),D405=11,VLOOKUP(H405,[1]Priv_Workers!$B$2:$BD$55,36,FALSE),D405=12,VLOOKUP(H405,[1]Priv_Workers!$B$2:$BD$55,37,FALSE)),C405=2017,_xlfn.IFS(D405=1,VLOOKUP(H405,[1]Priv_Workers!$B$2:$BD$55,38,FALSE),D405=2,VLOOKUP(H405,[1]Priv_Workers!$B$2:$BD$55,39,FALSE),D405=3,VLOOKUP(H405,[1]Priv_Workers!$B$2:$BD$55,40,FALSE),D405=4,VLOOKUP(H405,[1]Priv_Workers!$B$2:$BD$55,41,FALSE),D405=5,VLOOKUP(H405,[1]Priv_Workers!$B$2:$BD$55,42,FALSE),D405=6,VLOOKUP(H405,[1]Priv_Workers!$B$2:$BD$55,43,FALSE),D405=7,VLOOKUP(H405,[1]Priv_Workers!$B$2:$BD$55,43,FALSE),D405=8,VLOOKUP(H405,[1]Priv_Workers!$B$2:$BD$55,44,FALSE),D405=9,VLOOKUP(H405,[1]Priv_Workers!$B$2:$BD$55,45,FALSE),D405=10,VLOOKUP(H405,[1]Priv_Workers!$B$2:$BD$55,46,FALSE),D405=11,VLOOKUP(H405,[1]Priv_Workers!$B$2:$BD$55,47,FALSE),D405=12,VLOOKUP(H405,[1]Priv_Workers!$B$2:$BD$55,48)),C405=2018,_xlfn.IFS(D405=1,VLOOKUP(H405,[1]Priv_Workers!$B$2:$BD$55,49,FALSE),D405=2,VLOOKUP(H405,[1]Priv_Workers!$B$2:$BD$55,50,FALSE),D405=3,VLOOKUP(H405,[1]Priv_Workers!$B$2:$BD$55,51,FALSE),D405=4,VLOOKUP(H405,[1]Priv_Workers!$B$2:$BD$55,52,FALSE),D405=5,VLOOKUP(H405,[1]Priv_Workers!$B$2:$BD$55,53,FALSE),D405=6,VLOOKUP(H405,[1]Priv_Workers!$B$2:$BD$55,54)))</f>
        <v>5043124</v>
      </c>
      <c r="X405" s="3">
        <f t="shared" si="51"/>
        <v>4.1502053092487909E-4</v>
      </c>
      <c r="Y405" s="2">
        <f>_xlfn.IFS(C405=2014, _xlfn.IFS(E405=1, VLOOKUP(H405, [1]Wage_Info!$B$2:$AH$55, 2, FALSE), E405=2, VLOOKUP(H405, [1]Wage_Info!$B$2:$AH$55, 3, FALSE), E405=3, VLOOKUP(H405, [1]Wage_Info!$B$2:$AH$55, 4, FALSE), E405=4, VLOOKUP(H405, [1]Wage_Info!$B$2:$AH$55, 5, FALSE)), C405=2015, _xlfn.IFS(E405=1, VLOOKUP(H405, [1]Wage_Info!$B$2:$AH$55, 6, FALSE), E405=2, VLOOKUP(H405, [1]Wage_Info!$B$2:$AH$55, 7, FALSE), E405=3, VLOOKUP(H405, [1]Wage_Info!$B$2:$AH$55, 8, FALSE), E405=4, VLOOKUP(H405, [1]Wage_Info!$B$2:$AH$55, 9, FALSE)), C405=2016, _xlfn.IFS(E405=1, VLOOKUP(H405, [1]Wage_Info!$B$2:$AH$55, 10, FALSE), E405=2, VLOOKUP(H405, [1]Wage_Info!$B$2:$AH$55, 11, FALSE), E405=3, VLOOKUP(H405, [1]Wage_Info!$B$2:$AH$55, 12, FALSE), E405=4, VLOOKUP(H405, [1]Wage_Info!$B$2:$AH$55, 13, FALSE)), C405=2017, _xlfn.IFS(E405=1, VLOOKUP(H405, [1]Wage_Info!$B$2:$AH$55, 14, FALSE), E405=2, VLOOKUP(H405, [1]Wage_Info!$B$2:$AH$55, 15, FALSE), E405=3, VLOOKUP(H405, [1]Wage_Info!$B$2:$AH$55, 16, FALSE), E405=4, VLOOKUP(H405, [1]Wage_Info!$B$2:$AH$55, 17, FALSE)), C405 = 2018, _xlfn.IFS(E405=1, VLOOKUP(H405, [1]Wage_Info!$B$2:$AH$55, 18, FALSE), E405=3, VLOOKUP(H405, [1]Wage_Info!$B$2:$AH$55, 19, FALSE)))</f>
        <v>40680006</v>
      </c>
      <c r="Z405" s="2">
        <f>_xlfn.IFS(C405=2014, _xlfn.IFS(E405=1, VLOOKUP(H405, [1]Wage_Info!$B$2:$AL$55, 20, FALSE), E405=2, VLOOKUP(H405, [1]Wage_Info!$B$2:$AL$55, 21, FALSE), E405=3, VLOOKUP(H405, [1]Wage_Info!$B$2:$AL$55, 22, FALSE), E405=4, VLOOKUP(H405, [1]Wage_Info!$B$2:$AL$55, 23, FALSE)), C405=2015, _xlfn.IFS(E405=1, VLOOKUP(H405, [1]Wage_Info!$B$2:$AL$55, 24, FALSE), E405=2, VLOOKUP(H405, [1]Wage_Info!$B$2:$AL$55, 25, FALSE), E405=3, VLOOKUP(H405, [1]Wage_Info!$B$2:$AL$55, 26, FALSE), E405=4, VLOOKUP(H405, [1]Wage_Info!$B$2:$AL$55, 27, FALSE)), C405=2016, _xlfn.IFS(E405=1, VLOOKUP(H405, [1]Wage_Info!$B$2:$AL$55, 28, FALSE), E405=2, VLOOKUP(H405, [1]Wage_Info!$B$2:$AL$55, 29, FALSE), E405=3, VLOOKUP(H405, [1]Wage_Info!$B$2:$AL$55, 30, FALSE), E405=4, VLOOKUP(H405, [1]Wage_Info!$B$2:$AL$55, 31, FALSE)), C405=2017, _xlfn.IFS(E405=1, VLOOKUP(H405, [1]Wage_Info!$B$2:$AL$55, 32, FALSE), E405=2, VLOOKUP(H405, [1]Wage_Info!$B$2:$AL$55, 33, FALSE), E405=3, VLOOKUP(H405, [1]Wage_Info!$B$2:$AL$55, 34, FALSE), E405=4, VLOOKUP(H405, [1]Wage_Info!$B$2:$AL$55, 35, FALSE)), C405 = 2018, _xlfn.IFS(E405=1, VLOOKUP(H405, [1]Wage_Info!$B$2:$AL$55, 36, FALSE), E405=2, VLOOKUP(H405, [1]Wage_Info!$B$2:$AL$55, 37, FALSE)))</f>
        <v>64190819467</v>
      </c>
      <c r="AA405" s="4">
        <f t="shared" si="52"/>
        <v>6.3373557679713487E-4</v>
      </c>
      <c r="AB405">
        <f>[1]Key!C405</f>
        <v>1</v>
      </c>
      <c r="AC405">
        <f t="shared" si="53"/>
        <v>0</v>
      </c>
      <c r="AD405">
        <f t="shared" si="54"/>
        <v>0</v>
      </c>
      <c r="AE405">
        <f t="shared" si="55"/>
        <v>0</v>
      </c>
      <c r="AF405">
        <f>[1]Key!D405</f>
        <v>0</v>
      </c>
    </row>
    <row r="406" spans="1:32" x14ac:dyDescent="0.3">
      <c r="A406">
        <v>405</v>
      </c>
      <c r="B406">
        <v>85</v>
      </c>
      <c r="C406">
        <v>2013</v>
      </c>
      <c r="D406">
        <v>11</v>
      </c>
      <c r="E406">
        <f t="shared" si="48"/>
        <v>4</v>
      </c>
      <c r="F406">
        <v>2015</v>
      </c>
      <c r="G406" t="s">
        <v>32</v>
      </c>
      <c r="H406" s="1">
        <f>VALUE(IF(G406="foreign",53,SUBSTITUTE(G406,G406,VLOOKUP(G406,[1]Key!$G$2:$H$55,2,))))</f>
        <v>53</v>
      </c>
      <c r="I406" t="s">
        <v>32</v>
      </c>
      <c r="J406">
        <f>VALUE(_xlfn.IFS(I406="foreign",53,I406="fictional",54, I406="unspecified", 55, NOT(OR(I406="foreign",I406="fictional")),SUBSTITUTE(I406,I406,VLOOKUP(I406,[1]Key!$G$2:$H$55,2,))))</f>
        <v>53</v>
      </c>
      <c r="K406">
        <f t="shared" si="49"/>
        <v>1</v>
      </c>
      <c r="L406">
        <f>VLOOKUP(H406, [1]Key!$H$2:$K$54, 2)</f>
        <v>0</v>
      </c>
      <c r="M406">
        <f>VLOOKUP(J406, [1]Key!$H$2:$K$54, 2)</f>
        <v>0</v>
      </c>
      <c r="N406">
        <f>VLOOKUP("*"&amp;G406&amp;"*",[1]Key!$N$2:$O$6,2,FALSE)</f>
        <v>0</v>
      </c>
      <c r="O406">
        <f>VLOOKUP("*"&amp;G406&amp;"*",[1]Key!$R$2:$S$11,2,FALSE)</f>
        <v>0</v>
      </c>
      <c r="P406">
        <v>2797</v>
      </c>
      <c r="Q406" s="2">
        <v>40000000</v>
      </c>
      <c r="R406" t="s">
        <v>66</v>
      </c>
      <c r="S406">
        <f>VLOOKUP(R406, [1]Key!$U$2:$V$27, 2, FALSE)</f>
        <v>4</v>
      </c>
      <c r="T406">
        <f t="shared" si="50"/>
        <v>0</v>
      </c>
      <c r="U406" t="e">
        <f>_xlfn.IFS(C406=2018, VLOOKUP(H406, '[1]State Pop'!$B$2:$G$55,6),C406=2017, VLOOKUP(H406, '[1]State Pop'!$B$2:$F$55,5),C406=2016, VLOOKUP(H406, '[1]State Pop'!$B$2:$F$55,4), C406=2015, VLOOKUP(H406, '[1]State Pop'!$B$2:$F$55,3), C406=2014, VLOOKUP(H406, '[1]State Pop'!$B$2:$F$55,2))</f>
        <v>#N/A</v>
      </c>
      <c r="V406" t="e">
        <f>_xlfn.IFS(C406=2014,_xlfn.IFS(D406=1,VLOOKUP(H406,[1]Film_Workers!$B$2:$BD$55,2,FALSE),D406=2,VLOOKUP(H406,[1]Film_Workers!$B$2:$BD$55,3,FALSE),D406=3,VLOOKUP(H406,[1]Film_Workers!$B$2:$BD$55,4,FALSE),D406=4,VLOOKUP(H406,[1]Film_Workers!$B$2:$BD$55,5,FALSE),D406=5,VLOOKUP(H406,[1]Film_Workers!$B$2:$BD$55,6,FALSE),D406=6,VLOOKUP(H406,[1]Film_Workers!$B$2:$BD$55,7,FALSE),D406=7,VLOOKUP(H406,[1]Film_Workers!$B$2:$BD$55,8,FALSE),D406=8,VLOOKUP(H406,[1]Film_Workers!$B$2:$BD$55,9,FALSE),D406=9,VLOOKUP(H406,[1]Film_Workers!$B$2:$BD$55,10,FALSE),D406=10,VLOOKUP(H406,[1]Film_Workers!$B$2:$BD$55,11,FALSE),D406=11,VLOOKUP(H406,[1]Film_Workers!$B$2:$BD$55,12,FALSE),D406=12,VLOOKUP(H406,[1]Film_Workers!$B$2:$BD$55,13,FALSE)),C406=2015,_xlfn.IFS(D406=1,VLOOKUP(H406,[1]Film_Workers!$B$2:$BD$55,14,FALSE),D406=2,VLOOKUP(H406,[1]Film_Workers!$B$2:$BD$55,15,FALSE),D406=3,VLOOKUP(H406,[1]Film_Workers!$B$2:$BD$55,16,FALSE),D406=4,VLOOKUP(H406,[1]Film_Workers!$B$2:$BD$55,17,FALSE),D406=5,VLOOKUP(H406,[1]Film_Workers!$B$2:$BD$55,18,FALSE),D406=6,VLOOKUP(H406,[1]Film_Workers!$B$2:$BD$55,19,FALSE),D406=7,VLOOKUP(H406,[1]Film_Workers!$B$2:$BD$55,20,FALSE),D406=8,VLOOKUP(H406,[1]Film_Workers!$B$2:$BD$55,21,FALSE),D406=9,VLOOKUP(H406,[1]Film_Workers!$B$2:$BD$55,22,FALSE),D406=10,VLOOKUP(H406,[1]Film_Workers!$B$2:$BD$55,23,FALSE),D406=11,VLOOKUP(H406,[1]Film_Workers!$B$2:$BD$55,24,FALSE),D406=12,VLOOKUP(H406,[1]Film_Workers!$B$2:$BD$55,25,FALSE)),C406=2016,_xlfn.IFS(D406=1,VLOOKUP(H406,[1]Film_Workers!$B$2:$BD$55,26,FALSE),D406=2,VLOOKUP(H406,[1]Film_Workers!$B$2:$BD$55,27,FALSE),D406=3,VLOOKUP(H406,[1]Film_Workers!$B$2:$BD$55,28,FALSE),D406=4,VLOOKUP(H406,[1]Film_Workers!$B$2:$BD$55,29,FALSE),D406=5,VLOOKUP(H406,[1]Film_Workers!$B$2:$BD$55,30,FALSE),D406=6,VLOOKUP(H406,[1]Film_Workers!$B$2:$BD$55,31,FALSE),D406=7,VLOOKUP(H406,[1]Film_Workers!$B$2:$BD$55,32,FALSE),D406=8,VLOOKUP(H406,[1]Film_Workers!$B$2:$BD$55,33,FALSE),D406=9,VLOOKUP(H406,[1]Film_Workers!$B$2:$BD$55,34,FALSE),D406=10,VLOOKUP(H406,[1]Film_Workers!$B$2:$BD$55,35,FALSE),D406=11,VLOOKUP(H406,[1]Film_Workers!$B$2:$BD$55,36,FALSE),D406=12,VLOOKUP(H406,[1]Film_Workers!$B$2:$BD$55,37,FALSE)),C406=2017,_xlfn.IFS(D406=1,VLOOKUP(H406,[1]Film_Workers!$B$2:$BD$55,38,FALSE),D406=2,VLOOKUP(H406,[1]Film_Workers!$B$2:$BD$55,39,FALSE),D406=3,VLOOKUP(H406,[1]Film_Workers!$B$2:$BD$55,40,FALSE),D406=4,VLOOKUP(H406,[1]Film_Workers!$B$2:$BD$55,41,FALSE),D406=5,VLOOKUP(H406,[1]Film_Workers!$B$2:$BD$55,42,FALSE),D406=6,VLOOKUP(H406,[1]Film_Workers!$B$2:$BD$55,43,FALSE),D406=7,VLOOKUP(H406,[1]Film_Workers!$B$2:$BD$55,43,FALSE),D406=8,VLOOKUP(H406,[1]Film_Workers!$B$2:$BD$55,44,FALSE),D406=9,VLOOKUP(H406,[1]Film_Workers!$B$2:$BD$55,45,FALSE),D406=10,VLOOKUP(H406,[1]Film_Workers!$B$2:$BD$55,46,FALSE),D406=11,VLOOKUP(H406,[1]Film_Workers!$B$2:$BD$55,47,FALSE),D406=12,VLOOKUP(H406,[1]Film_Workers!$B$2:$BD$55,48)),C406=2018,_xlfn.IFS(D406=1,VLOOKUP(H406,[1]Film_Workers!$B$2:$BD$55,49,FALSE),D406=2,VLOOKUP(H406,[1]Film_Workers!$B$2:$BD$55,50,FALSE),D406=3,VLOOKUP(H406,[1]Film_Workers!$B$2:$BD$55,51,FALSE),D406=4,VLOOKUP(H406,[1]Film_Workers!$B$2:$BD$55,52,FALSE),D406=5,VLOOKUP(H406,[1]Film_Workers!$B$2:$BD$55,53,FALSE),D406=6,VLOOKUP(H406,[1]Film_Workers!$B$2:$BD$55,54)))</f>
        <v>#N/A</v>
      </c>
      <c r="W406" t="e">
        <f>_xlfn.IFS(C406=2014,_xlfn.IFS(D406=1,VLOOKUP(H406,[1]Priv_Workers!$B$2:$BD$55,2,FALSE),D406=2,VLOOKUP(H406,[1]Priv_Workers!$B$2:$BD$55,3,FALSE),D406=3,VLOOKUP(H406,[1]Priv_Workers!$B$2:$BD$55,4,FALSE),D406=4,VLOOKUP(H406,[1]Priv_Workers!$B$2:$BD$55,5,FALSE),D406=5,VLOOKUP(H406,[1]Priv_Workers!$B$2:$BD$55,6,FALSE),D406=6,VLOOKUP(H406,[1]Priv_Workers!$B$2:$BD$55,7,FALSE),D406=7,VLOOKUP(H406,[1]Priv_Workers!$B$2:$BD$55,8,FALSE),D406=8,VLOOKUP(H406,[1]Priv_Workers!$B$2:$BD$55,9,FALSE),D406=9,VLOOKUP(H406,[1]Priv_Workers!$B$2:$BD$55,10,FALSE),D406=10,VLOOKUP(H406,[1]Priv_Workers!$B$2:$BD$55,11,FALSE),D406=11,VLOOKUP(H406,[1]Priv_Workers!$B$2:$BD$55,12,FALSE),D406=12,VLOOKUP(H406,[1]Priv_Workers!$B$2:$BD$55,13,FALSE)),C406=2015,_xlfn.IFS(D406=1,VLOOKUP(H406,[1]Priv_Workers!$B$2:$BD$55,14,FALSE),D406=2,VLOOKUP(H406,[1]Priv_Workers!$B$2:$BD$55,15,FALSE),D406=3,VLOOKUP(H406,[1]Priv_Workers!$B$2:$BD$55,16,FALSE),D406=4,VLOOKUP(H406,[1]Priv_Workers!$B$2:$BD$55,17,FALSE),D406=5,VLOOKUP(H406,[1]Priv_Workers!$B$2:$BD$55,18,FALSE),D406=6,VLOOKUP(H406,[1]Priv_Workers!$B$2:$BD$55,19,FALSE),D406=7,VLOOKUP(H406,[1]Priv_Workers!$B$2:$BD$55,20,FALSE),D406=8,VLOOKUP(H406,[1]Priv_Workers!$B$2:$BD$55,21,FALSE),D406=9,VLOOKUP(H406,[1]Priv_Workers!$B$2:$BD$55,22,FALSE),D406=10,VLOOKUP(H406,[1]Priv_Workers!$B$2:$BD$55,23,FALSE),D406=11,VLOOKUP(H406,[1]Priv_Workers!$B$2:$BD$55,24,FALSE),D406=12,VLOOKUP(H406,[1]Priv_Workers!$B$2:$BD$55,25,FALSE)),C406=2016,_xlfn.IFS(D406=1,VLOOKUP(H406,[1]Priv_Workers!$B$2:$BD$55,26,FALSE),D406=2,VLOOKUP(H406,[1]Priv_Workers!$B$2:$BD$55,27,FALSE),D406=3,VLOOKUP(H406,[1]Priv_Workers!$B$2:$BD$55,28,FALSE),D406=4,VLOOKUP(H406,[1]Priv_Workers!$B$2:$BD$55,29,FALSE),D406=5,VLOOKUP(H406,[1]Priv_Workers!$B$2:$BD$55,30,FALSE),D406=6,VLOOKUP(H406,[1]Priv_Workers!$B$2:$BD$55,31,FALSE),D406=7,VLOOKUP(H406,[1]Priv_Workers!$B$2:$BD$55,32,FALSE),D406=8,VLOOKUP(H406,[1]Priv_Workers!$B$2:$BD$55,33,FALSE),D406=9,VLOOKUP(H406,[1]Priv_Workers!$B$2:$BD$55,34,FALSE),D406=10,VLOOKUP(H406,[1]Priv_Workers!$B$2:$BD$55,35,FALSE),D406=11,VLOOKUP(H406,[1]Priv_Workers!$B$2:$BD$55,36,FALSE),D406=12,VLOOKUP(H406,[1]Priv_Workers!$B$2:$BD$55,37,FALSE)),C406=2017,_xlfn.IFS(D406=1,VLOOKUP(H406,[1]Priv_Workers!$B$2:$BD$55,38,FALSE),D406=2,VLOOKUP(H406,[1]Priv_Workers!$B$2:$BD$55,39,FALSE),D406=3,VLOOKUP(H406,[1]Priv_Workers!$B$2:$BD$55,40,FALSE),D406=4,VLOOKUP(H406,[1]Priv_Workers!$B$2:$BD$55,41,FALSE),D406=5,VLOOKUP(H406,[1]Priv_Workers!$B$2:$BD$55,42,FALSE),D406=6,VLOOKUP(H406,[1]Priv_Workers!$B$2:$BD$55,43,FALSE),D406=7,VLOOKUP(H406,[1]Priv_Workers!$B$2:$BD$55,43,FALSE),D406=8,VLOOKUP(H406,[1]Priv_Workers!$B$2:$BD$55,44,FALSE),D406=9,VLOOKUP(H406,[1]Priv_Workers!$B$2:$BD$55,45,FALSE),D406=10,VLOOKUP(H406,[1]Priv_Workers!$B$2:$BD$55,46,FALSE),D406=11,VLOOKUP(H406,[1]Priv_Workers!$B$2:$BD$55,47,FALSE),D406=12,VLOOKUP(H406,[1]Priv_Workers!$B$2:$BD$55,48)),C406=2018,_xlfn.IFS(D406=1,VLOOKUP(H406,[1]Priv_Workers!$B$2:$BD$55,49,FALSE),D406=2,VLOOKUP(H406,[1]Priv_Workers!$B$2:$BD$55,50,FALSE),D406=3,VLOOKUP(H406,[1]Priv_Workers!$B$2:$BD$55,51,FALSE),D406=4,VLOOKUP(H406,[1]Priv_Workers!$B$2:$BD$55,52,FALSE),D406=5,VLOOKUP(H406,[1]Priv_Workers!$B$2:$BD$55,53,FALSE),D406=6,VLOOKUP(H406,[1]Priv_Workers!$B$2:$BD$55,54)))</f>
        <v>#N/A</v>
      </c>
      <c r="X406" s="3" t="e">
        <f t="shared" si="51"/>
        <v>#N/A</v>
      </c>
      <c r="Y406" s="2" t="e">
        <f>_xlfn.IFS(C406=2014, _xlfn.IFS(E406=1, VLOOKUP(H406, [1]Wage_Info!$B$2:$AH$55, 2, FALSE), E406=2, VLOOKUP(H406, [1]Wage_Info!$B$2:$AH$55, 3, FALSE), E406=3, VLOOKUP(H406, [1]Wage_Info!$B$2:$AH$55, 4, FALSE), E406=4, VLOOKUP(H406, [1]Wage_Info!$B$2:$AH$55, 5, FALSE)), C406=2015, _xlfn.IFS(E406=1, VLOOKUP(H406, [1]Wage_Info!$B$2:$AH$55, 6, FALSE), E406=2, VLOOKUP(H406, [1]Wage_Info!$B$2:$AH$55, 7, FALSE), E406=3, VLOOKUP(H406, [1]Wage_Info!$B$2:$AH$55, 8, FALSE), E406=4, VLOOKUP(H406, [1]Wage_Info!$B$2:$AH$55, 9, FALSE)), C406=2016, _xlfn.IFS(E406=1, VLOOKUP(H406, [1]Wage_Info!$B$2:$AH$55, 10, FALSE), E406=2, VLOOKUP(H406, [1]Wage_Info!$B$2:$AH$55, 11, FALSE), E406=3, VLOOKUP(H406, [1]Wage_Info!$B$2:$AH$55, 12, FALSE), E406=4, VLOOKUP(H406, [1]Wage_Info!$B$2:$AH$55, 13, FALSE)), C406=2017, _xlfn.IFS(E406=1, VLOOKUP(H406, [1]Wage_Info!$B$2:$AH$55, 14, FALSE), E406=2, VLOOKUP(H406, [1]Wage_Info!$B$2:$AH$55, 15, FALSE), E406=3, VLOOKUP(H406, [1]Wage_Info!$B$2:$AH$55, 16, FALSE), E406=4, VLOOKUP(H406, [1]Wage_Info!$B$2:$AH$55, 17, FALSE)), C406 = 2018, _xlfn.IFS(E406=1, VLOOKUP(H406, [1]Wage_Info!$B$2:$AH$55, 18, FALSE), E406=3, VLOOKUP(H406, [1]Wage_Info!$B$2:$AH$55, 19, FALSE)))</f>
        <v>#N/A</v>
      </c>
      <c r="Z406" s="2" t="e">
        <f>_xlfn.IFS(C406=2014, _xlfn.IFS(E406=1, VLOOKUP(H406, [1]Wage_Info!$B$2:$AL$55, 20, FALSE), E406=2, VLOOKUP(H406, [1]Wage_Info!$B$2:$AL$55, 21, FALSE), E406=3, VLOOKUP(H406, [1]Wage_Info!$B$2:$AL$55, 22, FALSE), E406=4, VLOOKUP(H406, [1]Wage_Info!$B$2:$AL$55, 23, FALSE)), C406=2015, _xlfn.IFS(E406=1, VLOOKUP(H406, [1]Wage_Info!$B$2:$AL$55, 24, FALSE), E406=2, VLOOKUP(H406, [1]Wage_Info!$B$2:$AL$55, 25, FALSE), E406=3, VLOOKUP(H406, [1]Wage_Info!$B$2:$AL$55, 26, FALSE), E406=4, VLOOKUP(H406, [1]Wage_Info!$B$2:$AL$55, 27, FALSE)), C406=2016, _xlfn.IFS(E406=1, VLOOKUP(H406, [1]Wage_Info!$B$2:$AL$55, 28, FALSE), E406=2, VLOOKUP(H406, [1]Wage_Info!$B$2:$AL$55, 29, FALSE), E406=3, VLOOKUP(H406, [1]Wage_Info!$B$2:$AL$55, 30, FALSE), E406=4, VLOOKUP(H406, [1]Wage_Info!$B$2:$AL$55, 31, FALSE)), C406=2017, _xlfn.IFS(E406=1, VLOOKUP(H406, [1]Wage_Info!$B$2:$AL$55, 32, FALSE), E406=2, VLOOKUP(H406, [1]Wage_Info!$B$2:$AL$55, 33, FALSE), E406=3, VLOOKUP(H406, [1]Wage_Info!$B$2:$AL$55, 34, FALSE), E406=4, VLOOKUP(H406, [1]Wage_Info!$B$2:$AL$55, 35, FALSE)), C406 = 2018, _xlfn.IFS(E406=1, VLOOKUP(H406, [1]Wage_Info!$B$2:$AL$55, 36, FALSE), E406=2, VLOOKUP(H406, [1]Wage_Info!$B$2:$AL$55, 37, FALSE)))</f>
        <v>#N/A</v>
      </c>
      <c r="AA406" s="4" t="e">
        <f t="shared" si="52"/>
        <v>#N/A</v>
      </c>
      <c r="AB406">
        <f>[1]Key!C406</f>
        <v>1</v>
      </c>
      <c r="AC406">
        <f t="shared" si="53"/>
        <v>0</v>
      </c>
      <c r="AD406">
        <f t="shared" si="54"/>
        <v>0</v>
      </c>
      <c r="AE406">
        <f t="shared" si="55"/>
        <v>0</v>
      </c>
      <c r="AF406">
        <f>[1]Key!D406</f>
        <v>0</v>
      </c>
    </row>
    <row r="407" spans="1:32" x14ac:dyDescent="0.3">
      <c r="A407">
        <v>406</v>
      </c>
      <c r="B407">
        <v>86</v>
      </c>
      <c r="C407">
        <v>2013</v>
      </c>
      <c r="D407">
        <v>10</v>
      </c>
      <c r="E407">
        <f t="shared" si="48"/>
        <v>4</v>
      </c>
      <c r="F407">
        <v>2015</v>
      </c>
      <c r="G407" t="s">
        <v>40</v>
      </c>
      <c r="H407" s="1">
        <f>VALUE(IF(G407="foreign",53,SUBSTITUTE(G407,G407,VLOOKUP(G407,[1]Key!$G$2:$H$55,2,))))</f>
        <v>5</v>
      </c>
      <c r="I407" t="s">
        <v>40</v>
      </c>
      <c r="J407">
        <f>VALUE(_xlfn.IFS(I407="foreign",53,I407="fictional",54, I407="unspecified", 55, NOT(OR(I407="foreign",I407="fictional")),SUBSTITUTE(I407,I407,VLOOKUP(I407,[1]Key!$G$2:$H$55,2,))))</f>
        <v>5</v>
      </c>
      <c r="K407">
        <f t="shared" si="49"/>
        <v>1</v>
      </c>
      <c r="L407">
        <f>VLOOKUP(H407, [1]Key!$H$2:$K$54, 2)</f>
        <v>3</v>
      </c>
      <c r="M407">
        <f>VLOOKUP(J407, [1]Key!$H$2:$K$54, 2)</f>
        <v>3</v>
      </c>
      <c r="N407">
        <f>VLOOKUP("*"&amp;G407&amp;"*",[1]Key!$N$2:$O$6,2,FALSE)</f>
        <v>4</v>
      </c>
      <c r="O407">
        <f>VLOOKUP("*"&amp;G407&amp;"*",[1]Key!$R$2:$S$11,2,FALSE)</f>
        <v>6</v>
      </c>
      <c r="P407">
        <v>2792</v>
      </c>
      <c r="Q407" s="2">
        <v>25000000</v>
      </c>
      <c r="R407" t="s">
        <v>34</v>
      </c>
      <c r="S407">
        <f>VLOOKUP(R407, [1]Key!$U$2:$V$27, 2, FALSE)</f>
        <v>2</v>
      </c>
      <c r="T407">
        <f t="shared" si="50"/>
        <v>0</v>
      </c>
      <c r="U407" t="e">
        <f>_xlfn.IFS(C407=2018, VLOOKUP(H407, '[1]State Pop'!$B$2:$G$55,6),C407=2017, VLOOKUP(H407, '[1]State Pop'!$B$2:$F$55,5),C407=2016, VLOOKUP(H407, '[1]State Pop'!$B$2:$F$55,4), C407=2015, VLOOKUP(H407, '[1]State Pop'!$B$2:$F$55,3), C407=2014, VLOOKUP(H407, '[1]State Pop'!$B$2:$F$55,2))</f>
        <v>#N/A</v>
      </c>
      <c r="V407" t="e">
        <f>_xlfn.IFS(C407=2014,_xlfn.IFS(D407=1,VLOOKUP(H407,[1]Film_Workers!$B$2:$BD$55,2,FALSE),D407=2,VLOOKUP(H407,[1]Film_Workers!$B$2:$BD$55,3,FALSE),D407=3,VLOOKUP(H407,[1]Film_Workers!$B$2:$BD$55,4,FALSE),D407=4,VLOOKUP(H407,[1]Film_Workers!$B$2:$BD$55,5,FALSE),D407=5,VLOOKUP(H407,[1]Film_Workers!$B$2:$BD$55,6,FALSE),D407=6,VLOOKUP(H407,[1]Film_Workers!$B$2:$BD$55,7,FALSE),D407=7,VLOOKUP(H407,[1]Film_Workers!$B$2:$BD$55,8,FALSE),D407=8,VLOOKUP(H407,[1]Film_Workers!$B$2:$BD$55,9,FALSE),D407=9,VLOOKUP(H407,[1]Film_Workers!$B$2:$BD$55,10,FALSE),D407=10,VLOOKUP(H407,[1]Film_Workers!$B$2:$BD$55,11,FALSE),D407=11,VLOOKUP(H407,[1]Film_Workers!$B$2:$BD$55,12,FALSE),D407=12,VLOOKUP(H407,[1]Film_Workers!$B$2:$BD$55,13,FALSE)),C407=2015,_xlfn.IFS(D407=1,VLOOKUP(H407,[1]Film_Workers!$B$2:$BD$55,14,FALSE),D407=2,VLOOKUP(H407,[1]Film_Workers!$B$2:$BD$55,15,FALSE),D407=3,VLOOKUP(H407,[1]Film_Workers!$B$2:$BD$55,16,FALSE),D407=4,VLOOKUP(H407,[1]Film_Workers!$B$2:$BD$55,17,FALSE),D407=5,VLOOKUP(H407,[1]Film_Workers!$B$2:$BD$55,18,FALSE),D407=6,VLOOKUP(H407,[1]Film_Workers!$B$2:$BD$55,19,FALSE),D407=7,VLOOKUP(H407,[1]Film_Workers!$B$2:$BD$55,20,FALSE),D407=8,VLOOKUP(H407,[1]Film_Workers!$B$2:$BD$55,21,FALSE),D407=9,VLOOKUP(H407,[1]Film_Workers!$B$2:$BD$55,22,FALSE),D407=10,VLOOKUP(H407,[1]Film_Workers!$B$2:$BD$55,23,FALSE),D407=11,VLOOKUP(H407,[1]Film_Workers!$B$2:$BD$55,24,FALSE),D407=12,VLOOKUP(H407,[1]Film_Workers!$B$2:$BD$55,25,FALSE)),C407=2016,_xlfn.IFS(D407=1,VLOOKUP(H407,[1]Film_Workers!$B$2:$BD$55,26,FALSE),D407=2,VLOOKUP(H407,[1]Film_Workers!$B$2:$BD$55,27,FALSE),D407=3,VLOOKUP(H407,[1]Film_Workers!$B$2:$BD$55,28,FALSE),D407=4,VLOOKUP(H407,[1]Film_Workers!$B$2:$BD$55,29,FALSE),D407=5,VLOOKUP(H407,[1]Film_Workers!$B$2:$BD$55,30,FALSE),D407=6,VLOOKUP(H407,[1]Film_Workers!$B$2:$BD$55,31,FALSE),D407=7,VLOOKUP(H407,[1]Film_Workers!$B$2:$BD$55,32,FALSE),D407=8,VLOOKUP(H407,[1]Film_Workers!$B$2:$BD$55,33,FALSE),D407=9,VLOOKUP(H407,[1]Film_Workers!$B$2:$BD$55,34,FALSE),D407=10,VLOOKUP(H407,[1]Film_Workers!$B$2:$BD$55,35,FALSE),D407=11,VLOOKUP(H407,[1]Film_Workers!$B$2:$BD$55,36,FALSE),D407=12,VLOOKUP(H407,[1]Film_Workers!$B$2:$BD$55,37,FALSE)),C407=2017,_xlfn.IFS(D407=1,VLOOKUP(H407,[1]Film_Workers!$B$2:$BD$55,38,FALSE),D407=2,VLOOKUP(H407,[1]Film_Workers!$B$2:$BD$55,39,FALSE),D407=3,VLOOKUP(H407,[1]Film_Workers!$B$2:$BD$55,40,FALSE),D407=4,VLOOKUP(H407,[1]Film_Workers!$B$2:$BD$55,41,FALSE),D407=5,VLOOKUP(H407,[1]Film_Workers!$B$2:$BD$55,42,FALSE),D407=6,VLOOKUP(H407,[1]Film_Workers!$B$2:$BD$55,43,FALSE),D407=7,VLOOKUP(H407,[1]Film_Workers!$B$2:$BD$55,43,FALSE),D407=8,VLOOKUP(H407,[1]Film_Workers!$B$2:$BD$55,44,FALSE),D407=9,VLOOKUP(H407,[1]Film_Workers!$B$2:$BD$55,45,FALSE),D407=10,VLOOKUP(H407,[1]Film_Workers!$B$2:$BD$55,46,FALSE),D407=11,VLOOKUP(H407,[1]Film_Workers!$B$2:$BD$55,47,FALSE),D407=12,VLOOKUP(H407,[1]Film_Workers!$B$2:$BD$55,48)),C407=2018,_xlfn.IFS(D407=1,VLOOKUP(H407,[1]Film_Workers!$B$2:$BD$55,49,FALSE),D407=2,VLOOKUP(H407,[1]Film_Workers!$B$2:$BD$55,50,FALSE),D407=3,VLOOKUP(H407,[1]Film_Workers!$B$2:$BD$55,51,FALSE),D407=4,VLOOKUP(H407,[1]Film_Workers!$B$2:$BD$55,52,FALSE),D407=5,VLOOKUP(H407,[1]Film_Workers!$B$2:$BD$55,53,FALSE),D407=6,VLOOKUP(H407,[1]Film_Workers!$B$2:$BD$55,54)))</f>
        <v>#N/A</v>
      </c>
      <c r="W407" t="e">
        <f>_xlfn.IFS(C407=2014,_xlfn.IFS(D407=1,VLOOKUP(H407,[1]Priv_Workers!$B$2:$BD$55,2,FALSE),D407=2,VLOOKUP(H407,[1]Priv_Workers!$B$2:$BD$55,3,FALSE),D407=3,VLOOKUP(H407,[1]Priv_Workers!$B$2:$BD$55,4,FALSE),D407=4,VLOOKUP(H407,[1]Priv_Workers!$B$2:$BD$55,5,FALSE),D407=5,VLOOKUP(H407,[1]Priv_Workers!$B$2:$BD$55,6,FALSE),D407=6,VLOOKUP(H407,[1]Priv_Workers!$B$2:$BD$55,7,FALSE),D407=7,VLOOKUP(H407,[1]Priv_Workers!$B$2:$BD$55,8,FALSE),D407=8,VLOOKUP(H407,[1]Priv_Workers!$B$2:$BD$55,9,FALSE),D407=9,VLOOKUP(H407,[1]Priv_Workers!$B$2:$BD$55,10,FALSE),D407=10,VLOOKUP(H407,[1]Priv_Workers!$B$2:$BD$55,11,FALSE),D407=11,VLOOKUP(H407,[1]Priv_Workers!$B$2:$BD$55,12,FALSE),D407=12,VLOOKUP(H407,[1]Priv_Workers!$B$2:$BD$55,13,FALSE)),C407=2015,_xlfn.IFS(D407=1,VLOOKUP(H407,[1]Priv_Workers!$B$2:$BD$55,14,FALSE),D407=2,VLOOKUP(H407,[1]Priv_Workers!$B$2:$BD$55,15,FALSE),D407=3,VLOOKUP(H407,[1]Priv_Workers!$B$2:$BD$55,16,FALSE),D407=4,VLOOKUP(H407,[1]Priv_Workers!$B$2:$BD$55,17,FALSE),D407=5,VLOOKUP(H407,[1]Priv_Workers!$B$2:$BD$55,18,FALSE),D407=6,VLOOKUP(H407,[1]Priv_Workers!$B$2:$BD$55,19,FALSE),D407=7,VLOOKUP(H407,[1]Priv_Workers!$B$2:$BD$55,20,FALSE),D407=8,VLOOKUP(H407,[1]Priv_Workers!$B$2:$BD$55,21,FALSE),D407=9,VLOOKUP(H407,[1]Priv_Workers!$B$2:$BD$55,22,FALSE),D407=10,VLOOKUP(H407,[1]Priv_Workers!$B$2:$BD$55,23,FALSE),D407=11,VLOOKUP(H407,[1]Priv_Workers!$B$2:$BD$55,24,FALSE),D407=12,VLOOKUP(H407,[1]Priv_Workers!$B$2:$BD$55,25,FALSE)),C407=2016,_xlfn.IFS(D407=1,VLOOKUP(H407,[1]Priv_Workers!$B$2:$BD$55,26,FALSE),D407=2,VLOOKUP(H407,[1]Priv_Workers!$B$2:$BD$55,27,FALSE),D407=3,VLOOKUP(H407,[1]Priv_Workers!$B$2:$BD$55,28,FALSE),D407=4,VLOOKUP(H407,[1]Priv_Workers!$B$2:$BD$55,29,FALSE),D407=5,VLOOKUP(H407,[1]Priv_Workers!$B$2:$BD$55,30,FALSE),D407=6,VLOOKUP(H407,[1]Priv_Workers!$B$2:$BD$55,31,FALSE),D407=7,VLOOKUP(H407,[1]Priv_Workers!$B$2:$BD$55,32,FALSE),D407=8,VLOOKUP(H407,[1]Priv_Workers!$B$2:$BD$55,33,FALSE),D407=9,VLOOKUP(H407,[1]Priv_Workers!$B$2:$BD$55,34,FALSE),D407=10,VLOOKUP(H407,[1]Priv_Workers!$B$2:$BD$55,35,FALSE),D407=11,VLOOKUP(H407,[1]Priv_Workers!$B$2:$BD$55,36,FALSE),D407=12,VLOOKUP(H407,[1]Priv_Workers!$B$2:$BD$55,37,FALSE)),C407=2017,_xlfn.IFS(D407=1,VLOOKUP(H407,[1]Priv_Workers!$B$2:$BD$55,38,FALSE),D407=2,VLOOKUP(H407,[1]Priv_Workers!$B$2:$BD$55,39,FALSE),D407=3,VLOOKUP(H407,[1]Priv_Workers!$B$2:$BD$55,40,FALSE),D407=4,VLOOKUP(H407,[1]Priv_Workers!$B$2:$BD$55,41,FALSE),D407=5,VLOOKUP(H407,[1]Priv_Workers!$B$2:$BD$55,42,FALSE),D407=6,VLOOKUP(H407,[1]Priv_Workers!$B$2:$BD$55,43,FALSE),D407=7,VLOOKUP(H407,[1]Priv_Workers!$B$2:$BD$55,43,FALSE),D407=8,VLOOKUP(H407,[1]Priv_Workers!$B$2:$BD$55,44,FALSE),D407=9,VLOOKUP(H407,[1]Priv_Workers!$B$2:$BD$55,45,FALSE),D407=10,VLOOKUP(H407,[1]Priv_Workers!$B$2:$BD$55,46,FALSE),D407=11,VLOOKUP(H407,[1]Priv_Workers!$B$2:$BD$55,47,FALSE),D407=12,VLOOKUP(H407,[1]Priv_Workers!$B$2:$BD$55,48)),C407=2018,_xlfn.IFS(D407=1,VLOOKUP(H407,[1]Priv_Workers!$B$2:$BD$55,49,FALSE),D407=2,VLOOKUP(H407,[1]Priv_Workers!$B$2:$BD$55,50,FALSE),D407=3,VLOOKUP(H407,[1]Priv_Workers!$B$2:$BD$55,51,FALSE),D407=4,VLOOKUP(H407,[1]Priv_Workers!$B$2:$BD$55,52,FALSE),D407=5,VLOOKUP(H407,[1]Priv_Workers!$B$2:$BD$55,53,FALSE),D407=6,VLOOKUP(H407,[1]Priv_Workers!$B$2:$BD$55,54)))</f>
        <v>#N/A</v>
      </c>
      <c r="X407" s="3" t="e">
        <f t="shared" si="51"/>
        <v>#N/A</v>
      </c>
      <c r="Y407" s="2" t="e">
        <f>_xlfn.IFS(C407=2014, _xlfn.IFS(E407=1, VLOOKUP(H407, [1]Wage_Info!$B$2:$AH$55, 2, FALSE), E407=2, VLOOKUP(H407, [1]Wage_Info!$B$2:$AH$55, 3, FALSE), E407=3, VLOOKUP(H407, [1]Wage_Info!$B$2:$AH$55, 4, FALSE), E407=4, VLOOKUP(H407, [1]Wage_Info!$B$2:$AH$55, 5, FALSE)), C407=2015, _xlfn.IFS(E407=1, VLOOKUP(H407, [1]Wage_Info!$B$2:$AH$55, 6, FALSE), E407=2, VLOOKUP(H407, [1]Wage_Info!$B$2:$AH$55, 7, FALSE), E407=3, VLOOKUP(H407, [1]Wage_Info!$B$2:$AH$55, 8, FALSE), E407=4, VLOOKUP(H407, [1]Wage_Info!$B$2:$AH$55, 9, FALSE)), C407=2016, _xlfn.IFS(E407=1, VLOOKUP(H407, [1]Wage_Info!$B$2:$AH$55, 10, FALSE), E407=2, VLOOKUP(H407, [1]Wage_Info!$B$2:$AH$55, 11, FALSE), E407=3, VLOOKUP(H407, [1]Wage_Info!$B$2:$AH$55, 12, FALSE), E407=4, VLOOKUP(H407, [1]Wage_Info!$B$2:$AH$55, 13, FALSE)), C407=2017, _xlfn.IFS(E407=1, VLOOKUP(H407, [1]Wage_Info!$B$2:$AH$55, 14, FALSE), E407=2, VLOOKUP(H407, [1]Wage_Info!$B$2:$AH$55, 15, FALSE), E407=3, VLOOKUP(H407, [1]Wage_Info!$B$2:$AH$55, 16, FALSE), E407=4, VLOOKUP(H407, [1]Wage_Info!$B$2:$AH$55, 17, FALSE)), C407 = 2018, _xlfn.IFS(E407=1, VLOOKUP(H407, [1]Wage_Info!$B$2:$AH$55, 18, FALSE), E407=3, VLOOKUP(H407, [1]Wage_Info!$B$2:$AH$55, 19, FALSE)))</f>
        <v>#N/A</v>
      </c>
      <c r="Z407" s="2" t="e">
        <f>_xlfn.IFS(C407=2014, _xlfn.IFS(E407=1, VLOOKUP(H407, [1]Wage_Info!$B$2:$AL$55, 20, FALSE), E407=2, VLOOKUP(H407, [1]Wage_Info!$B$2:$AL$55, 21, FALSE), E407=3, VLOOKUP(H407, [1]Wage_Info!$B$2:$AL$55, 22, FALSE), E407=4, VLOOKUP(H407, [1]Wage_Info!$B$2:$AL$55, 23, FALSE)), C407=2015, _xlfn.IFS(E407=1, VLOOKUP(H407, [1]Wage_Info!$B$2:$AL$55, 24, FALSE), E407=2, VLOOKUP(H407, [1]Wage_Info!$B$2:$AL$55, 25, FALSE), E407=3, VLOOKUP(H407, [1]Wage_Info!$B$2:$AL$55, 26, FALSE), E407=4, VLOOKUP(H407, [1]Wage_Info!$B$2:$AL$55, 27, FALSE)), C407=2016, _xlfn.IFS(E407=1, VLOOKUP(H407, [1]Wage_Info!$B$2:$AL$55, 28, FALSE), E407=2, VLOOKUP(H407, [1]Wage_Info!$B$2:$AL$55, 29, FALSE), E407=3, VLOOKUP(H407, [1]Wage_Info!$B$2:$AL$55, 30, FALSE), E407=4, VLOOKUP(H407, [1]Wage_Info!$B$2:$AL$55, 31, FALSE)), C407=2017, _xlfn.IFS(E407=1, VLOOKUP(H407, [1]Wage_Info!$B$2:$AL$55, 32, FALSE), E407=2, VLOOKUP(H407, [1]Wage_Info!$B$2:$AL$55, 33, FALSE), E407=3, VLOOKUP(H407, [1]Wage_Info!$B$2:$AL$55, 34, FALSE), E407=4, VLOOKUP(H407, [1]Wage_Info!$B$2:$AL$55, 35, FALSE)), C407 = 2018, _xlfn.IFS(E407=1, VLOOKUP(H407, [1]Wage_Info!$B$2:$AL$55, 36, FALSE), E407=2, VLOOKUP(H407, [1]Wage_Info!$B$2:$AL$55, 37, FALSE)))</f>
        <v>#N/A</v>
      </c>
      <c r="AA407" s="4" t="e">
        <f t="shared" si="52"/>
        <v>#N/A</v>
      </c>
      <c r="AB407">
        <f>[1]Key!C407</f>
        <v>1</v>
      </c>
      <c r="AC407">
        <f t="shared" si="53"/>
        <v>1</v>
      </c>
      <c r="AD407">
        <f t="shared" si="54"/>
        <v>0</v>
      </c>
      <c r="AE407">
        <f t="shared" si="55"/>
        <v>1</v>
      </c>
      <c r="AF407">
        <f>[1]Key!D407</f>
        <v>0</v>
      </c>
    </row>
    <row r="408" spans="1:32" x14ac:dyDescent="0.3">
      <c r="A408">
        <v>407</v>
      </c>
      <c r="B408">
        <v>87</v>
      </c>
      <c r="C408">
        <v>2014</v>
      </c>
      <c r="D408">
        <v>4</v>
      </c>
      <c r="E408">
        <f t="shared" si="48"/>
        <v>2</v>
      </c>
      <c r="F408">
        <v>2015</v>
      </c>
      <c r="G408" t="s">
        <v>75</v>
      </c>
      <c r="H408" s="1">
        <f>VALUE(IF(G408="foreign",53,SUBSTITUTE(G408,G408,VLOOKUP(G408,[1]Key!$G$2:$H$55,2,))))</f>
        <v>19</v>
      </c>
      <c r="I408" t="s">
        <v>134</v>
      </c>
      <c r="J408">
        <f>VALUE(_xlfn.IFS(I408="foreign",53,I408="fictional",54, I408="unspecified", 55, NOT(OR(I408="foreign",I408="fictional")),SUBSTITUTE(I408,I408,VLOOKUP(I408,[1]Key!$G$2:$H$55,2,))))</f>
        <v>49</v>
      </c>
      <c r="K408">
        <f t="shared" si="49"/>
        <v>0</v>
      </c>
      <c r="L408">
        <f>VLOOKUP(H408, [1]Key!$H$2:$K$54, 2)</f>
        <v>4</v>
      </c>
      <c r="M408">
        <f>VLOOKUP(J408, [1]Key!$H$2:$K$54, 2)</f>
        <v>3</v>
      </c>
      <c r="N408">
        <f>VLOOKUP("*"&amp;G408&amp;"*",[1]Key!$N$2:$O$6,2,FALSE)</f>
        <v>3</v>
      </c>
      <c r="O408">
        <f>VLOOKUP("*"&amp;G408&amp;"*",[1]Key!$R$2:$S$11,2,FALSE)</f>
        <v>9</v>
      </c>
      <c r="P408">
        <v>2778</v>
      </c>
      <c r="Q408" s="2">
        <v>28000000</v>
      </c>
      <c r="R408" t="s">
        <v>49</v>
      </c>
      <c r="S408">
        <f>VLOOKUP(R408, [1]Key!$U$2:$V$50, 2, FALSE)</f>
        <v>7</v>
      </c>
      <c r="T408">
        <f t="shared" si="50"/>
        <v>1</v>
      </c>
      <c r="U408">
        <f>_xlfn.IFS(C408=2018, VLOOKUP(H408, '[1]State Pop'!$B$2:$G$55,6),C408=2017, VLOOKUP(H408, '[1]State Pop'!$B$2:$F$55,5),C408=2016, VLOOKUP(H408, '[1]State Pop'!$B$2:$F$55,4), C408=2015, VLOOKUP(H408, '[1]State Pop'!$B$2:$F$55,3), C408=2014, VLOOKUP(H408, '[1]State Pop'!$B$2:$F$55,2))</f>
        <v>4648797</v>
      </c>
      <c r="V408">
        <f>_xlfn.IFS(C408=2014,_xlfn.IFS(D408=1,VLOOKUP(H408,[1]Film_Workers!$B$2:$BD$55,2,FALSE),D408=2,VLOOKUP(H408,[1]Film_Workers!$B$2:$BD$55,3,FALSE),D408=3,VLOOKUP(H408,[1]Film_Workers!$B$2:$BD$55,4,FALSE),D408=4,VLOOKUP(H408,[1]Film_Workers!$B$2:$BD$55,5,FALSE),D408=5,VLOOKUP(H408,[1]Film_Workers!$B$2:$BD$55,6,FALSE),D408=6,VLOOKUP(H408,[1]Film_Workers!$B$2:$BD$55,7,FALSE),D408=7,VLOOKUP(H408,[1]Film_Workers!$B$2:$BD$55,8,FALSE),D408=8,VLOOKUP(H408,[1]Film_Workers!$B$2:$BD$55,9,FALSE),D408=9,VLOOKUP(H408,[1]Film_Workers!$B$2:$BD$55,10,FALSE),D408=10,VLOOKUP(H408,[1]Film_Workers!$B$2:$BD$55,11,FALSE),D408=11,VLOOKUP(H408,[1]Film_Workers!$B$2:$BD$55,12,FALSE),D408=12,VLOOKUP(H408,[1]Film_Workers!$B$2:$BD$55,13,FALSE)),C408=2015,_xlfn.IFS(D408=1,VLOOKUP(H408,[1]Film_Workers!$B$2:$BD$55,14,FALSE),D408=2,VLOOKUP(H408,[1]Film_Workers!$B$2:$BD$55,15,FALSE),D408=3,VLOOKUP(H408,[1]Film_Workers!$B$2:$BD$55,16,FALSE),D408=4,VLOOKUP(H408,[1]Film_Workers!$B$2:$BD$55,17,FALSE),D408=5,VLOOKUP(H408,[1]Film_Workers!$B$2:$BD$55,18,FALSE),D408=6,VLOOKUP(H408,[1]Film_Workers!$B$2:$BD$55,19,FALSE),D408=7,VLOOKUP(H408,[1]Film_Workers!$B$2:$BD$55,20,FALSE),D408=8,VLOOKUP(H408,[1]Film_Workers!$B$2:$BD$55,21,FALSE),D408=9,VLOOKUP(H408,[1]Film_Workers!$B$2:$BD$55,22,FALSE),D408=10,VLOOKUP(H408,[1]Film_Workers!$B$2:$BD$55,23,FALSE),D408=11,VLOOKUP(H408,[1]Film_Workers!$B$2:$BD$55,24,FALSE),D408=12,VLOOKUP(H408,[1]Film_Workers!$B$2:$BD$55,25,FALSE)),C408=2016,_xlfn.IFS(D408=1,VLOOKUP(H408,[1]Film_Workers!$B$2:$BD$55,26,FALSE),D408=2,VLOOKUP(H408,[1]Film_Workers!$B$2:$BD$55,27,FALSE),D408=3,VLOOKUP(H408,[1]Film_Workers!$B$2:$BD$55,28,FALSE),D408=4,VLOOKUP(H408,[1]Film_Workers!$B$2:$BD$55,29,FALSE),D408=5,VLOOKUP(H408,[1]Film_Workers!$B$2:$BD$55,30,FALSE),D408=6,VLOOKUP(H408,[1]Film_Workers!$B$2:$BD$55,31,FALSE),D408=7,VLOOKUP(H408,[1]Film_Workers!$B$2:$BD$55,32,FALSE),D408=8,VLOOKUP(H408,[1]Film_Workers!$B$2:$BD$55,33,FALSE),D408=9,VLOOKUP(H408,[1]Film_Workers!$B$2:$BD$55,34,FALSE),D408=10,VLOOKUP(H408,[1]Film_Workers!$B$2:$BD$55,35,FALSE),D408=11,VLOOKUP(H408,[1]Film_Workers!$B$2:$BD$55,36,FALSE),D408=12,VLOOKUP(H408,[1]Film_Workers!$B$2:$BD$55,37,FALSE)),C408=2017,_xlfn.IFS(D408=1,VLOOKUP(H408,[1]Film_Workers!$B$2:$BD$55,38,FALSE),D408=2,VLOOKUP(H408,[1]Film_Workers!$B$2:$BD$55,39,FALSE),D408=3,VLOOKUP(H408,[1]Film_Workers!$B$2:$BD$55,40,FALSE),D408=4,VLOOKUP(H408,[1]Film_Workers!$B$2:$BD$55,41,FALSE),D408=5,VLOOKUP(H408,[1]Film_Workers!$B$2:$BD$55,42,FALSE),D408=6,VLOOKUP(H408,[1]Film_Workers!$B$2:$BD$55,43,FALSE),D408=7,VLOOKUP(H408,[1]Film_Workers!$B$2:$BD$55,43,FALSE),D408=8,VLOOKUP(H408,[1]Film_Workers!$B$2:$BD$55,44,FALSE),D408=9,VLOOKUP(H408,[1]Film_Workers!$B$2:$BD$55,45,FALSE),D408=10,VLOOKUP(H408,[1]Film_Workers!$B$2:$BD$55,46,FALSE),D408=11,VLOOKUP(H408,[1]Film_Workers!$B$2:$BD$55,47,FALSE),D408=12,VLOOKUP(H408,[1]Film_Workers!$B$2:$BD$55,48)),C408=2018,_xlfn.IFS(D408=1,VLOOKUP(H408,[1]Film_Workers!$B$2:$BD$55,49,FALSE),D408=2,VLOOKUP(H408,[1]Film_Workers!$B$2:$BD$55,50,FALSE),D408=3,VLOOKUP(H408,[1]Film_Workers!$B$2:$BD$55,51,FALSE),D408=4,VLOOKUP(H408,[1]Film_Workers!$B$2:$BD$55,52,FALSE),D408=5,VLOOKUP(H408,[1]Film_Workers!$B$2:$BD$55,53,FALSE),D408=6,VLOOKUP(H408,[1]Film_Workers!$B$2:$BD$55,54)))</f>
        <v>5574</v>
      </c>
      <c r="W408">
        <f>_xlfn.IFS(C408=2014,_xlfn.IFS(D408=1,VLOOKUP(H408,[1]Priv_Workers!$B$2:$BD$55,2,FALSE),D408=2,VLOOKUP(H408,[1]Priv_Workers!$B$2:$BD$55,3,FALSE),D408=3,VLOOKUP(H408,[1]Priv_Workers!$B$2:$BD$55,4,FALSE),D408=4,VLOOKUP(H408,[1]Priv_Workers!$B$2:$BD$55,5,FALSE),D408=5,VLOOKUP(H408,[1]Priv_Workers!$B$2:$BD$55,6,FALSE),D408=6,VLOOKUP(H408,[1]Priv_Workers!$B$2:$BD$55,7,FALSE),D408=7,VLOOKUP(H408,[1]Priv_Workers!$B$2:$BD$55,8,FALSE),D408=8,VLOOKUP(H408,[1]Priv_Workers!$B$2:$BD$55,9,FALSE),D408=9,VLOOKUP(H408,[1]Priv_Workers!$B$2:$BD$55,10,FALSE),D408=10,VLOOKUP(H408,[1]Priv_Workers!$B$2:$BD$55,11,FALSE),D408=11,VLOOKUP(H408,[1]Priv_Workers!$B$2:$BD$55,12,FALSE),D408=12,VLOOKUP(H408,[1]Priv_Workers!$B$2:$BD$55,13,FALSE)),C408=2015,_xlfn.IFS(D408=1,VLOOKUP(H408,[1]Priv_Workers!$B$2:$BD$55,14,FALSE),D408=2,VLOOKUP(H408,[1]Priv_Workers!$B$2:$BD$55,15,FALSE),D408=3,VLOOKUP(H408,[1]Priv_Workers!$B$2:$BD$55,16,FALSE),D408=4,VLOOKUP(H408,[1]Priv_Workers!$B$2:$BD$55,17,FALSE),D408=5,VLOOKUP(H408,[1]Priv_Workers!$B$2:$BD$55,18,FALSE),D408=6,VLOOKUP(H408,[1]Priv_Workers!$B$2:$BD$55,19,FALSE),D408=7,VLOOKUP(H408,[1]Priv_Workers!$B$2:$BD$55,20,FALSE),D408=8,VLOOKUP(H408,[1]Priv_Workers!$B$2:$BD$55,21,FALSE),D408=9,VLOOKUP(H408,[1]Priv_Workers!$B$2:$BD$55,22,FALSE),D408=10,VLOOKUP(H408,[1]Priv_Workers!$B$2:$BD$55,23,FALSE),D408=11,VLOOKUP(H408,[1]Priv_Workers!$B$2:$BD$55,24,FALSE),D408=12,VLOOKUP(H408,[1]Priv_Workers!$B$2:$BD$55,25,FALSE)),C408=2016,_xlfn.IFS(D408=1,VLOOKUP(H408,[1]Priv_Workers!$B$2:$BD$55,26,FALSE),D408=2,VLOOKUP(H408,[1]Priv_Workers!$B$2:$BD$55,27,FALSE),D408=3,VLOOKUP(H408,[1]Priv_Workers!$B$2:$BD$55,28,FALSE),D408=4,VLOOKUP(H408,[1]Priv_Workers!$B$2:$BD$55,29,FALSE),D408=5,VLOOKUP(H408,[1]Priv_Workers!$B$2:$BD$55,30,FALSE),D408=6,VLOOKUP(H408,[1]Priv_Workers!$B$2:$BD$55,31,FALSE),D408=7,VLOOKUP(H408,[1]Priv_Workers!$B$2:$BD$55,32,FALSE),D408=8,VLOOKUP(H408,[1]Priv_Workers!$B$2:$BD$55,33,FALSE),D408=9,VLOOKUP(H408,[1]Priv_Workers!$B$2:$BD$55,34,FALSE),D408=10,VLOOKUP(H408,[1]Priv_Workers!$B$2:$BD$55,35,FALSE),D408=11,VLOOKUP(H408,[1]Priv_Workers!$B$2:$BD$55,36,FALSE),D408=12,VLOOKUP(H408,[1]Priv_Workers!$B$2:$BD$55,37,FALSE)),C408=2017,_xlfn.IFS(D408=1,VLOOKUP(H408,[1]Priv_Workers!$B$2:$BD$55,38,FALSE),D408=2,VLOOKUP(H408,[1]Priv_Workers!$B$2:$BD$55,39,FALSE),D408=3,VLOOKUP(H408,[1]Priv_Workers!$B$2:$BD$55,40,FALSE),D408=4,VLOOKUP(H408,[1]Priv_Workers!$B$2:$BD$55,41,FALSE),D408=5,VLOOKUP(H408,[1]Priv_Workers!$B$2:$BD$55,42,FALSE),D408=6,VLOOKUP(H408,[1]Priv_Workers!$B$2:$BD$55,43,FALSE),D408=7,VLOOKUP(H408,[1]Priv_Workers!$B$2:$BD$55,43,FALSE),D408=8,VLOOKUP(H408,[1]Priv_Workers!$B$2:$BD$55,44,FALSE),D408=9,VLOOKUP(H408,[1]Priv_Workers!$B$2:$BD$55,45,FALSE),D408=10,VLOOKUP(H408,[1]Priv_Workers!$B$2:$BD$55,46,FALSE),D408=11,VLOOKUP(H408,[1]Priv_Workers!$B$2:$BD$55,47,FALSE),D408=12,VLOOKUP(H408,[1]Priv_Workers!$B$2:$BD$55,48)),C408=2018,_xlfn.IFS(D408=1,VLOOKUP(H408,[1]Priv_Workers!$B$2:$BD$55,49,FALSE),D408=2,VLOOKUP(H408,[1]Priv_Workers!$B$2:$BD$55,50,FALSE),D408=3,VLOOKUP(H408,[1]Priv_Workers!$B$2:$BD$55,51,FALSE),D408=4,VLOOKUP(H408,[1]Priv_Workers!$B$2:$BD$55,52,FALSE),D408=5,VLOOKUP(H408,[1]Priv_Workers!$B$2:$BD$55,53,FALSE),D408=6,VLOOKUP(H408,[1]Priv_Workers!$B$2:$BD$55,54)))</f>
        <v>1601535</v>
      </c>
      <c r="X408" s="3">
        <f t="shared" si="51"/>
        <v>3.4804109807153763E-3</v>
      </c>
      <c r="Y408" s="2">
        <f>_xlfn.IFS(C408=2014, _xlfn.IFS(E408=1, VLOOKUP(H408, [1]Wage_Info!$B$2:$AH$55, 2, FALSE), E408=2, VLOOKUP(H408, [1]Wage_Info!$B$2:$AH$55, 3, FALSE), E408=3, VLOOKUP(H408, [1]Wage_Info!$B$2:$AH$55, 4, FALSE), E408=4, VLOOKUP(H408, [1]Wage_Info!$B$2:$AH$55, 5, FALSE)), C408=2015, _xlfn.IFS(E408=1, VLOOKUP(H408, [1]Wage_Info!$B$2:$AH$55, 6, FALSE), E408=2, VLOOKUP(H408, [1]Wage_Info!$B$2:$AH$55, 7, FALSE), E408=3, VLOOKUP(H408, [1]Wage_Info!$B$2:$AH$55, 8, FALSE), E408=4, VLOOKUP(H408, [1]Wage_Info!$B$2:$AH$55, 9, FALSE)), C408=2016, _xlfn.IFS(E408=1, VLOOKUP(H408, [1]Wage_Info!$B$2:$AH$55, 10, FALSE), E408=2, VLOOKUP(H408, [1]Wage_Info!$B$2:$AH$55, 11, FALSE), E408=3, VLOOKUP(H408, [1]Wage_Info!$B$2:$AH$55, 12, FALSE), E408=4, VLOOKUP(H408, [1]Wage_Info!$B$2:$AH$55, 13, FALSE)), C408=2017, _xlfn.IFS(E408=1, VLOOKUP(H408, [1]Wage_Info!$B$2:$AH$55, 14, FALSE), E408=2, VLOOKUP(H408, [1]Wage_Info!$B$2:$AH$55, 15, FALSE), E408=3, VLOOKUP(H408, [1]Wage_Info!$B$2:$AH$55, 16, FALSE), E408=4, VLOOKUP(H408, [1]Wage_Info!$B$2:$AH$55, 17, FALSE)), C408 = 2018, _xlfn.IFS(E408=1, VLOOKUP(H408, [1]Wage_Info!$B$2:$AH$55, 18, FALSE), E408=3, VLOOKUP(H408, [1]Wage_Info!$B$2:$AH$55, 19, FALSE)))</f>
        <v>80265988</v>
      </c>
      <c r="Z408" s="2">
        <f>_xlfn.IFS(C408=2014, _xlfn.IFS(E408=1, VLOOKUP(H408, [1]Wage_Info!$B$2:$AL$55, 20, FALSE), E408=2, VLOOKUP(H408, [1]Wage_Info!$B$2:$AL$55, 21, FALSE), E408=3, VLOOKUP(H408, [1]Wage_Info!$B$2:$AL$55, 22, FALSE), E408=4, VLOOKUP(H408, [1]Wage_Info!$B$2:$AL$55, 23, FALSE)), C408=2015, _xlfn.IFS(E408=1, VLOOKUP(H408, [1]Wage_Info!$B$2:$AL$55, 24, FALSE), E408=2, VLOOKUP(H408, [1]Wage_Info!$B$2:$AL$55, 25, FALSE), E408=3, VLOOKUP(H408, [1]Wage_Info!$B$2:$AL$55, 26, FALSE), E408=4, VLOOKUP(H408, [1]Wage_Info!$B$2:$AL$55, 27, FALSE)), C408=2016, _xlfn.IFS(E408=1, VLOOKUP(H408, [1]Wage_Info!$B$2:$AL$55, 28, FALSE), E408=2, VLOOKUP(H408, [1]Wage_Info!$B$2:$AL$55, 29, FALSE), E408=3, VLOOKUP(H408, [1]Wage_Info!$B$2:$AL$55, 30, FALSE), E408=4, VLOOKUP(H408, [1]Wage_Info!$B$2:$AL$55, 31, FALSE)), C408=2017, _xlfn.IFS(E408=1, VLOOKUP(H408, [1]Wage_Info!$B$2:$AL$55, 32, FALSE), E408=2, VLOOKUP(H408, [1]Wage_Info!$B$2:$AL$55, 33, FALSE), E408=3, VLOOKUP(H408, [1]Wage_Info!$B$2:$AL$55, 34, FALSE), E408=4, VLOOKUP(H408, [1]Wage_Info!$B$2:$AL$55, 35, FALSE)), C408 = 2018, _xlfn.IFS(E408=1, VLOOKUP(H408, [1]Wage_Info!$B$2:$AL$55, 36, FALSE), E408=2, VLOOKUP(H408, [1]Wage_Info!$B$2:$AL$55, 37, FALSE)))</f>
        <v>17677015171</v>
      </c>
      <c r="AA408" s="4">
        <f t="shared" si="52"/>
        <v>4.5406980320795475E-3</v>
      </c>
      <c r="AB408">
        <f>[1]Key!C408</f>
        <v>1</v>
      </c>
      <c r="AC408">
        <f t="shared" si="53"/>
        <v>0</v>
      </c>
      <c r="AD408">
        <f t="shared" si="54"/>
        <v>0</v>
      </c>
      <c r="AE408">
        <f t="shared" si="55"/>
        <v>0</v>
      </c>
      <c r="AF408">
        <f>[1]Key!D408</f>
        <v>0</v>
      </c>
    </row>
    <row r="409" spans="1:32" x14ac:dyDescent="0.3">
      <c r="A409">
        <v>408</v>
      </c>
      <c r="B409">
        <v>88</v>
      </c>
      <c r="C409">
        <v>2013</v>
      </c>
      <c r="D409">
        <v>11</v>
      </c>
      <c r="E409">
        <f t="shared" si="48"/>
        <v>4</v>
      </c>
      <c r="F409">
        <v>2015</v>
      </c>
      <c r="G409" t="s">
        <v>72</v>
      </c>
      <c r="H409" s="1">
        <f>VALUE(IF(G409="foreign",53,SUBSTITUTE(G409,G409,VLOOKUP(G409,[1]Key!$G$2:$H$55,2,))))</f>
        <v>22</v>
      </c>
      <c r="I409" t="s">
        <v>139</v>
      </c>
      <c r="J409">
        <f>VALUE(_xlfn.IFS(I409="foreign",53,I409="fictional",54, I409="unspecified", 55, NOT(OR(I409="foreign",I409="fictional")),SUBSTITUTE(I409,I409,VLOOKUP(I409,[1]Key!$G$2:$H$55,2,))))</f>
        <v>38</v>
      </c>
      <c r="K409">
        <f t="shared" si="49"/>
        <v>0</v>
      </c>
      <c r="L409">
        <f>VLOOKUP(H409, [1]Key!$H$2:$K$54, 2)</f>
        <v>4</v>
      </c>
      <c r="M409">
        <f>VLOOKUP(J409, [1]Key!$H$2:$K$54, 2)</f>
        <v>2</v>
      </c>
      <c r="N409">
        <f>VLOOKUP("*"&amp;G409&amp;"*",[1]Key!$N$2:$O$6,2,FALSE)</f>
        <v>2</v>
      </c>
      <c r="O409">
        <f>VLOOKUP("*"&amp;G409&amp;"*",[1]Key!$R$2:$S$11,2,FALSE)</f>
        <v>5</v>
      </c>
      <c r="P409">
        <v>2777</v>
      </c>
      <c r="Q409" s="2">
        <v>35000000</v>
      </c>
      <c r="R409" t="s">
        <v>66</v>
      </c>
      <c r="S409">
        <f>VLOOKUP(R409, [1]Key!$U$2:$V$27, 2, FALSE)</f>
        <v>4</v>
      </c>
      <c r="T409">
        <f t="shared" si="50"/>
        <v>0</v>
      </c>
      <c r="U409" t="e">
        <f>_xlfn.IFS(C409=2018, VLOOKUP(H409, '[1]State Pop'!$B$2:$G$55,6),C409=2017, VLOOKUP(H409, '[1]State Pop'!$B$2:$F$55,5),C409=2016, VLOOKUP(H409, '[1]State Pop'!$B$2:$F$55,4), C409=2015, VLOOKUP(H409, '[1]State Pop'!$B$2:$F$55,3), C409=2014, VLOOKUP(H409, '[1]State Pop'!$B$2:$F$55,2))</f>
        <v>#N/A</v>
      </c>
      <c r="V409" t="e">
        <f>_xlfn.IFS(C409=2014,_xlfn.IFS(D409=1,VLOOKUP(H409,[1]Film_Workers!$B$2:$BD$55,2,FALSE),D409=2,VLOOKUP(H409,[1]Film_Workers!$B$2:$BD$55,3,FALSE),D409=3,VLOOKUP(H409,[1]Film_Workers!$B$2:$BD$55,4,FALSE),D409=4,VLOOKUP(H409,[1]Film_Workers!$B$2:$BD$55,5,FALSE),D409=5,VLOOKUP(H409,[1]Film_Workers!$B$2:$BD$55,6,FALSE),D409=6,VLOOKUP(H409,[1]Film_Workers!$B$2:$BD$55,7,FALSE),D409=7,VLOOKUP(H409,[1]Film_Workers!$B$2:$BD$55,8,FALSE),D409=8,VLOOKUP(H409,[1]Film_Workers!$B$2:$BD$55,9,FALSE),D409=9,VLOOKUP(H409,[1]Film_Workers!$B$2:$BD$55,10,FALSE),D409=10,VLOOKUP(H409,[1]Film_Workers!$B$2:$BD$55,11,FALSE),D409=11,VLOOKUP(H409,[1]Film_Workers!$B$2:$BD$55,12,FALSE),D409=12,VLOOKUP(H409,[1]Film_Workers!$B$2:$BD$55,13,FALSE)),C409=2015,_xlfn.IFS(D409=1,VLOOKUP(H409,[1]Film_Workers!$B$2:$BD$55,14,FALSE),D409=2,VLOOKUP(H409,[1]Film_Workers!$B$2:$BD$55,15,FALSE),D409=3,VLOOKUP(H409,[1]Film_Workers!$B$2:$BD$55,16,FALSE),D409=4,VLOOKUP(H409,[1]Film_Workers!$B$2:$BD$55,17,FALSE),D409=5,VLOOKUP(H409,[1]Film_Workers!$B$2:$BD$55,18,FALSE),D409=6,VLOOKUP(H409,[1]Film_Workers!$B$2:$BD$55,19,FALSE),D409=7,VLOOKUP(H409,[1]Film_Workers!$B$2:$BD$55,20,FALSE),D409=8,VLOOKUP(H409,[1]Film_Workers!$B$2:$BD$55,21,FALSE),D409=9,VLOOKUP(H409,[1]Film_Workers!$B$2:$BD$55,22,FALSE),D409=10,VLOOKUP(H409,[1]Film_Workers!$B$2:$BD$55,23,FALSE),D409=11,VLOOKUP(H409,[1]Film_Workers!$B$2:$BD$55,24,FALSE),D409=12,VLOOKUP(H409,[1]Film_Workers!$B$2:$BD$55,25,FALSE)),C409=2016,_xlfn.IFS(D409=1,VLOOKUP(H409,[1]Film_Workers!$B$2:$BD$55,26,FALSE),D409=2,VLOOKUP(H409,[1]Film_Workers!$B$2:$BD$55,27,FALSE),D409=3,VLOOKUP(H409,[1]Film_Workers!$B$2:$BD$55,28,FALSE),D409=4,VLOOKUP(H409,[1]Film_Workers!$B$2:$BD$55,29,FALSE),D409=5,VLOOKUP(H409,[1]Film_Workers!$B$2:$BD$55,30,FALSE),D409=6,VLOOKUP(H409,[1]Film_Workers!$B$2:$BD$55,31,FALSE),D409=7,VLOOKUP(H409,[1]Film_Workers!$B$2:$BD$55,32,FALSE),D409=8,VLOOKUP(H409,[1]Film_Workers!$B$2:$BD$55,33,FALSE),D409=9,VLOOKUP(H409,[1]Film_Workers!$B$2:$BD$55,34,FALSE),D409=10,VLOOKUP(H409,[1]Film_Workers!$B$2:$BD$55,35,FALSE),D409=11,VLOOKUP(H409,[1]Film_Workers!$B$2:$BD$55,36,FALSE),D409=12,VLOOKUP(H409,[1]Film_Workers!$B$2:$BD$55,37,FALSE)),C409=2017,_xlfn.IFS(D409=1,VLOOKUP(H409,[1]Film_Workers!$B$2:$BD$55,38,FALSE),D409=2,VLOOKUP(H409,[1]Film_Workers!$B$2:$BD$55,39,FALSE),D409=3,VLOOKUP(H409,[1]Film_Workers!$B$2:$BD$55,40,FALSE),D409=4,VLOOKUP(H409,[1]Film_Workers!$B$2:$BD$55,41,FALSE),D409=5,VLOOKUP(H409,[1]Film_Workers!$B$2:$BD$55,42,FALSE),D409=6,VLOOKUP(H409,[1]Film_Workers!$B$2:$BD$55,43,FALSE),D409=7,VLOOKUP(H409,[1]Film_Workers!$B$2:$BD$55,43,FALSE),D409=8,VLOOKUP(H409,[1]Film_Workers!$B$2:$BD$55,44,FALSE),D409=9,VLOOKUP(H409,[1]Film_Workers!$B$2:$BD$55,45,FALSE),D409=10,VLOOKUP(H409,[1]Film_Workers!$B$2:$BD$55,46,FALSE),D409=11,VLOOKUP(H409,[1]Film_Workers!$B$2:$BD$55,47,FALSE),D409=12,VLOOKUP(H409,[1]Film_Workers!$B$2:$BD$55,48)),C409=2018,_xlfn.IFS(D409=1,VLOOKUP(H409,[1]Film_Workers!$B$2:$BD$55,49,FALSE),D409=2,VLOOKUP(H409,[1]Film_Workers!$B$2:$BD$55,50,FALSE),D409=3,VLOOKUP(H409,[1]Film_Workers!$B$2:$BD$55,51,FALSE),D409=4,VLOOKUP(H409,[1]Film_Workers!$B$2:$BD$55,52,FALSE),D409=5,VLOOKUP(H409,[1]Film_Workers!$B$2:$BD$55,53,FALSE),D409=6,VLOOKUP(H409,[1]Film_Workers!$B$2:$BD$55,54)))</f>
        <v>#N/A</v>
      </c>
      <c r="W409" t="e">
        <f>_xlfn.IFS(C409=2014,_xlfn.IFS(D409=1,VLOOKUP(H409,[1]Priv_Workers!$B$2:$BD$55,2,FALSE),D409=2,VLOOKUP(H409,[1]Priv_Workers!$B$2:$BD$55,3,FALSE),D409=3,VLOOKUP(H409,[1]Priv_Workers!$B$2:$BD$55,4,FALSE),D409=4,VLOOKUP(H409,[1]Priv_Workers!$B$2:$BD$55,5,FALSE),D409=5,VLOOKUP(H409,[1]Priv_Workers!$B$2:$BD$55,6,FALSE),D409=6,VLOOKUP(H409,[1]Priv_Workers!$B$2:$BD$55,7,FALSE),D409=7,VLOOKUP(H409,[1]Priv_Workers!$B$2:$BD$55,8,FALSE),D409=8,VLOOKUP(H409,[1]Priv_Workers!$B$2:$BD$55,9,FALSE),D409=9,VLOOKUP(H409,[1]Priv_Workers!$B$2:$BD$55,10,FALSE),D409=10,VLOOKUP(H409,[1]Priv_Workers!$B$2:$BD$55,11,FALSE),D409=11,VLOOKUP(H409,[1]Priv_Workers!$B$2:$BD$55,12,FALSE),D409=12,VLOOKUP(H409,[1]Priv_Workers!$B$2:$BD$55,13,FALSE)),C409=2015,_xlfn.IFS(D409=1,VLOOKUP(H409,[1]Priv_Workers!$B$2:$BD$55,14,FALSE),D409=2,VLOOKUP(H409,[1]Priv_Workers!$B$2:$BD$55,15,FALSE),D409=3,VLOOKUP(H409,[1]Priv_Workers!$B$2:$BD$55,16,FALSE),D409=4,VLOOKUP(H409,[1]Priv_Workers!$B$2:$BD$55,17,FALSE),D409=5,VLOOKUP(H409,[1]Priv_Workers!$B$2:$BD$55,18,FALSE),D409=6,VLOOKUP(H409,[1]Priv_Workers!$B$2:$BD$55,19,FALSE),D409=7,VLOOKUP(H409,[1]Priv_Workers!$B$2:$BD$55,20,FALSE),D409=8,VLOOKUP(H409,[1]Priv_Workers!$B$2:$BD$55,21,FALSE),D409=9,VLOOKUP(H409,[1]Priv_Workers!$B$2:$BD$55,22,FALSE),D409=10,VLOOKUP(H409,[1]Priv_Workers!$B$2:$BD$55,23,FALSE),D409=11,VLOOKUP(H409,[1]Priv_Workers!$B$2:$BD$55,24,FALSE),D409=12,VLOOKUP(H409,[1]Priv_Workers!$B$2:$BD$55,25,FALSE)),C409=2016,_xlfn.IFS(D409=1,VLOOKUP(H409,[1]Priv_Workers!$B$2:$BD$55,26,FALSE),D409=2,VLOOKUP(H409,[1]Priv_Workers!$B$2:$BD$55,27,FALSE),D409=3,VLOOKUP(H409,[1]Priv_Workers!$B$2:$BD$55,28,FALSE),D409=4,VLOOKUP(H409,[1]Priv_Workers!$B$2:$BD$55,29,FALSE),D409=5,VLOOKUP(H409,[1]Priv_Workers!$B$2:$BD$55,30,FALSE),D409=6,VLOOKUP(H409,[1]Priv_Workers!$B$2:$BD$55,31,FALSE),D409=7,VLOOKUP(H409,[1]Priv_Workers!$B$2:$BD$55,32,FALSE),D409=8,VLOOKUP(H409,[1]Priv_Workers!$B$2:$BD$55,33,FALSE),D409=9,VLOOKUP(H409,[1]Priv_Workers!$B$2:$BD$55,34,FALSE),D409=10,VLOOKUP(H409,[1]Priv_Workers!$B$2:$BD$55,35,FALSE),D409=11,VLOOKUP(H409,[1]Priv_Workers!$B$2:$BD$55,36,FALSE),D409=12,VLOOKUP(H409,[1]Priv_Workers!$B$2:$BD$55,37,FALSE)),C409=2017,_xlfn.IFS(D409=1,VLOOKUP(H409,[1]Priv_Workers!$B$2:$BD$55,38,FALSE),D409=2,VLOOKUP(H409,[1]Priv_Workers!$B$2:$BD$55,39,FALSE),D409=3,VLOOKUP(H409,[1]Priv_Workers!$B$2:$BD$55,40,FALSE),D409=4,VLOOKUP(H409,[1]Priv_Workers!$B$2:$BD$55,41,FALSE),D409=5,VLOOKUP(H409,[1]Priv_Workers!$B$2:$BD$55,42,FALSE),D409=6,VLOOKUP(H409,[1]Priv_Workers!$B$2:$BD$55,43,FALSE),D409=7,VLOOKUP(H409,[1]Priv_Workers!$B$2:$BD$55,43,FALSE),D409=8,VLOOKUP(H409,[1]Priv_Workers!$B$2:$BD$55,44,FALSE),D409=9,VLOOKUP(H409,[1]Priv_Workers!$B$2:$BD$55,45,FALSE),D409=10,VLOOKUP(H409,[1]Priv_Workers!$B$2:$BD$55,46,FALSE),D409=11,VLOOKUP(H409,[1]Priv_Workers!$B$2:$BD$55,47,FALSE),D409=12,VLOOKUP(H409,[1]Priv_Workers!$B$2:$BD$55,48)),C409=2018,_xlfn.IFS(D409=1,VLOOKUP(H409,[1]Priv_Workers!$B$2:$BD$55,49,FALSE),D409=2,VLOOKUP(H409,[1]Priv_Workers!$B$2:$BD$55,50,FALSE),D409=3,VLOOKUP(H409,[1]Priv_Workers!$B$2:$BD$55,51,FALSE),D409=4,VLOOKUP(H409,[1]Priv_Workers!$B$2:$BD$55,52,FALSE),D409=5,VLOOKUP(H409,[1]Priv_Workers!$B$2:$BD$55,53,FALSE),D409=6,VLOOKUP(H409,[1]Priv_Workers!$B$2:$BD$55,54)))</f>
        <v>#N/A</v>
      </c>
      <c r="X409" s="3" t="e">
        <f t="shared" si="51"/>
        <v>#N/A</v>
      </c>
      <c r="Y409" s="2" t="e">
        <f>_xlfn.IFS(C409=2014, _xlfn.IFS(E409=1, VLOOKUP(H409, [1]Wage_Info!$B$2:$AH$55, 2, FALSE), E409=2, VLOOKUP(H409, [1]Wage_Info!$B$2:$AH$55, 3, FALSE), E409=3, VLOOKUP(H409, [1]Wage_Info!$B$2:$AH$55, 4, FALSE), E409=4, VLOOKUP(H409, [1]Wage_Info!$B$2:$AH$55, 5, FALSE)), C409=2015, _xlfn.IFS(E409=1, VLOOKUP(H409, [1]Wage_Info!$B$2:$AH$55, 6, FALSE), E409=2, VLOOKUP(H409, [1]Wage_Info!$B$2:$AH$55, 7, FALSE), E409=3, VLOOKUP(H409, [1]Wage_Info!$B$2:$AH$55, 8, FALSE), E409=4, VLOOKUP(H409, [1]Wage_Info!$B$2:$AH$55, 9, FALSE)), C409=2016, _xlfn.IFS(E409=1, VLOOKUP(H409, [1]Wage_Info!$B$2:$AH$55, 10, FALSE), E409=2, VLOOKUP(H409, [1]Wage_Info!$B$2:$AH$55, 11, FALSE), E409=3, VLOOKUP(H409, [1]Wage_Info!$B$2:$AH$55, 12, FALSE), E409=4, VLOOKUP(H409, [1]Wage_Info!$B$2:$AH$55, 13, FALSE)), C409=2017, _xlfn.IFS(E409=1, VLOOKUP(H409, [1]Wage_Info!$B$2:$AH$55, 14, FALSE), E409=2, VLOOKUP(H409, [1]Wage_Info!$B$2:$AH$55, 15, FALSE), E409=3, VLOOKUP(H409, [1]Wage_Info!$B$2:$AH$55, 16, FALSE), E409=4, VLOOKUP(H409, [1]Wage_Info!$B$2:$AH$55, 17, FALSE)), C409 = 2018, _xlfn.IFS(E409=1, VLOOKUP(H409, [1]Wage_Info!$B$2:$AH$55, 18, FALSE), E409=3, VLOOKUP(H409, [1]Wage_Info!$B$2:$AH$55, 19, FALSE)))</f>
        <v>#N/A</v>
      </c>
      <c r="Z409" s="2" t="e">
        <f>_xlfn.IFS(C409=2014, _xlfn.IFS(E409=1, VLOOKUP(H409, [1]Wage_Info!$B$2:$AL$55, 20, FALSE), E409=2, VLOOKUP(H409, [1]Wage_Info!$B$2:$AL$55, 21, FALSE), E409=3, VLOOKUP(H409, [1]Wage_Info!$B$2:$AL$55, 22, FALSE), E409=4, VLOOKUP(H409, [1]Wage_Info!$B$2:$AL$55, 23, FALSE)), C409=2015, _xlfn.IFS(E409=1, VLOOKUP(H409, [1]Wage_Info!$B$2:$AL$55, 24, FALSE), E409=2, VLOOKUP(H409, [1]Wage_Info!$B$2:$AL$55, 25, FALSE), E409=3, VLOOKUP(H409, [1]Wage_Info!$B$2:$AL$55, 26, FALSE), E409=4, VLOOKUP(H409, [1]Wage_Info!$B$2:$AL$55, 27, FALSE)), C409=2016, _xlfn.IFS(E409=1, VLOOKUP(H409, [1]Wage_Info!$B$2:$AL$55, 28, FALSE), E409=2, VLOOKUP(H409, [1]Wage_Info!$B$2:$AL$55, 29, FALSE), E409=3, VLOOKUP(H409, [1]Wage_Info!$B$2:$AL$55, 30, FALSE), E409=4, VLOOKUP(H409, [1]Wage_Info!$B$2:$AL$55, 31, FALSE)), C409=2017, _xlfn.IFS(E409=1, VLOOKUP(H409, [1]Wage_Info!$B$2:$AL$55, 32, FALSE), E409=2, VLOOKUP(H409, [1]Wage_Info!$B$2:$AL$55, 33, FALSE), E409=3, VLOOKUP(H409, [1]Wage_Info!$B$2:$AL$55, 34, FALSE), E409=4, VLOOKUP(H409, [1]Wage_Info!$B$2:$AL$55, 35, FALSE)), C409 = 2018, _xlfn.IFS(E409=1, VLOOKUP(H409, [1]Wage_Info!$B$2:$AL$55, 36, FALSE), E409=2, VLOOKUP(H409, [1]Wage_Info!$B$2:$AL$55, 37, FALSE)))</f>
        <v>#N/A</v>
      </c>
      <c r="AA409" s="4" t="e">
        <f t="shared" si="52"/>
        <v>#N/A</v>
      </c>
      <c r="AB409">
        <f>[1]Key!C409</f>
        <v>1</v>
      </c>
      <c r="AC409">
        <f t="shared" si="53"/>
        <v>0</v>
      </c>
      <c r="AD409">
        <f t="shared" si="54"/>
        <v>0</v>
      </c>
      <c r="AE409">
        <f t="shared" si="55"/>
        <v>0</v>
      </c>
      <c r="AF409">
        <f>[1]Key!D409</f>
        <v>0</v>
      </c>
    </row>
    <row r="410" spans="1:32" x14ac:dyDescent="0.3">
      <c r="A410">
        <v>409</v>
      </c>
      <c r="B410">
        <v>89</v>
      </c>
      <c r="E410" t="e">
        <f t="shared" si="48"/>
        <v>#N/A</v>
      </c>
      <c r="F410">
        <v>2015</v>
      </c>
      <c r="G410" t="s">
        <v>40</v>
      </c>
      <c r="H410" s="1">
        <f>VALUE(IF(G410="foreign",53,SUBSTITUTE(G410,G410,VLOOKUP(G410,[1]Key!$G$2:$H$55,2,))))</f>
        <v>5</v>
      </c>
      <c r="I410" t="s">
        <v>47</v>
      </c>
      <c r="J410">
        <f>VALUE(_xlfn.IFS(I410="foreign",53,I410="fictional",54, I410="unspecified", 55, NOT(OR(I410="foreign",I410="fictional")),SUBSTITUTE(I410,I410,VLOOKUP(I410,[1]Key!$G$2:$H$55,2,))))</f>
        <v>55</v>
      </c>
      <c r="K410">
        <f t="shared" si="49"/>
        <v>0</v>
      </c>
      <c r="L410">
        <f>VLOOKUP(H410, [1]Key!$H$2:$K$54, 2)</f>
        <v>3</v>
      </c>
      <c r="M410">
        <f>VLOOKUP(J410, [1]Key!$H$2:$K$54, 2)</f>
        <v>0</v>
      </c>
      <c r="N410">
        <f>VLOOKUP("*"&amp;G410&amp;"*",[1]Key!$N$2:$O$6,2,FALSE)</f>
        <v>4</v>
      </c>
      <c r="O410">
        <f>VLOOKUP("*"&amp;G410&amp;"*",[1]Key!$R$2:$S$11,2,FALSE)</f>
        <v>6</v>
      </c>
      <c r="P410">
        <v>2775</v>
      </c>
      <c r="Q410" s="2">
        <v>1000000</v>
      </c>
      <c r="R410" t="s">
        <v>33</v>
      </c>
      <c r="S410">
        <f>VLOOKUP(R410, [1]Key!$U$2:$V$27, 2, FALSE)</f>
        <v>1</v>
      </c>
      <c r="T410">
        <f t="shared" si="50"/>
        <v>0</v>
      </c>
      <c r="U410" t="e">
        <f>_xlfn.IFS(C410=2018, VLOOKUP(H410, '[1]State Pop'!$B$2:$G$55,6),C410=2017, VLOOKUP(H410, '[1]State Pop'!$B$2:$F$55,5),C410=2016, VLOOKUP(H410, '[1]State Pop'!$B$2:$F$55,4), C410=2015, VLOOKUP(H410, '[1]State Pop'!$B$2:$F$55,3), C410=2014, VLOOKUP(H410, '[1]State Pop'!$B$2:$F$55,2))</f>
        <v>#N/A</v>
      </c>
      <c r="V410" t="e">
        <f>_xlfn.IFS(C410=2014,_xlfn.IFS(D410=1,VLOOKUP(H410,[1]Film_Workers!$B$2:$BD$55,2,FALSE),D410=2,VLOOKUP(H410,[1]Film_Workers!$B$2:$BD$55,3,FALSE),D410=3,VLOOKUP(H410,[1]Film_Workers!$B$2:$BD$55,4,FALSE),D410=4,VLOOKUP(H410,[1]Film_Workers!$B$2:$BD$55,5,FALSE),D410=5,VLOOKUP(H410,[1]Film_Workers!$B$2:$BD$55,6,FALSE),D410=6,VLOOKUP(H410,[1]Film_Workers!$B$2:$BD$55,7,FALSE),D410=7,VLOOKUP(H410,[1]Film_Workers!$B$2:$BD$55,8,FALSE),D410=8,VLOOKUP(H410,[1]Film_Workers!$B$2:$BD$55,9,FALSE),D410=9,VLOOKUP(H410,[1]Film_Workers!$B$2:$BD$55,10,FALSE),D410=10,VLOOKUP(H410,[1]Film_Workers!$B$2:$BD$55,11,FALSE),D410=11,VLOOKUP(H410,[1]Film_Workers!$B$2:$BD$55,12,FALSE),D410=12,VLOOKUP(H410,[1]Film_Workers!$B$2:$BD$55,13,FALSE)),C410=2015,_xlfn.IFS(D410=1,VLOOKUP(H410,[1]Film_Workers!$B$2:$BD$55,14,FALSE),D410=2,VLOOKUP(H410,[1]Film_Workers!$B$2:$BD$55,15,FALSE),D410=3,VLOOKUP(H410,[1]Film_Workers!$B$2:$BD$55,16,FALSE),D410=4,VLOOKUP(H410,[1]Film_Workers!$B$2:$BD$55,17,FALSE),D410=5,VLOOKUP(H410,[1]Film_Workers!$B$2:$BD$55,18,FALSE),D410=6,VLOOKUP(H410,[1]Film_Workers!$B$2:$BD$55,19,FALSE),D410=7,VLOOKUP(H410,[1]Film_Workers!$B$2:$BD$55,20,FALSE),D410=8,VLOOKUP(H410,[1]Film_Workers!$B$2:$BD$55,21,FALSE),D410=9,VLOOKUP(H410,[1]Film_Workers!$B$2:$BD$55,22,FALSE),D410=10,VLOOKUP(H410,[1]Film_Workers!$B$2:$BD$55,23,FALSE),D410=11,VLOOKUP(H410,[1]Film_Workers!$B$2:$BD$55,24,FALSE),D410=12,VLOOKUP(H410,[1]Film_Workers!$B$2:$BD$55,25,FALSE)),C410=2016,_xlfn.IFS(D410=1,VLOOKUP(H410,[1]Film_Workers!$B$2:$BD$55,26,FALSE),D410=2,VLOOKUP(H410,[1]Film_Workers!$B$2:$BD$55,27,FALSE),D410=3,VLOOKUP(H410,[1]Film_Workers!$B$2:$BD$55,28,FALSE),D410=4,VLOOKUP(H410,[1]Film_Workers!$B$2:$BD$55,29,FALSE),D410=5,VLOOKUP(H410,[1]Film_Workers!$B$2:$BD$55,30,FALSE),D410=6,VLOOKUP(H410,[1]Film_Workers!$B$2:$BD$55,31,FALSE),D410=7,VLOOKUP(H410,[1]Film_Workers!$B$2:$BD$55,32,FALSE),D410=8,VLOOKUP(H410,[1]Film_Workers!$B$2:$BD$55,33,FALSE),D410=9,VLOOKUP(H410,[1]Film_Workers!$B$2:$BD$55,34,FALSE),D410=10,VLOOKUP(H410,[1]Film_Workers!$B$2:$BD$55,35,FALSE),D410=11,VLOOKUP(H410,[1]Film_Workers!$B$2:$BD$55,36,FALSE),D410=12,VLOOKUP(H410,[1]Film_Workers!$B$2:$BD$55,37,FALSE)),C410=2017,_xlfn.IFS(D410=1,VLOOKUP(H410,[1]Film_Workers!$B$2:$BD$55,38,FALSE),D410=2,VLOOKUP(H410,[1]Film_Workers!$B$2:$BD$55,39,FALSE),D410=3,VLOOKUP(H410,[1]Film_Workers!$B$2:$BD$55,40,FALSE),D410=4,VLOOKUP(H410,[1]Film_Workers!$B$2:$BD$55,41,FALSE),D410=5,VLOOKUP(H410,[1]Film_Workers!$B$2:$BD$55,42,FALSE),D410=6,VLOOKUP(H410,[1]Film_Workers!$B$2:$BD$55,43,FALSE),D410=7,VLOOKUP(H410,[1]Film_Workers!$B$2:$BD$55,43,FALSE),D410=8,VLOOKUP(H410,[1]Film_Workers!$B$2:$BD$55,44,FALSE),D410=9,VLOOKUP(H410,[1]Film_Workers!$B$2:$BD$55,45,FALSE),D410=10,VLOOKUP(H410,[1]Film_Workers!$B$2:$BD$55,46,FALSE),D410=11,VLOOKUP(H410,[1]Film_Workers!$B$2:$BD$55,47,FALSE),D410=12,VLOOKUP(H410,[1]Film_Workers!$B$2:$BD$55,48)),C410=2018,_xlfn.IFS(D410=1,VLOOKUP(H410,[1]Film_Workers!$B$2:$BD$55,49,FALSE),D410=2,VLOOKUP(H410,[1]Film_Workers!$B$2:$BD$55,50,FALSE),D410=3,VLOOKUP(H410,[1]Film_Workers!$B$2:$BD$55,51,FALSE),D410=4,VLOOKUP(H410,[1]Film_Workers!$B$2:$BD$55,52,FALSE),D410=5,VLOOKUP(H410,[1]Film_Workers!$B$2:$BD$55,53,FALSE),D410=6,VLOOKUP(H410,[1]Film_Workers!$B$2:$BD$55,54)))</f>
        <v>#N/A</v>
      </c>
      <c r="W410" t="e">
        <f>_xlfn.IFS(C410=2014,_xlfn.IFS(D410=1,VLOOKUP(H410,[1]Priv_Workers!$B$2:$BD$55,2,FALSE),D410=2,VLOOKUP(H410,[1]Priv_Workers!$B$2:$BD$55,3,FALSE),D410=3,VLOOKUP(H410,[1]Priv_Workers!$B$2:$BD$55,4,FALSE),D410=4,VLOOKUP(H410,[1]Priv_Workers!$B$2:$BD$55,5,FALSE),D410=5,VLOOKUP(H410,[1]Priv_Workers!$B$2:$BD$55,6,FALSE),D410=6,VLOOKUP(H410,[1]Priv_Workers!$B$2:$BD$55,7,FALSE),D410=7,VLOOKUP(H410,[1]Priv_Workers!$B$2:$BD$55,8,FALSE),D410=8,VLOOKUP(H410,[1]Priv_Workers!$B$2:$BD$55,9,FALSE),D410=9,VLOOKUP(H410,[1]Priv_Workers!$B$2:$BD$55,10,FALSE),D410=10,VLOOKUP(H410,[1]Priv_Workers!$B$2:$BD$55,11,FALSE),D410=11,VLOOKUP(H410,[1]Priv_Workers!$B$2:$BD$55,12,FALSE),D410=12,VLOOKUP(H410,[1]Priv_Workers!$B$2:$BD$55,13,FALSE)),C410=2015,_xlfn.IFS(D410=1,VLOOKUP(H410,[1]Priv_Workers!$B$2:$BD$55,14,FALSE),D410=2,VLOOKUP(H410,[1]Priv_Workers!$B$2:$BD$55,15,FALSE),D410=3,VLOOKUP(H410,[1]Priv_Workers!$B$2:$BD$55,16,FALSE),D410=4,VLOOKUP(H410,[1]Priv_Workers!$B$2:$BD$55,17,FALSE),D410=5,VLOOKUP(H410,[1]Priv_Workers!$B$2:$BD$55,18,FALSE),D410=6,VLOOKUP(H410,[1]Priv_Workers!$B$2:$BD$55,19,FALSE),D410=7,VLOOKUP(H410,[1]Priv_Workers!$B$2:$BD$55,20,FALSE),D410=8,VLOOKUP(H410,[1]Priv_Workers!$B$2:$BD$55,21,FALSE),D410=9,VLOOKUP(H410,[1]Priv_Workers!$B$2:$BD$55,22,FALSE),D410=10,VLOOKUP(H410,[1]Priv_Workers!$B$2:$BD$55,23,FALSE),D410=11,VLOOKUP(H410,[1]Priv_Workers!$B$2:$BD$55,24,FALSE),D410=12,VLOOKUP(H410,[1]Priv_Workers!$B$2:$BD$55,25,FALSE)),C410=2016,_xlfn.IFS(D410=1,VLOOKUP(H410,[1]Priv_Workers!$B$2:$BD$55,26,FALSE),D410=2,VLOOKUP(H410,[1]Priv_Workers!$B$2:$BD$55,27,FALSE),D410=3,VLOOKUP(H410,[1]Priv_Workers!$B$2:$BD$55,28,FALSE),D410=4,VLOOKUP(H410,[1]Priv_Workers!$B$2:$BD$55,29,FALSE),D410=5,VLOOKUP(H410,[1]Priv_Workers!$B$2:$BD$55,30,FALSE),D410=6,VLOOKUP(H410,[1]Priv_Workers!$B$2:$BD$55,31,FALSE),D410=7,VLOOKUP(H410,[1]Priv_Workers!$B$2:$BD$55,32,FALSE),D410=8,VLOOKUP(H410,[1]Priv_Workers!$B$2:$BD$55,33,FALSE),D410=9,VLOOKUP(H410,[1]Priv_Workers!$B$2:$BD$55,34,FALSE),D410=10,VLOOKUP(H410,[1]Priv_Workers!$B$2:$BD$55,35,FALSE),D410=11,VLOOKUP(H410,[1]Priv_Workers!$B$2:$BD$55,36,FALSE),D410=12,VLOOKUP(H410,[1]Priv_Workers!$B$2:$BD$55,37,FALSE)),C410=2017,_xlfn.IFS(D410=1,VLOOKUP(H410,[1]Priv_Workers!$B$2:$BD$55,38,FALSE),D410=2,VLOOKUP(H410,[1]Priv_Workers!$B$2:$BD$55,39,FALSE),D410=3,VLOOKUP(H410,[1]Priv_Workers!$B$2:$BD$55,40,FALSE),D410=4,VLOOKUP(H410,[1]Priv_Workers!$B$2:$BD$55,41,FALSE),D410=5,VLOOKUP(H410,[1]Priv_Workers!$B$2:$BD$55,42,FALSE),D410=6,VLOOKUP(H410,[1]Priv_Workers!$B$2:$BD$55,43,FALSE),D410=7,VLOOKUP(H410,[1]Priv_Workers!$B$2:$BD$55,43,FALSE),D410=8,VLOOKUP(H410,[1]Priv_Workers!$B$2:$BD$55,44,FALSE),D410=9,VLOOKUP(H410,[1]Priv_Workers!$B$2:$BD$55,45,FALSE),D410=10,VLOOKUP(H410,[1]Priv_Workers!$B$2:$BD$55,46,FALSE),D410=11,VLOOKUP(H410,[1]Priv_Workers!$B$2:$BD$55,47,FALSE),D410=12,VLOOKUP(H410,[1]Priv_Workers!$B$2:$BD$55,48)),C410=2018,_xlfn.IFS(D410=1,VLOOKUP(H410,[1]Priv_Workers!$B$2:$BD$55,49,FALSE),D410=2,VLOOKUP(H410,[1]Priv_Workers!$B$2:$BD$55,50,FALSE),D410=3,VLOOKUP(H410,[1]Priv_Workers!$B$2:$BD$55,51,FALSE),D410=4,VLOOKUP(H410,[1]Priv_Workers!$B$2:$BD$55,52,FALSE),D410=5,VLOOKUP(H410,[1]Priv_Workers!$B$2:$BD$55,53,FALSE),D410=6,VLOOKUP(H410,[1]Priv_Workers!$B$2:$BD$55,54)))</f>
        <v>#N/A</v>
      </c>
      <c r="X410" s="3" t="e">
        <f t="shared" si="51"/>
        <v>#N/A</v>
      </c>
      <c r="Y410" s="2" t="e">
        <f>_xlfn.IFS(C410=2014, _xlfn.IFS(E410=1, VLOOKUP(H410, [1]Wage_Info!$B$2:$AH$55, 2, FALSE), E410=2, VLOOKUP(H410, [1]Wage_Info!$B$2:$AH$55, 3, FALSE), E410=3, VLOOKUP(H410, [1]Wage_Info!$B$2:$AH$55, 4, FALSE), E410=4, VLOOKUP(H410, [1]Wage_Info!$B$2:$AH$55, 5, FALSE)), C410=2015, _xlfn.IFS(E410=1, VLOOKUP(H410, [1]Wage_Info!$B$2:$AH$55, 6, FALSE), E410=2, VLOOKUP(H410, [1]Wage_Info!$B$2:$AH$55, 7, FALSE), E410=3, VLOOKUP(H410, [1]Wage_Info!$B$2:$AH$55, 8, FALSE), E410=4, VLOOKUP(H410, [1]Wage_Info!$B$2:$AH$55, 9, FALSE)), C410=2016, _xlfn.IFS(E410=1, VLOOKUP(H410, [1]Wage_Info!$B$2:$AH$55, 10, FALSE), E410=2, VLOOKUP(H410, [1]Wage_Info!$B$2:$AH$55, 11, FALSE), E410=3, VLOOKUP(H410, [1]Wage_Info!$B$2:$AH$55, 12, FALSE), E410=4, VLOOKUP(H410, [1]Wage_Info!$B$2:$AH$55, 13, FALSE)), C410=2017, _xlfn.IFS(E410=1, VLOOKUP(H410, [1]Wage_Info!$B$2:$AH$55, 14, FALSE), E410=2, VLOOKUP(H410, [1]Wage_Info!$B$2:$AH$55, 15, FALSE), E410=3, VLOOKUP(H410, [1]Wage_Info!$B$2:$AH$55, 16, FALSE), E410=4, VLOOKUP(H410, [1]Wage_Info!$B$2:$AH$55, 17, FALSE)), C410 = 2018, _xlfn.IFS(E410=1, VLOOKUP(H410, [1]Wage_Info!$B$2:$AH$55, 18, FALSE), E410=3, VLOOKUP(H410, [1]Wage_Info!$B$2:$AH$55, 19, FALSE)))</f>
        <v>#N/A</v>
      </c>
      <c r="Z410" s="2" t="e">
        <f>_xlfn.IFS(C410=2014, _xlfn.IFS(E410=1, VLOOKUP(H410, [1]Wage_Info!$B$2:$AL$55, 20, FALSE), E410=2, VLOOKUP(H410, [1]Wage_Info!$B$2:$AL$55, 21, FALSE), E410=3, VLOOKUP(H410, [1]Wage_Info!$B$2:$AL$55, 22, FALSE), E410=4, VLOOKUP(H410, [1]Wage_Info!$B$2:$AL$55, 23, FALSE)), C410=2015, _xlfn.IFS(E410=1, VLOOKUP(H410, [1]Wage_Info!$B$2:$AL$55, 24, FALSE), E410=2, VLOOKUP(H410, [1]Wage_Info!$B$2:$AL$55, 25, FALSE), E410=3, VLOOKUP(H410, [1]Wage_Info!$B$2:$AL$55, 26, FALSE), E410=4, VLOOKUP(H410, [1]Wage_Info!$B$2:$AL$55, 27, FALSE)), C410=2016, _xlfn.IFS(E410=1, VLOOKUP(H410, [1]Wage_Info!$B$2:$AL$55, 28, FALSE), E410=2, VLOOKUP(H410, [1]Wage_Info!$B$2:$AL$55, 29, FALSE), E410=3, VLOOKUP(H410, [1]Wage_Info!$B$2:$AL$55, 30, FALSE), E410=4, VLOOKUP(H410, [1]Wage_Info!$B$2:$AL$55, 31, FALSE)), C410=2017, _xlfn.IFS(E410=1, VLOOKUP(H410, [1]Wage_Info!$B$2:$AL$55, 32, FALSE), E410=2, VLOOKUP(H410, [1]Wage_Info!$B$2:$AL$55, 33, FALSE), E410=3, VLOOKUP(H410, [1]Wage_Info!$B$2:$AL$55, 34, FALSE), E410=4, VLOOKUP(H410, [1]Wage_Info!$B$2:$AL$55, 35, FALSE)), C410 = 2018, _xlfn.IFS(E410=1, VLOOKUP(H410, [1]Wage_Info!$B$2:$AL$55, 36, FALSE), E410=2, VLOOKUP(H410, [1]Wage_Info!$B$2:$AL$55, 37, FALSE)))</f>
        <v>#N/A</v>
      </c>
      <c r="AA410" s="4" t="e">
        <f t="shared" si="52"/>
        <v>#N/A</v>
      </c>
      <c r="AB410">
        <f>[1]Key!C410</f>
        <v>1</v>
      </c>
      <c r="AC410">
        <f t="shared" si="53"/>
        <v>1</v>
      </c>
      <c r="AD410">
        <f t="shared" si="54"/>
        <v>0</v>
      </c>
      <c r="AE410">
        <f t="shared" si="55"/>
        <v>1</v>
      </c>
      <c r="AF410">
        <f>[1]Key!D410</f>
        <v>0</v>
      </c>
    </row>
    <row r="411" spans="1:32" x14ac:dyDescent="0.3">
      <c r="A411">
        <v>410</v>
      </c>
      <c r="B411">
        <v>90</v>
      </c>
      <c r="C411">
        <v>2014</v>
      </c>
      <c r="D411">
        <v>6</v>
      </c>
      <c r="E411">
        <f t="shared" si="48"/>
        <v>2</v>
      </c>
      <c r="F411">
        <v>2015</v>
      </c>
      <c r="G411" t="s">
        <v>79</v>
      </c>
      <c r="H411" s="1">
        <f>VALUE(IF(G411="foreign",53,SUBSTITUTE(G411,G411,VLOOKUP(G411,[1]Key!$G$2:$H$55,2,))))</f>
        <v>39</v>
      </c>
      <c r="I411" t="s">
        <v>64</v>
      </c>
      <c r="J411">
        <f>VALUE(_xlfn.IFS(I411="foreign",53,I411="fictional",54, I411="unspecified", 55, NOT(OR(I411="foreign",I411="fictional")),SUBSTITUTE(I411,I411,VLOOKUP(I411,[1]Key!$G$2:$H$55,2,))))</f>
        <v>33</v>
      </c>
      <c r="K411">
        <f t="shared" si="49"/>
        <v>0</v>
      </c>
      <c r="L411">
        <f>VLOOKUP(H411, [1]Key!$H$2:$K$54, 2)</f>
        <v>4</v>
      </c>
      <c r="M411">
        <f>VLOOKUP(J411, [1]Key!$H$2:$K$54, 2)</f>
        <v>3</v>
      </c>
      <c r="N411">
        <f>VLOOKUP("*"&amp;G411&amp;"*",[1]Key!$N$2:$O$6,2,FALSE)</f>
        <v>2</v>
      </c>
      <c r="O411">
        <f>VLOOKUP("*"&amp;G411&amp;"*",[1]Key!$R$2:$S$11,2,FALSE)</f>
        <v>3</v>
      </c>
      <c r="P411">
        <v>2772</v>
      </c>
      <c r="Q411" s="2">
        <v>30000000</v>
      </c>
      <c r="R411" t="s">
        <v>124</v>
      </c>
      <c r="S411">
        <f>VLOOKUP(R411, [1]Key!$U$2:$V$50, 2, FALSE)</f>
        <v>15</v>
      </c>
      <c r="T411">
        <f t="shared" si="50"/>
        <v>1</v>
      </c>
      <c r="U411">
        <f>_xlfn.IFS(C411=2018, VLOOKUP(H411, '[1]State Pop'!$B$2:$G$55,6),C411=2017, VLOOKUP(H411, '[1]State Pop'!$B$2:$F$55,5),C411=2016, VLOOKUP(H411, '[1]State Pop'!$B$2:$F$55,4), C411=2015, VLOOKUP(H411, '[1]State Pop'!$B$2:$F$55,3), C411=2014, VLOOKUP(H411, '[1]State Pop'!$B$2:$F$55,2))</f>
        <v>12790341</v>
      </c>
      <c r="V411">
        <f>_xlfn.IFS(C411=2014,_xlfn.IFS(D411=1,VLOOKUP(H411,[1]Film_Workers!$B$2:$BD$55,2,FALSE),D411=2,VLOOKUP(H411,[1]Film_Workers!$B$2:$BD$55,3,FALSE),D411=3,VLOOKUP(H411,[1]Film_Workers!$B$2:$BD$55,4,FALSE),D411=4,VLOOKUP(H411,[1]Film_Workers!$B$2:$BD$55,5,FALSE),D411=5,VLOOKUP(H411,[1]Film_Workers!$B$2:$BD$55,6,FALSE),D411=6,VLOOKUP(H411,[1]Film_Workers!$B$2:$BD$55,7,FALSE),D411=7,VLOOKUP(H411,[1]Film_Workers!$B$2:$BD$55,8,FALSE),D411=8,VLOOKUP(H411,[1]Film_Workers!$B$2:$BD$55,9,FALSE),D411=9,VLOOKUP(H411,[1]Film_Workers!$B$2:$BD$55,10,FALSE),D411=10,VLOOKUP(H411,[1]Film_Workers!$B$2:$BD$55,11,FALSE),D411=11,VLOOKUP(H411,[1]Film_Workers!$B$2:$BD$55,12,FALSE),D411=12,VLOOKUP(H411,[1]Film_Workers!$B$2:$BD$55,13,FALSE)),C411=2015,_xlfn.IFS(D411=1,VLOOKUP(H411,[1]Film_Workers!$B$2:$BD$55,14,FALSE),D411=2,VLOOKUP(H411,[1]Film_Workers!$B$2:$BD$55,15,FALSE),D411=3,VLOOKUP(H411,[1]Film_Workers!$B$2:$BD$55,16,FALSE),D411=4,VLOOKUP(H411,[1]Film_Workers!$B$2:$BD$55,17,FALSE),D411=5,VLOOKUP(H411,[1]Film_Workers!$B$2:$BD$55,18,FALSE),D411=6,VLOOKUP(H411,[1]Film_Workers!$B$2:$BD$55,19,FALSE),D411=7,VLOOKUP(H411,[1]Film_Workers!$B$2:$BD$55,20,FALSE),D411=8,VLOOKUP(H411,[1]Film_Workers!$B$2:$BD$55,21,FALSE),D411=9,VLOOKUP(H411,[1]Film_Workers!$B$2:$BD$55,22,FALSE),D411=10,VLOOKUP(H411,[1]Film_Workers!$B$2:$BD$55,23,FALSE),D411=11,VLOOKUP(H411,[1]Film_Workers!$B$2:$BD$55,24,FALSE),D411=12,VLOOKUP(H411,[1]Film_Workers!$B$2:$BD$55,25,FALSE)),C411=2016,_xlfn.IFS(D411=1,VLOOKUP(H411,[1]Film_Workers!$B$2:$BD$55,26,FALSE),D411=2,VLOOKUP(H411,[1]Film_Workers!$B$2:$BD$55,27,FALSE),D411=3,VLOOKUP(H411,[1]Film_Workers!$B$2:$BD$55,28,FALSE),D411=4,VLOOKUP(H411,[1]Film_Workers!$B$2:$BD$55,29,FALSE),D411=5,VLOOKUP(H411,[1]Film_Workers!$B$2:$BD$55,30,FALSE),D411=6,VLOOKUP(H411,[1]Film_Workers!$B$2:$BD$55,31,FALSE),D411=7,VLOOKUP(H411,[1]Film_Workers!$B$2:$BD$55,32,FALSE),D411=8,VLOOKUP(H411,[1]Film_Workers!$B$2:$BD$55,33,FALSE),D411=9,VLOOKUP(H411,[1]Film_Workers!$B$2:$BD$55,34,FALSE),D411=10,VLOOKUP(H411,[1]Film_Workers!$B$2:$BD$55,35,FALSE),D411=11,VLOOKUP(H411,[1]Film_Workers!$B$2:$BD$55,36,FALSE),D411=12,VLOOKUP(H411,[1]Film_Workers!$B$2:$BD$55,37,FALSE)),C411=2017,_xlfn.IFS(D411=1,VLOOKUP(H411,[1]Film_Workers!$B$2:$BD$55,38,FALSE),D411=2,VLOOKUP(H411,[1]Film_Workers!$B$2:$BD$55,39,FALSE),D411=3,VLOOKUP(H411,[1]Film_Workers!$B$2:$BD$55,40,FALSE),D411=4,VLOOKUP(H411,[1]Film_Workers!$B$2:$BD$55,41,FALSE),D411=5,VLOOKUP(H411,[1]Film_Workers!$B$2:$BD$55,42,FALSE),D411=6,VLOOKUP(H411,[1]Film_Workers!$B$2:$BD$55,43,FALSE),D411=7,VLOOKUP(H411,[1]Film_Workers!$B$2:$BD$55,43,FALSE),D411=8,VLOOKUP(H411,[1]Film_Workers!$B$2:$BD$55,44,FALSE),D411=9,VLOOKUP(H411,[1]Film_Workers!$B$2:$BD$55,45,FALSE),D411=10,VLOOKUP(H411,[1]Film_Workers!$B$2:$BD$55,46,FALSE),D411=11,VLOOKUP(H411,[1]Film_Workers!$B$2:$BD$55,47,FALSE),D411=12,VLOOKUP(H411,[1]Film_Workers!$B$2:$BD$55,48)),C411=2018,_xlfn.IFS(D411=1,VLOOKUP(H411,[1]Film_Workers!$B$2:$BD$55,49,FALSE),D411=2,VLOOKUP(H411,[1]Film_Workers!$B$2:$BD$55,50,FALSE),D411=3,VLOOKUP(H411,[1]Film_Workers!$B$2:$BD$55,51,FALSE),D411=4,VLOOKUP(H411,[1]Film_Workers!$B$2:$BD$55,52,FALSE),D411=5,VLOOKUP(H411,[1]Film_Workers!$B$2:$BD$55,53,FALSE),D411=6,VLOOKUP(H411,[1]Film_Workers!$B$2:$BD$55,54)))</f>
        <v>2826</v>
      </c>
      <c r="W411">
        <f>_xlfn.IFS(C411=2014,_xlfn.IFS(D411=1,VLOOKUP(H411,[1]Priv_Workers!$B$2:$BD$55,2,FALSE),D411=2,VLOOKUP(H411,[1]Priv_Workers!$B$2:$BD$55,3,FALSE),D411=3,VLOOKUP(H411,[1]Priv_Workers!$B$2:$BD$55,4,FALSE),D411=4,VLOOKUP(H411,[1]Priv_Workers!$B$2:$BD$55,5,FALSE),D411=5,VLOOKUP(H411,[1]Priv_Workers!$B$2:$BD$55,6,FALSE),D411=6,VLOOKUP(H411,[1]Priv_Workers!$B$2:$BD$55,7,FALSE),D411=7,VLOOKUP(H411,[1]Priv_Workers!$B$2:$BD$55,8,FALSE),D411=8,VLOOKUP(H411,[1]Priv_Workers!$B$2:$BD$55,9,FALSE),D411=9,VLOOKUP(H411,[1]Priv_Workers!$B$2:$BD$55,10,FALSE),D411=10,VLOOKUP(H411,[1]Priv_Workers!$B$2:$BD$55,11,FALSE),D411=11,VLOOKUP(H411,[1]Priv_Workers!$B$2:$BD$55,12,FALSE),D411=12,VLOOKUP(H411,[1]Priv_Workers!$B$2:$BD$55,13,FALSE)),C411=2015,_xlfn.IFS(D411=1,VLOOKUP(H411,[1]Priv_Workers!$B$2:$BD$55,14,FALSE),D411=2,VLOOKUP(H411,[1]Priv_Workers!$B$2:$BD$55,15,FALSE),D411=3,VLOOKUP(H411,[1]Priv_Workers!$B$2:$BD$55,16,FALSE),D411=4,VLOOKUP(H411,[1]Priv_Workers!$B$2:$BD$55,17,FALSE),D411=5,VLOOKUP(H411,[1]Priv_Workers!$B$2:$BD$55,18,FALSE),D411=6,VLOOKUP(H411,[1]Priv_Workers!$B$2:$BD$55,19,FALSE),D411=7,VLOOKUP(H411,[1]Priv_Workers!$B$2:$BD$55,20,FALSE),D411=8,VLOOKUP(H411,[1]Priv_Workers!$B$2:$BD$55,21,FALSE),D411=9,VLOOKUP(H411,[1]Priv_Workers!$B$2:$BD$55,22,FALSE),D411=10,VLOOKUP(H411,[1]Priv_Workers!$B$2:$BD$55,23,FALSE),D411=11,VLOOKUP(H411,[1]Priv_Workers!$B$2:$BD$55,24,FALSE),D411=12,VLOOKUP(H411,[1]Priv_Workers!$B$2:$BD$55,25,FALSE)),C411=2016,_xlfn.IFS(D411=1,VLOOKUP(H411,[1]Priv_Workers!$B$2:$BD$55,26,FALSE),D411=2,VLOOKUP(H411,[1]Priv_Workers!$B$2:$BD$55,27,FALSE),D411=3,VLOOKUP(H411,[1]Priv_Workers!$B$2:$BD$55,28,FALSE),D411=4,VLOOKUP(H411,[1]Priv_Workers!$B$2:$BD$55,29,FALSE),D411=5,VLOOKUP(H411,[1]Priv_Workers!$B$2:$BD$55,30,FALSE),D411=6,VLOOKUP(H411,[1]Priv_Workers!$B$2:$BD$55,31,FALSE),D411=7,VLOOKUP(H411,[1]Priv_Workers!$B$2:$BD$55,32,FALSE),D411=8,VLOOKUP(H411,[1]Priv_Workers!$B$2:$BD$55,33,FALSE),D411=9,VLOOKUP(H411,[1]Priv_Workers!$B$2:$BD$55,34,FALSE),D411=10,VLOOKUP(H411,[1]Priv_Workers!$B$2:$BD$55,35,FALSE),D411=11,VLOOKUP(H411,[1]Priv_Workers!$B$2:$BD$55,36,FALSE),D411=12,VLOOKUP(H411,[1]Priv_Workers!$B$2:$BD$55,37,FALSE)),C411=2017,_xlfn.IFS(D411=1,VLOOKUP(H411,[1]Priv_Workers!$B$2:$BD$55,38,FALSE),D411=2,VLOOKUP(H411,[1]Priv_Workers!$B$2:$BD$55,39,FALSE),D411=3,VLOOKUP(H411,[1]Priv_Workers!$B$2:$BD$55,40,FALSE),D411=4,VLOOKUP(H411,[1]Priv_Workers!$B$2:$BD$55,41,FALSE),D411=5,VLOOKUP(H411,[1]Priv_Workers!$B$2:$BD$55,42,FALSE),D411=6,VLOOKUP(H411,[1]Priv_Workers!$B$2:$BD$55,43,FALSE),D411=7,VLOOKUP(H411,[1]Priv_Workers!$B$2:$BD$55,43,FALSE),D411=8,VLOOKUP(H411,[1]Priv_Workers!$B$2:$BD$55,44,FALSE),D411=9,VLOOKUP(H411,[1]Priv_Workers!$B$2:$BD$55,45,FALSE),D411=10,VLOOKUP(H411,[1]Priv_Workers!$B$2:$BD$55,46,FALSE),D411=11,VLOOKUP(H411,[1]Priv_Workers!$B$2:$BD$55,47,FALSE),D411=12,VLOOKUP(H411,[1]Priv_Workers!$B$2:$BD$55,48)),C411=2018,_xlfn.IFS(D411=1,VLOOKUP(H411,[1]Priv_Workers!$B$2:$BD$55,49,FALSE),D411=2,VLOOKUP(H411,[1]Priv_Workers!$B$2:$BD$55,50,FALSE),D411=3,VLOOKUP(H411,[1]Priv_Workers!$B$2:$BD$55,51,FALSE),D411=4,VLOOKUP(H411,[1]Priv_Workers!$B$2:$BD$55,52,FALSE),D411=5,VLOOKUP(H411,[1]Priv_Workers!$B$2:$BD$55,53,FALSE),D411=6,VLOOKUP(H411,[1]Priv_Workers!$B$2:$BD$55,54)))</f>
        <v>5025028</v>
      </c>
      <c r="X411" s="3">
        <f t="shared" si="51"/>
        <v>5.6238492601434265E-4</v>
      </c>
      <c r="Y411" s="2">
        <f>_xlfn.IFS(C411=2014, _xlfn.IFS(E411=1, VLOOKUP(H411, [1]Wage_Info!$B$2:$AH$55, 2, FALSE), E411=2, VLOOKUP(H411, [1]Wage_Info!$B$2:$AH$55, 3, FALSE), E411=3, VLOOKUP(H411, [1]Wage_Info!$B$2:$AH$55, 4, FALSE), E411=4, VLOOKUP(H411, [1]Wage_Info!$B$2:$AH$55, 5, FALSE)), C411=2015, _xlfn.IFS(E411=1, VLOOKUP(H411, [1]Wage_Info!$B$2:$AH$55, 6, FALSE), E411=2, VLOOKUP(H411, [1]Wage_Info!$B$2:$AH$55, 7, FALSE), E411=3, VLOOKUP(H411, [1]Wage_Info!$B$2:$AH$55, 8, FALSE), E411=4, VLOOKUP(H411, [1]Wage_Info!$B$2:$AH$55, 9, FALSE)), C411=2016, _xlfn.IFS(E411=1, VLOOKUP(H411, [1]Wage_Info!$B$2:$AH$55, 10, FALSE), E411=2, VLOOKUP(H411, [1]Wage_Info!$B$2:$AH$55, 11, FALSE), E411=3, VLOOKUP(H411, [1]Wage_Info!$B$2:$AH$55, 12, FALSE), E411=4, VLOOKUP(H411, [1]Wage_Info!$B$2:$AH$55, 13, FALSE)), C411=2017, _xlfn.IFS(E411=1, VLOOKUP(H411, [1]Wage_Info!$B$2:$AH$55, 14, FALSE), E411=2, VLOOKUP(H411, [1]Wage_Info!$B$2:$AH$55, 15, FALSE), E411=3, VLOOKUP(H411, [1]Wage_Info!$B$2:$AH$55, 16, FALSE), E411=4, VLOOKUP(H411, [1]Wage_Info!$B$2:$AH$55, 17, FALSE)), C411 = 2018, _xlfn.IFS(E411=1, VLOOKUP(H411, [1]Wage_Info!$B$2:$AH$55, 18, FALSE), E411=3, VLOOKUP(H411, [1]Wage_Info!$B$2:$AH$55, 19, FALSE)))</f>
        <v>40453373</v>
      </c>
      <c r="Z411" s="2">
        <f>_xlfn.IFS(C411=2014, _xlfn.IFS(E411=1, VLOOKUP(H411, [1]Wage_Info!$B$2:$AL$55, 20, FALSE), E411=2, VLOOKUP(H411, [1]Wage_Info!$B$2:$AL$55, 21, FALSE), E411=3, VLOOKUP(H411, [1]Wage_Info!$B$2:$AL$55, 22, FALSE), E411=4, VLOOKUP(H411, [1]Wage_Info!$B$2:$AL$55, 23, FALSE)), C411=2015, _xlfn.IFS(E411=1, VLOOKUP(H411, [1]Wage_Info!$B$2:$AL$55, 24, FALSE), E411=2, VLOOKUP(H411, [1]Wage_Info!$B$2:$AL$55, 25, FALSE), E411=3, VLOOKUP(H411, [1]Wage_Info!$B$2:$AL$55, 26, FALSE), E411=4, VLOOKUP(H411, [1]Wage_Info!$B$2:$AL$55, 27, FALSE)), C411=2016, _xlfn.IFS(E411=1, VLOOKUP(H411, [1]Wage_Info!$B$2:$AL$55, 28, FALSE), E411=2, VLOOKUP(H411, [1]Wage_Info!$B$2:$AL$55, 29, FALSE), E411=3, VLOOKUP(H411, [1]Wage_Info!$B$2:$AL$55, 30, FALSE), E411=4, VLOOKUP(H411, [1]Wage_Info!$B$2:$AL$55, 31, FALSE)), C411=2017, _xlfn.IFS(E411=1, VLOOKUP(H411, [1]Wage_Info!$B$2:$AL$55, 32, FALSE), E411=2, VLOOKUP(H411, [1]Wage_Info!$B$2:$AL$55, 33, FALSE), E411=3, VLOOKUP(H411, [1]Wage_Info!$B$2:$AL$55, 34, FALSE), E411=4, VLOOKUP(H411, [1]Wage_Info!$B$2:$AL$55, 35, FALSE)), C411 = 2018, _xlfn.IFS(E411=1, VLOOKUP(H411, [1]Wage_Info!$B$2:$AL$55, 36, FALSE), E411=2, VLOOKUP(H411, [1]Wage_Info!$B$2:$AL$55, 37, FALSE)))</f>
        <v>59744931249</v>
      </c>
      <c r="AA411" s="4">
        <f t="shared" si="52"/>
        <v>6.7710133988441244E-4</v>
      </c>
      <c r="AB411">
        <f>[1]Key!C411</f>
        <v>1</v>
      </c>
      <c r="AC411">
        <f t="shared" si="53"/>
        <v>0</v>
      </c>
      <c r="AD411">
        <f t="shared" si="54"/>
        <v>0</v>
      </c>
      <c r="AE411">
        <f t="shared" si="55"/>
        <v>0</v>
      </c>
      <c r="AF411">
        <f>[1]Key!D411</f>
        <v>0</v>
      </c>
    </row>
    <row r="412" spans="1:32" x14ac:dyDescent="0.3">
      <c r="A412">
        <v>411</v>
      </c>
      <c r="B412">
        <v>91</v>
      </c>
      <c r="C412">
        <v>2014</v>
      </c>
      <c r="D412">
        <v>6</v>
      </c>
      <c r="E412">
        <f t="shared" si="48"/>
        <v>2</v>
      </c>
      <c r="F412">
        <v>2015</v>
      </c>
      <c r="G412" t="s">
        <v>40</v>
      </c>
      <c r="H412" s="1">
        <f>VALUE(IF(G412="foreign",53,SUBSTITUTE(G412,G412,VLOOKUP(G412,[1]Key!$G$2:$H$55,2,))))</f>
        <v>5</v>
      </c>
      <c r="I412" t="s">
        <v>140</v>
      </c>
      <c r="J412">
        <f>VALUE(_xlfn.IFS(I412="foreign",53,I412="fictional",54, I412="unspecified", 55, NOT(OR(I412="foreign",I412="fictional")),SUBSTITUTE(I412,I412,VLOOKUP(I412,[1]Key!$G$2:$H$55,2,))))</f>
        <v>28</v>
      </c>
      <c r="K412">
        <f t="shared" si="49"/>
        <v>0</v>
      </c>
      <c r="L412">
        <f>VLOOKUP(H412, [1]Key!$H$2:$K$54, 2)</f>
        <v>3</v>
      </c>
      <c r="M412">
        <f>VLOOKUP(J412, [1]Key!$H$2:$K$54, 2)</f>
        <v>0</v>
      </c>
      <c r="N412">
        <f>VLOOKUP("*"&amp;G412&amp;"*",[1]Key!$N$2:$O$6,2,FALSE)</f>
        <v>4</v>
      </c>
      <c r="O412">
        <f>VLOOKUP("*"&amp;G412&amp;"*",[1]Key!$R$2:$S$11,2,FALSE)</f>
        <v>6</v>
      </c>
      <c r="P412">
        <v>2720</v>
      </c>
      <c r="Q412" s="2">
        <v>2000000</v>
      </c>
      <c r="R412" t="s">
        <v>37</v>
      </c>
      <c r="S412">
        <f>VLOOKUP(R412, [1]Key!$U$2:$V$50, 2, FALSE)</f>
        <v>3</v>
      </c>
      <c r="T412">
        <f t="shared" si="50"/>
        <v>0</v>
      </c>
      <c r="U412">
        <f>_xlfn.IFS(C412=2018, VLOOKUP(H412, '[1]State Pop'!$B$2:$G$55,6),C412=2017, VLOOKUP(H412, '[1]State Pop'!$B$2:$F$55,5),C412=2016, VLOOKUP(H412, '[1]State Pop'!$B$2:$F$55,4), C412=2015, VLOOKUP(H412, '[1]State Pop'!$B$2:$F$55,3), C412=2014, VLOOKUP(H412, '[1]State Pop'!$B$2:$F$55,2))</f>
        <v>38701278</v>
      </c>
      <c r="V412">
        <f>_xlfn.IFS(C412=2014,_xlfn.IFS(D412=1,VLOOKUP(H412,[1]Film_Workers!$B$2:$BD$55,2,FALSE),D412=2,VLOOKUP(H412,[1]Film_Workers!$B$2:$BD$55,3,FALSE),D412=3,VLOOKUP(H412,[1]Film_Workers!$B$2:$BD$55,4,FALSE),D412=4,VLOOKUP(H412,[1]Film_Workers!$B$2:$BD$55,5,FALSE),D412=5,VLOOKUP(H412,[1]Film_Workers!$B$2:$BD$55,6,FALSE),D412=6,VLOOKUP(H412,[1]Film_Workers!$B$2:$BD$55,7,FALSE),D412=7,VLOOKUP(H412,[1]Film_Workers!$B$2:$BD$55,8,FALSE),D412=8,VLOOKUP(H412,[1]Film_Workers!$B$2:$BD$55,9,FALSE),D412=9,VLOOKUP(H412,[1]Film_Workers!$B$2:$BD$55,10,FALSE),D412=10,VLOOKUP(H412,[1]Film_Workers!$B$2:$BD$55,11,FALSE),D412=11,VLOOKUP(H412,[1]Film_Workers!$B$2:$BD$55,12,FALSE),D412=12,VLOOKUP(H412,[1]Film_Workers!$B$2:$BD$55,13,FALSE)),C412=2015,_xlfn.IFS(D412=1,VLOOKUP(H412,[1]Film_Workers!$B$2:$BD$55,14,FALSE),D412=2,VLOOKUP(H412,[1]Film_Workers!$B$2:$BD$55,15,FALSE),D412=3,VLOOKUP(H412,[1]Film_Workers!$B$2:$BD$55,16,FALSE),D412=4,VLOOKUP(H412,[1]Film_Workers!$B$2:$BD$55,17,FALSE),D412=5,VLOOKUP(H412,[1]Film_Workers!$B$2:$BD$55,18,FALSE),D412=6,VLOOKUP(H412,[1]Film_Workers!$B$2:$BD$55,19,FALSE),D412=7,VLOOKUP(H412,[1]Film_Workers!$B$2:$BD$55,20,FALSE),D412=8,VLOOKUP(H412,[1]Film_Workers!$B$2:$BD$55,21,FALSE),D412=9,VLOOKUP(H412,[1]Film_Workers!$B$2:$BD$55,22,FALSE),D412=10,VLOOKUP(H412,[1]Film_Workers!$B$2:$BD$55,23,FALSE),D412=11,VLOOKUP(H412,[1]Film_Workers!$B$2:$BD$55,24,FALSE),D412=12,VLOOKUP(H412,[1]Film_Workers!$B$2:$BD$55,25,FALSE)),C412=2016,_xlfn.IFS(D412=1,VLOOKUP(H412,[1]Film_Workers!$B$2:$BD$55,26,FALSE),D412=2,VLOOKUP(H412,[1]Film_Workers!$B$2:$BD$55,27,FALSE),D412=3,VLOOKUP(H412,[1]Film_Workers!$B$2:$BD$55,28,FALSE),D412=4,VLOOKUP(H412,[1]Film_Workers!$B$2:$BD$55,29,FALSE),D412=5,VLOOKUP(H412,[1]Film_Workers!$B$2:$BD$55,30,FALSE),D412=6,VLOOKUP(H412,[1]Film_Workers!$B$2:$BD$55,31,FALSE),D412=7,VLOOKUP(H412,[1]Film_Workers!$B$2:$BD$55,32,FALSE),D412=8,VLOOKUP(H412,[1]Film_Workers!$B$2:$BD$55,33,FALSE),D412=9,VLOOKUP(H412,[1]Film_Workers!$B$2:$BD$55,34,FALSE),D412=10,VLOOKUP(H412,[1]Film_Workers!$B$2:$BD$55,35,FALSE),D412=11,VLOOKUP(H412,[1]Film_Workers!$B$2:$BD$55,36,FALSE),D412=12,VLOOKUP(H412,[1]Film_Workers!$B$2:$BD$55,37,FALSE)),C412=2017,_xlfn.IFS(D412=1,VLOOKUP(H412,[1]Film_Workers!$B$2:$BD$55,38,FALSE),D412=2,VLOOKUP(H412,[1]Film_Workers!$B$2:$BD$55,39,FALSE),D412=3,VLOOKUP(H412,[1]Film_Workers!$B$2:$BD$55,40,FALSE),D412=4,VLOOKUP(H412,[1]Film_Workers!$B$2:$BD$55,41,FALSE),D412=5,VLOOKUP(H412,[1]Film_Workers!$B$2:$BD$55,42,FALSE),D412=6,VLOOKUP(H412,[1]Film_Workers!$B$2:$BD$55,43,FALSE),D412=7,VLOOKUP(H412,[1]Film_Workers!$B$2:$BD$55,43,FALSE),D412=8,VLOOKUP(H412,[1]Film_Workers!$B$2:$BD$55,44,FALSE),D412=9,VLOOKUP(H412,[1]Film_Workers!$B$2:$BD$55,45,FALSE),D412=10,VLOOKUP(H412,[1]Film_Workers!$B$2:$BD$55,46,FALSE),D412=11,VLOOKUP(H412,[1]Film_Workers!$B$2:$BD$55,47,FALSE),D412=12,VLOOKUP(H412,[1]Film_Workers!$B$2:$BD$55,48)),C412=2018,_xlfn.IFS(D412=1,VLOOKUP(H412,[1]Film_Workers!$B$2:$BD$55,49,FALSE),D412=2,VLOOKUP(H412,[1]Film_Workers!$B$2:$BD$55,50,FALSE),D412=3,VLOOKUP(H412,[1]Film_Workers!$B$2:$BD$55,51,FALSE),D412=4,VLOOKUP(H412,[1]Film_Workers!$B$2:$BD$55,52,FALSE),D412=5,VLOOKUP(H412,[1]Film_Workers!$B$2:$BD$55,53,FALSE),D412=6,VLOOKUP(H412,[1]Film_Workers!$B$2:$BD$55,54)))</f>
        <v>107562</v>
      </c>
      <c r="W412">
        <f>_xlfn.IFS(C412=2014,_xlfn.IFS(D412=1,VLOOKUP(H412,[1]Priv_Workers!$B$2:$BD$55,2,FALSE),D412=2,VLOOKUP(H412,[1]Priv_Workers!$B$2:$BD$55,3,FALSE),D412=3,VLOOKUP(H412,[1]Priv_Workers!$B$2:$BD$55,4,FALSE),D412=4,VLOOKUP(H412,[1]Priv_Workers!$B$2:$BD$55,5,FALSE),D412=5,VLOOKUP(H412,[1]Priv_Workers!$B$2:$BD$55,6,FALSE),D412=6,VLOOKUP(H412,[1]Priv_Workers!$B$2:$BD$55,7,FALSE),D412=7,VLOOKUP(H412,[1]Priv_Workers!$B$2:$BD$55,8,FALSE),D412=8,VLOOKUP(H412,[1]Priv_Workers!$B$2:$BD$55,9,FALSE),D412=9,VLOOKUP(H412,[1]Priv_Workers!$B$2:$BD$55,10,FALSE),D412=10,VLOOKUP(H412,[1]Priv_Workers!$B$2:$BD$55,11,FALSE),D412=11,VLOOKUP(H412,[1]Priv_Workers!$B$2:$BD$55,12,FALSE),D412=12,VLOOKUP(H412,[1]Priv_Workers!$B$2:$BD$55,13,FALSE)),C412=2015,_xlfn.IFS(D412=1,VLOOKUP(H412,[1]Priv_Workers!$B$2:$BD$55,14,FALSE),D412=2,VLOOKUP(H412,[1]Priv_Workers!$B$2:$BD$55,15,FALSE),D412=3,VLOOKUP(H412,[1]Priv_Workers!$B$2:$BD$55,16,FALSE),D412=4,VLOOKUP(H412,[1]Priv_Workers!$B$2:$BD$55,17,FALSE),D412=5,VLOOKUP(H412,[1]Priv_Workers!$B$2:$BD$55,18,FALSE),D412=6,VLOOKUP(H412,[1]Priv_Workers!$B$2:$BD$55,19,FALSE),D412=7,VLOOKUP(H412,[1]Priv_Workers!$B$2:$BD$55,20,FALSE),D412=8,VLOOKUP(H412,[1]Priv_Workers!$B$2:$BD$55,21,FALSE),D412=9,VLOOKUP(H412,[1]Priv_Workers!$B$2:$BD$55,22,FALSE),D412=10,VLOOKUP(H412,[1]Priv_Workers!$B$2:$BD$55,23,FALSE),D412=11,VLOOKUP(H412,[1]Priv_Workers!$B$2:$BD$55,24,FALSE),D412=12,VLOOKUP(H412,[1]Priv_Workers!$B$2:$BD$55,25,FALSE)),C412=2016,_xlfn.IFS(D412=1,VLOOKUP(H412,[1]Priv_Workers!$B$2:$BD$55,26,FALSE),D412=2,VLOOKUP(H412,[1]Priv_Workers!$B$2:$BD$55,27,FALSE),D412=3,VLOOKUP(H412,[1]Priv_Workers!$B$2:$BD$55,28,FALSE),D412=4,VLOOKUP(H412,[1]Priv_Workers!$B$2:$BD$55,29,FALSE),D412=5,VLOOKUP(H412,[1]Priv_Workers!$B$2:$BD$55,30,FALSE),D412=6,VLOOKUP(H412,[1]Priv_Workers!$B$2:$BD$55,31,FALSE),D412=7,VLOOKUP(H412,[1]Priv_Workers!$B$2:$BD$55,32,FALSE),D412=8,VLOOKUP(H412,[1]Priv_Workers!$B$2:$BD$55,33,FALSE),D412=9,VLOOKUP(H412,[1]Priv_Workers!$B$2:$BD$55,34,FALSE),D412=10,VLOOKUP(H412,[1]Priv_Workers!$B$2:$BD$55,35,FALSE),D412=11,VLOOKUP(H412,[1]Priv_Workers!$B$2:$BD$55,36,FALSE),D412=12,VLOOKUP(H412,[1]Priv_Workers!$B$2:$BD$55,37,FALSE)),C412=2017,_xlfn.IFS(D412=1,VLOOKUP(H412,[1]Priv_Workers!$B$2:$BD$55,38,FALSE),D412=2,VLOOKUP(H412,[1]Priv_Workers!$B$2:$BD$55,39,FALSE),D412=3,VLOOKUP(H412,[1]Priv_Workers!$B$2:$BD$55,40,FALSE),D412=4,VLOOKUP(H412,[1]Priv_Workers!$B$2:$BD$55,41,FALSE),D412=5,VLOOKUP(H412,[1]Priv_Workers!$B$2:$BD$55,42,FALSE),D412=6,VLOOKUP(H412,[1]Priv_Workers!$B$2:$BD$55,43,FALSE),D412=7,VLOOKUP(H412,[1]Priv_Workers!$B$2:$BD$55,43,FALSE),D412=8,VLOOKUP(H412,[1]Priv_Workers!$B$2:$BD$55,44,FALSE),D412=9,VLOOKUP(H412,[1]Priv_Workers!$B$2:$BD$55,45,FALSE),D412=10,VLOOKUP(H412,[1]Priv_Workers!$B$2:$BD$55,46,FALSE),D412=11,VLOOKUP(H412,[1]Priv_Workers!$B$2:$BD$55,47,FALSE),D412=12,VLOOKUP(H412,[1]Priv_Workers!$B$2:$BD$55,48)),C412=2018,_xlfn.IFS(D412=1,VLOOKUP(H412,[1]Priv_Workers!$B$2:$BD$55,49,FALSE),D412=2,VLOOKUP(H412,[1]Priv_Workers!$B$2:$BD$55,50,FALSE),D412=3,VLOOKUP(H412,[1]Priv_Workers!$B$2:$BD$55,51,FALSE),D412=4,VLOOKUP(H412,[1]Priv_Workers!$B$2:$BD$55,52,FALSE),D412=5,VLOOKUP(H412,[1]Priv_Workers!$B$2:$BD$55,53,FALSE),D412=6,VLOOKUP(H412,[1]Priv_Workers!$B$2:$BD$55,54)))</f>
        <v>13545086</v>
      </c>
      <c r="X412" s="3">
        <f t="shared" si="51"/>
        <v>7.9410348520489275E-3</v>
      </c>
      <c r="Y412" s="2">
        <f>_xlfn.IFS(C412=2014, _xlfn.IFS(E412=1, VLOOKUP(H412, [1]Wage_Info!$B$2:$AH$55, 2, FALSE), E412=2, VLOOKUP(H412, [1]Wage_Info!$B$2:$AH$55, 3, FALSE), E412=3, VLOOKUP(H412, [1]Wage_Info!$B$2:$AH$55, 4, FALSE), E412=4, VLOOKUP(H412, [1]Wage_Info!$B$2:$AH$55, 5, FALSE)), C412=2015, _xlfn.IFS(E412=1, VLOOKUP(H412, [1]Wage_Info!$B$2:$AH$55, 6, FALSE), E412=2, VLOOKUP(H412, [1]Wage_Info!$B$2:$AH$55, 7, FALSE), E412=3, VLOOKUP(H412, [1]Wage_Info!$B$2:$AH$55, 8, FALSE), E412=4, VLOOKUP(H412, [1]Wage_Info!$B$2:$AH$55, 9, FALSE)), C412=2016, _xlfn.IFS(E412=1, VLOOKUP(H412, [1]Wage_Info!$B$2:$AH$55, 10, FALSE), E412=2, VLOOKUP(H412, [1]Wage_Info!$B$2:$AH$55, 11, FALSE), E412=3, VLOOKUP(H412, [1]Wage_Info!$B$2:$AH$55, 12, FALSE), E412=4, VLOOKUP(H412, [1]Wage_Info!$B$2:$AH$55, 13, FALSE)), C412=2017, _xlfn.IFS(E412=1, VLOOKUP(H412, [1]Wage_Info!$B$2:$AH$55, 14, FALSE), E412=2, VLOOKUP(H412, [1]Wage_Info!$B$2:$AH$55, 15, FALSE), E412=3, VLOOKUP(H412, [1]Wage_Info!$B$2:$AH$55, 16, FALSE), E412=4, VLOOKUP(H412, [1]Wage_Info!$B$2:$AH$55, 17, FALSE)), C412 = 2018, _xlfn.IFS(E412=1, VLOOKUP(H412, [1]Wage_Info!$B$2:$AH$55, 18, FALSE), E412=3, VLOOKUP(H412, [1]Wage_Info!$B$2:$AH$55, 19, FALSE)))</f>
        <v>2677662977</v>
      </c>
      <c r="Z412" s="2">
        <f>_xlfn.IFS(C412=2014, _xlfn.IFS(E412=1, VLOOKUP(H412, [1]Wage_Info!$B$2:$AL$55, 20, FALSE), E412=2, VLOOKUP(H412, [1]Wage_Info!$B$2:$AL$55, 21, FALSE), E412=3, VLOOKUP(H412, [1]Wage_Info!$B$2:$AL$55, 22, FALSE), E412=4, VLOOKUP(H412, [1]Wage_Info!$B$2:$AL$55, 23, FALSE)), C412=2015, _xlfn.IFS(E412=1, VLOOKUP(H412, [1]Wage_Info!$B$2:$AL$55, 24, FALSE), E412=2, VLOOKUP(H412, [1]Wage_Info!$B$2:$AL$55, 25, FALSE), E412=3, VLOOKUP(H412, [1]Wage_Info!$B$2:$AL$55, 26, FALSE), E412=4, VLOOKUP(H412, [1]Wage_Info!$B$2:$AL$55, 27, FALSE)), C412=2016, _xlfn.IFS(E412=1, VLOOKUP(H412, [1]Wage_Info!$B$2:$AL$55, 28, FALSE), E412=2, VLOOKUP(H412, [1]Wage_Info!$B$2:$AL$55, 29, FALSE), E412=3, VLOOKUP(H412, [1]Wage_Info!$B$2:$AL$55, 30, FALSE), E412=4, VLOOKUP(H412, [1]Wage_Info!$B$2:$AL$55, 31, FALSE)), C412=2017, _xlfn.IFS(E412=1, VLOOKUP(H412, [1]Wage_Info!$B$2:$AL$55, 32, FALSE), E412=2, VLOOKUP(H412, [1]Wage_Info!$B$2:$AL$55, 33, FALSE), E412=3, VLOOKUP(H412, [1]Wage_Info!$B$2:$AL$55, 34, FALSE), E412=4, VLOOKUP(H412, [1]Wage_Info!$B$2:$AL$55, 35, FALSE)), C412 = 2018, _xlfn.IFS(E412=1, VLOOKUP(H412, [1]Wage_Info!$B$2:$AL$55, 36, FALSE), E412=2, VLOOKUP(H412, [1]Wage_Info!$B$2:$AL$55, 37, FALSE)))</f>
        <v>184839785779</v>
      </c>
      <c r="AA412" s="4">
        <f t="shared" si="52"/>
        <v>1.4486399482206144E-2</v>
      </c>
      <c r="AB412">
        <f>[1]Key!C412</f>
        <v>1</v>
      </c>
      <c r="AC412">
        <f t="shared" si="53"/>
        <v>1</v>
      </c>
      <c r="AD412">
        <f t="shared" si="54"/>
        <v>0</v>
      </c>
      <c r="AE412">
        <f t="shared" si="55"/>
        <v>1</v>
      </c>
      <c r="AF412">
        <f>[1]Key!D412</f>
        <v>0</v>
      </c>
    </row>
    <row r="413" spans="1:32" x14ac:dyDescent="0.3">
      <c r="A413">
        <v>412</v>
      </c>
      <c r="B413">
        <v>92</v>
      </c>
      <c r="E413" t="e">
        <f t="shared" si="48"/>
        <v>#N/A</v>
      </c>
      <c r="F413">
        <v>2015</v>
      </c>
      <c r="G413" t="s">
        <v>40</v>
      </c>
      <c r="H413" s="1">
        <f>VALUE(IF(G413="foreign",53,SUBSTITUTE(G413,G413,VLOOKUP(G413,[1]Key!$G$2:$H$55,2,))))</f>
        <v>5</v>
      </c>
      <c r="I413" t="s">
        <v>47</v>
      </c>
      <c r="J413">
        <f>VALUE(_xlfn.IFS(I413="foreign",53,I413="fictional",54, I413="unspecified", 55, NOT(OR(I413="foreign",I413="fictional")),SUBSTITUTE(I413,I413,VLOOKUP(I413,[1]Key!$G$2:$H$55,2,))))</f>
        <v>55</v>
      </c>
      <c r="K413">
        <f t="shared" si="49"/>
        <v>0</v>
      </c>
      <c r="L413">
        <f>VLOOKUP(H413, [1]Key!$H$2:$K$54, 2)</f>
        <v>3</v>
      </c>
      <c r="M413">
        <f>VLOOKUP(J413, [1]Key!$H$2:$K$54, 2)</f>
        <v>0</v>
      </c>
      <c r="N413">
        <f>VLOOKUP("*"&amp;G413&amp;"*",[1]Key!$N$2:$O$6,2,FALSE)</f>
        <v>4</v>
      </c>
      <c r="O413">
        <f>VLOOKUP("*"&amp;G413&amp;"*",[1]Key!$R$2:$S$11,2,FALSE)</f>
        <v>6</v>
      </c>
      <c r="P413">
        <v>2666</v>
      </c>
      <c r="Q413" s="2">
        <v>3300000</v>
      </c>
      <c r="R413" t="s">
        <v>63</v>
      </c>
      <c r="S413">
        <f>VLOOKUP(R413, [1]Key!$U$2:$V$27, 2, FALSE)</f>
        <v>10</v>
      </c>
      <c r="T413">
        <f t="shared" si="50"/>
        <v>1</v>
      </c>
      <c r="U413" t="e">
        <f>_xlfn.IFS(C413=2018, VLOOKUP(H413, '[1]State Pop'!$B$2:$G$55,6),C413=2017, VLOOKUP(H413, '[1]State Pop'!$B$2:$F$55,5),C413=2016, VLOOKUP(H413, '[1]State Pop'!$B$2:$F$55,4), C413=2015, VLOOKUP(H413, '[1]State Pop'!$B$2:$F$55,3), C413=2014, VLOOKUP(H413, '[1]State Pop'!$B$2:$F$55,2))</f>
        <v>#N/A</v>
      </c>
      <c r="V413" t="e">
        <f>_xlfn.IFS(C413=2014,_xlfn.IFS(D413=1,VLOOKUP(H413,[1]Film_Workers!$B$2:$BD$55,2,FALSE),D413=2,VLOOKUP(H413,[1]Film_Workers!$B$2:$BD$55,3,FALSE),D413=3,VLOOKUP(H413,[1]Film_Workers!$B$2:$BD$55,4,FALSE),D413=4,VLOOKUP(H413,[1]Film_Workers!$B$2:$BD$55,5,FALSE),D413=5,VLOOKUP(H413,[1]Film_Workers!$B$2:$BD$55,6,FALSE),D413=6,VLOOKUP(H413,[1]Film_Workers!$B$2:$BD$55,7,FALSE),D413=7,VLOOKUP(H413,[1]Film_Workers!$B$2:$BD$55,8,FALSE),D413=8,VLOOKUP(H413,[1]Film_Workers!$B$2:$BD$55,9,FALSE),D413=9,VLOOKUP(H413,[1]Film_Workers!$B$2:$BD$55,10,FALSE),D413=10,VLOOKUP(H413,[1]Film_Workers!$B$2:$BD$55,11,FALSE),D413=11,VLOOKUP(H413,[1]Film_Workers!$B$2:$BD$55,12,FALSE),D413=12,VLOOKUP(H413,[1]Film_Workers!$B$2:$BD$55,13,FALSE)),C413=2015,_xlfn.IFS(D413=1,VLOOKUP(H413,[1]Film_Workers!$B$2:$BD$55,14,FALSE),D413=2,VLOOKUP(H413,[1]Film_Workers!$B$2:$BD$55,15,FALSE),D413=3,VLOOKUP(H413,[1]Film_Workers!$B$2:$BD$55,16,FALSE),D413=4,VLOOKUP(H413,[1]Film_Workers!$B$2:$BD$55,17,FALSE),D413=5,VLOOKUP(H413,[1]Film_Workers!$B$2:$BD$55,18,FALSE),D413=6,VLOOKUP(H413,[1]Film_Workers!$B$2:$BD$55,19,FALSE),D413=7,VLOOKUP(H413,[1]Film_Workers!$B$2:$BD$55,20,FALSE),D413=8,VLOOKUP(H413,[1]Film_Workers!$B$2:$BD$55,21,FALSE),D413=9,VLOOKUP(H413,[1]Film_Workers!$B$2:$BD$55,22,FALSE),D413=10,VLOOKUP(H413,[1]Film_Workers!$B$2:$BD$55,23,FALSE),D413=11,VLOOKUP(H413,[1]Film_Workers!$B$2:$BD$55,24,FALSE),D413=12,VLOOKUP(H413,[1]Film_Workers!$B$2:$BD$55,25,FALSE)),C413=2016,_xlfn.IFS(D413=1,VLOOKUP(H413,[1]Film_Workers!$B$2:$BD$55,26,FALSE),D413=2,VLOOKUP(H413,[1]Film_Workers!$B$2:$BD$55,27,FALSE),D413=3,VLOOKUP(H413,[1]Film_Workers!$B$2:$BD$55,28,FALSE),D413=4,VLOOKUP(H413,[1]Film_Workers!$B$2:$BD$55,29,FALSE),D413=5,VLOOKUP(H413,[1]Film_Workers!$B$2:$BD$55,30,FALSE),D413=6,VLOOKUP(H413,[1]Film_Workers!$B$2:$BD$55,31,FALSE),D413=7,VLOOKUP(H413,[1]Film_Workers!$B$2:$BD$55,32,FALSE),D413=8,VLOOKUP(H413,[1]Film_Workers!$B$2:$BD$55,33,FALSE),D413=9,VLOOKUP(H413,[1]Film_Workers!$B$2:$BD$55,34,FALSE),D413=10,VLOOKUP(H413,[1]Film_Workers!$B$2:$BD$55,35,FALSE),D413=11,VLOOKUP(H413,[1]Film_Workers!$B$2:$BD$55,36,FALSE),D413=12,VLOOKUP(H413,[1]Film_Workers!$B$2:$BD$55,37,FALSE)),C413=2017,_xlfn.IFS(D413=1,VLOOKUP(H413,[1]Film_Workers!$B$2:$BD$55,38,FALSE),D413=2,VLOOKUP(H413,[1]Film_Workers!$B$2:$BD$55,39,FALSE),D413=3,VLOOKUP(H413,[1]Film_Workers!$B$2:$BD$55,40,FALSE),D413=4,VLOOKUP(H413,[1]Film_Workers!$B$2:$BD$55,41,FALSE),D413=5,VLOOKUP(H413,[1]Film_Workers!$B$2:$BD$55,42,FALSE),D413=6,VLOOKUP(H413,[1]Film_Workers!$B$2:$BD$55,43,FALSE),D413=7,VLOOKUP(H413,[1]Film_Workers!$B$2:$BD$55,43,FALSE),D413=8,VLOOKUP(H413,[1]Film_Workers!$B$2:$BD$55,44,FALSE),D413=9,VLOOKUP(H413,[1]Film_Workers!$B$2:$BD$55,45,FALSE),D413=10,VLOOKUP(H413,[1]Film_Workers!$B$2:$BD$55,46,FALSE),D413=11,VLOOKUP(H413,[1]Film_Workers!$B$2:$BD$55,47,FALSE),D413=12,VLOOKUP(H413,[1]Film_Workers!$B$2:$BD$55,48)),C413=2018,_xlfn.IFS(D413=1,VLOOKUP(H413,[1]Film_Workers!$B$2:$BD$55,49,FALSE),D413=2,VLOOKUP(H413,[1]Film_Workers!$B$2:$BD$55,50,FALSE),D413=3,VLOOKUP(H413,[1]Film_Workers!$B$2:$BD$55,51,FALSE),D413=4,VLOOKUP(H413,[1]Film_Workers!$B$2:$BD$55,52,FALSE),D413=5,VLOOKUP(H413,[1]Film_Workers!$B$2:$BD$55,53,FALSE),D413=6,VLOOKUP(H413,[1]Film_Workers!$B$2:$BD$55,54)))</f>
        <v>#N/A</v>
      </c>
      <c r="W413" t="e">
        <f>_xlfn.IFS(C413=2014,_xlfn.IFS(D413=1,VLOOKUP(H413,[1]Priv_Workers!$B$2:$BD$55,2,FALSE),D413=2,VLOOKUP(H413,[1]Priv_Workers!$B$2:$BD$55,3,FALSE),D413=3,VLOOKUP(H413,[1]Priv_Workers!$B$2:$BD$55,4,FALSE),D413=4,VLOOKUP(H413,[1]Priv_Workers!$B$2:$BD$55,5,FALSE),D413=5,VLOOKUP(H413,[1]Priv_Workers!$B$2:$BD$55,6,FALSE),D413=6,VLOOKUP(H413,[1]Priv_Workers!$B$2:$BD$55,7,FALSE),D413=7,VLOOKUP(H413,[1]Priv_Workers!$B$2:$BD$55,8,FALSE),D413=8,VLOOKUP(H413,[1]Priv_Workers!$B$2:$BD$55,9,FALSE),D413=9,VLOOKUP(H413,[1]Priv_Workers!$B$2:$BD$55,10,FALSE),D413=10,VLOOKUP(H413,[1]Priv_Workers!$B$2:$BD$55,11,FALSE),D413=11,VLOOKUP(H413,[1]Priv_Workers!$B$2:$BD$55,12,FALSE),D413=12,VLOOKUP(H413,[1]Priv_Workers!$B$2:$BD$55,13,FALSE)),C413=2015,_xlfn.IFS(D413=1,VLOOKUP(H413,[1]Priv_Workers!$B$2:$BD$55,14,FALSE),D413=2,VLOOKUP(H413,[1]Priv_Workers!$B$2:$BD$55,15,FALSE),D413=3,VLOOKUP(H413,[1]Priv_Workers!$B$2:$BD$55,16,FALSE),D413=4,VLOOKUP(H413,[1]Priv_Workers!$B$2:$BD$55,17,FALSE),D413=5,VLOOKUP(H413,[1]Priv_Workers!$B$2:$BD$55,18,FALSE),D413=6,VLOOKUP(H413,[1]Priv_Workers!$B$2:$BD$55,19,FALSE),D413=7,VLOOKUP(H413,[1]Priv_Workers!$B$2:$BD$55,20,FALSE),D413=8,VLOOKUP(H413,[1]Priv_Workers!$B$2:$BD$55,21,FALSE),D413=9,VLOOKUP(H413,[1]Priv_Workers!$B$2:$BD$55,22,FALSE),D413=10,VLOOKUP(H413,[1]Priv_Workers!$B$2:$BD$55,23,FALSE),D413=11,VLOOKUP(H413,[1]Priv_Workers!$B$2:$BD$55,24,FALSE),D413=12,VLOOKUP(H413,[1]Priv_Workers!$B$2:$BD$55,25,FALSE)),C413=2016,_xlfn.IFS(D413=1,VLOOKUP(H413,[1]Priv_Workers!$B$2:$BD$55,26,FALSE),D413=2,VLOOKUP(H413,[1]Priv_Workers!$B$2:$BD$55,27,FALSE),D413=3,VLOOKUP(H413,[1]Priv_Workers!$B$2:$BD$55,28,FALSE),D413=4,VLOOKUP(H413,[1]Priv_Workers!$B$2:$BD$55,29,FALSE),D413=5,VLOOKUP(H413,[1]Priv_Workers!$B$2:$BD$55,30,FALSE),D413=6,VLOOKUP(H413,[1]Priv_Workers!$B$2:$BD$55,31,FALSE),D413=7,VLOOKUP(H413,[1]Priv_Workers!$B$2:$BD$55,32,FALSE),D413=8,VLOOKUP(H413,[1]Priv_Workers!$B$2:$BD$55,33,FALSE),D413=9,VLOOKUP(H413,[1]Priv_Workers!$B$2:$BD$55,34,FALSE),D413=10,VLOOKUP(H413,[1]Priv_Workers!$B$2:$BD$55,35,FALSE),D413=11,VLOOKUP(H413,[1]Priv_Workers!$B$2:$BD$55,36,FALSE),D413=12,VLOOKUP(H413,[1]Priv_Workers!$B$2:$BD$55,37,FALSE)),C413=2017,_xlfn.IFS(D413=1,VLOOKUP(H413,[1]Priv_Workers!$B$2:$BD$55,38,FALSE),D413=2,VLOOKUP(H413,[1]Priv_Workers!$B$2:$BD$55,39,FALSE),D413=3,VLOOKUP(H413,[1]Priv_Workers!$B$2:$BD$55,40,FALSE),D413=4,VLOOKUP(H413,[1]Priv_Workers!$B$2:$BD$55,41,FALSE),D413=5,VLOOKUP(H413,[1]Priv_Workers!$B$2:$BD$55,42,FALSE),D413=6,VLOOKUP(H413,[1]Priv_Workers!$B$2:$BD$55,43,FALSE),D413=7,VLOOKUP(H413,[1]Priv_Workers!$B$2:$BD$55,43,FALSE),D413=8,VLOOKUP(H413,[1]Priv_Workers!$B$2:$BD$55,44,FALSE),D413=9,VLOOKUP(H413,[1]Priv_Workers!$B$2:$BD$55,45,FALSE),D413=10,VLOOKUP(H413,[1]Priv_Workers!$B$2:$BD$55,46,FALSE),D413=11,VLOOKUP(H413,[1]Priv_Workers!$B$2:$BD$55,47,FALSE),D413=12,VLOOKUP(H413,[1]Priv_Workers!$B$2:$BD$55,48)),C413=2018,_xlfn.IFS(D413=1,VLOOKUP(H413,[1]Priv_Workers!$B$2:$BD$55,49,FALSE),D413=2,VLOOKUP(H413,[1]Priv_Workers!$B$2:$BD$55,50,FALSE),D413=3,VLOOKUP(H413,[1]Priv_Workers!$B$2:$BD$55,51,FALSE),D413=4,VLOOKUP(H413,[1]Priv_Workers!$B$2:$BD$55,52,FALSE),D413=5,VLOOKUP(H413,[1]Priv_Workers!$B$2:$BD$55,53,FALSE),D413=6,VLOOKUP(H413,[1]Priv_Workers!$B$2:$BD$55,54)))</f>
        <v>#N/A</v>
      </c>
      <c r="X413" s="3" t="e">
        <f t="shared" si="51"/>
        <v>#N/A</v>
      </c>
      <c r="Y413" s="2" t="e">
        <f>_xlfn.IFS(C413=2014, _xlfn.IFS(E413=1, VLOOKUP(H413, [1]Wage_Info!$B$2:$AH$55, 2, FALSE), E413=2, VLOOKUP(H413, [1]Wage_Info!$B$2:$AH$55, 3, FALSE), E413=3, VLOOKUP(H413, [1]Wage_Info!$B$2:$AH$55, 4, FALSE), E413=4, VLOOKUP(H413, [1]Wage_Info!$B$2:$AH$55, 5, FALSE)), C413=2015, _xlfn.IFS(E413=1, VLOOKUP(H413, [1]Wage_Info!$B$2:$AH$55, 6, FALSE), E413=2, VLOOKUP(H413, [1]Wage_Info!$B$2:$AH$55, 7, FALSE), E413=3, VLOOKUP(H413, [1]Wage_Info!$B$2:$AH$55, 8, FALSE), E413=4, VLOOKUP(H413, [1]Wage_Info!$B$2:$AH$55, 9, FALSE)), C413=2016, _xlfn.IFS(E413=1, VLOOKUP(H413, [1]Wage_Info!$B$2:$AH$55, 10, FALSE), E413=2, VLOOKUP(H413, [1]Wage_Info!$B$2:$AH$55, 11, FALSE), E413=3, VLOOKUP(H413, [1]Wage_Info!$B$2:$AH$55, 12, FALSE), E413=4, VLOOKUP(H413, [1]Wage_Info!$B$2:$AH$55, 13, FALSE)), C413=2017, _xlfn.IFS(E413=1, VLOOKUP(H413, [1]Wage_Info!$B$2:$AH$55, 14, FALSE), E413=2, VLOOKUP(H413, [1]Wage_Info!$B$2:$AH$55, 15, FALSE), E413=3, VLOOKUP(H413, [1]Wage_Info!$B$2:$AH$55, 16, FALSE), E413=4, VLOOKUP(H413, [1]Wage_Info!$B$2:$AH$55, 17, FALSE)), C413 = 2018, _xlfn.IFS(E413=1, VLOOKUP(H413, [1]Wage_Info!$B$2:$AH$55, 18, FALSE), E413=3, VLOOKUP(H413, [1]Wage_Info!$B$2:$AH$55, 19, FALSE)))</f>
        <v>#N/A</v>
      </c>
      <c r="Z413" s="2" t="e">
        <f>_xlfn.IFS(C413=2014, _xlfn.IFS(E413=1, VLOOKUP(H413, [1]Wage_Info!$B$2:$AL$55, 20, FALSE), E413=2, VLOOKUP(H413, [1]Wage_Info!$B$2:$AL$55, 21, FALSE), E413=3, VLOOKUP(H413, [1]Wage_Info!$B$2:$AL$55, 22, FALSE), E413=4, VLOOKUP(H413, [1]Wage_Info!$B$2:$AL$55, 23, FALSE)), C413=2015, _xlfn.IFS(E413=1, VLOOKUP(H413, [1]Wage_Info!$B$2:$AL$55, 24, FALSE), E413=2, VLOOKUP(H413, [1]Wage_Info!$B$2:$AL$55, 25, FALSE), E413=3, VLOOKUP(H413, [1]Wage_Info!$B$2:$AL$55, 26, FALSE), E413=4, VLOOKUP(H413, [1]Wage_Info!$B$2:$AL$55, 27, FALSE)), C413=2016, _xlfn.IFS(E413=1, VLOOKUP(H413, [1]Wage_Info!$B$2:$AL$55, 28, FALSE), E413=2, VLOOKUP(H413, [1]Wage_Info!$B$2:$AL$55, 29, FALSE), E413=3, VLOOKUP(H413, [1]Wage_Info!$B$2:$AL$55, 30, FALSE), E413=4, VLOOKUP(H413, [1]Wage_Info!$B$2:$AL$55, 31, FALSE)), C413=2017, _xlfn.IFS(E413=1, VLOOKUP(H413, [1]Wage_Info!$B$2:$AL$55, 32, FALSE), E413=2, VLOOKUP(H413, [1]Wage_Info!$B$2:$AL$55, 33, FALSE), E413=3, VLOOKUP(H413, [1]Wage_Info!$B$2:$AL$55, 34, FALSE), E413=4, VLOOKUP(H413, [1]Wage_Info!$B$2:$AL$55, 35, FALSE)), C413 = 2018, _xlfn.IFS(E413=1, VLOOKUP(H413, [1]Wage_Info!$B$2:$AL$55, 36, FALSE), E413=2, VLOOKUP(H413, [1]Wage_Info!$B$2:$AL$55, 37, FALSE)))</f>
        <v>#N/A</v>
      </c>
      <c r="AA413" s="4" t="e">
        <f t="shared" si="52"/>
        <v>#N/A</v>
      </c>
      <c r="AB413">
        <f>[1]Key!C413</f>
        <v>1</v>
      </c>
      <c r="AC413">
        <f t="shared" si="53"/>
        <v>1</v>
      </c>
      <c r="AD413">
        <f t="shared" si="54"/>
        <v>0</v>
      </c>
      <c r="AE413">
        <f t="shared" si="55"/>
        <v>1</v>
      </c>
      <c r="AF413">
        <f>[1]Key!D413</f>
        <v>0</v>
      </c>
    </row>
    <row r="414" spans="1:32" x14ac:dyDescent="0.3">
      <c r="A414">
        <v>413</v>
      </c>
      <c r="B414">
        <v>93</v>
      </c>
      <c r="C414">
        <v>2013</v>
      </c>
      <c r="D414">
        <v>10</v>
      </c>
      <c r="E414">
        <f t="shared" si="48"/>
        <v>4</v>
      </c>
      <c r="F414">
        <v>2015</v>
      </c>
      <c r="G414" t="s">
        <v>32</v>
      </c>
      <c r="H414" s="1">
        <f>VALUE(IF(G414="foreign",53,SUBSTITUTE(G414,G414,VLOOKUP(G414,[1]Key!$G$2:$H$55,2,))))</f>
        <v>53</v>
      </c>
      <c r="I414" t="s">
        <v>32</v>
      </c>
      <c r="J414">
        <f>VALUE(_xlfn.IFS(I414="foreign",53,I414="fictional",54, I414="unspecified", 55, NOT(OR(I414="foreign",I414="fictional")),SUBSTITUTE(I414,I414,VLOOKUP(I414,[1]Key!$G$2:$H$55,2,))))</f>
        <v>53</v>
      </c>
      <c r="K414">
        <f t="shared" si="49"/>
        <v>1</v>
      </c>
      <c r="L414">
        <f>VLOOKUP(H414, [1]Key!$H$2:$K$54, 2)</f>
        <v>0</v>
      </c>
      <c r="M414">
        <f>VLOOKUP(J414, [1]Key!$H$2:$K$54, 2)</f>
        <v>0</v>
      </c>
      <c r="N414">
        <f>VLOOKUP("*"&amp;G414&amp;"*",[1]Key!$N$2:$O$6,2,FALSE)</f>
        <v>0</v>
      </c>
      <c r="O414">
        <f>VLOOKUP("*"&amp;G414&amp;"*",[1]Key!$R$2:$S$11,2,FALSE)</f>
        <v>0</v>
      </c>
      <c r="P414">
        <v>2648</v>
      </c>
      <c r="Q414" s="2">
        <v>60000000</v>
      </c>
      <c r="R414" t="s">
        <v>49</v>
      </c>
      <c r="S414">
        <f>VLOOKUP(R414, [1]Key!$U$2:$V$27, 2, FALSE)</f>
        <v>7</v>
      </c>
      <c r="T414">
        <f t="shared" si="50"/>
        <v>1</v>
      </c>
      <c r="U414" t="e">
        <f>_xlfn.IFS(C414=2018, VLOOKUP(H414, '[1]State Pop'!$B$2:$G$55,6),C414=2017, VLOOKUP(H414, '[1]State Pop'!$B$2:$F$55,5),C414=2016, VLOOKUP(H414, '[1]State Pop'!$B$2:$F$55,4), C414=2015, VLOOKUP(H414, '[1]State Pop'!$B$2:$F$55,3), C414=2014, VLOOKUP(H414, '[1]State Pop'!$B$2:$F$55,2))</f>
        <v>#N/A</v>
      </c>
      <c r="V414" t="e">
        <f>_xlfn.IFS(C414=2014,_xlfn.IFS(D414=1,VLOOKUP(H414,[1]Film_Workers!$B$2:$BD$55,2,FALSE),D414=2,VLOOKUP(H414,[1]Film_Workers!$B$2:$BD$55,3,FALSE),D414=3,VLOOKUP(H414,[1]Film_Workers!$B$2:$BD$55,4,FALSE),D414=4,VLOOKUP(H414,[1]Film_Workers!$B$2:$BD$55,5,FALSE),D414=5,VLOOKUP(H414,[1]Film_Workers!$B$2:$BD$55,6,FALSE),D414=6,VLOOKUP(H414,[1]Film_Workers!$B$2:$BD$55,7,FALSE),D414=7,VLOOKUP(H414,[1]Film_Workers!$B$2:$BD$55,8,FALSE),D414=8,VLOOKUP(H414,[1]Film_Workers!$B$2:$BD$55,9,FALSE),D414=9,VLOOKUP(H414,[1]Film_Workers!$B$2:$BD$55,10,FALSE),D414=10,VLOOKUP(H414,[1]Film_Workers!$B$2:$BD$55,11,FALSE),D414=11,VLOOKUP(H414,[1]Film_Workers!$B$2:$BD$55,12,FALSE),D414=12,VLOOKUP(H414,[1]Film_Workers!$B$2:$BD$55,13,FALSE)),C414=2015,_xlfn.IFS(D414=1,VLOOKUP(H414,[1]Film_Workers!$B$2:$BD$55,14,FALSE),D414=2,VLOOKUP(H414,[1]Film_Workers!$B$2:$BD$55,15,FALSE),D414=3,VLOOKUP(H414,[1]Film_Workers!$B$2:$BD$55,16,FALSE),D414=4,VLOOKUP(H414,[1]Film_Workers!$B$2:$BD$55,17,FALSE),D414=5,VLOOKUP(H414,[1]Film_Workers!$B$2:$BD$55,18,FALSE),D414=6,VLOOKUP(H414,[1]Film_Workers!$B$2:$BD$55,19,FALSE),D414=7,VLOOKUP(H414,[1]Film_Workers!$B$2:$BD$55,20,FALSE),D414=8,VLOOKUP(H414,[1]Film_Workers!$B$2:$BD$55,21,FALSE),D414=9,VLOOKUP(H414,[1]Film_Workers!$B$2:$BD$55,22,FALSE),D414=10,VLOOKUP(H414,[1]Film_Workers!$B$2:$BD$55,23,FALSE),D414=11,VLOOKUP(H414,[1]Film_Workers!$B$2:$BD$55,24,FALSE),D414=12,VLOOKUP(H414,[1]Film_Workers!$B$2:$BD$55,25,FALSE)),C414=2016,_xlfn.IFS(D414=1,VLOOKUP(H414,[1]Film_Workers!$B$2:$BD$55,26,FALSE),D414=2,VLOOKUP(H414,[1]Film_Workers!$B$2:$BD$55,27,FALSE),D414=3,VLOOKUP(H414,[1]Film_Workers!$B$2:$BD$55,28,FALSE),D414=4,VLOOKUP(H414,[1]Film_Workers!$B$2:$BD$55,29,FALSE),D414=5,VLOOKUP(H414,[1]Film_Workers!$B$2:$BD$55,30,FALSE),D414=6,VLOOKUP(H414,[1]Film_Workers!$B$2:$BD$55,31,FALSE),D414=7,VLOOKUP(H414,[1]Film_Workers!$B$2:$BD$55,32,FALSE),D414=8,VLOOKUP(H414,[1]Film_Workers!$B$2:$BD$55,33,FALSE),D414=9,VLOOKUP(H414,[1]Film_Workers!$B$2:$BD$55,34,FALSE),D414=10,VLOOKUP(H414,[1]Film_Workers!$B$2:$BD$55,35,FALSE),D414=11,VLOOKUP(H414,[1]Film_Workers!$B$2:$BD$55,36,FALSE),D414=12,VLOOKUP(H414,[1]Film_Workers!$B$2:$BD$55,37,FALSE)),C414=2017,_xlfn.IFS(D414=1,VLOOKUP(H414,[1]Film_Workers!$B$2:$BD$55,38,FALSE),D414=2,VLOOKUP(H414,[1]Film_Workers!$B$2:$BD$55,39,FALSE),D414=3,VLOOKUP(H414,[1]Film_Workers!$B$2:$BD$55,40,FALSE),D414=4,VLOOKUP(H414,[1]Film_Workers!$B$2:$BD$55,41,FALSE),D414=5,VLOOKUP(H414,[1]Film_Workers!$B$2:$BD$55,42,FALSE),D414=6,VLOOKUP(H414,[1]Film_Workers!$B$2:$BD$55,43,FALSE),D414=7,VLOOKUP(H414,[1]Film_Workers!$B$2:$BD$55,43,FALSE),D414=8,VLOOKUP(H414,[1]Film_Workers!$B$2:$BD$55,44,FALSE),D414=9,VLOOKUP(H414,[1]Film_Workers!$B$2:$BD$55,45,FALSE),D414=10,VLOOKUP(H414,[1]Film_Workers!$B$2:$BD$55,46,FALSE),D414=11,VLOOKUP(H414,[1]Film_Workers!$B$2:$BD$55,47,FALSE),D414=12,VLOOKUP(H414,[1]Film_Workers!$B$2:$BD$55,48)),C414=2018,_xlfn.IFS(D414=1,VLOOKUP(H414,[1]Film_Workers!$B$2:$BD$55,49,FALSE),D414=2,VLOOKUP(H414,[1]Film_Workers!$B$2:$BD$55,50,FALSE),D414=3,VLOOKUP(H414,[1]Film_Workers!$B$2:$BD$55,51,FALSE),D414=4,VLOOKUP(H414,[1]Film_Workers!$B$2:$BD$55,52,FALSE),D414=5,VLOOKUP(H414,[1]Film_Workers!$B$2:$BD$55,53,FALSE),D414=6,VLOOKUP(H414,[1]Film_Workers!$B$2:$BD$55,54)))</f>
        <v>#N/A</v>
      </c>
      <c r="W414" t="e">
        <f>_xlfn.IFS(C414=2014,_xlfn.IFS(D414=1,VLOOKUP(H414,[1]Priv_Workers!$B$2:$BD$55,2,FALSE),D414=2,VLOOKUP(H414,[1]Priv_Workers!$B$2:$BD$55,3,FALSE),D414=3,VLOOKUP(H414,[1]Priv_Workers!$B$2:$BD$55,4,FALSE),D414=4,VLOOKUP(H414,[1]Priv_Workers!$B$2:$BD$55,5,FALSE),D414=5,VLOOKUP(H414,[1]Priv_Workers!$B$2:$BD$55,6,FALSE),D414=6,VLOOKUP(H414,[1]Priv_Workers!$B$2:$BD$55,7,FALSE),D414=7,VLOOKUP(H414,[1]Priv_Workers!$B$2:$BD$55,8,FALSE),D414=8,VLOOKUP(H414,[1]Priv_Workers!$B$2:$BD$55,9,FALSE),D414=9,VLOOKUP(H414,[1]Priv_Workers!$B$2:$BD$55,10,FALSE),D414=10,VLOOKUP(H414,[1]Priv_Workers!$B$2:$BD$55,11,FALSE),D414=11,VLOOKUP(H414,[1]Priv_Workers!$B$2:$BD$55,12,FALSE),D414=12,VLOOKUP(H414,[1]Priv_Workers!$B$2:$BD$55,13,FALSE)),C414=2015,_xlfn.IFS(D414=1,VLOOKUP(H414,[1]Priv_Workers!$B$2:$BD$55,14,FALSE),D414=2,VLOOKUP(H414,[1]Priv_Workers!$B$2:$BD$55,15,FALSE),D414=3,VLOOKUP(H414,[1]Priv_Workers!$B$2:$BD$55,16,FALSE),D414=4,VLOOKUP(H414,[1]Priv_Workers!$B$2:$BD$55,17,FALSE),D414=5,VLOOKUP(H414,[1]Priv_Workers!$B$2:$BD$55,18,FALSE),D414=6,VLOOKUP(H414,[1]Priv_Workers!$B$2:$BD$55,19,FALSE),D414=7,VLOOKUP(H414,[1]Priv_Workers!$B$2:$BD$55,20,FALSE),D414=8,VLOOKUP(H414,[1]Priv_Workers!$B$2:$BD$55,21,FALSE),D414=9,VLOOKUP(H414,[1]Priv_Workers!$B$2:$BD$55,22,FALSE),D414=10,VLOOKUP(H414,[1]Priv_Workers!$B$2:$BD$55,23,FALSE),D414=11,VLOOKUP(H414,[1]Priv_Workers!$B$2:$BD$55,24,FALSE),D414=12,VLOOKUP(H414,[1]Priv_Workers!$B$2:$BD$55,25,FALSE)),C414=2016,_xlfn.IFS(D414=1,VLOOKUP(H414,[1]Priv_Workers!$B$2:$BD$55,26,FALSE),D414=2,VLOOKUP(H414,[1]Priv_Workers!$B$2:$BD$55,27,FALSE),D414=3,VLOOKUP(H414,[1]Priv_Workers!$B$2:$BD$55,28,FALSE),D414=4,VLOOKUP(H414,[1]Priv_Workers!$B$2:$BD$55,29,FALSE),D414=5,VLOOKUP(H414,[1]Priv_Workers!$B$2:$BD$55,30,FALSE),D414=6,VLOOKUP(H414,[1]Priv_Workers!$B$2:$BD$55,31,FALSE),D414=7,VLOOKUP(H414,[1]Priv_Workers!$B$2:$BD$55,32,FALSE),D414=8,VLOOKUP(H414,[1]Priv_Workers!$B$2:$BD$55,33,FALSE),D414=9,VLOOKUP(H414,[1]Priv_Workers!$B$2:$BD$55,34,FALSE),D414=10,VLOOKUP(H414,[1]Priv_Workers!$B$2:$BD$55,35,FALSE),D414=11,VLOOKUP(H414,[1]Priv_Workers!$B$2:$BD$55,36,FALSE),D414=12,VLOOKUP(H414,[1]Priv_Workers!$B$2:$BD$55,37,FALSE)),C414=2017,_xlfn.IFS(D414=1,VLOOKUP(H414,[1]Priv_Workers!$B$2:$BD$55,38,FALSE),D414=2,VLOOKUP(H414,[1]Priv_Workers!$B$2:$BD$55,39,FALSE),D414=3,VLOOKUP(H414,[1]Priv_Workers!$B$2:$BD$55,40,FALSE),D414=4,VLOOKUP(H414,[1]Priv_Workers!$B$2:$BD$55,41,FALSE),D414=5,VLOOKUP(H414,[1]Priv_Workers!$B$2:$BD$55,42,FALSE),D414=6,VLOOKUP(H414,[1]Priv_Workers!$B$2:$BD$55,43,FALSE),D414=7,VLOOKUP(H414,[1]Priv_Workers!$B$2:$BD$55,43,FALSE),D414=8,VLOOKUP(H414,[1]Priv_Workers!$B$2:$BD$55,44,FALSE),D414=9,VLOOKUP(H414,[1]Priv_Workers!$B$2:$BD$55,45,FALSE),D414=10,VLOOKUP(H414,[1]Priv_Workers!$B$2:$BD$55,46,FALSE),D414=11,VLOOKUP(H414,[1]Priv_Workers!$B$2:$BD$55,47,FALSE),D414=12,VLOOKUP(H414,[1]Priv_Workers!$B$2:$BD$55,48)),C414=2018,_xlfn.IFS(D414=1,VLOOKUP(H414,[1]Priv_Workers!$B$2:$BD$55,49,FALSE),D414=2,VLOOKUP(H414,[1]Priv_Workers!$B$2:$BD$55,50,FALSE),D414=3,VLOOKUP(H414,[1]Priv_Workers!$B$2:$BD$55,51,FALSE),D414=4,VLOOKUP(H414,[1]Priv_Workers!$B$2:$BD$55,52,FALSE),D414=5,VLOOKUP(H414,[1]Priv_Workers!$B$2:$BD$55,53,FALSE),D414=6,VLOOKUP(H414,[1]Priv_Workers!$B$2:$BD$55,54)))</f>
        <v>#N/A</v>
      </c>
      <c r="X414" s="3" t="e">
        <f t="shared" si="51"/>
        <v>#N/A</v>
      </c>
      <c r="Y414" s="2" t="e">
        <f>_xlfn.IFS(C414=2014, _xlfn.IFS(E414=1, VLOOKUP(H414, [1]Wage_Info!$B$2:$AH$55, 2, FALSE), E414=2, VLOOKUP(H414, [1]Wage_Info!$B$2:$AH$55, 3, FALSE), E414=3, VLOOKUP(H414, [1]Wage_Info!$B$2:$AH$55, 4, FALSE), E414=4, VLOOKUP(H414, [1]Wage_Info!$B$2:$AH$55, 5, FALSE)), C414=2015, _xlfn.IFS(E414=1, VLOOKUP(H414, [1]Wage_Info!$B$2:$AH$55, 6, FALSE), E414=2, VLOOKUP(H414, [1]Wage_Info!$B$2:$AH$55, 7, FALSE), E414=3, VLOOKUP(H414, [1]Wage_Info!$B$2:$AH$55, 8, FALSE), E414=4, VLOOKUP(H414, [1]Wage_Info!$B$2:$AH$55, 9, FALSE)), C414=2016, _xlfn.IFS(E414=1, VLOOKUP(H414, [1]Wage_Info!$B$2:$AH$55, 10, FALSE), E414=2, VLOOKUP(H414, [1]Wage_Info!$B$2:$AH$55, 11, FALSE), E414=3, VLOOKUP(H414, [1]Wage_Info!$B$2:$AH$55, 12, FALSE), E414=4, VLOOKUP(H414, [1]Wage_Info!$B$2:$AH$55, 13, FALSE)), C414=2017, _xlfn.IFS(E414=1, VLOOKUP(H414, [1]Wage_Info!$B$2:$AH$55, 14, FALSE), E414=2, VLOOKUP(H414, [1]Wage_Info!$B$2:$AH$55, 15, FALSE), E414=3, VLOOKUP(H414, [1]Wage_Info!$B$2:$AH$55, 16, FALSE), E414=4, VLOOKUP(H414, [1]Wage_Info!$B$2:$AH$55, 17, FALSE)), C414 = 2018, _xlfn.IFS(E414=1, VLOOKUP(H414, [1]Wage_Info!$B$2:$AH$55, 18, FALSE), E414=3, VLOOKUP(H414, [1]Wage_Info!$B$2:$AH$55, 19, FALSE)))</f>
        <v>#N/A</v>
      </c>
      <c r="Z414" s="2" t="e">
        <f>_xlfn.IFS(C414=2014, _xlfn.IFS(E414=1, VLOOKUP(H414, [1]Wage_Info!$B$2:$AL$55, 20, FALSE), E414=2, VLOOKUP(H414, [1]Wage_Info!$B$2:$AL$55, 21, FALSE), E414=3, VLOOKUP(H414, [1]Wage_Info!$B$2:$AL$55, 22, FALSE), E414=4, VLOOKUP(H414, [1]Wage_Info!$B$2:$AL$55, 23, FALSE)), C414=2015, _xlfn.IFS(E414=1, VLOOKUP(H414, [1]Wage_Info!$B$2:$AL$55, 24, FALSE), E414=2, VLOOKUP(H414, [1]Wage_Info!$B$2:$AL$55, 25, FALSE), E414=3, VLOOKUP(H414, [1]Wage_Info!$B$2:$AL$55, 26, FALSE), E414=4, VLOOKUP(H414, [1]Wage_Info!$B$2:$AL$55, 27, FALSE)), C414=2016, _xlfn.IFS(E414=1, VLOOKUP(H414, [1]Wage_Info!$B$2:$AL$55, 28, FALSE), E414=2, VLOOKUP(H414, [1]Wage_Info!$B$2:$AL$55, 29, FALSE), E414=3, VLOOKUP(H414, [1]Wage_Info!$B$2:$AL$55, 30, FALSE), E414=4, VLOOKUP(H414, [1]Wage_Info!$B$2:$AL$55, 31, FALSE)), C414=2017, _xlfn.IFS(E414=1, VLOOKUP(H414, [1]Wage_Info!$B$2:$AL$55, 32, FALSE), E414=2, VLOOKUP(H414, [1]Wage_Info!$B$2:$AL$55, 33, FALSE), E414=3, VLOOKUP(H414, [1]Wage_Info!$B$2:$AL$55, 34, FALSE), E414=4, VLOOKUP(H414, [1]Wage_Info!$B$2:$AL$55, 35, FALSE)), C414 = 2018, _xlfn.IFS(E414=1, VLOOKUP(H414, [1]Wage_Info!$B$2:$AL$55, 36, FALSE), E414=2, VLOOKUP(H414, [1]Wage_Info!$B$2:$AL$55, 37, FALSE)))</f>
        <v>#N/A</v>
      </c>
      <c r="AA414" s="4" t="e">
        <f t="shared" si="52"/>
        <v>#N/A</v>
      </c>
      <c r="AB414">
        <f>[1]Key!C414</f>
        <v>1</v>
      </c>
      <c r="AC414">
        <f t="shared" si="53"/>
        <v>0</v>
      </c>
      <c r="AD414">
        <f t="shared" si="54"/>
        <v>0</v>
      </c>
      <c r="AE414">
        <f t="shared" si="55"/>
        <v>0</v>
      </c>
      <c r="AF414">
        <f>[1]Key!D414</f>
        <v>0</v>
      </c>
    </row>
    <row r="415" spans="1:32" x14ac:dyDescent="0.3">
      <c r="A415">
        <v>414</v>
      </c>
      <c r="B415">
        <v>94</v>
      </c>
      <c r="C415">
        <v>2014</v>
      </c>
      <c r="D415">
        <v>6</v>
      </c>
      <c r="E415">
        <f t="shared" si="48"/>
        <v>2</v>
      </c>
      <c r="F415">
        <v>2015</v>
      </c>
      <c r="G415" t="s">
        <v>65</v>
      </c>
      <c r="H415" s="1">
        <f>VALUE(IF(G415="foreign",53,SUBSTITUTE(G415,G415,VLOOKUP(G415,[1]Key!$G$2:$H$55,2,))))</f>
        <v>11</v>
      </c>
      <c r="I415" t="s">
        <v>65</v>
      </c>
      <c r="J415">
        <f>VALUE(_xlfn.IFS(I415="foreign",53,I415="fictional",54, I415="unspecified", 55, NOT(OR(I415="foreign",I415="fictional")),SUBSTITUTE(I415,I415,VLOOKUP(I415,[1]Key!$G$2:$H$55,2,))))</f>
        <v>11</v>
      </c>
      <c r="K415">
        <f t="shared" si="49"/>
        <v>1</v>
      </c>
      <c r="L415">
        <f>VLOOKUP(H415, [1]Key!$H$2:$K$54, 2)</f>
        <v>5</v>
      </c>
      <c r="M415">
        <f>VLOOKUP(J415, [1]Key!$H$2:$K$54, 2)</f>
        <v>5</v>
      </c>
      <c r="N415">
        <f>VLOOKUP("*"&amp;G415&amp;"*",[1]Key!$N$2:$O$6,2,FALSE)</f>
        <v>3</v>
      </c>
      <c r="O415">
        <f>VLOOKUP("*"&amp;G415&amp;"*",[1]Key!$R$2:$S$11,2,FALSE)</f>
        <v>7</v>
      </c>
      <c r="P415">
        <v>2622</v>
      </c>
      <c r="Q415" s="2">
        <v>8500000</v>
      </c>
      <c r="R415" t="s">
        <v>49</v>
      </c>
      <c r="S415">
        <f>VLOOKUP(R415, [1]Key!$U$2:$V$50, 2, FALSE)</f>
        <v>7</v>
      </c>
      <c r="T415">
        <f t="shared" si="50"/>
        <v>1</v>
      </c>
      <c r="U415">
        <f>_xlfn.IFS(C415=2018, VLOOKUP(H415, '[1]State Pop'!$B$2:$G$55,6),C415=2017, VLOOKUP(H415, '[1]State Pop'!$B$2:$F$55,5),C415=2016, VLOOKUP(H415, '[1]State Pop'!$B$2:$F$55,4), C415=2015, VLOOKUP(H415, '[1]State Pop'!$B$2:$F$55,3), C415=2014, VLOOKUP(H415, '[1]State Pop'!$B$2:$F$55,2))</f>
        <v>10083850</v>
      </c>
      <c r="V415">
        <f>_xlfn.IFS(C415=2014,_xlfn.IFS(D415=1,VLOOKUP(H415,[1]Film_Workers!$B$2:$BD$55,2,FALSE),D415=2,VLOOKUP(H415,[1]Film_Workers!$B$2:$BD$55,3,FALSE),D415=3,VLOOKUP(H415,[1]Film_Workers!$B$2:$BD$55,4,FALSE),D415=4,VLOOKUP(H415,[1]Film_Workers!$B$2:$BD$55,5,FALSE),D415=5,VLOOKUP(H415,[1]Film_Workers!$B$2:$BD$55,6,FALSE),D415=6,VLOOKUP(H415,[1]Film_Workers!$B$2:$BD$55,7,FALSE),D415=7,VLOOKUP(H415,[1]Film_Workers!$B$2:$BD$55,8,FALSE),D415=8,VLOOKUP(H415,[1]Film_Workers!$B$2:$BD$55,9,FALSE),D415=9,VLOOKUP(H415,[1]Film_Workers!$B$2:$BD$55,10,FALSE),D415=10,VLOOKUP(H415,[1]Film_Workers!$B$2:$BD$55,11,FALSE),D415=11,VLOOKUP(H415,[1]Film_Workers!$B$2:$BD$55,12,FALSE),D415=12,VLOOKUP(H415,[1]Film_Workers!$B$2:$BD$55,13,FALSE)),C415=2015,_xlfn.IFS(D415=1,VLOOKUP(H415,[1]Film_Workers!$B$2:$BD$55,14,FALSE),D415=2,VLOOKUP(H415,[1]Film_Workers!$B$2:$BD$55,15,FALSE),D415=3,VLOOKUP(H415,[1]Film_Workers!$B$2:$BD$55,16,FALSE),D415=4,VLOOKUP(H415,[1]Film_Workers!$B$2:$BD$55,17,FALSE),D415=5,VLOOKUP(H415,[1]Film_Workers!$B$2:$BD$55,18,FALSE),D415=6,VLOOKUP(H415,[1]Film_Workers!$B$2:$BD$55,19,FALSE),D415=7,VLOOKUP(H415,[1]Film_Workers!$B$2:$BD$55,20,FALSE),D415=8,VLOOKUP(H415,[1]Film_Workers!$B$2:$BD$55,21,FALSE),D415=9,VLOOKUP(H415,[1]Film_Workers!$B$2:$BD$55,22,FALSE),D415=10,VLOOKUP(H415,[1]Film_Workers!$B$2:$BD$55,23,FALSE),D415=11,VLOOKUP(H415,[1]Film_Workers!$B$2:$BD$55,24,FALSE),D415=12,VLOOKUP(H415,[1]Film_Workers!$B$2:$BD$55,25,FALSE)),C415=2016,_xlfn.IFS(D415=1,VLOOKUP(H415,[1]Film_Workers!$B$2:$BD$55,26,FALSE),D415=2,VLOOKUP(H415,[1]Film_Workers!$B$2:$BD$55,27,FALSE),D415=3,VLOOKUP(H415,[1]Film_Workers!$B$2:$BD$55,28,FALSE),D415=4,VLOOKUP(H415,[1]Film_Workers!$B$2:$BD$55,29,FALSE),D415=5,VLOOKUP(H415,[1]Film_Workers!$B$2:$BD$55,30,FALSE),D415=6,VLOOKUP(H415,[1]Film_Workers!$B$2:$BD$55,31,FALSE),D415=7,VLOOKUP(H415,[1]Film_Workers!$B$2:$BD$55,32,FALSE),D415=8,VLOOKUP(H415,[1]Film_Workers!$B$2:$BD$55,33,FALSE),D415=9,VLOOKUP(H415,[1]Film_Workers!$B$2:$BD$55,34,FALSE),D415=10,VLOOKUP(H415,[1]Film_Workers!$B$2:$BD$55,35,FALSE),D415=11,VLOOKUP(H415,[1]Film_Workers!$B$2:$BD$55,36,FALSE),D415=12,VLOOKUP(H415,[1]Film_Workers!$B$2:$BD$55,37,FALSE)),C415=2017,_xlfn.IFS(D415=1,VLOOKUP(H415,[1]Film_Workers!$B$2:$BD$55,38,FALSE),D415=2,VLOOKUP(H415,[1]Film_Workers!$B$2:$BD$55,39,FALSE),D415=3,VLOOKUP(H415,[1]Film_Workers!$B$2:$BD$55,40,FALSE),D415=4,VLOOKUP(H415,[1]Film_Workers!$B$2:$BD$55,41,FALSE),D415=5,VLOOKUP(H415,[1]Film_Workers!$B$2:$BD$55,42,FALSE),D415=6,VLOOKUP(H415,[1]Film_Workers!$B$2:$BD$55,43,FALSE),D415=7,VLOOKUP(H415,[1]Film_Workers!$B$2:$BD$55,43,FALSE),D415=8,VLOOKUP(H415,[1]Film_Workers!$B$2:$BD$55,44,FALSE),D415=9,VLOOKUP(H415,[1]Film_Workers!$B$2:$BD$55,45,FALSE),D415=10,VLOOKUP(H415,[1]Film_Workers!$B$2:$BD$55,46,FALSE),D415=11,VLOOKUP(H415,[1]Film_Workers!$B$2:$BD$55,47,FALSE),D415=12,VLOOKUP(H415,[1]Film_Workers!$B$2:$BD$55,48)),C415=2018,_xlfn.IFS(D415=1,VLOOKUP(H415,[1]Film_Workers!$B$2:$BD$55,49,FALSE),D415=2,VLOOKUP(H415,[1]Film_Workers!$B$2:$BD$55,50,FALSE),D415=3,VLOOKUP(H415,[1]Film_Workers!$B$2:$BD$55,51,FALSE),D415=4,VLOOKUP(H415,[1]Film_Workers!$B$2:$BD$55,52,FALSE),D415=5,VLOOKUP(H415,[1]Film_Workers!$B$2:$BD$55,53,FALSE),D415=6,VLOOKUP(H415,[1]Film_Workers!$B$2:$BD$55,54)))</f>
        <v>4598</v>
      </c>
      <c r="W415">
        <f>_xlfn.IFS(C415=2014,_xlfn.IFS(D415=1,VLOOKUP(H415,[1]Priv_Workers!$B$2:$BD$55,2,FALSE),D415=2,VLOOKUP(H415,[1]Priv_Workers!$B$2:$BD$55,3,FALSE),D415=3,VLOOKUP(H415,[1]Priv_Workers!$B$2:$BD$55,4,FALSE),D415=4,VLOOKUP(H415,[1]Priv_Workers!$B$2:$BD$55,5,FALSE),D415=5,VLOOKUP(H415,[1]Priv_Workers!$B$2:$BD$55,6,FALSE),D415=6,VLOOKUP(H415,[1]Priv_Workers!$B$2:$BD$55,7,FALSE),D415=7,VLOOKUP(H415,[1]Priv_Workers!$B$2:$BD$55,8,FALSE),D415=8,VLOOKUP(H415,[1]Priv_Workers!$B$2:$BD$55,9,FALSE),D415=9,VLOOKUP(H415,[1]Priv_Workers!$B$2:$BD$55,10,FALSE),D415=10,VLOOKUP(H415,[1]Priv_Workers!$B$2:$BD$55,11,FALSE),D415=11,VLOOKUP(H415,[1]Priv_Workers!$B$2:$BD$55,12,FALSE),D415=12,VLOOKUP(H415,[1]Priv_Workers!$B$2:$BD$55,13,FALSE)),C415=2015,_xlfn.IFS(D415=1,VLOOKUP(H415,[1]Priv_Workers!$B$2:$BD$55,14,FALSE),D415=2,VLOOKUP(H415,[1]Priv_Workers!$B$2:$BD$55,15,FALSE),D415=3,VLOOKUP(H415,[1]Priv_Workers!$B$2:$BD$55,16,FALSE),D415=4,VLOOKUP(H415,[1]Priv_Workers!$B$2:$BD$55,17,FALSE),D415=5,VLOOKUP(H415,[1]Priv_Workers!$B$2:$BD$55,18,FALSE),D415=6,VLOOKUP(H415,[1]Priv_Workers!$B$2:$BD$55,19,FALSE),D415=7,VLOOKUP(H415,[1]Priv_Workers!$B$2:$BD$55,20,FALSE),D415=8,VLOOKUP(H415,[1]Priv_Workers!$B$2:$BD$55,21,FALSE),D415=9,VLOOKUP(H415,[1]Priv_Workers!$B$2:$BD$55,22,FALSE),D415=10,VLOOKUP(H415,[1]Priv_Workers!$B$2:$BD$55,23,FALSE),D415=11,VLOOKUP(H415,[1]Priv_Workers!$B$2:$BD$55,24,FALSE),D415=12,VLOOKUP(H415,[1]Priv_Workers!$B$2:$BD$55,25,FALSE)),C415=2016,_xlfn.IFS(D415=1,VLOOKUP(H415,[1]Priv_Workers!$B$2:$BD$55,26,FALSE),D415=2,VLOOKUP(H415,[1]Priv_Workers!$B$2:$BD$55,27,FALSE),D415=3,VLOOKUP(H415,[1]Priv_Workers!$B$2:$BD$55,28,FALSE),D415=4,VLOOKUP(H415,[1]Priv_Workers!$B$2:$BD$55,29,FALSE),D415=5,VLOOKUP(H415,[1]Priv_Workers!$B$2:$BD$55,30,FALSE),D415=6,VLOOKUP(H415,[1]Priv_Workers!$B$2:$BD$55,31,FALSE),D415=7,VLOOKUP(H415,[1]Priv_Workers!$B$2:$BD$55,32,FALSE),D415=8,VLOOKUP(H415,[1]Priv_Workers!$B$2:$BD$55,33,FALSE),D415=9,VLOOKUP(H415,[1]Priv_Workers!$B$2:$BD$55,34,FALSE),D415=10,VLOOKUP(H415,[1]Priv_Workers!$B$2:$BD$55,35,FALSE),D415=11,VLOOKUP(H415,[1]Priv_Workers!$B$2:$BD$55,36,FALSE),D415=12,VLOOKUP(H415,[1]Priv_Workers!$B$2:$BD$55,37,FALSE)),C415=2017,_xlfn.IFS(D415=1,VLOOKUP(H415,[1]Priv_Workers!$B$2:$BD$55,38,FALSE),D415=2,VLOOKUP(H415,[1]Priv_Workers!$B$2:$BD$55,39,FALSE),D415=3,VLOOKUP(H415,[1]Priv_Workers!$B$2:$BD$55,40,FALSE),D415=4,VLOOKUP(H415,[1]Priv_Workers!$B$2:$BD$55,41,FALSE),D415=5,VLOOKUP(H415,[1]Priv_Workers!$B$2:$BD$55,42,FALSE),D415=6,VLOOKUP(H415,[1]Priv_Workers!$B$2:$BD$55,43,FALSE),D415=7,VLOOKUP(H415,[1]Priv_Workers!$B$2:$BD$55,43,FALSE),D415=8,VLOOKUP(H415,[1]Priv_Workers!$B$2:$BD$55,44,FALSE),D415=9,VLOOKUP(H415,[1]Priv_Workers!$B$2:$BD$55,45,FALSE),D415=10,VLOOKUP(H415,[1]Priv_Workers!$B$2:$BD$55,46,FALSE),D415=11,VLOOKUP(H415,[1]Priv_Workers!$B$2:$BD$55,47,FALSE),D415=12,VLOOKUP(H415,[1]Priv_Workers!$B$2:$BD$55,48)),C415=2018,_xlfn.IFS(D415=1,VLOOKUP(H415,[1]Priv_Workers!$B$2:$BD$55,49,FALSE),D415=2,VLOOKUP(H415,[1]Priv_Workers!$B$2:$BD$55,50,FALSE),D415=3,VLOOKUP(H415,[1]Priv_Workers!$B$2:$BD$55,51,FALSE),D415=4,VLOOKUP(H415,[1]Priv_Workers!$B$2:$BD$55,52,FALSE),D415=5,VLOOKUP(H415,[1]Priv_Workers!$B$2:$BD$55,53,FALSE),D415=6,VLOOKUP(H415,[1]Priv_Workers!$B$2:$BD$55,54)))</f>
        <v>3401475</v>
      </c>
      <c r="X415" s="3">
        <f t="shared" si="51"/>
        <v>1.3517665130568356E-3</v>
      </c>
      <c r="Y415" s="2">
        <f>_xlfn.IFS(C415=2014, _xlfn.IFS(E415=1, VLOOKUP(H415, [1]Wage_Info!$B$2:$AH$55, 2, FALSE), E415=2, VLOOKUP(H415, [1]Wage_Info!$B$2:$AH$55, 3, FALSE), E415=3, VLOOKUP(H415, [1]Wage_Info!$B$2:$AH$55, 4, FALSE), E415=4, VLOOKUP(H415, [1]Wage_Info!$B$2:$AH$55, 5, FALSE)), C415=2015, _xlfn.IFS(E415=1, VLOOKUP(H415, [1]Wage_Info!$B$2:$AH$55, 6, FALSE), E415=2, VLOOKUP(H415, [1]Wage_Info!$B$2:$AH$55, 7, FALSE), E415=3, VLOOKUP(H415, [1]Wage_Info!$B$2:$AH$55, 8, FALSE), E415=4, VLOOKUP(H415, [1]Wage_Info!$B$2:$AH$55, 9, FALSE)), C415=2016, _xlfn.IFS(E415=1, VLOOKUP(H415, [1]Wage_Info!$B$2:$AH$55, 10, FALSE), E415=2, VLOOKUP(H415, [1]Wage_Info!$B$2:$AH$55, 11, FALSE), E415=3, VLOOKUP(H415, [1]Wage_Info!$B$2:$AH$55, 12, FALSE), E415=4, VLOOKUP(H415, [1]Wage_Info!$B$2:$AH$55, 13, FALSE)), C415=2017, _xlfn.IFS(E415=1, VLOOKUP(H415, [1]Wage_Info!$B$2:$AH$55, 14, FALSE), E415=2, VLOOKUP(H415, [1]Wage_Info!$B$2:$AH$55, 15, FALSE), E415=3, VLOOKUP(H415, [1]Wage_Info!$B$2:$AH$55, 16, FALSE), E415=4, VLOOKUP(H415, [1]Wage_Info!$B$2:$AH$55, 17, FALSE)), C415 = 2018, _xlfn.IFS(E415=1, VLOOKUP(H415, [1]Wage_Info!$B$2:$AH$55, 18, FALSE), E415=3, VLOOKUP(H415, [1]Wage_Info!$B$2:$AH$55, 19, FALSE)))</f>
        <v>46899538</v>
      </c>
      <c r="Z415" s="2">
        <f>_xlfn.IFS(C415=2014, _xlfn.IFS(E415=1, VLOOKUP(H415, [1]Wage_Info!$B$2:$AL$55, 20, FALSE), E415=2, VLOOKUP(H415, [1]Wage_Info!$B$2:$AL$55, 21, FALSE), E415=3, VLOOKUP(H415, [1]Wage_Info!$B$2:$AL$55, 22, FALSE), E415=4, VLOOKUP(H415, [1]Wage_Info!$B$2:$AL$55, 23, FALSE)), C415=2015, _xlfn.IFS(E415=1, VLOOKUP(H415, [1]Wage_Info!$B$2:$AL$55, 24, FALSE), E415=2, VLOOKUP(H415, [1]Wage_Info!$B$2:$AL$55, 25, FALSE), E415=3, VLOOKUP(H415, [1]Wage_Info!$B$2:$AL$55, 26, FALSE), E415=4, VLOOKUP(H415, [1]Wage_Info!$B$2:$AL$55, 27, FALSE)), C415=2016, _xlfn.IFS(E415=1, VLOOKUP(H415, [1]Wage_Info!$B$2:$AL$55, 28, FALSE), E415=2, VLOOKUP(H415, [1]Wage_Info!$B$2:$AL$55, 29, FALSE), E415=3, VLOOKUP(H415, [1]Wage_Info!$B$2:$AL$55, 30, FALSE), E415=4, VLOOKUP(H415, [1]Wage_Info!$B$2:$AL$55, 31, FALSE)), C415=2017, _xlfn.IFS(E415=1, VLOOKUP(H415, [1]Wage_Info!$B$2:$AL$55, 32, FALSE), E415=2, VLOOKUP(H415, [1]Wage_Info!$B$2:$AL$55, 33, FALSE), E415=3, VLOOKUP(H415, [1]Wage_Info!$B$2:$AL$55, 34, FALSE), E415=4, VLOOKUP(H415, [1]Wage_Info!$B$2:$AL$55, 35, FALSE)), C415 = 2018, _xlfn.IFS(E415=1, VLOOKUP(H415, [1]Wage_Info!$B$2:$AL$55, 36, FALSE), E415=2, VLOOKUP(H415, [1]Wage_Info!$B$2:$AL$55, 37, FALSE)))</f>
        <v>39270356607</v>
      </c>
      <c r="AA415" s="4">
        <f t="shared" si="52"/>
        <v>1.1942732903943145E-3</v>
      </c>
      <c r="AB415">
        <f>[1]Key!C415</f>
        <v>1</v>
      </c>
      <c r="AC415">
        <f t="shared" si="53"/>
        <v>0</v>
      </c>
      <c r="AD415">
        <f t="shared" si="54"/>
        <v>0</v>
      </c>
      <c r="AE415">
        <f t="shared" si="55"/>
        <v>0</v>
      </c>
      <c r="AF415">
        <f>[1]Key!D415</f>
        <v>0</v>
      </c>
    </row>
    <row r="416" spans="1:32" x14ac:dyDescent="0.3">
      <c r="A416">
        <v>415</v>
      </c>
      <c r="B416">
        <v>95</v>
      </c>
      <c r="C416">
        <v>2014</v>
      </c>
      <c r="D416">
        <v>6</v>
      </c>
      <c r="E416">
        <f t="shared" si="48"/>
        <v>2</v>
      </c>
      <c r="F416">
        <v>2015</v>
      </c>
      <c r="G416" t="s">
        <v>95</v>
      </c>
      <c r="H416" s="1">
        <f>VALUE(IF(G416="foreign",53,SUBSTITUTE(G416,G416,VLOOKUP(G416,[1]Key!$G$2:$H$55,2,))))</f>
        <v>32</v>
      </c>
      <c r="I416" t="s">
        <v>126</v>
      </c>
      <c r="J416">
        <f>VALUE(_xlfn.IFS(I416="foreign",53,I416="fictional",54, I416="unspecified", 55, NOT(OR(I416="foreign",I416="fictional")),SUBSTITUTE(I416,I416,VLOOKUP(I416,[1]Key!$G$2:$H$55,2,))))</f>
        <v>3</v>
      </c>
      <c r="K416">
        <f t="shared" si="49"/>
        <v>0</v>
      </c>
      <c r="L416">
        <f>VLOOKUP(H416, [1]Key!$H$2:$K$54, 2)</f>
        <v>3</v>
      </c>
      <c r="M416">
        <f>VLOOKUP(J416, [1]Key!$H$2:$K$54, 2)</f>
        <v>0</v>
      </c>
      <c r="N416">
        <f>VLOOKUP("*"&amp;G416&amp;"*",[1]Key!$N$2:$O$6,2,FALSE)</f>
        <v>4</v>
      </c>
      <c r="O416">
        <f>VLOOKUP("*"&amp;G416&amp;"*",[1]Key!$R$2:$S$11,2,FALSE)</f>
        <v>4</v>
      </c>
      <c r="P416">
        <v>2620</v>
      </c>
      <c r="Q416" s="2">
        <v>30000000</v>
      </c>
      <c r="R416" t="s">
        <v>49</v>
      </c>
      <c r="S416">
        <f>VLOOKUP(R416, [1]Key!$U$2:$V$50, 2, FALSE)</f>
        <v>7</v>
      </c>
      <c r="T416">
        <f t="shared" si="50"/>
        <v>1</v>
      </c>
      <c r="U416">
        <f>_xlfn.IFS(C416=2018, VLOOKUP(H416, '[1]State Pop'!$B$2:$G$55,6),C416=2017, VLOOKUP(H416, '[1]State Pop'!$B$2:$F$55,5),C416=2016, VLOOKUP(H416, '[1]State Pop'!$B$2:$F$55,4), C416=2015, VLOOKUP(H416, '[1]State Pop'!$B$2:$F$55,3), C416=2014, VLOOKUP(H416, '[1]State Pop'!$B$2:$F$55,2))</f>
        <v>2083207</v>
      </c>
      <c r="V416">
        <f>_xlfn.IFS(C416=2014,_xlfn.IFS(D416=1,VLOOKUP(H416,[1]Film_Workers!$B$2:$BD$55,2,FALSE),D416=2,VLOOKUP(H416,[1]Film_Workers!$B$2:$BD$55,3,FALSE),D416=3,VLOOKUP(H416,[1]Film_Workers!$B$2:$BD$55,4,FALSE),D416=4,VLOOKUP(H416,[1]Film_Workers!$B$2:$BD$55,5,FALSE),D416=5,VLOOKUP(H416,[1]Film_Workers!$B$2:$BD$55,6,FALSE),D416=6,VLOOKUP(H416,[1]Film_Workers!$B$2:$BD$55,7,FALSE),D416=7,VLOOKUP(H416,[1]Film_Workers!$B$2:$BD$55,8,FALSE),D416=8,VLOOKUP(H416,[1]Film_Workers!$B$2:$BD$55,9,FALSE),D416=9,VLOOKUP(H416,[1]Film_Workers!$B$2:$BD$55,10,FALSE),D416=10,VLOOKUP(H416,[1]Film_Workers!$B$2:$BD$55,11,FALSE),D416=11,VLOOKUP(H416,[1]Film_Workers!$B$2:$BD$55,12,FALSE),D416=12,VLOOKUP(H416,[1]Film_Workers!$B$2:$BD$55,13,FALSE)),C416=2015,_xlfn.IFS(D416=1,VLOOKUP(H416,[1]Film_Workers!$B$2:$BD$55,14,FALSE),D416=2,VLOOKUP(H416,[1]Film_Workers!$B$2:$BD$55,15,FALSE),D416=3,VLOOKUP(H416,[1]Film_Workers!$B$2:$BD$55,16,FALSE),D416=4,VLOOKUP(H416,[1]Film_Workers!$B$2:$BD$55,17,FALSE),D416=5,VLOOKUP(H416,[1]Film_Workers!$B$2:$BD$55,18,FALSE),D416=6,VLOOKUP(H416,[1]Film_Workers!$B$2:$BD$55,19,FALSE),D416=7,VLOOKUP(H416,[1]Film_Workers!$B$2:$BD$55,20,FALSE),D416=8,VLOOKUP(H416,[1]Film_Workers!$B$2:$BD$55,21,FALSE),D416=9,VLOOKUP(H416,[1]Film_Workers!$B$2:$BD$55,22,FALSE),D416=10,VLOOKUP(H416,[1]Film_Workers!$B$2:$BD$55,23,FALSE),D416=11,VLOOKUP(H416,[1]Film_Workers!$B$2:$BD$55,24,FALSE),D416=12,VLOOKUP(H416,[1]Film_Workers!$B$2:$BD$55,25,FALSE)),C416=2016,_xlfn.IFS(D416=1,VLOOKUP(H416,[1]Film_Workers!$B$2:$BD$55,26,FALSE),D416=2,VLOOKUP(H416,[1]Film_Workers!$B$2:$BD$55,27,FALSE),D416=3,VLOOKUP(H416,[1]Film_Workers!$B$2:$BD$55,28,FALSE),D416=4,VLOOKUP(H416,[1]Film_Workers!$B$2:$BD$55,29,FALSE),D416=5,VLOOKUP(H416,[1]Film_Workers!$B$2:$BD$55,30,FALSE),D416=6,VLOOKUP(H416,[1]Film_Workers!$B$2:$BD$55,31,FALSE),D416=7,VLOOKUP(H416,[1]Film_Workers!$B$2:$BD$55,32,FALSE),D416=8,VLOOKUP(H416,[1]Film_Workers!$B$2:$BD$55,33,FALSE),D416=9,VLOOKUP(H416,[1]Film_Workers!$B$2:$BD$55,34,FALSE),D416=10,VLOOKUP(H416,[1]Film_Workers!$B$2:$BD$55,35,FALSE),D416=11,VLOOKUP(H416,[1]Film_Workers!$B$2:$BD$55,36,FALSE),D416=12,VLOOKUP(H416,[1]Film_Workers!$B$2:$BD$55,37,FALSE)),C416=2017,_xlfn.IFS(D416=1,VLOOKUP(H416,[1]Film_Workers!$B$2:$BD$55,38,FALSE),D416=2,VLOOKUP(H416,[1]Film_Workers!$B$2:$BD$55,39,FALSE),D416=3,VLOOKUP(H416,[1]Film_Workers!$B$2:$BD$55,40,FALSE),D416=4,VLOOKUP(H416,[1]Film_Workers!$B$2:$BD$55,41,FALSE),D416=5,VLOOKUP(H416,[1]Film_Workers!$B$2:$BD$55,42,FALSE),D416=6,VLOOKUP(H416,[1]Film_Workers!$B$2:$BD$55,43,FALSE),D416=7,VLOOKUP(H416,[1]Film_Workers!$B$2:$BD$55,43,FALSE),D416=8,VLOOKUP(H416,[1]Film_Workers!$B$2:$BD$55,44,FALSE),D416=9,VLOOKUP(H416,[1]Film_Workers!$B$2:$BD$55,45,FALSE),D416=10,VLOOKUP(H416,[1]Film_Workers!$B$2:$BD$55,46,FALSE),D416=11,VLOOKUP(H416,[1]Film_Workers!$B$2:$BD$55,47,FALSE),D416=12,VLOOKUP(H416,[1]Film_Workers!$B$2:$BD$55,48)),C416=2018,_xlfn.IFS(D416=1,VLOOKUP(H416,[1]Film_Workers!$B$2:$BD$55,49,FALSE),D416=2,VLOOKUP(H416,[1]Film_Workers!$B$2:$BD$55,50,FALSE),D416=3,VLOOKUP(H416,[1]Film_Workers!$B$2:$BD$55,51,FALSE),D416=4,VLOOKUP(H416,[1]Film_Workers!$B$2:$BD$55,52,FALSE),D416=5,VLOOKUP(H416,[1]Film_Workers!$B$2:$BD$55,53,FALSE),D416=6,VLOOKUP(H416,[1]Film_Workers!$B$2:$BD$55,54)))</f>
        <v>1704</v>
      </c>
      <c r="W416">
        <f>_xlfn.IFS(C416=2014,_xlfn.IFS(D416=1,VLOOKUP(H416,[1]Priv_Workers!$B$2:$BD$55,2,FALSE),D416=2,VLOOKUP(H416,[1]Priv_Workers!$B$2:$BD$55,3,FALSE),D416=3,VLOOKUP(H416,[1]Priv_Workers!$B$2:$BD$55,4,FALSE),D416=4,VLOOKUP(H416,[1]Priv_Workers!$B$2:$BD$55,5,FALSE),D416=5,VLOOKUP(H416,[1]Priv_Workers!$B$2:$BD$55,6,FALSE),D416=6,VLOOKUP(H416,[1]Priv_Workers!$B$2:$BD$55,7,FALSE),D416=7,VLOOKUP(H416,[1]Priv_Workers!$B$2:$BD$55,8,FALSE),D416=8,VLOOKUP(H416,[1]Priv_Workers!$B$2:$BD$55,9,FALSE),D416=9,VLOOKUP(H416,[1]Priv_Workers!$B$2:$BD$55,10,FALSE),D416=10,VLOOKUP(H416,[1]Priv_Workers!$B$2:$BD$55,11,FALSE),D416=11,VLOOKUP(H416,[1]Priv_Workers!$B$2:$BD$55,12,FALSE),D416=12,VLOOKUP(H416,[1]Priv_Workers!$B$2:$BD$55,13,FALSE)),C416=2015,_xlfn.IFS(D416=1,VLOOKUP(H416,[1]Priv_Workers!$B$2:$BD$55,14,FALSE),D416=2,VLOOKUP(H416,[1]Priv_Workers!$B$2:$BD$55,15,FALSE),D416=3,VLOOKUP(H416,[1]Priv_Workers!$B$2:$BD$55,16,FALSE),D416=4,VLOOKUP(H416,[1]Priv_Workers!$B$2:$BD$55,17,FALSE),D416=5,VLOOKUP(H416,[1]Priv_Workers!$B$2:$BD$55,18,FALSE),D416=6,VLOOKUP(H416,[1]Priv_Workers!$B$2:$BD$55,19,FALSE),D416=7,VLOOKUP(H416,[1]Priv_Workers!$B$2:$BD$55,20,FALSE),D416=8,VLOOKUP(H416,[1]Priv_Workers!$B$2:$BD$55,21,FALSE),D416=9,VLOOKUP(H416,[1]Priv_Workers!$B$2:$BD$55,22,FALSE),D416=10,VLOOKUP(H416,[1]Priv_Workers!$B$2:$BD$55,23,FALSE),D416=11,VLOOKUP(H416,[1]Priv_Workers!$B$2:$BD$55,24,FALSE),D416=12,VLOOKUP(H416,[1]Priv_Workers!$B$2:$BD$55,25,FALSE)),C416=2016,_xlfn.IFS(D416=1,VLOOKUP(H416,[1]Priv_Workers!$B$2:$BD$55,26,FALSE),D416=2,VLOOKUP(H416,[1]Priv_Workers!$B$2:$BD$55,27,FALSE),D416=3,VLOOKUP(H416,[1]Priv_Workers!$B$2:$BD$55,28,FALSE),D416=4,VLOOKUP(H416,[1]Priv_Workers!$B$2:$BD$55,29,FALSE),D416=5,VLOOKUP(H416,[1]Priv_Workers!$B$2:$BD$55,30,FALSE),D416=6,VLOOKUP(H416,[1]Priv_Workers!$B$2:$BD$55,31,FALSE),D416=7,VLOOKUP(H416,[1]Priv_Workers!$B$2:$BD$55,32,FALSE),D416=8,VLOOKUP(H416,[1]Priv_Workers!$B$2:$BD$55,33,FALSE),D416=9,VLOOKUP(H416,[1]Priv_Workers!$B$2:$BD$55,34,FALSE),D416=10,VLOOKUP(H416,[1]Priv_Workers!$B$2:$BD$55,35,FALSE),D416=11,VLOOKUP(H416,[1]Priv_Workers!$B$2:$BD$55,36,FALSE),D416=12,VLOOKUP(H416,[1]Priv_Workers!$B$2:$BD$55,37,FALSE)),C416=2017,_xlfn.IFS(D416=1,VLOOKUP(H416,[1]Priv_Workers!$B$2:$BD$55,38,FALSE),D416=2,VLOOKUP(H416,[1]Priv_Workers!$B$2:$BD$55,39,FALSE),D416=3,VLOOKUP(H416,[1]Priv_Workers!$B$2:$BD$55,40,FALSE),D416=4,VLOOKUP(H416,[1]Priv_Workers!$B$2:$BD$55,41,FALSE),D416=5,VLOOKUP(H416,[1]Priv_Workers!$B$2:$BD$55,42,FALSE),D416=6,VLOOKUP(H416,[1]Priv_Workers!$B$2:$BD$55,43,FALSE),D416=7,VLOOKUP(H416,[1]Priv_Workers!$B$2:$BD$55,43,FALSE),D416=8,VLOOKUP(H416,[1]Priv_Workers!$B$2:$BD$55,44,FALSE),D416=9,VLOOKUP(H416,[1]Priv_Workers!$B$2:$BD$55,45,FALSE),D416=10,VLOOKUP(H416,[1]Priv_Workers!$B$2:$BD$55,46,FALSE),D416=11,VLOOKUP(H416,[1]Priv_Workers!$B$2:$BD$55,47,FALSE),D416=12,VLOOKUP(H416,[1]Priv_Workers!$B$2:$BD$55,48)),C416=2018,_xlfn.IFS(D416=1,VLOOKUP(H416,[1]Priv_Workers!$B$2:$BD$55,49,FALSE),D416=2,VLOOKUP(H416,[1]Priv_Workers!$B$2:$BD$55,50,FALSE),D416=3,VLOOKUP(H416,[1]Priv_Workers!$B$2:$BD$55,51,FALSE),D416=4,VLOOKUP(H416,[1]Priv_Workers!$B$2:$BD$55,52,FALSE),D416=5,VLOOKUP(H416,[1]Priv_Workers!$B$2:$BD$55,53,FALSE),D416=6,VLOOKUP(H416,[1]Priv_Workers!$B$2:$BD$55,54)))</f>
        <v>621210</v>
      </c>
      <c r="X416" s="3">
        <f t="shared" si="51"/>
        <v>2.7430337567006325E-3</v>
      </c>
      <c r="Y416" s="2">
        <f>_xlfn.IFS(C416=2014, _xlfn.IFS(E416=1, VLOOKUP(H416, [1]Wage_Info!$B$2:$AH$55, 2, FALSE), E416=2, VLOOKUP(H416, [1]Wage_Info!$B$2:$AH$55, 3, FALSE), E416=3, VLOOKUP(H416, [1]Wage_Info!$B$2:$AH$55, 4, FALSE), E416=4, VLOOKUP(H416, [1]Wage_Info!$B$2:$AH$55, 5, FALSE)), C416=2015, _xlfn.IFS(E416=1, VLOOKUP(H416, [1]Wage_Info!$B$2:$AH$55, 6, FALSE), E416=2, VLOOKUP(H416, [1]Wage_Info!$B$2:$AH$55, 7, FALSE), E416=3, VLOOKUP(H416, [1]Wage_Info!$B$2:$AH$55, 8, FALSE), E416=4, VLOOKUP(H416, [1]Wage_Info!$B$2:$AH$55, 9, FALSE)), C416=2016, _xlfn.IFS(E416=1, VLOOKUP(H416, [1]Wage_Info!$B$2:$AH$55, 10, FALSE), E416=2, VLOOKUP(H416, [1]Wage_Info!$B$2:$AH$55, 11, FALSE), E416=3, VLOOKUP(H416, [1]Wage_Info!$B$2:$AH$55, 12, FALSE), E416=4, VLOOKUP(H416, [1]Wage_Info!$B$2:$AH$55, 13, FALSE)), C416=2017, _xlfn.IFS(E416=1, VLOOKUP(H416, [1]Wage_Info!$B$2:$AH$55, 14, FALSE), E416=2, VLOOKUP(H416, [1]Wage_Info!$B$2:$AH$55, 15, FALSE), E416=3, VLOOKUP(H416, [1]Wage_Info!$B$2:$AH$55, 16, FALSE), E416=4, VLOOKUP(H416, [1]Wage_Info!$B$2:$AH$55, 17, FALSE)), C416 = 2018, _xlfn.IFS(E416=1, VLOOKUP(H416, [1]Wage_Info!$B$2:$AH$55, 18, FALSE), E416=3, VLOOKUP(H416, [1]Wage_Info!$B$2:$AH$55, 19, FALSE)))</f>
        <v>27830833</v>
      </c>
      <c r="Z416" s="2">
        <f>_xlfn.IFS(C416=2014, _xlfn.IFS(E416=1, VLOOKUP(H416, [1]Wage_Info!$B$2:$AL$55, 20, FALSE), E416=2, VLOOKUP(H416, [1]Wage_Info!$B$2:$AL$55, 21, FALSE), E416=3, VLOOKUP(H416, [1]Wage_Info!$B$2:$AL$55, 22, FALSE), E416=4, VLOOKUP(H416, [1]Wage_Info!$B$2:$AL$55, 23, FALSE)), C416=2015, _xlfn.IFS(E416=1, VLOOKUP(H416, [1]Wage_Info!$B$2:$AL$55, 24, FALSE), E416=2, VLOOKUP(H416, [1]Wage_Info!$B$2:$AL$55, 25, FALSE), E416=3, VLOOKUP(H416, [1]Wage_Info!$B$2:$AL$55, 26, FALSE), E416=4, VLOOKUP(H416, [1]Wage_Info!$B$2:$AL$55, 27, FALSE)), C416=2016, _xlfn.IFS(E416=1, VLOOKUP(H416, [1]Wage_Info!$B$2:$AL$55, 28, FALSE), E416=2, VLOOKUP(H416, [1]Wage_Info!$B$2:$AL$55, 29, FALSE), E416=3, VLOOKUP(H416, [1]Wage_Info!$B$2:$AL$55, 30, FALSE), E416=4, VLOOKUP(H416, [1]Wage_Info!$B$2:$AL$55, 31, FALSE)), C416=2017, _xlfn.IFS(E416=1, VLOOKUP(H416, [1]Wage_Info!$B$2:$AL$55, 32, FALSE), E416=2, VLOOKUP(H416, [1]Wage_Info!$B$2:$AL$55, 33, FALSE), E416=3, VLOOKUP(H416, [1]Wage_Info!$B$2:$AL$55, 34, FALSE), E416=4, VLOOKUP(H416, [1]Wage_Info!$B$2:$AL$55, 35, FALSE)), C416 = 2018, _xlfn.IFS(E416=1, VLOOKUP(H416, [1]Wage_Info!$B$2:$AL$55, 36, FALSE), E416=2, VLOOKUP(H416, [1]Wage_Info!$B$2:$AL$55, 37, FALSE)))</f>
        <v>6062260765</v>
      </c>
      <c r="AA416" s="4">
        <f t="shared" si="52"/>
        <v>4.5908340269160295E-3</v>
      </c>
      <c r="AB416">
        <f>[1]Key!C416</f>
        <v>1</v>
      </c>
      <c r="AC416">
        <f t="shared" si="53"/>
        <v>0</v>
      </c>
      <c r="AD416">
        <f t="shared" si="54"/>
        <v>0</v>
      </c>
      <c r="AE416">
        <f t="shared" si="55"/>
        <v>0</v>
      </c>
      <c r="AF416">
        <f>[1]Key!D416</f>
        <v>0</v>
      </c>
    </row>
    <row r="417" spans="1:32" x14ac:dyDescent="0.3">
      <c r="A417">
        <v>416</v>
      </c>
      <c r="B417">
        <v>96</v>
      </c>
      <c r="C417">
        <v>2013</v>
      </c>
      <c r="D417">
        <v>9</v>
      </c>
      <c r="E417">
        <f t="shared" si="48"/>
        <v>3</v>
      </c>
      <c r="F417">
        <v>2015</v>
      </c>
      <c r="G417" t="s">
        <v>40</v>
      </c>
      <c r="H417" s="1">
        <f>VALUE(IF(G417="foreign",53,SUBSTITUTE(G417,G417,VLOOKUP(G417,[1]Key!$G$2:$H$55,2,))))</f>
        <v>5</v>
      </c>
      <c r="I417" t="s">
        <v>47</v>
      </c>
      <c r="J417">
        <f>VALUE(_xlfn.IFS(I417="foreign",53,I417="fictional",54, I417="unspecified", 55, NOT(OR(I417="foreign",I417="fictional")),SUBSTITUTE(I417,I417,VLOOKUP(I417,[1]Key!$G$2:$H$55,2,))))</f>
        <v>55</v>
      </c>
      <c r="K417">
        <f t="shared" si="49"/>
        <v>0</v>
      </c>
      <c r="L417">
        <f>VLOOKUP(H417, [1]Key!$H$2:$K$54, 2)</f>
        <v>3</v>
      </c>
      <c r="M417">
        <f>VLOOKUP(J417, [1]Key!$H$2:$K$54, 2)</f>
        <v>0</v>
      </c>
      <c r="N417">
        <f>VLOOKUP("*"&amp;G417&amp;"*",[1]Key!$N$2:$O$6,2,FALSE)</f>
        <v>4</v>
      </c>
      <c r="O417">
        <f>VLOOKUP("*"&amp;G417&amp;"*",[1]Key!$R$2:$S$11,2,FALSE)</f>
        <v>6</v>
      </c>
      <c r="P417">
        <v>2615</v>
      </c>
      <c r="Q417" s="2">
        <v>4000000</v>
      </c>
      <c r="R417" t="s">
        <v>33</v>
      </c>
      <c r="S417">
        <f>VLOOKUP(R417, [1]Key!$U$2:$V$27, 2, FALSE)</f>
        <v>1</v>
      </c>
      <c r="T417">
        <f t="shared" si="50"/>
        <v>0</v>
      </c>
      <c r="U417" t="e">
        <f>_xlfn.IFS(C417=2018, VLOOKUP(H417, '[1]State Pop'!$B$2:$G$55,6),C417=2017, VLOOKUP(H417, '[1]State Pop'!$B$2:$F$55,5),C417=2016, VLOOKUP(H417, '[1]State Pop'!$B$2:$F$55,4), C417=2015, VLOOKUP(H417, '[1]State Pop'!$B$2:$F$55,3), C417=2014, VLOOKUP(H417, '[1]State Pop'!$B$2:$F$55,2))</f>
        <v>#N/A</v>
      </c>
      <c r="V417" t="e">
        <f>_xlfn.IFS(C417=2014,_xlfn.IFS(D417=1,VLOOKUP(H417,[1]Film_Workers!$B$2:$BD$55,2,FALSE),D417=2,VLOOKUP(H417,[1]Film_Workers!$B$2:$BD$55,3,FALSE),D417=3,VLOOKUP(H417,[1]Film_Workers!$B$2:$BD$55,4,FALSE),D417=4,VLOOKUP(H417,[1]Film_Workers!$B$2:$BD$55,5,FALSE),D417=5,VLOOKUP(H417,[1]Film_Workers!$B$2:$BD$55,6,FALSE),D417=6,VLOOKUP(H417,[1]Film_Workers!$B$2:$BD$55,7,FALSE),D417=7,VLOOKUP(H417,[1]Film_Workers!$B$2:$BD$55,8,FALSE),D417=8,VLOOKUP(H417,[1]Film_Workers!$B$2:$BD$55,9,FALSE),D417=9,VLOOKUP(H417,[1]Film_Workers!$B$2:$BD$55,10,FALSE),D417=10,VLOOKUP(H417,[1]Film_Workers!$B$2:$BD$55,11,FALSE),D417=11,VLOOKUP(H417,[1]Film_Workers!$B$2:$BD$55,12,FALSE),D417=12,VLOOKUP(H417,[1]Film_Workers!$B$2:$BD$55,13,FALSE)),C417=2015,_xlfn.IFS(D417=1,VLOOKUP(H417,[1]Film_Workers!$B$2:$BD$55,14,FALSE),D417=2,VLOOKUP(H417,[1]Film_Workers!$B$2:$BD$55,15,FALSE),D417=3,VLOOKUP(H417,[1]Film_Workers!$B$2:$BD$55,16,FALSE),D417=4,VLOOKUP(H417,[1]Film_Workers!$B$2:$BD$55,17,FALSE),D417=5,VLOOKUP(H417,[1]Film_Workers!$B$2:$BD$55,18,FALSE),D417=6,VLOOKUP(H417,[1]Film_Workers!$B$2:$BD$55,19,FALSE),D417=7,VLOOKUP(H417,[1]Film_Workers!$B$2:$BD$55,20,FALSE),D417=8,VLOOKUP(H417,[1]Film_Workers!$B$2:$BD$55,21,FALSE),D417=9,VLOOKUP(H417,[1]Film_Workers!$B$2:$BD$55,22,FALSE),D417=10,VLOOKUP(H417,[1]Film_Workers!$B$2:$BD$55,23,FALSE),D417=11,VLOOKUP(H417,[1]Film_Workers!$B$2:$BD$55,24,FALSE),D417=12,VLOOKUP(H417,[1]Film_Workers!$B$2:$BD$55,25,FALSE)),C417=2016,_xlfn.IFS(D417=1,VLOOKUP(H417,[1]Film_Workers!$B$2:$BD$55,26,FALSE),D417=2,VLOOKUP(H417,[1]Film_Workers!$B$2:$BD$55,27,FALSE),D417=3,VLOOKUP(H417,[1]Film_Workers!$B$2:$BD$55,28,FALSE),D417=4,VLOOKUP(H417,[1]Film_Workers!$B$2:$BD$55,29,FALSE),D417=5,VLOOKUP(H417,[1]Film_Workers!$B$2:$BD$55,30,FALSE),D417=6,VLOOKUP(H417,[1]Film_Workers!$B$2:$BD$55,31,FALSE),D417=7,VLOOKUP(H417,[1]Film_Workers!$B$2:$BD$55,32,FALSE),D417=8,VLOOKUP(H417,[1]Film_Workers!$B$2:$BD$55,33,FALSE),D417=9,VLOOKUP(H417,[1]Film_Workers!$B$2:$BD$55,34,FALSE),D417=10,VLOOKUP(H417,[1]Film_Workers!$B$2:$BD$55,35,FALSE),D417=11,VLOOKUP(H417,[1]Film_Workers!$B$2:$BD$55,36,FALSE),D417=12,VLOOKUP(H417,[1]Film_Workers!$B$2:$BD$55,37,FALSE)),C417=2017,_xlfn.IFS(D417=1,VLOOKUP(H417,[1]Film_Workers!$B$2:$BD$55,38,FALSE),D417=2,VLOOKUP(H417,[1]Film_Workers!$B$2:$BD$55,39,FALSE),D417=3,VLOOKUP(H417,[1]Film_Workers!$B$2:$BD$55,40,FALSE),D417=4,VLOOKUP(H417,[1]Film_Workers!$B$2:$BD$55,41,FALSE),D417=5,VLOOKUP(H417,[1]Film_Workers!$B$2:$BD$55,42,FALSE),D417=6,VLOOKUP(H417,[1]Film_Workers!$B$2:$BD$55,43,FALSE),D417=7,VLOOKUP(H417,[1]Film_Workers!$B$2:$BD$55,43,FALSE),D417=8,VLOOKUP(H417,[1]Film_Workers!$B$2:$BD$55,44,FALSE),D417=9,VLOOKUP(H417,[1]Film_Workers!$B$2:$BD$55,45,FALSE),D417=10,VLOOKUP(H417,[1]Film_Workers!$B$2:$BD$55,46,FALSE),D417=11,VLOOKUP(H417,[1]Film_Workers!$B$2:$BD$55,47,FALSE),D417=12,VLOOKUP(H417,[1]Film_Workers!$B$2:$BD$55,48)),C417=2018,_xlfn.IFS(D417=1,VLOOKUP(H417,[1]Film_Workers!$B$2:$BD$55,49,FALSE),D417=2,VLOOKUP(H417,[1]Film_Workers!$B$2:$BD$55,50,FALSE),D417=3,VLOOKUP(H417,[1]Film_Workers!$B$2:$BD$55,51,FALSE),D417=4,VLOOKUP(H417,[1]Film_Workers!$B$2:$BD$55,52,FALSE),D417=5,VLOOKUP(H417,[1]Film_Workers!$B$2:$BD$55,53,FALSE),D417=6,VLOOKUP(H417,[1]Film_Workers!$B$2:$BD$55,54)))</f>
        <v>#N/A</v>
      </c>
      <c r="W417" t="e">
        <f>_xlfn.IFS(C417=2014,_xlfn.IFS(D417=1,VLOOKUP(H417,[1]Priv_Workers!$B$2:$BD$55,2,FALSE),D417=2,VLOOKUP(H417,[1]Priv_Workers!$B$2:$BD$55,3,FALSE),D417=3,VLOOKUP(H417,[1]Priv_Workers!$B$2:$BD$55,4,FALSE),D417=4,VLOOKUP(H417,[1]Priv_Workers!$B$2:$BD$55,5,FALSE),D417=5,VLOOKUP(H417,[1]Priv_Workers!$B$2:$BD$55,6,FALSE),D417=6,VLOOKUP(H417,[1]Priv_Workers!$B$2:$BD$55,7,FALSE),D417=7,VLOOKUP(H417,[1]Priv_Workers!$B$2:$BD$55,8,FALSE),D417=8,VLOOKUP(H417,[1]Priv_Workers!$B$2:$BD$55,9,FALSE),D417=9,VLOOKUP(H417,[1]Priv_Workers!$B$2:$BD$55,10,FALSE),D417=10,VLOOKUP(H417,[1]Priv_Workers!$B$2:$BD$55,11,FALSE),D417=11,VLOOKUP(H417,[1]Priv_Workers!$B$2:$BD$55,12,FALSE),D417=12,VLOOKUP(H417,[1]Priv_Workers!$B$2:$BD$55,13,FALSE)),C417=2015,_xlfn.IFS(D417=1,VLOOKUP(H417,[1]Priv_Workers!$B$2:$BD$55,14,FALSE),D417=2,VLOOKUP(H417,[1]Priv_Workers!$B$2:$BD$55,15,FALSE),D417=3,VLOOKUP(H417,[1]Priv_Workers!$B$2:$BD$55,16,FALSE),D417=4,VLOOKUP(H417,[1]Priv_Workers!$B$2:$BD$55,17,FALSE),D417=5,VLOOKUP(H417,[1]Priv_Workers!$B$2:$BD$55,18,FALSE),D417=6,VLOOKUP(H417,[1]Priv_Workers!$B$2:$BD$55,19,FALSE),D417=7,VLOOKUP(H417,[1]Priv_Workers!$B$2:$BD$55,20,FALSE),D417=8,VLOOKUP(H417,[1]Priv_Workers!$B$2:$BD$55,21,FALSE),D417=9,VLOOKUP(H417,[1]Priv_Workers!$B$2:$BD$55,22,FALSE),D417=10,VLOOKUP(H417,[1]Priv_Workers!$B$2:$BD$55,23,FALSE),D417=11,VLOOKUP(H417,[1]Priv_Workers!$B$2:$BD$55,24,FALSE),D417=12,VLOOKUP(H417,[1]Priv_Workers!$B$2:$BD$55,25,FALSE)),C417=2016,_xlfn.IFS(D417=1,VLOOKUP(H417,[1]Priv_Workers!$B$2:$BD$55,26,FALSE),D417=2,VLOOKUP(H417,[1]Priv_Workers!$B$2:$BD$55,27,FALSE),D417=3,VLOOKUP(H417,[1]Priv_Workers!$B$2:$BD$55,28,FALSE),D417=4,VLOOKUP(H417,[1]Priv_Workers!$B$2:$BD$55,29,FALSE),D417=5,VLOOKUP(H417,[1]Priv_Workers!$B$2:$BD$55,30,FALSE),D417=6,VLOOKUP(H417,[1]Priv_Workers!$B$2:$BD$55,31,FALSE),D417=7,VLOOKUP(H417,[1]Priv_Workers!$B$2:$BD$55,32,FALSE),D417=8,VLOOKUP(H417,[1]Priv_Workers!$B$2:$BD$55,33,FALSE),D417=9,VLOOKUP(H417,[1]Priv_Workers!$B$2:$BD$55,34,FALSE),D417=10,VLOOKUP(H417,[1]Priv_Workers!$B$2:$BD$55,35,FALSE),D417=11,VLOOKUP(H417,[1]Priv_Workers!$B$2:$BD$55,36,FALSE),D417=12,VLOOKUP(H417,[1]Priv_Workers!$B$2:$BD$55,37,FALSE)),C417=2017,_xlfn.IFS(D417=1,VLOOKUP(H417,[1]Priv_Workers!$B$2:$BD$55,38,FALSE),D417=2,VLOOKUP(H417,[1]Priv_Workers!$B$2:$BD$55,39,FALSE),D417=3,VLOOKUP(H417,[1]Priv_Workers!$B$2:$BD$55,40,FALSE),D417=4,VLOOKUP(H417,[1]Priv_Workers!$B$2:$BD$55,41,FALSE),D417=5,VLOOKUP(H417,[1]Priv_Workers!$B$2:$BD$55,42,FALSE),D417=6,VLOOKUP(H417,[1]Priv_Workers!$B$2:$BD$55,43,FALSE),D417=7,VLOOKUP(H417,[1]Priv_Workers!$B$2:$BD$55,43,FALSE),D417=8,VLOOKUP(H417,[1]Priv_Workers!$B$2:$BD$55,44,FALSE),D417=9,VLOOKUP(H417,[1]Priv_Workers!$B$2:$BD$55,45,FALSE),D417=10,VLOOKUP(H417,[1]Priv_Workers!$B$2:$BD$55,46,FALSE),D417=11,VLOOKUP(H417,[1]Priv_Workers!$B$2:$BD$55,47,FALSE),D417=12,VLOOKUP(H417,[1]Priv_Workers!$B$2:$BD$55,48)),C417=2018,_xlfn.IFS(D417=1,VLOOKUP(H417,[1]Priv_Workers!$B$2:$BD$55,49,FALSE),D417=2,VLOOKUP(H417,[1]Priv_Workers!$B$2:$BD$55,50,FALSE),D417=3,VLOOKUP(H417,[1]Priv_Workers!$B$2:$BD$55,51,FALSE),D417=4,VLOOKUP(H417,[1]Priv_Workers!$B$2:$BD$55,52,FALSE),D417=5,VLOOKUP(H417,[1]Priv_Workers!$B$2:$BD$55,53,FALSE),D417=6,VLOOKUP(H417,[1]Priv_Workers!$B$2:$BD$55,54)))</f>
        <v>#N/A</v>
      </c>
      <c r="X417" s="3" t="e">
        <f t="shared" si="51"/>
        <v>#N/A</v>
      </c>
      <c r="Y417" s="2" t="e">
        <f>_xlfn.IFS(C417=2014, _xlfn.IFS(E417=1, VLOOKUP(H417, [1]Wage_Info!$B$2:$AH$55, 2, FALSE), E417=2, VLOOKUP(H417, [1]Wage_Info!$B$2:$AH$55, 3, FALSE), E417=3, VLOOKUP(H417, [1]Wage_Info!$B$2:$AH$55, 4, FALSE), E417=4, VLOOKUP(H417, [1]Wage_Info!$B$2:$AH$55, 5, FALSE)), C417=2015, _xlfn.IFS(E417=1, VLOOKUP(H417, [1]Wage_Info!$B$2:$AH$55, 6, FALSE), E417=2, VLOOKUP(H417, [1]Wage_Info!$B$2:$AH$55, 7, FALSE), E417=3, VLOOKUP(H417, [1]Wage_Info!$B$2:$AH$55, 8, FALSE), E417=4, VLOOKUP(H417, [1]Wage_Info!$B$2:$AH$55, 9, FALSE)), C417=2016, _xlfn.IFS(E417=1, VLOOKUP(H417, [1]Wage_Info!$B$2:$AH$55, 10, FALSE), E417=2, VLOOKUP(H417, [1]Wage_Info!$B$2:$AH$55, 11, FALSE), E417=3, VLOOKUP(H417, [1]Wage_Info!$B$2:$AH$55, 12, FALSE), E417=4, VLOOKUP(H417, [1]Wage_Info!$B$2:$AH$55, 13, FALSE)), C417=2017, _xlfn.IFS(E417=1, VLOOKUP(H417, [1]Wage_Info!$B$2:$AH$55, 14, FALSE), E417=2, VLOOKUP(H417, [1]Wage_Info!$B$2:$AH$55, 15, FALSE), E417=3, VLOOKUP(H417, [1]Wage_Info!$B$2:$AH$55, 16, FALSE), E417=4, VLOOKUP(H417, [1]Wage_Info!$B$2:$AH$55, 17, FALSE)), C417 = 2018, _xlfn.IFS(E417=1, VLOOKUP(H417, [1]Wage_Info!$B$2:$AH$55, 18, FALSE), E417=3, VLOOKUP(H417, [1]Wage_Info!$B$2:$AH$55, 19, FALSE)))</f>
        <v>#N/A</v>
      </c>
      <c r="Z417" s="2" t="e">
        <f>_xlfn.IFS(C417=2014, _xlfn.IFS(E417=1, VLOOKUP(H417, [1]Wage_Info!$B$2:$AL$55, 20, FALSE), E417=2, VLOOKUP(H417, [1]Wage_Info!$B$2:$AL$55, 21, FALSE), E417=3, VLOOKUP(H417, [1]Wage_Info!$B$2:$AL$55, 22, FALSE), E417=4, VLOOKUP(H417, [1]Wage_Info!$B$2:$AL$55, 23, FALSE)), C417=2015, _xlfn.IFS(E417=1, VLOOKUP(H417, [1]Wage_Info!$B$2:$AL$55, 24, FALSE), E417=2, VLOOKUP(H417, [1]Wage_Info!$B$2:$AL$55, 25, FALSE), E417=3, VLOOKUP(H417, [1]Wage_Info!$B$2:$AL$55, 26, FALSE), E417=4, VLOOKUP(H417, [1]Wage_Info!$B$2:$AL$55, 27, FALSE)), C417=2016, _xlfn.IFS(E417=1, VLOOKUP(H417, [1]Wage_Info!$B$2:$AL$55, 28, FALSE), E417=2, VLOOKUP(H417, [1]Wage_Info!$B$2:$AL$55, 29, FALSE), E417=3, VLOOKUP(H417, [1]Wage_Info!$B$2:$AL$55, 30, FALSE), E417=4, VLOOKUP(H417, [1]Wage_Info!$B$2:$AL$55, 31, FALSE)), C417=2017, _xlfn.IFS(E417=1, VLOOKUP(H417, [1]Wage_Info!$B$2:$AL$55, 32, FALSE), E417=2, VLOOKUP(H417, [1]Wage_Info!$B$2:$AL$55, 33, FALSE), E417=3, VLOOKUP(H417, [1]Wage_Info!$B$2:$AL$55, 34, FALSE), E417=4, VLOOKUP(H417, [1]Wage_Info!$B$2:$AL$55, 35, FALSE)), C417 = 2018, _xlfn.IFS(E417=1, VLOOKUP(H417, [1]Wage_Info!$B$2:$AL$55, 36, FALSE), E417=2, VLOOKUP(H417, [1]Wage_Info!$B$2:$AL$55, 37, FALSE)))</f>
        <v>#N/A</v>
      </c>
      <c r="AA417" s="4" t="e">
        <f t="shared" si="52"/>
        <v>#N/A</v>
      </c>
      <c r="AB417">
        <f>[1]Key!C417</f>
        <v>1</v>
      </c>
      <c r="AC417">
        <f t="shared" si="53"/>
        <v>1</v>
      </c>
      <c r="AD417">
        <f t="shared" si="54"/>
        <v>0</v>
      </c>
      <c r="AE417">
        <f t="shared" si="55"/>
        <v>1</v>
      </c>
      <c r="AF417">
        <f>[1]Key!D417</f>
        <v>0</v>
      </c>
    </row>
    <row r="418" spans="1:32" x14ac:dyDescent="0.3">
      <c r="A418">
        <v>417</v>
      </c>
      <c r="B418">
        <v>97</v>
      </c>
      <c r="C418">
        <v>2014</v>
      </c>
      <c r="D418">
        <v>12</v>
      </c>
      <c r="E418">
        <f t="shared" si="48"/>
        <v>4</v>
      </c>
      <c r="F418">
        <v>2015</v>
      </c>
      <c r="G418" t="s">
        <v>79</v>
      </c>
      <c r="H418" s="1">
        <f>VALUE(IF(G418="foreign",53,SUBSTITUTE(G418,G418,VLOOKUP(G418,[1]Key!$G$2:$H$55,2,))))</f>
        <v>39</v>
      </c>
      <c r="I418" t="s">
        <v>47</v>
      </c>
      <c r="J418">
        <f>VALUE(_xlfn.IFS(I418="foreign",53,I418="fictional",54, I418="unspecified", 55, NOT(OR(I418="foreign",I418="fictional")),SUBSTITUTE(I418,I418,VLOOKUP(I418,[1]Key!$G$2:$H$55,2,))))</f>
        <v>55</v>
      </c>
      <c r="K418">
        <f t="shared" si="49"/>
        <v>0</v>
      </c>
      <c r="L418">
        <f>VLOOKUP(H418, [1]Key!$H$2:$K$54, 2)</f>
        <v>4</v>
      </c>
      <c r="M418">
        <f>VLOOKUP(J418, [1]Key!$H$2:$K$54, 2)</f>
        <v>0</v>
      </c>
      <c r="N418">
        <f>VLOOKUP("*"&amp;G418&amp;"*",[1]Key!$N$2:$O$6,2,FALSE)</f>
        <v>2</v>
      </c>
      <c r="O418">
        <f>VLOOKUP("*"&amp;G418&amp;"*",[1]Key!$R$2:$S$11,2,FALSE)</f>
        <v>3</v>
      </c>
      <c r="P418">
        <v>2603</v>
      </c>
      <c r="Q418" s="2">
        <v>24000000</v>
      </c>
      <c r="R418" t="s">
        <v>49</v>
      </c>
      <c r="S418">
        <f>VLOOKUP(R418, [1]Key!$U$2:$V$50, 2, FALSE)</f>
        <v>7</v>
      </c>
      <c r="T418">
        <f t="shared" si="50"/>
        <v>1</v>
      </c>
      <c r="U418">
        <f>_xlfn.IFS(C418=2018, VLOOKUP(H418, '[1]State Pop'!$B$2:$G$55,6),C418=2017, VLOOKUP(H418, '[1]State Pop'!$B$2:$F$55,5),C418=2016, VLOOKUP(H418, '[1]State Pop'!$B$2:$F$55,4), C418=2015, VLOOKUP(H418, '[1]State Pop'!$B$2:$F$55,3), C418=2014, VLOOKUP(H418, '[1]State Pop'!$B$2:$F$55,2))</f>
        <v>12790341</v>
      </c>
      <c r="V418">
        <f>_xlfn.IFS(C418=2014,_xlfn.IFS(D418=1,VLOOKUP(H418,[1]Film_Workers!$B$2:$BD$55,2,FALSE),D418=2,VLOOKUP(H418,[1]Film_Workers!$B$2:$BD$55,3,FALSE),D418=3,VLOOKUP(H418,[1]Film_Workers!$B$2:$BD$55,4,FALSE),D418=4,VLOOKUP(H418,[1]Film_Workers!$B$2:$BD$55,5,FALSE),D418=5,VLOOKUP(H418,[1]Film_Workers!$B$2:$BD$55,6,FALSE),D418=6,VLOOKUP(H418,[1]Film_Workers!$B$2:$BD$55,7,FALSE),D418=7,VLOOKUP(H418,[1]Film_Workers!$B$2:$BD$55,8,FALSE),D418=8,VLOOKUP(H418,[1]Film_Workers!$B$2:$BD$55,9,FALSE),D418=9,VLOOKUP(H418,[1]Film_Workers!$B$2:$BD$55,10,FALSE),D418=10,VLOOKUP(H418,[1]Film_Workers!$B$2:$BD$55,11,FALSE),D418=11,VLOOKUP(H418,[1]Film_Workers!$B$2:$BD$55,12,FALSE),D418=12,VLOOKUP(H418,[1]Film_Workers!$B$2:$BD$55,13,FALSE)),C418=2015,_xlfn.IFS(D418=1,VLOOKUP(H418,[1]Film_Workers!$B$2:$BD$55,14,FALSE),D418=2,VLOOKUP(H418,[1]Film_Workers!$B$2:$BD$55,15,FALSE),D418=3,VLOOKUP(H418,[1]Film_Workers!$B$2:$BD$55,16,FALSE),D418=4,VLOOKUP(H418,[1]Film_Workers!$B$2:$BD$55,17,FALSE),D418=5,VLOOKUP(H418,[1]Film_Workers!$B$2:$BD$55,18,FALSE),D418=6,VLOOKUP(H418,[1]Film_Workers!$B$2:$BD$55,19,FALSE),D418=7,VLOOKUP(H418,[1]Film_Workers!$B$2:$BD$55,20,FALSE),D418=8,VLOOKUP(H418,[1]Film_Workers!$B$2:$BD$55,21,FALSE),D418=9,VLOOKUP(H418,[1]Film_Workers!$B$2:$BD$55,22,FALSE),D418=10,VLOOKUP(H418,[1]Film_Workers!$B$2:$BD$55,23,FALSE),D418=11,VLOOKUP(H418,[1]Film_Workers!$B$2:$BD$55,24,FALSE),D418=12,VLOOKUP(H418,[1]Film_Workers!$B$2:$BD$55,25,FALSE)),C418=2016,_xlfn.IFS(D418=1,VLOOKUP(H418,[1]Film_Workers!$B$2:$BD$55,26,FALSE),D418=2,VLOOKUP(H418,[1]Film_Workers!$B$2:$BD$55,27,FALSE),D418=3,VLOOKUP(H418,[1]Film_Workers!$B$2:$BD$55,28,FALSE),D418=4,VLOOKUP(H418,[1]Film_Workers!$B$2:$BD$55,29,FALSE),D418=5,VLOOKUP(H418,[1]Film_Workers!$B$2:$BD$55,30,FALSE),D418=6,VLOOKUP(H418,[1]Film_Workers!$B$2:$BD$55,31,FALSE),D418=7,VLOOKUP(H418,[1]Film_Workers!$B$2:$BD$55,32,FALSE),D418=8,VLOOKUP(H418,[1]Film_Workers!$B$2:$BD$55,33,FALSE),D418=9,VLOOKUP(H418,[1]Film_Workers!$B$2:$BD$55,34,FALSE),D418=10,VLOOKUP(H418,[1]Film_Workers!$B$2:$BD$55,35,FALSE),D418=11,VLOOKUP(H418,[1]Film_Workers!$B$2:$BD$55,36,FALSE),D418=12,VLOOKUP(H418,[1]Film_Workers!$B$2:$BD$55,37,FALSE)),C418=2017,_xlfn.IFS(D418=1,VLOOKUP(H418,[1]Film_Workers!$B$2:$BD$55,38,FALSE),D418=2,VLOOKUP(H418,[1]Film_Workers!$B$2:$BD$55,39,FALSE),D418=3,VLOOKUP(H418,[1]Film_Workers!$B$2:$BD$55,40,FALSE),D418=4,VLOOKUP(H418,[1]Film_Workers!$B$2:$BD$55,41,FALSE),D418=5,VLOOKUP(H418,[1]Film_Workers!$B$2:$BD$55,42,FALSE),D418=6,VLOOKUP(H418,[1]Film_Workers!$B$2:$BD$55,43,FALSE),D418=7,VLOOKUP(H418,[1]Film_Workers!$B$2:$BD$55,43,FALSE),D418=8,VLOOKUP(H418,[1]Film_Workers!$B$2:$BD$55,44,FALSE),D418=9,VLOOKUP(H418,[1]Film_Workers!$B$2:$BD$55,45,FALSE),D418=10,VLOOKUP(H418,[1]Film_Workers!$B$2:$BD$55,46,FALSE),D418=11,VLOOKUP(H418,[1]Film_Workers!$B$2:$BD$55,47,FALSE),D418=12,VLOOKUP(H418,[1]Film_Workers!$B$2:$BD$55,48)),C418=2018,_xlfn.IFS(D418=1,VLOOKUP(H418,[1]Film_Workers!$B$2:$BD$55,49,FALSE),D418=2,VLOOKUP(H418,[1]Film_Workers!$B$2:$BD$55,50,FALSE),D418=3,VLOOKUP(H418,[1]Film_Workers!$B$2:$BD$55,51,FALSE),D418=4,VLOOKUP(H418,[1]Film_Workers!$B$2:$BD$55,52,FALSE),D418=5,VLOOKUP(H418,[1]Film_Workers!$B$2:$BD$55,53,FALSE),D418=6,VLOOKUP(H418,[1]Film_Workers!$B$2:$BD$55,54)))</f>
        <v>3290</v>
      </c>
      <c r="W418">
        <f>_xlfn.IFS(C418=2014,_xlfn.IFS(D418=1,VLOOKUP(H418,[1]Priv_Workers!$B$2:$BD$55,2,FALSE),D418=2,VLOOKUP(H418,[1]Priv_Workers!$B$2:$BD$55,3,FALSE),D418=3,VLOOKUP(H418,[1]Priv_Workers!$B$2:$BD$55,4,FALSE),D418=4,VLOOKUP(H418,[1]Priv_Workers!$B$2:$BD$55,5,FALSE),D418=5,VLOOKUP(H418,[1]Priv_Workers!$B$2:$BD$55,6,FALSE),D418=6,VLOOKUP(H418,[1]Priv_Workers!$B$2:$BD$55,7,FALSE),D418=7,VLOOKUP(H418,[1]Priv_Workers!$B$2:$BD$55,8,FALSE),D418=8,VLOOKUP(H418,[1]Priv_Workers!$B$2:$BD$55,9,FALSE),D418=9,VLOOKUP(H418,[1]Priv_Workers!$B$2:$BD$55,10,FALSE),D418=10,VLOOKUP(H418,[1]Priv_Workers!$B$2:$BD$55,11,FALSE),D418=11,VLOOKUP(H418,[1]Priv_Workers!$B$2:$BD$55,12,FALSE),D418=12,VLOOKUP(H418,[1]Priv_Workers!$B$2:$BD$55,13,FALSE)),C418=2015,_xlfn.IFS(D418=1,VLOOKUP(H418,[1]Priv_Workers!$B$2:$BD$55,14,FALSE),D418=2,VLOOKUP(H418,[1]Priv_Workers!$B$2:$BD$55,15,FALSE),D418=3,VLOOKUP(H418,[1]Priv_Workers!$B$2:$BD$55,16,FALSE),D418=4,VLOOKUP(H418,[1]Priv_Workers!$B$2:$BD$55,17,FALSE),D418=5,VLOOKUP(H418,[1]Priv_Workers!$B$2:$BD$55,18,FALSE),D418=6,VLOOKUP(H418,[1]Priv_Workers!$B$2:$BD$55,19,FALSE),D418=7,VLOOKUP(H418,[1]Priv_Workers!$B$2:$BD$55,20,FALSE),D418=8,VLOOKUP(H418,[1]Priv_Workers!$B$2:$BD$55,21,FALSE),D418=9,VLOOKUP(H418,[1]Priv_Workers!$B$2:$BD$55,22,FALSE),D418=10,VLOOKUP(H418,[1]Priv_Workers!$B$2:$BD$55,23,FALSE),D418=11,VLOOKUP(H418,[1]Priv_Workers!$B$2:$BD$55,24,FALSE),D418=12,VLOOKUP(H418,[1]Priv_Workers!$B$2:$BD$55,25,FALSE)),C418=2016,_xlfn.IFS(D418=1,VLOOKUP(H418,[1]Priv_Workers!$B$2:$BD$55,26,FALSE),D418=2,VLOOKUP(H418,[1]Priv_Workers!$B$2:$BD$55,27,FALSE),D418=3,VLOOKUP(H418,[1]Priv_Workers!$B$2:$BD$55,28,FALSE),D418=4,VLOOKUP(H418,[1]Priv_Workers!$B$2:$BD$55,29,FALSE),D418=5,VLOOKUP(H418,[1]Priv_Workers!$B$2:$BD$55,30,FALSE),D418=6,VLOOKUP(H418,[1]Priv_Workers!$B$2:$BD$55,31,FALSE),D418=7,VLOOKUP(H418,[1]Priv_Workers!$B$2:$BD$55,32,FALSE),D418=8,VLOOKUP(H418,[1]Priv_Workers!$B$2:$BD$55,33,FALSE),D418=9,VLOOKUP(H418,[1]Priv_Workers!$B$2:$BD$55,34,FALSE),D418=10,VLOOKUP(H418,[1]Priv_Workers!$B$2:$BD$55,35,FALSE),D418=11,VLOOKUP(H418,[1]Priv_Workers!$B$2:$BD$55,36,FALSE),D418=12,VLOOKUP(H418,[1]Priv_Workers!$B$2:$BD$55,37,FALSE)),C418=2017,_xlfn.IFS(D418=1,VLOOKUP(H418,[1]Priv_Workers!$B$2:$BD$55,38,FALSE),D418=2,VLOOKUP(H418,[1]Priv_Workers!$B$2:$BD$55,39,FALSE),D418=3,VLOOKUP(H418,[1]Priv_Workers!$B$2:$BD$55,40,FALSE),D418=4,VLOOKUP(H418,[1]Priv_Workers!$B$2:$BD$55,41,FALSE),D418=5,VLOOKUP(H418,[1]Priv_Workers!$B$2:$BD$55,42,FALSE),D418=6,VLOOKUP(H418,[1]Priv_Workers!$B$2:$BD$55,43,FALSE),D418=7,VLOOKUP(H418,[1]Priv_Workers!$B$2:$BD$55,43,FALSE),D418=8,VLOOKUP(H418,[1]Priv_Workers!$B$2:$BD$55,44,FALSE),D418=9,VLOOKUP(H418,[1]Priv_Workers!$B$2:$BD$55,45,FALSE),D418=10,VLOOKUP(H418,[1]Priv_Workers!$B$2:$BD$55,46,FALSE),D418=11,VLOOKUP(H418,[1]Priv_Workers!$B$2:$BD$55,47,FALSE),D418=12,VLOOKUP(H418,[1]Priv_Workers!$B$2:$BD$55,48)),C418=2018,_xlfn.IFS(D418=1,VLOOKUP(H418,[1]Priv_Workers!$B$2:$BD$55,49,FALSE),D418=2,VLOOKUP(H418,[1]Priv_Workers!$B$2:$BD$55,50,FALSE),D418=3,VLOOKUP(H418,[1]Priv_Workers!$B$2:$BD$55,51,FALSE),D418=4,VLOOKUP(H418,[1]Priv_Workers!$B$2:$BD$55,52,FALSE),D418=5,VLOOKUP(H418,[1]Priv_Workers!$B$2:$BD$55,53,FALSE),D418=6,VLOOKUP(H418,[1]Priv_Workers!$B$2:$BD$55,54)))</f>
        <v>5027925</v>
      </c>
      <c r="X418" s="3">
        <f t="shared" si="51"/>
        <v>6.5434548049145519E-4</v>
      </c>
      <c r="Y418" s="2">
        <f>_xlfn.IFS(C418=2014, _xlfn.IFS(E418=1, VLOOKUP(H418, [1]Wage_Info!$B$2:$AH$55, 2, FALSE), E418=2, VLOOKUP(H418, [1]Wage_Info!$B$2:$AH$55, 3, FALSE), E418=3, VLOOKUP(H418, [1]Wage_Info!$B$2:$AH$55, 4, FALSE), E418=4, VLOOKUP(H418, [1]Wage_Info!$B$2:$AH$55, 5, FALSE)), C418=2015, _xlfn.IFS(E418=1, VLOOKUP(H418, [1]Wage_Info!$B$2:$AH$55, 6, FALSE), E418=2, VLOOKUP(H418, [1]Wage_Info!$B$2:$AH$55, 7, FALSE), E418=3, VLOOKUP(H418, [1]Wage_Info!$B$2:$AH$55, 8, FALSE), E418=4, VLOOKUP(H418, [1]Wage_Info!$B$2:$AH$55, 9, FALSE)), C418=2016, _xlfn.IFS(E418=1, VLOOKUP(H418, [1]Wage_Info!$B$2:$AH$55, 10, FALSE), E418=2, VLOOKUP(H418, [1]Wage_Info!$B$2:$AH$55, 11, FALSE), E418=3, VLOOKUP(H418, [1]Wage_Info!$B$2:$AH$55, 12, FALSE), E418=4, VLOOKUP(H418, [1]Wage_Info!$B$2:$AH$55, 13, FALSE)), C418=2017, _xlfn.IFS(E418=1, VLOOKUP(H418, [1]Wage_Info!$B$2:$AH$55, 14, FALSE), E418=2, VLOOKUP(H418, [1]Wage_Info!$B$2:$AH$55, 15, FALSE), E418=3, VLOOKUP(H418, [1]Wage_Info!$B$2:$AH$55, 16, FALSE), E418=4, VLOOKUP(H418, [1]Wage_Info!$B$2:$AH$55, 17, FALSE)), C418 = 2018, _xlfn.IFS(E418=1, VLOOKUP(H418, [1]Wage_Info!$B$2:$AH$55, 18, FALSE), E418=3, VLOOKUP(H418, [1]Wage_Info!$B$2:$AH$55, 19, FALSE)))</f>
        <v>57408192</v>
      </c>
      <c r="Z418" s="2">
        <f>_xlfn.IFS(C418=2014, _xlfn.IFS(E418=1, VLOOKUP(H418, [1]Wage_Info!$B$2:$AL$55, 20, FALSE), E418=2, VLOOKUP(H418, [1]Wage_Info!$B$2:$AL$55, 21, FALSE), E418=3, VLOOKUP(H418, [1]Wage_Info!$B$2:$AL$55, 22, FALSE), E418=4, VLOOKUP(H418, [1]Wage_Info!$B$2:$AL$55, 23, FALSE)), C418=2015, _xlfn.IFS(E418=1, VLOOKUP(H418, [1]Wage_Info!$B$2:$AL$55, 24, FALSE), E418=2, VLOOKUP(H418, [1]Wage_Info!$B$2:$AL$55, 25, FALSE), E418=3, VLOOKUP(H418, [1]Wage_Info!$B$2:$AL$55, 26, FALSE), E418=4, VLOOKUP(H418, [1]Wage_Info!$B$2:$AL$55, 27, FALSE)), C418=2016, _xlfn.IFS(E418=1, VLOOKUP(H418, [1]Wage_Info!$B$2:$AL$55, 28, FALSE), E418=2, VLOOKUP(H418, [1]Wage_Info!$B$2:$AL$55, 29, FALSE), E418=3, VLOOKUP(H418, [1]Wage_Info!$B$2:$AL$55, 30, FALSE), E418=4, VLOOKUP(H418, [1]Wage_Info!$B$2:$AL$55, 31, FALSE)), C418=2017, _xlfn.IFS(E418=1, VLOOKUP(H418, [1]Wage_Info!$B$2:$AL$55, 32, FALSE), E418=2, VLOOKUP(H418, [1]Wage_Info!$B$2:$AL$55, 33, FALSE), E418=3, VLOOKUP(H418, [1]Wage_Info!$B$2:$AL$55, 34, FALSE), E418=4, VLOOKUP(H418, [1]Wage_Info!$B$2:$AL$55, 35, FALSE)), C418 = 2018, _xlfn.IFS(E418=1, VLOOKUP(H418, [1]Wage_Info!$B$2:$AL$55, 36, FALSE), E418=2, VLOOKUP(H418, [1]Wage_Info!$B$2:$AL$55, 37, FALSE)))</f>
        <v>66238324135</v>
      </c>
      <c r="AA418" s="4">
        <f t="shared" si="52"/>
        <v>8.6669149242056076E-4</v>
      </c>
      <c r="AB418">
        <f>[1]Key!C418</f>
        <v>1</v>
      </c>
      <c r="AC418">
        <f t="shared" si="53"/>
        <v>0</v>
      </c>
      <c r="AD418">
        <f t="shared" si="54"/>
        <v>0</v>
      </c>
      <c r="AE418">
        <f t="shared" si="55"/>
        <v>0</v>
      </c>
      <c r="AF418">
        <f>[1]Key!D418</f>
        <v>0</v>
      </c>
    </row>
    <row r="419" spans="1:32" x14ac:dyDescent="0.3">
      <c r="A419">
        <v>418</v>
      </c>
      <c r="B419">
        <v>98</v>
      </c>
      <c r="C419">
        <v>2014</v>
      </c>
      <c r="D419">
        <v>2</v>
      </c>
      <c r="E419">
        <f t="shared" si="48"/>
        <v>1</v>
      </c>
      <c r="F419">
        <v>2015</v>
      </c>
      <c r="G419" t="s">
        <v>32</v>
      </c>
      <c r="H419" s="1">
        <f>VALUE(IF(G419="foreign",53,SUBSTITUTE(G419,G419,VLOOKUP(G419,[1]Key!$G$2:$H$55,2,))))</f>
        <v>53</v>
      </c>
      <c r="I419" t="s">
        <v>32</v>
      </c>
      <c r="J419">
        <f>VALUE(_xlfn.IFS(I419="foreign",53,I419="fictional",54, I419="unspecified", 55, NOT(OR(I419="foreign",I419="fictional")),SUBSTITUTE(I419,I419,VLOOKUP(I419,[1]Key!$G$2:$H$55,2,))))</f>
        <v>53</v>
      </c>
      <c r="K419">
        <f t="shared" si="49"/>
        <v>1</v>
      </c>
      <c r="L419">
        <f>VLOOKUP(H419, [1]Key!$H$2:$K$54, 2)</f>
        <v>0</v>
      </c>
      <c r="M419">
        <f>VLOOKUP(J419, [1]Key!$H$2:$K$54, 2)</f>
        <v>0</v>
      </c>
      <c r="N419">
        <f>VLOOKUP("*"&amp;G419&amp;"*",[1]Key!$N$2:$O$6,2,FALSE)</f>
        <v>0</v>
      </c>
      <c r="O419">
        <f>VLOOKUP("*"&amp;G419&amp;"*",[1]Key!$R$2:$S$11,2,FALSE)</f>
        <v>0</v>
      </c>
      <c r="P419">
        <v>2602</v>
      </c>
      <c r="Q419" s="2">
        <v>15000000</v>
      </c>
      <c r="R419" t="s">
        <v>63</v>
      </c>
      <c r="S419">
        <f>VLOOKUP(R419, [1]Key!$U$2:$V$27, 2, FALSE)</f>
        <v>10</v>
      </c>
      <c r="T419">
        <f t="shared" si="50"/>
        <v>1</v>
      </c>
      <c r="U419">
        <f>_xlfn.IFS(C419=2018, VLOOKUP(H419, '[1]State Pop'!$B$2:$G$55,6),C419=2017, VLOOKUP(H419, '[1]State Pop'!$B$2:$F$55,5),C419=2016, VLOOKUP(H419, '[1]State Pop'!$B$2:$F$55,4), C419=2015, VLOOKUP(H419, '[1]State Pop'!$B$2:$F$55,3), C419=2014, VLOOKUP(H419, '[1]State Pop'!$B$2:$F$55,2))</f>
        <v>0</v>
      </c>
      <c r="V419">
        <f>_xlfn.IFS(C419=2014,_xlfn.IFS(D419=1,VLOOKUP(H419,[1]Film_Workers!$B$2:$BD$55,2,FALSE),D419=2,VLOOKUP(H419,[1]Film_Workers!$B$2:$BD$55,3,FALSE),D419=3,VLOOKUP(H419,[1]Film_Workers!$B$2:$BD$55,4,FALSE),D419=4,VLOOKUP(H419,[1]Film_Workers!$B$2:$BD$55,5,FALSE),D419=5,VLOOKUP(H419,[1]Film_Workers!$B$2:$BD$55,6,FALSE),D419=6,VLOOKUP(H419,[1]Film_Workers!$B$2:$BD$55,7,FALSE),D419=7,VLOOKUP(H419,[1]Film_Workers!$B$2:$BD$55,8,FALSE),D419=8,VLOOKUP(H419,[1]Film_Workers!$B$2:$BD$55,9,FALSE),D419=9,VLOOKUP(H419,[1]Film_Workers!$B$2:$BD$55,10,FALSE),D419=10,VLOOKUP(H419,[1]Film_Workers!$B$2:$BD$55,11,FALSE),D419=11,VLOOKUP(H419,[1]Film_Workers!$B$2:$BD$55,12,FALSE),D419=12,VLOOKUP(H419,[1]Film_Workers!$B$2:$BD$55,13,FALSE)),C419=2015,_xlfn.IFS(D419=1,VLOOKUP(H419,[1]Film_Workers!$B$2:$BD$55,14,FALSE),D419=2,VLOOKUP(H419,[1]Film_Workers!$B$2:$BD$55,15,FALSE),D419=3,VLOOKUP(H419,[1]Film_Workers!$B$2:$BD$55,16,FALSE),D419=4,VLOOKUP(H419,[1]Film_Workers!$B$2:$BD$55,17,FALSE),D419=5,VLOOKUP(H419,[1]Film_Workers!$B$2:$BD$55,18,FALSE),D419=6,VLOOKUP(H419,[1]Film_Workers!$B$2:$BD$55,19,FALSE),D419=7,VLOOKUP(H419,[1]Film_Workers!$B$2:$BD$55,20,FALSE),D419=8,VLOOKUP(H419,[1]Film_Workers!$B$2:$BD$55,21,FALSE),D419=9,VLOOKUP(H419,[1]Film_Workers!$B$2:$BD$55,22,FALSE),D419=10,VLOOKUP(H419,[1]Film_Workers!$B$2:$BD$55,23,FALSE),D419=11,VLOOKUP(H419,[1]Film_Workers!$B$2:$BD$55,24,FALSE),D419=12,VLOOKUP(H419,[1]Film_Workers!$B$2:$BD$55,25,FALSE)),C419=2016,_xlfn.IFS(D419=1,VLOOKUP(H419,[1]Film_Workers!$B$2:$BD$55,26,FALSE),D419=2,VLOOKUP(H419,[1]Film_Workers!$B$2:$BD$55,27,FALSE),D419=3,VLOOKUP(H419,[1]Film_Workers!$B$2:$BD$55,28,FALSE),D419=4,VLOOKUP(H419,[1]Film_Workers!$B$2:$BD$55,29,FALSE),D419=5,VLOOKUP(H419,[1]Film_Workers!$B$2:$BD$55,30,FALSE),D419=6,VLOOKUP(H419,[1]Film_Workers!$B$2:$BD$55,31,FALSE),D419=7,VLOOKUP(H419,[1]Film_Workers!$B$2:$BD$55,32,FALSE),D419=8,VLOOKUP(H419,[1]Film_Workers!$B$2:$BD$55,33,FALSE),D419=9,VLOOKUP(H419,[1]Film_Workers!$B$2:$BD$55,34,FALSE),D419=10,VLOOKUP(H419,[1]Film_Workers!$B$2:$BD$55,35,FALSE),D419=11,VLOOKUP(H419,[1]Film_Workers!$B$2:$BD$55,36,FALSE),D419=12,VLOOKUP(H419,[1]Film_Workers!$B$2:$BD$55,37,FALSE)),C419=2017,_xlfn.IFS(D419=1,VLOOKUP(H419,[1]Film_Workers!$B$2:$BD$55,38,FALSE),D419=2,VLOOKUP(H419,[1]Film_Workers!$B$2:$BD$55,39,FALSE),D419=3,VLOOKUP(H419,[1]Film_Workers!$B$2:$BD$55,40,FALSE),D419=4,VLOOKUP(H419,[1]Film_Workers!$B$2:$BD$55,41,FALSE),D419=5,VLOOKUP(H419,[1]Film_Workers!$B$2:$BD$55,42,FALSE),D419=6,VLOOKUP(H419,[1]Film_Workers!$B$2:$BD$55,43,FALSE),D419=7,VLOOKUP(H419,[1]Film_Workers!$B$2:$BD$55,43,FALSE),D419=8,VLOOKUP(H419,[1]Film_Workers!$B$2:$BD$55,44,FALSE),D419=9,VLOOKUP(H419,[1]Film_Workers!$B$2:$BD$55,45,FALSE),D419=10,VLOOKUP(H419,[1]Film_Workers!$B$2:$BD$55,46,FALSE),D419=11,VLOOKUP(H419,[1]Film_Workers!$B$2:$BD$55,47,FALSE),D419=12,VLOOKUP(H419,[1]Film_Workers!$B$2:$BD$55,48)),C419=2018,_xlfn.IFS(D419=1,VLOOKUP(H419,[1]Film_Workers!$B$2:$BD$55,49,FALSE),D419=2,VLOOKUP(H419,[1]Film_Workers!$B$2:$BD$55,50,FALSE),D419=3,VLOOKUP(H419,[1]Film_Workers!$B$2:$BD$55,51,FALSE),D419=4,VLOOKUP(H419,[1]Film_Workers!$B$2:$BD$55,52,FALSE),D419=5,VLOOKUP(H419,[1]Film_Workers!$B$2:$BD$55,53,FALSE),D419=6,VLOOKUP(H419,[1]Film_Workers!$B$2:$BD$55,54)))</f>
        <v>0</v>
      </c>
      <c r="W419">
        <f>_xlfn.IFS(C419=2014,_xlfn.IFS(D419=1,VLOOKUP(H419,[1]Priv_Workers!$B$2:$BD$55,2,FALSE),D419=2,VLOOKUP(H419,[1]Priv_Workers!$B$2:$BD$55,3,FALSE),D419=3,VLOOKUP(H419,[1]Priv_Workers!$B$2:$BD$55,4,FALSE),D419=4,VLOOKUP(H419,[1]Priv_Workers!$B$2:$BD$55,5,FALSE),D419=5,VLOOKUP(H419,[1]Priv_Workers!$B$2:$BD$55,6,FALSE),D419=6,VLOOKUP(H419,[1]Priv_Workers!$B$2:$BD$55,7,FALSE),D419=7,VLOOKUP(H419,[1]Priv_Workers!$B$2:$BD$55,8,FALSE),D419=8,VLOOKUP(H419,[1]Priv_Workers!$B$2:$BD$55,9,FALSE),D419=9,VLOOKUP(H419,[1]Priv_Workers!$B$2:$BD$55,10,FALSE),D419=10,VLOOKUP(H419,[1]Priv_Workers!$B$2:$BD$55,11,FALSE),D419=11,VLOOKUP(H419,[1]Priv_Workers!$B$2:$BD$55,12,FALSE),D419=12,VLOOKUP(H419,[1]Priv_Workers!$B$2:$BD$55,13,FALSE)),C419=2015,_xlfn.IFS(D419=1,VLOOKUP(H419,[1]Priv_Workers!$B$2:$BD$55,14,FALSE),D419=2,VLOOKUP(H419,[1]Priv_Workers!$B$2:$BD$55,15,FALSE),D419=3,VLOOKUP(H419,[1]Priv_Workers!$B$2:$BD$55,16,FALSE),D419=4,VLOOKUP(H419,[1]Priv_Workers!$B$2:$BD$55,17,FALSE),D419=5,VLOOKUP(H419,[1]Priv_Workers!$B$2:$BD$55,18,FALSE),D419=6,VLOOKUP(H419,[1]Priv_Workers!$B$2:$BD$55,19,FALSE),D419=7,VLOOKUP(H419,[1]Priv_Workers!$B$2:$BD$55,20,FALSE),D419=8,VLOOKUP(H419,[1]Priv_Workers!$B$2:$BD$55,21,FALSE),D419=9,VLOOKUP(H419,[1]Priv_Workers!$B$2:$BD$55,22,FALSE),D419=10,VLOOKUP(H419,[1]Priv_Workers!$B$2:$BD$55,23,FALSE),D419=11,VLOOKUP(H419,[1]Priv_Workers!$B$2:$BD$55,24,FALSE),D419=12,VLOOKUP(H419,[1]Priv_Workers!$B$2:$BD$55,25,FALSE)),C419=2016,_xlfn.IFS(D419=1,VLOOKUP(H419,[1]Priv_Workers!$B$2:$BD$55,26,FALSE),D419=2,VLOOKUP(H419,[1]Priv_Workers!$B$2:$BD$55,27,FALSE),D419=3,VLOOKUP(H419,[1]Priv_Workers!$B$2:$BD$55,28,FALSE),D419=4,VLOOKUP(H419,[1]Priv_Workers!$B$2:$BD$55,29,FALSE),D419=5,VLOOKUP(H419,[1]Priv_Workers!$B$2:$BD$55,30,FALSE),D419=6,VLOOKUP(H419,[1]Priv_Workers!$B$2:$BD$55,31,FALSE),D419=7,VLOOKUP(H419,[1]Priv_Workers!$B$2:$BD$55,32,FALSE),D419=8,VLOOKUP(H419,[1]Priv_Workers!$B$2:$BD$55,33,FALSE),D419=9,VLOOKUP(H419,[1]Priv_Workers!$B$2:$BD$55,34,FALSE),D419=10,VLOOKUP(H419,[1]Priv_Workers!$B$2:$BD$55,35,FALSE),D419=11,VLOOKUP(H419,[1]Priv_Workers!$B$2:$BD$55,36,FALSE),D419=12,VLOOKUP(H419,[1]Priv_Workers!$B$2:$BD$55,37,FALSE)),C419=2017,_xlfn.IFS(D419=1,VLOOKUP(H419,[1]Priv_Workers!$B$2:$BD$55,38,FALSE),D419=2,VLOOKUP(H419,[1]Priv_Workers!$B$2:$BD$55,39,FALSE),D419=3,VLOOKUP(H419,[1]Priv_Workers!$B$2:$BD$55,40,FALSE),D419=4,VLOOKUP(H419,[1]Priv_Workers!$B$2:$BD$55,41,FALSE),D419=5,VLOOKUP(H419,[1]Priv_Workers!$B$2:$BD$55,42,FALSE),D419=6,VLOOKUP(H419,[1]Priv_Workers!$B$2:$BD$55,43,FALSE),D419=7,VLOOKUP(H419,[1]Priv_Workers!$B$2:$BD$55,43,FALSE),D419=8,VLOOKUP(H419,[1]Priv_Workers!$B$2:$BD$55,44,FALSE),D419=9,VLOOKUP(H419,[1]Priv_Workers!$B$2:$BD$55,45,FALSE),D419=10,VLOOKUP(H419,[1]Priv_Workers!$B$2:$BD$55,46,FALSE),D419=11,VLOOKUP(H419,[1]Priv_Workers!$B$2:$BD$55,47,FALSE),D419=12,VLOOKUP(H419,[1]Priv_Workers!$B$2:$BD$55,48)),C419=2018,_xlfn.IFS(D419=1,VLOOKUP(H419,[1]Priv_Workers!$B$2:$BD$55,49,FALSE),D419=2,VLOOKUP(H419,[1]Priv_Workers!$B$2:$BD$55,50,FALSE),D419=3,VLOOKUP(H419,[1]Priv_Workers!$B$2:$BD$55,51,FALSE),D419=4,VLOOKUP(H419,[1]Priv_Workers!$B$2:$BD$55,52,FALSE),D419=5,VLOOKUP(H419,[1]Priv_Workers!$B$2:$BD$55,53,FALSE),D419=6,VLOOKUP(H419,[1]Priv_Workers!$B$2:$BD$55,54)))</f>
        <v>0</v>
      </c>
      <c r="X419" s="3" t="e">
        <f t="shared" si="51"/>
        <v>#DIV/0!</v>
      </c>
      <c r="Y419" s="2">
        <f>_xlfn.IFS(C419=2014, _xlfn.IFS(E419=1, VLOOKUP(H419, [1]Wage_Info!$B$2:$AH$55, 2, FALSE), E419=2, VLOOKUP(H419, [1]Wage_Info!$B$2:$AH$55, 3, FALSE), E419=3, VLOOKUP(H419, [1]Wage_Info!$B$2:$AH$55, 4, FALSE), E419=4, VLOOKUP(H419, [1]Wage_Info!$B$2:$AH$55, 5, FALSE)), C419=2015, _xlfn.IFS(E419=1, VLOOKUP(H419, [1]Wage_Info!$B$2:$AH$55, 6, FALSE), E419=2, VLOOKUP(H419, [1]Wage_Info!$B$2:$AH$55, 7, FALSE), E419=3, VLOOKUP(H419, [1]Wage_Info!$B$2:$AH$55, 8, FALSE), E419=4, VLOOKUP(H419, [1]Wage_Info!$B$2:$AH$55, 9, FALSE)), C419=2016, _xlfn.IFS(E419=1, VLOOKUP(H419, [1]Wage_Info!$B$2:$AH$55, 10, FALSE), E419=2, VLOOKUP(H419, [1]Wage_Info!$B$2:$AH$55, 11, FALSE), E419=3, VLOOKUP(H419, [1]Wage_Info!$B$2:$AH$55, 12, FALSE), E419=4, VLOOKUP(H419, [1]Wage_Info!$B$2:$AH$55, 13, FALSE)), C419=2017, _xlfn.IFS(E419=1, VLOOKUP(H419, [1]Wage_Info!$B$2:$AH$55, 14, FALSE), E419=2, VLOOKUP(H419, [1]Wage_Info!$B$2:$AH$55, 15, FALSE), E419=3, VLOOKUP(H419, [1]Wage_Info!$B$2:$AH$55, 16, FALSE), E419=4, VLOOKUP(H419, [1]Wage_Info!$B$2:$AH$55, 17, FALSE)), C419 = 2018, _xlfn.IFS(E419=1, VLOOKUP(H419, [1]Wage_Info!$B$2:$AH$55, 18, FALSE), E419=3, VLOOKUP(H419, [1]Wage_Info!$B$2:$AH$55, 19, FALSE)))</f>
        <v>0</v>
      </c>
      <c r="Z419" s="2">
        <f>_xlfn.IFS(C419=2014, _xlfn.IFS(E419=1, VLOOKUP(H419, [1]Wage_Info!$B$2:$AL$55, 20, FALSE), E419=2, VLOOKUP(H419, [1]Wage_Info!$B$2:$AL$55, 21, FALSE), E419=3, VLOOKUP(H419, [1]Wage_Info!$B$2:$AL$55, 22, FALSE), E419=4, VLOOKUP(H419, [1]Wage_Info!$B$2:$AL$55, 23, FALSE)), C419=2015, _xlfn.IFS(E419=1, VLOOKUP(H419, [1]Wage_Info!$B$2:$AL$55, 24, FALSE), E419=2, VLOOKUP(H419, [1]Wage_Info!$B$2:$AL$55, 25, FALSE), E419=3, VLOOKUP(H419, [1]Wage_Info!$B$2:$AL$55, 26, FALSE), E419=4, VLOOKUP(H419, [1]Wage_Info!$B$2:$AL$55, 27, FALSE)), C419=2016, _xlfn.IFS(E419=1, VLOOKUP(H419, [1]Wage_Info!$B$2:$AL$55, 28, FALSE), E419=2, VLOOKUP(H419, [1]Wage_Info!$B$2:$AL$55, 29, FALSE), E419=3, VLOOKUP(H419, [1]Wage_Info!$B$2:$AL$55, 30, FALSE), E419=4, VLOOKUP(H419, [1]Wage_Info!$B$2:$AL$55, 31, FALSE)), C419=2017, _xlfn.IFS(E419=1, VLOOKUP(H419, [1]Wage_Info!$B$2:$AL$55, 32, FALSE), E419=2, VLOOKUP(H419, [1]Wage_Info!$B$2:$AL$55, 33, FALSE), E419=3, VLOOKUP(H419, [1]Wage_Info!$B$2:$AL$55, 34, FALSE), E419=4, VLOOKUP(H419, [1]Wage_Info!$B$2:$AL$55, 35, FALSE)), C419 = 2018, _xlfn.IFS(E419=1, VLOOKUP(H419, [1]Wage_Info!$B$2:$AL$55, 36, FALSE), E419=2, VLOOKUP(H419, [1]Wage_Info!$B$2:$AL$55, 37, FALSE)))</f>
        <v>0</v>
      </c>
      <c r="AA419" s="4" t="e">
        <f t="shared" si="52"/>
        <v>#DIV/0!</v>
      </c>
      <c r="AB419">
        <f>[1]Key!C419</f>
        <v>1</v>
      </c>
      <c r="AC419">
        <f t="shared" si="53"/>
        <v>0</v>
      </c>
      <c r="AD419">
        <f t="shared" si="54"/>
        <v>0</v>
      </c>
      <c r="AE419">
        <f t="shared" si="55"/>
        <v>0</v>
      </c>
      <c r="AF419">
        <f>[1]Key!D419</f>
        <v>0</v>
      </c>
    </row>
    <row r="420" spans="1:32" x14ac:dyDescent="0.3">
      <c r="A420">
        <v>419</v>
      </c>
      <c r="B420">
        <v>99</v>
      </c>
      <c r="C420">
        <v>2013</v>
      </c>
      <c r="D420">
        <v>5</v>
      </c>
      <c r="E420">
        <f t="shared" si="48"/>
        <v>2</v>
      </c>
      <c r="F420">
        <v>2015</v>
      </c>
      <c r="G420" t="s">
        <v>32</v>
      </c>
      <c r="H420" s="1">
        <f>VALUE(IF(G420="foreign",53,SUBSTITUTE(G420,G420,VLOOKUP(G420,[1]Key!$G$2:$H$55,2,))))</f>
        <v>53</v>
      </c>
      <c r="I420" t="s">
        <v>32</v>
      </c>
      <c r="J420">
        <f>VALUE(_xlfn.IFS(I420="foreign",53,I420="fictional",54, I420="unspecified", 55, NOT(OR(I420="foreign",I420="fictional")),SUBSTITUTE(I420,I420,VLOOKUP(I420,[1]Key!$G$2:$H$55,2,))))</f>
        <v>53</v>
      </c>
      <c r="K420">
        <f t="shared" si="49"/>
        <v>1</v>
      </c>
      <c r="L420">
        <f>VLOOKUP(H420, [1]Key!$H$2:$K$54, 2)</f>
        <v>0</v>
      </c>
      <c r="M420">
        <f>VLOOKUP(J420, [1]Key!$H$2:$K$54, 2)</f>
        <v>0</v>
      </c>
      <c r="N420">
        <f>VLOOKUP("*"&amp;G420&amp;"*",[1]Key!$N$2:$O$6,2,FALSE)</f>
        <v>0</v>
      </c>
      <c r="O420">
        <f>VLOOKUP("*"&amp;G420&amp;"*",[1]Key!$R$2:$S$11,2,FALSE)</f>
        <v>0</v>
      </c>
      <c r="P420">
        <v>2568</v>
      </c>
      <c r="Q420" s="2">
        <v>70000000</v>
      </c>
      <c r="R420" t="s">
        <v>33</v>
      </c>
      <c r="S420">
        <f>VLOOKUP(R420, [1]Key!$U$2:$V$27, 2, FALSE)</f>
        <v>1</v>
      </c>
      <c r="T420">
        <f t="shared" si="50"/>
        <v>0</v>
      </c>
      <c r="U420" t="e">
        <f>_xlfn.IFS(C420=2018, VLOOKUP(H420, '[1]State Pop'!$B$2:$G$55,6),C420=2017, VLOOKUP(H420, '[1]State Pop'!$B$2:$F$55,5),C420=2016, VLOOKUP(H420, '[1]State Pop'!$B$2:$F$55,4), C420=2015, VLOOKUP(H420, '[1]State Pop'!$B$2:$F$55,3), C420=2014, VLOOKUP(H420, '[1]State Pop'!$B$2:$F$55,2))</f>
        <v>#N/A</v>
      </c>
      <c r="V420" t="e">
        <f>_xlfn.IFS(C420=2014,_xlfn.IFS(D420=1,VLOOKUP(H420,[1]Film_Workers!$B$2:$BD$55,2,FALSE),D420=2,VLOOKUP(H420,[1]Film_Workers!$B$2:$BD$55,3,FALSE),D420=3,VLOOKUP(H420,[1]Film_Workers!$B$2:$BD$55,4,FALSE),D420=4,VLOOKUP(H420,[1]Film_Workers!$B$2:$BD$55,5,FALSE),D420=5,VLOOKUP(H420,[1]Film_Workers!$B$2:$BD$55,6,FALSE),D420=6,VLOOKUP(H420,[1]Film_Workers!$B$2:$BD$55,7,FALSE),D420=7,VLOOKUP(H420,[1]Film_Workers!$B$2:$BD$55,8,FALSE),D420=8,VLOOKUP(H420,[1]Film_Workers!$B$2:$BD$55,9,FALSE),D420=9,VLOOKUP(H420,[1]Film_Workers!$B$2:$BD$55,10,FALSE),D420=10,VLOOKUP(H420,[1]Film_Workers!$B$2:$BD$55,11,FALSE),D420=11,VLOOKUP(H420,[1]Film_Workers!$B$2:$BD$55,12,FALSE),D420=12,VLOOKUP(H420,[1]Film_Workers!$B$2:$BD$55,13,FALSE)),C420=2015,_xlfn.IFS(D420=1,VLOOKUP(H420,[1]Film_Workers!$B$2:$BD$55,14,FALSE),D420=2,VLOOKUP(H420,[1]Film_Workers!$B$2:$BD$55,15,FALSE),D420=3,VLOOKUP(H420,[1]Film_Workers!$B$2:$BD$55,16,FALSE),D420=4,VLOOKUP(H420,[1]Film_Workers!$B$2:$BD$55,17,FALSE),D420=5,VLOOKUP(H420,[1]Film_Workers!$B$2:$BD$55,18,FALSE),D420=6,VLOOKUP(H420,[1]Film_Workers!$B$2:$BD$55,19,FALSE),D420=7,VLOOKUP(H420,[1]Film_Workers!$B$2:$BD$55,20,FALSE),D420=8,VLOOKUP(H420,[1]Film_Workers!$B$2:$BD$55,21,FALSE),D420=9,VLOOKUP(H420,[1]Film_Workers!$B$2:$BD$55,22,FALSE),D420=10,VLOOKUP(H420,[1]Film_Workers!$B$2:$BD$55,23,FALSE),D420=11,VLOOKUP(H420,[1]Film_Workers!$B$2:$BD$55,24,FALSE),D420=12,VLOOKUP(H420,[1]Film_Workers!$B$2:$BD$55,25,FALSE)),C420=2016,_xlfn.IFS(D420=1,VLOOKUP(H420,[1]Film_Workers!$B$2:$BD$55,26,FALSE),D420=2,VLOOKUP(H420,[1]Film_Workers!$B$2:$BD$55,27,FALSE),D420=3,VLOOKUP(H420,[1]Film_Workers!$B$2:$BD$55,28,FALSE),D420=4,VLOOKUP(H420,[1]Film_Workers!$B$2:$BD$55,29,FALSE),D420=5,VLOOKUP(H420,[1]Film_Workers!$B$2:$BD$55,30,FALSE),D420=6,VLOOKUP(H420,[1]Film_Workers!$B$2:$BD$55,31,FALSE),D420=7,VLOOKUP(H420,[1]Film_Workers!$B$2:$BD$55,32,FALSE),D420=8,VLOOKUP(H420,[1]Film_Workers!$B$2:$BD$55,33,FALSE),D420=9,VLOOKUP(H420,[1]Film_Workers!$B$2:$BD$55,34,FALSE),D420=10,VLOOKUP(H420,[1]Film_Workers!$B$2:$BD$55,35,FALSE),D420=11,VLOOKUP(H420,[1]Film_Workers!$B$2:$BD$55,36,FALSE),D420=12,VLOOKUP(H420,[1]Film_Workers!$B$2:$BD$55,37,FALSE)),C420=2017,_xlfn.IFS(D420=1,VLOOKUP(H420,[1]Film_Workers!$B$2:$BD$55,38,FALSE),D420=2,VLOOKUP(H420,[1]Film_Workers!$B$2:$BD$55,39,FALSE),D420=3,VLOOKUP(H420,[1]Film_Workers!$B$2:$BD$55,40,FALSE),D420=4,VLOOKUP(H420,[1]Film_Workers!$B$2:$BD$55,41,FALSE),D420=5,VLOOKUP(H420,[1]Film_Workers!$B$2:$BD$55,42,FALSE),D420=6,VLOOKUP(H420,[1]Film_Workers!$B$2:$BD$55,43,FALSE),D420=7,VLOOKUP(H420,[1]Film_Workers!$B$2:$BD$55,43,FALSE),D420=8,VLOOKUP(H420,[1]Film_Workers!$B$2:$BD$55,44,FALSE),D420=9,VLOOKUP(H420,[1]Film_Workers!$B$2:$BD$55,45,FALSE),D420=10,VLOOKUP(H420,[1]Film_Workers!$B$2:$BD$55,46,FALSE),D420=11,VLOOKUP(H420,[1]Film_Workers!$B$2:$BD$55,47,FALSE),D420=12,VLOOKUP(H420,[1]Film_Workers!$B$2:$BD$55,48)),C420=2018,_xlfn.IFS(D420=1,VLOOKUP(H420,[1]Film_Workers!$B$2:$BD$55,49,FALSE),D420=2,VLOOKUP(H420,[1]Film_Workers!$B$2:$BD$55,50,FALSE),D420=3,VLOOKUP(H420,[1]Film_Workers!$B$2:$BD$55,51,FALSE),D420=4,VLOOKUP(H420,[1]Film_Workers!$B$2:$BD$55,52,FALSE),D420=5,VLOOKUP(H420,[1]Film_Workers!$B$2:$BD$55,53,FALSE),D420=6,VLOOKUP(H420,[1]Film_Workers!$B$2:$BD$55,54)))</f>
        <v>#N/A</v>
      </c>
      <c r="W420" t="e">
        <f>_xlfn.IFS(C420=2014,_xlfn.IFS(D420=1,VLOOKUP(H420,[1]Priv_Workers!$B$2:$BD$55,2,FALSE),D420=2,VLOOKUP(H420,[1]Priv_Workers!$B$2:$BD$55,3,FALSE),D420=3,VLOOKUP(H420,[1]Priv_Workers!$B$2:$BD$55,4,FALSE),D420=4,VLOOKUP(H420,[1]Priv_Workers!$B$2:$BD$55,5,FALSE),D420=5,VLOOKUP(H420,[1]Priv_Workers!$B$2:$BD$55,6,FALSE),D420=6,VLOOKUP(H420,[1]Priv_Workers!$B$2:$BD$55,7,FALSE),D420=7,VLOOKUP(H420,[1]Priv_Workers!$B$2:$BD$55,8,FALSE),D420=8,VLOOKUP(H420,[1]Priv_Workers!$B$2:$BD$55,9,FALSE),D420=9,VLOOKUP(H420,[1]Priv_Workers!$B$2:$BD$55,10,FALSE),D420=10,VLOOKUP(H420,[1]Priv_Workers!$B$2:$BD$55,11,FALSE),D420=11,VLOOKUP(H420,[1]Priv_Workers!$B$2:$BD$55,12,FALSE),D420=12,VLOOKUP(H420,[1]Priv_Workers!$B$2:$BD$55,13,FALSE)),C420=2015,_xlfn.IFS(D420=1,VLOOKUP(H420,[1]Priv_Workers!$B$2:$BD$55,14,FALSE),D420=2,VLOOKUP(H420,[1]Priv_Workers!$B$2:$BD$55,15,FALSE),D420=3,VLOOKUP(H420,[1]Priv_Workers!$B$2:$BD$55,16,FALSE),D420=4,VLOOKUP(H420,[1]Priv_Workers!$B$2:$BD$55,17,FALSE),D420=5,VLOOKUP(H420,[1]Priv_Workers!$B$2:$BD$55,18,FALSE),D420=6,VLOOKUP(H420,[1]Priv_Workers!$B$2:$BD$55,19,FALSE),D420=7,VLOOKUP(H420,[1]Priv_Workers!$B$2:$BD$55,20,FALSE),D420=8,VLOOKUP(H420,[1]Priv_Workers!$B$2:$BD$55,21,FALSE),D420=9,VLOOKUP(H420,[1]Priv_Workers!$B$2:$BD$55,22,FALSE),D420=10,VLOOKUP(H420,[1]Priv_Workers!$B$2:$BD$55,23,FALSE),D420=11,VLOOKUP(H420,[1]Priv_Workers!$B$2:$BD$55,24,FALSE),D420=12,VLOOKUP(H420,[1]Priv_Workers!$B$2:$BD$55,25,FALSE)),C420=2016,_xlfn.IFS(D420=1,VLOOKUP(H420,[1]Priv_Workers!$B$2:$BD$55,26,FALSE),D420=2,VLOOKUP(H420,[1]Priv_Workers!$B$2:$BD$55,27,FALSE),D420=3,VLOOKUP(H420,[1]Priv_Workers!$B$2:$BD$55,28,FALSE),D420=4,VLOOKUP(H420,[1]Priv_Workers!$B$2:$BD$55,29,FALSE),D420=5,VLOOKUP(H420,[1]Priv_Workers!$B$2:$BD$55,30,FALSE),D420=6,VLOOKUP(H420,[1]Priv_Workers!$B$2:$BD$55,31,FALSE),D420=7,VLOOKUP(H420,[1]Priv_Workers!$B$2:$BD$55,32,FALSE),D420=8,VLOOKUP(H420,[1]Priv_Workers!$B$2:$BD$55,33,FALSE),D420=9,VLOOKUP(H420,[1]Priv_Workers!$B$2:$BD$55,34,FALSE),D420=10,VLOOKUP(H420,[1]Priv_Workers!$B$2:$BD$55,35,FALSE),D420=11,VLOOKUP(H420,[1]Priv_Workers!$B$2:$BD$55,36,FALSE),D420=12,VLOOKUP(H420,[1]Priv_Workers!$B$2:$BD$55,37,FALSE)),C420=2017,_xlfn.IFS(D420=1,VLOOKUP(H420,[1]Priv_Workers!$B$2:$BD$55,38,FALSE),D420=2,VLOOKUP(H420,[1]Priv_Workers!$B$2:$BD$55,39,FALSE),D420=3,VLOOKUP(H420,[1]Priv_Workers!$B$2:$BD$55,40,FALSE),D420=4,VLOOKUP(H420,[1]Priv_Workers!$B$2:$BD$55,41,FALSE),D420=5,VLOOKUP(H420,[1]Priv_Workers!$B$2:$BD$55,42,FALSE),D420=6,VLOOKUP(H420,[1]Priv_Workers!$B$2:$BD$55,43,FALSE),D420=7,VLOOKUP(H420,[1]Priv_Workers!$B$2:$BD$55,43,FALSE),D420=8,VLOOKUP(H420,[1]Priv_Workers!$B$2:$BD$55,44,FALSE),D420=9,VLOOKUP(H420,[1]Priv_Workers!$B$2:$BD$55,45,FALSE),D420=10,VLOOKUP(H420,[1]Priv_Workers!$B$2:$BD$55,46,FALSE),D420=11,VLOOKUP(H420,[1]Priv_Workers!$B$2:$BD$55,47,FALSE),D420=12,VLOOKUP(H420,[1]Priv_Workers!$B$2:$BD$55,48)),C420=2018,_xlfn.IFS(D420=1,VLOOKUP(H420,[1]Priv_Workers!$B$2:$BD$55,49,FALSE),D420=2,VLOOKUP(H420,[1]Priv_Workers!$B$2:$BD$55,50,FALSE),D420=3,VLOOKUP(H420,[1]Priv_Workers!$B$2:$BD$55,51,FALSE),D420=4,VLOOKUP(H420,[1]Priv_Workers!$B$2:$BD$55,52,FALSE),D420=5,VLOOKUP(H420,[1]Priv_Workers!$B$2:$BD$55,53,FALSE),D420=6,VLOOKUP(H420,[1]Priv_Workers!$B$2:$BD$55,54)))</f>
        <v>#N/A</v>
      </c>
      <c r="X420" s="3" t="e">
        <f t="shared" si="51"/>
        <v>#N/A</v>
      </c>
      <c r="Y420" s="2" t="e">
        <f>_xlfn.IFS(C420=2014, _xlfn.IFS(E420=1, VLOOKUP(H420, [1]Wage_Info!$B$2:$AH$55, 2, FALSE), E420=2, VLOOKUP(H420, [1]Wage_Info!$B$2:$AH$55, 3, FALSE), E420=3, VLOOKUP(H420, [1]Wage_Info!$B$2:$AH$55, 4, FALSE), E420=4, VLOOKUP(H420, [1]Wage_Info!$B$2:$AH$55, 5, FALSE)), C420=2015, _xlfn.IFS(E420=1, VLOOKUP(H420, [1]Wage_Info!$B$2:$AH$55, 6, FALSE), E420=2, VLOOKUP(H420, [1]Wage_Info!$B$2:$AH$55, 7, FALSE), E420=3, VLOOKUP(H420, [1]Wage_Info!$B$2:$AH$55, 8, FALSE), E420=4, VLOOKUP(H420, [1]Wage_Info!$B$2:$AH$55, 9, FALSE)), C420=2016, _xlfn.IFS(E420=1, VLOOKUP(H420, [1]Wage_Info!$B$2:$AH$55, 10, FALSE), E420=2, VLOOKUP(H420, [1]Wage_Info!$B$2:$AH$55, 11, FALSE), E420=3, VLOOKUP(H420, [1]Wage_Info!$B$2:$AH$55, 12, FALSE), E420=4, VLOOKUP(H420, [1]Wage_Info!$B$2:$AH$55, 13, FALSE)), C420=2017, _xlfn.IFS(E420=1, VLOOKUP(H420, [1]Wage_Info!$B$2:$AH$55, 14, FALSE), E420=2, VLOOKUP(H420, [1]Wage_Info!$B$2:$AH$55, 15, FALSE), E420=3, VLOOKUP(H420, [1]Wage_Info!$B$2:$AH$55, 16, FALSE), E420=4, VLOOKUP(H420, [1]Wage_Info!$B$2:$AH$55, 17, FALSE)), C420 = 2018, _xlfn.IFS(E420=1, VLOOKUP(H420, [1]Wage_Info!$B$2:$AH$55, 18, FALSE), E420=3, VLOOKUP(H420, [1]Wage_Info!$B$2:$AH$55, 19, FALSE)))</f>
        <v>#N/A</v>
      </c>
      <c r="Z420" s="2" t="e">
        <f>_xlfn.IFS(C420=2014, _xlfn.IFS(E420=1, VLOOKUP(H420, [1]Wage_Info!$B$2:$AL$55, 20, FALSE), E420=2, VLOOKUP(H420, [1]Wage_Info!$B$2:$AL$55, 21, FALSE), E420=3, VLOOKUP(H420, [1]Wage_Info!$B$2:$AL$55, 22, FALSE), E420=4, VLOOKUP(H420, [1]Wage_Info!$B$2:$AL$55, 23, FALSE)), C420=2015, _xlfn.IFS(E420=1, VLOOKUP(H420, [1]Wage_Info!$B$2:$AL$55, 24, FALSE), E420=2, VLOOKUP(H420, [1]Wage_Info!$B$2:$AL$55, 25, FALSE), E420=3, VLOOKUP(H420, [1]Wage_Info!$B$2:$AL$55, 26, FALSE), E420=4, VLOOKUP(H420, [1]Wage_Info!$B$2:$AL$55, 27, FALSE)), C420=2016, _xlfn.IFS(E420=1, VLOOKUP(H420, [1]Wage_Info!$B$2:$AL$55, 28, FALSE), E420=2, VLOOKUP(H420, [1]Wage_Info!$B$2:$AL$55, 29, FALSE), E420=3, VLOOKUP(H420, [1]Wage_Info!$B$2:$AL$55, 30, FALSE), E420=4, VLOOKUP(H420, [1]Wage_Info!$B$2:$AL$55, 31, FALSE)), C420=2017, _xlfn.IFS(E420=1, VLOOKUP(H420, [1]Wage_Info!$B$2:$AL$55, 32, FALSE), E420=2, VLOOKUP(H420, [1]Wage_Info!$B$2:$AL$55, 33, FALSE), E420=3, VLOOKUP(H420, [1]Wage_Info!$B$2:$AL$55, 34, FALSE), E420=4, VLOOKUP(H420, [1]Wage_Info!$B$2:$AL$55, 35, FALSE)), C420 = 2018, _xlfn.IFS(E420=1, VLOOKUP(H420, [1]Wage_Info!$B$2:$AL$55, 36, FALSE), E420=2, VLOOKUP(H420, [1]Wage_Info!$B$2:$AL$55, 37, FALSE)))</f>
        <v>#N/A</v>
      </c>
      <c r="AA420" s="4" t="e">
        <f t="shared" si="52"/>
        <v>#N/A</v>
      </c>
      <c r="AB420">
        <f>[1]Key!C420</f>
        <v>1</v>
      </c>
      <c r="AC420">
        <f t="shared" si="53"/>
        <v>0</v>
      </c>
      <c r="AD420">
        <f t="shared" si="54"/>
        <v>0</v>
      </c>
      <c r="AE420">
        <f t="shared" si="55"/>
        <v>0</v>
      </c>
      <c r="AF420">
        <f>[1]Key!D420</f>
        <v>0</v>
      </c>
    </row>
    <row r="421" spans="1:32" x14ac:dyDescent="0.3">
      <c r="A421">
        <v>420</v>
      </c>
      <c r="B421">
        <v>100</v>
      </c>
      <c r="C421">
        <v>2015</v>
      </c>
      <c r="D421">
        <v>3</v>
      </c>
      <c r="E421">
        <f t="shared" si="48"/>
        <v>1</v>
      </c>
      <c r="F421">
        <v>2015</v>
      </c>
      <c r="G421" t="s">
        <v>75</v>
      </c>
      <c r="H421" s="1">
        <f>VALUE(IF(G421="foreign",53,SUBSTITUTE(G421,G421,VLOOKUP(G421,[1]Key!$G$2:$H$55,2,))))</f>
        <v>19</v>
      </c>
      <c r="I421" t="s">
        <v>64</v>
      </c>
      <c r="J421">
        <f>VALUE(_xlfn.IFS(I421="foreign",53,I421="fictional",54, I421="unspecified", 55, NOT(OR(I421="foreign",I421="fictional")),SUBSTITUTE(I421,I421,VLOOKUP(I421,[1]Key!$G$2:$H$55,2,))))</f>
        <v>33</v>
      </c>
      <c r="K421">
        <f t="shared" si="49"/>
        <v>0</v>
      </c>
      <c r="L421">
        <f>VLOOKUP(H421, [1]Key!$H$2:$K$54, 2)</f>
        <v>4</v>
      </c>
      <c r="M421">
        <f>VLOOKUP(J421, [1]Key!$H$2:$K$54, 2)</f>
        <v>3</v>
      </c>
      <c r="N421">
        <f>VLOOKUP("*"&amp;G421&amp;"*",[1]Key!$N$2:$O$6,2,FALSE)</f>
        <v>3</v>
      </c>
      <c r="O421">
        <f>VLOOKUP("*"&amp;G421&amp;"*",[1]Key!$R$2:$S$11,2,FALSE)</f>
        <v>9</v>
      </c>
      <c r="P421">
        <v>2529</v>
      </c>
      <c r="Q421" s="2">
        <v>50000000</v>
      </c>
      <c r="R421" t="s">
        <v>42</v>
      </c>
      <c r="S421">
        <f>VLOOKUP(R421, [1]Key!$U$2:$V$50, 2, FALSE)</f>
        <v>5</v>
      </c>
      <c r="T421">
        <f t="shared" si="50"/>
        <v>0</v>
      </c>
      <c r="U421">
        <f>_xlfn.IFS(C421=2018, VLOOKUP(H421, '[1]State Pop'!$B$2:$G$55,6),C421=2017, VLOOKUP(H421, '[1]State Pop'!$B$2:$F$55,5),C421=2016, VLOOKUP(H421, '[1]State Pop'!$B$2:$F$55,4), C421=2015, VLOOKUP(H421, '[1]State Pop'!$B$2:$F$55,3), C421=2014, VLOOKUP(H421, '[1]State Pop'!$B$2:$F$55,2))</f>
        <v>4671211</v>
      </c>
      <c r="V421">
        <f>_xlfn.IFS(C421=2014,_xlfn.IFS(D421=1,VLOOKUP(H421,[1]Film_Workers!$B$2:$BD$55,2,FALSE),D421=2,VLOOKUP(H421,[1]Film_Workers!$B$2:$BD$55,3,FALSE),D421=3,VLOOKUP(H421,[1]Film_Workers!$B$2:$BD$55,4,FALSE),D421=4,VLOOKUP(H421,[1]Film_Workers!$B$2:$BD$55,5,FALSE),D421=5,VLOOKUP(H421,[1]Film_Workers!$B$2:$BD$55,6,FALSE),D421=6,VLOOKUP(H421,[1]Film_Workers!$B$2:$BD$55,7,FALSE),D421=7,VLOOKUP(H421,[1]Film_Workers!$B$2:$BD$55,8,FALSE),D421=8,VLOOKUP(H421,[1]Film_Workers!$B$2:$BD$55,9,FALSE),D421=9,VLOOKUP(H421,[1]Film_Workers!$B$2:$BD$55,10,FALSE),D421=10,VLOOKUP(H421,[1]Film_Workers!$B$2:$BD$55,11,FALSE),D421=11,VLOOKUP(H421,[1]Film_Workers!$B$2:$BD$55,12,FALSE),D421=12,VLOOKUP(H421,[1]Film_Workers!$B$2:$BD$55,13,FALSE)),C421=2015,_xlfn.IFS(D421=1,VLOOKUP(H421,[1]Film_Workers!$B$2:$BD$55,14,FALSE),D421=2,VLOOKUP(H421,[1]Film_Workers!$B$2:$BD$55,15,FALSE),D421=3,VLOOKUP(H421,[1]Film_Workers!$B$2:$BD$55,16,FALSE),D421=4,VLOOKUP(H421,[1]Film_Workers!$B$2:$BD$55,17,FALSE),D421=5,VLOOKUP(H421,[1]Film_Workers!$B$2:$BD$55,18,FALSE),D421=6,VLOOKUP(H421,[1]Film_Workers!$B$2:$BD$55,19,FALSE),D421=7,VLOOKUP(H421,[1]Film_Workers!$B$2:$BD$55,20,FALSE),D421=8,VLOOKUP(H421,[1]Film_Workers!$B$2:$BD$55,21,FALSE),D421=9,VLOOKUP(H421,[1]Film_Workers!$B$2:$BD$55,22,FALSE),D421=10,VLOOKUP(H421,[1]Film_Workers!$B$2:$BD$55,23,FALSE),D421=11,VLOOKUP(H421,[1]Film_Workers!$B$2:$BD$55,24,FALSE),D421=12,VLOOKUP(H421,[1]Film_Workers!$B$2:$BD$55,25,FALSE)),C421=2016,_xlfn.IFS(D421=1,VLOOKUP(H421,[1]Film_Workers!$B$2:$BD$55,26,FALSE),D421=2,VLOOKUP(H421,[1]Film_Workers!$B$2:$BD$55,27,FALSE),D421=3,VLOOKUP(H421,[1]Film_Workers!$B$2:$BD$55,28,FALSE),D421=4,VLOOKUP(H421,[1]Film_Workers!$B$2:$BD$55,29,FALSE),D421=5,VLOOKUP(H421,[1]Film_Workers!$B$2:$BD$55,30,FALSE),D421=6,VLOOKUP(H421,[1]Film_Workers!$B$2:$BD$55,31,FALSE),D421=7,VLOOKUP(H421,[1]Film_Workers!$B$2:$BD$55,32,FALSE),D421=8,VLOOKUP(H421,[1]Film_Workers!$B$2:$BD$55,33,FALSE),D421=9,VLOOKUP(H421,[1]Film_Workers!$B$2:$BD$55,34,FALSE),D421=10,VLOOKUP(H421,[1]Film_Workers!$B$2:$BD$55,35,FALSE),D421=11,VLOOKUP(H421,[1]Film_Workers!$B$2:$BD$55,36,FALSE),D421=12,VLOOKUP(H421,[1]Film_Workers!$B$2:$BD$55,37,FALSE)),C421=2017,_xlfn.IFS(D421=1,VLOOKUP(H421,[1]Film_Workers!$B$2:$BD$55,38,FALSE),D421=2,VLOOKUP(H421,[1]Film_Workers!$B$2:$BD$55,39,FALSE),D421=3,VLOOKUP(H421,[1]Film_Workers!$B$2:$BD$55,40,FALSE),D421=4,VLOOKUP(H421,[1]Film_Workers!$B$2:$BD$55,41,FALSE),D421=5,VLOOKUP(H421,[1]Film_Workers!$B$2:$BD$55,42,FALSE),D421=6,VLOOKUP(H421,[1]Film_Workers!$B$2:$BD$55,43,FALSE),D421=7,VLOOKUP(H421,[1]Film_Workers!$B$2:$BD$55,43,FALSE),D421=8,VLOOKUP(H421,[1]Film_Workers!$B$2:$BD$55,44,FALSE),D421=9,VLOOKUP(H421,[1]Film_Workers!$B$2:$BD$55,45,FALSE),D421=10,VLOOKUP(H421,[1]Film_Workers!$B$2:$BD$55,46,FALSE),D421=11,VLOOKUP(H421,[1]Film_Workers!$B$2:$BD$55,47,FALSE),D421=12,VLOOKUP(H421,[1]Film_Workers!$B$2:$BD$55,48)),C421=2018,_xlfn.IFS(D421=1,VLOOKUP(H421,[1]Film_Workers!$B$2:$BD$55,49,FALSE),D421=2,VLOOKUP(H421,[1]Film_Workers!$B$2:$BD$55,50,FALSE),D421=3,VLOOKUP(H421,[1]Film_Workers!$B$2:$BD$55,51,FALSE),D421=4,VLOOKUP(H421,[1]Film_Workers!$B$2:$BD$55,52,FALSE),D421=5,VLOOKUP(H421,[1]Film_Workers!$B$2:$BD$55,53,FALSE),D421=6,VLOOKUP(H421,[1]Film_Workers!$B$2:$BD$55,54)))</f>
        <v>5067</v>
      </c>
      <c r="W421">
        <f>_xlfn.IFS(C421=2014,_xlfn.IFS(D421=1,VLOOKUP(H421,[1]Priv_Workers!$B$2:$BD$55,2,FALSE),D421=2,VLOOKUP(H421,[1]Priv_Workers!$B$2:$BD$55,3,FALSE),D421=3,VLOOKUP(H421,[1]Priv_Workers!$B$2:$BD$55,4,FALSE),D421=4,VLOOKUP(H421,[1]Priv_Workers!$B$2:$BD$55,5,FALSE),D421=5,VLOOKUP(H421,[1]Priv_Workers!$B$2:$BD$55,6,FALSE),D421=6,VLOOKUP(H421,[1]Priv_Workers!$B$2:$BD$55,7,FALSE),D421=7,VLOOKUP(H421,[1]Priv_Workers!$B$2:$BD$55,8,FALSE),D421=8,VLOOKUP(H421,[1]Priv_Workers!$B$2:$BD$55,9,FALSE),D421=9,VLOOKUP(H421,[1]Priv_Workers!$B$2:$BD$55,10,FALSE),D421=10,VLOOKUP(H421,[1]Priv_Workers!$B$2:$BD$55,11,FALSE),D421=11,VLOOKUP(H421,[1]Priv_Workers!$B$2:$BD$55,12,FALSE),D421=12,VLOOKUP(H421,[1]Priv_Workers!$B$2:$BD$55,13,FALSE)),C421=2015,_xlfn.IFS(D421=1,VLOOKUP(H421,[1]Priv_Workers!$B$2:$BD$55,14,FALSE),D421=2,VLOOKUP(H421,[1]Priv_Workers!$B$2:$BD$55,15,FALSE),D421=3,VLOOKUP(H421,[1]Priv_Workers!$B$2:$BD$55,16,FALSE),D421=4,VLOOKUP(H421,[1]Priv_Workers!$B$2:$BD$55,17,FALSE),D421=5,VLOOKUP(H421,[1]Priv_Workers!$B$2:$BD$55,18,FALSE),D421=6,VLOOKUP(H421,[1]Priv_Workers!$B$2:$BD$55,19,FALSE),D421=7,VLOOKUP(H421,[1]Priv_Workers!$B$2:$BD$55,20,FALSE),D421=8,VLOOKUP(H421,[1]Priv_Workers!$B$2:$BD$55,21,FALSE),D421=9,VLOOKUP(H421,[1]Priv_Workers!$B$2:$BD$55,22,FALSE),D421=10,VLOOKUP(H421,[1]Priv_Workers!$B$2:$BD$55,23,FALSE),D421=11,VLOOKUP(H421,[1]Priv_Workers!$B$2:$BD$55,24,FALSE),D421=12,VLOOKUP(H421,[1]Priv_Workers!$B$2:$BD$55,25,FALSE)),C421=2016,_xlfn.IFS(D421=1,VLOOKUP(H421,[1]Priv_Workers!$B$2:$BD$55,26,FALSE),D421=2,VLOOKUP(H421,[1]Priv_Workers!$B$2:$BD$55,27,FALSE),D421=3,VLOOKUP(H421,[1]Priv_Workers!$B$2:$BD$55,28,FALSE),D421=4,VLOOKUP(H421,[1]Priv_Workers!$B$2:$BD$55,29,FALSE),D421=5,VLOOKUP(H421,[1]Priv_Workers!$B$2:$BD$55,30,FALSE),D421=6,VLOOKUP(H421,[1]Priv_Workers!$B$2:$BD$55,31,FALSE),D421=7,VLOOKUP(H421,[1]Priv_Workers!$B$2:$BD$55,32,FALSE),D421=8,VLOOKUP(H421,[1]Priv_Workers!$B$2:$BD$55,33,FALSE),D421=9,VLOOKUP(H421,[1]Priv_Workers!$B$2:$BD$55,34,FALSE),D421=10,VLOOKUP(H421,[1]Priv_Workers!$B$2:$BD$55,35,FALSE),D421=11,VLOOKUP(H421,[1]Priv_Workers!$B$2:$BD$55,36,FALSE),D421=12,VLOOKUP(H421,[1]Priv_Workers!$B$2:$BD$55,37,FALSE)),C421=2017,_xlfn.IFS(D421=1,VLOOKUP(H421,[1]Priv_Workers!$B$2:$BD$55,38,FALSE),D421=2,VLOOKUP(H421,[1]Priv_Workers!$B$2:$BD$55,39,FALSE),D421=3,VLOOKUP(H421,[1]Priv_Workers!$B$2:$BD$55,40,FALSE),D421=4,VLOOKUP(H421,[1]Priv_Workers!$B$2:$BD$55,41,FALSE),D421=5,VLOOKUP(H421,[1]Priv_Workers!$B$2:$BD$55,42,FALSE),D421=6,VLOOKUP(H421,[1]Priv_Workers!$B$2:$BD$55,43,FALSE),D421=7,VLOOKUP(H421,[1]Priv_Workers!$B$2:$BD$55,43,FALSE),D421=8,VLOOKUP(H421,[1]Priv_Workers!$B$2:$BD$55,44,FALSE),D421=9,VLOOKUP(H421,[1]Priv_Workers!$B$2:$BD$55,45,FALSE),D421=10,VLOOKUP(H421,[1]Priv_Workers!$B$2:$BD$55,46,FALSE),D421=11,VLOOKUP(H421,[1]Priv_Workers!$B$2:$BD$55,47,FALSE),D421=12,VLOOKUP(H421,[1]Priv_Workers!$B$2:$BD$55,48)),C421=2018,_xlfn.IFS(D421=1,VLOOKUP(H421,[1]Priv_Workers!$B$2:$BD$55,49,FALSE),D421=2,VLOOKUP(H421,[1]Priv_Workers!$B$2:$BD$55,50,FALSE),D421=3,VLOOKUP(H421,[1]Priv_Workers!$B$2:$BD$55,51,FALSE),D421=4,VLOOKUP(H421,[1]Priv_Workers!$B$2:$BD$55,52,FALSE),D421=5,VLOOKUP(H421,[1]Priv_Workers!$B$2:$BD$55,53,FALSE),D421=6,VLOOKUP(H421,[1]Priv_Workers!$B$2:$BD$55,54)))</f>
        <v>1612357</v>
      </c>
      <c r="X421" s="3">
        <f t="shared" si="51"/>
        <v>3.142604274363556E-3</v>
      </c>
      <c r="Y421" s="2">
        <f>_xlfn.IFS(C421=2014, _xlfn.IFS(E421=1, VLOOKUP(H421, [1]Wage_Info!$B$2:$AH$55, 2, FALSE), E421=2, VLOOKUP(H421, [1]Wage_Info!$B$2:$AH$55, 3, FALSE), E421=3, VLOOKUP(H421, [1]Wage_Info!$B$2:$AH$55, 4, FALSE), E421=4, VLOOKUP(H421, [1]Wage_Info!$B$2:$AH$55, 5, FALSE)), C421=2015, _xlfn.IFS(E421=1, VLOOKUP(H421, [1]Wage_Info!$B$2:$AH$55, 6, FALSE), E421=2, VLOOKUP(H421, [1]Wage_Info!$B$2:$AH$55, 7, FALSE), E421=3, VLOOKUP(H421, [1]Wage_Info!$B$2:$AH$55, 8, FALSE), E421=4, VLOOKUP(H421, [1]Wage_Info!$B$2:$AH$55, 9, FALSE)), C421=2016, _xlfn.IFS(E421=1, VLOOKUP(H421, [1]Wage_Info!$B$2:$AH$55, 10, FALSE), E421=2, VLOOKUP(H421, [1]Wage_Info!$B$2:$AH$55, 11, FALSE), E421=3, VLOOKUP(H421, [1]Wage_Info!$B$2:$AH$55, 12, FALSE), E421=4, VLOOKUP(H421, [1]Wage_Info!$B$2:$AH$55, 13, FALSE)), C421=2017, _xlfn.IFS(E421=1, VLOOKUP(H421, [1]Wage_Info!$B$2:$AH$55, 14, FALSE), E421=2, VLOOKUP(H421, [1]Wage_Info!$B$2:$AH$55, 15, FALSE), E421=3, VLOOKUP(H421, [1]Wage_Info!$B$2:$AH$55, 16, FALSE), E421=4, VLOOKUP(H421, [1]Wage_Info!$B$2:$AH$55, 17, FALSE)), C421 = 2018, _xlfn.IFS(E421=1, VLOOKUP(H421, [1]Wage_Info!$B$2:$AH$55, 18, FALSE), E421=3, VLOOKUP(H421, [1]Wage_Info!$B$2:$AH$55, 19, FALSE)))</f>
        <v>58488155</v>
      </c>
      <c r="Z421" s="2">
        <f>_xlfn.IFS(C421=2014, _xlfn.IFS(E421=1, VLOOKUP(H421, [1]Wage_Info!$B$2:$AL$55, 20, FALSE), E421=2, VLOOKUP(H421, [1]Wage_Info!$B$2:$AL$55, 21, FALSE), E421=3, VLOOKUP(H421, [1]Wage_Info!$B$2:$AL$55, 22, FALSE), E421=4, VLOOKUP(H421, [1]Wage_Info!$B$2:$AL$55, 23, FALSE)), C421=2015, _xlfn.IFS(E421=1, VLOOKUP(H421, [1]Wage_Info!$B$2:$AL$55, 24, FALSE), E421=2, VLOOKUP(H421, [1]Wage_Info!$B$2:$AL$55, 25, FALSE), E421=3, VLOOKUP(H421, [1]Wage_Info!$B$2:$AL$55, 26, FALSE), E421=4, VLOOKUP(H421, [1]Wage_Info!$B$2:$AL$55, 27, FALSE)), C421=2016, _xlfn.IFS(E421=1, VLOOKUP(H421, [1]Wage_Info!$B$2:$AL$55, 28, FALSE), E421=2, VLOOKUP(H421, [1]Wage_Info!$B$2:$AL$55, 29, FALSE), E421=3, VLOOKUP(H421, [1]Wage_Info!$B$2:$AL$55, 30, FALSE), E421=4, VLOOKUP(H421, [1]Wage_Info!$B$2:$AL$55, 31, FALSE)), C421=2017, _xlfn.IFS(E421=1, VLOOKUP(H421, [1]Wage_Info!$B$2:$AL$55, 32, FALSE), E421=2, VLOOKUP(H421, [1]Wage_Info!$B$2:$AL$55, 33, FALSE), E421=3, VLOOKUP(H421, [1]Wage_Info!$B$2:$AL$55, 34, FALSE), E421=4, VLOOKUP(H421, [1]Wage_Info!$B$2:$AL$55, 35, FALSE)), C421 = 2018, _xlfn.IFS(E421=1, VLOOKUP(H421, [1]Wage_Info!$B$2:$AL$55, 36, FALSE), E421=2, VLOOKUP(H421, [1]Wage_Info!$B$2:$AL$55, 37, FALSE)))</f>
        <v>18707742204</v>
      </c>
      <c r="AA421" s="4">
        <f t="shared" si="52"/>
        <v>3.1264144204154335E-3</v>
      </c>
      <c r="AB421">
        <f>[1]Key!C421</f>
        <v>1</v>
      </c>
      <c r="AC421">
        <f t="shared" si="53"/>
        <v>0</v>
      </c>
      <c r="AD421">
        <f t="shared" si="54"/>
        <v>0</v>
      </c>
      <c r="AE421">
        <f t="shared" si="55"/>
        <v>0</v>
      </c>
      <c r="AF421">
        <f>[1]Key!D421</f>
        <v>0</v>
      </c>
    </row>
    <row r="422" spans="1:32" x14ac:dyDescent="0.3">
      <c r="A422">
        <v>421</v>
      </c>
      <c r="B422">
        <v>101</v>
      </c>
      <c r="C422">
        <v>2014</v>
      </c>
      <c r="D422">
        <v>5</v>
      </c>
      <c r="E422">
        <f t="shared" si="48"/>
        <v>2</v>
      </c>
      <c r="F422">
        <v>2015</v>
      </c>
      <c r="G422" t="s">
        <v>32</v>
      </c>
      <c r="H422" s="1">
        <f>VALUE(IF(G422="foreign",53,SUBSTITUTE(G422,G422,VLOOKUP(G422,[1]Key!$G$2:$H$55,2,))))</f>
        <v>53</v>
      </c>
      <c r="I422" t="s">
        <v>64</v>
      </c>
      <c r="J422">
        <f>VALUE(_xlfn.IFS(I422="foreign",53,I422="fictional",54, I422="unspecified", 55, NOT(OR(I422="foreign",I422="fictional")),SUBSTITUTE(I422,I422,VLOOKUP(I422,[1]Key!$G$2:$H$55,2,))))</f>
        <v>33</v>
      </c>
      <c r="K422">
        <f t="shared" si="49"/>
        <v>0</v>
      </c>
      <c r="L422">
        <f>VLOOKUP(H422, [1]Key!$H$2:$K$54, 2)</f>
        <v>0</v>
      </c>
      <c r="M422">
        <f>VLOOKUP(J422, [1]Key!$H$2:$K$54, 2)</f>
        <v>3</v>
      </c>
      <c r="N422">
        <f>VLOOKUP("*"&amp;G422&amp;"*",[1]Key!$N$2:$O$6,2,FALSE)</f>
        <v>0</v>
      </c>
      <c r="O422">
        <f>VLOOKUP("*"&amp;G422&amp;"*",[1]Key!$R$2:$S$11,2,FALSE)</f>
        <v>0</v>
      </c>
      <c r="P422">
        <v>2509</v>
      </c>
      <c r="Q422" s="2">
        <v>45000000</v>
      </c>
      <c r="R422" t="s">
        <v>61</v>
      </c>
      <c r="S422">
        <f>VLOOKUP(R422, [1]Key!$U$2:$V$27, 2, FALSE)</f>
        <v>6</v>
      </c>
      <c r="T422">
        <f t="shared" si="50"/>
        <v>0</v>
      </c>
      <c r="U422">
        <f>_xlfn.IFS(C422=2018, VLOOKUP(H422, '[1]State Pop'!$B$2:$G$55,6),C422=2017, VLOOKUP(H422, '[1]State Pop'!$B$2:$F$55,5),C422=2016, VLOOKUP(H422, '[1]State Pop'!$B$2:$F$55,4), C422=2015, VLOOKUP(H422, '[1]State Pop'!$B$2:$F$55,3), C422=2014, VLOOKUP(H422, '[1]State Pop'!$B$2:$F$55,2))</f>
        <v>0</v>
      </c>
      <c r="V422">
        <f>_xlfn.IFS(C422=2014,_xlfn.IFS(D422=1,VLOOKUP(H422,[1]Film_Workers!$B$2:$BD$55,2,FALSE),D422=2,VLOOKUP(H422,[1]Film_Workers!$B$2:$BD$55,3,FALSE),D422=3,VLOOKUP(H422,[1]Film_Workers!$B$2:$BD$55,4,FALSE),D422=4,VLOOKUP(H422,[1]Film_Workers!$B$2:$BD$55,5,FALSE),D422=5,VLOOKUP(H422,[1]Film_Workers!$B$2:$BD$55,6,FALSE),D422=6,VLOOKUP(H422,[1]Film_Workers!$B$2:$BD$55,7,FALSE),D422=7,VLOOKUP(H422,[1]Film_Workers!$B$2:$BD$55,8,FALSE),D422=8,VLOOKUP(H422,[1]Film_Workers!$B$2:$BD$55,9,FALSE),D422=9,VLOOKUP(H422,[1]Film_Workers!$B$2:$BD$55,10,FALSE),D422=10,VLOOKUP(H422,[1]Film_Workers!$B$2:$BD$55,11,FALSE),D422=11,VLOOKUP(H422,[1]Film_Workers!$B$2:$BD$55,12,FALSE),D422=12,VLOOKUP(H422,[1]Film_Workers!$B$2:$BD$55,13,FALSE)),C422=2015,_xlfn.IFS(D422=1,VLOOKUP(H422,[1]Film_Workers!$B$2:$BD$55,14,FALSE),D422=2,VLOOKUP(H422,[1]Film_Workers!$B$2:$BD$55,15,FALSE),D422=3,VLOOKUP(H422,[1]Film_Workers!$B$2:$BD$55,16,FALSE),D422=4,VLOOKUP(H422,[1]Film_Workers!$B$2:$BD$55,17,FALSE),D422=5,VLOOKUP(H422,[1]Film_Workers!$B$2:$BD$55,18,FALSE),D422=6,VLOOKUP(H422,[1]Film_Workers!$B$2:$BD$55,19,FALSE),D422=7,VLOOKUP(H422,[1]Film_Workers!$B$2:$BD$55,20,FALSE),D422=8,VLOOKUP(H422,[1]Film_Workers!$B$2:$BD$55,21,FALSE),D422=9,VLOOKUP(H422,[1]Film_Workers!$B$2:$BD$55,22,FALSE),D422=10,VLOOKUP(H422,[1]Film_Workers!$B$2:$BD$55,23,FALSE),D422=11,VLOOKUP(H422,[1]Film_Workers!$B$2:$BD$55,24,FALSE),D422=12,VLOOKUP(H422,[1]Film_Workers!$B$2:$BD$55,25,FALSE)),C422=2016,_xlfn.IFS(D422=1,VLOOKUP(H422,[1]Film_Workers!$B$2:$BD$55,26,FALSE),D422=2,VLOOKUP(H422,[1]Film_Workers!$B$2:$BD$55,27,FALSE),D422=3,VLOOKUP(H422,[1]Film_Workers!$B$2:$BD$55,28,FALSE),D422=4,VLOOKUP(H422,[1]Film_Workers!$B$2:$BD$55,29,FALSE),D422=5,VLOOKUP(H422,[1]Film_Workers!$B$2:$BD$55,30,FALSE),D422=6,VLOOKUP(H422,[1]Film_Workers!$B$2:$BD$55,31,FALSE),D422=7,VLOOKUP(H422,[1]Film_Workers!$B$2:$BD$55,32,FALSE),D422=8,VLOOKUP(H422,[1]Film_Workers!$B$2:$BD$55,33,FALSE),D422=9,VLOOKUP(H422,[1]Film_Workers!$B$2:$BD$55,34,FALSE),D422=10,VLOOKUP(H422,[1]Film_Workers!$B$2:$BD$55,35,FALSE),D422=11,VLOOKUP(H422,[1]Film_Workers!$B$2:$BD$55,36,FALSE),D422=12,VLOOKUP(H422,[1]Film_Workers!$B$2:$BD$55,37,FALSE)),C422=2017,_xlfn.IFS(D422=1,VLOOKUP(H422,[1]Film_Workers!$B$2:$BD$55,38,FALSE),D422=2,VLOOKUP(H422,[1]Film_Workers!$B$2:$BD$55,39,FALSE),D422=3,VLOOKUP(H422,[1]Film_Workers!$B$2:$BD$55,40,FALSE),D422=4,VLOOKUP(H422,[1]Film_Workers!$B$2:$BD$55,41,FALSE),D422=5,VLOOKUP(H422,[1]Film_Workers!$B$2:$BD$55,42,FALSE),D422=6,VLOOKUP(H422,[1]Film_Workers!$B$2:$BD$55,43,FALSE),D422=7,VLOOKUP(H422,[1]Film_Workers!$B$2:$BD$55,43,FALSE),D422=8,VLOOKUP(H422,[1]Film_Workers!$B$2:$BD$55,44,FALSE),D422=9,VLOOKUP(H422,[1]Film_Workers!$B$2:$BD$55,45,FALSE),D422=10,VLOOKUP(H422,[1]Film_Workers!$B$2:$BD$55,46,FALSE),D422=11,VLOOKUP(H422,[1]Film_Workers!$B$2:$BD$55,47,FALSE),D422=12,VLOOKUP(H422,[1]Film_Workers!$B$2:$BD$55,48)),C422=2018,_xlfn.IFS(D422=1,VLOOKUP(H422,[1]Film_Workers!$B$2:$BD$55,49,FALSE),D422=2,VLOOKUP(H422,[1]Film_Workers!$B$2:$BD$55,50,FALSE),D422=3,VLOOKUP(H422,[1]Film_Workers!$B$2:$BD$55,51,FALSE),D422=4,VLOOKUP(H422,[1]Film_Workers!$B$2:$BD$55,52,FALSE),D422=5,VLOOKUP(H422,[1]Film_Workers!$B$2:$BD$55,53,FALSE),D422=6,VLOOKUP(H422,[1]Film_Workers!$B$2:$BD$55,54)))</f>
        <v>0</v>
      </c>
      <c r="W422">
        <f>_xlfn.IFS(C422=2014,_xlfn.IFS(D422=1,VLOOKUP(H422,[1]Priv_Workers!$B$2:$BD$55,2,FALSE),D422=2,VLOOKUP(H422,[1]Priv_Workers!$B$2:$BD$55,3,FALSE),D422=3,VLOOKUP(H422,[1]Priv_Workers!$B$2:$BD$55,4,FALSE),D422=4,VLOOKUP(H422,[1]Priv_Workers!$B$2:$BD$55,5,FALSE),D422=5,VLOOKUP(H422,[1]Priv_Workers!$B$2:$BD$55,6,FALSE),D422=6,VLOOKUP(H422,[1]Priv_Workers!$B$2:$BD$55,7,FALSE),D422=7,VLOOKUP(H422,[1]Priv_Workers!$B$2:$BD$55,8,FALSE),D422=8,VLOOKUP(H422,[1]Priv_Workers!$B$2:$BD$55,9,FALSE),D422=9,VLOOKUP(H422,[1]Priv_Workers!$B$2:$BD$55,10,FALSE),D422=10,VLOOKUP(H422,[1]Priv_Workers!$B$2:$BD$55,11,FALSE),D422=11,VLOOKUP(H422,[1]Priv_Workers!$B$2:$BD$55,12,FALSE),D422=12,VLOOKUP(H422,[1]Priv_Workers!$B$2:$BD$55,13,FALSE)),C422=2015,_xlfn.IFS(D422=1,VLOOKUP(H422,[1]Priv_Workers!$B$2:$BD$55,14,FALSE),D422=2,VLOOKUP(H422,[1]Priv_Workers!$B$2:$BD$55,15,FALSE),D422=3,VLOOKUP(H422,[1]Priv_Workers!$B$2:$BD$55,16,FALSE),D422=4,VLOOKUP(H422,[1]Priv_Workers!$B$2:$BD$55,17,FALSE),D422=5,VLOOKUP(H422,[1]Priv_Workers!$B$2:$BD$55,18,FALSE),D422=6,VLOOKUP(H422,[1]Priv_Workers!$B$2:$BD$55,19,FALSE),D422=7,VLOOKUP(H422,[1]Priv_Workers!$B$2:$BD$55,20,FALSE),D422=8,VLOOKUP(H422,[1]Priv_Workers!$B$2:$BD$55,21,FALSE),D422=9,VLOOKUP(H422,[1]Priv_Workers!$B$2:$BD$55,22,FALSE),D422=10,VLOOKUP(H422,[1]Priv_Workers!$B$2:$BD$55,23,FALSE),D422=11,VLOOKUP(H422,[1]Priv_Workers!$B$2:$BD$55,24,FALSE),D422=12,VLOOKUP(H422,[1]Priv_Workers!$B$2:$BD$55,25,FALSE)),C422=2016,_xlfn.IFS(D422=1,VLOOKUP(H422,[1]Priv_Workers!$B$2:$BD$55,26,FALSE),D422=2,VLOOKUP(H422,[1]Priv_Workers!$B$2:$BD$55,27,FALSE),D422=3,VLOOKUP(H422,[1]Priv_Workers!$B$2:$BD$55,28,FALSE),D422=4,VLOOKUP(H422,[1]Priv_Workers!$B$2:$BD$55,29,FALSE),D422=5,VLOOKUP(H422,[1]Priv_Workers!$B$2:$BD$55,30,FALSE),D422=6,VLOOKUP(H422,[1]Priv_Workers!$B$2:$BD$55,31,FALSE),D422=7,VLOOKUP(H422,[1]Priv_Workers!$B$2:$BD$55,32,FALSE),D422=8,VLOOKUP(H422,[1]Priv_Workers!$B$2:$BD$55,33,FALSE),D422=9,VLOOKUP(H422,[1]Priv_Workers!$B$2:$BD$55,34,FALSE),D422=10,VLOOKUP(H422,[1]Priv_Workers!$B$2:$BD$55,35,FALSE),D422=11,VLOOKUP(H422,[1]Priv_Workers!$B$2:$BD$55,36,FALSE),D422=12,VLOOKUP(H422,[1]Priv_Workers!$B$2:$BD$55,37,FALSE)),C422=2017,_xlfn.IFS(D422=1,VLOOKUP(H422,[1]Priv_Workers!$B$2:$BD$55,38,FALSE),D422=2,VLOOKUP(H422,[1]Priv_Workers!$B$2:$BD$55,39,FALSE),D422=3,VLOOKUP(H422,[1]Priv_Workers!$B$2:$BD$55,40,FALSE),D422=4,VLOOKUP(H422,[1]Priv_Workers!$B$2:$BD$55,41,FALSE),D422=5,VLOOKUP(H422,[1]Priv_Workers!$B$2:$BD$55,42,FALSE),D422=6,VLOOKUP(H422,[1]Priv_Workers!$B$2:$BD$55,43,FALSE),D422=7,VLOOKUP(H422,[1]Priv_Workers!$B$2:$BD$55,43,FALSE),D422=8,VLOOKUP(H422,[1]Priv_Workers!$B$2:$BD$55,44,FALSE),D422=9,VLOOKUP(H422,[1]Priv_Workers!$B$2:$BD$55,45,FALSE),D422=10,VLOOKUP(H422,[1]Priv_Workers!$B$2:$BD$55,46,FALSE),D422=11,VLOOKUP(H422,[1]Priv_Workers!$B$2:$BD$55,47,FALSE),D422=12,VLOOKUP(H422,[1]Priv_Workers!$B$2:$BD$55,48)),C422=2018,_xlfn.IFS(D422=1,VLOOKUP(H422,[1]Priv_Workers!$B$2:$BD$55,49,FALSE),D422=2,VLOOKUP(H422,[1]Priv_Workers!$B$2:$BD$55,50,FALSE),D422=3,VLOOKUP(H422,[1]Priv_Workers!$B$2:$BD$55,51,FALSE),D422=4,VLOOKUP(H422,[1]Priv_Workers!$B$2:$BD$55,52,FALSE),D422=5,VLOOKUP(H422,[1]Priv_Workers!$B$2:$BD$55,53,FALSE),D422=6,VLOOKUP(H422,[1]Priv_Workers!$B$2:$BD$55,54)))</f>
        <v>0</v>
      </c>
      <c r="X422" s="3" t="e">
        <f t="shared" si="51"/>
        <v>#DIV/0!</v>
      </c>
      <c r="Y422" s="2">
        <f>_xlfn.IFS(C422=2014, _xlfn.IFS(E422=1, VLOOKUP(H422, [1]Wage_Info!$B$2:$AH$55, 2, FALSE), E422=2, VLOOKUP(H422, [1]Wage_Info!$B$2:$AH$55, 3, FALSE), E422=3, VLOOKUP(H422, [1]Wage_Info!$B$2:$AH$55, 4, FALSE), E422=4, VLOOKUP(H422, [1]Wage_Info!$B$2:$AH$55, 5, FALSE)), C422=2015, _xlfn.IFS(E422=1, VLOOKUP(H422, [1]Wage_Info!$B$2:$AH$55, 6, FALSE), E422=2, VLOOKUP(H422, [1]Wage_Info!$B$2:$AH$55, 7, FALSE), E422=3, VLOOKUP(H422, [1]Wage_Info!$B$2:$AH$55, 8, FALSE), E422=4, VLOOKUP(H422, [1]Wage_Info!$B$2:$AH$55, 9, FALSE)), C422=2016, _xlfn.IFS(E422=1, VLOOKUP(H422, [1]Wage_Info!$B$2:$AH$55, 10, FALSE), E422=2, VLOOKUP(H422, [1]Wage_Info!$B$2:$AH$55, 11, FALSE), E422=3, VLOOKUP(H422, [1]Wage_Info!$B$2:$AH$55, 12, FALSE), E422=4, VLOOKUP(H422, [1]Wage_Info!$B$2:$AH$55, 13, FALSE)), C422=2017, _xlfn.IFS(E422=1, VLOOKUP(H422, [1]Wage_Info!$B$2:$AH$55, 14, FALSE), E422=2, VLOOKUP(H422, [1]Wage_Info!$B$2:$AH$55, 15, FALSE), E422=3, VLOOKUP(H422, [1]Wage_Info!$B$2:$AH$55, 16, FALSE), E422=4, VLOOKUP(H422, [1]Wage_Info!$B$2:$AH$55, 17, FALSE)), C422 = 2018, _xlfn.IFS(E422=1, VLOOKUP(H422, [1]Wage_Info!$B$2:$AH$55, 18, FALSE), E422=3, VLOOKUP(H422, [1]Wage_Info!$B$2:$AH$55, 19, FALSE)))</f>
        <v>0</v>
      </c>
      <c r="Z422" s="2">
        <f>_xlfn.IFS(C422=2014, _xlfn.IFS(E422=1, VLOOKUP(H422, [1]Wage_Info!$B$2:$AL$55, 20, FALSE), E422=2, VLOOKUP(H422, [1]Wage_Info!$B$2:$AL$55, 21, FALSE), E422=3, VLOOKUP(H422, [1]Wage_Info!$B$2:$AL$55, 22, FALSE), E422=4, VLOOKUP(H422, [1]Wage_Info!$B$2:$AL$55, 23, FALSE)), C422=2015, _xlfn.IFS(E422=1, VLOOKUP(H422, [1]Wage_Info!$B$2:$AL$55, 24, FALSE), E422=2, VLOOKUP(H422, [1]Wage_Info!$B$2:$AL$55, 25, FALSE), E422=3, VLOOKUP(H422, [1]Wage_Info!$B$2:$AL$55, 26, FALSE), E422=4, VLOOKUP(H422, [1]Wage_Info!$B$2:$AL$55, 27, FALSE)), C422=2016, _xlfn.IFS(E422=1, VLOOKUP(H422, [1]Wage_Info!$B$2:$AL$55, 28, FALSE), E422=2, VLOOKUP(H422, [1]Wage_Info!$B$2:$AL$55, 29, FALSE), E422=3, VLOOKUP(H422, [1]Wage_Info!$B$2:$AL$55, 30, FALSE), E422=4, VLOOKUP(H422, [1]Wage_Info!$B$2:$AL$55, 31, FALSE)), C422=2017, _xlfn.IFS(E422=1, VLOOKUP(H422, [1]Wage_Info!$B$2:$AL$55, 32, FALSE), E422=2, VLOOKUP(H422, [1]Wage_Info!$B$2:$AL$55, 33, FALSE), E422=3, VLOOKUP(H422, [1]Wage_Info!$B$2:$AL$55, 34, FALSE), E422=4, VLOOKUP(H422, [1]Wage_Info!$B$2:$AL$55, 35, FALSE)), C422 = 2018, _xlfn.IFS(E422=1, VLOOKUP(H422, [1]Wage_Info!$B$2:$AL$55, 36, FALSE), E422=2, VLOOKUP(H422, [1]Wage_Info!$B$2:$AL$55, 37, FALSE)))</f>
        <v>0</v>
      </c>
      <c r="AA422" s="4" t="e">
        <f t="shared" si="52"/>
        <v>#DIV/0!</v>
      </c>
      <c r="AB422">
        <f>[1]Key!C422</f>
        <v>1</v>
      </c>
      <c r="AC422">
        <f t="shared" si="53"/>
        <v>0</v>
      </c>
      <c r="AD422">
        <f t="shared" si="54"/>
        <v>0</v>
      </c>
      <c r="AE422">
        <f t="shared" si="55"/>
        <v>0</v>
      </c>
      <c r="AF422">
        <f>[1]Key!D422</f>
        <v>0</v>
      </c>
    </row>
    <row r="423" spans="1:32" x14ac:dyDescent="0.3">
      <c r="A423">
        <v>422</v>
      </c>
      <c r="B423">
        <v>102</v>
      </c>
      <c r="C423">
        <v>2015</v>
      </c>
      <c r="D423">
        <v>1</v>
      </c>
      <c r="E423">
        <f t="shared" si="48"/>
        <v>1</v>
      </c>
      <c r="F423">
        <v>2015</v>
      </c>
      <c r="G423" t="s">
        <v>40</v>
      </c>
      <c r="H423" s="1">
        <f>VALUE(IF(G423="foreign",53,SUBSTITUTE(G423,G423,VLOOKUP(G423,[1]Key!$G$2:$H$55,2,))))</f>
        <v>5</v>
      </c>
      <c r="I423" t="s">
        <v>40</v>
      </c>
      <c r="J423">
        <f>VALUE(_xlfn.IFS(I423="foreign",53,I423="fictional",54, I423="unspecified", 55, NOT(OR(I423="foreign",I423="fictional")),SUBSTITUTE(I423,I423,VLOOKUP(I423,[1]Key!$G$2:$H$55,2,))))</f>
        <v>5</v>
      </c>
      <c r="K423">
        <f t="shared" si="49"/>
        <v>1</v>
      </c>
      <c r="L423">
        <f>VLOOKUP(H423, [1]Key!$H$2:$K$54, 2)</f>
        <v>3</v>
      </c>
      <c r="M423">
        <f>VLOOKUP(J423, [1]Key!$H$2:$K$54, 2)</f>
        <v>3</v>
      </c>
      <c r="N423">
        <f>VLOOKUP("*"&amp;G423&amp;"*",[1]Key!$N$2:$O$6,2,FALSE)</f>
        <v>4</v>
      </c>
      <c r="O423">
        <f>VLOOKUP("*"&amp;G423&amp;"*",[1]Key!$R$2:$S$11,2,FALSE)</f>
        <v>6</v>
      </c>
      <c r="P423">
        <v>2503</v>
      </c>
      <c r="Q423" s="2">
        <v>5000000</v>
      </c>
      <c r="R423" t="s">
        <v>67</v>
      </c>
      <c r="S423">
        <f>VLOOKUP(R423, [1]Key!$U$2:$V$50, 2, FALSE)</f>
        <v>9</v>
      </c>
      <c r="T423">
        <f t="shared" si="50"/>
        <v>1</v>
      </c>
      <c r="U423">
        <f>_xlfn.IFS(C423=2018, VLOOKUP(H423, '[1]State Pop'!$B$2:$G$55,6),C423=2017, VLOOKUP(H423, '[1]State Pop'!$B$2:$F$55,5),C423=2016, VLOOKUP(H423, '[1]State Pop'!$B$2:$F$55,4), C423=2015, VLOOKUP(H423, '[1]State Pop'!$B$2:$F$55,3), C423=2014, VLOOKUP(H423, '[1]State Pop'!$B$2:$F$55,2))</f>
        <v>39032444</v>
      </c>
      <c r="V423">
        <f>_xlfn.IFS(C423=2014,_xlfn.IFS(D423=1,VLOOKUP(H423,[1]Film_Workers!$B$2:$BD$55,2,FALSE),D423=2,VLOOKUP(H423,[1]Film_Workers!$B$2:$BD$55,3,FALSE),D423=3,VLOOKUP(H423,[1]Film_Workers!$B$2:$BD$55,4,FALSE),D423=4,VLOOKUP(H423,[1]Film_Workers!$B$2:$BD$55,5,FALSE),D423=5,VLOOKUP(H423,[1]Film_Workers!$B$2:$BD$55,6,FALSE),D423=6,VLOOKUP(H423,[1]Film_Workers!$B$2:$BD$55,7,FALSE),D423=7,VLOOKUP(H423,[1]Film_Workers!$B$2:$BD$55,8,FALSE),D423=8,VLOOKUP(H423,[1]Film_Workers!$B$2:$BD$55,9,FALSE),D423=9,VLOOKUP(H423,[1]Film_Workers!$B$2:$BD$55,10,FALSE),D423=10,VLOOKUP(H423,[1]Film_Workers!$B$2:$BD$55,11,FALSE),D423=11,VLOOKUP(H423,[1]Film_Workers!$B$2:$BD$55,12,FALSE),D423=12,VLOOKUP(H423,[1]Film_Workers!$B$2:$BD$55,13,FALSE)),C423=2015,_xlfn.IFS(D423=1,VLOOKUP(H423,[1]Film_Workers!$B$2:$BD$55,14,FALSE),D423=2,VLOOKUP(H423,[1]Film_Workers!$B$2:$BD$55,15,FALSE),D423=3,VLOOKUP(H423,[1]Film_Workers!$B$2:$BD$55,16,FALSE),D423=4,VLOOKUP(H423,[1]Film_Workers!$B$2:$BD$55,17,FALSE),D423=5,VLOOKUP(H423,[1]Film_Workers!$B$2:$BD$55,18,FALSE),D423=6,VLOOKUP(H423,[1]Film_Workers!$B$2:$BD$55,19,FALSE),D423=7,VLOOKUP(H423,[1]Film_Workers!$B$2:$BD$55,20,FALSE),D423=8,VLOOKUP(H423,[1]Film_Workers!$B$2:$BD$55,21,FALSE),D423=9,VLOOKUP(H423,[1]Film_Workers!$B$2:$BD$55,22,FALSE),D423=10,VLOOKUP(H423,[1]Film_Workers!$B$2:$BD$55,23,FALSE),D423=11,VLOOKUP(H423,[1]Film_Workers!$B$2:$BD$55,24,FALSE),D423=12,VLOOKUP(H423,[1]Film_Workers!$B$2:$BD$55,25,FALSE)),C423=2016,_xlfn.IFS(D423=1,VLOOKUP(H423,[1]Film_Workers!$B$2:$BD$55,26,FALSE),D423=2,VLOOKUP(H423,[1]Film_Workers!$B$2:$BD$55,27,FALSE),D423=3,VLOOKUP(H423,[1]Film_Workers!$B$2:$BD$55,28,FALSE),D423=4,VLOOKUP(H423,[1]Film_Workers!$B$2:$BD$55,29,FALSE),D423=5,VLOOKUP(H423,[1]Film_Workers!$B$2:$BD$55,30,FALSE),D423=6,VLOOKUP(H423,[1]Film_Workers!$B$2:$BD$55,31,FALSE),D423=7,VLOOKUP(H423,[1]Film_Workers!$B$2:$BD$55,32,FALSE),D423=8,VLOOKUP(H423,[1]Film_Workers!$B$2:$BD$55,33,FALSE),D423=9,VLOOKUP(H423,[1]Film_Workers!$B$2:$BD$55,34,FALSE),D423=10,VLOOKUP(H423,[1]Film_Workers!$B$2:$BD$55,35,FALSE),D423=11,VLOOKUP(H423,[1]Film_Workers!$B$2:$BD$55,36,FALSE),D423=12,VLOOKUP(H423,[1]Film_Workers!$B$2:$BD$55,37,FALSE)),C423=2017,_xlfn.IFS(D423=1,VLOOKUP(H423,[1]Film_Workers!$B$2:$BD$55,38,FALSE),D423=2,VLOOKUP(H423,[1]Film_Workers!$B$2:$BD$55,39,FALSE),D423=3,VLOOKUP(H423,[1]Film_Workers!$B$2:$BD$55,40,FALSE),D423=4,VLOOKUP(H423,[1]Film_Workers!$B$2:$BD$55,41,FALSE),D423=5,VLOOKUP(H423,[1]Film_Workers!$B$2:$BD$55,42,FALSE),D423=6,VLOOKUP(H423,[1]Film_Workers!$B$2:$BD$55,43,FALSE),D423=7,VLOOKUP(H423,[1]Film_Workers!$B$2:$BD$55,43,FALSE),D423=8,VLOOKUP(H423,[1]Film_Workers!$B$2:$BD$55,44,FALSE),D423=9,VLOOKUP(H423,[1]Film_Workers!$B$2:$BD$55,45,FALSE),D423=10,VLOOKUP(H423,[1]Film_Workers!$B$2:$BD$55,46,FALSE),D423=11,VLOOKUP(H423,[1]Film_Workers!$B$2:$BD$55,47,FALSE),D423=12,VLOOKUP(H423,[1]Film_Workers!$B$2:$BD$55,48)),C423=2018,_xlfn.IFS(D423=1,VLOOKUP(H423,[1]Film_Workers!$B$2:$BD$55,49,FALSE),D423=2,VLOOKUP(H423,[1]Film_Workers!$B$2:$BD$55,50,FALSE),D423=3,VLOOKUP(H423,[1]Film_Workers!$B$2:$BD$55,51,FALSE),D423=4,VLOOKUP(H423,[1]Film_Workers!$B$2:$BD$55,52,FALSE),D423=5,VLOOKUP(H423,[1]Film_Workers!$B$2:$BD$55,53,FALSE),D423=6,VLOOKUP(H423,[1]Film_Workers!$B$2:$BD$55,54)))</f>
        <v>107614</v>
      </c>
      <c r="W423">
        <f>_xlfn.IFS(C423=2014,_xlfn.IFS(D423=1,VLOOKUP(H423,[1]Priv_Workers!$B$2:$BD$55,2,FALSE),D423=2,VLOOKUP(H423,[1]Priv_Workers!$B$2:$BD$55,3,FALSE),D423=3,VLOOKUP(H423,[1]Priv_Workers!$B$2:$BD$55,4,FALSE),D423=4,VLOOKUP(H423,[1]Priv_Workers!$B$2:$BD$55,5,FALSE),D423=5,VLOOKUP(H423,[1]Priv_Workers!$B$2:$BD$55,6,FALSE),D423=6,VLOOKUP(H423,[1]Priv_Workers!$B$2:$BD$55,7,FALSE),D423=7,VLOOKUP(H423,[1]Priv_Workers!$B$2:$BD$55,8,FALSE),D423=8,VLOOKUP(H423,[1]Priv_Workers!$B$2:$BD$55,9,FALSE),D423=9,VLOOKUP(H423,[1]Priv_Workers!$B$2:$BD$55,10,FALSE),D423=10,VLOOKUP(H423,[1]Priv_Workers!$B$2:$BD$55,11,FALSE),D423=11,VLOOKUP(H423,[1]Priv_Workers!$B$2:$BD$55,12,FALSE),D423=12,VLOOKUP(H423,[1]Priv_Workers!$B$2:$BD$55,13,FALSE)),C423=2015,_xlfn.IFS(D423=1,VLOOKUP(H423,[1]Priv_Workers!$B$2:$BD$55,14,FALSE),D423=2,VLOOKUP(H423,[1]Priv_Workers!$B$2:$BD$55,15,FALSE),D423=3,VLOOKUP(H423,[1]Priv_Workers!$B$2:$BD$55,16,FALSE),D423=4,VLOOKUP(H423,[1]Priv_Workers!$B$2:$BD$55,17,FALSE),D423=5,VLOOKUP(H423,[1]Priv_Workers!$B$2:$BD$55,18,FALSE),D423=6,VLOOKUP(H423,[1]Priv_Workers!$B$2:$BD$55,19,FALSE),D423=7,VLOOKUP(H423,[1]Priv_Workers!$B$2:$BD$55,20,FALSE),D423=8,VLOOKUP(H423,[1]Priv_Workers!$B$2:$BD$55,21,FALSE),D423=9,VLOOKUP(H423,[1]Priv_Workers!$B$2:$BD$55,22,FALSE),D423=10,VLOOKUP(H423,[1]Priv_Workers!$B$2:$BD$55,23,FALSE),D423=11,VLOOKUP(H423,[1]Priv_Workers!$B$2:$BD$55,24,FALSE),D423=12,VLOOKUP(H423,[1]Priv_Workers!$B$2:$BD$55,25,FALSE)),C423=2016,_xlfn.IFS(D423=1,VLOOKUP(H423,[1]Priv_Workers!$B$2:$BD$55,26,FALSE),D423=2,VLOOKUP(H423,[1]Priv_Workers!$B$2:$BD$55,27,FALSE),D423=3,VLOOKUP(H423,[1]Priv_Workers!$B$2:$BD$55,28,FALSE),D423=4,VLOOKUP(H423,[1]Priv_Workers!$B$2:$BD$55,29,FALSE),D423=5,VLOOKUP(H423,[1]Priv_Workers!$B$2:$BD$55,30,FALSE),D423=6,VLOOKUP(H423,[1]Priv_Workers!$B$2:$BD$55,31,FALSE),D423=7,VLOOKUP(H423,[1]Priv_Workers!$B$2:$BD$55,32,FALSE),D423=8,VLOOKUP(H423,[1]Priv_Workers!$B$2:$BD$55,33,FALSE),D423=9,VLOOKUP(H423,[1]Priv_Workers!$B$2:$BD$55,34,FALSE),D423=10,VLOOKUP(H423,[1]Priv_Workers!$B$2:$BD$55,35,FALSE),D423=11,VLOOKUP(H423,[1]Priv_Workers!$B$2:$BD$55,36,FALSE),D423=12,VLOOKUP(H423,[1]Priv_Workers!$B$2:$BD$55,37,FALSE)),C423=2017,_xlfn.IFS(D423=1,VLOOKUP(H423,[1]Priv_Workers!$B$2:$BD$55,38,FALSE),D423=2,VLOOKUP(H423,[1]Priv_Workers!$B$2:$BD$55,39,FALSE),D423=3,VLOOKUP(H423,[1]Priv_Workers!$B$2:$BD$55,40,FALSE),D423=4,VLOOKUP(H423,[1]Priv_Workers!$B$2:$BD$55,41,FALSE),D423=5,VLOOKUP(H423,[1]Priv_Workers!$B$2:$BD$55,42,FALSE),D423=6,VLOOKUP(H423,[1]Priv_Workers!$B$2:$BD$55,43,FALSE),D423=7,VLOOKUP(H423,[1]Priv_Workers!$B$2:$BD$55,43,FALSE),D423=8,VLOOKUP(H423,[1]Priv_Workers!$B$2:$BD$55,44,FALSE),D423=9,VLOOKUP(H423,[1]Priv_Workers!$B$2:$BD$55,45,FALSE),D423=10,VLOOKUP(H423,[1]Priv_Workers!$B$2:$BD$55,46,FALSE),D423=11,VLOOKUP(H423,[1]Priv_Workers!$B$2:$BD$55,47,FALSE),D423=12,VLOOKUP(H423,[1]Priv_Workers!$B$2:$BD$55,48)),C423=2018,_xlfn.IFS(D423=1,VLOOKUP(H423,[1]Priv_Workers!$B$2:$BD$55,49,FALSE),D423=2,VLOOKUP(H423,[1]Priv_Workers!$B$2:$BD$55,50,FALSE),D423=3,VLOOKUP(H423,[1]Priv_Workers!$B$2:$BD$55,51,FALSE),D423=4,VLOOKUP(H423,[1]Priv_Workers!$B$2:$BD$55,52,FALSE),D423=5,VLOOKUP(H423,[1]Priv_Workers!$B$2:$BD$55,53,FALSE),D423=6,VLOOKUP(H423,[1]Priv_Workers!$B$2:$BD$55,54)))</f>
        <v>13468411</v>
      </c>
      <c r="X423" s="3">
        <f t="shared" si="51"/>
        <v>7.9901036581078496E-3</v>
      </c>
      <c r="Y423" s="2">
        <f>_xlfn.IFS(C423=2014, _xlfn.IFS(E423=1, VLOOKUP(H423, [1]Wage_Info!$B$2:$AH$55, 2, FALSE), E423=2, VLOOKUP(H423, [1]Wage_Info!$B$2:$AH$55, 3, FALSE), E423=3, VLOOKUP(H423, [1]Wage_Info!$B$2:$AH$55, 4, FALSE), E423=4, VLOOKUP(H423, [1]Wage_Info!$B$2:$AH$55, 5, FALSE)), C423=2015, _xlfn.IFS(E423=1, VLOOKUP(H423, [1]Wage_Info!$B$2:$AH$55, 6, FALSE), E423=2, VLOOKUP(H423, [1]Wage_Info!$B$2:$AH$55, 7, FALSE), E423=3, VLOOKUP(H423, [1]Wage_Info!$B$2:$AH$55, 8, FALSE), E423=4, VLOOKUP(H423, [1]Wage_Info!$B$2:$AH$55, 9, FALSE)), C423=2016, _xlfn.IFS(E423=1, VLOOKUP(H423, [1]Wage_Info!$B$2:$AH$55, 10, FALSE), E423=2, VLOOKUP(H423, [1]Wage_Info!$B$2:$AH$55, 11, FALSE), E423=3, VLOOKUP(H423, [1]Wage_Info!$B$2:$AH$55, 12, FALSE), E423=4, VLOOKUP(H423, [1]Wage_Info!$B$2:$AH$55, 13, FALSE)), C423=2017, _xlfn.IFS(E423=1, VLOOKUP(H423, [1]Wage_Info!$B$2:$AH$55, 14, FALSE), E423=2, VLOOKUP(H423, [1]Wage_Info!$B$2:$AH$55, 15, FALSE), E423=3, VLOOKUP(H423, [1]Wage_Info!$B$2:$AH$55, 16, FALSE), E423=4, VLOOKUP(H423, [1]Wage_Info!$B$2:$AH$55, 17, FALSE)), C423 = 2018, _xlfn.IFS(E423=1, VLOOKUP(H423, [1]Wage_Info!$B$2:$AH$55, 18, FALSE), E423=3, VLOOKUP(H423, [1]Wage_Info!$B$2:$AH$55, 19, FALSE)))</f>
        <v>3089427250</v>
      </c>
      <c r="Z423" s="2">
        <f>_xlfn.IFS(C423=2014, _xlfn.IFS(E423=1, VLOOKUP(H423, [1]Wage_Info!$B$2:$AL$55, 20, FALSE), E423=2, VLOOKUP(H423, [1]Wage_Info!$B$2:$AL$55, 21, FALSE), E423=3, VLOOKUP(H423, [1]Wage_Info!$B$2:$AL$55, 22, FALSE), E423=4, VLOOKUP(H423, [1]Wage_Info!$B$2:$AL$55, 23, FALSE)), C423=2015, _xlfn.IFS(E423=1, VLOOKUP(H423, [1]Wage_Info!$B$2:$AL$55, 24, FALSE), E423=2, VLOOKUP(H423, [1]Wage_Info!$B$2:$AL$55, 25, FALSE), E423=3, VLOOKUP(H423, [1]Wage_Info!$B$2:$AL$55, 26, FALSE), E423=4, VLOOKUP(H423, [1]Wage_Info!$B$2:$AL$55, 27, FALSE)), C423=2016, _xlfn.IFS(E423=1, VLOOKUP(H423, [1]Wage_Info!$B$2:$AL$55, 28, FALSE), E423=2, VLOOKUP(H423, [1]Wage_Info!$B$2:$AL$55, 29, FALSE), E423=3, VLOOKUP(H423, [1]Wage_Info!$B$2:$AL$55, 30, FALSE), E423=4, VLOOKUP(H423, [1]Wage_Info!$B$2:$AL$55, 31, FALSE)), C423=2017, _xlfn.IFS(E423=1, VLOOKUP(H423, [1]Wage_Info!$B$2:$AL$55, 32, FALSE), E423=2, VLOOKUP(H423, [1]Wage_Info!$B$2:$AL$55, 33, FALSE), E423=3, VLOOKUP(H423, [1]Wage_Info!$B$2:$AL$55, 34, FALSE), E423=4, VLOOKUP(H423, [1]Wage_Info!$B$2:$AL$55, 35, FALSE)), C423 = 2018, _xlfn.IFS(E423=1, VLOOKUP(H423, [1]Wage_Info!$B$2:$AL$55, 36, FALSE), E423=2, VLOOKUP(H423, [1]Wage_Info!$B$2:$AL$55, 37, FALSE)))</f>
        <v>211645647117</v>
      </c>
      <c r="AA423" s="4">
        <f t="shared" si="52"/>
        <v>1.4597168862594804E-2</v>
      </c>
      <c r="AB423">
        <f>[1]Key!C423</f>
        <v>1</v>
      </c>
      <c r="AC423">
        <f t="shared" si="53"/>
        <v>1</v>
      </c>
      <c r="AD423">
        <f t="shared" si="54"/>
        <v>0</v>
      </c>
      <c r="AE423">
        <f t="shared" si="55"/>
        <v>1</v>
      </c>
      <c r="AF423">
        <f>[1]Key!D423</f>
        <v>0</v>
      </c>
    </row>
    <row r="424" spans="1:32" x14ac:dyDescent="0.3">
      <c r="A424">
        <v>423</v>
      </c>
      <c r="B424">
        <v>103</v>
      </c>
      <c r="C424">
        <v>2015</v>
      </c>
      <c r="D424">
        <v>1</v>
      </c>
      <c r="E424">
        <f t="shared" si="48"/>
        <v>1</v>
      </c>
      <c r="F424">
        <v>2015</v>
      </c>
      <c r="G424" t="s">
        <v>40</v>
      </c>
      <c r="H424" s="1">
        <f>VALUE(IF(G424="foreign",53,SUBSTITUTE(G424,G424,VLOOKUP(G424,[1]Key!$G$2:$H$55,2,))))</f>
        <v>5</v>
      </c>
      <c r="I424" t="s">
        <v>40</v>
      </c>
      <c r="J424">
        <f>VALUE(_xlfn.IFS(I424="foreign",53,I424="fictional",54, I424="unspecified", 55, NOT(OR(I424="foreign",I424="fictional")),SUBSTITUTE(I424,I424,VLOOKUP(I424,[1]Key!$G$2:$H$55,2,))))</f>
        <v>5</v>
      </c>
      <c r="K424">
        <f t="shared" si="49"/>
        <v>1</v>
      </c>
      <c r="L424">
        <f>VLOOKUP(H424, [1]Key!$H$2:$K$54, 2)</f>
        <v>3</v>
      </c>
      <c r="M424">
        <f>VLOOKUP(J424, [1]Key!$H$2:$K$54, 2)</f>
        <v>3</v>
      </c>
      <c r="N424">
        <f>VLOOKUP("*"&amp;G424&amp;"*",[1]Key!$N$2:$O$6,2,FALSE)</f>
        <v>4</v>
      </c>
      <c r="O424">
        <f>VLOOKUP("*"&amp;G424&amp;"*",[1]Key!$R$2:$S$11,2,FALSE)</f>
        <v>6</v>
      </c>
      <c r="P424">
        <v>2493</v>
      </c>
      <c r="Q424" s="2">
        <v>30000000</v>
      </c>
      <c r="R424" t="s">
        <v>33</v>
      </c>
      <c r="S424">
        <f>VLOOKUP(R424, [1]Key!$U$2:$V$50, 2, FALSE)</f>
        <v>1</v>
      </c>
      <c r="T424">
        <f t="shared" si="50"/>
        <v>0</v>
      </c>
      <c r="U424">
        <f>_xlfn.IFS(C424=2018, VLOOKUP(H424, '[1]State Pop'!$B$2:$G$55,6),C424=2017, VLOOKUP(H424, '[1]State Pop'!$B$2:$F$55,5),C424=2016, VLOOKUP(H424, '[1]State Pop'!$B$2:$F$55,4), C424=2015, VLOOKUP(H424, '[1]State Pop'!$B$2:$F$55,3), C424=2014, VLOOKUP(H424, '[1]State Pop'!$B$2:$F$55,2))</f>
        <v>39032444</v>
      </c>
      <c r="V424">
        <f>_xlfn.IFS(C424=2014,_xlfn.IFS(D424=1,VLOOKUP(H424,[1]Film_Workers!$B$2:$BD$55,2,FALSE),D424=2,VLOOKUP(H424,[1]Film_Workers!$B$2:$BD$55,3,FALSE),D424=3,VLOOKUP(H424,[1]Film_Workers!$B$2:$BD$55,4,FALSE),D424=4,VLOOKUP(H424,[1]Film_Workers!$B$2:$BD$55,5,FALSE),D424=5,VLOOKUP(H424,[1]Film_Workers!$B$2:$BD$55,6,FALSE),D424=6,VLOOKUP(H424,[1]Film_Workers!$B$2:$BD$55,7,FALSE),D424=7,VLOOKUP(H424,[1]Film_Workers!$B$2:$BD$55,8,FALSE),D424=8,VLOOKUP(H424,[1]Film_Workers!$B$2:$BD$55,9,FALSE),D424=9,VLOOKUP(H424,[1]Film_Workers!$B$2:$BD$55,10,FALSE),D424=10,VLOOKUP(H424,[1]Film_Workers!$B$2:$BD$55,11,FALSE),D424=11,VLOOKUP(H424,[1]Film_Workers!$B$2:$BD$55,12,FALSE),D424=12,VLOOKUP(H424,[1]Film_Workers!$B$2:$BD$55,13,FALSE)),C424=2015,_xlfn.IFS(D424=1,VLOOKUP(H424,[1]Film_Workers!$B$2:$BD$55,14,FALSE),D424=2,VLOOKUP(H424,[1]Film_Workers!$B$2:$BD$55,15,FALSE),D424=3,VLOOKUP(H424,[1]Film_Workers!$B$2:$BD$55,16,FALSE),D424=4,VLOOKUP(H424,[1]Film_Workers!$B$2:$BD$55,17,FALSE),D424=5,VLOOKUP(H424,[1]Film_Workers!$B$2:$BD$55,18,FALSE),D424=6,VLOOKUP(H424,[1]Film_Workers!$B$2:$BD$55,19,FALSE),D424=7,VLOOKUP(H424,[1]Film_Workers!$B$2:$BD$55,20,FALSE),D424=8,VLOOKUP(H424,[1]Film_Workers!$B$2:$BD$55,21,FALSE),D424=9,VLOOKUP(H424,[1]Film_Workers!$B$2:$BD$55,22,FALSE),D424=10,VLOOKUP(H424,[1]Film_Workers!$B$2:$BD$55,23,FALSE),D424=11,VLOOKUP(H424,[1]Film_Workers!$B$2:$BD$55,24,FALSE),D424=12,VLOOKUP(H424,[1]Film_Workers!$B$2:$BD$55,25,FALSE)),C424=2016,_xlfn.IFS(D424=1,VLOOKUP(H424,[1]Film_Workers!$B$2:$BD$55,26,FALSE),D424=2,VLOOKUP(H424,[1]Film_Workers!$B$2:$BD$55,27,FALSE),D424=3,VLOOKUP(H424,[1]Film_Workers!$B$2:$BD$55,28,FALSE),D424=4,VLOOKUP(H424,[1]Film_Workers!$B$2:$BD$55,29,FALSE),D424=5,VLOOKUP(H424,[1]Film_Workers!$B$2:$BD$55,30,FALSE),D424=6,VLOOKUP(H424,[1]Film_Workers!$B$2:$BD$55,31,FALSE),D424=7,VLOOKUP(H424,[1]Film_Workers!$B$2:$BD$55,32,FALSE),D424=8,VLOOKUP(H424,[1]Film_Workers!$B$2:$BD$55,33,FALSE),D424=9,VLOOKUP(H424,[1]Film_Workers!$B$2:$BD$55,34,FALSE),D424=10,VLOOKUP(H424,[1]Film_Workers!$B$2:$BD$55,35,FALSE),D424=11,VLOOKUP(H424,[1]Film_Workers!$B$2:$BD$55,36,FALSE),D424=12,VLOOKUP(H424,[1]Film_Workers!$B$2:$BD$55,37,FALSE)),C424=2017,_xlfn.IFS(D424=1,VLOOKUP(H424,[1]Film_Workers!$B$2:$BD$55,38,FALSE),D424=2,VLOOKUP(H424,[1]Film_Workers!$B$2:$BD$55,39,FALSE),D424=3,VLOOKUP(H424,[1]Film_Workers!$B$2:$BD$55,40,FALSE),D424=4,VLOOKUP(H424,[1]Film_Workers!$B$2:$BD$55,41,FALSE),D424=5,VLOOKUP(H424,[1]Film_Workers!$B$2:$BD$55,42,FALSE),D424=6,VLOOKUP(H424,[1]Film_Workers!$B$2:$BD$55,43,FALSE),D424=7,VLOOKUP(H424,[1]Film_Workers!$B$2:$BD$55,43,FALSE),D424=8,VLOOKUP(H424,[1]Film_Workers!$B$2:$BD$55,44,FALSE),D424=9,VLOOKUP(H424,[1]Film_Workers!$B$2:$BD$55,45,FALSE),D424=10,VLOOKUP(H424,[1]Film_Workers!$B$2:$BD$55,46,FALSE),D424=11,VLOOKUP(H424,[1]Film_Workers!$B$2:$BD$55,47,FALSE),D424=12,VLOOKUP(H424,[1]Film_Workers!$B$2:$BD$55,48)),C424=2018,_xlfn.IFS(D424=1,VLOOKUP(H424,[1]Film_Workers!$B$2:$BD$55,49,FALSE),D424=2,VLOOKUP(H424,[1]Film_Workers!$B$2:$BD$55,50,FALSE),D424=3,VLOOKUP(H424,[1]Film_Workers!$B$2:$BD$55,51,FALSE),D424=4,VLOOKUP(H424,[1]Film_Workers!$B$2:$BD$55,52,FALSE),D424=5,VLOOKUP(H424,[1]Film_Workers!$B$2:$BD$55,53,FALSE),D424=6,VLOOKUP(H424,[1]Film_Workers!$B$2:$BD$55,54)))</f>
        <v>107614</v>
      </c>
      <c r="W424">
        <f>_xlfn.IFS(C424=2014,_xlfn.IFS(D424=1,VLOOKUP(H424,[1]Priv_Workers!$B$2:$BD$55,2,FALSE),D424=2,VLOOKUP(H424,[1]Priv_Workers!$B$2:$BD$55,3,FALSE),D424=3,VLOOKUP(H424,[1]Priv_Workers!$B$2:$BD$55,4,FALSE),D424=4,VLOOKUP(H424,[1]Priv_Workers!$B$2:$BD$55,5,FALSE),D424=5,VLOOKUP(H424,[1]Priv_Workers!$B$2:$BD$55,6,FALSE),D424=6,VLOOKUP(H424,[1]Priv_Workers!$B$2:$BD$55,7,FALSE),D424=7,VLOOKUP(H424,[1]Priv_Workers!$B$2:$BD$55,8,FALSE),D424=8,VLOOKUP(H424,[1]Priv_Workers!$B$2:$BD$55,9,FALSE),D424=9,VLOOKUP(H424,[1]Priv_Workers!$B$2:$BD$55,10,FALSE),D424=10,VLOOKUP(H424,[1]Priv_Workers!$B$2:$BD$55,11,FALSE),D424=11,VLOOKUP(H424,[1]Priv_Workers!$B$2:$BD$55,12,FALSE),D424=12,VLOOKUP(H424,[1]Priv_Workers!$B$2:$BD$55,13,FALSE)),C424=2015,_xlfn.IFS(D424=1,VLOOKUP(H424,[1]Priv_Workers!$B$2:$BD$55,14,FALSE),D424=2,VLOOKUP(H424,[1]Priv_Workers!$B$2:$BD$55,15,FALSE),D424=3,VLOOKUP(H424,[1]Priv_Workers!$B$2:$BD$55,16,FALSE),D424=4,VLOOKUP(H424,[1]Priv_Workers!$B$2:$BD$55,17,FALSE),D424=5,VLOOKUP(H424,[1]Priv_Workers!$B$2:$BD$55,18,FALSE),D424=6,VLOOKUP(H424,[1]Priv_Workers!$B$2:$BD$55,19,FALSE),D424=7,VLOOKUP(H424,[1]Priv_Workers!$B$2:$BD$55,20,FALSE),D424=8,VLOOKUP(H424,[1]Priv_Workers!$B$2:$BD$55,21,FALSE),D424=9,VLOOKUP(H424,[1]Priv_Workers!$B$2:$BD$55,22,FALSE),D424=10,VLOOKUP(H424,[1]Priv_Workers!$B$2:$BD$55,23,FALSE),D424=11,VLOOKUP(H424,[1]Priv_Workers!$B$2:$BD$55,24,FALSE),D424=12,VLOOKUP(H424,[1]Priv_Workers!$B$2:$BD$55,25,FALSE)),C424=2016,_xlfn.IFS(D424=1,VLOOKUP(H424,[1]Priv_Workers!$B$2:$BD$55,26,FALSE),D424=2,VLOOKUP(H424,[1]Priv_Workers!$B$2:$BD$55,27,FALSE),D424=3,VLOOKUP(H424,[1]Priv_Workers!$B$2:$BD$55,28,FALSE),D424=4,VLOOKUP(H424,[1]Priv_Workers!$B$2:$BD$55,29,FALSE),D424=5,VLOOKUP(H424,[1]Priv_Workers!$B$2:$BD$55,30,FALSE),D424=6,VLOOKUP(H424,[1]Priv_Workers!$B$2:$BD$55,31,FALSE),D424=7,VLOOKUP(H424,[1]Priv_Workers!$B$2:$BD$55,32,FALSE),D424=8,VLOOKUP(H424,[1]Priv_Workers!$B$2:$BD$55,33,FALSE),D424=9,VLOOKUP(H424,[1]Priv_Workers!$B$2:$BD$55,34,FALSE),D424=10,VLOOKUP(H424,[1]Priv_Workers!$B$2:$BD$55,35,FALSE),D424=11,VLOOKUP(H424,[1]Priv_Workers!$B$2:$BD$55,36,FALSE),D424=12,VLOOKUP(H424,[1]Priv_Workers!$B$2:$BD$55,37,FALSE)),C424=2017,_xlfn.IFS(D424=1,VLOOKUP(H424,[1]Priv_Workers!$B$2:$BD$55,38,FALSE),D424=2,VLOOKUP(H424,[1]Priv_Workers!$B$2:$BD$55,39,FALSE),D424=3,VLOOKUP(H424,[1]Priv_Workers!$B$2:$BD$55,40,FALSE),D424=4,VLOOKUP(H424,[1]Priv_Workers!$B$2:$BD$55,41,FALSE),D424=5,VLOOKUP(H424,[1]Priv_Workers!$B$2:$BD$55,42,FALSE),D424=6,VLOOKUP(H424,[1]Priv_Workers!$B$2:$BD$55,43,FALSE),D424=7,VLOOKUP(H424,[1]Priv_Workers!$B$2:$BD$55,43,FALSE),D424=8,VLOOKUP(H424,[1]Priv_Workers!$B$2:$BD$55,44,FALSE),D424=9,VLOOKUP(H424,[1]Priv_Workers!$B$2:$BD$55,45,FALSE),D424=10,VLOOKUP(H424,[1]Priv_Workers!$B$2:$BD$55,46,FALSE),D424=11,VLOOKUP(H424,[1]Priv_Workers!$B$2:$BD$55,47,FALSE),D424=12,VLOOKUP(H424,[1]Priv_Workers!$B$2:$BD$55,48)),C424=2018,_xlfn.IFS(D424=1,VLOOKUP(H424,[1]Priv_Workers!$B$2:$BD$55,49,FALSE),D424=2,VLOOKUP(H424,[1]Priv_Workers!$B$2:$BD$55,50,FALSE),D424=3,VLOOKUP(H424,[1]Priv_Workers!$B$2:$BD$55,51,FALSE),D424=4,VLOOKUP(H424,[1]Priv_Workers!$B$2:$BD$55,52,FALSE),D424=5,VLOOKUP(H424,[1]Priv_Workers!$B$2:$BD$55,53,FALSE),D424=6,VLOOKUP(H424,[1]Priv_Workers!$B$2:$BD$55,54)))</f>
        <v>13468411</v>
      </c>
      <c r="X424" s="3">
        <f t="shared" si="51"/>
        <v>7.9901036581078496E-3</v>
      </c>
      <c r="Y424" s="2">
        <f>_xlfn.IFS(C424=2014, _xlfn.IFS(E424=1, VLOOKUP(H424, [1]Wage_Info!$B$2:$AH$55, 2, FALSE), E424=2, VLOOKUP(H424, [1]Wage_Info!$B$2:$AH$55, 3, FALSE), E424=3, VLOOKUP(H424, [1]Wage_Info!$B$2:$AH$55, 4, FALSE), E424=4, VLOOKUP(H424, [1]Wage_Info!$B$2:$AH$55, 5, FALSE)), C424=2015, _xlfn.IFS(E424=1, VLOOKUP(H424, [1]Wage_Info!$B$2:$AH$55, 6, FALSE), E424=2, VLOOKUP(H424, [1]Wage_Info!$B$2:$AH$55, 7, FALSE), E424=3, VLOOKUP(H424, [1]Wage_Info!$B$2:$AH$55, 8, FALSE), E424=4, VLOOKUP(H424, [1]Wage_Info!$B$2:$AH$55, 9, FALSE)), C424=2016, _xlfn.IFS(E424=1, VLOOKUP(H424, [1]Wage_Info!$B$2:$AH$55, 10, FALSE), E424=2, VLOOKUP(H424, [1]Wage_Info!$B$2:$AH$55, 11, FALSE), E424=3, VLOOKUP(H424, [1]Wage_Info!$B$2:$AH$55, 12, FALSE), E424=4, VLOOKUP(H424, [1]Wage_Info!$B$2:$AH$55, 13, FALSE)), C424=2017, _xlfn.IFS(E424=1, VLOOKUP(H424, [1]Wage_Info!$B$2:$AH$55, 14, FALSE), E424=2, VLOOKUP(H424, [1]Wage_Info!$B$2:$AH$55, 15, FALSE), E424=3, VLOOKUP(H424, [1]Wage_Info!$B$2:$AH$55, 16, FALSE), E424=4, VLOOKUP(H424, [1]Wage_Info!$B$2:$AH$55, 17, FALSE)), C424 = 2018, _xlfn.IFS(E424=1, VLOOKUP(H424, [1]Wage_Info!$B$2:$AH$55, 18, FALSE), E424=3, VLOOKUP(H424, [1]Wage_Info!$B$2:$AH$55, 19, FALSE)))</f>
        <v>3089427250</v>
      </c>
      <c r="Z424" s="2">
        <f>_xlfn.IFS(C424=2014, _xlfn.IFS(E424=1, VLOOKUP(H424, [1]Wage_Info!$B$2:$AL$55, 20, FALSE), E424=2, VLOOKUP(H424, [1]Wage_Info!$B$2:$AL$55, 21, FALSE), E424=3, VLOOKUP(H424, [1]Wage_Info!$B$2:$AL$55, 22, FALSE), E424=4, VLOOKUP(H424, [1]Wage_Info!$B$2:$AL$55, 23, FALSE)), C424=2015, _xlfn.IFS(E424=1, VLOOKUP(H424, [1]Wage_Info!$B$2:$AL$55, 24, FALSE), E424=2, VLOOKUP(H424, [1]Wage_Info!$B$2:$AL$55, 25, FALSE), E424=3, VLOOKUP(H424, [1]Wage_Info!$B$2:$AL$55, 26, FALSE), E424=4, VLOOKUP(H424, [1]Wage_Info!$B$2:$AL$55, 27, FALSE)), C424=2016, _xlfn.IFS(E424=1, VLOOKUP(H424, [1]Wage_Info!$B$2:$AL$55, 28, FALSE), E424=2, VLOOKUP(H424, [1]Wage_Info!$B$2:$AL$55, 29, FALSE), E424=3, VLOOKUP(H424, [1]Wage_Info!$B$2:$AL$55, 30, FALSE), E424=4, VLOOKUP(H424, [1]Wage_Info!$B$2:$AL$55, 31, FALSE)), C424=2017, _xlfn.IFS(E424=1, VLOOKUP(H424, [1]Wage_Info!$B$2:$AL$55, 32, FALSE), E424=2, VLOOKUP(H424, [1]Wage_Info!$B$2:$AL$55, 33, FALSE), E424=3, VLOOKUP(H424, [1]Wage_Info!$B$2:$AL$55, 34, FALSE), E424=4, VLOOKUP(H424, [1]Wage_Info!$B$2:$AL$55, 35, FALSE)), C424 = 2018, _xlfn.IFS(E424=1, VLOOKUP(H424, [1]Wage_Info!$B$2:$AL$55, 36, FALSE), E424=2, VLOOKUP(H424, [1]Wage_Info!$B$2:$AL$55, 37, FALSE)))</f>
        <v>211645647117</v>
      </c>
      <c r="AA424" s="4">
        <f t="shared" si="52"/>
        <v>1.4597168862594804E-2</v>
      </c>
      <c r="AB424">
        <f>[1]Key!C424</f>
        <v>1</v>
      </c>
      <c r="AC424">
        <f t="shared" si="53"/>
        <v>1</v>
      </c>
      <c r="AD424">
        <f t="shared" si="54"/>
        <v>0</v>
      </c>
      <c r="AE424">
        <f t="shared" si="55"/>
        <v>1</v>
      </c>
      <c r="AF424">
        <f>[1]Key!D424</f>
        <v>0</v>
      </c>
    </row>
    <row r="425" spans="1:32" x14ac:dyDescent="0.3">
      <c r="A425">
        <v>424</v>
      </c>
      <c r="B425">
        <v>104</v>
      </c>
      <c r="C425">
        <v>2013</v>
      </c>
      <c r="D425">
        <v>12</v>
      </c>
      <c r="E425">
        <f t="shared" si="48"/>
        <v>4</v>
      </c>
      <c r="F425">
        <v>2015</v>
      </c>
      <c r="G425" t="s">
        <v>32</v>
      </c>
      <c r="H425" s="1">
        <f>VALUE(IF(G425="foreign",53,SUBSTITUTE(G425,G425,VLOOKUP(G425,[1]Key!$G$2:$H$55,2,))))</f>
        <v>53</v>
      </c>
      <c r="I425" t="s">
        <v>32</v>
      </c>
      <c r="J425">
        <f>VALUE(_xlfn.IFS(I425="foreign",53,I425="fictional",54, I425="unspecified", 55, NOT(OR(I425="foreign",I425="fictional")),SUBSTITUTE(I425,I425,VLOOKUP(I425,[1]Key!$G$2:$H$55,2,))))</f>
        <v>53</v>
      </c>
      <c r="K425">
        <f t="shared" si="49"/>
        <v>1</v>
      </c>
      <c r="L425">
        <f>VLOOKUP(H425, [1]Key!$H$2:$K$54, 2)</f>
        <v>0</v>
      </c>
      <c r="M425">
        <f>VLOOKUP(J425, [1]Key!$H$2:$K$54, 2)</f>
        <v>0</v>
      </c>
      <c r="N425">
        <f>VLOOKUP("*"&amp;G425&amp;"*",[1]Key!$N$2:$O$6,2,FALSE)</f>
        <v>0</v>
      </c>
      <c r="O425">
        <f>VLOOKUP("*"&amp;G425&amp;"*",[1]Key!$R$2:$S$11,2,FALSE)</f>
        <v>0</v>
      </c>
      <c r="P425">
        <v>2452</v>
      </c>
      <c r="Q425" s="2">
        <v>26000000</v>
      </c>
      <c r="R425" t="s">
        <v>66</v>
      </c>
      <c r="S425">
        <f>VLOOKUP(R425, [1]Key!$U$2:$V$27, 2, FALSE)</f>
        <v>4</v>
      </c>
      <c r="T425">
        <f t="shared" si="50"/>
        <v>0</v>
      </c>
      <c r="U425" t="e">
        <f>_xlfn.IFS(C425=2018, VLOOKUP(H425, '[1]State Pop'!$B$2:$G$55,6),C425=2017, VLOOKUP(H425, '[1]State Pop'!$B$2:$F$55,5),C425=2016, VLOOKUP(H425, '[1]State Pop'!$B$2:$F$55,4), C425=2015, VLOOKUP(H425, '[1]State Pop'!$B$2:$F$55,3), C425=2014, VLOOKUP(H425, '[1]State Pop'!$B$2:$F$55,2))</f>
        <v>#N/A</v>
      </c>
      <c r="V425" t="e">
        <f>_xlfn.IFS(C425=2014,_xlfn.IFS(D425=1,VLOOKUP(H425,[1]Film_Workers!$B$2:$BD$55,2,FALSE),D425=2,VLOOKUP(H425,[1]Film_Workers!$B$2:$BD$55,3,FALSE),D425=3,VLOOKUP(H425,[1]Film_Workers!$B$2:$BD$55,4,FALSE),D425=4,VLOOKUP(H425,[1]Film_Workers!$B$2:$BD$55,5,FALSE),D425=5,VLOOKUP(H425,[1]Film_Workers!$B$2:$BD$55,6,FALSE),D425=6,VLOOKUP(H425,[1]Film_Workers!$B$2:$BD$55,7,FALSE),D425=7,VLOOKUP(H425,[1]Film_Workers!$B$2:$BD$55,8,FALSE),D425=8,VLOOKUP(H425,[1]Film_Workers!$B$2:$BD$55,9,FALSE),D425=9,VLOOKUP(H425,[1]Film_Workers!$B$2:$BD$55,10,FALSE),D425=10,VLOOKUP(H425,[1]Film_Workers!$B$2:$BD$55,11,FALSE),D425=11,VLOOKUP(H425,[1]Film_Workers!$B$2:$BD$55,12,FALSE),D425=12,VLOOKUP(H425,[1]Film_Workers!$B$2:$BD$55,13,FALSE)),C425=2015,_xlfn.IFS(D425=1,VLOOKUP(H425,[1]Film_Workers!$B$2:$BD$55,14,FALSE),D425=2,VLOOKUP(H425,[1]Film_Workers!$B$2:$BD$55,15,FALSE),D425=3,VLOOKUP(H425,[1]Film_Workers!$B$2:$BD$55,16,FALSE),D425=4,VLOOKUP(H425,[1]Film_Workers!$B$2:$BD$55,17,FALSE),D425=5,VLOOKUP(H425,[1]Film_Workers!$B$2:$BD$55,18,FALSE),D425=6,VLOOKUP(H425,[1]Film_Workers!$B$2:$BD$55,19,FALSE),D425=7,VLOOKUP(H425,[1]Film_Workers!$B$2:$BD$55,20,FALSE),D425=8,VLOOKUP(H425,[1]Film_Workers!$B$2:$BD$55,21,FALSE),D425=9,VLOOKUP(H425,[1]Film_Workers!$B$2:$BD$55,22,FALSE),D425=10,VLOOKUP(H425,[1]Film_Workers!$B$2:$BD$55,23,FALSE),D425=11,VLOOKUP(H425,[1]Film_Workers!$B$2:$BD$55,24,FALSE),D425=12,VLOOKUP(H425,[1]Film_Workers!$B$2:$BD$55,25,FALSE)),C425=2016,_xlfn.IFS(D425=1,VLOOKUP(H425,[1]Film_Workers!$B$2:$BD$55,26,FALSE),D425=2,VLOOKUP(H425,[1]Film_Workers!$B$2:$BD$55,27,FALSE),D425=3,VLOOKUP(H425,[1]Film_Workers!$B$2:$BD$55,28,FALSE),D425=4,VLOOKUP(H425,[1]Film_Workers!$B$2:$BD$55,29,FALSE),D425=5,VLOOKUP(H425,[1]Film_Workers!$B$2:$BD$55,30,FALSE),D425=6,VLOOKUP(H425,[1]Film_Workers!$B$2:$BD$55,31,FALSE),D425=7,VLOOKUP(H425,[1]Film_Workers!$B$2:$BD$55,32,FALSE),D425=8,VLOOKUP(H425,[1]Film_Workers!$B$2:$BD$55,33,FALSE),D425=9,VLOOKUP(H425,[1]Film_Workers!$B$2:$BD$55,34,FALSE),D425=10,VLOOKUP(H425,[1]Film_Workers!$B$2:$BD$55,35,FALSE),D425=11,VLOOKUP(H425,[1]Film_Workers!$B$2:$BD$55,36,FALSE),D425=12,VLOOKUP(H425,[1]Film_Workers!$B$2:$BD$55,37,FALSE)),C425=2017,_xlfn.IFS(D425=1,VLOOKUP(H425,[1]Film_Workers!$B$2:$BD$55,38,FALSE),D425=2,VLOOKUP(H425,[1]Film_Workers!$B$2:$BD$55,39,FALSE),D425=3,VLOOKUP(H425,[1]Film_Workers!$B$2:$BD$55,40,FALSE),D425=4,VLOOKUP(H425,[1]Film_Workers!$B$2:$BD$55,41,FALSE),D425=5,VLOOKUP(H425,[1]Film_Workers!$B$2:$BD$55,42,FALSE),D425=6,VLOOKUP(H425,[1]Film_Workers!$B$2:$BD$55,43,FALSE),D425=7,VLOOKUP(H425,[1]Film_Workers!$B$2:$BD$55,43,FALSE),D425=8,VLOOKUP(H425,[1]Film_Workers!$B$2:$BD$55,44,FALSE),D425=9,VLOOKUP(H425,[1]Film_Workers!$B$2:$BD$55,45,FALSE),D425=10,VLOOKUP(H425,[1]Film_Workers!$B$2:$BD$55,46,FALSE),D425=11,VLOOKUP(H425,[1]Film_Workers!$B$2:$BD$55,47,FALSE),D425=12,VLOOKUP(H425,[1]Film_Workers!$B$2:$BD$55,48)),C425=2018,_xlfn.IFS(D425=1,VLOOKUP(H425,[1]Film_Workers!$B$2:$BD$55,49,FALSE),D425=2,VLOOKUP(H425,[1]Film_Workers!$B$2:$BD$55,50,FALSE),D425=3,VLOOKUP(H425,[1]Film_Workers!$B$2:$BD$55,51,FALSE),D425=4,VLOOKUP(H425,[1]Film_Workers!$B$2:$BD$55,52,FALSE),D425=5,VLOOKUP(H425,[1]Film_Workers!$B$2:$BD$55,53,FALSE),D425=6,VLOOKUP(H425,[1]Film_Workers!$B$2:$BD$55,54)))</f>
        <v>#N/A</v>
      </c>
      <c r="W425" t="e">
        <f>_xlfn.IFS(C425=2014,_xlfn.IFS(D425=1,VLOOKUP(H425,[1]Priv_Workers!$B$2:$BD$55,2,FALSE),D425=2,VLOOKUP(H425,[1]Priv_Workers!$B$2:$BD$55,3,FALSE),D425=3,VLOOKUP(H425,[1]Priv_Workers!$B$2:$BD$55,4,FALSE),D425=4,VLOOKUP(H425,[1]Priv_Workers!$B$2:$BD$55,5,FALSE),D425=5,VLOOKUP(H425,[1]Priv_Workers!$B$2:$BD$55,6,FALSE),D425=6,VLOOKUP(H425,[1]Priv_Workers!$B$2:$BD$55,7,FALSE),D425=7,VLOOKUP(H425,[1]Priv_Workers!$B$2:$BD$55,8,FALSE),D425=8,VLOOKUP(H425,[1]Priv_Workers!$B$2:$BD$55,9,FALSE),D425=9,VLOOKUP(H425,[1]Priv_Workers!$B$2:$BD$55,10,FALSE),D425=10,VLOOKUP(H425,[1]Priv_Workers!$B$2:$BD$55,11,FALSE),D425=11,VLOOKUP(H425,[1]Priv_Workers!$B$2:$BD$55,12,FALSE),D425=12,VLOOKUP(H425,[1]Priv_Workers!$B$2:$BD$55,13,FALSE)),C425=2015,_xlfn.IFS(D425=1,VLOOKUP(H425,[1]Priv_Workers!$B$2:$BD$55,14,FALSE),D425=2,VLOOKUP(H425,[1]Priv_Workers!$B$2:$BD$55,15,FALSE),D425=3,VLOOKUP(H425,[1]Priv_Workers!$B$2:$BD$55,16,FALSE),D425=4,VLOOKUP(H425,[1]Priv_Workers!$B$2:$BD$55,17,FALSE),D425=5,VLOOKUP(H425,[1]Priv_Workers!$B$2:$BD$55,18,FALSE),D425=6,VLOOKUP(H425,[1]Priv_Workers!$B$2:$BD$55,19,FALSE),D425=7,VLOOKUP(H425,[1]Priv_Workers!$B$2:$BD$55,20,FALSE),D425=8,VLOOKUP(H425,[1]Priv_Workers!$B$2:$BD$55,21,FALSE),D425=9,VLOOKUP(H425,[1]Priv_Workers!$B$2:$BD$55,22,FALSE),D425=10,VLOOKUP(H425,[1]Priv_Workers!$B$2:$BD$55,23,FALSE),D425=11,VLOOKUP(H425,[1]Priv_Workers!$B$2:$BD$55,24,FALSE),D425=12,VLOOKUP(H425,[1]Priv_Workers!$B$2:$BD$55,25,FALSE)),C425=2016,_xlfn.IFS(D425=1,VLOOKUP(H425,[1]Priv_Workers!$B$2:$BD$55,26,FALSE),D425=2,VLOOKUP(H425,[1]Priv_Workers!$B$2:$BD$55,27,FALSE),D425=3,VLOOKUP(H425,[1]Priv_Workers!$B$2:$BD$55,28,FALSE),D425=4,VLOOKUP(H425,[1]Priv_Workers!$B$2:$BD$55,29,FALSE),D425=5,VLOOKUP(H425,[1]Priv_Workers!$B$2:$BD$55,30,FALSE),D425=6,VLOOKUP(H425,[1]Priv_Workers!$B$2:$BD$55,31,FALSE),D425=7,VLOOKUP(H425,[1]Priv_Workers!$B$2:$BD$55,32,FALSE),D425=8,VLOOKUP(H425,[1]Priv_Workers!$B$2:$BD$55,33,FALSE),D425=9,VLOOKUP(H425,[1]Priv_Workers!$B$2:$BD$55,34,FALSE),D425=10,VLOOKUP(H425,[1]Priv_Workers!$B$2:$BD$55,35,FALSE),D425=11,VLOOKUP(H425,[1]Priv_Workers!$B$2:$BD$55,36,FALSE),D425=12,VLOOKUP(H425,[1]Priv_Workers!$B$2:$BD$55,37,FALSE)),C425=2017,_xlfn.IFS(D425=1,VLOOKUP(H425,[1]Priv_Workers!$B$2:$BD$55,38,FALSE),D425=2,VLOOKUP(H425,[1]Priv_Workers!$B$2:$BD$55,39,FALSE),D425=3,VLOOKUP(H425,[1]Priv_Workers!$B$2:$BD$55,40,FALSE),D425=4,VLOOKUP(H425,[1]Priv_Workers!$B$2:$BD$55,41,FALSE),D425=5,VLOOKUP(H425,[1]Priv_Workers!$B$2:$BD$55,42,FALSE),D425=6,VLOOKUP(H425,[1]Priv_Workers!$B$2:$BD$55,43,FALSE),D425=7,VLOOKUP(H425,[1]Priv_Workers!$B$2:$BD$55,43,FALSE),D425=8,VLOOKUP(H425,[1]Priv_Workers!$B$2:$BD$55,44,FALSE),D425=9,VLOOKUP(H425,[1]Priv_Workers!$B$2:$BD$55,45,FALSE),D425=10,VLOOKUP(H425,[1]Priv_Workers!$B$2:$BD$55,46,FALSE),D425=11,VLOOKUP(H425,[1]Priv_Workers!$B$2:$BD$55,47,FALSE),D425=12,VLOOKUP(H425,[1]Priv_Workers!$B$2:$BD$55,48)),C425=2018,_xlfn.IFS(D425=1,VLOOKUP(H425,[1]Priv_Workers!$B$2:$BD$55,49,FALSE),D425=2,VLOOKUP(H425,[1]Priv_Workers!$B$2:$BD$55,50,FALSE),D425=3,VLOOKUP(H425,[1]Priv_Workers!$B$2:$BD$55,51,FALSE),D425=4,VLOOKUP(H425,[1]Priv_Workers!$B$2:$BD$55,52,FALSE),D425=5,VLOOKUP(H425,[1]Priv_Workers!$B$2:$BD$55,53,FALSE),D425=6,VLOOKUP(H425,[1]Priv_Workers!$B$2:$BD$55,54)))</f>
        <v>#N/A</v>
      </c>
      <c r="X425" s="3" t="e">
        <f t="shared" si="51"/>
        <v>#N/A</v>
      </c>
      <c r="Y425" s="2" t="e">
        <f>_xlfn.IFS(C425=2014, _xlfn.IFS(E425=1, VLOOKUP(H425, [1]Wage_Info!$B$2:$AH$55, 2, FALSE), E425=2, VLOOKUP(H425, [1]Wage_Info!$B$2:$AH$55, 3, FALSE), E425=3, VLOOKUP(H425, [1]Wage_Info!$B$2:$AH$55, 4, FALSE), E425=4, VLOOKUP(H425, [1]Wage_Info!$B$2:$AH$55, 5, FALSE)), C425=2015, _xlfn.IFS(E425=1, VLOOKUP(H425, [1]Wage_Info!$B$2:$AH$55, 6, FALSE), E425=2, VLOOKUP(H425, [1]Wage_Info!$B$2:$AH$55, 7, FALSE), E425=3, VLOOKUP(H425, [1]Wage_Info!$B$2:$AH$55, 8, FALSE), E425=4, VLOOKUP(H425, [1]Wage_Info!$B$2:$AH$55, 9, FALSE)), C425=2016, _xlfn.IFS(E425=1, VLOOKUP(H425, [1]Wage_Info!$B$2:$AH$55, 10, FALSE), E425=2, VLOOKUP(H425, [1]Wage_Info!$B$2:$AH$55, 11, FALSE), E425=3, VLOOKUP(H425, [1]Wage_Info!$B$2:$AH$55, 12, FALSE), E425=4, VLOOKUP(H425, [1]Wage_Info!$B$2:$AH$55, 13, FALSE)), C425=2017, _xlfn.IFS(E425=1, VLOOKUP(H425, [1]Wage_Info!$B$2:$AH$55, 14, FALSE), E425=2, VLOOKUP(H425, [1]Wage_Info!$B$2:$AH$55, 15, FALSE), E425=3, VLOOKUP(H425, [1]Wage_Info!$B$2:$AH$55, 16, FALSE), E425=4, VLOOKUP(H425, [1]Wage_Info!$B$2:$AH$55, 17, FALSE)), C425 = 2018, _xlfn.IFS(E425=1, VLOOKUP(H425, [1]Wage_Info!$B$2:$AH$55, 18, FALSE), E425=3, VLOOKUP(H425, [1]Wage_Info!$B$2:$AH$55, 19, FALSE)))</f>
        <v>#N/A</v>
      </c>
      <c r="Z425" s="2" t="e">
        <f>_xlfn.IFS(C425=2014, _xlfn.IFS(E425=1, VLOOKUP(H425, [1]Wage_Info!$B$2:$AL$55, 20, FALSE), E425=2, VLOOKUP(H425, [1]Wage_Info!$B$2:$AL$55, 21, FALSE), E425=3, VLOOKUP(H425, [1]Wage_Info!$B$2:$AL$55, 22, FALSE), E425=4, VLOOKUP(H425, [1]Wage_Info!$B$2:$AL$55, 23, FALSE)), C425=2015, _xlfn.IFS(E425=1, VLOOKUP(H425, [1]Wage_Info!$B$2:$AL$55, 24, FALSE), E425=2, VLOOKUP(H425, [1]Wage_Info!$B$2:$AL$55, 25, FALSE), E425=3, VLOOKUP(H425, [1]Wage_Info!$B$2:$AL$55, 26, FALSE), E425=4, VLOOKUP(H425, [1]Wage_Info!$B$2:$AL$55, 27, FALSE)), C425=2016, _xlfn.IFS(E425=1, VLOOKUP(H425, [1]Wage_Info!$B$2:$AL$55, 28, FALSE), E425=2, VLOOKUP(H425, [1]Wage_Info!$B$2:$AL$55, 29, FALSE), E425=3, VLOOKUP(H425, [1]Wage_Info!$B$2:$AL$55, 30, FALSE), E425=4, VLOOKUP(H425, [1]Wage_Info!$B$2:$AL$55, 31, FALSE)), C425=2017, _xlfn.IFS(E425=1, VLOOKUP(H425, [1]Wage_Info!$B$2:$AL$55, 32, FALSE), E425=2, VLOOKUP(H425, [1]Wage_Info!$B$2:$AL$55, 33, FALSE), E425=3, VLOOKUP(H425, [1]Wage_Info!$B$2:$AL$55, 34, FALSE), E425=4, VLOOKUP(H425, [1]Wage_Info!$B$2:$AL$55, 35, FALSE)), C425 = 2018, _xlfn.IFS(E425=1, VLOOKUP(H425, [1]Wage_Info!$B$2:$AL$55, 36, FALSE), E425=2, VLOOKUP(H425, [1]Wage_Info!$B$2:$AL$55, 37, FALSE)))</f>
        <v>#N/A</v>
      </c>
      <c r="AA425" s="4" t="e">
        <f t="shared" si="52"/>
        <v>#N/A</v>
      </c>
      <c r="AB425">
        <f>[1]Key!C425</f>
        <v>1</v>
      </c>
      <c r="AC425">
        <f t="shared" si="53"/>
        <v>0</v>
      </c>
      <c r="AD425">
        <f t="shared" si="54"/>
        <v>0</v>
      </c>
      <c r="AE425">
        <f t="shared" si="55"/>
        <v>0</v>
      </c>
      <c r="AF425">
        <f>[1]Key!D425</f>
        <v>0</v>
      </c>
    </row>
    <row r="426" spans="1:32" x14ac:dyDescent="0.3">
      <c r="A426">
        <v>425</v>
      </c>
      <c r="B426">
        <v>105</v>
      </c>
      <c r="C426">
        <v>2014</v>
      </c>
      <c r="D426">
        <v>4</v>
      </c>
      <c r="E426">
        <f t="shared" si="48"/>
        <v>2</v>
      </c>
      <c r="F426">
        <v>2015</v>
      </c>
      <c r="G426" t="s">
        <v>40</v>
      </c>
      <c r="H426" s="1">
        <f>VALUE(IF(G426="foreign",53,SUBSTITUTE(G426,G426,VLOOKUP(G426,[1]Key!$G$2:$H$55,2,))))</f>
        <v>5</v>
      </c>
      <c r="I426" t="s">
        <v>40</v>
      </c>
      <c r="J426">
        <f>VALUE(_xlfn.IFS(I426="foreign",53,I426="fictional",54, I426="unspecified", 55, NOT(OR(I426="foreign",I426="fictional")),SUBSTITUTE(I426,I426,VLOOKUP(I426,[1]Key!$G$2:$H$55,2,))))</f>
        <v>5</v>
      </c>
      <c r="K426">
        <f t="shared" si="49"/>
        <v>1</v>
      </c>
      <c r="L426">
        <f>VLOOKUP(H426, [1]Key!$H$2:$K$54, 2)</f>
        <v>3</v>
      </c>
      <c r="M426">
        <f>VLOOKUP(J426, [1]Key!$H$2:$K$54, 2)</f>
        <v>3</v>
      </c>
      <c r="N426">
        <f>VLOOKUP("*"&amp;G426&amp;"*",[1]Key!$N$2:$O$6,2,FALSE)</f>
        <v>4</v>
      </c>
      <c r="O426">
        <f>VLOOKUP("*"&amp;G426&amp;"*",[1]Key!$R$2:$S$11,2,FALSE)</f>
        <v>6</v>
      </c>
      <c r="P426">
        <v>2417</v>
      </c>
      <c r="Q426" s="2">
        <v>5000000</v>
      </c>
      <c r="R426" t="s">
        <v>33</v>
      </c>
      <c r="S426">
        <f>VLOOKUP(R426, [1]Key!$U$2:$V$50, 2, FALSE)</f>
        <v>1</v>
      </c>
      <c r="T426">
        <f t="shared" si="50"/>
        <v>0</v>
      </c>
      <c r="U426">
        <f>_xlfn.IFS(C426=2018, VLOOKUP(H426, '[1]State Pop'!$B$2:$G$55,6),C426=2017, VLOOKUP(H426, '[1]State Pop'!$B$2:$F$55,5),C426=2016, VLOOKUP(H426, '[1]State Pop'!$B$2:$F$55,4), C426=2015, VLOOKUP(H426, '[1]State Pop'!$B$2:$F$55,3), C426=2014, VLOOKUP(H426, '[1]State Pop'!$B$2:$F$55,2))</f>
        <v>38701278</v>
      </c>
      <c r="V426">
        <f>_xlfn.IFS(C426=2014,_xlfn.IFS(D426=1,VLOOKUP(H426,[1]Film_Workers!$B$2:$BD$55,2,FALSE),D426=2,VLOOKUP(H426,[1]Film_Workers!$B$2:$BD$55,3,FALSE),D426=3,VLOOKUP(H426,[1]Film_Workers!$B$2:$BD$55,4,FALSE),D426=4,VLOOKUP(H426,[1]Film_Workers!$B$2:$BD$55,5,FALSE),D426=5,VLOOKUP(H426,[1]Film_Workers!$B$2:$BD$55,6,FALSE),D426=6,VLOOKUP(H426,[1]Film_Workers!$B$2:$BD$55,7,FALSE),D426=7,VLOOKUP(H426,[1]Film_Workers!$B$2:$BD$55,8,FALSE),D426=8,VLOOKUP(H426,[1]Film_Workers!$B$2:$BD$55,9,FALSE),D426=9,VLOOKUP(H426,[1]Film_Workers!$B$2:$BD$55,10,FALSE),D426=10,VLOOKUP(H426,[1]Film_Workers!$B$2:$BD$55,11,FALSE),D426=11,VLOOKUP(H426,[1]Film_Workers!$B$2:$BD$55,12,FALSE),D426=12,VLOOKUP(H426,[1]Film_Workers!$B$2:$BD$55,13,FALSE)),C426=2015,_xlfn.IFS(D426=1,VLOOKUP(H426,[1]Film_Workers!$B$2:$BD$55,14,FALSE),D426=2,VLOOKUP(H426,[1]Film_Workers!$B$2:$BD$55,15,FALSE),D426=3,VLOOKUP(H426,[1]Film_Workers!$B$2:$BD$55,16,FALSE),D426=4,VLOOKUP(H426,[1]Film_Workers!$B$2:$BD$55,17,FALSE),D426=5,VLOOKUP(H426,[1]Film_Workers!$B$2:$BD$55,18,FALSE),D426=6,VLOOKUP(H426,[1]Film_Workers!$B$2:$BD$55,19,FALSE),D426=7,VLOOKUP(H426,[1]Film_Workers!$B$2:$BD$55,20,FALSE),D426=8,VLOOKUP(H426,[1]Film_Workers!$B$2:$BD$55,21,FALSE),D426=9,VLOOKUP(H426,[1]Film_Workers!$B$2:$BD$55,22,FALSE),D426=10,VLOOKUP(H426,[1]Film_Workers!$B$2:$BD$55,23,FALSE),D426=11,VLOOKUP(H426,[1]Film_Workers!$B$2:$BD$55,24,FALSE),D426=12,VLOOKUP(H426,[1]Film_Workers!$B$2:$BD$55,25,FALSE)),C426=2016,_xlfn.IFS(D426=1,VLOOKUP(H426,[1]Film_Workers!$B$2:$BD$55,26,FALSE),D426=2,VLOOKUP(H426,[1]Film_Workers!$B$2:$BD$55,27,FALSE),D426=3,VLOOKUP(H426,[1]Film_Workers!$B$2:$BD$55,28,FALSE),D426=4,VLOOKUP(H426,[1]Film_Workers!$B$2:$BD$55,29,FALSE),D426=5,VLOOKUP(H426,[1]Film_Workers!$B$2:$BD$55,30,FALSE),D426=6,VLOOKUP(H426,[1]Film_Workers!$B$2:$BD$55,31,FALSE),D426=7,VLOOKUP(H426,[1]Film_Workers!$B$2:$BD$55,32,FALSE),D426=8,VLOOKUP(H426,[1]Film_Workers!$B$2:$BD$55,33,FALSE),D426=9,VLOOKUP(H426,[1]Film_Workers!$B$2:$BD$55,34,FALSE),D426=10,VLOOKUP(H426,[1]Film_Workers!$B$2:$BD$55,35,FALSE),D426=11,VLOOKUP(H426,[1]Film_Workers!$B$2:$BD$55,36,FALSE),D426=12,VLOOKUP(H426,[1]Film_Workers!$B$2:$BD$55,37,FALSE)),C426=2017,_xlfn.IFS(D426=1,VLOOKUP(H426,[1]Film_Workers!$B$2:$BD$55,38,FALSE),D426=2,VLOOKUP(H426,[1]Film_Workers!$B$2:$BD$55,39,FALSE),D426=3,VLOOKUP(H426,[1]Film_Workers!$B$2:$BD$55,40,FALSE),D426=4,VLOOKUP(H426,[1]Film_Workers!$B$2:$BD$55,41,FALSE),D426=5,VLOOKUP(H426,[1]Film_Workers!$B$2:$BD$55,42,FALSE),D426=6,VLOOKUP(H426,[1]Film_Workers!$B$2:$BD$55,43,FALSE),D426=7,VLOOKUP(H426,[1]Film_Workers!$B$2:$BD$55,43,FALSE),D426=8,VLOOKUP(H426,[1]Film_Workers!$B$2:$BD$55,44,FALSE),D426=9,VLOOKUP(H426,[1]Film_Workers!$B$2:$BD$55,45,FALSE),D426=10,VLOOKUP(H426,[1]Film_Workers!$B$2:$BD$55,46,FALSE),D426=11,VLOOKUP(H426,[1]Film_Workers!$B$2:$BD$55,47,FALSE),D426=12,VLOOKUP(H426,[1]Film_Workers!$B$2:$BD$55,48)),C426=2018,_xlfn.IFS(D426=1,VLOOKUP(H426,[1]Film_Workers!$B$2:$BD$55,49,FALSE),D426=2,VLOOKUP(H426,[1]Film_Workers!$B$2:$BD$55,50,FALSE),D426=3,VLOOKUP(H426,[1]Film_Workers!$B$2:$BD$55,51,FALSE),D426=4,VLOOKUP(H426,[1]Film_Workers!$B$2:$BD$55,52,FALSE),D426=5,VLOOKUP(H426,[1]Film_Workers!$B$2:$BD$55,53,FALSE),D426=6,VLOOKUP(H426,[1]Film_Workers!$B$2:$BD$55,54)))</f>
        <v>114062</v>
      </c>
      <c r="W426">
        <f>_xlfn.IFS(C426=2014,_xlfn.IFS(D426=1,VLOOKUP(H426,[1]Priv_Workers!$B$2:$BD$55,2,FALSE),D426=2,VLOOKUP(H426,[1]Priv_Workers!$B$2:$BD$55,3,FALSE),D426=3,VLOOKUP(H426,[1]Priv_Workers!$B$2:$BD$55,4,FALSE),D426=4,VLOOKUP(H426,[1]Priv_Workers!$B$2:$BD$55,5,FALSE),D426=5,VLOOKUP(H426,[1]Priv_Workers!$B$2:$BD$55,6,FALSE),D426=6,VLOOKUP(H426,[1]Priv_Workers!$B$2:$BD$55,7,FALSE),D426=7,VLOOKUP(H426,[1]Priv_Workers!$B$2:$BD$55,8,FALSE),D426=8,VLOOKUP(H426,[1]Priv_Workers!$B$2:$BD$55,9,FALSE),D426=9,VLOOKUP(H426,[1]Priv_Workers!$B$2:$BD$55,10,FALSE),D426=10,VLOOKUP(H426,[1]Priv_Workers!$B$2:$BD$55,11,FALSE),D426=11,VLOOKUP(H426,[1]Priv_Workers!$B$2:$BD$55,12,FALSE),D426=12,VLOOKUP(H426,[1]Priv_Workers!$B$2:$BD$55,13,FALSE)),C426=2015,_xlfn.IFS(D426=1,VLOOKUP(H426,[1]Priv_Workers!$B$2:$BD$55,14,FALSE),D426=2,VLOOKUP(H426,[1]Priv_Workers!$B$2:$BD$55,15,FALSE),D426=3,VLOOKUP(H426,[1]Priv_Workers!$B$2:$BD$55,16,FALSE),D426=4,VLOOKUP(H426,[1]Priv_Workers!$B$2:$BD$55,17,FALSE),D426=5,VLOOKUP(H426,[1]Priv_Workers!$B$2:$BD$55,18,FALSE),D426=6,VLOOKUP(H426,[1]Priv_Workers!$B$2:$BD$55,19,FALSE),D426=7,VLOOKUP(H426,[1]Priv_Workers!$B$2:$BD$55,20,FALSE),D426=8,VLOOKUP(H426,[1]Priv_Workers!$B$2:$BD$55,21,FALSE),D426=9,VLOOKUP(H426,[1]Priv_Workers!$B$2:$BD$55,22,FALSE),D426=10,VLOOKUP(H426,[1]Priv_Workers!$B$2:$BD$55,23,FALSE),D426=11,VLOOKUP(H426,[1]Priv_Workers!$B$2:$BD$55,24,FALSE),D426=12,VLOOKUP(H426,[1]Priv_Workers!$B$2:$BD$55,25,FALSE)),C426=2016,_xlfn.IFS(D426=1,VLOOKUP(H426,[1]Priv_Workers!$B$2:$BD$55,26,FALSE),D426=2,VLOOKUP(H426,[1]Priv_Workers!$B$2:$BD$55,27,FALSE),D426=3,VLOOKUP(H426,[1]Priv_Workers!$B$2:$BD$55,28,FALSE),D426=4,VLOOKUP(H426,[1]Priv_Workers!$B$2:$BD$55,29,FALSE),D426=5,VLOOKUP(H426,[1]Priv_Workers!$B$2:$BD$55,30,FALSE),D426=6,VLOOKUP(H426,[1]Priv_Workers!$B$2:$BD$55,31,FALSE),D426=7,VLOOKUP(H426,[1]Priv_Workers!$B$2:$BD$55,32,FALSE),D426=8,VLOOKUP(H426,[1]Priv_Workers!$B$2:$BD$55,33,FALSE),D426=9,VLOOKUP(H426,[1]Priv_Workers!$B$2:$BD$55,34,FALSE),D426=10,VLOOKUP(H426,[1]Priv_Workers!$B$2:$BD$55,35,FALSE),D426=11,VLOOKUP(H426,[1]Priv_Workers!$B$2:$BD$55,36,FALSE),D426=12,VLOOKUP(H426,[1]Priv_Workers!$B$2:$BD$55,37,FALSE)),C426=2017,_xlfn.IFS(D426=1,VLOOKUP(H426,[1]Priv_Workers!$B$2:$BD$55,38,FALSE),D426=2,VLOOKUP(H426,[1]Priv_Workers!$B$2:$BD$55,39,FALSE),D426=3,VLOOKUP(H426,[1]Priv_Workers!$B$2:$BD$55,40,FALSE),D426=4,VLOOKUP(H426,[1]Priv_Workers!$B$2:$BD$55,41,FALSE),D426=5,VLOOKUP(H426,[1]Priv_Workers!$B$2:$BD$55,42,FALSE),D426=6,VLOOKUP(H426,[1]Priv_Workers!$B$2:$BD$55,43,FALSE),D426=7,VLOOKUP(H426,[1]Priv_Workers!$B$2:$BD$55,43,FALSE),D426=8,VLOOKUP(H426,[1]Priv_Workers!$B$2:$BD$55,44,FALSE),D426=9,VLOOKUP(H426,[1]Priv_Workers!$B$2:$BD$55,45,FALSE),D426=10,VLOOKUP(H426,[1]Priv_Workers!$B$2:$BD$55,46,FALSE),D426=11,VLOOKUP(H426,[1]Priv_Workers!$B$2:$BD$55,47,FALSE),D426=12,VLOOKUP(H426,[1]Priv_Workers!$B$2:$BD$55,48)),C426=2018,_xlfn.IFS(D426=1,VLOOKUP(H426,[1]Priv_Workers!$B$2:$BD$55,49,FALSE),D426=2,VLOOKUP(H426,[1]Priv_Workers!$B$2:$BD$55,50,FALSE),D426=3,VLOOKUP(H426,[1]Priv_Workers!$B$2:$BD$55,51,FALSE),D426=4,VLOOKUP(H426,[1]Priv_Workers!$B$2:$BD$55,52,FALSE),D426=5,VLOOKUP(H426,[1]Priv_Workers!$B$2:$BD$55,53,FALSE),D426=6,VLOOKUP(H426,[1]Priv_Workers!$B$2:$BD$55,54)))</f>
        <v>13363334</v>
      </c>
      <c r="X426" s="3">
        <f t="shared" si="51"/>
        <v>8.5354448223774089E-3</v>
      </c>
      <c r="Y426" s="2">
        <f>_xlfn.IFS(C426=2014, _xlfn.IFS(E426=1, VLOOKUP(H426, [1]Wage_Info!$B$2:$AH$55, 2, FALSE), E426=2, VLOOKUP(H426, [1]Wage_Info!$B$2:$AH$55, 3, FALSE), E426=3, VLOOKUP(H426, [1]Wage_Info!$B$2:$AH$55, 4, FALSE), E426=4, VLOOKUP(H426, [1]Wage_Info!$B$2:$AH$55, 5, FALSE)), C426=2015, _xlfn.IFS(E426=1, VLOOKUP(H426, [1]Wage_Info!$B$2:$AH$55, 6, FALSE), E426=2, VLOOKUP(H426, [1]Wage_Info!$B$2:$AH$55, 7, FALSE), E426=3, VLOOKUP(H426, [1]Wage_Info!$B$2:$AH$55, 8, FALSE), E426=4, VLOOKUP(H426, [1]Wage_Info!$B$2:$AH$55, 9, FALSE)), C426=2016, _xlfn.IFS(E426=1, VLOOKUP(H426, [1]Wage_Info!$B$2:$AH$55, 10, FALSE), E426=2, VLOOKUP(H426, [1]Wage_Info!$B$2:$AH$55, 11, FALSE), E426=3, VLOOKUP(H426, [1]Wage_Info!$B$2:$AH$55, 12, FALSE), E426=4, VLOOKUP(H426, [1]Wage_Info!$B$2:$AH$55, 13, FALSE)), C426=2017, _xlfn.IFS(E426=1, VLOOKUP(H426, [1]Wage_Info!$B$2:$AH$55, 14, FALSE), E426=2, VLOOKUP(H426, [1]Wage_Info!$B$2:$AH$55, 15, FALSE), E426=3, VLOOKUP(H426, [1]Wage_Info!$B$2:$AH$55, 16, FALSE), E426=4, VLOOKUP(H426, [1]Wage_Info!$B$2:$AH$55, 17, FALSE)), C426 = 2018, _xlfn.IFS(E426=1, VLOOKUP(H426, [1]Wage_Info!$B$2:$AH$55, 18, FALSE), E426=3, VLOOKUP(H426, [1]Wage_Info!$B$2:$AH$55, 19, FALSE)))</f>
        <v>2677662977</v>
      </c>
      <c r="Z426" s="2">
        <f>_xlfn.IFS(C426=2014, _xlfn.IFS(E426=1, VLOOKUP(H426, [1]Wage_Info!$B$2:$AL$55, 20, FALSE), E426=2, VLOOKUP(H426, [1]Wage_Info!$B$2:$AL$55, 21, FALSE), E426=3, VLOOKUP(H426, [1]Wage_Info!$B$2:$AL$55, 22, FALSE), E426=4, VLOOKUP(H426, [1]Wage_Info!$B$2:$AL$55, 23, FALSE)), C426=2015, _xlfn.IFS(E426=1, VLOOKUP(H426, [1]Wage_Info!$B$2:$AL$55, 24, FALSE), E426=2, VLOOKUP(H426, [1]Wage_Info!$B$2:$AL$55, 25, FALSE), E426=3, VLOOKUP(H426, [1]Wage_Info!$B$2:$AL$55, 26, FALSE), E426=4, VLOOKUP(H426, [1]Wage_Info!$B$2:$AL$55, 27, FALSE)), C426=2016, _xlfn.IFS(E426=1, VLOOKUP(H426, [1]Wage_Info!$B$2:$AL$55, 28, FALSE), E426=2, VLOOKUP(H426, [1]Wage_Info!$B$2:$AL$55, 29, FALSE), E426=3, VLOOKUP(H426, [1]Wage_Info!$B$2:$AL$55, 30, FALSE), E426=4, VLOOKUP(H426, [1]Wage_Info!$B$2:$AL$55, 31, FALSE)), C426=2017, _xlfn.IFS(E426=1, VLOOKUP(H426, [1]Wage_Info!$B$2:$AL$55, 32, FALSE), E426=2, VLOOKUP(H426, [1]Wage_Info!$B$2:$AL$55, 33, FALSE), E426=3, VLOOKUP(H426, [1]Wage_Info!$B$2:$AL$55, 34, FALSE), E426=4, VLOOKUP(H426, [1]Wage_Info!$B$2:$AL$55, 35, FALSE)), C426 = 2018, _xlfn.IFS(E426=1, VLOOKUP(H426, [1]Wage_Info!$B$2:$AL$55, 36, FALSE), E426=2, VLOOKUP(H426, [1]Wage_Info!$B$2:$AL$55, 37, FALSE)))</f>
        <v>184839785779</v>
      </c>
      <c r="AA426" s="4">
        <f t="shared" si="52"/>
        <v>1.4486399482206144E-2</v>
      </c>
      <c r="AB426">
        <f>[1]Key!C426</f>
        <v>1</v>
      </c>
      <c r="AC426">
        <f t="shared" si="53"/>
        <v>1</v>
      </c>
      <c r="AD426">
        <f t="shared" si="54"/>
        <v>0</v>
      </c>
      <c r="AE426">
        <f t="shared" si="55"/>
        <v>1</v>
      </c>
      <c r="AF426">
        <f>[1]Key!D426</f>
        <v>0</v>
      </c>
    </row>
    <row r="427" spans="1:32" x14ac:dyDescent="0.3">
      <c r="A427">
        <v>426</v>
      </c>
      <c r="B427">
        <v>106</v>
      </c>
      <c r="C427">
        <v>2015</v>
      </c>
      <c r="D427">
        <v>1</v>
      </c>
      <c r="E427">
        <f t="shared" si="48"/>
        <v>1</v>
      </c>
      <c r="F427">
        <v>2015</v>
      </c>
      <c r="G427" t="s">
        <v>40</v>
      </c>
      <c r="H427" s="1">
        <f>VALUE(IF(G427="foreign",53,SUBSTITUTE(G427,G427,VLOOKUP(G427,[1]Key!$G$2:$H$55,2,))))</f>
        <v>5</v>
      </c>
      <c r="I427" t="s">
        <v>40</v>
      </c>
      <c r="J427">
        <f>VALUE(_xlfn.IFS(I427="foreign",53,I427="fictional",54, I427="unspecified", 55, NOT(OR(I427="foreign",I427="fictional")),SUBSTITUTE(I427,I427,VLOOKUP(I427,[1]Key!$G$2:$H$55,2,))))</f>
        <v>5</v>
      </c>
      <c r="K427">
        <f t="shared" si="49"/>
        <v>1</v>
      </c>
      <c r="L427">
        <f>VLOOKUP(H427, [1]Key!$H$2:$K$54, 2)</f>
        <v>3</v>
      </c>
      <c r="M427">
        <f>VLOOKUP(J427, [1]Key!$H$2:$K$54, 2)</f>
        <v>3</v>
      </c>
      <c r="N427">
        <f>VLOOKUP("*"&amp;G427&amp;"*",[1]Key!$N$2:$O$6,2,FALSE)</f>
        <v>4</v>
      </c>
      <c r="O427">
        <f>VLOOKUP("*"&amp;G427&amp;"*",[1]Key!$R$2:$S$11,2,FALSE)</f>
        <v>6</v>
      </c>
      <c r="P427">
        <v>2392</v>
      </c>
      <c r="Q427" s="2">
        <v>19500000</v>
      </c>
      <c r="R427" t="s">
        <v>67</v>
      </c>
      <c r="S427">
        <f>VLOOKUP(R427, [1]Key!$U$2:$V$50, 2, FALSE)</f>
        <v>9</v>
      </c>
      <c r="T427">
        <f t="shared" si="50"/>
        <v>1</v>
      </c>
      <c r="U427">
        <f>_xlfn.IFS(C427=2018, VLOOKUP(H427, '[1]State Pop'!$B$2:$G$55,6),C427=2017, VLOOKUP(H427, '[1]State Pop'!$B$2:$F$55,5),C427=2016, VLOOKUP(H427, '[1]State Pop'!$B$2:$F$55,4), C427=2015, VLOOKUP(H427, '[1]State Pop'!$B$2:$F$55,3), C427=2014, VLOOKUP(H427, '[1]State Pop'!$B$2:$F$55,2))</f>
        <v>39032444</v>
      </c>
      <c r="V427">
        <f>_xlfn.IFS(C427=2014,_xlfn.IFS(D427=1,VLOOKUP(H427,[1]Film_Workers!$B$2:$BD$55,2,FALSE),D427=2,VLOOKUP(H427,[1]Film_Workers!$B$2:$BD$55,3,FALSE),D427=3,VLOOKUP(H427,[1]Film_Workers!$B$2:$BD$55,4,FALSE),D427=4,VLOOKUP(H427,[1]Film_Workers!$B$2:$BD$55,5,FALSE),D427=5,VLOOKUP(H427,[1]Film_Workers!$B$2:$BD$55,6,FALSE),D427=6,VLOOKUP(H427,[1]Film_Workers!$B$2:$BD$55,7,FALSE),D427=7,VLOOKUP(H427,[1]Film_Workers!$B$2:$BD$55,8,FALSE),D427=8,VLOOKUP(H427,[1]Film_Workers!$B$2:$BD$55,9,FALSE),D427=9,VLOOKUP(H427,[1]Film_Workers!$B$2:$BD$55,10,FALSE),D427=10,VLOOKUP(H427,[1]Film_Workers!$B$2:$BD$55,11,FALSE),D427=11,VLOOKUP(H427,[1]Film_Workers!$B$2:$BD$55,12,FALSE),D427=12,VLOOKUP(H427,[1]Film_Workers!$B$2:$BD$55,13,FALSE)),C427=2015,_xlfn.IFS(D427=1,VLOOKUP(H427,[1]Film_Workers!$B$2:$BD$55,14,FALSE),D427=2,VLOOKUP(H427,[1]Film_Workers!$B$2:$BD$55,15,FALSE),D427=3,VLOOKUP(H427,[1]Film_Workers!$B$2:$BD$55,16,FALSE),D427=4,VLOOKUP(H427,[1]Film_Workers!$B$2:$BD$55,17,FALSE),D427=5,VLOOKUP(H427,[1]Film_Workers!$B$2:$BD$55,18,FALSE),D427=6,VLOOKUP(H427,[1]Film_Workers!$B$2:$BD$55,19,FALSE),D427=7,VLOOKUP(H427,[1]Film_Workers!$B$2:$BD$55,20,FALSE),D427=8,VLOOKUP(H427,[1]Film_Workers!$B$2:$BD$55,21,FALSE),D427=9,VLOOKUP(H427,[1]Film_Workers!$B$2:$BD$55,22,FALSE),D427=10,VLOOKUP(H427,[1]Film_Workers!$B$2:$BD$55,23,FALSE),D427=11,VLOOKUP(H427,[1]Film_Workers!$B$2:$BD$55,24,FALSE),D427=12,VLOOKUP(H427,[1]Film_Workers!$B$2:$BD$55,25,FALSE)),C427=2016,_xlfn.IFS(D427=1,VLOOKUP(H427,[1]Film_Workers!$B$2:$BD$55,26,FALSE),D427=2,VLOOKUP(H427,[1]Film_Workers!$B$2:$BD$55,27,FALSE),D427=3,VLOOKUP(H427,[1]Film_Workers!$B$2:$BD$55,28,FALSE),D427=4,VLOOKUP(H427,[1]Film_Workers!$B$2:$BD$55,29,FALSE),D427=5,VLOOKUP(H427,[1]Film_Workers!$B$2:$BD$55,30,FALSE),D427=6,VLOOKUP(H427,[1]Film_Workers!$B$2:$BD$55,31,FALSE),D427=7,VLOOKUP(H427,[1]Film_Workers!$B$2:$BD$55,32,FALSE),D427=8,VLOOKUP(H427,[1]Film_Workers!$B$2:$BD$55,33,FALSE),D427=9,VLOOKUP(H427,[1]Film_Workers!$B$2:$BD$55,34,FALSE),D427=10,VLOOKUP(H427,[1]Film_Workers!$B$2:$BD$55,35,FALSE),D427=11,VLOOKUP(H427,[1]Film_Workers!$B$2:$BD$55,36,FALSE),D427=12,VLOOKUP(H427,[1]Film_Workers!$B$2:$BD$55,37,FALSE)),C427=2017,_xlfn.IFS(D427=1,VLOOKUP(H427,[1]Film_Workers!$B$2:$BD$55,38,FALSE),D427=2,VLOOKUP(H427,[1]Film_Workers!$B$2:$BD$55,39,FALSE),D427=3,VLOOKUP(H427,[1]Film_Workers!$B$2:$BD$55,40,FALSE),D427=4,VLOOKUP(H427,[1]Film_Workers!$B$2:$BD$55,41,FALSE),D427=5,VLOOKUP(H427,[1]Film_Workers!$B$2:$BD$55,42,FALSE),D427=6,VLOOKUP(H427,[1]Film_Workers!$B$2:$BD$55,43,FALSE),D427=7,VLOOKUP(H427,[1]Film_Workers!$B$2:$BD$55,43,FALSE),D427=8,VLOOKUP(H427,[1]Film_Workers!$B$2:$BD$55,44,FALSE),D427=9,VLOOKUP(H427,[1]Film_Workers!$B$2:$BD$55,45,FALSE),D427=10,VLOOKUP(H427,[1]Film_Workers!$B$2:$BD$55,46,FALSE),D427=11,VLOOKUP(H427,[1]Film_Workers!$B$2:$BD$55,47,FALSE),D427=12,VLOOKUP(H427,[1]Film_Workers!$B$2:$BD$55,48)),C427=2018,_xlfn.IFS(D427=1,VLOOKUP(H427,[1]Film_Workers!$B$2:$BD$55,49,FALSE),D427=2,VLOOKUP(H427,[1]Film_Workers!$B$2:$BD$55,50,FALSE),D427=3,VLOOKUP(H427,[1]Film_Workers!$B$2:$BD$55,51,FALSE),D427=4,VLOOKUP(H427,[1]Film_Workers!$B$2:$BD$55,52,FALSE),D427=5,VLOOKUP(H427,[1]Film_Workers!$B$2:$BD$55,53,FALSE),D427=6,VLOOKUP(H427,[1]Film_Workers!$B$2:$BD$55,54)))</f>
        <v>107614</v>
      </c>
      <c r="W427">
        <f>_xlfn.IFS(C427=2014,_xlfn.IFS(D427=1,VLOOKUP(H427,[1]Priv_Workers!$B$2:$BD$55,2,FALSE),D427=2,VLOOKUP(H427,[1]Priv_Workers!$B$2:$BD$55,3,FALSE),D427=3,VLOOKUP(H427,[1]Priv_Workers!$B$2:$BD$55,4,FALSE),D427=4,VLOOKUP(H427,[1]Priv_Workers!$B$2:$BD$55,5,FALSE),D427=5,VLOOKUP(H427,[1]Priv_Workers!$B$2:$BD$55,6,FALSE),D427=6,VLOOKUP(H427,[1]Priv_Workers!$B$2:$BD$55,7,FALSE),D427=7,VLOOKUP(H427,[1]Priv_Workers!$B$2:$BD$55,8,FALSE),D427=8,VLOOKUP(H427,[1]Priv_Workers!$B$2:$BD$55,9,FALSE),D427=9,VLOOKUP(H427,[1]Priv_Workers!$B$2:$BD$55,10,FALSE),D427=10,VLOOKUP(H427,[1]Priv_Workers!$B$2:$BD$55,11,FALSE),D427=11,VLOOKUP(H427,[1]Priv_Workers!$B$2:$BD$55,12,FALSE),D427=12,VLOOKUP(H427,[1]Priv_Workers!$B$2:$BD$55,13,FALSE)),C427=2015,_xlfn.IFS(D427=1,VLOOKUP(H427,[1]Priv_Workers!$B$2:$BD$55,14,FALSE),D427=2,VLOOKUP(H427,[1]Priv_Workers!$B$2:$BD$55,15,FALSE),D427=3,VLOOKUP(H427,[1]Priv_Workers!$B$2:$BD$55,16,FALSE),D427=4,VLOOKUP(H427,[1]Priv_Workers!$B$2:$BD$55,17,FALSE),D427=5,VLOOKUP(H427,[1]Priv_Workers!$B$2:$BD$55,18,FALSE),D427=6,VLOOKUP(H427,[1]Priv_Workers!$B$2:$BD$55,19,FALSE),D427=7,VLOOKUP(H427,[1]Priv_Workers!$B$2:$BD$55,20,FALSE),D427=8,VLOOKUP(H427,[1]Priv_Workers!$B$2:$BD$55,21,FALSE),D427=9,VLOOKUP(H427,[1]Priv_Workers!$B$2:$BD$55,22,FALSE),D427=10,VLOOKUP(H427,[1]Priv_Workers!$B$2:$BD$55,23,FALSE),D427=11,VLOOKUP(H427,[1]Priv_Workers!$B$2:$BD$55,24,FALSE),D427=12,VLOOKUP(H427,[1]Priv_Workers!$B$2:$BD$55,25,FALSE)),C427=2016,_xlfn.IFS(D427=1,VLOOKUP(H427,[1]Priv_Workers!$B$2:$BD$55,26,FALSE),D427=2,VLOOKUP(H427,[1]Priv_Workers!$B$2:$BD$55,27,FALSE),D427=3,VLOOKUP(H427,[1]Priv_Workers!$B$2:$BD$55,28,FALSE),D427=4,VLOOKUP(H427,[1]Priv_Workers!$B$2:$BD$55,29,FALSE),D427=5,VLOOKUP(H427,[1]Priv_Workers!$B$2:$BD$55,30,FALSE),D427=6,VLOOKUP(H427,[1]Priv_Workers!$B$2:$BD$55,31,FALSE),D427=7,VLOOKUP(H427,[1]Priv_Workers!$B$2:$BD$55,32,FALSE),D427=8,VLOOKUP(H427,[1]Priv_Workers!$B$2:$BD$55,33,FALSE),D427=9,VLOOKUP(H427,[1]Priv_Workers!$B$2:$BD$55,34,FALSE),D427=10,VLOOKUP(H427,[1]Priv_Workers!$B$2:$BD$55,35,FALSE),D427=11,VLOOKUP(H427,[1]Priv_Workers!$B$2:$BD$55,36,FALSE),D427=12,VLOOKUP(H427,[1]Priv_Workers!$B$2:$BD$55,37,FALSE)),C427=2017,_xlfn.IFS(D427=1,VLOOKUP(H427,[1]Priv_Workers!$B$2:$BD$55,38,FALSE),D427=2,VLOOKUP(H427,[1]Priv_Workers!$B$2:$BD$55,39,FALSE),D427=3,VLOOKUP(H427,[1]Priv_Workers!$B$2:$BD$55,40,FALSE),D427=4,VLOOKUP(H427,[1]Priv_Workers!$B$2:$BD$55,41,FALSE),D427=5,VLOOKUP(H427,[1]Priv_Workers!$B$2:$BD$55,42,FALSE),D427=6,VLOOKUP(H427,[1]Priv_Workers!$B$2:$BD$55,43,FALSE),D427=7,VLOOKUP(H427,[1]Priv_Workers!$B$2:$BD$55,43,FALSE),D427=8,VLOOKUP(H427,[1]Priv_Workers!$B$2:$BD$55,44,FALSE),D427=9,VLOOKUP(H427,[1]Priv_Workers!$B$2:$BD$55,45,FALSE),D427=10,VLOOKUP(H427,[1]Priv_Workers!$B$2:$BD$55,46,FALSE),D427=11,VLOOKUP(H427,[1]Priv_Workers!$B$2:$BD$55,47,FALSE),D427=12,VLOOKUP(H427,[1]Priv_Workers!$B$2:$BD$55,48)),C427=2018,_xlfn.IFS(D427=1,VLOOKUP(H427,[1]Priv_Workers!$B$2:$BD$55,49,FALSE),D427=2,VLOOKUP(H427,[1]Priv_Workers!$B$2:$BD$55,50,FALSE),D427=3,VLOOKUP(H427,[1]Priv_Workers!$B$2:$BD$55,51,FALSE),D427=4,VLOOKUP(H427,[1]Priv_Workers!$B$2:$BD$55,52,FALSE),D427=5,VLOOKUP(H427,[1]Priv_Workers!$B$2:$BD$55,53,FALSE),D427=6,VLOOKUP(H427,[1]Priv_Workers!$B$2:$BD$55,54)))</f>
        <v>13468411</v>
      </c>
      <c r="X427" s="3">
        <f t="shared" si="51"/>
        <v>7.9901036581078496E-3</v>
      </c>
      <c r="Y427" s="2">
        <f>_xlfn.IFS(C427=2014, _xlfn.IFS(E427=1, VLOOKUP(H427, [1]Wage_Info!$B$2:$AH$55, 2, FALSE), E427=2, VLOOKUP(H427, [1]Wage_Info!$B$2:$AH$55, 3, FALSE), E427=3, VLOOKUP(H427, [1]Wage_Info!$B$2:$AH$55, 4, FALSE), E427=4, VLOOKUP(H427, [1]Wage_Info!$B$2:$AH$55, 5, FALSE)), C427=2015, _xlfn.IFS(E427=1, VLOOKUP(H427, [1]Wage_Info!$B$2:$AH$55, 6, FALSE), E427=2, VLOOKUP(H427, [1]Wage_Info!$B$2:$AH$55, 7, FALSE), E427=3, VLOOKUP(H427, [1]Wage_Info!$B$2:$AH$55, 8, FALSE), E427=4, VLOOKUP(H427, [1]Wage_Info!$B$2:$AH$55, 9, FALSE)), C427=2016, _xlfn.IFS(E427=1, VLOOKUP(H427, [1]Wage_Info!$B$2:$AH$55, 10, FALSE), E427=2, VLOOKUP(H427, [1]Wage_Info!$B$2:$AH$55, 11, FALSE), E427=3, VLOOKUP(H427, [1]Wage_Info!$B$2:$AH$55, 12, FALSE), E427=4, VLOOKUP(H427, [1]Wage_Info!$B$2:$AH$55, 13, FALSE)), C427=2017, _xlfn.IFS(E427=1, VLOOKUP(H427, [1]Wage_Info!$B$2:$AH$55, 14, FALSE), E427=2, VLOOKUP(H427, [1]Wage_Info!$B$2:$AH$55, 15, FALSE), E427=3, VLOOKUP(H427, [1]Wage_Info!$B$2:$AH$55, 16, FALSE), E427=4, VLOOKUP(H427, [1]Wage_Info!$B$2:$AH$55, 17, FALSE)), C427 = 2018, _xlfn.IFS(E427=1, VLOOKUP(H427, [1]Wage_Info!$B$2:$AH$55, 18, FALSE), E427=3, VLOOKUP(H427, [1]Wage_Info!$B$2:$AH$55, 19, FALSE)))</f>
        <v>3089427250</v>
      </c>
      <c r="Z427" s="2">
        <f>_xlfn.IFS(C427=2014, _xlfn.IFS(E427=1, VLOOKUP(H427, [1]Wage_Info!$B$2:$AL$55, 20, FALSE), E427=2, VLOOKUP(H427, [1]Wage_Info!$B$2:$AL$55, 21, FALSE), E427=3, VLOOKUP(H427, [1]Wage_Info!$B$2:$AL$55, 22, FALSE), E427=4, VLOOKUP(H427, [1]Wage_Info!$B$2:$AL$55, 23, FALSE)), C427=2015, _xlfn.IFS(E427=1, VLOOKUP(H427, [1]Wage_Info!$B$2:$AL$55, 24, FALSE), E427=2, VLOOKUP(H427, [1]Wage_Info!$B$2:$AL$55, 25, FALSE), E427=3, VLOOKUP(H427, [1]Wage_Info!$B$2:$AL$55, 26, FALSE), E427=4, VLOOKUP(H427, [1]Wage_Info!$B$2:$AL$55, 27, FALSE)), C427=2016, _xlfn.IFS(E427=1, VLOOKUP(H427, [1]Wage_Info!$B$2:$AL$55, 28, FALSE), E427=2, VLOOKUP(H427, [1]Wage_Info!$B$2:$AL$55, 29, FALSE), E427=3, VLOOKUP(H427, [1]Wage_Info!$B$2:$AL$55, 30, FALSE), E427=4, VLOOKUP(H427, [1]Wage_Info!$B$2:$AL$55, 31, FALSE)), C427=2017, _xlfn.IFS(E427=1, VLOOKUP(H427, [1]Wage_Info!$B$2:$AL$55, 32, FALSE), E427=2, VLOOKUP(H427, [1]Wage_Info!$B$2:$AL$55, 33, FALSE), E427=3, VLOOKUP(H427, [1]Wage_Info!$B$2:$AL$55, 34, FALSE), E427=4, VLOOKUP(H427, [1]Wage_Info!$B$2:$AL$55, 35, FALSE)), C427 = 2018, _xlfn.IFS(E427=1, VLOOKUP(H427, [1]Wage_Info!$B$2:$AL$55, 36, FALSE), E427=2, VLOOKUP(H427, [1]Wage_Info!$B$2:$AL$55, 37, FALSE)))</f>
        <v>211645647117</v>
      </c>
      <c r="AA427" s="4">
        <f t="shared" si="52"/>
        <v>1.4597168862594804E-2</v>
      </c>
      <c r="AB427">
        <f>[1]Key!C427</f>
        <v>1</v>
      </c>
      <c r="AC427">
        <f t="shared" si="53"/>
        <v>1</v>
      </c>
      <c r="AD427">
        <f t="shared" si="54"/>
        <v>0</v>
      </c>
      <c r="AE427">
        <f t="shared" si="55"/>
        <v>1</v>
      </c>
      <c r="AF427">
        <f>[1]Key!D427</f>
        <v>0</v>
      </c>
    </row>
    <row r="428" spans="1:32" x14ac:dyDescent="0.3">
      <c r="A428">
        <v>427</v>
      </c>
      <c r="B428">
        <v>107</v>
      </c>
      <c r="C428">
        <v>2011</v>
      </c>
      <c r="D428">
        <v>1</v>
      </c>
      <c r="E428">
        <f t="shared" si="48"/>
        <v>1</v>
      </c>
      <c r="F428">
        <v>2015</v>
      </c>
      <c r="G428" t="s">
        <v>32</v>
      </c>
      <c r="H428" s="1">
        <f>VALUE(IF(G428="foreign",53,SUBSTITUTE(G428,G428,VLOOKUP(G428,[1]Key!$G$2:$H$55,2,))))</f>
        <v>53</v>
      </c>
      <c r="I428" t="s">
        <v>97</v>
      </c>
      <c r="J428">
        <f>VALUE(_xlfn.IFS(I428="foreign",53,I428="fictional",54, I428="unspecified", 55, NOT(OR(I428="foreign",I428="fictional")),SUBSTITUTE(I428,I428,VLOOKUP(I428,[1]Key!$G$2:$H$55,2,))))</f>
        <v>54</v>
      </c>
      <c r="K428">
        <f t="shared" si="49"/>
        <v>0</v>
      </c>
      <c r="L428">
        <f>VLOOKUP(H428, [1]Key!$H$2:$K$54, 2)</f>
        <v>0</v>
      </c>
      <c r="M428">
        <f>VLOOKUP(J428, [1]Key!$H$2:$K$54, 2)</f>
        <v>0</v>
      </c>
      <c r="N428">
        <f>VLOOKUP("*"&amp;G428&amp;"*",[1]Key!$N$2:$O$6,2,FALSE)</f>
        <v>0</v>
      </c>
      <c r="O428">
        <f>VLOOKUP("*"&amp;G428&amp;"*",[1]Key!$R$2:$S$11,2,FALSE)</f>
        <v>0</v>
      </c>
      <c r="P428">
        <v>2360</v>
      </c>
      <c r="Q428" s="2">
        <v>25000000</v>
      </c>
      <c r="R428" t="s">
        <v>49</v>
      </c>
      <c r="S428">
        <f>VLOOKUP(R428, [1]Key!$U$2:$V$27, 2, FALSE)</f>
        <v>7</v>
      </c>
      <c r="T428">
        <f t="shared" si="50"/>
        <v>1</v>
      </c>
      <c r="U428" t="e">
        <f>_xlfn.IFS(C428=2018, VLOOKUP(H428, '[1]State Pop'!$B$2:$G$55,6),C428=2017, VLOOKUP(H428, '[1]State Pop'!$B$2:$F$55,5),C428=2016, VLOOKUP(H428, '[1]State Pop'!$B$2:$F$55,4), C428=2015, VLOOKUP(H428, '[1]State Pop'!$B$2:$F$55,3), C428=2014, VLOOKUP(H428, '[1]State Pop'!$B$2:$F$55,2))</f>
        <v>#N/A</v>
      </c>
      <c r="V428" t="e">
        <f>_xlfn.IFS(C428=2014,_xlfn.IFS(D428=1,VLOOKUP(H428,[1]Film_Workers!$B$2:$BD$55,2,FALSE),D428=2,VLOOKUP(H428,[1]Film_Workers!$B$2:$BD$55,3,FALSE),D428=3,VLOOKUP(H428,[1]Film_Workers!$B$2:$BD$55,4,FALSE),D428=4,VLOOKUP(H428,[1]Film_Workers!$B$2:$BD$55,5,FALSE),D428=5,VLOOKUP(H428,[1]Film_Workers!$B$2:$BD$55,6,FALSE),D428=6,VLOOKUP(H428,[1]Film_Workers!$B$2:$BD$55,7,FALSE),D428=7,VLOOKUP(H428,[1]Film_Workers!$B$2:$BD$55,8,FALSE),D428=8,VLOOKUP(H428,[1]Film_Workers!$B$2:$BD$55,9,FALSE),D428=9,VLOOKUP(H428,[1]Film_Workers!$B$2:$BD$55,10,FALSE),D428=10,VLOOKUP(H428,[1]Film_Workers!$B$2:$BD$55,11,FALSE),D428=11,VLOOKUP(H428,[1]Film_Workers!$B$2:$BD$55,12,FALSE),D428=12,VLOOKUP(H428,[1]Film_Workers!$B$2:$BD$55,13,FALSE)),C428=2015,_xlfn.IFS(D428=1,VLOOKUP(H428,[1]Film_Workers!$B$2:$BD$55,14,FALSE),D428=2,VLOOKUP(H428,[1]Film_Workers!$B$2:$BD$55,15,FALSE),D428=3,VLOOKUP(H428,[1]Film_Workers!$B$2:$BD$55,16,FALSE),D428=4,VLOOKUP(H428,[1]Film_Workers!$B$2:$BD$55,17,FALSE),D428=5,VLOOKUP(H428,[1]Film_Workers!$B$2:$BD$55,18,FALSE),D428=6,VLOOKUP(H428,[1]Film_Workers!$B$2:$BD$55,19,FALSE),D428=7,VLOOKUP(H428,[1]Film_Workers!$B$2:$BD$55,20,FALSE),D428=8,VLOOKUP(H428,[1]Film_Workers!$B$2:$BD$55,21,FALSE),D428=9,VLOOKUP(H428,[1]Film_Workers!$B$2:$BD$55,22,FALSE),D428=10,VLOOKUP(H428,[1]Film_Workers!$B$2:$BD$55,23,FALSE),D428=11,VLOOKUP(H428,[1]Film_Workers!$B$2:$BD$55,24,FALSE),D428=12,VLOOKUP(H428,[1]Film_Workers!$B$2:$BD$55,25,FALSE)),C428=2016,_xlfn.IFS(D428=1,VLOOKUP(H428,[1]Film_Workers!$B$2:$BD$55,26,FALSE),D428=2,VLOOKUP(H428,[1]Film_Workers!$B$2:$BD$55,27,FALSE),D428=3,VLOOKUP(H428,[1]Film_Workers!$B$2:$BD$55,28,FALSE),D428=4,VLOOKUP(H428,[1]Film_Workers!$B$2:$BD$55,29,FALSE),D428=5,VLOOKUP(H428,[1]Film_Workers!$B$2:$BD$55,30,FALSE),D428=6,VLOOKUP(H428,[1]Film_Workers!$B$2:$BD$55,31,FALSE),D428=7,VLOOKUP(H428,[1]Film_Workers!$B$2:$BD$55,32,FALSE),D428=8,VLOOKUP(H428,[1]Film_Workers!$B$2:$BD$55,33,FALSE),D428=9,VLOOKUP(H428,[1]Film_Workers!$B$2:$BD$55,34,FALSE),D428=10,VLOOKUP(H428,[1]Film_Workers!$B$2:$BD$55,35,FALSE),D428=11,VLOOKUP(H428,[1]Film_Workers!$B$2:$BD$55,36,FALSE),D428=12,VLOOKUP(H428,[1]Film_Workers!$B$2:$BD$55,37,FALSE)),C428=2017,_xlfn.IFS(D428=1,VLOOKUP(H428,[1]Film_Workers!$B$2:$BD$55,38,FALSE),D428=2,VLOOKUP(H428,[1]Film_Workers!$B$2:$BD$55,39,FALSE),D428=3,VLOOKUP(H428,[1]Film_Workers!$B$2:$BD$55,40,FALSE),D428=4,VLOOKUP(H428,[1]Film_Workers!$B$2:$BD$55,41,FALSE),D428=5,VLOOKUP(H428,[1]Film_Workers!$B$2:$BD$55,42,FALSE),D428=6,VLOOKUP(H428,[1]Film_Workers!$B$2:$BD$55,43,FALSE),D428=7,VLOOKUP(H428,[1]Film_Workers!$B$2:$BD$55,43,FALSE),D428=8,VLOOKUP(H428,[1]Film_Workers!$B$2:$BD$55,44,FALSE),D428=9,VLOOKUP(H428,[1]Film_Workers!$B$2:$BD$55,45,FALSE),D428=10,VLOOKUP(H428,[1]Film_Workers!$B$2:$BD$55,46,FALSE),D428=11,VLOOKUP(H428,[1]Film_Workers!$B$2:$BD$55,47,FALSE),D428=12,VLOOKUP(H428,[1]Film_Workers!$B$2:$BD$55,48)),C428=2018,_xlfn.IFS(D428=1,VLOOKUP(H428,[1]Film_Workers!$B$2:$BD$55,49,FALSE),D428=2,VLOOKUP(H428,[1]Film_Workers!$B$2:$BD$55,50,FALSE),D428=3,VLOOKUP(H428,[1]Film_Workers!$B$2:$BD$55,51,FALSE),D428=4,VLOOKUP(H428,[1]Film_Workers!$B$2:$BD$55,52,FALSE),D428=5,VLOOKUP(H428,[1]Film_Workers!$B$2:$BD$55,53,FALSE),D428=6,VLOOKUP(H428,[1]Film_Workers!$B$2:$BD$55,54)))</f>
        <v>#N/A</v>
      </c>
      <c r="W428" t="e">
        <f>_xlfn.IFS(C428=2014,_xlfn.IFS(D428=1,VLOOKUP(H428,[1]Priv_Workers!$B$2:$BD$55,2,FALSE),D428=2,VLOOKUP(H428,[1]Priv_Workers!$B$2:$BD$55,3,FALSE),D428=3,VLOOKUP(H428,[1]Priv_Workers!$B$2:$BD$55,4,FALSE),D428=4,VLOOKUP(H428,[1]Priv_Workers!$B$2:$BD$55,5,FALSE),D428=5,VLOOKUP(H428,[1]Priv_Workers!$B$2:$BD$55,6,FALSE),D428=6,VLOOKUP(H428,[1]Priv_Workers!$B$2:$BD$55,7,FALSE),D428=7,VLOOKUP(H428,[1]Priv_Workers!$B$2:$BD$55,8,FALSE),D428=8,VLOOKUP(H428,[1]Priv_Workers!$B$2:$BD$55,9,FALSE),D428=9,VLOOKUP(H428,[1]Priv_Workers!$B$2:$BD$55,10,FALSE),D428=10,VLOOKUP(H428,[1]Priv_Workers!$B$2:$BD$55,11,FALSE),D428=11,VLOOKUP(H428,[1]Priv_Workers!$B$2:$BD$55,12,FALSE),D428=12,VLOOKUP(H428,[1]Priv_Workers!$B$2:$BD$55,13,FALSE)),C428=2015,_xlfn.IFS(D428=1,VLOOKUP(H428,[1]Priv_Workers!$B$2:$BD$55,14,FALSE),D428=2,VLOOKUP(H428,[1]Priv_Workers!$B$2:$BD$55,15,FALSE),D428=3,VLOOKUP(H428,[1]Priv_Workers!$B$2:$BD$55,16,FALSE),D428=4,VLOOKUP(H428,[1]Priv_Workers!$B$2:$BD$55,17,FALSE),D428=5,VLOOKUP(H428,[1]Priv_Workers!$B$2:$BD$55,18,FALSE),D428=6,VLOOKUP(H428,[1]Priv_Workers!$B$2:$BD$55,19,FALSE),D428=7,VLOOKUP(H428,[1]Priv_Workers!$B$2:$BD$55,20,FALSE),D428=8,VLOOKUP(H428,[1]Priv_Workers!$B$2:$BD$55,21,FALSE),D428=9,VLOOKUP(H428,[1]Priv_Workers!$B$2:$BD$55,22,FALSE),D428=10,VLOOKUP(H428,[1]Priv_Workers!$B$2:$BD$55,23,FALSE),D428=11,VLOOKUP(H428,[1]Priv_Workers!$B$2:$BD$55,24,FALSE),D428=12,VLOOKUP(H428,[1]Priv_Workers!$B$2:$BD$55,25,FALSE)),C428=2016,_xlfn.IFS(D428=1,VLOOKUP(H428,[1]Priv_Workers!$B$2:$BD$55,26,FALSE),D428=2,VLOOKUP(H428,[1]Priv_Workers!$B$2:$BD$55,27,FALSE),D428=3,VLOOKUP(H428,[1]Priv_Workers!$B$2:$BD$55,28,FALSE),D428=4,VLOOKUP(H428,[1]Priv_Workers!$B$2:$BD$55,29,FALSE),D428=5,VLOOKUP(H428,[1]Priv_Workers!$B$2:$BD$55,30,FALSE),D428=6,VLOOKUP(H428,[1]Priv_Workers!$B$2:$BD$55,31,FALSE),D428=7,VLOOKUP(H428,[1]Priv_Workers!$B$2:$BD$55,32,FALSE),D428=8,VLOOKUP(H428,[1]Priv_Workers!$B$2:$BD$55,33,FALSE),D428=9,VLOOKUP(H428,[1]Priv_Workers!$B$2:$BD$55,34,FALSE),D428=10,VLOOKUP(H428,[1]Priv_Workers!$B$2:$BD$55,35,FALSE),D428=11,VLOOKUP(H428,[1]Priv_Workers!$B$2:$BD$55,36,FALSE),D428=12,VLOOKUP(H428,[1]Priv_Workers!$B$2:$BD$55,37,FALSE)),C428=2017,_xlfn.IFS(D428=1,VLOOKUP(H428,[1]Priv_Workers!$B$2:$BD$55,38,FALSE),D428=2,VLOOKUP(H428,[1]Priv_Workers!$B$2:$BD$55,39,FALSE),D428=3,VLOOKUP(H428,[1]Priv_Workers!$B$2:$BD$55,40,FALSE),D428=4,VLOOKUP(H428,[1]Priv_Workers!$B$2:$BD$55,41,FALSE),D428=5,VLOOKUP(H428,[1]Priv_Workers!$B$2:$BD$55,42,FALSE),D428=6,VLOOKUP(H428,[1]Priv_Workers!$B$2:$BD$55,43,FALSE),D428=7,VLOOKUP(H428,[1]Priv_Workers!$B$2:$BD$55,43,FALSE),D428=8,VLOOKUP(H428,[1]Priv_Workers!$B$2:$BD$55,44,FALSE),D428=9,VLOOKUP(H428,[1]Priv_Workers!$B$2:$BD$55,45,FALSE),D428=10,VLOOKUP(H428,[1]Priv_Workers!$B$2:$BD$55,46,FALSE),D428=11,VLOOKUP(H428,[1]Priv_Workers!$B$2:$BD$55,47,FALSE),D428=12,VLOOKUP(H428,[1]Priv_Workers!$B$2:$BD$55,48)),C428=2018,_xlfn.IFS(D428=1,VLOOKUP(H428,[1]Priv_Workers!$B$2:$BD$55,49,FALSE),D428=2,VLOOKUP(H428,[1]Priv_Workers!$B$2:$BD$55,50,FALSE),D428=3,VLOOKUP(H428,[1]Priv_Workers!$B$2:$BD$55,51,FALSE),D428=4,VLOOKUP(H428,[1]Priv_Workers!$B$2:$BD$55,52,FALSE),D428=5,VLOOKUP(H428,[1]Priv_Workers!$B$2:$BD$55,53,FALSE),D428=6,VLOOKUP(H428,[1]Priv_Workers!$B$2:$BD$55,54)))</f>
        <v>#N/A</v>
      </c>
      <c r="X428" s="3" t="e">
        <f t="shared" si="51"/>
        <v>#N/A</v>
      </c>
      <c r="Y428" s="2" t="e">
        <f>_xlfn.IFS(C428=2014, _xlfn.IFS(E428=1, VLOOKUP(H428, [1]Wage_Info!$B$2:$AH$55, 2, FALSE), E428=2, VLOOKUP(H428, [1]Wage_Info!$B$2:$AH$55, 3, FALSE), E428=3, VLOOKUP(H428, [1]Wage_Info!$B$2:$AH$55, 4, FALSE), E428=4, VLOOKUP(H428, [1]Wage_Info!$B$2:$AH$55, 5, FALSE)), C428=2015, _xlfn.IFS(E428=1, VLOOKUP(H428, [1]Wage_Info!$B$2:$AH$55, 6, FALSE), E428=2, VLOOKUP(H428, [1]Wage_Info!$B$2:$AH$55, 7, FALSE), E428=3, VLOOKUP(H428, [1]Wage_Info!$B$2:$AH$55, 8, FALSE), E428=4, VLOOKUP(H428, [1]Wage_Info!$B$2:$AH$55, 9, FALSE)), C428=2016, _xlfn.IFS(E428=1, VLOOKUP(H428, [1]Wage_Info!$B$2:$AH$55, 10, FALSE), E428=2, VLOOKUP(H428, [1]Wage_Info!$B$2:$AH$55, 11, FALSE), E428=3, VLOOKUP(H428, [1]Wage_Info!$B$2:$AH$55, 12, FALSE), E428=4, VLOOKUP(H428, [1]Wage_Info!$B$2:$AH$55, 13, FALSE)), C428=2017, _xlfn.IFS(E428=1, VLOOKUP(H428, [1]Wage_Info!$B$2:$AH$55, 14, FALSE), E428=2, VLOOKUP(H428, [1]Wage_Info!$B$2:$AH$55, 15, FALSE), E428=3, VLOOKUP(H428, [1]Wage_Info!$B$2:$AH$55, 16, FALSE), E428=4, VLOOKUP(H428, [1]Wage_Info!$B$2:$AH$55, 17, FALSE)), C428 = 2018, _xlfn.IFS(E428=1, VLOOKUP(H428, [1]Wage_Info!$B$2:$AH$55, 18, FALSE), E428=3, VLOOKUP(H428, [1]Wage_Info!$B$2:$AH$55, 19, FALSE)))</f>
        <v>#N/A</v>
      </c>
      <c r="Z428" s="2" t="e">
        <f>_xlfn.IFS(C428=2014, _xlfn.IFS(E428=1, VLOOKUP(H428, [1]Wage_Info!$B$2:$AL$55, 20, FALSE), E428=2, VLOOKUP(H428, [1]Wage_Info!$B$2:$AL$55, 21, FALSE), E428=3, VLOOKUP(H428, [1]Wage_Info!$B$2:$AL$55, 22, FALSE), E428=4, VLOOKUP(H428, [1]Wage_Info!$B$2:$AL$55, 23, FALSE)), C428=2015, _xlfn.IFS(E428=1, VLOOKUP(H428, [1]Wage_Info!$B$2:$AL$55, 24, FALSE), E428=2, VLOOKUP(H428, [1]Wage_Info!$B$2:$AL$55, 25, FALSE), E428=3, VLOOKUP(H428, [1]Wage_Info!$B$2:$AL$55, 26, FALSE), E428=4, VLOOKUP(H428, [1]Wage_Info!$B$2:$AL$55, 27, FALSE)), C428=2016, _xlfn.IFS(E428=1, VLOOKUP(H428, [1]Wage_Info!$B$2:$AL$55, 28, FALSE), E428=2, VLOOKUP(H428, [1]Wage_Info!$B$2:$AL$55, 29, FALSE), E428=3, VLOOKUP(H428, [1]Wage_Info!$B$2:$AL$55, 30, FALSE), E428=4, VLOOKUP(H428, [1]Wage_Info!$B$2:$AL$55, 31, FALSE)), C428=2017, _xlfn.IFS(E428=1, VLOOKUP(H428, [1]Wage_Info!$B$2:$AL$55, 32, FALSE), E428=2, VLOOKUP(H428, [1]Wage_Info!$B$2:$AL$55, 33, FALSE), E428=3, VLOOKUP(H428, [1]Wage_Info!$B$2:$AL$55, 34, FALSE), E428=4, VLOOKUP(H428, [1]Wage_Info!$B$2:$AL$55, 35, FALSE)), C428 = 2018, _xlfn.IFS(E428=1, VLOOKUP(H428, [1]Wage_Info!$B$2:$AL$55, 36, FALSE), E428=2, VLOOKUP(H428, [1]Wage_Info!$B$2:$AL$55, 37, FALSE)))</f>
        <v>#N/A</v>
      </c>
      <c r="AA428" s="4" t="e">
        <f t="shared" si="52"/>
        <v>#N/A</v>
      </c>
      <c r="AB428">
        <f>[1]Key!C428</f>
        <v>0</v>
      </c>
      <c r="AC428">
        <f t="shared" si="53"/>
        <v>0</v>
      </c>
      <c r="AD428">
        <f t="shared" si="54"/>
        <v>0</v>
      </c>
      <c r="AE428">
        <f t="shared" si="55"/>
        <v>0</v>
      </c>
      <c r="AF428">
        <f>[1]Key!D428</f>
        <v>0</v>
      </c>
    </row>
    <row r="429" spans="1:32" x14ac:dyDescent="0.3">
      <c r="A429">
        <v>428</v>
      </c>
      <c r="B429">
        <v>108</v>
      </c>
      <c r="C429">
        <v>2013</v>
      </c>
      <c r="D429">
        <v>10</v>
      </c>
      <c r="E429">
        <f t="shared" si="48"/>
        <v>4</v>
      </c>
      <c r="F429">
        <v>2015</v>
      </c>
      <c r="G429" t="s">
        <v>75</v>
      </c>
      <c r="H429" s="1">
        <f>VALUE(IF(G429="foreign",53,SUBSTITUTE(G429,G429,VLOOKUP(G429,[1]Key!$G$2:$H$55,2,))))</f>
        <v>19</v>
      </c>
      <c r="I429" t="s">
        <v>75</v>
      </c>
      <c r="J429">
        <f>VALUE(_xlfn.IFS(I429="foreign",53,I429="fictional",54, I429="unspecified", 55, NOT(OR(I429="foreign",I429="fictional")),SUBSTITUTE(I429,I429,VLOOKUP(I429,[1]Key!$G$2:$H$55,2,))))</f>
        <v>19</v>
      </c>
      <c r="K429">
        <f t="shared" si="49"/>
        <v>1</v>
      </c>
      <c r="L429">
        <f>VLOOKUP(H429, [1]Key!$H$2:$K$54, 2)</f>
        <v>4</v>
      </c>
      <c r="M429">
        <f>VLOOKUP(J429, [1]Key!$H$2:$K$54, 2)</f>
        <v>4</v>
      </c>
      <c r="N429">
        <f>VLOOKUP("*"&amp;G429&amp;"*",[1]Key!$N$2:$O$6,2,FALSE)</f>
        <v>3</v>
      </c>
      <c r="O429">
        <f>VLOOKUP("*"&amp;G429&amp;"*",[1]Key!$R$2:$S$11,2,FALSE)</f>
        <v>9</v>
      </c>
      <c r="P429">
        <v>2353</v>
      </c>
      <c r="Q429" s="2">
        <v>26000000</v>
      </c>
      <c r="R429" t="s">
        <v>33</v>
      </c>
      <c r="S429">
        <f>VLOOKUP(R429, [1]Key!$U$2:$V$27, 2, FALSE)</f>
        <v>1</v>
      </c>
      <c r="T429">
        <f t="shared" si="50"/>
        <v>0</v>
      </c>
      <c r="U429" t="e">
        <f>_xlfn.IFS(C429=2018, VLOOKUP(H429, '[1]State Pop'!$B$2:$G$55,6),C429=2017, VLOOKUP(H429, '[1]State Pop'!$B$2:$F$55,5),C429=2016, VLOOKUP(H429, '[1]State Pop'!$B$2:$F$55,4), C429=2015, VLOOKUP(H429, '[1]State Pop'!$B$2:$F$55,3), C429=2014, VLOOKUP(H429, '[1]State Pop'!$B$2:$F$55,2))</f>
        <v>#N/A</v>
      </c>
      <c r="V429" t="e">
        <f>_xlfn.IFS(C429=2014,_xlfn.IFS(D429=1,VLOOKUP(H429,[1]Film_Workers!$B$2:$BD$55,2,FALSE),D429=2,VLOOKUP(H429,[1]Film_Workers!$B$2:$BD$55,3,FALSE),D429=3,VLOOKUP(H429,[1]Film_Workers!$B$2:$BD$55,4,FALSE),D429=4,VLOOKUP(H429,[1]Film_Workers!$B$2:$BD$55,5,FALSE),D429=5,VLOOKUP(H429,[1]Film_Workers!$B$2:$BD$55,6,FALSE),D429=6,VLOOKUP(H429,[1]Film_Workers!$B$2:$BD$55,7,FALSE),D429=7,VLOOKUP(H429,[1]Film_Workers!$B$2:$BD$55,8,FALSE),D429=8,VLOOKUP(H429,[1]Film_Workers!$B$2:$BD$55,9,FALSE),D429=9,VLOOKUP(H429,[1]Film_Workers!$B$2:$BD$55,10,FALSE),D429=10,VLOOKUP(H429,[1]Film_Workers!$B$2:$BD$55,11,FALSE),D429=11,VLOOKUP(H429,[1]Film_Workers!$B$2:$BD$55,12,FALSE),D429=12,VLOOKUP(H429,[1]Film_Workers!$B$2:$BD$55,13,FALSE)),C429=2015,_xlfn.IFS(D429=1,VLOOKUP(H429,[1]Film_Workers!$B$2:$BD$55,14,FALSE),D429=2,VLOOKUP(H429,[1]Film_Workers!$B$2:$BD$55,15,FALSE),D429=3,VLOOKUP(H429,[1]Film_Workers!$B$2:$BD$55,16,FALSE),D429=4,VLOOKUP(H429,[1]Film_Workers!$B$2:$BD$55,17,FALSE),D429=5,VLOOKUP(H429,[1]Film_Workers!$B$2:$BD$55,18,FALSE),D429=6,VLOOKUP(H429,[1]Film_Workers!$B$2:$BD$55,19,FALSE),D429=7,VLOOKUP(H429,[1]Film_Workers!$B$2:$BD$55,20,FALSE),D429=8,VLOOKUP(H429,[1]Film_Workers!$B$2:$BD$55,21,FALSE),D429=9,VLOOKUP(H429,[1]Film_Workers!$B$2:$BD$55,22,FALSE),D429=10,VLOOKUP(H429,[1]Film_Workers!$B$2:$BD$55,23,FALSE),D429=11,VLOOKUP(H429,[1]Film_Workers!$B$2:$BD$55,24,FALSE),D429=12,VLOOKUP(H429,[1]Film_Workers!$B$2:$BD$55,25,FALSE)),C429=2016,_xlfn.IFS(D429=1,VLOOKUP(H429,[1]Film_Workers!$B$2:$BD$55,26,FALSE),D429=2,VLOOKUP(H429,[1]Film_Workers!$B$2:$BD$55,27,FALSE),D429=3,VLOOKUP(H429,[1]Film_Workers!$B$2:$BD$55,28,FALSE),D429=4,VLOOKUP(H429,[1]Film_Workers!$B$2:$BD$55,29,FALSE),D429=5,VLOOKUP(H429,[1]Film_Workers!$B$2:$BD$55,30,FALSE),D429=6,VLOOKUP(H429,[1]Film_Workers!$B$2:$BD$55,31,FALSE),D429=7,VLOOKUP(H429,[1]Film_Workers!$B$2:$BD$55,32,FALSE),D429=8,VLOOKUP(H429,[1]Film_Workers!$B$2:$BD$55,33,FALSE),D429=9,VLOOKUP(H429,[1]Film_Workers!$B$2:$BD$55,34,FALSE),D429=10,VLOOKUP(H429,[1]Film_Workers!$B$2:$BD$55,35,FALSE),D429=11,VLOOKUP(H429,[1]Film_Workers!$B$2:$BD$55,36,FALSE),D429=12,VLOOKUP(H429,[1]Film_Workers!$B$2:$BD$55,37,FALSE)),C429=2017,_xlfn.IFS(D429=1,VLOOKUP(H429,[1]Film_Workers!$B$2:$BD$55,38,FALSE),D429=2,VLOOKUP(H429,[1]Film_Workers!$B$2:$BD$55,39,FALSE),D429=3,VLOOKUP(H429,[1]Film_Workers!$B$2:$BD$55,40,FALSE),D429=4,VLOOKUP(H429,[1]Film_Workers!$B$2:$BD$55,41,FALSE),D429=5,VLOOKUP(H429,[1]Film_Workers!$B$2:$BD$55,42,FALSE),D429=6,VLOOKUP(H429,[1]Film_Workers!$B$2:$BD$55,43,FALSE),D429=7,VLOOKUP(H429,[1]Film_Workers!$B$2:$BD$55,43,FALSE),D429=8,VLOOKUP(H429,[1]Film_Workers!$B$2:$BD$55,44,FALSE),D429=9,VLOOKUP(H429,[1]Film_Workers!$B$2:$BD$55,45,FALSE),D429=10,VLOOKUP(H429,[1]Film_Workers!$B$2:$BD$55,46,FALSE),D429=11,VLOOKUP(H429,[1]Film_Workers!$B$2:$BD$55,47,FALSE),D429=12,VLOOKUP(H429,[1]Film_Workers!$B$2:$BD$55,48)),C429=2018,_xlfn.IFS(D429=1,VLOOKUP(H429,[1]Film_Workers!$B$2:$BD$55,49,FALSE),D429=2,VLOOKUP(H429,[1]Film_Workers!$B$2:$BD$55,50,FALSE),D429=3,VLOOKUP(H429,[1]Film_Workers!$B$2:$BD$55,51,FALSE),D429=4,VLOOKUP(H429,[1]Film_Workers!$B$2:$BD$55,52,FALSE),D429=5,VLOOKUP(H429,[1]Film_Workers!$B$2:$BD$55,53,FALSE),D429=6,VLOOKUP(H429,[1]Film_Workers!$B$2:$BD$55,54)))</f>
        <v>#N/A</v>
      </c>
      <c r="W429" t="e">
        <f>_xlfn.IFS(C429=2014,_xlfn.IFS(D429=1,VLOOKUP(H429,[1]Priv_Workers!$B$2:$BD$55,2,FALSE),D429=2,VLOOKUP(H429,[1]Priv_Workers!$B$2:$BD$55,3,FALSE),D429=3,VLOOKUP(H429,[1]Priv_Workers!$B$2:$BD$55,4,FALSE),D429=4,VLOOKUP(H429,[1]Priv_Workers!$B$2:$BD$55,5,FALSE),D429=5,VLOOKUP(H429,[1]Priv_Workers!$B$2:$BD$55,6,FALSE),D429=6,VLOOKUP(H429,[1]Priv_Workers!$B$2:$BD$55,7,FALSE),D429=7,VLOOKUP(H429,[1]Priv_Workers!$B$2:$BD$55,8,FALSE),D429=8,VLOOKUP(H429,[1]Priv_Workers!$B$2:$BD$55,9,FALSE),D429=9,VLOOKUP(H429,[1]Priv_Workers!$B$2:$BD$55,10,FALSE),D429=10,VLOOKUP(H429,[1]Priv_Workers!$B$2:$BD$55,11,FALSE),D429=11,VLOOKUP(H429,[1]Priv_Workers!$B$2:$BD$55,12,FALSE),D429=12,VLOOKUP(H429,[1]Priv_Workers!$B$2:$BD$55,13,FALSE)),C429=2015,_xlfn.IFS(D429=1,VLOOKUP(H429,[1]Priv_Workers!$B$2:$BD$55,14,FALSE),D429=2,VLOOKUP(H429,[1]Priv_Workers!$B$2:$BD$55,15,FALSE),D429=3,VLOOKUP(H429,[1]Priv_Workers!$B$2:$BD$55,16,FALSE),D429=4,VLOOKUP(H429,[1]Priv_Workers!$B$2:$BD$55,17,FALSE),D429=5,VLOOKUP(H429,[1]Priv_Workers!$B$2:$BD$55,18,FALSE),D429=6,VLOOKUP(H429,[1]Priv_Workers!$B$2:$BD$55,19,FALSE),D429=7,VLOOKUP(H429,[1]Priv_Workers!$B$2:$BD$55,20,FALSE),D429=8,VLOOKUP(H429,[1]Priv_Workers!$B$2:$BD$55,21,FALSE),D429=9,VLOOKUP(H429,[1]Priv_Workers!$B$2:$BD$55,22,FALSE),D429=10,VLOOKUP(H429,[1]Priv_Workers!$B$2:$BD$55,23,FALSE),D429=11,VLOOKUP(H429,[1]Priv_Workers!$B$2:$BD$55,24,FALSE),D429=12,VLOOKUP(H429,[1]Priv_Workers!$B$2:$BD$55,25,FALSE)),C429=2016,_xlfn.IFS(D429=1,VLOOKUP(H429,[1]Priv_Workers!$B$2:$BD$55,26,FALSE),D429=2,VLOOKUP(H429,[1]Priv_Workers!$B$2:$BD$55,27,FALSE),D429=3,VLOOKUP(H429,[1]Priv_Workers!$B$2:$BD$55,28,FALSE),D429=4,VLOOKUP(H429,[1]Priv_Workers!$B$2:$BD$55,29,FALSE),D429=5,VLOOKUP(H429,[1]Priv_Workers!$B$2:$BD$55,30,FALSE),D429=6,VLOOKUP(H429,[1]Priv_Workers!$B$2:$BD$55,31,FALSE),D429=7,VLOOKUP(H429,[1]Priv_Workers!$B$2:$BD$55,32,FALSE),D429=8,VLOOKUP(H429,[1]Priv_Workers!$B$2:$BD$55,33,FALSE),D429=9,VLOOKUP(H429,[1]Priv_Workers!$B$2:$BD$55,34,FALSE),D429=10,VLOOKUP(H429,[1]Priv_Workers!$B$2:$BD$55,35,FALSE),D429=11,VLOOKUP(H429,[1]Priv_Workers!$B$2:$BD$55,36,FALSE),D429=12,VLOOKUP(H429,[1]Priv_Workers!$B$2:$BD$55,37,FALSE)),C429=2017,_xlfn.IFS(D429=1,VLOOKUP(H429,[1]Priv_Workers!$B$2:$BD$55,38,FALSE),D429=2,VLOOKUP(H429,[1]Priv_Workers!$B$2:$BD$55,39,FALSE),D429=3,VLOOKUP(H429,[1]Priv_Workers!$B$2:$BD$55,40,FALSE),D429=4,VLOOKUP(H429,[1]Priv_Workers!$B$2:$BD$55,41,FALSE),D429=5,VLOOKUP(H429,[1]Priv_Workers!$B$2:$BD$55,42,FALSE),D429=6,VLOOKUP(H429,[1]Priv_Workers!$B$2:$BD$55,43,FALSE),D429=7,VLOOKUP(H429,[1]Priv_Workers!$B$2:$BD$55,43,FALSE),D429=8,VLOOKUP(H429,[1]Priv_Workers!$B$2:$BD$55,44,FALSE),D429=9,VLOOKUP(H429,[1]Priv_Workers!$B$2:$BD$55,45,FALSE),D429=10,VLOOKUP(H429,[1]Priv_Workers!$B$2:$BD$55,46,FALSE),D429=11,VLOOKUP(H429,[1]Priv_Workers!$B$2:$BD$55,47,FALSE),D429=12,VLOOKUP(H429,[1]Priv_Workers!$B$2:$BD$55,48)),C429=2018,_xlfn.IFS(D429=1,VLOOKUP(H429,[1]Priv_Workers!$B$2:$BD$55,49,FALSE),D429=2,VLOOKUP(H429,[1]Priv_Workers!$B$2:$BD$55,50,FALSE),D429=3,VLOOKUP(H429,[1]Priv_Workers!$B$2:$BD$55,51,FALSE),D429=4,VLOOKUP(H429,[1]Priv_Workers!$B$2:$BD$55,52,FALSE),D429=5,VLOOKUP(H429,[1]Priv_Workers!$B$2:$BD$55,53,FALSE),D429=6,VLOOKUP(H429,[1]Priv_Workers!$B$2:$BD$55,54)))</f>
        <v>#N/A</v>
      </c>
      <c r="X429" s="3" t="e">
        <f t="shared" si="51"/>
        <v>#N/A</v>
      </c>
      <c r="Y429" s="2" t="e">
        <f>_xlfn.IFS(C429=2014, _xlfn.IFS(E429=1, VLOOKUP(H429, [1]Wage_Info!$B$2:$AH$55, 2, FALSE), E429=2, VLOOKUP(H429, [1]Wage_Info!$B$2:$AH$55, 3, FALSE), E429=3, VLOOKUP(H429, [1]Wage_Info!$B$2:$AH$55, 4, FALSE), E429=4, VLOOKUP(H429, [1]Wage_Info!$B$2:$AH$55, 5, FALSE)), C429=2015, _xlfn.IFS(E429=1, VLOOKUP(H429, [1]Wage_Info!$B$2:$AH$55, 6, FALSE), E429=2, VLOOKUP(H429, [1]Wage_Info!$B$2:$AH$55, 7, FALSE), E429=3, VLOOKUP(H429, [1]Wage_Info!$B$2:$AH$55, 8, FALSE), E429=4, VLOOKUP(H429, [1]Wage_Info!$B$2:$AH$55, 9, FALSE)), C429=2016, _xlfn.IFS(E429=1, VLOOKUP(H429, [1]Wage_Info!$B$2:$AH$55, 10, FALSE), E429=2, VLOOKUP(H429, [1]Wage_Info!$B$2:$AH$55, 11, FALSE), E429=3, VLOOKUP(H429, [1]Wage_Info!$B$2:$AH$55, 12, FALSE), E429=4, VLOOKUP(H429, [1]Wage_Info!$B$2:$AH$55, 13, FALSE)), C429=2017, _xlfn.IFS(E429=1, VLOOKUP(H429, [1]Wage_Info!$B$2:$AH$55, 14, FALSE), E429=2, VLOOKUP(H429, [1]Wage_Info!$B$2:$AH$55, 15, FALSE), E429=3, VLOOKUP(H429, [1]Wage_Info!$B$2:$AH$55, 16, FALSE), E429=4, VLOOKUP(H429, [1]Wage_Info!$B$2:$AH$55, 17, FALSE)), C429 = 2018, _xlfn.IFS(E429=1, VLOOKUP(H429, [1]Wage_Info!$B$2:$AH$55, 18, FALSE), E429=3, VLOOKUP(H429, [1]Wage_Info!$B$2:$AH$55, 19, FALSE)))</f>
        <v>#N/A</v>
      </c>
      <c r="Z429" s="2" t="e">
        <f>_xlfn.IFS(C429=2014, _xlfn.IFS(E429=1, VLOOKUP(H429, [1]Wage_Info!$B$2:$AL$55, 20, FALSE), E429=2, VLOOKUP(H429, [1]Wage_Info!$B$2:$AL$55, 21, FALSE), E429=3, VLOOKUP(H429, [1]Wage_Info!$B$2:$AL$55, 22, FALSE), E429=4, VLOOKUP(H429, [1]Wage_Info!$B$2:$AL$55, 23, FALSE)), C429=2015, _xlfn.IFS(E429=1, VLOOKUP(H429, [1]Wage_Info!$B$2:$AL$55, 24, FALSE), E429=2, VLOOKUP(H429, [1]Wage_Info!$B$2:$AL$55, 25, FALSE), E429=3, VLOOKUP(H429, [1]Wage_Info!$B$2:$AL$55, 26, FALSE), E429=4, VLOOKUP(H429, [1]Wage_Info!$B$2:$AL$55, 27, FALSE)), C429=2016, _xlfn.IFS(E429=1, VLOOKUP(H429, [1]Wage_Info!$B$2:$AL$55, 28, FALSE), E429=2, VLOOKUP(H429, [1]Wage_Info!$B$2:$AL$55, 29, FALSE), E429=3, VLOOKUP(H429, [1]Wage_Info!$B$2:$AL$55, 30, FALSE), E429=4, VLOOKUP(H429, [1]Wage_Info!$B$2:$AL$55, 31, FALSE)), C429=2017, _xlfn.IFS(E429=1, VLOOKUP(H429, [1]Wage_Info!$B$2:$AL$55, 32, FALSE), E429=2, VLOOKUP(H429, [1]Wage_Info!$B$2:$AL$55, 33, FALSE), E429=3, VLOOKUP(H429, [1]Wage_Info!$B$2:$AL$55, 34, FALSE), E429=4, VLOOKUP(H429, [1]Wage_Info!$B$2:$AL$55, 35, FALSE)), C429 = 2018, _xlfn.IFS(E429=1, VLOOKUP(H429, [1]Wage_Info!$B$2:$AL$55, 36, FALSE), E429=2, VLOOKUP(H429, [1]Wage_Info!$B$2:$AL$55, 37, FALSE)))</f>
        <v>#N/A</v>
      </c>
      <c r="AA429" s="4" t="e">
        <f t="shared" si="52"/>
        <v>#N/A</v>
      </c>
      <c r="AB429">
        <f>[1]Key!C429</f>
        <v>1</v>
      </c>
      <c r="AC429">
        <f t="shared" si="53"/>
        <v>0</v>
      </c>
      <c r="AD429">
        <f t="shared" si="54"/>
        <v>0</v>
      </c>
      <c r="AE429">
        <f t="shared" si="55"/>
        <v>0</v>
      </c>
      <c r="AF429">
        <f>[1]Key!D429</f>
        <v>0</v>
      </c>
    </row>
    <row r="430" spans="1:32" x14ac:dyDescent="0.3">
      <c r="A430">
        <v>429</v>
      </c>
      <c r="B430">
        <v>109</v>
      </c>
      <c r="C430">
        <v>2014</v>
      </c>
      <c r="D430">
        <v>8</v>
      </c>
      <c r="E430">
        <f t="shared" si="48"/>
        <v>3</v>
      </c>
      <c r="F430">
        <v>2015</v>
      </c>
      <c r="G430" t="s">
        <v>40</v>
      </c>
      <c r="H430" s="1">
        <f>VALUE(IF(G430="foreign",53,SUBSTITUTE(G430,G430,VLOOKUP(G430,[1]Key!$G$2:$H$55,2,))))</f>
        <v>5</v>
      </c>
      <c r="I430" t="s">
        <v>40</v>
      </c>
      <c r="J430">
        <f>VALUE(_xlfn.IFS(I430="foreign",53,I430="fictional",54, I430="unspecified", 55, NOT(OR(I430="foreign",I430="fictional")),SUBSTITUTE(I430,I430,VLOOKUP(I430,[1]Key!$G$2:$H$55,2,))))</f>
        <v>5</v>
      </c>
      <c r="K430">
        <f t="shared" si="49"/>
        <v>1</v>
      </c>
      <c r="L430">
        <f>VLOOKUP(H430, [1]Key!$H$2:$K$54, 2)</f>
        <v>3</v>
      </c>
      <c r="M430">
        <f>VLOOKUP(J430, [1]Key!$H$2:$K$54, 2)</f>
        <v>3</v>
      </c>
      <c r="N430">
        <f>VLOOKUP("*"&amp;G430&amp;"*",[1]Key!$N$2:$O$6,2,FALSE)</f>
        <v>4</v>
      </c>
      <c r="O430">
        <f>VLOOKUP("*"&amp;G430&amp;"*",[1]Key!$R$2:$S$11,2,FALSE)</f>
        <v>6</v>
      </c>
      <c r="P430">
        <v>2333</v>
      </c>
      <c r="Q430" s="2">
        <v>2000000</v>
      </c>
      <c r="R430" t="s">
        <v>37</v>
      </c>
      <c r="S430">
        <f>VLOOKUP(R430, [1]Key!$U$2:$V$50, 2, FALSE)</f>
        <v>3</v>
      </c>
      <c r="T430">
        <f t="shared" si="50"/>
        <v>0</v>
      </c>
      <c r="U430">
        <f>_xlfn.IFS(C430=2018, VLOOKUP(H430, '[1]State Pop'!$B$2:$G$55,6),C430=2017, VLOOKUP(H430, '[1]State Pop'!$B$2:$F$55,5),C430=2016, VLOOKUP(H430, '[1]State Pop'!$B$2:$F$55,4), C430=2015, VLOOKUP(H430, '[1]State Pop'!$B$2:$F$55,3), C430=2014, VLOOKUP(H430, '[1]State Pop'!$B$2:$F$55,2))</f>
        <v>38701278</v>
      </c>
      <c r="V430">
        <f>_xlfn.IFS(C430=2014,_xlfn.IFS(D430=1,VLOOKUP(H430,[1]Film_Workers!$B$2:$BD$55,2,FALSE),D430=2,VLOOKUP(H430,[1]Film_Workers!$B$2:$BD$55,3,FALSE),D430=3,VLOOKUP(H430,[1]Film_Workers!$B$2:$BD$55,4,FALSE),D430=4,VLOOKUP(H430,[1]Film_Workers!$B$2:$BD$55,5,FALSE),D430=5,VLOOKUP(H430,[1]Film_Workers!$B$2:$BD$55,6,FALSE),D430=6,VLOOKUP(H430,[1]Film_Workers!$B$2:$BD$55,7,FALSE),D430=7,VLOOKUP(H430,[1]Film_Workers!$B$2:$BD$55,8,FALSE),D430=8,VLOOKUP(H430,[1]Film_Workers!$B$2:$BD$55,9,FALSE),D430=9,VLOOKUP(H430,[1]Film_Workers!$B$2:$BD$55,10,FALSE),D430=10,VLOOKUP(H430,[1]Film_Workers!$B$2:$BD$55,11,FALSE),D430=11,VLOOKUP(H430,[1]Film_Workers!$B$2:$BD$55,12,FALSE),D430=12,VLOOKUP(H430,[1]Film_Workers!$B$2:$BD$55,13,FALSE)),C430=2015,_xlfn.IFS(D430=1,VLOOKUP(H430,[1]Film_Workers!$B$2:$BD$55,14,FALSE),D430=2,VLOOKUP(H430,[1]Film_Workers!$B$2:$BD$55,15,FALSE),D430=3,VLOOKUP(H430,[1]Film_Workers!$B$2:$BD$55,16,FALSE),D430=4,VLOOKUP(H430,[1]Film_Workers!$B$2:$BD$55,17,FALSE),D430=5,VLOOKUP(H430,[1]Film_Workers!$B$2:$BD$55,18,FALSE),D430=6,VLOOKUP(H430,[1]Film_Workers!$B$2:$BD$55,19,FALSE),D430=7,VLOOKUP(H430,[1]Film_Workers!$B$2:$BD$55,20,FALSE),D430=8,VLOOKUP(H430,[1]Film_Workers!$B$2:$BD$55,21,FALSE),D430=9,VLOOKUP(H430,[1]Film_Workers!$B$2:$BD$55,22,FALSE),D430=10,VLOOKUP(H430,[1]Film_Workers!$B$2:$BD$55,23,FALSE),D430=11,VLOOKUP(H430,[1]Film_Workers!$B$2:$BD$55,24,FALSE),D430=12,VLOOKUP(H430,[1]Film_Workers!$B$2:$BD$55,25,FALSE)),C430=2016,_xlfn.IFS(D430=1,VLOOKUP(H430,[1]Film_Workers!$B$2:$BD$55,26,FALSE),D430=2,VLOOKUP(H430,[1]Film_Workers!$B$2:$BD$55,27,FALSE),D430=3,VLOOKUP(H430,[1]Film_Workers!$B$2:$BD$55,28,FALSE),D430=4,VLOOKUP(H430,[1]Film_Workers!$B$2:$BD$55,29,FALSE),D430=5,VLOOKUP(H430,[1]Film_Workers!$B$2:$BD$55,30,FALSE),D430=6,VLOOKUP(H430,[1]Film_Workers!$B$2:$BD$55,31,FALSE),D430=7,VLOOKUP(H430,[1]Film_Workers!$B$2:$BD$55,32,FALSE),D430=8,VLOOKUP(H430,[1]Film_Workers!$B$2:$BD$55,33,FALSE),D430=9,VLOOKUP(H430,[1]Film_Workers!$B$2:$BD$55,34,FALSE),D430=10,VLOOKUP(H430,[1]Film_Workers!$B$2:$BD$55,35,FALSE),D430=11,VLOOKUP(H430,[1]Film_Workers!$B$2:$BD$55,36,FALSE),D430=12,VLOOKUP(H430,[1]Film_Workers!$B$2:$BD$55,37,FALSE)),C430=2017,_xlfn.IFS(D430=1,VLOOKUP(H430,[1]Film_Workers!$B$2:$BD$55,38,FALSE),D430=2,VLOOKUP(H430,[1]Film_Workers!$B$2:$BD$55,39,FALSE),D430=3,VLOOKUP(H430,[1]Film_Workers!$B$2:$BD$55,40,FALSE),D430=4,VLOOKUP(H430,[1]Film_Workers!$B$2:$BD$55,41,FALSE),D430=5,VLOOKUP(H430,[1]Film_Workers!$B$2:$BD$55,42,FALSE),D430=6,VLOOKUP(H430,[1]Film_Workers!$B$2:$BD$55,43,FALSE),D430=7,VLOOKUP(H430,[1]Film_Workers!$B$2:$BD$55,43,FALSE),D430=8,VLOOKUP(H430,[1]Film_Workers!$B$2:$BD$55,44,FALSE),D430=9,VLOOKUP(H430,[1]Film_Workers!$B$2:$BD$55,45,FALSE),D430=10,VLOOKUP(H430,[1]Film_Workers!$B$2:$BD$55,46,FALSE),D430=11,VLOOKUP(H430,[1]Film_Workers!$B$2:$BD$55,47,FALSE),D430=12,VLOOKUP(H430,[1]Film_Workers!$B$2:$BD$55,48)),C430=2018,_xlfn.IFS(D430=1,VLOOKUP(H430,[1]Film_Workers!$B$2:$BD$55,49,FALSE),D430=2,VLOOKUP(H430,[1]Film_Workers!$B$2:$BD$55,50,FALSE),D430=3,VLOOKUP(H430,[1]Film_Workers!$B$2:$BD$55,51,FALSE),D430=4,VLOOKUP(H430,[1]Film_Workers!$B$2:$BD$55,52,FALSE),D430=5,VLOOKUP(H430,[1]Film_Workers!$B$2:$BD$55,53,FALSE),D430=6,VLOOKUP(H430,[1]Film_Workers!$B$2:$BD$55,54)))</f>
        <v>111021</v>
      </c>
      <c r="W430">
        <f>_xlfn.IFS(C430=2014,_xlfn.IFS(D430=1,VLOOKUP(H430,[1]Priv_Workers!$B$2:$BD$55,2,FALSE),D430=2,VLOOKUP(H430,[1]Priv_Workers!$B$2:$BD$55,3,FALSE),D430=3,VLOOKUP(H430,[1]Priv_Workers!$B$2:$BD$55,4,FALSE),D430=4,VLOOKUP(H430,[1]Priv_Workers!$B$2:$BD$55,5,FALSE),D430=5,VLOOKUP(H430,[1]Priv_Workers!$B$2:$BD$55,6,FALSE),D430=6,VLOOKUP(H430,[1]Priv_Workers!$B$2:$BD$55,7,FALSE),D430=7,VLOOKUP(H430,[1]Priv_Workers!$B$2:$BD$55,8,FALSE),D430=8,VLOOKUP(H430,[1]Priv_Workers!$B$2:$BD$55,9,FALSE),D430=9,VLOOKUP(H430,[1]Priv_Workers!$B$2:$BD$55,10,FALSE),D430=10,VLOOKUP(H430,[1]Priv_Workers!$B$2:$BD$55,11,FALSE),D430=11,VLOOKUP(H430,[1]Priv_Workers!$B$2:$BD$55,12,FALSE),D430=12,VLOOKUP(H430,[1]Priv_Workers!$B$2:$BD$55,13,FALSE)),C430=2015,_xlfn.IFS(D430=1,VLOOKUP(H430,[1]Priv_Workers!$B$2:$BD$55,14,FALSE),D430=2,VLOOKUP(H430,[1]Priv_Workers!$B$2:$BD$55,15,FALSE),D430=3,VLOOKUP(H430,[1]Priv_Workers!$B$2:$BD$55,16,FALSE),D430=4,VLOOKUP(H430,[1]Priv_Workers!$B$2:$BD$55,17,FALSE),D430=5,VLOOKUP(H430,[1]Priv_Workers!$B$2:$BD$55,18,FALSE),D430=6,VLOOKUP(H430,[1]Priv_Workers!$B$2:$BD$55,19,FALSE),D430=7,VLOOKUP(H430,[1]Priv_Workers!$B$2:$BD$55,20,FALSE),D430=8,VLOOKUP(H430,[1]Priv_Workers!$B$2:$BD$55,21,FALSE),D430=9,VLOOKUP(H430,[1]Priv_Workers!$B$2:$BD$55,22,FALSE),D430=10,VLOOKUP(H430,[1]Priv_Workers!$B$2:$BD$55,23,FALSE),D430=11,VLOOKUP(H430,[1]Priv_Workers!$B$2:$BD$55,24,FALSE),D430=12,VLOOKUP(H430,[1]Priv_Workers!$B$2:$BD$55,25,FALSE)),C430=2016,_xlfn.IFS(D430=1,VLOOKUP(H430,[1]Priv_Workers!$B$2:$BD$55,26,FALSE),D430=2,VLOOKUP(H430,[1]Priv_Workers!$B$2:$BD$55,27,FALSE),D430=3,VLOOKUP(H430,[1]Priv_Workers!$B$2:$BD$55,28,FALSE),D430=4,VLOOKUP(H430,[1]Priv_Workers!$B$2:$BD$55,29,FALSE),D430=5,VLOOKUP(H430,[1]Priv_Workers!$B$2:$BD$55,30,FALSE),D430=6,VLOOKUP(H430,[1]Priv_Workers!$B$2:$BD$55,31,FALSE),D430=7,VLOOKUP(H430,[1]Priv_Workers!$B$2:$BD$55,32,FALSE),D430=8,VLOOKUP(H430,[1]Priv_Workers!$B$2:$BD$55,33,FALSE),D430=9,VLOOKUP(H430,[1]Priv_Workers!$B$2:$BD$55,34,FALSE),D430=10,VLOOKUP(H430,[1]Priv_Workers!$B$2:$BD$55,35,FALSE),D430=11,VLOOKUP(H430,[1]Priv_Workers!$B$2:$BD$55,36,FALSE),D430=12,VLOOKUP(H430,[1]Priv_Workers!$B$2:$BD$55,37,FALSE)),C430=2017,_xlfn.IFS(D430=1,VLOOKUP(H430,[1]Priv_Workers!$B$2:$BD$55,38,FALSE),D430=2,VLOOKUP(H430,[1]Priv_Workers!$B$2:$BD$55,39,FALSE),D430=3,VLOOKUP(H430,[1]Priv_Workers!$B$2:$BD$55,40,FALSE),D430=4,VLOOKUP(H430,[1]Priv_Workers!$B$2:$BD$55,41,FALSE),D430=5,VLOOKUP(H430,[1]Priv_Workers!$B$2:$BD$55,42,FALSE),D430=6,VLOOKUP(H430,[1]Priv_Workers!$B$2:$BD$55,43,FALSE),D430=7,VLOOKUP(H430,[1]Priv_Workers!$B$2:$BD$55,43,FALSE),D430=8,VLOOKUP(H430,[1]Priv_Workers!$B$2:$BD$55,44,FALSE),D430=9,VLOOKUP(H430,[1]Priv_Workers!$B$2:$BD$55,45,FALSE),D430=10,VLOOKUP(H430,[1]Priv_Workers!$B$2:$BD$55,46,FALSE),D430=11,VLOOKUP(H430,[1]Priv_Workers!$B$2:$BD$55,47,FALSE),D430=12,VLOOKUP(H430,[1]Priv_Workers!$B$2:$BD$55,48)),C430=2018,_xlfn.IFS(D430=1,VLOOKUP(H430,[1]Priv_Workers!$B$2:$BD$55,49,FALSE),D430=2,VLOOKUP(H430,[1]Priv_Workers!$B$2:$BD$55,50,FALSE),D430=3,VLOOKUP(H430,[1]Priv_Workers!$B$2:$BD$55,51,FALSE),D430=4,VLOOKUP(H430,[1]Priv_Workers!$B$2:$BD$55,52,FALSE),D430=5,VLOOKUP(H430,[1]Priv_Workers!$B$2:$BD$55,53,FALSE),D430=6,VLOOKUP(H430,[1]Priv_Workers!$B$2:$BD$55,54)))</f>
        <v>13678811</v>
      </c>
      <c r="X430" s="3">
        <f t="shared" si="51"/>
        <v>8.1162756031938742E-3</v>
      </c>
      <c r="Y430" s="2">
        <f>_xlfn.IFS(C430=2014, _xlfn.IFS(E430=1, VLOOKUP(H430, [1]Wage_Info!$B$2:$AH$55, 2, FALSE), E430=2, VLOOKUP(H430, [1]Wage_Info!$B$2:$AH$55, 3, FALSE), E430=3, VLOOKUP(H430, [1]Wage_Info!$B$2:$AH$55, 4, FALSE), E430=4, VLOOKUP(H430, [1]Wage_Info!$B$2:$AH$55, 5, FALSE)), C430=2015, _xlfn.IFS(E430=1, VLOOKUP(H430, [1]Wage_Info!$B$2:$AH$55, 6, FALSE), E430=2, VLOOKUP(H430, [1]Wage_Info!$B$2:$AH$55, 7, FALSE), E430=3, VLOOKUP(H430, [1]Wage_Info!$B$2:$AH$55, 8, FALSE), E430=4, VLOOKUP(H430, [1]Wage_Info!$B$2:$AH$55, 9, FALSE)), C430=2016, _xlfn.IFS(E430=1, VLOOKUP(H430, [1]Wage_Info!$B$2:$AH$55, 10, FALSE), E430=2, VLOOKUP(H430, [1]Wage_Info!$B$2:$AH$55, 11, FALSE), E430=3, VLOOKUP(H430, [1]Wage_Info!$B$2:$AH$55, 12, FALSE), E430=4, VLOOKUP(H430, [1]Wage_Info!$B$2:$AH$55, 13, FALSE)), C430=2017, _xlfn.IFS(E430=1, VLOOKUP(H430, [1]Wage_Info!$B$2:$AH$55, 14, FALSE), E430=2, VLOOKUP(H430, [1]Wage_Info!$B$2:$AH$55, 15, FALSE), E430=3, VLOOKUP(H430, [1]Wage_Info!$B$2:$AH$55, 16, FALSE), E430=4, VLOOKUP(H430, [1]Wage_Info!$B$2:$AH$55, 17, FALSE)), C430 = 2018, _xlfn.IFS(E430=1, VLOOKUP(H430, [1]Wage_Info!$B$2:$AH$55, 18, FALSE), E430=3, VLOOKUP(H430, [1]Wage_Info!$B$2:$AH$55, 19, FALSE)))</f>
        <v>2646607067</v>
      </c>
      <c r="Z430" s="2">
        <f>_xlfn.IFS(C430=2014, _xlfn.IFS(E430=1, VLOOKUP(H430, [1]Wage_Info!$B$2:$AL$55, 20, FALSE), E430=2, VLOOKUP(H430, [1]Wage_Info!$B$2:$AL$55, 21, FALSE), E430=3, VLOOKUP(H430, [1]Wage_Info!$B$2:$AL$55, 22, FALSE), E430=4, VLOOKUP(H430, [1]Wage_Info!$B$2:$AL$55, 23, FALSE)), C430=2015, _xlfn.IFS(E430=1, VLOOKUP(H430, [1]Wage_Info!$B$2:$AL$55, 24, FALSE), E430=2, VLOOKUP(H430, [1]Wage_Info!$B$2:$AL$55, 25, FALSE), E430=3, VLOOKUP(H430, [1]Wage_Info!$B$2:$AL$55, 26, FALSE), E430=4, VLOOKUP(H430, [1]Wage_Info!$B$2:$AL$55, 27, FALSE)), C430=2016, _xlfn.IFS(E430=1, VLOOKUP(H430, [1]Wage_Info!$B$2:$AL$55, 28, FALSE), E430=2, VLOOKUP(H430, [1]Wage_Info!$B$2:$AL$55, 29, FALSE), E430=3, VLOOKUP(H430, [1]Wage_Info!$B$2:$AL$55, 30, FALSE), E430=4, VLOOKUP(H430, [1]Wage_Info!$B$2:$AL$55, 31, FALSE)), C430=2017, _xlfn.IFS(E430=1, VLOOKUP(H430, [1]Wage_Info!$B$2:$AL$55, 32, FALSE), E430=2, VLOOKUP(H430, [1]Wage_Info!$B$2:$AL$55, 33, FALSE), E430=3, VLOOKUP(H430, [1]Wage_Info!$B$2:$AL$55, 34, FALSE), E430=4, VLOOKUP(H430, [1]Wage_Info!$B$2:$AL$55, 35, FALSE)), C430 = 2018, _xlfn.IFS(E430=1, VLOOKUP(H430, [1]Wage_Info!$B$2:$AL$55, 36, FALSE), E430=2, VLOOKUP(H430, [1]Wage_Info!$B$2:$AL$55, 37, FALSE)))</f>
        <v>191121259570</v>
      </c>
      <c r="AA430" s="4">
        <f t="shared" si="52"/>
        <v>1.3847789999681615E-2</v>
      </c>
      <c r="AB430">
        <f>[1]Key!C430</f>
        <v>1</v>
      </c>
      <c r="AC430">
        <f t="shared" si="53"/>
        <v>1</v>
      </c>
      <c r="AD430">
        <f t="shared" si="54"/>
        <v>0</v>
      </c>
      <c r="AE430">
        <f t="shared" si="55"/>
        <v>1</v>
      </c>
      <c r="AF430">
        <f>[1]Key!D430</f>
        <v>0</v>
      </c>
    </row>
    <row r="431" spans="1:32" x14ac:dyDescent="0.3">
      <c r="A431">
        <v>430</v>
      </c>
      <c r="B431">
        <v>110</v>
      </c>
      <c r="C431">
        <v>2014</v>
      </c>
      <c r="D431">
        <v>8</v>
      </c>
      <c r="E431">
        <f t="shared" si="48"/>
        <v>3</v>
      </c>
      <c r="F431">
        <v>2015</v>
      </c>
      <c r="G431" t="s">
        <v>40</v>
      </c>
      <c r="H431" s="1">
        <f>VALUE(IF(G431="foreign",53,SUBSTITUTE(G431,G431,VLOOKUP(G431,[1]Key!$G$2:$H$55,2,))))</f>
        <v>5</v>
      </c>
      <c r="I431" t="s">
        <v>40</v>
      </c>
      <c r="J431">
        <f>VALUE(_xlfn.IFS(I431="foreign",53,I431="fictional",54, I431="unspecified", 55, NOT(OR(I431="foreign",I431="fictional")),SUBSTITUTE(I431,I431,VLOOKUP(I431,[1]Key!$G$2:$H$55,2,))))</f>
        <v>5</v>
      </c>
      <c r="K431">
        <f t="shared" si="49"/>
        <v>1</v>
      </c>
      <c r="L431">
        <f>VLOOKUP(H431, [1]Key!$H$2:$K$54, 2)</f>
        <v>3</v>
      </c>
      <c r="M431">
        <f>VLOOKUP(J431, [1]Key!$H$2:$K$54, 2)</f>
        <v>3</v>
      </c>
      <c r="N431">
        <f>VLOOKUP("*"&amp;G431&amp;"*",[1]Key!$N$2:$O$6,2,FALSE)</f>
        <v>4</v>
      </c>
      <c r="O431">
        <f>VLOOKUP("*"&amp;G431&amp;"*",[1]Key!$R$2:$S$11,2,FALSE)</f>
        <v>6</v>
      </c>
      <c r="P431">
        <v>2230</v>
      </c>
      <c r="Q431" s="2">
        <v>18000000</v>
      </c>
      <c r="R431" t="s">
        <v>61</v>
      </c>
      <c r="S431">
        <f>VLOOKUP(R431, [1]Key!$U$2:$V$50, 2, FALSE)</f>
        <v>6</v>
      </c>
      <c r="T431">
        <f t="shared" si="50"/>
        <v>0</v>
      </c>
      <c r="U431">
        <f>_xlfn.IFS(C431=2018, VLOOKUP(H431, '[1]State Pop'!$B$2:$G$55,6),C431=2017, VLOOKUP(H431, '[1]State Pop'!$B$2:$F$55,5),C431=2016, VLOOKUP(H431, '[1]State Pop'!$B$2:$F$55,4), C431=2015, VLOOKUP(H431, '[1]State Pop'!$B$2:$F$55,3), C431=2014, VLOOKUP(H431, '[1]State Pop'!$B$2:$F$55,2))</f>
        <v>38701278</v>
      </c>
      <c r="V431">
        <f>_xlfn.IFS(C431=2014,_xlfn.IFS(D431=1,VLOOKUP(H431,[1]Film_Workers!$B$2:$BD$55,2,FALSE),D431=2,VLOOKUP(H431,[1]Film_Workers!$B$2:$BD$55,3,FALSE),D431=3,VLOOKUP(H431,[1]Film_Workers!$B$2:$BD$55,4,FALSE),D431=4,VLOOKUP(H431,[1]Film_Workers!$B$2:$BD$55,5,FALSE),D431=5,VLOOKUP(H431,[1]Film_Workers!$B$2:$BD$55,6,FALSE),D431=6,VLOOKUP(H431,[1]Film_Workers!$B$2:$BD$55,7,FALSE),D431=7,VLOOKUP(H431,[1]Film_Workers!$B$2:$BD$55,8,FALSE),D431=8,VLOOKUP(H431,[1]Film_Workers!$B$2:$BD$55,9,FALSE),D431=9,VLOOKUP(H431,[1]Film_Workers!$B$2:$BD$55,10,FALSE),D431=10,VLOOKUP(H431,[1]Film_Workers!$B$2:$BD$55,11,FALSE),D431=11,VLOOKUP(H431,[1]Film_Workers!$B$2:$BD$55,12,FALSE),D431=12,VLOOKUP(H431,[1]Film_Workers!$B$2:$BD$55,13,FALSE)),C431=2015,_xlfn.IFS(D431=1,VLOOKUP(H431,[1]Film_Workers!$B$2:$BD$55,14,FALSE),D431=2,VLOOKUP(H431,[1]Film_Workers!$B$2:$BD$55,15,FALSE),D431=3,VLOOKUP(H431,[1]Film_Workers!$B$2:$BD$55,16,FALSE),D431=4,VLOOKUP(H431,[1]Film_Workers!$B$2:$BD$55,17,FALSE),D431=5,VLOOKUP(H431,[1]Film_Workers!$B$2:$BD$55,18,FALSE),D431=6,VLOOKUP(H431,[1]Film_Workers!$B$2:$BD$55,19,FALSE),D431=7,VLOOKUP(H431,[1]Film_Workers!$B$2:$BD$55,20,FALSE),D431=8,VLOOKUP(H431,[1]Film_Workers!$B$2:$BD$55,21,FALSE),D431=9,VLOOKUP(H431,[1]Film_Workers!$B$2:$BD$55,22,FALSE),D431=10,VLOOKUP(H431,[1]Film_Workers!$B$2:$BD$55,23,FALSE),D431=11,VLOOKUP(H431,[1]Film_Workers!$B$2:$BD$55,24,FALSE),D431=12,VLOOKUP(H431,[1]Film_Workers!$B$2:$BD$55,25,FALSE)),C431=2016,_xlfn.IFS(D431=1,VLOOKUP(H431,[1]Film_Workers!$B$2:$BD$55,26,FALSE),D431=2,VLOOKUP(H431,[1]Film_Workers!$B$2:$BD$55,27,FALSE),D431=3,VLOOKUP(H431,[1]Film_Workers!$B$2:$BD$55,28,FALSE),D431=4,VLOOKUP(H431,[1]Film_Workers!$B$2:$BD$55,29,FALSE),D431=5,VLOOKUP(H431,[1]Film_Workers!$B$2:$BD$55,30,FALSE),D431=6,VLOOKUP(H431,[1]Film_Workers!$B$2:$BD$55,31,FALSE),D431=7,VLOOKUP(H431,[1]Film_Workers!$B$2:$BD$55,32,FALSE),D431=8,VLOOKUP(H431,[1]Film_Workers!$B$2:$BD$55,33,FALSE),D431=9,VLOOKUP(H431,[1]Film_Workers!$B$2:$BD$55,34,FALSE),D431=10,VLOOKUP(H431,[1]Film_Workers!$B$2:$BD$55,35,FALSE),D431=11,VLOOKUP(H431,[1]Film_Workers!$B$2:$BD$55,36,FALSE),D431=12,VLOOKUP(H431,[1]Film_Workers!$B$2:$BD$55,37,FALSE)),C431=2017,_xlfn.IFS(D431=1,VLOOKUP(H431,[1]Film_Workers!$B$2:$BD$55,38,FALSE),D431=2,VLOOKUP(H431,[1]Film_Workers!$B$2:$BD$55,39,FALSE),D431=3,VLOOKUP(H431,[1]Film_Workers!$B$2:$BD$55,40,FALSE),D431=4,VLOOKUP(H431,[1]Film_Workers!$B$2:$BD$55,41,FALSE),D431=5,VLOOKUP(H431,[1]Film_Workers!$B$2:$BD$55,42,FALSE),D431=6,VLOOKUP(H431,[1]Film_Workers!$B$2:$BD$55,43,FALSE),D431=7,VLOOKUP(H431,[1]Film_Workers!$B$2:$BD$55,43,FALSE),D431=8,VLOOKUP(H431,[1]Film_Workers!$B$2:$BD$55,44,FALSE),D431=9,VLOOKUP(H431,[1]Film_Workers!$B$2:$BD$55,45,FALSE),D431=10,VLOOKUP(H431,[1]Film_Workers!$B$2:$BD$55,46,FALSE),D431=11,VLOOKUP(H431,[1]Film_Workers!$B$2:$BD$55,47,FALSE),D431=12,VLOOKUP(H431,[1]Film_Workers!$B$2:$BD$55,48)),C431=2018,_xlfn.IFS(D431=1,VLOOKUP(H431,[1]Film_Workers!$B$2:$BD$55,49,FALSE),D431=2,VLOOKUP(H431,[1]Film_Workers!$B$2:$BD$55,50,FALSE),D431=3,VLOOKUP(H431,[1]Film_Workers!$B$2:$BD$55,51,FALSE),D431=4,VLOOKUP(H431,[1]Film_Workers!$B$2:$BD$55,52,FALSE),D431=5,VLOOKUP(H431,[1]Film_Workers!$B$2:$BD$55,53,FALSE),D431=6,VLOOKUP(H431,[1]Film_Workers!$B$2:$BD$55,54)))</f>
        <v>111021</v>
      </c>
      <c r="W431">
        <f>_xlfn.IFS(C431=2014,_xlfn.IFS(D431=1,VLOOKUP(H431,[1]Priv_Workers!$B$2:$BD$55,2,FALSE),D431=2,VLOOKUP(H431,[1]Priv_Workers!$B$2:$BD$55,3,FALSE),D431=3,VLOOKUP(H431,[1]Priv_Workers!$B$2:$BD$55,4,FALSE),D431=4,VLOOKUP(H431,[1]Priv_Workers!$B$2:$BD$55,5,FALSE),D431=5,VLOOKUP(H431,[1]Priv_Workers!$B$2:$BD$55,6,FALSE),D431=6,VLOOKUP(H431,[1]Priv_Workers!$B$2:$BD$55,7,FALSE),D431=7,VLOOKUP(H431,[1]Priv_Workers!$B$2:$BD$55,8,FALSE),D431=8,VLOOKUP(H431,[1]Priv_Workers!$B$2:$BD$55,9,FALSE),D431=9,VLOOKUP(H431,[1]Priv_Workers!$B$2:$BD$55,10,FALSE),D431=10,VLOOKUP(H431,[1]Priv_Workers!$B$2:$BD$55,11,FALSE),D431=11,VLOOKUP(H431,[1]Priv_Workers!$B$2:$BD$55,12,FALSE),D431=12,VLOOKUP(H431,[1]Priv_Workers!$B$2:$BD$55,13,FALSE)),C431=2015,_xlfn.IFS(D431=1,VLOOKUP(H431,[1]Priv_Workers!$B$2:$BD$55,14,FALSE),D431=2,VLOOKUP(H431,[1]Priv_Workers!$B$2:$BD$55,15,FALSE),D431=3,VLOOKUP(H431,[1]Priv_Workers!$B$2:$BD$55,16,FALSE),D431=4,VLOOKUP(H431,[1]Priv_Workers!$B$2:$BD$55,17,FALSE),D431=5,VLOOKUP(H431,[1]Priv_Workers!$B$2:$BD$55,18,FALSE),D431=6,VLOOKUP(H431,[1]Priv_Workers!$B$2:$BD$55,19,FALSE),D431=7,VLOOKUP(H431,[1]Priv_Workers!$B$2:$BD$55,20,FALSE),D431=8,VLOOKUP(H431,[1]Priv_Workers!$B$2:$BD$55,21,FALSE),D431=9,VLOOKUP(H431,[1]Priv_Workers!$B$2:$BD$55,22,FALSE),D431=10,VLOOKUP(H431,[1]Priv_Workers!$B$2:$BD$55,23,FALSE),D431=11,VLOOKUP(H431,[1]Priv_Workers!$B$2:$BD$55,24,FALSE),D431=12,VLOOKUP(H431,[1]Priv_Workers!$B$2:$BD$55,25,FALSE)),C431=2016,_xlfn.IFS(D431=1,VLOOKUP(H431,[1]Priv_Workers!$B$2:$BD$55,26,FALSE),D431=2,VLOOKUP(H431,[1]Priv_Workers!$B$2:$BD$55,27,FALSE),D431=3,VLOOKUP(H431,[1]Priv_Workers!$B$2:$BD$55,28,FALSE),D431=4,VLOOKUP(H431,[1]Priv_Workers!$B$2:$BD$55,29,FALSE),D431=5,VLOOKUP(H431,[1]Priv_Workers!$B$2:$BD$55,30,FALSE),D431=6,VLOOKUP(H431,[1]Priv_Workers!$B$2:$BD$55,31,FALSE),D431=7,VLOOKUP(H431,[1]Priv_Workers!$B$2:$BD$55,32,FALSE),D431=8,VLOOKUP(H431,[1]Priv_Workers!$B$2:$BD$55,33,FALSE),D431=9,VLOOKUP(H431,[1]Priv_Workers!$B$2:$BD$55,34,FALSE),D431=10,VLOOKUP(H431,[1]Priv_Workers!$B$2:$BD$55,35,FALSE),D431=11,VLOOKUP(H431,[1]Priv_Workers!$B$2:$BD$55,36,FALSE),D431=12,VLOOKUP(H431,[1]Priv_Workers!$B$2:$BD$55,37,FALSE)),C431=2017,_xlfn.IFS(D431=1,VLOOKUP(H431,[1]Priv_Workers!$B$2:$BD$55,38,FALSE),D431=2,VLOOKUP(H431,[1]Priv_Workers!$B$2:$BD$55,39,FALSE),D431=3,VLOOKUP(H431,[1]Priv_Workers!$B$2:$BD$55,40,FALSE),D431=4,VLOOKUP(H431,[1]Priv_Workers!$B$2:$BD$55,41,FALSE),D431=5,VLOOKUP(H431,[1]Priv_Workers!$B$2:$BD$55,42,FALSE),D431=6,VLOOKUP(H431,[1]Priv_Workers!$B$2:$BD$55,43,FALSE),D431=7,VLOOKUP(H431,[1]Priv_Workers!$B$2:$BD$55,43,FALSE),D431=8,VLOOKUP(H431,[1]Priv_Workers!$B$2:$BD$55,44,FALSE),D431=9,VLOOKUP(H431,[1]Priv_Workers!$B$2:$BD$55,45,FALSE),D431=10,VLOOKUP(H431,[1]Priv_Workers!$B$2:$BD$55,46,FALSE),D431=11,VLOOKUP(H431,[1]Priv_Workers!$B$2:$BD$55,47,FALSE),D431=12,VLOOKUP(H431,[1]Priv_Workers!$B$2:$BD$55,48)),C431=2018,_xlfn.IFS(D431=1,VLOOKUP(H431,[1]Priv_Workers!$B$2:$BD$55,49,FALSE),D431=2,VLOOKUP(H431,[1]Priv_Workers!$B$2:$BD$55,50,FALSE),D431=3,VLOOKUP(H431,[1]Priv_Workers!$B$2:$BD$55,51,FALSE),D431=4,VLOOKUP(H431,[1]Priv_Workers!$B$2:$BD$55,52,FALSE),D431=5,VLOOKUP(H431,[1]Priv_Workers!$B$2:$BD$55,53,FALSE),D431=6,VLOOKUP(H431,[1]Priv_Workers!$B$2:$BD$55,54)))</f>
        <v>13678811</v>
      </c>
      <c r="X431" s="3">
        <f t="shared" si="51"/>
        <v>8.1162756031938742E-3</v>
      </c>
      <c r="Y431" s="2">
        <f>_xlfn.IFS(C431=2014, _xlfn.IFS(E431=1, VLOOKUP(H431, [1]Wage_Info!$B$2:$AH$55, 2, FALSE), E431=2, VLOOKUP(H431, [1]Wage_Info!$B$2:$AH$55, 3, FALSE), E431=3, VLOOKUP(H431, [1]Wage_Info!$B$2:$AH$55, 4, FALSE), E431=4, VLOOKUP(H431, [1]Wage_Info!$B$2:$AH$55, 5, FALSE)), C431=2015, _xlfn.IFS(E431=1, VLOOKUP(H431, [1]Wage_Info!$B$2:$AH$55, 6, FALSE), E431=2, VLOOKUP(H431, [1]Wage_Info!$B$2:$AH$55, 7, FALSE), E431=3, VLOOKUP(H431, [1]Wage_Info!$B$2:$AH$55, 8, FALSE), E431=4, VLOOKUP(H431, [1]Wage_Info!$B$2:$AH$55, 9, FALSE)), C431=2016, _xlfn.IFS(E431=1, VLOOKUP(H431, [1]Wage_Info!$B$2:$AH$55, 10, FALSE), E431=2, VLOOKUP(H431, [1]Wage_Info!$B$2:$AH$55, 11, FALSE), E431=3, VLOOKUP(H431, [1]Wage_Info!$B$2:$AH$55, 12, FALSE), E431=4, VLOOKUP(H431, [1]Wage_Info!$B$2:$AH$55, 13, FALSE)), C431=2017, _xlfn.IFS(E431=1, VLOOKUP(H431, [1]Wage_Info!$B$2:$AH$55, 14, FALSE), E431=2, VLOOKUP(H431, [1]Wage_Info!$B$2:$AH$55, 15, FALSE), E431=3, VLOOKUP(H431, [1]Wage_Info!$B$2:$AH$55, 16, FALSE), E431=4, VLOOKUP(H431, [1]Wage_Info!$B$2:$AH$55, 17, FALSE)), C431 = 2018, _xlfn.IFS(E431=1, VLOOKUP(H431, [1]Wage_Info!$B$2:$AH$55, 18, FALSE), E431=3, VLOOKUP(H431, [1]Wage_Info!$B$2:$AH$55, 19, FALSE)))</f>
        <v>2646607067</v>
      </c>
      <c r="Z431" s="2">
        <f>_xlfn.IFS(C431=2014, _xlfn.IFS(E431=1, VLOOKUP(H431, [1]Wage_Info!$B$2:$AL$55, 20, FALSE), E431=2, VLOOKUP(H431, [1]Wage_Info!$B$2:$AL$55, 21, FALSE), E431=3, VLOOKUP(H431, [1]Wage_Info!$B$2:$AL$55, 22, FALSE), E431=4, VLOOKUP(H431, [1]Wage_Info!$B$2:$AL$55, 23, FALSE)), C431=2015, _xlfn.IFS(E431=1, VLOOKUP(H431, [1]Wage_Info!$B$2:$AL$55, 24, FALSE), E431=2, VLOOKUP(H431, [1]Wage_Info!$B$2:$AL$55, 25, FALSE), E431=3, VLOOKUP(H431, [1]Wage_Info!$B$2:$AL$55, 26, FALSE), E431=4, VLOOKUP(H431, [1]Wage_Info!$B$2:$AL$55, 27, FALSE)), C431=2016, _xlfn.IFS(E431=1, VLOOKUP(H431, [1]Wage_Info!$B$2:$AL$55, 28, FALSE), E431=2, VLOOKUP(H431, [1]Wage_Info!$B$2:$AL$55, 29, FALSE), E431=3, VLOOKUP(H431, [1]Wage_Info!$B$2:$AL$55, 30, FALSE), E431=4, VLOOKUP(H431, [1]Wage_Info!$B$2:$AL$55, 31, FALSE)), C431=2017, _xlfn.IFS(E431=1, VLOOKUP(H431, [1]Wage_Info!$B$2:$AL$55, 32, FALSE), E431=2, VLOOKUP(H431, [1]Wage_Info!$B$2:$AL$55, 33, FALSE), E431=3, VLOOKUP(H431, [1]Wage_Info!$B$2:$AL$55, 34, FALSE), E431=4, VLOOKUP(H431, [1]Wage_Info!$B$2:$AL$55, 35, FALSE)), C431 = 2018, _xlfn.IFS(E431=1, VLOOKUP(H431, [1]Wage_Info!$B$2:$AL$55, 36, FALSE), E431=2, VLOOKUP(H431, [1]Wage_Info!$B$2:$AL$55, 37, FALSE)))</f>
        <v>191121259570</v>
      </c>
      <c r="AA431" s="4">
        <f t="shared" si="52"/>
        <v>1.3847789999681615E-2</v>
      </c>
      <c r="AB431">
        <f>[1]Key!C431</f>
        <v>1</v>
      </c>
      <c r="AC431">
        <f t="shared" si="53"/>
        <v>1</v>
      </c>
      <c r="AD431">
        <f t="shared" si="54"/>
        <v>0</v>
      </c>
      <c r="AE431">
        <f t="shared" si="55"/>
        <v>1</v>
      </c>
      <c r="AF431">
        <f>[1]Key!D431</f>
        <v>0</v>
      </c>
    </row>
    <row r="432" spans="1:32" x14ac:dyDescent="0.3">
      <c r="A432">
        <v>431</v>
      </c>
      <c r="B432">
        <v>111</v>
      </c>
      <c r="C432">
        <v>2014</v>
      </c>
      <c r="D432">
        <v>9</v>
      </c>
      <c r="E432">
        <f t="shared" si="48"/>
        <v>3</v>
      </c>
      <c r="F432">
        <v>2015</v>
      </c>
      <c r="G432" t="s">
        <v>75</v>
      </c>
      <c r="H432" s="1">
        <f>VALUE(IF(G432="foreign",53,SUBSTITUTE(G432,G432,VLOOKUP(G432,[1]Key!$G$2:$H$55,2,))))</f>
        <v>19</v>
      </c>
      <c r="I432" t="s">
        <v>32</v>
      </c>
      <c r="J432">
        <f>VALUE(_xlfn.IFS(I432="foreign",53,I432="fictional",54, I432="unspecified", 55, NOT(OR(I432="foreign",I432="fictional")),SUBSTITUTE(I432,I432,VLOOKUP(I432,[1]Key!$G$2:$H$55,2,))))</f>
        <v>53</v>
      </c>
      <c r="K432">
        <f t="shared" si="49"/>
        <v>0</v>
      </c>
      <c r="L432">
        <f>VLOOKUP(H432, [1]Key!$H$2:$K$54, 2)</f>
        <v>4</v>
      </c>
      <c r="M432">
        <f>VLOOKUP(J432, [1]Key!$H$2:$K$54, 2)</f>
        <v>0</v>
      </c>
      <c r="N432">
        <f>VLOOKUP("*"&amp;G432&amp;"*",[1]Key!$N$2:$O$6,2,FALSE)</f>
        <v>3</v>
      </c>
      <c r="O432">
        <f>VLOOKUP("*"&amp;G432&amp;"*",[1]Key!$R$2:$S$11,2,FALSE)</f>
        <v>9</v>
      </c>
      <c r="P432">
        <v>2202</v>
      </c>
      <c r="Q432" s="2">
        <v>28000000</v>
      </c>
      <c r="R432" t="s">
        <v>37</v>
      </c>
      <c r="S432">
        <f>VLOOKUP(R432, [1]Key!$U$2:$V$50, 2, FALSE)</f>
        <v>3</v>
      </c>
      <c r="T432">
        <f t="shared" si="50"/>
        <v>0</v>
      </c>
      <c r="U432">
        <f>_xlfn.IFS(C432=2018, VLOOKUP(H432, '[1]State Pop'!$B$2:$G$55,6),C432=2017, VLOOKUP(H432, '[1]State Pop'!$B$2:$F$55,5),C432=2016, VLOOKUP(H432, '[1]State Pop'!$B$2:$F$55,4), C432=2015, VLOOKUP(H432, '[1]State Pop'!$B$2:$F$55,3), C432=2014, VLOOKUP(H432, '[1]State Pop'!$B$2:$F$55,2))</f>
        <v>4648797</v>
      </c>
      <c r="V432">
        <f>_xlfn.IFS(C432=2014,_xlfn.IFS(D432=1,VLOOKUP(H432,[1]Film_Workers!$B$2:$BD$55,2,FALSE),D432=2,VLOOKUP(H432,[1]Film_Workers!$B$2:$BD$55,3,FALSE),D432=3,VLOOKUP(H432,[1]Film_Workers!$B$2:$BD$55,4,FALSE),D432=4,VLOOKUP(H432,[1]Film_Workers!$B$2:$BD$55,5,FALSE),D432=5,VLOOKUP(H432,[1]Film_Workers!$B$2:$BD$55,6,FALSE),D432=6,VLOOKUP(H432,[1]Film_Workers!$B$2:$BD$55,7,FALSE),D432=7,VLOOKUP(H432,[1]Film_Workers!$B$2:$BD$55,8,FALSE),D432=8,VLOOKUP(H432,[1]Film_Workers!$B$2:$BD$55,9,FALSE),D432=9,VLOOKUP(H432,[1]Film_Workers!$B$2:$BD$55,10,FALSE),D432=10,VLOOKUP(H432,[1]Film_Workers!$B$2:$BD$55,11,FALSE),D432=11,VLOOKUP(H432,[1]Film_Workers!$B$2:$BD$55,12,FALSE),D432=12,VLOOKUP(H432,[1]Film_Workers!$B$2:$BD$55,13,FALSE)),C432=2015,_xlfn.IFS(D432=1,VLOOKUP(H432,[1]Film_Workers!$B$2:$BD$55,14,FALSE),D432=2,VLOOKUP(H432,[1]Film_Workers!$B$2:$BD$55,15,FALSE),D432=3,VLOOKUP(H432,[1]Film_Workers!$B$2:$BD$55,16,FALSE),D432=4,VLOOKUP(H432,[1]Film_Workers!$B$2:$BD$55,17,FALSE),D432=5,VLOOKUP(H432,[1]Film_Workers!$B$2:$BD$55,18,FALSE),D432=6,VLOOKUP(H432,[1]Film_Workers!$B$2:$BD$55,19,FALSE),D432=7,VLOOKUP(H432,[1]Film_Workers!$B$2:$BD$55,20,FALSE),D432=8,VLOOKUP(H432,[1]Film_Workers!$B$2:$BD$55,21,FALSE),D432=9,VLOOKUP(H432,[1]Film_Workers!$B$2:$BD$55,22,FALSE),D432=10,VLOOKUP(H432,[1]Film_Workers!$B$2:$BD$55,23,FALSE),D432=11,VLOOKUP(H432,[1]Film_Workers!$B$2:$BD$55,24,FALSE),D432=12,VLOOKUP(H432,[1]Film_Workers!$B$2:$BD$55,25,FALSE)),C432=2016,_xlfn.IFS(D432=1,VLOOKUP(H432,[1]Film_Workers!$B$2:$BD$55,26,FALSE),D432=2,VLOOKUP(H432,[1]Film_Workers!$B$2:$BD$55,27,FALSE),D432=3,VLOOKUP(H432,[1]Film_Workers!$B$2:$BD$55,28,FALSE),D432=4,VLOOKUP(H432,[1]Film_Workers!$B$2:$BD$55,29,FALSE),D432=5,VLOOKUP(H432,[1]Film_Workers!$B$2:$BD$55,30,FALSE),D432=6,VLOOKUP(H432,[1]Film_Workers!$B$2:$BD$55,31,FALSE),D432=7,VLOOKUP(H432,[1]Film_Workers!$B$2:$BD$55,32,FALSE),D432=8,VLOOKUP(H432,[1]Film_Workers!$B$2:$BD$55,33,FALSE),D432=9,VLOOKUP(H432,[1]Film_Workers!$B$2:$BD$55,34,FALSE),D432=10,VLOOKUP(H432,[1]Film_Workers!$B$2:$BD$55,35,FALSE),D432=11,VLOOKUP(H432,[1]Film_Workers!$B$2:$BD$55,36,FALSE),D432=12,VLOOKUP(H432,[1]Film_Workers!$B$2:$BD$55,37,FALSE)),C432=2017,_xlfn.IFS(D432=1,VLOOKUP(H432,[1]Film_Workers!$B$2:$BD$55,38,FALSE),D432=2,VLOOKUP(H432,[1]Film_Workers!$B$2:$BD$55,39,FALSE),D432=3,VLOOKUP(H432,[1]Film_Workers!$B$2:$BD$55,40,FALSE),D432=4,VLOOKUP(H432,[1]Film_Workers!$B$2:$BD$55,41,FALSE),D432=5,VLOOKUP(H432,[1]Film_Workers!$B$2:$BD$55,42,FALSE),D432=6,VLOOKUP(H432,[1]Film_Workers!$B$2:$BD$55,43,FALSE),D432=7,VLOOKUP(H432,[1]Film_Workers!$B$2:$BD$55,43,FALSE),D432=8,VLOOKUP(H432,[1]Film_Workers!$B$2:$BD$55,44,FALSE),D432=9,VLOOKUP(H432,[1]Film_Workers!$B$2:$BD$55,45,FALSE),D432=10,VLOOKUP(H432,[1]Film_Workers!$B$2:$BD$55,46,FALSE),D432=11,VLOOKUP(H432,[1]Film_Workers!$B$2:$BD$55,47,FALSE),D432=12,VLOOKUP(H432,[1]Film_Workers!$B$2:$BD$55,48)),C432=2018,_xlfn.IFS(D432=1,VLOOKUP(H432,[1]Film_Workers!$B$2:$BD$55,49,FALSE),D432=2,VLOOKUP(H432,[1]Film_Workers!$B$2:$BD$55,50,FALSE),D432=3,VLOOKUP(H432,[1]Film_Workers!$B$2:$BD$55,51,FALSE),D432=4,VLOOKUP(H432,[1]Film_Workers!$B$2:$BD$55,52,FALSE),D432=5,VLOOKUP(H432,[1]Film_Workers!$B$2:$BD$55,53,FALSE),D432=6,VLOOKUP(H432,[1]Film_Workers!$B$2:$BD$55,54)))</f>
        <v>3582</v>
      </c>
      <c r="W432">
        <f>_xlfn.IFS(C432=2014,_xlfn.IFS(D432=1,VLOOKUP(H432,[1]Priv_Workers!$B$2:$BD$55,2,FALSE),D432=2,VLOOKUP(H432,[1]Priv_Workers!$B$2:$BD$55,3,FALSE),D432=3,VLOOKUP(H432,[1]Priv_Workers!$B$2:$BD$55,4,FALSE),D432=4,VLOOKUP(H432,[1]Priv_Workers!$B$2:$BD$55,5,FALSE),D432=5,VLOOKUP(H432,[1]Priv_Workers!$B$2:$BD$55,6,FALSE),D432=6,VLOOKUP(H432,[1]Priv_Workers!$B$2:$BD$55,7,FALSE),D432=7,VLOOKUP(H432,[1]Priv_Workers!$B$2:$BD$55,8,FALSE),D432=8,VLOOKUP(H432,[1]Priv_Workers!$B$2:$BD$55,9,FALSE),D432=9,VLOOKUP(H432,[1]Priv_Workers!$B$2:$BD$55,10,FALSE),D432=10,VLOOKUP(H432,[1]Priv_Workers!$B$2:$BD$55,11,FALSE),D432=11,VLOOKUP(H432,[1]Priv_Workers!$B$2:$BD$55,12,FALSE),D432=12,VLOOKUP(H432,[1]Priv_Workers!$B$2:$BD$55,13,FALSE)),C432=2015,_xlfn.IFS(D432=1,VLOOKUP(H432,[1]Priv_Workers!$B$2:$BD$55,14,FALSE),D432=2,VLOOKUP(H432,[1]Priv_Workers!$B$2:$BD$55,15,FALSE),D432=3,VLOOKUP(H432,[1]Priv_Workers!$B$2:$BD$55,16,FALSE),D432=4,VLOOKUP(H432,[1]Priv_Workers!$B$2:$BD$55,17,FALSE),D432=5,VLOOKUP(H432,[1]Priv_Workers!$B$2:$BD$55,18,FALSE),D432=6,VLOOKUP(H432,[1]Priv_Workers!$B$2:$BD$55,19,FALSE),D432=7,VLOOKUP(H432,[1]Priv_Workers!$B$2:$BD$55,20,FALSE),D432=8,VLOOKUP(H432,[1]Priv_Workers!$B$2:$BD$55,21,FALSE),D432=9,VLOOKUP(H432,[1]Priv_Workers!$B$2:$BD$55,22,FALSE),D432=10,VLOOKUP(H432,[1]Priv_Workers!$B$2:$BD$55,23,FALSE),D432=11,VLOOKUP(H432,[1]Priv_Workers!$B$2:$BD$55,24,FALSE),D432=12,VLOOKUP(H432,[1]Priv_Workers!$B$2:$BD$55,25,FALSE)),C432=2016,_xlfn.IFS(D432=1,VLOOKUP(H432,[1]Priv_Workers!$B$2:$BD$55,26,FALSE),D432=2,VLOOKUP(H432,[1]Priv_Workers!$B$2:$BD$55,27,FALSE),D432=3,VLOOKUP(H432,[1]Priv_Workers!$B$2:$BD$55,28,FALSE),D432=4,VLOOKUP(H432,[1]Priv_Workers!$B$2:$BD$55,29,FALSE),D432=5,VLOOKUP(H432,[1]Priv_Workers!$B$2:$BD$55,30,FALSE),D432=6,VLOOKUP(H432,[1]Priv_Workers!$B$2:$BD$55,31,FALSE),D432=7,VLOOKUP(H432,[1]Priv_Workers!$B$2:$BD$55,32,FALSE),D432=8,VLOOKUP(H432,[1]Priv_Workers!$B$2:$BD$55,33,FALSE),D432=9,VLOOKUP(H432,[1]Priv_Workers!$B$2:$BD$55,34,FALSE),D432=10,VLOOKUP(H432,[1]Priv_Workers!$B$2:$BD$55,35,FALSE),D432=11,VLOOKUP(H432,[1]Priv_Workers!$B$2:$BD$55,36,FALSE),D432=12,VLOOKUP(H432,[1]Priv_Workers!$B$2:$BD$55,37,FALSE)),C432=2017,_xlfn.IFS(D432=1,VLOOKUP(H432,[1]Priv_Workers!$B$2:$BD$55,38,FALSE),D432=2,VLOOKUP(H432,[1]Priv_Workers!$B$2:$BD$55,39,FALSE),D432=3,VLOOKUP(H432,[1]Priv_Workers!$B$2:$BD$55,40,FALSE),D432=4,VLOOKUP(H432,[1]Priv_Workers!$B$2:$BD$55,41,FALSE),D432=5,VLOOKUP(H432,[1]Priv_Workers!$B$2:$BD$55,42,FALSE),D432=6,VLOOKUP(H432,[1]Priv_Workers!$B$2:$BD$55,43,FALSE),D432=7,VLOOKUP(H432,[1]Priv_Workers!$B$2:$BD$55,43,FALSE),D432=8,VLOOKUP(H432,[1]Priv_Workers!$B$2:$BD$55,44,FALSE),D432=9,VLOOKUP(H432,[1]Priv_Workers!$B$2:$BD$55,45,FALSE),D432=10,VLOOKUP(H432,[1]Priv_Workers!$B$2:$BD$55,46,FALSE),D432=11,VLOOKUP(H432,[1]Priv_Workers!$B$2:$BD$55,47,FALSE),D432=12,VLOOKUP(H432,[1]Priv_Workers!$B$2:$BD$55,48)),C432=2018,_xlfn.IFS(D432=1,VLOOKUP(H432,[1]Priv_Workers!$B$2:$BD$55,49,FALSE),D432=2,VLOOKUP(H432,[1]Priv_Workers!$B$2:$BD$55,50,FALSE),D432=3,VLOOKUP(H432,[1]Priv_Workers!$B$2:$BD$55,51,FALSE),D432=4,VLOOKUP(H432,[1]Priv_Workers!$B$2:$BD$55,52,FALSE),D432=5,VLOOKUP(H432,[1]Priv_Workers!$B$2:$BD$55,53,FALSE),D432=6,VLOOKUP(H432,[1]Priv_Workers!$B$2:$BD$55,54)))</f>
        <v>1616851</v>
      </c>
      <c r="X432" s="3">
        <f t="shared" si="51"/>
        <v>2.2154174998190927E-3</v>
      </c>
      <c r="Y432" s="2">
        <f>_xlfn.IFS(C432=2014, _xlfn.IFS(E432=1, VLOOKUP(H432, [1]Wage_Info!$B$2:$AH$55, 2, FALSE), E432=2, VLOOKUP(H432, [1]Wage_Info!$B$2:$AH$55, 3, FALSE), E432=3, VLOOKUP(H432, [1]Wage_Info!$B$2:$AH$55, 4, FALSE), E432=4, VLOOKUP(H432, [1]Wage_Info!$B$2:$AH$55, 5, FALSE)), C432=2015, _xlfn.IFS(E432=1, VLOOKUP(H432, [1]Wage_Info!$B$2:$AH$55, 6, FALSE), E432=2, VLOOKUP(H432, [1]Wage_Info!$B$2:$AH$55, 7, FALSE), E432=3, VLOOKUP(H432, [1]Wage_Info!$B$2:$AH$55, 8, FALSE), E432=4, VLOOKUP(H432, [1]Wage_Info!$B$2:$AH$55, 9, FALSE)), C432=2016, _xlfn.IFS(E432=1, VLOOKUP(H432, [1]Wage_Info!$B$2:$AH$55, 10, FALSE), E432=2, VLOOKUP(H432, [1]Wage_Info!$B$2:$AH$55, 11, FALSE), E432=3, VLOOKUP(H432, [1]Wage_Info!$B$2:$AH$55, 12, FALSE), E432=4, VLOOKUP(H432, [1]Wage_Info!$B$2:$AH$55, 13, FALSE)), C432=2017, _xlfn.IFS(E432=1, VLOOKUP(H432, [1]Wage_Info!$B$2:$AH$55, 14, FALSE), E432=2, VLOOKUP(H432, [1]Wage_Info!$B$2:$AH$55, 15, FALSE), E432=3, VLOOKUP(H432, [1]Wage_Info!$B$2:$AH$55, 16, FALSE), E432=4, VLOOKUP(H432, [1]Wage_Info!$B$2:$AH$55, 17, FALSE)), C432 = 2018, _xlfn.IFS(E432=1, VLOOKUP(H432, [1]Wage_Info!$B$2:$AH$55, 18, FALSE), E432=3, VLOOKUP(H432, [1]Wage_Info!$B$2:$AH$55, 19, FALSE)))</f>
        <v>55878890</v>
      </c>
      <c r="Z432" s="2">
        <f>_xlfn.IFS(C432=2014, _xlfn.IFS(E432=1, VLOOKUP(H432, [1]Wage_Info!$B$2:$AL$55, 20, FALSE), E432=2, VLOOKUP(H432, [1]Wage_Info!$B$2:$AL$55, 21, FALSE), E432=3, VLOOKUP(H432, [1]Wage_Info!$B$2:$AL$55, 22, FALSE), E432=4, VLOOKUP(H432, [1]Wage_Info!$B$2:$AL$55, 23, FALSE)), C432=2015, _xlfn.IFS(E432=1, VLOOKUP(H432, [1]Wage_Info!$B$2:$AL$55, 24, FALSE), E432=2, VLOOKUP(H432, [1]Wage_Info!$B$2:$AL$55, 25, FALSE), E432=3, VLOOKUP(H432, [1]Wage_Info!$B$2:$AL$55, 26, FALSE), E432=4, VLOOKUP(H432, [1]Wage_Info!$B$2:$AL$55, 27, FALSE)), C432=2016, _xlfn.IFS(E432=1, VLOOKUP(H432, [1]Wage_Info!$B$2:$AL$55, 28, FALSE), E432=2, VLOOKUP(H432, [1]Wage_Info!$B$2:$AL$55, 29, FALSE), E432=3, VLOOKUP(H432, [1]Wage_Info!$B$2:$AL$55, 30, FALSE), E432=4, VLOOKUP(H432, [1]Wage_Info!$B$2:$AL$55, 31, FALSE)), C432=2017, _xlfn.IFS(E432=1, VLOOKUP(H432, [1]Wage_Info!$B$2:$AL$55, 32, FALSE), E432=2, VLOOKUP(H432, [1]Wage_Info!$B$2:$AL$55, 33, FALSE), E432=3, VLOOKUP(H432, [1]Wage_Info!$B$2:$AL$55, 34, FALSE), E432=4, VLOOKUP(H432, [1]Wage_Info!$B$2:$AL$55, 35, FALSE)), C432 = 2018, _xlfn.IFS(E432=1, VLOOKUP(H432, [1]Wage_Info!$B$2:$AL$55, 36, FALSE), E432=2, VLOOKUP(H432, [1]Wage_Info!$B$2:$AL$55, 37, FALSE)))</f>
        <v>18062626941</v>
      </c>
      <c r="AA432" s="4">
        <f t="shared" si="52"/>
        <v>3.0936192272875665E-3</v>
      </c>
      <c r="AB432">
        <f>[1]Key!C432</f>
        <v>1</v>
      </c>
      <c r="AC432">
        <f t="shared" si="53"/>
        <v>0</v>
      </c>
      <c r="AD432">
        <f t="shared" si="54"/>
        <v>0</v>
      </c>
      <c r="AE432">
        <f t="shared" si="55"/>
        <v>0</v>
      </c>
      <c r="AF432">
        <f>[1]Key!D432</f>
        <v>0</v>
      </c>
    </row>
    <row r="433" spans="1:32" x14ac:dyDescent="0.3">
      <c r="A433">
        <v>432</v>
      </c>
      <c r="B433">
        <v>112</v>
      </c>
      <c r="C433">
        <v>2014</v>
      </c>
      <c r="D433">
        <v>5</v>
      </c>
      <c r="E433">
        <f t="shared" si="48"/>
        <v>2</v>
      </c>
      <c r="F433">
        <v>2015</v>
      </c>
      <c r="G433" t="s">
        <v>40</v>
      </c>
      <c r="H433" s="1">
        <f>VALUE(IF(G433="foreign",53,SUBSTITUTE(G433,G433,VLOOKUP(G433,[1]Key!$G$2:$H$55,2,))))</f>
        <v>5</v>
      </c>
      <c r="I433" t="s">
        <v>141</v>
      </c>
      <c r="J433">
        <f>VALUE(_xlfn.IFS(I433="foreign",53,I433="fictional",54, I433="unspecified", 55, NOT(OR(I433="foreign",I433="fictional")),SUBSTITUTE(I433,I433,VLOOKUP(I433,[1]Key!$G$2:$H$55,2,))))</f>
        <v>30</v>
      </c>
      <c r="K433">
        <f t="shared" si="49"/>
        <v>0</v>
      </c>
      <c r="L433">
        <f>VLOOKUP(H433, [1]Key!$H$2:$K$54, 2)</f>
        <v>3</v>
      </c>
      <c r="M433">
        <f>VLOOKUP(J433, [1]Key!$H$2:$K$54, 2)</f>
        <v>0</v>
      </c>
      <c r="N433">
        <f>VLOOKUP("*"&amp;G433&amp;"*",[1]Key!$N$2:$O$6,2,FALSE)</f>
        <v>4</v>
      </c>
      <c r="O433">
        <f>VLOOKUP("*"&amp;G433&amp;"*",[1]Key!$R$2:$S$11,2,FALSE)</f>
        <v>6</v>
      </c>
      <c r="P433">
        <v>2158</v>
      </c>
      <c r="Q433" s="2">
        <v>8000000</v>
      </c>
      <c r="R433" t="s">
        <v>69</v>
      </c>
      <c r="S433">
        <f>VLOOKUP(R433, [1]Key!$U$2:$V$50, 2, FALSE)</f>
        <v>11</v>
      </c>
      <c r="T433">
        <f t="shared" si="50"/>
        <v>1</v>
      </c>
      <c r="U433">
        <f>_xlfn.IFS(C433=2018, VLOOKUP(H433, '[1]State Pop'!$B$2:$G$55,6),C433=2017, VLOOKUP(H433, '[1]State Pop'!$B$2:$F$55,5),C433=2016, VLOOKUP(H433, '[1]State Pop'!$B$2:$F$55,4), C433=2015, VLOOKUP(H433, '[1]State Pop'!$B$2:$F$55,3), C433=2014, VLOOKUP(H433, '[1]State Pop'!$B$2:$F$55,2))</f>
        <v>38701278</v>
      </c>
      <c r="V433">
        <f>_xlfn.IFS(C433=2014,_xlfn.IFS(D433=1,VLOOKUP(H433,[1]Film_Workers!$B$2:$BD$55,2,FALSE),D433=2,VLOOKUP(H433,[1]Film_Workers!$B$2:$BD$55,3,FALSE),D433=3,VLOOKUP(H433,[1]Film_Workers!$B$2:$BD$55,4,FALSE),D433=4,VLOOKUP(H433,[1]Film_Workers!$B$2:$BD$55,5,FALSE),D433=5,VLOOKUP(H433,[1]Film_Workers!$B$2:$BD$55,6,FALSE),D433=6,VLOOKUP(H433,[1]Film_Workers!$B$2:$BD$55,7,FALSE),D433=7,VLOOKUP(H433,[1]Film_Workers!$B$2:$BD$55,8,FALSE),D433=8,VLOOKUP(H433,[1]Film_Workers!$B$2:$BD$55,9,FALSE),D433=9,VLOOKUP(H433,[1]Film_Workers!$B$2:$BD$55,10,FALSE),D433=10,VLOOKUP(H433,[1]Film_Workers!$B$2:$BD$55,11,FALSE),D433=11,VLOOKUP(H433,[1]Film_Workers!$B$2:$BD$55,12,FALSE),D433=12,VLOOKUP(H433,[1]Film_Workers!$B$2:$BD$55,13,FALSE)),C433=2015,_xlfn.IFS(D433=1,VLOOKUP(H433,[1]Film_Workers!$B$2:$BD$55,14,FALSE),D433=2,VLOOKUP(H433,[1]Film_Workers!$B$2:$BD$55,15,FALSE),D433=3,VLOOKUP(H433,[1]Film_Workers!$B$2:$BD$55,16,FALSE),D433=4,VLOOKUP(H433,[1]Film_Workers!$B$2:$BD$55,17,FALSE),D433=5,VLOOKUP(H433,[1]Film_Workers!$B$2:$BD$55,18,FALSE),D433=6,VLOOKUP(H433,[1]Film_Workers!$B$2:$BD$55,19,FALSE),D433=7,VLOOKUP(H433,[1]Film_Workers!$B$2:$BD$55,20,FALSE),D433=8,VLOOKUP(H433,[1]Film_Workers!$B$2:$BD$55,21,FALSE),D433=9,VLOOKUP(H433,[1]Film_Workers!$B$2:$BD$55,22,FALSE),D433=10,VLOOKUP(H433,[1]Film_Workers!$B$2:$BD$55,23,FALSE),D433=11,VLOOKUP(H433,[1]Film_Workers!$B$2:$BD$55,24,FALSE),D433=12,VLOOKUP(H433,[1]Film_Workers!$B$2:$BD$55,25,FALSE)),C433=2016,_xlfn.IFS(D433=1,VLOOKUP(H433,[1]Film_Workers!$B$2:$BD$55,26,FALSE),D433=2,VLOOKUP(H433,[1]Film_Workers!$B$2:$BD$55,27,FALSE),D433=3,VLOOKUP(H433,[1]Film_Workers!$B$2:$BD$55,28,FALSE),D433=4,VLOOKUP(H433,[1]Film_Workers!$B$2:$BD$55,29,FALSE),D433=5,VLOOKUP(H433,[1]Film_Workers!$B$2:$BD$55,30,FALSE),D433=6,VLOOKUP(H433,[1]Film_Workers!$B$2:$BD$55,31,FALSE),D433=7,VLOOKUP(H433,[1]Film_Workers!$B$2:$BD$55,32,FALSE),D433=8,VLOOKUP(H433,[1]Film_Workers!$B$2:$BD$55,33,FALSE),D433=9,VLOOKUP(H433,[1]Film_Workers!$B$2:$BD$55,34,FALSE),D433=10,VLOOKUP(H433,[1]Film_Workers!$B$2:$BD$55,35,FALSE),D433=11,VLOOKUP(H433,[1]Film_Workers!$B$2:$BD$55,36,FALSE),D433=12,VLOOKUP(H433,[1]Film_Workers!$B$2:$BD$55,37,FALSE)),C433=2017,_xlfn.IFS(D433=1,VLOOKUP(H433,[1]Film_Workers!$B$2:$BD$55,38,FALSE),D433=2,VLOOKUP(H433,[1]Film_Workers!$B$2:$BD$55,39,FALSE),D433=3,VLOOKUP(H433,[1]Film_Workers!$B$2:$BD$55,40,FALSE),D433=4,VLOOKUP(H433,[1]Film_Workers!$B$2:$BD$55,41,FALSE),D433=5,VLOOKUP(H433,[1]Film_Workers!$B$2:$BD$55,42,FALSE),D433=6,VLOOKUP(H433,[1]Film_Workers!$B$2:$BD$55,43,FALSE),D433=7,VLOOKUP(H433,[1]Film_Workers!$B$2:$BD$55,43,FALSE),D433=8,VLOOKUP(H433,[1]Film_Workers!$B$2:$BD$55,44,FALSE),D433=9,VLOOKUP(H433,[1]Film_Workers!$B$2:$BD$55,45,FALSE),D433=10,VLOOKUP(H433,[1]Film_Workers!$B$2:$BD$55,46,FALSE),D433=11,VLOOKUP(H433,[1]Film_Workers!$B$2:$BD$55,47,FALSE),D433=12,VLOOKUP(H433,[1]Film_Workers!$B$2:$BD$55,48)),C433=2018,_xlfn.IFS(D433=1,VLOOKUP(H433,[1]Film_Workers!$B$2:$BD$55,49,FALSE),D433=2,VLOOKUP(H433,[1]Film_Workers!$B$2:$BD$55,50,FALSE),D433=3,VLOOKUP(H433,[1]Film_Workers!$B$2:$BD$55,51,FALSE),D433=4,VLOOKUP(H433,[1]Film_Workers!$B$2:$BD$55,52,FALSE),D433=5,VLOOKUP(H433,[1]Film_Workers!$B$2:$BD$55,53,FALSE),D433=6,VLOOKUP(H433,[1]Film_Workers!$B$2:$BD$55,54)))</f>
        <v>109226</v>
      </c>
      <c r="W433">
        <f>_xlfn.IFS(C433=2014,_xlfn.IFS(D433=1,VLOOKUP(H433,[1]Priv_Workers!$B$2:$BD$55,2,FALSE),D433=2,VLOOKUP(H433,[1]Priv_Workers!$B$2:$BD$55,3,FALSE),D433=3,VLOOKUP(H433,[1]Priv_Workers!$B$2:$BD$55,4,FALSE),D433=4,VLOOKUP(H433,[1]Priv_Workers!$B$2:$BD$55,5,FALSE),D433=5,VLOOKUP(H433,[1]Priv_Workers!$B$2:$BD$55,6,FALSE),D433=6,VLOOKUP(H433,[1]Priv_Workers!$B$2:$BD$55,7,FALSE),D433=7,VLOOKUP(H433,[1]Priv_Workers!$B$2:$BD$55,8,FALSE),D433=8,VLOOKUP(H433,[1]Priv_Workers!$B$2:$BD$55,9,FALSE),D433=9,VLOOKUP(H433,[1]Priv_Workers!$B$2:$BD$55,10,FALSE),D433=10,VLOOKUP(H433,[1]Priv_Workers!$B$2:$BD$55,11,FALSE),D433=11,VLOOKUP(H433,[1]Priv_Workers!$B$2:$BD$55,12,FALSE),D433=12,VLOOKUP(H433,[1]Priv_Workers!$B$2:$BD$55,13,FALSE)),C433=2015,_xlfn.IFS(D433=1,VLOOKUP(H433,[1]Priv_Workers!$B$2:$BD$55,14,FALSE),D433=2,VLOOKUP(H433,[1]Priv_Workers!$B$2:$BD$55,15,FALSE),D433=3,VLOOKUP(H433,[1]Priv_Workers!$B$2:$BD$55,16,FALSE),D433=4,VLOOKUP(H433,[1]Priv_Workers!$B$2:$BD$55,17,FALSE),D433=5,VLOOKUP(H433,[1]Priv_Workers!$B$2:$BD$55,18,FALSE),D433=6,VLOOKUP(H433,[1]Priv_Workers!$B$2:$BD$55,19,FALSE),D433=7,VLOOKUP(H433,[1]Priv_Workers!$B$2:$BD$55,20,FALSE),D433=8,VLOOKUP(H433,[1]Priv_Workers!$B$2:$BD$55,21,FALSE),D433=9,VLOOKUP(H433,[1]Priv_Workers!$B$2:$BD$55,22,FALSE),D433=10,VLOOKUP(H433,[1]Priv_Workers!$B$2:$BD$55,23,FALSE),D433=11,VLOOKUP(H433,[1]Priv_Workers!$B$2:$BD$55,24,FALSE),D433=12,VLOOKUP(H433,[1]Priv_Workers!$B$2:$BD$55,25,FALSE)),C433=2016,_xlfn.IFS(D433=1,VLOOKUP(H433,[1]Priv_Workers!$B$2:$BD$55,26,FALSE),D433=2,VLOOKUP(H433,[1]Priv_Workers!$B$2:$BD$55,27,FALSE),D433=3,VLOOKUP(H433,[1]Priv_Workers!$B$2:$BD$55,28,FALSE),D433=4,VLOOKUP(H433,[1]Priv_Workers!$B$2:$BD$55,29,FALSE),D433=5,VLOOKUP(H433,[1]Priv_Workers!$B$2:$BD$55,30,FALSE),D433=6,VLOOKUP(H433,[1]Priv_Workers!$B$2:$BD$55,31,FALSE),D433=7,VLOOKUP(H433,[1]Priv_Workers!$B$2:$BD$55,32,FALSE),D433=8,VLOOKUP(H433,[1]Priv_Workers!$B$2:$BD$55,33,FALSE),D433=9,VLOOKUP(H433,[1]Priv_Workers!$B$2:$BD$55,34,FALSE),D433=10,VLOOKUP(H433,[1]Priv_Workers!$B$2:$BD$55,35,FALSE),D433=11,VLOOKUP(H433,[1]Priv_Workers!$B$2:$BD$55,36,FALSE),D433=12,VLOOKUP(H433,[1]Priv_Workers!$B$2:$BD$55,37,FALSE)),C433=2017,_xlfn.IFS(D433=1,VLOOKUP(H433,[1]Priv_Workers!$B$2:$BD$55,38,FALSE),D433=2,VLOOKUP(H433,[1]Priv_Workers!$B$2:$BD$55,39,FALSE),D433=3,VLOOKUP(H433,[1]Priv_Workers!$B$2:$BD$55,40,FALSE),D433=4,VLOOKUP(H433,[1]Priv_Workers!$B$2:$BD$55,41,FALSE),D433=5,VLOOKUP(H433,[1]Priv_Workers!$B$2:$BD$55,42,FALSE),D433=6,VLOOKUP(H433,[1]Priv_Workers!$B$2:$BD$55,43,FALSE),D433=7,VLOOKUP(H433,[1]Priv_Workers!$B$2:$BD$55,43,FALSE),D433=8,VLOOKUP(H433,[1]Priv_Workers!$B$2:$BD$55,44,FALSE),D433=9,VLOOKUP(H433,[1]Priv_Workers!$B$2:$BD$55,45,FALSE),D433=10,VLOOKUP(H433,[1]Priv_Workers!$B$2:$BD$55,46,FALSE),D433=11,VLOOKUP(H433,[1]Priv_Workers!$B$2:$BD$55,47,FALSE),D433=12,VLOOKUP(H433,[1]Priv_Workers!$B$2:$BD$55,48)),C433=2018,_xlfn.IFS(D433=1,VLOOKUP(H433,[1]Priv_Workers!$B$2:$BD$55,49,FALSE),D433=2,VLOOKUP(H433,[1]Priv_Workers!$B$2:$BD$55,50,FALSE),D433=3,VLOOKUP(H433,[1]Priv_Workers!$B$2:$BD$55,51,FALSE),D433=4,VLOOKUP(H433,[1]Priv_Workers!$B$2:$BD$55,52,FALSE),D433=5,VLOOKUP(H433,[1]Priv_Workers!$B$2:$BD$55,53,FALSE),D433=6,VLOOKUP(H433,[1]Priv_Workers!$B$2:$BD$55,54)))</f>
        <v>13496554</v>
      </c>
      <c r="X433" s="3">
        <f t="shared" si="51"/>
        <v>8.092880597521411E-3</v>
      </c>
      <c r="Y433" s="2">
        <f>_xlfn.IFS(C433=2014, _xlfn.IFS(E433=1, VLOOKUP(H433, [1]Wage_Info!$B$2:$AH$55, 2, FALSE), E433=2, VLOOKUP(H433, [1]Wage_Info!$B$2:$AH$55, 3, FALSE), E433=3, VLOOKUP(H433, [1]Wage_Info!$B$2:$AH$55, 4, FALSE), E433=4, VLOOKUP(H433, [1]Wage_Info!$B$2:$AH$55, 5, FALSE)), C433=2015, _xlfn.IFS(E433=1, VLOOKUP(H433, [1]Wage_Info!$B$2:$AH$55, 6, FALSE), E433=2, VLOOKUP(H433, [1]Wage_Info!$B$2:$AH$55, 7, FALSE), E433=3, VLOOKUP(H433, [1]Wage_Info!$B$2:$AH$55, 8, FALSE), E433=4, VLOOKUP(H433, [1]Wage_Info!$B$2:$AH$55, 9, FALSE)), C433=2016, _xlfn.IFS(E433=1, VLOOKUP(H433, [1]Wage_Info!$B$2:$AH$55, 10, FALSE), E433=2, VLOOKUP(H433, [1]Wage_Info!$B$2:$AH$55, 11, FALSE), E433=3, VLOOKUP(H433, [1]Wage_Info!$B$2:$AH$55, 12, FALSE), E433=4, VLOOKUP(H433, [1]Wage_Info!$B$2:$AH$55, 13, FALSE)), C433=2017, _xlfn.IFS(E433=1, VLOOKUP(H433, [1]Wage_Info!$B$2:$AH$55, 14, FALSE), E433=2, VLOOKUP(H433, [1]Wage_Info!$B$2:$AH$55, 15, FALSE), E433=3, VLOOKUP(H433, [1]Wage_Info!$B$2:$AH$55, 16, FALSE), E433=4, VLOOKUP(H433, [1]Wage_Info!$B$2:$AH$55, 17, FALSE)), C433 = 2018, _xlfn.IFS(E433=1, VLOOKUP(H433, [1]Wage_Info!$B$2:$AH$55, 18, FALSE), E433=3, VLOOKUP(H433, [1]Wage_Info!$B$2:$AH$55, 19, FALSE)))</f>
        <v>2677662977</v>
      </c>
      <c r="Z433" s="2">
        <f>_xlfn.IFS(C433=2014, _xlfn.IFS(E433=1, VLOOKUP(H433, [1]Wage_Info!$B$2:$AL$55, 20, FALSE), E433=2, VLOOKUP(H433, [1]Wage_Info!$B$2:$AL$55, 21, FALSE), E433=3, VLOOKUP(H433, [1]Wage_Info!$B$2:$AL$55, 22, FALSE), E433=4, VLOOKUP(H433, [1]Wage_Info!$B$2:$AL$55, 23, FALSE)), C433=2015, _xlfn.IFS(E433=1, VLOOKUP(H433, [1]Wage_Info!$B$2:$AL$55, 24, FALSE), E433=2, VLOOKUP(H433, [1]Wage_Info!$B$2:$AL$55, 25, FALSE), E433=3, VLOOKUP(H433, [1]Wage_Info!$B$2:$AL$55, 26, FALSE), E433=4, VLOOKUP(H433, [1]Wage_Info!$B$2:$AL$55, 27, FALSE)), C433=2016, _xlfn.IFS(E433=1, VLOOKUP(H433, [1]Wage_Info!$B$2:$AL$55, 28, FALSE), E433=2, VLOOKUP(H433, [1]Wage_Info!$B$2:$AL$55, 29, FALSE), E433=3, VLOOKUP(H433, [1]Wage_Info!$B$2:$AL$55, 30, FALSE), E433=4, VLOOKUP(H433, [1]Wage_Info!$B$2:$AL$55, 31, FALSE)), C433=2017, _xlfn.IFS(E433=1, VLOOKUP(H433, [1]Wage_Info!$B$2:$AL$55, 32, FALSE), E433=2, VLOOKUP(H433, [1]Wage_Info!$B$2:$AL$55, 33, FALSE), E433=3, VLOOKUP(H433, [1]Wage_Info!$B$2:$AL$55, 34, FALSE), E433=4, VLOOKUP(H433, [1]Wage_Info!$B$2:$AL$55, 35, FALSE)), C433 = 2018, _xlfn.IFS(E433=1, VLOOKUP(H433, [1]Wage_Info!$B$2:$AL$55, 36, FALSE), E433=2, VLOOKUP(H433, [1]Wage_Info!$B$2:$AL$55, 37, FALSE)))</f>
        <v>184839785779</v>
      </c>
      <c r="AA433" s="4">
        <f t="shared" si="52"/>
        <v>1.4486399482206144E-2</v>
      </c>
      <c r="AB433">
        <f>[1]Key!C433</f>
        <v>1</v>
      </c>
      <c r="AC433">
        <f t="shared" si="53"/>
        <v>1</v>
      </c>
      <c r="AD433">
        <f t="shared" si="54"/>
        <v>0</v>
      </c>
      <c r="AE433">
        <f t="shared" si="55"/>
        <v>1</v>
      </c>
      <c r="AF433">
        <f>[1]Key!D433</f>
        <v>0</v>
      </c>
    </row>
    <row r="434" spans="1:32" x14ac:dyDescent="0.3">
      <c r="A434">
        <v>433</v>
      </c>
      <c r="B434">
        <v>113</v>
      </c>
      <c r="C434">
        <v>2014</v>
      </c>
      <c r="D434">
        <v>10</v>
      </c>
      <c r="E434">
        <f t="shared" si="48"/>
        <v>4</v>
      </c>
      <c r="F434">
        <v>2015</v>
      </c>
      <c r="G434" t="s">
        <v>64</v>
      </c>
      <c r="H434" s="1">
        <f>VALUE(IF(G434="foreign",53,SUBSTITUTE(G434,G434,VLOOKUP(G434,[1]Key!$G$2:$H$55,2,))))</f>
        <v>33</v>
      </c>
      <c r="I434" t="s">
        <v>118</v>
      </c>
      <c r="J434">
        <f>VALUE(_xlfn.IFS(I434="foreign",53,I434="fictional",54, I434="unspecified", 55, NOT(OR(I434="foreign",I434="fictional")),SUBSTITUTE(I434,I434,VLOOKUP(I434,[1]Key!$G$2:$H$55,2,))))</f>
        <v>15</v>
      </c>
      <c r="K434">
        <f t="shared" si="49"/>
        <v>0</v>
      </c>
      <c r="L434">
        <f>VLOOKUP(H434, [1]Key!$H$2:$K$54, 2)</f>
        <v>3</v>
      </c>
      <c r="M434">
        <f>VLOOKUP(J434, [1]Key!$H$2:$K$54, 2)</f>
        <v>0</v>
      </c>
      <c r="N434">
        <f>VLOOKUP("*"&amp;G434&amp;"*",[1]Key!$N$2:$O$6,2,FALSE)</f>
        <v>2</v>
      </c>
      <c r="O434">
        <f>VLOOKUP("*"&amp;G434&amp;"*",[1]Key!$R$2:$S$11,2,FALSE)</f>
        <v>3</v>
      </c>
      <c r="P434">
        <v>2064</v>
      </c>
      <c r="Q434" s="2">
        <v>30000000</v>
      </c>
      <c r="R434" t="s">
        <v>61</v>
      </c>
      <c r="S434">
        <f>VLOOKUP(R434, [1]Key!$U$2:$V$50, 2, FALSE)</f>
        <v>6</v>
      </c>
      <c r="T434">
        <f t="shared" si="50"/>
        <v>0</v>
      </c>
      <c r="U434">
        <f>_xlfn.IFS(C434=2018, VLOOKUP(H434, '[1]State Pop'!$B$2:$G$55,6),C434=2017, VLOOKUP(H434, '[1]State Pop'!$B$2:$F$55,5),C434=2016, VLOOKUP(H434, '[1]State Pop'!$B$2:$F$55,4), C434=2015, VLOOKUP(H434, '[1]State Pop'!$B$2:$F$55,3), C434=2014, VLOOKUP(H434, '[1]State Pop'!$B$2:$F$55,2))</f>
        <v>19773580</v>
      </c>
      <c r="V434">
        <f>_xlfn.IFS(C434=2014,_xlfn.IFS(D434=1,VLOOKUP(H434,[1]Film_Workers!$B$2:$BD$55,2,FALSE),D434=2,VLOOKUP(H434,[1]Film_Workers!$B$2:$BD$55,3,FALSE),D434=3,VLOOKUP(H434,[1]Film_Workers!$B$2:$BD$55,4,FALSE),D434=4,VLOOKUP(H434,[1]Film_Workers!$B$2:$BD$55,5,FALSE),D434=5,VLOOKUP(H434,[1]Film_Workers!$B$2:$BD$55,6,FALSE),D434=6,VLOOKUP(H434,[1]Film_Workers!$B$2:$BD$55,7,FALSE),D434=7,VLOOKUP(H434,[1]Film_Workers!$B$2:$BD$55,8,FALSE),D434=8,VLOOKUP(H434,[1]Film_Workers!$B$2:$BD$55,9,FALSE),D434=9,VLOOKUP(H434,[1]Film_Workers!$B$2:$BD$55,10,FALSE),D434=10,VLOOKUP(H434,[1]Film_Workers!$B$2:$BD$55,11,FALSE),D434=11,VLOOKUP(H434,[1]Film_Workers!$B$2:$BD$55,12,FALSE),D434=12,VLOOKUP(H434,[1]Film_Workers!$B$2:$BD$55,13,FALSE)),C434=2015,_xlfn.IFS(D434=1,VLOOKUP(H434,[1]Film_Workers!$B$2:$BD$55,14,FALSE),D434=2,VLOOKUP(H434,[1]Film_Workers!$B$2:$BD$55,15,FALSE),D434=3,VLOOKUP(H434,[1]Film_Workers!$B$2:$BD$55,16,FALSE),D434=4,VLOOKUP(H434,[1]Film_Workers!$B$2:$BD$55,17,FALSE),D434=5,VLOOKUP(H434,[1]Film_Workers!$B$2:$BD$55,18,FALSE),D434=6,VLOOKUP(H434,[1]Film_Workers!$B$2:$BD$55,19,FALSE),D434=7,VLOOKUP(H434,[1]Film_Workers!$B$2:$BD$55,20,FALSE),D434=8,VLOOKUP(H434,[1]Film_Workers!$B$2:$BD$55,21,FALSE),D434=9,VLOOKUP(H434,[1]Film_Workers!$B$2:$BD$55,22,FALSE),D434=10,VLOOKUP(H434,[1]Film_Workers!$B$2:$BD$55,23,FALSE),D434=11,VLOOKUP(H434,[1]Film_Workers!$B$2:$BD$55,24,FALSE),D434=12,VLOOKUP(H434,[1]Film_Workers!$B$2:$BD$55,25,FALSE)),C434=2016,_xlfn.IFS(D434=1,VLOOKUP(H434,[1]Film_Workers!$B$2:$BD$55,26,FALSE),D434=2,VLOOKUP(H434,[1]Film_Workers!$B$2:$BD$55,27,FALSE),D434=3,VLOOKUP(H434,[1]Film_Workers!$B$2:$BD$55,28,FALSE),D434=4,VLOOKUP(H434,[1]Film_Workers!$B$2:$BD$55,29,FALSE),D434=5,VLOOKUP(H434,[1]Film_Workers!$B$2:$BD$55,30,FALSE),D434=6,VLOOKUP(H434,[1]Film_Workers!$B$2:$BD$55,31,FALSE),D434=7,VLOOKUP(H434,[1]Film_Workers!$B$2:$BD$55,32,FALSE),D434=8,VLOOKUP(H434,[1]Film_Workers!$B$2:$BD$55,33,FALSE),D434=9,VLOOKUP(H434,[1]Film_Workers!$B$2:$BD$55,34,FALSE),D434=10,VLOOKUP(H434,[1]Film_Workers!$B$2:$BD$55,35,FALSE),D434=11,VLOOKUP(H434,[1]Film_Workers!$B$2:$BD$55,36,FALSE),D434=12,VLOOKUP(H434,[1]Film_Workers!$B$2:$BD$55,37,FALSE)),C434=2017,_xlfn.IFS(D434=1,VLOOKUP(H434,[1]Film_Workers!$B$2:$BD$55,38,FALSE),D434=2,VLOOKUP(H434,[1]Film_Workers!$B$2:$BD$55,39,FALSE),D434=3,VLOOKUP(H434,[1]Film_Workers!$B$2:$BD$55,40,FALSE),D434=4,VLOOKUP(H434,[1]Film_Workers!$B$2:$BD$55,41,FALSE),D434=5,VLOOKUP(H434,[1]Film_Workers!$B$2:$BD$55,42,FALSE),D434=6,VLOOKUP(H434,[1]Film_Workers!$B$2:$BD$55,43,FALSE),D434=7,VLOOKUP(H434,[1]Film_Workers!$B$2:$BD$55,43,FALSE),D434=8,VLOOKUP(H434,[1]Film_Workers!$B$2:$BD$55,44,FALSE),D434=9,VLOOKUP(H434,[1]Film_Workers!$B$2:$BD$55,45,FALSE),D434=10,VLOOKUP(H434,[1]Film_Workers!$B$2:$BD$55,46,FALSE),D434=11,VLOOKUP(H434,[1]Film_Workers!$B$2:$BD$55,47,FALSE),D434=12,VLOOKUP(H434,[1]Film_Workers!$B$2:$BD$55,48)),C434=2018,_xlfn.IFS(D434=1,VLOOKUP(H434,[1]Film_Workers!$B$2:$BD$55,49,FALSE),D434=2,VLOOKUP(H434,[1]Film_Workers!$B$2:$BD$55,50,FALSE),D434=3,VLOOKUP(H434,[1]Film_Workers!$B$2:$BD$55,51,FALSE),D434=4,VLOOKUP(H434,[1]Film_Workers!$B$2:$BD$55,52,FALSE),D434=5,VLOOKUP(H434,[1]Film_Workers!$B$2:$BD$55,53,FALSE),D434=6,VLOOKUP(H434,[1]Film_Workers!$B$2:$BD$55,54)))</f>
        <v>47236</v>
      </c>
      <c r="W434">
        <f>_xlfn.IFS(C434=2014,_xlfn.IFS(D434=1,VLOOKUP(H434,[1]Priv_Workers!$B$2:$BD$55,2,FALSE),D434=2,VLOOKUP(H434,[1]Priv_Workers!$B$2:$BD$55,3,FALSE),D434=3,VLOOKUP(H434,[1]Priv_Workers!$B$2:$BD$55,4,FALSE),D434=4,VLOOKUP(H434,[1]Priv_Workers!$B$2:$BD$55,5,FALSE),D434=5,VLOOKUP(H434,[1]Priv_Workers!$B$2:$BD$55,6,FALSE),D434=6,VLOOKUP(H434,[1]Priv_Workers!$B$2:$BD$55,7,FALSE),D434=7,VLOOKUP(H434,[1]Priv_Workers!$B$2:$BD$55,8,FALSE),D434=8,VLOOKUP(H434,[1]Priv_Workers!$B$2:$BD$55,9,FALSE),D434=9,VLOOKUP(H434,[1]Priv_Workers!$B$2:$BD$55,10,FALSE),D434=10,VLOOKUP(H434,[1]Priv_Workers!$B$2:$BD$55,11,FALSE),D434=11,VLOOKUP(H434,[1]Priv_Workers!$B$2:$BD$55,12,FALSE),D434=12,VLOOKUP(H434,[1]Priv_Workers!$B$2:$BD$55,13,FALSE)),C434=2015,_xlfn.IFS(D434=1,VLOOKUP(H434,[1]Priv_Workers!$B$2:$BD$55,14,FALSE),D434=2,VLOOKUP(H434,[1]Priv_Workers!$B$2:$BD$55,15,FALSE),D434=3,VLOOKUP(H434,[1]Priv_Workers!$B$2:$BD$55,16,FALSE),D434=4,VLOOKUP(H434,[1]Priv_Workers!$B$2:$BD$55,17,FALSE),D434=5,VLOOKUP(H434,[1]Priv_Workers!$B$2:$BD$55,18,FALSE),D434=6,VLOOKUP(H434,[1]Priv_Workers!$B$2:$BD$55,19,FALSE),D434=7,VLOOKUP(H434,[1]Priv_Workers!$B$2:$BD$55,20,FALSE),D434=8,VLOOKUP(H434,[1]Priv_Workers!$B$2:$BD$55,21,FALSE),D434=9,VLOOKUP(H434,[1]Priv_Workers!$B$2:$BD$55,22,FALSE),D434=10,VLOOKUP(H434,[1]Priv_Workers!$B$2:$BD$55,23,FALSE),D434=11,VLOOKUP(H434,[1]Priv_Workers!$B$2:$BD$55,24,FALSE),D434=12,VLOOKUP(H434,[1]Priv_Workers!$B$2:$BD$55,25,FALSE)),C434=2016,_xlfn.IFS(D434=1,VLOOKUP(H434,[1]Priv_Workers!$B$2:$BD$55,26,FALSE),D434=2,VLOOKUP(H434,[1]Priv_Workers!$B$2:$BD$55,27,FALSE),D434=3,VLOOKUP(H434,[1]Priv_Workers!$B$2:$BD$55,28,FALSE),D434=4,VLOOKUP(H434,[1]Priv_Workers!$B$2:$BD$55,29,FALSE),D434=5,VLOOKUP(H434,[1]Priv_Workers!$B$2:$BD$55,30,FALSE),D434=6,VLOOKUP(H434,[1]Priv_Workers!$B$2:$BD$55,31,FALSE),D434=7,VLOOKUP(H434,[1]Priv_Workers!$B$2:$BD$55,32,FALSE),D434=8,VLOOKUP(H434,[1]Priv_Workers!$B$2:$BD$55,33,FALSE),D434=9,VLOOKUP(H434,[1]Priv_Workers!$B$2:$BD$55,34,FALSE),D434=10,VLOOKUP(H434,[1]Priv_Workers!$B$2:$BD$55,35,FALSE),D434=11,VLOOKUP(H434,[1]Priv_Workers!$B$2:$BD$55,36,FALSE),D434=12,VLOOKUP(H434,[1]Priv_Workers!$B$2:$BD$55,37,FALSE)),C434=2017,_xlfn.IFS(D434=1,VLOOKUP(H434,[1]Priv_Workers!$B$2:$BD$55,38,FALSE),D434=2,VLOOKUP(H434,[1]Priv_Workers!$B$2:$BD$55,39,FALSE),D434=3,VLOOKUP(H434,[1]Priv_Workers!$B$2:$BD$55,40,FALSE),D434=4,VLOOKUP(H434,[1]Priv_Workers!$B$2:$BD$55,41,FALSE),D434=5,VLOOKUP(H434,[1]Priv_Workers!$B$2:$BD$55,42,FALSE),D434=6,VLOOKUP(H434,[1]Priv_Workers!$B$2:$BD$55,43,FALSE),D434=7,VLOOKUP(H434,[1]Priv_Workers!$B$2:$BD$55,43,FALSE),D434=8,VLOOKUP(H434,[1]Priv_Workers!$B$2:$BD$55,44,FALSE),D434=9,VLOOKUP(H434,[1]Priv_Workers!$B$2:$BD$55,45,FALSE),D434=10,VLOOKUP(H434,[1]Priv_Workers!$B$2:$BD$55,46,FALSE),D434=11,VLOOKUP(H434,[1]Priv_Workers!$B$2:$BD$55,47,FALSE),D434=12,VLOOKUP(H434,[1]Priv_Workers!$B$2:$BD$55,48)),C434=2018,_xlfn.IFS(D434=1,VLOOKUP(H434,[1]Priv_Workers!$B$2:$BD$55,49,FALSE),D434=2,VLOOKUP(H434,[1]Priv_Workers!$B$2:$BD$55,50,FALSE),D434=3,VLOOKUP(H434,[1]Priv_Workers!$B$2:$BD$55,51,FALSE),D434=4,VLOOKUP(H434,[1]Priv_Workers!$B$2:$BD$55,52,FALSE),D434=5,VLOOKUP(H434,[1]Priv_Workers!$B$2:$BD$55,53,FALSE),D434=6,VLOOKUP(H434,[1]Priv_Workers!$B$2:$BD$55,54)))</f>
        <v>7613636</v>
      </c>
      <c r="X434" s="3">
        <f t="shared" si="51"/>
        <v>6.204131639600317E-3</v>
      </c>
      <c r="Y434" s="2">
        <f>_xlfn.IFS(C434=2014, _xlfn.IFS(E434=1, VLOOKUP(H434, [1]Wage_Info!$B$2:$AH$55, 2, FALSE), E434=2, VLOOKUP(H434, [1]Wage_Info!$B$2:$AH$55, 3, FALSE), E434=3, VLOOKUP(H434, [1]Wage_Info!$B$2:$AH$55, 4, FALSE), E434=4, VLOOKUP(H434, [1]Wage_Info!$B$2:$AH$55, 5, FALSE)), C434=2015, _xlfn.IFS(E434=1, VLOOKUP(H434, [1]Wage_Info!$B$2:$AH$55, 6, FALSE), E434=2, VLOOKUP(H434, [1]Wage_Info!$B$2:$AH$55, 7, FALSE), E434=3, VLOOKUP(H434, [1]Wage_Info!$B$2:$AH$55, 8, FALSE), E434=4, VLOOKUP(H434, [1]Wage_Info!$B$2:$AH$55, 9, FALSE)), C434=2016, _xlfn.IFS(E434=1, VLOOKUP(H434, [1]Wage_Info!$B$2:$AH$55, 10, FALSE), E434=2, VLOOKUP(H434, [1]Wage_Info!$B$2:$AH$55, 11, FALSE), E434=3, VLOOKUP(H434, [1]Wage_Info!$B$2:$AH$55, 12, FALSE), E434=4, VLOOKUP(H434, [1]Wage_Info!$B$2:$AH$55, 13, FALSE)), C434=2017, _xlfn.IFS(E434=1, VLOOKUP(H434, [1]Wage_Info!$B$2:$AH$55, 14, FALSE), E434=2, VLOOKUP(H434, [1]Wage_Info!$B$2:$AH$55, 15, FALSE), E434=3, VLOOKUP(H434, [1]Wage_Info!$B$2:$AH$55, 16, FALSE), E434=4, VLOOKUP(H434, [1]Wage_Info!$B$2:$AH$55, 17, FALSE)), C434 = 2018, _xlfn.IFS(E434=1, VLOOKUP(H434, [1]Wage_Info!$B$2:$AH$55, 18, FALSE), E434=3, VLOOKUP(H434, [1]Wage_Info!$B$2:$AH$55, 19, FALSE)))</f>
        <v>1674022550</v>
      </c>
      <c r="Z434" s="2">
        <f>_xlfn.IFS(C434=2014, _xlfn.IFS(E434=1, VLOOKUP(H434, [1]Wage_Info!$B$2:$AL$55, 20, FALSE), E434=2, VLOOKUP(H434, [1]Wage_Info!$B$2:$AL$55, 21, FALSE), E434=3, VLOOKUP(H434, [1]Wage_Info!$B$2:$AL$55, 22, FALSE), E434=4, VLOOKUP(H434, [1]Wage_Info!$B$2:$AL$55, 23, FALSE)), C434=2015, _xlfn.IFS(E434=1, VLOOKUP(H434, [1]Wage_Info!$B$2:$AL$55, 24, FALSE), E434=2, VLOOKUP(H434, [1]Wage_Info!$B$2:$AL$55, 25, FALSE), E434=3, VLOOKUP(H434, [1]Wage_Info!$B$2:$AL$55, 26, FALSE), E434=4, VLOOKUP(H434, [1]Wage_Info!$B$2:$AL$55, 27, FALSE)), C434=2016, _xlfn.IFS(E434=1, VLOOKUP(H434, [1]Wage_Info!$B$2:$AL$55, 28, FALSE), E434=2, VLOOKUP(H434, [1]Wage_Info!$B$2:$AL$55, 29, FALSE), E434=3, VLOOKUP(H434, [1]Wage_Info!$B$2:$AL$55, 30, FALSE), E434=4, VLOOKUP(H434, [1]Wage_Info!$B$2:$AL$55, 31, FALSE)), C434=2017, _xlfn.IFS(E434=1, VLOOKUP(H434, [1]Wage_Info!$B$2:$AL$55, 32, FALSE), E434=2, VLOOKUP(H434, [1]Wage_Info!$B$2:$AL$55, 33, FALSE), E434=3, VLOOKUP(H434, [1]Wage_Info!$B$2:$AL$55, 34, FALSE), E434=4, VLOOKUP(H434, [1]Wage_Info!$B$2:$AL$55, 35, FALSE)), C434 = 2018, _xlfn.IFS(E434=1, VLOOKUP(H434, [1]Wage_Info!$B$2:$AL$55, 36, FALSE), E434=2, VLOOKUP(H434, [1]Wage_Info!$B$2:$AL$55, 37, FALSE)))</f>
        <v>134612920029</v>
      </c>
      <c r="AA434" s="4">
        <f t="shared" si="52"/>
        <v>1.2435823765202933E-2</v>
      </c>
      <c r="AB434">
        <f>[1]Key!C434</f>
        <v>1</v>
      </c>
      <c r="AC434">
        <f t="shared" si="53"/>
        <v>0</v>
      </c>
      <c r="AD434">
        <f t="shared" si="54"/>
        <v>1</v>
      </c>
      <c r="AE434">
        <f t="shared" si="55"/>
        <v>1</v>
      </c>
      <c r="AF434">
        <f>[1]Key!D434</f>
        <v>0</v>
      </c>
    </row>
    <row r="435" spans="1:32" x14ac:dyDescent="0.3">
      <c r="A435">
        <v>434</v>
      </c>
      <c r="B435">
        <v>114</v>
      </c>
      <c r="C435">
        <v>2014</v>
      </c>
      <c r="D435">
        <v>1</v>
      </c>
      <c r="E435">
        <f t="shared" si="48"/>
        <v>1</v>
      </c>
      <c r="F435">
        <v>2015</v>
      </c>
      <c r="G435" t="s">
        <v>32</v>
      </c>
      <c r="H435" s="1">
        <f>VALUE(IF(G435="foreign",53,SUBSTITUTE(G435,G435,VLOOKUP(G435,[1]Key!$G$2:$H$55,2,))))</f>
        <v>53</v>
      </c>
      <c r="I435" t="s">
        <v>32</v>
      </c>
      <c r="J435">
        <f>VALUE(_xlfn.IFS(I435="foreign",53,I435="fictional",54, I435="unspecified", 55, NOT(OR(I435="foreign",I435="fictional")),SUBSTITUTE(I435,I435,VLOOKUP(I435,[1]Key!$G$2:$H$55,2,))))</f>
        <v>53</v>
      </c>
      <c r="K435">
        <f t="shared" si="49"/>
        <v>1</v>
      </c>
      <c r="L435">
        <f>VLOOKUP(H435, [1]Key!$H$2:$K$54, 2)</f>
        <v>0</v>
      </c>
      <c r="M435">
        <f>VLOOKUP(J435, [1]Key!$H$2:$K$54, 2)</f>
        <v>0</v>
      </c>
      <c r="N435">
        <f>VLOOKUP("*"&amp;G435&amp;"*",[1]Key!$N$2:$O$6,2,FALSE)</f>
        <v>0</v>
      </c>
      <c r="O435">
        <f>VLOOKUP("*"&amp;G435&amp;"*",[1]Key!$R$2:$S$11,2,FALSE)</f>
        <v>0</v>
      </c>
      <c r="P435">
        <v>2022</v>
      </c>
      <c r="Q435" s="2">
        <v>10000000</v>
      </c>
      <c r="R435" t="s">
        <v>66</v>
      </c>
      <c r="S435">
        <f>VLOOKUP(R435, [1]Key!$U$2:$V$27, 2, FALSE)</f>
        <v>4</v>
      </c>
      <c r="T435">
        <f t="shared" si="50"/>
        <v>0</v>
      </c>
      <c r="U435">
        <f>_xlfn.IFS(C435=2018, VLOOKUP(H435, '[1]State Pop'!$B$2:$G$55,6),C435=2017, VLOOKUP(H435, '[1]State Pop'!$B$2:$F$55,5),C435=2016, VLOOKUP(H435, '[1]State Pop'!$B$2:$F$55,4), C435=2015, VLOOKUP(H435, '[1]State Pop'!$B$2:$F$55,3), C435=2014, VLOOKUP(H435, '[1]State Pop'!$B$2:$F$55,2))</f>
        <v>0</v>
      </c>
      <c r="V435">
        <f>_xlfn.IFS(C435=2014,_xlfn.IFS(D435=1,VLOOKUP(H435,[1]Film_Workers!$B$2:$BD$55,2,FALSE),D435=2,VLOOKUP(H435,[1]Film_Workers!$B$2:$BD$55,3,FALSE),D435=3,VLOOKUP(H435,[1]Film_Workers!$B$2:$BD$55,4,FALSE),D435=4,VLOOKUP(H435,[1]Film_Workers!$B$2:$BD$55,5,FALSE),D435=5,VLOOKUP(H435,[1]Film_Workers!$B$2:$BD$55,6,FALSE),D435=6,VLOOKUP(H435,[1]Film_Workers!$B$2:$BD$55,7,FALSE),D435=7,VLOOKUP(H435,[1]Film_Workers!$B$2:$BD$55,8,FALSE),D435=8,VLOOKUP(H435,[1]Film_Workers!$B$2:$BD$55,9,FALSE),D435=9,VLOOKUP(H435,[1]Film_Workers!$B$2:$BD$55,10,FALSE),D435=10,VLOOKUP(H435,[1]Film_Workers!$B$2:$BD$55,11,FALSE),D435=11,VLOOKUP(H435,[1]Film_Workers!$B$2:$BD$55,12,FALSE),D435=12,VLOOKUP(H435,[1]Film_Workers!$B$2:$BD$55,13,FALSE)),C435=2015,_xlfn.IFS(D435=1,VLOOKUP(H435,[1]Film_Workers!$B$2:$BD$55,14,FALSE),D435=2,VLOOKUP(H435,[1]Film_Workers!$B$2:$BD$55,15,FALSE),D435=3,VLOOKUP(H435,[1]Film_Workers!$B$2:$BD$55,16,FALSE),D435=4,VLOOKUP(H435,[1]Film_Workers!$B$2:$BD$55,17,FALSE),D435=5,VLOOKUP(H435,[1]Film_Workers!$B$2:$BD$55,18,FALSE),D435=6,VLOOKUP(H435,[1]Film_Workers!$B$2:$BD$55,19,FALSE),D435=7,VLOOKUP(H435,[1]Film_Workers!$B$2:$BD$55,20,FALSE),D435=8,VLOOKUP(H435,[1]Film_Workers!$B$2:$BD$55,21,FALSE),D435=9,VLOOKUP(H435,[1]Film_Workers!$B$2:$BD$55,22,FALSE),D435=10,VLOOKUP(H435,[1]Film_Workers!$B$2:$BD$55,23,FALSE),D435=11,VLOOKUP(H435,[1]Film_Workers!$B$2:$BD$55,24,FALSE),D435=12,VLOOKUP(H435,[1]Film_Workers!$B$2:$BD$55,25,FALSE)),C435=2016,_xlfn.IFS(D435=1,VLOOKUP(H435,[1]Film_Workers!$B$2:$BD$55,26,FALSE),D435=2,VLOOKUP(H435,[1]Film_Workers!$B$2:$BD$55,27,FALSE),D435=3,VLOOKUP(H435,[1]Film_Workers!$B$2:$BD$55,28,FALSE),D435=4,VLOOKUP(H435,[1]Film_Workers!$B$2:$BD$55,29,FALSE),D435=5,VLOOKUP(H435,[1]Film_Workers!$B$2:$BD$55,30,FALSE),D435=6,VLOOKUP(H435,[1]Film_Workers!$B$2:$BD$55,31,FALSE),D435=7,VLOOKUP(H435,[1]Film_Workers!$B$2:$BD$55,32,FALSE),D435=8,VLOOKUP(H435,[1]Film_Workers!$B$2:$BD$55,33,FALSE),D435=9,VLOOKUP(H435,[1]Film_Workers!$B$2:$BD$55,34,FALSE),D435=10,VLOOKUP(H435,[1]Film_Workers!$B$2:$BD$55,35,FALSE),D435=11,VLOOKUP(H435,[1]Film_Workers!$B$2:$BD$55,36,FALSE),D435=12,VLOOKUP(H435,[1]Film_Workers!$B$2:$BD$55,37,FALSE)),C435=2017,_xlfn.IFS(D435=1,VLOOKUP(H435,[1]Film_Workers!$B$2:$BD$55,38,FALSE),D435=2,VLOOKUP(H435,[1]Film_Workers!$B$2:$BD$55,39,FALSE),D435=3,VLOOKUP(H435,[1]Film_Workers!$B$2:$BD$55,40,FALSE),D435=4,VLOOKUP(H435,[1]Film_Workers!$B$2:$BD$55,41,FALSE),D435=5,VLOOKUP(H435,[1]Film_Workers!$B$2:$BD$55,42,FALSE),D435=6,VLOOKUP(H435,[1]Film_Workers!$B$2:$BD$55,43,FALSE),D435=7,VLOOKUP(H435,[1]Film_Workers!$B$2:$BD$55,43,FALSE),D435=8,VLOOKUP(H435,[1]Film_Workers!$B$2:$BD$55,44,FALSE),D435=9,VLOOKUP(H435,[1]Film_Workers!$B$2:$BD$55,45,FALSE),D435=10,VLOOKUP(H435,[1]Film_Workers!$B$2:$BD$55,46,FALSE),D435=11,VLOOKUP(H435,[1]Film_Workers!$B$2:$BD$55,47,FALSE),D435=12,VLOOKUP(H435,[1]Film_Workers!$B$2:$BD$55,48)),C435=2018,_xlfn.IFS(D435=1,VLOOKUP(H435,[1]Film_Workers!$B$2:$BD$55,49,FALSE),D435=2,VLOOKUP(H435,[1]Film_Workers!$B$2:$BD$55,50,FALSE),D435=3,VLOOKUP(H435,[1]Film_Workers!$B$2:$BD$55,51,FALSE),D435=4,VLOOKUP(H435,[1]Film_Workers!$B$2:$BD$55,52,FALSE),D435=5,VLOOKUP(H435,[1]Film_Workers!$B$2:$BD$55,53,FALSE),D435=6,VLOOKUP(H435,[1]Film_Workers!$B$2:$BD$55,54)))</f>
        <v>0</v>
      </c>
      <c r="W435">
        <f>_xlfn.IFS(C435=2014,_xlfn.IFS(D435=1,VLOOKUP(H435,[1]Priv_Workers!$B$2:$BD$55,2,FALSE),D435=2,VLOOKUP(H435,[1]Priv_Workers!$B$2:$BD$55,3,FALSE),D435=3,VLOOKUP(H435,[1]Priv_Workers!$B$2:$BD$55,4,FALSE),D435=4,VLOOKUP(H435,[1]Priv_Workers!$B$2:$BD$55,5,FALSE),D435=5,VLOOKUP(H435,[1]Priv_Workers!$B$2:$BD$55,6,FALSE),D435=6,VLOOKUP(H435,[1]Priv_Workers!$B$2:$BD$55,7,FALSE),D435=7,VLOOKUP(H435,[1]Priv_Workers!$B$2:$BD$55,8,FALSE),D435=8,VLOOKUP(H435,[1]Priv_Workers!$B$2:$BD$55,9,FALSE),D435=9,VLOOKUP(H435,[1]Priv_Workers!$B$2:$BD$55,10,FALSE),D435=10,VLOOKUP(H435,[1]Priv_Workers!$B$2:$BD$55,11,FALSE),D435=11,VLOOKUP(H435,[1]Priv_Workers!$B$2:$BD$55,12,FALSE),D435=12,VLOOKUP(H435,[1]Priv_Workers!$B$2:$BD$55,13,FALSE)),C435=2015,_xlfn.IFS(D435=1,VLOOKUP(H435,[1]Priv_Workers!$B$2:$BD$55,14,FALSE),D435=2,VLOOKUP(H435,[1]Priv_Workers!$B$2:$BD$55,15,FALSE),D435=3,VLOOKUP(H435,[1]Priv_Workers!$B$2:$BD$55,16,FALSE),D435=4,VLOOKUP(H435,[1]Priv_Workers!$B$2:$BD$55,17,FALSE),D435=5,VLOOKUP(H435,[1]Priv_Workers!$B$2:$BD$55,18,FALSE),D435=6,VLOOKUP(H435,[1]Priv_Workers!$B$2:$BD$55,19,FALSE),D435=7,VLOOKUP(H435,[1]Priv_Workers!$B$2:$BD$55,20,FALSE),D435=8,VLOOKUP(H435,[1]Priv_Workers!$B$2:$BD$55,21,FALSE),D435=9,VLOOKUP(H435,[1]Priv_Workers!$B$2:$BD$55,22,FALSE),D435=10,VLOOKUP(H435,[1]Priv_Workers!$B$2:$BD$55,23,FALSE),D435=11,VLOOKUP(H435,[1]Priv_Workers!$B$2:$BD$55,24,FALSE),D435=12,VLOOKUP(H435,[1]Priv_Workers!$B$2:$BD$55,25,FALSE)),C435=2016,_xlfn.IFS(D435=1,VLOOKUP(H435,[1]Priv_Workers!$B$2:$BD$55,26,FALSE),D435=2,VLOOKUP(H435,[1]Priv_Workers!$B$2:$BD$55,27,FALSE),D435=3,VLOOKUP(H435,[1]Priv_Workers!$B$2:$BD$55,28,FALSE),D435=4,VLOOKUP(H435,[1]Priv_Workers!$B$2:$BD$55,29,FALSE),D435=5,VLOOKUP(H435,[1]Priv_Workers!$B$2:$BD$55,30,FALSE),D435=6,VLOOKUP(H435,[1]Priv_Workers!$B$2:$BD$55,31,FALSE),D435=7,VLOOKUP(H435,[1]Priv_Workers!$B$2:$BD$55,32,FALSE),D435=8,VLOOKUP(H435,[1]Priv_Workers!$B$2:$BD$55,33,FALSE),D435=9,VLOOKUP(H435,[1]Priv_Workers!$B$2:$BD$55,34,FALSE),D435=10,VLOOKUP(H435,[1]Priv_Workers!$B$2:$BD$55,35,FALSE),D435=11,VLOOKUP(H435,[1]Priv_Workers!$B$2:$BD$55,36,FALSE),D435=12,VLOOKUP(H435,[1]Priv_Workers!$B$2:$BD$55,37,FALSE)),C435=2017,_xlfn.IFS(D435=1,VLOOKUP(H435,[1]Priv_Workers!$B$2:$BD$55,38,FALSE),D435=2,VLOOKUP(H435,[1]Priv_Workers!$B$2:$BD$55,39,FALSE),D435=3,VLOOKUP(H435,[1]Priv_Workers!$B$2:$BD$55,40,FALSE),D435=4,VLOOKUP(H435,[1]Priv_Workers!$B$2:$BD$55,41,FALSE),D435=5,VLOOKUP(H435,[1]Priv_Workers!$B$2:$BD$55,42,FALSE),D435=6,VLOOKUP(H435,[1]Priv_Workers!$B$2:$BD$55,43,FALSE),D435=7,VLOOKUP(H435,[1]Priv_Workers!$B$2:$BD$55,43,FALSE),D435=8,VLOOKUP(H435,[1]Priv_Workers!$B$2:$BD$55,44,FALSE),D435=9,VLOOKUP(H435,[1]Priv_Workers!$B$2:$BD$55,45,FALSE),D435=10,VLOOKUP(H435,[1]Priv_Workers!$B$2:$BD$55,46,FALSE),D435=11,VLOOKUP(H435,[1]Priv_Workers!$B$2:$BD$55,47,FALSE),D435=12,VLOOKUP(H435,[1]Priv_Workers!$B$2:$BD$55,48)),C435=2018,_xlfn.IFS(D435=1,VLOOKUP(H435,[1]Priv_Workers!$B$2:$BD$55,49,FALSE),D435=2,VLOOKUP(H435,[1]Priv_Workers!$B$2:$BD$55,50,FALSE),D435=3,VLOOKUP(H435,[1]Priv_Workers!$B$2:$BD$55,51,FALSE),D435=4,VLOOKUP(H435,[1]Priv_Workers!$B$2:$BD$55,52,FALSE),D435=5,VLOOKUP(H435,[1]Priv_Workers!$B$2:$BD$55,53,FALSE),D435=6,VLOOKUP(H435,[1]Priv_Workers!$B$2:$BD$55,54)))</f>
        <v>0</v>
      </c>
      <c r="X435" s="3" t="e">
        <f t="shared" si="51"/>
        <v>#DIV/0!</v>
      </c>
      <c r="Y435" s="2">
        <f>_xlfn.IFS(C435=2014, _xlfn.IFS(E435=1, VLOOKUP(H435, [1]Wage_Info!$B$2:$AH$55, 2, FALSE), E435=2, VLOOKUP(H435, [1]Wage_Info!$B$2:$AH$55, 3, FALSE), E435=3, VLOOKUP(H435, [1]Wage_Info!$B$2:$AH$55, 4, FALSE), E435=4, VLOOKUP(H435, [1]Wage_Info!$B$2:$AH$55, 5, FALSE)), C435=2015, _xlfn.IFS(E435=1, VLOOKUP(H435, [1]Wage_Info!$B$2:$AH$55, 6, FALSE), E435=2, VLOOKUP(H435, [1]Wage_Info!$B$2:$AH$55, 7, FALSE), E435=3, VLOOKUP(H435, [1]Wage_Info!$B$2:$AH$55, 8, FALSE), E435=4, VLOOKUP(H435, [1]Wage_Info!$B$2:$AH$55, 9, FALSE)), C435=2016, _xlfn.IFS(E435=1, VLOOKUP(H435, [1]Wage_Info!$B$2:$AH$55, 10, FALSE), E435=2, VLOOKUP(H435, [1]Wage_Info!$B$2:$AH$55, 11, FALSE), E435=3, VLOOKUP(H435, [1]Wage_Info!$B$2:$AH$55, 12, FALSE), E435=4, VLOOKUP(H435, [1]Wage_Info!$B$2:$AH$55, 13, FALSE)), C435=2017, _xlfn.IFS(E435=1, VLOOKUP(H435, [1]Wage_Info!$B$2:$AH$55, 14, FALSE), E435=2, VLOOKUP(H435, [1]Wage_Info!$B$2:$AH$55, 15, FALSE), E435=3, VLOOKUP(H435, [1]Wage_Info!$B$2:$AH$55, 16, FALSE), E435=4, VLOOKUP(H435, [1]Wage_Info!$B$2:$AH$55, 17, FALSE)), C435 = 2018, _xlfn.IFS(E435=1, VLOOKUP(H435, [1]Wage_Info!$B$2:$AH$55, 18, FALSE), E435=3, VLOOKUP(H435, [1]Wage_Info!$B$2:$AH$55, 19, FALSE)))</f>
        <v>0</v>
      </c>
      <c r="Z435" s="2">
        <f>_xlfn.IFS(C435=2014, _xlfn.IFS(E435=1, VLOOKUP(H435, [1]Wage_Info!$B$2:$AL$55, 20, FALSE), E435=2, VLOOKUP(H435, [1]Wage_Info!$B$2:$AL$55, 21, FALSE), E435=3, VLOOKUP(H435, [1]Wage_Info!$B$2:$AL$55, 22, FALSE), E435=4, VLOOKUP(H435, [1]Wage_Info!$B$2:$AL$55, 23, FALSE)), C435=2015, _xlfn.IFS(E435=1, VLOOKUP(H435, [1]Wage_Info!$B$2:$AL$55, 24, FALSE), E435=2, VLOOKUP(H435, [1]Wage_Info!$B$2:$AL$55, 25, FALSE), E435=3, VLOOKUP(H435, [1]Wage_Info!$B$2:$AL$55, 26, FALSE), E435=4, VLOOKUP(H435, [1]Wage_Info!$B$2:$AL$55, 27, FALSE)), C435=2016, _xlfn.IFS(E435=1, VLOOKUP(H435, [1]Wage_Info!$B$2:$AL$55, 28, FALSE), E435=2, VLOOKUP(H435, [1]Wage_Info!$B$2:$AL$55, 29, FALSE), E435=3, VLOOKUP(H435, [1]Wage_Info!$B$2:$AL$55, 30, FALSE), E435=4, VLOOKUP(H435, [1]Wage_Info!$B$2:$AL$55, 31, FALSE)), C435=2017, _xlfn.IFS(E435=1, VLOOKUP(H435, [1]Wage_Info!$B$2:$AL$55, 32, FALSE), E435=2, VLOOKUP(H435, [1]Wage_Info!$B$2:$AL$55, 33, FALSE), E435=3, VLOOKUP(H435, [1]Wage_Info!$B$2:$AL$55, 34, FALSE), E435=4, VLOOKUP(H435, [1]Wage_Info!$B$2:$AL$55, 35, FALSE)), C435 = 2018, _xlfn.IFS(E435=1, VLOOKUP(H435, [1]Wage_Info!$B$2:$AL$55, 36, FALSE), E435=2, VLOOKUP(H435, [1]Wage_Info!$B$2:$AL$55, 37, FALSE)))</f>
        <v>0</v>
      </c>
      <c r="AA435" s="4" t="e">
        <f t="shared" si="52"/>
        <v>#DIV/0!</v>
      </c>
      <c r="AB435">
        <f>[1]Key!C435</f>
        <v>1</v>
      </c>
      <c r="AC435">
        <f t="shared" si="53"/>
        <v>0</v>
      </c>
      <c r="AD435">
        <f t="shared" si="54"/>
        <v>0</v>
      </c>
      <c r="AE435">
        <f t="shared" si="55"/>
        <v>0</v>
      </c>
      <c r="AF435">
        <f>[1]Key!D435</f>
        <v>0</v>
      </c>
    </row>
    <row r="436" spans="1:32" x14ac:dyDescent="0.3">
      <c r="A436">
        <v>435</v>
      </c>
      <c r="B436">
        <v>115</v>
      </c>
      <c r="E436" t="e">
        <f t="shared" si="48"/>
        <v>#N/A</v>
      </c>
      <c r="F436">
        <v>2015</v>
      </c>
      <c r="G436" t="s">
        <v>32</v>
      </c>
      <c r="H436" s="1">
        <f>VALUE(IF(G436="foreign",53,SUBSTITUTE(G436,G436,VLOOKUP(G436,[1]Key!$G$2:$H$55,2,))))</f>
        <v>53</v>
      </c>
      <c r="I436" t="s">
        <v>32</v>
      </c>
      <c r="J436">
        <f>VALUE(_xlfn.IFS(I436="foreign",53,I436="fictional",54, I436="unspecified", 55, NOT(OR(I436="foreign",I436="fictional")),SUBSTITUTE(I436,I436,VLOOKUP(I436,[1]Key!$G$2:$H$55,2,))))</f>
        <v>53</v>
      </c>
      <c r="K436">
        <f t="shared" si="49"/>
        <v>1</v>
      </c>
      <c r="L436">
        <f>VLOOKUP(H436, [1]Key!$H$2:$K$54, 2)</f>
        <v>0</v>
      </c>
      <c r="M436">
        <f>VLOOKUP(J436, [1]Key!$H$2:$K$54, 2)</f>
        <v>0</v>
      </c>
      <c r="N436">
        <f>VLOOKUP("*"&amp;G436&amp;"*",[1]Key!$N$2:$O$6,2,FALSE)</f>
        <v>0</v>
      </c>
      <c r="O436">
        <f>VLOOKUP("*"&amp;G436&amp;"*",[1]Key!$R$2:$S$11,2,FALSE)</f>
        <v>0</v>
      </c>
      <c r="P436">
        <v>2012</v>
      </c>
      <c r="Q436" s="2"/>
      <c r="R436" t="s">
        <v>34</v>
      </c>
      <c r="S436">
        <f>VLOOKUP(R436, [1]Key!$U$2:$V$27, 2, FALSE)</f>
        <v>2</v>
      </c>
      <c r="T436">
        <f t="shared" si="50"/>
        <v>0</v>
      </c>
      <c r="U436" t="e">
        <f>_xlfn.IFS(C436=2018, VLOOKUP(H436, '[1]State Pop'!$B$2:$G$55,6),C436=2017, VLOOKUP(H436, '[1]State Pop'!$B$2:$F$55,5),C436=2016, VLOOKUP(H436, '[1]State Pop'!$B$2:$F$55,4), C436=2015, VLOOKUP(H436, '[1]State Pop'!$B$2:$F$55,3), C436=2014, VLOOKUP(H436, '[1]State Pop'!$B$2:$F$55,2))</f>
        <v>#N/A</v>
      </c>
      <c r="V436" t="e">
        <f>_xlfn.IFS(C436=2014,_xlfn.IFS(D436=1,VLOOKUP(H436,[1]Film_Workers!$B$2:$BD$55,2,FALSE),D436=2,VLOOKUP(H436,[1]Film_Workers!$B$2:$BD$55,3,FALSE),D436=3,VLOOKUP(H436,[1]Film_Workers!$B$2:$BD$55,4,FALSE),D436=4,VLOOKUP(H436,[1]Film_Workers!$B$2:$BD$55,5,FALSE),D436=5,VLOOKUP(H436,[1]Film_Workers!$B$2:$BD$55,6,FALSE),D436=6,VLOOKUP(H436,[1]Film_Workers!$B$2:$BD$55,7,FALSE),D436=7,VLOOKUP(H436,[1]Film_Workers!$B$2:$BD$55,8,FALSE),D436=8,VLOOKUP(H436,[1]Film_Workers!$B$2:$BD$55,9,FALSE),D436=9,VLOOKUP(H436,[1]Film_Workers!$B$2:$BD$55,10,FALSE),D436=10,VLOOKUP(H436,[1]Film_Workers!$B$2:$BD$55,11,FALSE),D436=11,VLOOKUP(H436,[1]Film_Workers!$B$2:$BD$55,12,FALSE),D436=12,VLOOKUP(H436,[1]Film_Workers!$B$2:$BD$55,13,FALSE)),C436=2015,_xlfn.IFS(D436=1,VLOOKUP(H436,[1]Film_Workers!$B$2:$BD$55,14,FALSE),D436=2,VLOOKUP(H436,[1]Film_Workers!$B$2:$BD$55,15,FALSE),D436=3,VLOOKUP(H436,[1]Film_Workers!$B$2:$BD$55,16,FALSE),D436=4,VLOOKUP(H436,[1]Film_Workers!$B$2:$BD$55,17,FALSE),D436=5,VLOOKUP(H436,[1]Film_Workers!$B$2:$BD$55,18,FALSE),D436=6,VLOOKUP(H436,[1]Film_Workers!$B$2:$BD$55,19,FALSE),D436=7,VLOOKUP(H436,[1]Film_Workers!$B$2:$BD$55,20,FALSE),D436=8,VLOOKUP(H436,[1]Film_Workers!$B$2:$BD$55,21,FALSE),D436=9,VLOOKUP(H436,[1]Film_Workers!$B$2:$BD$55,22,FALSE),D436=10,VLOOKUP(H436,[1]Film_Workers!$B$2:$BD$55,23,FALSE),D436=11,VLOOKUP(H436,[1]Film_Workers!$B$2:$BD$55,24,FALSE),D436=12,VLOOKUP(H436,[1]Film_Workers!$B$2:$BD$55,25,FALSE)),C436=2016,_xlfn.IFS(D436=1,VLOOKUP(H436,[1]Film_Workers!$B$2:$BD$55,26,FALSE),D436=2,VLOOKUP(H436,[1]Film_Workers!$B$2:$BD$55,27,FALSE),D436=3,VLOOKUP(H436,[1]Film_Workers!$B$2:$BD$55,28,FALSE),D436=4,VLOOKUP(H436,[1]Film_Workers!$B$2:$BD$55,29,FALSE),D436=5,VLOOKUP(H436,[1]Film_Workers!$B$2:$BD$55,30,FALSE),D436=6,VLOOKUP(H436,[1]Film_Workers!$B$2:$BD$55,31,FALSE),D436=7,VLOOKUP(H436,[1]Film_Workers!$B$2:$BD$55,32,FALSE),D436=8,VLOOKUP(H436,[1]Film_Workers!$B$2:$BD$55,33,FALSE),D436=9,VLOOKUP(H436,[1]Film_Workers!$B$2:$BD$55,34,FALSE),D436=10,VLOOKUP(H436,[1]Film_Workers!$B$2:$BD$55,35,FALSE),D436=11,VLOOKUP(H436,[1]Film_Workers!$B$2:$BD$55,36,FALSE),D436=12,VLOOKUP(H436,[1]Film_Workers!$B$2:$BD$55,37,FALSE)),C436=2017,_xlfn.IFS(D436=1,VLOOKUP(H436,[1]Film_Workers!$B$2:$BD$55,38,FALSE),D436=2,VLOOKUP(H436,[1]Film_Workers!$B$2:$BD$55,39,FALSE),D436=3,VLOOKUP(H436,[1]Film_Workers!$B$2:$BD$55,40,FALSE),D436=4,VLOOKUP(H436,[1]Film_Workers!$B$2:$BD$55,41,FALSE),D436=5,VLOOKUP(H436,[1]Film_Workers!$B$2:$BD$55,42,FALSE),D436=6,VLOOKUP(H436,[1]Film_Workers!$B$2:$BD$55,43,FALSE),D436=7,VLOOKUP(H436,[1]Film_Workers!$B$2:$BD$55,43,FALSE),D436=8,VLOOKUP(H436,[1]Film_Workers!$B$2:$BD$55,44,FALSE),D436=9,VLOOKUP(H436,[1]Film_Workers!$B$2:$BD$55,45,FALSE),D436=10,VLOOKUP(H436,[1]Film_Workers!$B$2:$BD$55,46,FALSE),D436=11,VLOOKUP(H436,[1]Film_Workers!$B$2:$BD$55,47,FALSE),D436=12,VLOOKUP(H436,[1]Film_Workers!$B$2:$BD$55,48)),C436=2018,_xlfn.IFS(D436=1,VLOOKUP(H436,[1]Film_Workers!$B$2:$BD$55,49,FALSE),D436=2,VLOOKUP(H436,[1]Film_Workers!$B$2:$BD$55,50,FALSE),D436=3,VLOOKUP(H436,[1]Film_Workers!$B$2:$BD$55,51,FALSE),D436=4,VLOOKUP(H436,[1]Film_Workers!$B$2:$BD$55,52,FALSE),D436=5,VLOOKUP(H436,[1]Film_Workers!$B$2:$BD$55,53,FALSE),D436=6,VLOOKUP(H436,[1]Film_Workers!$B$2:$BD$55,54)))</f>
        <v>#N/A</v>
      </c>
      <c r="W436" t="e">
        <f>_xlfn.IFS(C436=2014,_xlfn.IFS(D436=1,VLOOKUP(H436,[1]Priv_Workers!$B$2:$BD$55,2,FALSE),D436=2,VLOOKUP(H436,[1]Priv_Workers!$B$2:$BD$55,3,FALSE),D436=3,VLOOKUP(H436,[1]Priv_Workers!$B$2:$BD$55,4,FALSE),D436=4,VLOOKUP(H436,[1]Priv_Workers!$B$2:$BD$55,5,FALSE),D436=5,VLOOKUP(H436,[1]Priv_Workers!$B$2:$BD$55,6,FALSE),D436=6,VLOOKUP(H436,[1]Priv_Workers!$B$2:$BD$55,7,FALSE),D436=7,VLOOKUP(H436,[1]Priv_Workers!$B$2:$BD$55,8,FALSE),D436=8,VLOOKUP(H436,[1]Priv_Workers!$B$2:$BD$55,9,FALSE),D436=9,VLOOKUP(H436,[1]Priv_Workers!$B$2:$BD$55,10,FALSE),D436=10,VLOOKUP(H436,[1]Priv_Workers!$B$2:$BD$55,11,FALSE),D436=11,VLOOKUP(H436,[1]Priv_Workers!$B$2:$BD$55,12,FALSE),D436=12,VLOOKUP(H436,[1]Priv_Workers!$B$2:$BD$55,13,FALSE)),C436=2015,_xlfn.IFS(D436=1,VLOOKUP(H436,[1]Priv_Workers!$B$2:$BD$55,14,FALSE),D436=2,VLOOKUP(H436,[1]Priv_Workers!$B$2:$BD$55,15,FALSE),D436=3,VLOOKUP(H436,[1]Priv_Workers!$B$2:$BD$55,16,FALSE),D436=4,VLOOKUP(H436,[1]Priv_Workers!$B$2:$BD$55,17,FALSE),D436=5,VLOOKUP(H436,[1]Priv_Workers!$B$2:$BD$55,18,FALSE),D436=6,VLOOKUP(H436,[1]Priv_Workers!$B$2:$BD$55,19,FALSE),D436=7,VLOOKUP(H436,[1]Priv_Workers!$B$2:$BD$55,20,FALSE),D436=8,VLOOKUP(H436,[1]Priv_Workers!$B$2:$BD$55,21,FALSE),D436=9,VLOOKUP(H436,[1]Priv_Workers!$B$2:$BD$55,22,FALSE),D436=10,VLOOKUP(H436,[1]Priv_Workers!$B$2:$BD$55,23,FALSE),D436=11,VLOOKUP(H436,[1]Priv_Workers!$B$2:$BD$55,24,FALSE),D436=12,VLOOKUP(H436,[1]Priv_Workers!$B$2:$BD$55,25,FALSE)),C436=2016,_xlfn.IFS(D436=1,VLOOKUP(H436,[1]Priv_Workers!$B$2:$BD$55,26,FALSE),D436=2,VLOOKUP(H436,[1]Priv_Workers!$B$2:$BD$55,27,FALSE),D436=3,VLOOKUP(H436,[1]Priv_Workers!$B$2:$BD$55,28,FALSE),D436=4,VLOOKUP(H436,[1]Priv_Workers!$B$2:$BD$55,29,FALSE),D436=5,VLOOKUP(H436,[1]Priv_Workers!$B$2:$BD$55,30,FALSE),D436=6,VLOOKUP(H436,[1]Priv_Workers!$B$2:$BD$55,31,FALSE),D436=7,VLOOKUP(H436,[1]Priv_Workers!$B$2:$BD$55,32,FALSE),D436=8,VLOOKUP(H436,[1]Priv_Workers!$B$2:$BD$55,33,FALSE),D436=9,VLOOKUP(H436,[1]Priv_Workers!$B$2:$BD$55,34,FALSE),D436=10,VLOOKUP(H436,[1]Priv_Workers!$B$2:$BD$55,35,FALSE),D436=11,VLOOKUP(H436,[1]Priv_Workers!$B$2:$BD$55,36,FALSE),D436=12,VLOOKUP(H436,[1]Priv_Workers!$B$2:$BD$55,37,FALSE)),C436=2017,_xlfn.IFS(D436=1,VLOOKUP(H436,[1]Priv_Workers!$B$2:$BD$55,38,FALSE),D436=2,VLOOKUP(H436,[1]Priv_Workers!$B$2:$BD$55,39,FALSE),D436=3,VLOOKUP(H436,[1]Priv_Workers!$B$2:$BD$55,40,FALSE),D436=4,VLOOKUP(H436,[1]Priv_Workers!$B$2:$BD$55,41,FALSE),D436=5,VLOOKUP(H436,[1]Priv_Workers!$B$2:$BD$55,42,FALSE),D436=6,VLOOKUP(H436,[1]Priv_Workers!$B$2:$BD$55,43,FALSE),D436=7,VLOOKUP(H436,[1]Priv_Workers!$B$2:$BD$55,43,FALSE),D436=8,VLOOKUP(H436,[1]Priv_Workers!$B$2:$BD$55,44,FALSE),D436=9,VLOOKUP(H436,[1]Priv_Workers!$B$2:$BD$55,45,FALSE),D436=10,VLOOKUP(H436,[1]Priv_Workers!$B$2:$BD$55,46,FALSE),D436=11,VLOOKUP(H436,[1]Priv_Workers!$B$2:$BD$55,47,FALSE),D436=12,VLOOKUP(H436,[1]Priv_Workers!$B$2:$BD$55,48)),C436=2018,_xlfn.IFS(D436=1,VLOOKUP(H436,[1]Priv_Workers!$B$2:$BD$55,49,FALSE),D436=2,VLOOKUP(H436,[1]Priv_Workers!$B$2:$BD$55,50,FALSE),D436=3,VLOOKUP(H436,[1]Priv_Workers!$B$2:$BD$55,51,FALSE),D436=4,VLOOKUP(H436,[1]Priv_Workers!$B$2:$BD$55,52,FALSE),D436=5,VLOOKUP(H436,[1]Priv_Workers!$B$2:$BD$55,53,FALSE),D436=6,VLOOKUP(H436,[1]Priv_Workers!$B$2:$BD$55,54)))</f>
        <v>#N/A</v>
      </c>
      <c r="X436" s="3" t="e">
        <f t="shared" si="51"/>
        <v>#N/A</v>
      </c>
      <c r="Y436" s="2" t="e">
        <f>_xlfn.IFS(C436=2014, _xlfn.IFS(E436=1, VLOOKUP(H436, [1]Wage_Info!$B$2:$AH$55, 2, FALSE), E436=2, VLOOKUP(H436, [1]Wage_Info!$B$2:$AH$55, 3, FALSE), E436=3, VLOOKUP(H436, [1]Wage_Info!$B$2:$AH$55, 4, FALSE), E436=4, VLOOKUP(H436, [1]Wage_Info!$B$2:$AH$55, 5, FALSE)), C436=2015, _xlfn.IFS(E436=1, VLOOKUP(H436, [1]Wage_Info!$B$2:$AH$55, 6, FALSE), E436=2, VLOOKUP(H436, [1]Wage_Info!$B$2:$AH$55, 7, FALSE), E436=3, VLOOKUP(H436, [1]Wage_Info!$B$2:$AH$55, 8, FALSE), E436=4, VLOOKUP(H436, [1]Wage_Info!$B$2:$AH$55, 9, FALSE)), C436=2016, _xlfn.IFS(E436=1, VLOOKUP(H436, [1]Wage_Info!$B$2:$AH$55, 10, FALSE), E436=2, VLOOKUP(H436, [1]Wage_Info!$B$2:$AH$55, 11, FALSE), E436=3, VLOOKUP(H436, [1]Wage_Info!$B$2:$AH$55, 12, FALSE), E436=4, VLOOKUP(H436, [1]Wage_Info!$B$2:$AH$55, 13, FALSE)), C436=2017, _xlfn.IFS(E436=1, VLOOKUP(H436, [1]Wage_Info!$B$2:$AH$55, 14, FALSE), E436=2, VLOOKUP(H436, [1]Wage_Info!$B$2:$AH$55, 15, FALSE), E436=3, VLOOKUP(H436, [1]Wage_Info!$B$2:$AH$55, 16, FALSE), E436=4, VLOOKUP(H436, [1]Wage_Info!$B$2:$AH$55, 17, FALSE)), C436 = 2018, _xlfn.IFS(E436=1, VLOOKUP(H436, [1]Wage_Info!$B$2:$AH$55, 18, FALSE), E436=3, VLOOKUP(H436, [1]Wage_Info!$B$2:$AH$55, 19, FALSE)))</f>
        <v>#N/A</v>
      </c>
      <c r="Z436" s="2" t="e">
        <f>_xlfn.IFS(C436=2014, _xlfn.IFS(E436=1, VLOOKUP(H436, [1]Wage_Info!$B$2:$AL$55, 20, FALSE), E436=2, VLOOKUP(H436, [1]Wage_Info!$B$2:$AL$55, 21, FALSE), E436=3, VLOOKUP(H436, [1]Wage_Info!$B$2:$AL$55, 22, FALSE), E436=4, VLOOKUP(H436, [1]Wage_Info!$B$2:$AL$55, 23, FALSE)), C436=2015, _xlfn.IFS(E436=1, VLOOKUP(H436, [1]Wage_Info!$B$2:$AL$55, 24, FALSE), E436=2, VLOOKUP(H436, [1]Wage_Info!$B$2:$AL$55, 25, FALSE), E436=3, VLOOKUP(H436, [1]Wage_Info!$B$2:$AL$55, 26, FALSE), E436=4, VLOOKUP(H436, [1]Wage_Info!$B$2:$AL$55, 27, FALSE)), C436=2016, _xlfn.IFS(E436=1, VLOOKUP(H436, [1]Wage_Info!$B$2:$AL$55, 28, FALSE), E436=2, VLOOKUP(H436, [1]Wage_Info!$B$2:$AL$55, 29, FALSE), E436=3, VLOOKUP(H436, [1]Wage_Info!$B$2:$AL$55, 30, FALSE), E436=4, VLOOKUP(H436, [1]Wage_Info!$B$2:$AL$55, 31, FALSE)), C436=2017, _xlfn.IFS(E436=1, VLOOKUP(H436, [1]Wage_Info!$B$2:$AL$55, 32, FALSE), E436=2, VLOOKUP(H436, [1]Wage_Info!$B$2:$AL$55, 33, FALSE), E436=3, VLOOKUP(H436, [1]Wage_Info!$B$2:$AL$55, 34, FALSE), E436=4, VLOOKUP(H436, [1]Wage_Info!$B$2:$AL$55, 35, FALSE)), C436 = 2018, _xlfn.IFS(E436=1, VLOOKUP(H436, [1]Wage_Info!$B$2:$AL$55, 36, FALSE), E436=2, VLOOKUP(H436, [1]Wage_Info!$B$2:$AL$55, 37, FALSE)))</f>
        <v>#N/A</v>
      </c>
      <c r="AA436" s="4" t="e">
        <f t="shared" si="52"/>
        <v>#N/A</v>
      </c>
      <c r="AB436">
        <f>[1]Key!C436</f>
        <v>1</v>
      </c>
      <c r="AC436">
        <f t="shared" si="53"/>
        <v>0</v>
      </c>
      <c r="AD436">
        <f t="shared" si="54"/>
        <v>0</v>
      </c>
      <c r="AE436">
        <f t="shared" si="55"/>
        <v>0</v>
      </c>
      <c r="AF436">
        <f>[1]Key!D436</f>
        <v>0</v>
      </c>
    </row>
    <row r="437" spans="1:32" x14ac:dyDescent="0.3">
      <c r="A437">
        <v>436</v>
      </c>
      <c r="B437">
        <v>116</v>
      </c>
      <c r="C437">
        <v>2014</v>
      </c>
      <c r="D437">
        <v>6</v>
      </c>
      <c r="E437">
        <f t="shared" si="48"/>
        <v>2</v>
      </c>
      <c r="F437">
        <v>2015</v>
      </c>
      <c r="G437" t="s">
        <v>32</v>
      </c>
      <c r="H437" s="1">
        <f>VALUE(IF(G437="foreign",53,SUBSTITUTE(G437,G437,VLOOKUP(G437,[1]Key!$G$2:$H$55,2,))))</f>
        <v>53</v>
      </c>
      <c r="I437" t="s">
        <v>32</v>
      </c>
      <c r="J437">
        <f>VALUE(_xlfn.IFS(I437="foreign",53,I437="fictional",54, I437="unspecified", 55, NOT(OR(I437="foreign",I437="fictional")),SUBSTITUTE(I437,I437,VLOOKUP(I437,[1]Key!$G$2:$H$55,2,))))</f>
        <v>53</v>
      </c>
      <c r="K437">
        <f t="shared" si="49"/>
        <v>1</v>
      </c>
      <c r="L437">
        <f>VLOOKUP(H437, [1]Key!$H$2:$K$54, 2)</f>
        <v>0</v>
      </c>
      <c r="M437">
        <f>VLOOKUP(J437, [1]Key!$H$2:$K$54, 2)</f>
        <v>0</v>
      </c>
      <c r="N437">
        <f>VLOOKUP("*"&amp;G437&amp;"*",[1]Key!$N$2:$O$6,2,FALSE)</f>
        <v>0</v>
      </c>
      <c r="O437">
        <f>VLOOKUP("*"&amp;G437&amp;"*",[1]Key!$R$2:$S$11,2,FALSE)</f>
        <v>0</v>
      </c>
      <c r="P437">
        <v>2012</v>
      </c>
      <c r="Q437" s="2">
        <v>15000000</v>
      </c>
      <c r="R437" t="s">
        <v>54</v>
      </c>
      <c r="S437">
        <f>VLOOKUP(R437, [1]Key!$U$2:$V$27, 2, FALSE)</f>
        <v>8</v>
      </c>
      <c r="T437">
        <f t="shared" si="50"/>
        <v>1</v>
      </c>
      <c r="U437">
        <f>_xlfn.IFS(C437=2018, VLOOKUP(H437, '[1]State Pop'!$B$2:$G$55,6),C437=2017, VLOOKUP(H437, '[1]State Pop'!$B$2:$F$55,5),C437=2016, VLOOKUP(H437, '[1]State Pop'!$B$2:$F$55,4), C437=2015, VLOOKUP(H437, '[1]State Pop'!$B$2:$F$55,3), C437=2014, VLOOKUP(H437, '[1]State Pop'!$B$2:$F$55,2))</f>
        <v>0</v>
      </c>
      <c r="V437">
        <f>_xlfn.IFS(C437=2014,_xlfn.IFS(D437=1,VLOOKUP(H437,[1]Film_Workers!$B$2:$BD$55,2,FALSE),D437=2,VLOOKUP(H437,[1]Film_Workers!$B$2:$BD$55,3,FALSE),D437=3,VLOOKUP(H437,[1]Film_Workers!$B$2:$BD$55,4,FALSE),D437=4,VLOOKUP(H437,[1]Film_Workers!$B$2:$BD$55,5,FALSE),D437=5,VLOOKUP(H437,[1]Film_Workers!$B$2:$BD$55,6,FALSE),D437=6,VLOOKUP(H437,[1]Film_Workers!$B$2:$BD$55,7,FALSE),D437=7,VLOOKUP(H437,[1]Film_Workers!$B$2:$BD$55,8,FALSE),D437=8,VLOOKUP(H437,[1]Film_Workers!$B$2:$BD$55,9,FALSE),D437=9,VLOOKUP(H437,[1]Film_Workers!$B$2:$BD$55,10,FALSE),D437=10,VLOOKUP(H437,[1]Film_Workers!$B$2:$BD$55,11,FALSE),D437=11,VLOOKUP(H437,[1]Film_Workers!$B$2:$BD$55,12,FALSE),D437=12,VLOOKUP(H437,[1]Film_Workers!$B$2:$BD$55,13,FALSE)),C437=2015,_xlfn.IFS(D437=1,VLOOKUP(H437,[1]Film_Workers!$B$2:$BD$55,14,FALSE),D437=2,VLOOKUP(H437,[1]Film_Workers!$B$2:$BD$55,15,FALSE),D437=3,VLOOKUP(H437,[1]Film_Workers!$B$2:$BD$55,16,FALSE),D437=4,VLOOKUP(H437,[1]Film_Workers!$B$2:$BD$55,17,FALSE),D437=5,VLOOKUP(H437,[1]Film_Workers!$B$2:$BD$55,18,FALSE),D437=6,VLOOKUP(H437,[1]Film_Workers!$B$2:$BD$55,19,FALSE),D437=7,VLOOKUP(H437,[1]Film_Workers!$B$2:$BD$55,20,FALSE),D437=8,VLOOKUP(H437,[1]Film_Workers!$B$2:$BD$55,21,FALSE),D437=9,VLOOKUP(H437,[1]Film_Workers!$B$2:$BD$55,22,FALSE),D437=10,VLOOKUP(H437,[1]Film_Workers!$B$2:$BD$55,23,FALSE),D437=11,VLOOKUP(H437,[1]Film_Workers!$B$2:$BD$55,24,FALSE),D437=12,VLOOKUP(H437,[1]Film_Workers!$B$2:$BD$55,25,FALSE)),C437=2016,_xlfn.IFS(D437=1,VLOOKUP(H437,[1]Film_Workers!$B$2:$BD$55,26,FALSE),D437=2,VLOOKUP(H437,[1]Film_Workers!$B$2:$BD$55,27,FALSE),D437=3,VLOOKUP(H437,[1]Film_Workers!$B$2:$BD$55,28,FALSE),D437=4,VLOOKUP(H437,[1]Film_Workers!$B$2:$BD$55,29,FALSE),D437=5,VLOOKUP(H437,[1]Film_Workers!$B$2:$BD$55,30,FALSE),D437=6,VLOOKUP(H437,[1]Film_Workers!$B$2:$BD$55,31,FALSE),D437=7,VLOOKUP(H437,[1]Film_Workers!$B$2:$BD$55,32,FALSE),D437=8,VLOOKUP(H437,[1]Film_Workers!$B$2:$BD$55,33,FALSE),D437=9,VLOOKUP(H437,[1]Film_Workers!$B$2:$BD$55,34,FALSE),D437=10,VLOOKUP(H437,[1]Film_Workers!$B$2:$BD$55,35,FALSE),D437=11,VLOOKUP(H437,[1]Film_Workers!$B$2:$BD$55,36,FALSE),D437=12,VLOOKUP(H437,[1]Film_Workers!$B$2:$BD$55,37,FALSE)),C437=2017,_xlfn.IFS(D437=1,VLOOKUP(H437,[1]Film_Workers!$B$2:$BD$55,38,FALSE),D437=2,VLOOKUP(H437,[1]Film_Workers!$B$2:$BD$55,39,FALSE),D437=3,VLOOKUP(H437,[1]Film_Workers!$B$2:$BD$55,40,FALSE),D437=4,VLOOKUP(H437,[1]Film_Workers!$B$2:$BD$55,41,FALSE),D437=5,VLOOKUP(H437,[1]Film_Workers!$B$2:$BD$55,42,FALSE),D437=6,VLOOKUP(H437,[1]Film_Workers!$B$2:$BD$55,43,FALSE),D437=7,VLOOKUP(H437,[1]Film_Workers!$B$2:$BD$55,43,FALSE),D437=8,VLOOKUP(H437,[1]Film_Workers!$B$2:$BD$55,44,FALSE),D437=9,VLOOKUP(H437,[1]Film_Workers!$B$2:$BD$55,45,FALSE),D437=10,VLOOKUP(H437,[1]Film_Workers!$B$2:$BD$55,46,FALSE),D437=11,VLOOKUP(H437,[1]Film_Workers!$B$2:$BD$55,47,FALSE),D437=12,VLOOKUP(H437,[1]Film_Workers!$B$2:$BD$55,48)),C437=2018,_xlfn.IFS(D437=1,VLOOKUP(H437,[1]Film_Workers!$B$2:$BD$55,49,FALSE),D437=2,VLOOKUP(H437,[1]Film_Workers!$B$2:$BD$55,50,FALSE),D437=3,VLOOKUP(H437,[1]Film_Workers!$B$2:$BD$55,51,FALSE),D437=4,VLOOKUP(H437,[1]Film_Workers!$B$2:$BD$55,52,FALSE),D437=5,VLOOKUP(H437,[1]Film_Workers!$B$2:$BD$55,53,FALSE),D437=6,VLOOKUP(H437,[1]Film_Workers!$B$2:$BD$55,54)))</f>
        <v>0</v>
      </c>
      <c r="W437">
        <f>_xlfn.IFS(C437=2014,_xlfn.IFS(D437=1,VLOOKUP(H437,[1]Priv_Workers!$B$2:$BD$55,2,FALSE),D437=2,VLOOKUP(H437,[1]Priv_Workers!$B$2:$BD$55,3,FALSE),D437=3,VLOOKUP(H437,[1]Priv_Workers!$B$2:$BD$55,4,FALSE),D437=4,VLOOKUP(H437,[1]Priv_Workers!$B$2:$BD$55,5,FALSE),D437=5,VLOOKUP(H437,[1]Priv_Workers!$B$2:$BD$55,6,FALSE),D437=6,VLOOKUP(H437,[1]Priv_Workers!$B$2:$BD$55,7,FALSE),D437=7,VLOOKUP(H437,[1]Priv_Workers!$B$2:$BD$55,8,FALSE),D437=8,VLOOKUP(H437,[1]Priv_Workers!$B$2:$BD$55,9,FALSE),D437=9,VLOOKUP(H437,[1]Priv_Workers!$B$2:$BD$55,10,FALSE),D437=10,VLOOKUP(H437,[1]Priv_Workers!$B$2:$BD$55,11,FALSE),D437=11,VLOOKUP(H437,[1]Priv_Workers!$B$2:$BD$55,12,FALSE),D437=12,VLOOKUP(H437,[1]Priv_Workers!$B$2:$BD$55,13,FALSE)),C437=2015,_xlfn.IFS(D437=1,VLOOKUP(H437,[1]Priv_Workers!$B$2:$BD$55,14,FALSE),D437=2,VLOOKUP(H437,[1]Priv_Workers!$B$2:$BD$55,15,FALSE),D437=3,VLOOKUP(H437,[1]Priv_Workers!$B$2:$BD$55,16,FALSE),D437=4,VLOOKUP(H437,[1]Priv_Workers!$B$2:$BD$55,17,FALSE),D437=5,VLOOKUP(H437,[1]Priv_Workers!$B$2:$BD$55,18,FALSE),D437=6,VLOOKUP(H437,[1]Priv_Workers!$B$2:$BD$55,19,FALSE),D437=7,VLOOKUP(H437,[1]Priv_Workers!$B$2:$BD$55,20,FALSE),D437=8,VLOOKUP(H437,[1]Priv_Workers!$B$2:$BD$55,21,FALSE),D437=9,VLOOKUP(H437,[1]Priv_Workers!$B$2:$BD$55,22,FALSE),D437=10,VLOOKUP(H437,[1]Priv_Workers!$B$2:$BD$55,23,FALSE),D437=11,VLOOKUP(H437,[1]Priv_Workers!$B$2:$BD$55,24,FALSE),D437=12,VLOOKUP(H437,[1]Priv_Workers!$B$2:$BD$55,25,FALSE)),C437=2016,_xlfn.IFS(D437=1,VLOOKUP(H437,[1]Priv_Workers!$B$2:$BD$55,26,FALSE),D437=2,VLOOKUP(H437,[1]Priv_Workers!$B$2:$BD$55,27,FALSE),D437=3,VLOOKUP(H437,[1]Priv_Workers!$B$2:$BD$55,28,FALSE),D437=4,VLOOKUP(H437,[1]Priv_Workers!$B$2:$BD$55,29,FALSE),D437=5,VLOOKUP(H437,[1]Priv_Workers!$B$2:$BD$55,30,FALSE),D437=6,VLOOKUP(H437,[1]Priv_Workers!$B$2:$BD$55,31,FALSE),D437=7,VLOOKUP(H437,[1]Priv_Workers!$B$2:$BD$55,32,FALSE),D437=8,VLOOKUP(H437,[1]Priv_Workers!$B$2:$BD$55,33,FALSE),D437=9,VLOOKUP(H437,[1]Priv_Workers!$B$2:$BD$55,34,FALSE),D437=10,VLOOKUP(H437,[1]Priv_Workers!$B$2:$BD$55,35,FALSE),D437=11,VLOOKUP(H437,[1]Priv_Workers!$B$2:$BD$55,36,FALSE),D437=12,VLOOKUP(H437,[1]Priv_Workers!$B$2:$BD$55,37,FALSE)),C437=2017,_xlfn.IFS(D437=1,VLOOKUP(H437,[1]Priv_Workers!$B$2:$BD$55,38,FALSE),D437=2,VLOOKUP(H437,[1]Priv_Workers!$B$2:$BD$55,39,FALSE),D437=3,VLOOKUP(H437,[1]Priv_Workers!$B$2:$BD$55,40,FALSE),D437=4,VLOOKUP(H437,[1]Priv_Workers!$B$2:$BD$55,41,FALSE),D437=5,VLOOKUP(H437,[1]Priv_Workers!$B$2:$BD$55,42,FALSE),D437=6,VLOOKUP(H437,[1]Priv_Workers!$B$2:$BD$55,43,FALSE),D437=7,VLOOKUP(H437,[1]Priv_Workers!$B$2:$BD$55,43,FALSE),D437=8,VLOOKUP(H437,[1]Priv_Workers!$B$2:$BD$55,44,FALSE),D437=9,VLOOKUP(H437,[1]Priv_Workers!$B$2:$BD$55,45,FALSE),D437=10,VLOOKUP(H437,[1]Priv_Workers!$B$2:$BD$55,46,FALSE),D437=11,VLOOKUP(H437,[1]Priv_Workers!$B$2:$BD$55,47,FALSE),D437=12,VLOOKUP(H437,[1]Priv_Workers!$B$2:$BD$55,48)),C437=2018,_xlfn.IFS(D437=1,VLOOKUP(H437,[1]Priv_Workers!$B$2:$BD$55,49,FALSE),D437=2,VLOOKUP(H437,[1]Priv_Workers!$B$2:$BD$55,50,FALSE),D437=3,VLOOKUP(H437,[1]Priv_Workers!$B$2:$BD$55,51,FALSE),D437=4,VLOOKUP(H437,[1]Priv_Workers!$B$2:$BD$55,52,FALSE),D437=5,VLOOKUP(H437,[1]Priv_Workers!$B$2:$BD$55,53,FALSE),D437=6,VLOOKUP(H437,[1]Priv_Workers!$B$2:$BD$55,54)))</f>
        <v>0</v>
      </c>
      <c r="X437" s="3" t="e">
        <f t="shared" si="51"/>
        <v>#DIV/0!</v>
      </c>
      <c r="Y437" s="2">
        <f>_xlfn.IFS(C437=2014, _xlfn.IFS(E437=1, VLOOKUP(H437, [1]Wage_Info!$B$2:$AH$55, 2, FALSE), E437=2, VLOOKUP(H437, [1]Wage_Info!$B$2:$AH$55, 3, FALSE), E437=3, VLOOKUP(H437, [1]Wage_Info!$B$2:$AH$55, 4, FALSE), E437=4, VLOOKUP(H437, [1]Wage_Info!$B$2:$AH$55, 5, FALSE)), C437=2015, _xlfn.IFS(E437=1, VLOOKUP(H437, [1]Wage_Info!$B$2:$AH$55, 6, FALSE), E437=2, VLOOKUP(H437, [1]Wage_Info!$B$2:$AH$55, 7, FALSE), E437=3, VLOOKUP(H437, [1]Wage_Info!$B$2:$AH$55, 8, FALSE), E437=4, VLOOKUP(H437, [1]Wage_Info!$B$2:$AH$55, 9, FALSE)), C437=2016, _xlfn.IFS(E437=1, VLOOKUP(H437, [1]Wage_Info!$B$2:$AH$55, 10, FALSE), E437=2, VLOOKUP(H437, [1]Wage_Info!$B$2:$AH$55, 11, FALSE), E437=3, VLOOKUP(H437, [1]Wage_Info!$B$2:$AH$55, 12, FALSE), E437=4, VLOOKUP(H437, [1]Wage_Info!$B$2:$AH$55, 13, FALSE)), C437=2017, _xlfn.IFS(E437=1, VLOOKUP(H437, [1]Wage_Info!$B$2:$AH$55, 14, FALSE), E437=2, VLOOKUP(H437, [1]Wage_Info!$B$2:$AH$55, 15, FALSE), E437=3, VLOOKUP(H437, [1]Wage_Info!$B$2:$AH$55, 16, FALSE), E437=4, VLOOKUP(H437, [1]Wage_Info!$B$2:$AH$55, 17, FALSE)), C437 = 2018, _xlfn.IFS(E437=1, VLOOKUP(H437, [1]Wage_Info!$B$2:$AH$55, 18, FALSE), E437=3, VLOOKUP(H437, [1]Wage_Info!$B$2:$AH$55, 19, FALSE)))</f>
        <v>0</v>
      </c>
      <c r="Z437" s="2">
        <f>_xlfn.IFS(C437=2014, _xlfn.IFS(E437=1, VLOOKUP(H437, [1]Wage_Info!$B$2:$AL$55, 20, FALSE), E437=2, VLOOKUP(H437, [1]Wage_Info!$B$2:$AL$55, 21, FALSE), E437=3, VLOOKUP(H437, [1]Wage_Info!$B$2:$AL$55, 22, FALSE), E437=4, VLOOKUP(H437, [1]Wage_Info!$B$2:$AL$55, 23, FALSE)), C437=2015, _xlfn.IFS(E437=1, VLOOKUP(H437, [1]Wage_Info!$B$2:$AL$55, 24, FALSE), E437=2, VLOOKUP(H437, [1]Wage_Info!$B$2:$AL$55, 25, FALSE), E437=3, VLOOKUP(H437, [1]Wage_Info!$B$2:$AL$55, 26, FALSE), E437=4, VLOOKUP(H437, [1]Wage_Info!$B$2:$AL$55, 27, FALSE)), C437=2016, _xlfn.IFS(E437=1, VLOOKUP(H437, [1]Wage_Info!$B$2:$AL$55, 28, FALSE), E437=2, VLOOKUP(H437, [1]Wage_Info!$B$2:$AL$55, 29, FALSE), E437=3, VLOOKUP(H437, [1]Wage_Info!$B$2:$AL$55, 30, FALSE), E437=4, VLOOKUP(H437, [1]Wage_Info!$B$2:$AL$55, 31, FALSE)), C437=2017, _xlfn.IFS(E437=1, VLOOKUP(H437, [1]Wage_Info!$B$2:$AL$55, 32, FALSE), E437=2, VLOOKUP(H437, [1]Wage_Info!$B$2:$AL$55, 33, FALSE), E437=3, VLOOKUP(H437, [1]Wage_Info!$B$2:$AL$55, 34, FALSE), E437=4, VLOOKUP(H437, [1]Wage_Info!$B$2:$AL$55, 35, FALSE)), C437 = 2018, _xlfn.IFS(E437=1, VLOOKUP(H437, [1]Wage_Info!$B$2:$AL$55, 36, FALSE), E437=2, VLOOKUP(H437, [1]Wage_Info!$B$2:$AL$55, 37, FALSE)))</f>
        <v>0</v>
      </c>
      <c r="AA437" s="4" t="e">
        <f t="shared" si="52"/>
        <v>#DIV/0!</v>
      </c>
      <c r="AB437">
        <f>[1]Key!C437</f>
        <v>1</v>
      </c>
      <c r="AC437">
        <f t="shared" si="53"/>
        <v>0</v>
      </c>
      <c r="AD437">
        <f t="shared" si="54"/>
        <v>0</v>
      </c>
      <c r="AE437">
        <f t="shared" si="55"/>
        <v>0</v>
      </c>
      <c r="AF437">
        <f>[1]Key!D437</f>
        <v>0</v>
      </c>
    </row>
    <row r="438" spans="1:32" x14ac:dyDescent="0.3">
      <c r="A438">
        <v>437</v>
      </c>
      <c r="B438">
        <v>117</v>
      </c>
      <c r="C438">
        <v>2014</v>
      </c>
      <c r="D438">
        <v>5</v>
      </c>
      <c r="E438">
        <f t="shared" si="48"/>
        <v>2</v>
      </c>
      <c r="F438">
        <v>2015</v>
      </c>
      <c r="G438" t="s">
        <v>32</v>
      </c>
      <c r="H438" s="1">
        <f>VALUE(IF(G438="foreign",53,SUBSTITUTE(G438,G438,VLOOKUP(G438,[1]Key!$G$2:$H$55,2,))))</f>
        <v>53</v>
      </c>
      <c r="I438" t="s">
        <v>32</v>
      </c>
      <c r="J438">
        <f>VALUE(_xlfn.IFS(I438="foreign",53,I438="fictional",54, I438="unspecified", 55, NOT(OR(I438="foreign",I438="fictional")),SUBSTITUTE(I438,I438,VLOOKUP(I438,[1]Key!$G$2:$H$55,2,))))</f>
        <v>53</v>
      </c>
      <c r="K438">
        <f t="shared" si="49"/>
        <v>1</v>
      </c>
      <c r="L438">
        <f>VLOOKUP(H438, [1]Key!$H$2:$K$54, 2)</f>
        <v>0</v>
      </c>
      <c r="M438">
        <f>VLOOKUP(J438, [1]Key!$H$2:$K$54, 2)</f>
        <v>0</v>
      </c>
      <c r="N438">
        <f>VLOOKUP("*"&amp;G438&amp;"*",[1]Key!$N$2:$O$6,2,FALSE)</f>
        <v>0</v>
      </c>
      <c r="O438">
        <f>VLOOKUP("*"&amp;G438&amp;"*",[1]Key!$R$2:$S$11,2,FALSE)</f>
        <v>0</v>
      </c>
      <c r="P438">
        <v>2011</v>
      </c>
      <c r="Q438" s="2">
        <v>11000000</v>
      </c>
      <c r="R438" t="s">
        <v>124</v>
      </c>
      <c r="S438">
        <f>VLOOKUP(R438, [1]Key!$U$2:$V$27, 2, FALSE)</f>
        <v>15</v>
      </c>
      <c r="T438">
        <f t="shared" si="50"/>
        <v>1</v>
      </c>
      <c r="U438">
        <f>_xlfn.IFS(C438=2018, VLOOKUP(H438, '[1]State Pop'!$B$2:$G$55,6),C438=2017, VLOOKUP(H438, '[1]State Pop'!$B$2:$F$55,5),C438=2016, VLOOKUP(H438, '[1]State Pop'!$B$2:$F$55,4), C438=2015, VLOOKUP(H438, '[1]State Pop'!$B$2:$F$55,3), C438=2014, VLOOKUP(H438, '[1]State Pop'!$B$2:$F$55,2))</f>
        <v>0</v>
      </c>
      <c r="V438">
        <f>_xlfn.IFS(C438=2014,_xlfn.IFS(D438=1,VLOOKUP(H438,[1]Film_Workers!$B$2:$BD$55,2,FALSE),D438=2,VLOOKUP(H438,[1]Film_Workers!$B$2:$BD$55,3,FALSE),D438=3,VLOOKUP(H438,[1]Film_Workers!$B$2:$BD$55,4,FALSE),D438=4,VLOOKUP(H438,[1]Film_Workers!$B$2:$BD$55,5,FALSE),D438=5,VLOOKUP(H438,[1]Film_Workers!$B$2:$BD$55,6,FALSE),D438=6,VLOOKUP(H438,[1]Film_Workers!$B$2:$BD$55,7,FALSE),D438=7,VLOOKUP(H438,[1]Film_Workers!$B$2:$BD$55,8,FALSE),D438=8,VLOOKUP(H438,[1]Film_Workers!$B$2:$BD$55,9,FALSE),D438=9,VLOOKUP(H438,[1]Film_Workers!$B$2:$BD$55,10,FALSE),D438=10,VLOOKUP(H438,[1]Film_Workers!$B$2:$BD$55,11,FALSE),D438=11,VLOOKUP(H438,[1]Film_Workers!$B$2:$BD$55,12,FALSE),D438=12,VLOOKUP(H438,[1]Film_Workers!$B$2:$BD$55,13,FALSE)),C438=2015,_xlfn.IFS(D438=1,VLOOKUP(H438,[1]Film_Workers!$B$2:$BD$55,14,FALSE),D438=2,VLOOKUP(H438,[1]Film_Workers!$B$2:$BD$55,15,FALSE),D438=3,VLOOKUP(H438,[1]Film_Workers!$B$2:$BD$55,16,FALSE),D438=4,VLOOKUP(H438,[1]Film_Workers!$B$2:$BD$55,17,FALSE),D438=5,VLOOKUP(H438,[1]Film_Workers!$B$2:$BD$55,18,FALSE),D438=6,VLOOKUP(H438,[1]Film_Workers!$B$2:$BD$55,19,FALSE),D438=7,VLOOKUP(H438,[1]Film_Workers!$B$2:$BD$55,20,FALSE),D438=8,VLOOKUP(H438,[1]Film_Workers!$B$2:$BD$55,21,FALSE),D438=9,VLOOKUP(H438,[1]Film_Workers!$B$2:$BD$55,22,FALSE),D438=10,VLOOKUP(H438,[1]Film_Workers!$B$2:$BD$55,23,FALSE),D438=11,VLOOKUP(H438,[1]Film_Workers!$B$2:$BD$55,24,FALSE),D438=12,VLOOKUP(H438,[1]Film_Workers!$B$2:$BD$55,25,FALSE)),C438=2016,_xlfn.IFS(D438=1,VLOOKUP(H438,[1]Film_Workers!$B$2:$BD$55,26,FALSE),D438=2,VLOOKUP(H438,[1]Film_Workers!$B$2:$BD$55,27,FALSE),D438=3,VLOOKUP(H438,[1]Film_Workers!$B$2:$BD$55,28,FALSE),D438=4,VLOOKUP(H438,[1]Film_Workers!$B$2:$BD$55,29,FALSE),D438=5,VLOOKUP(H438,[1]Film_Workers!$B$2:$BD$55,30,FALSE),D438=6,VLOOKUP(H438,[1]Film_Workers!$B$2:$BD$55,31,FALSE),D438=7,VLOOKUP(H438,[1]Film_Workers!$B$2:$BD$55,32,FALSE),D438=8,VLOOKUP(H438,[1]Film_Workers!$B$2:$BD$55,33,FALSE),D438=9,VLOOKUP(H438,[1]Film_Workers!$B$2:$BD$55,34,FALSE),D438=10,VLOOKUP(H438,[1]Film_Workers!$B$2:$BD$55,35,FALSE),D438=11,VLOOKUP(H438,[1]Film_Workers!$B$2:$BD$55,36,FALSE),D438=12,VLOOKUP(H438,[1]Film_Workers!$B$2:$BD$55,37,FALSE)),C438=2017,_xlfn.IFS(D438=1,VLOOKUP(H438,[1]Film_Workers!$B$2:$BD$55,38,FALSE),D438=2,VLOOKUP(H438,[1]Film_Workers!$B$2:$BD$55,39,FALSE),D438=3,VLOOKUP(H438,[1]Film_Workers!$B$2:$BD$55,40,FALSE),D438=4,VLOOKUP(H438,[1]Film_Workers!$B$2:$BD$55,41,FALSE),D438=5,VLOOKUP(H438,[1]Film_Workers!$B$2:$BD$55,42,FALSE),D438=6,VLOOKUP(H438,[1]Film_Workers!$B$2:$BD$55,43,FALSE),D438=7,VLOOKUP(H438,[1]Film_Workers!$B$2:$BD$55,43,FALSE),D438=8,VLOOKUP(H438,[1]Film_Workers!$B$2:$BD$55,44,FALSE),D438=9,VLOOKUP(H438,[1]Film_Workers!$B$2:$BD$55,45,FALSE),D438=10,VLOOKUP(H438,[1]Film_Workers!$B$2:$BD$55,46,FALSE),D438=11,VLOOKUP(H438,[1]Film_Workers!$B$2:$BD$55,47,FALSE),D438=12,VLOOKUP(H438,[1]Film_Workers!$B$2:$BD$55,48)),C438=2018,_xlfn.IFS(D438=1,VLOOKUP(H438,[1]Film_Workers!$B$2:$BD$55,49,FALSE),D438=2,VLOOKUP(H438,[1]Film_Workers!$B$2:$BD$55,50,FALSE),D438=3,VLOOKUP(H438,[1]Film_Workers!$B$2:$BD$55,51,FALSE),D438=4,VLOOKUP(H438,[1]Film_Workers!$B$2:$BD$55,52,FALSE),D438=5,VLOOKUP(H438,[1]Film_Workers!$B$2:$BD$55,53,FALSE),D438=6,VLOOKUP(H438,[1]Film_Workers!$B$2:$BD$55,54)))</f>
        <v>0</v>
      </c>
      <c r="W438">
        <f>_xlfn.IFS(C438=2014,_xlfn.IFS(D438=1,VLOOKUP(H438,[1]Priv_Workers!$B$2:$BD$55,2,FALSE),D438=2,VLOOKUP(H438,[1]Priv_Workers!$B$2:$BD$55,3,FALSE),D438=3,VLOOKUP(H438,[1]Priv_Workers!$B$2:$BD$55,4,FALSE),D438=4,VLOOKUP(H438,[1]Priv_Workers!$B$2:$BD$55,5,FALSE),D438=5,VLOOKUP(H438,[1]Priv_Workers!$B$2:$BD$55,6,FALSE),D438=6,VLOOKUP(H438,[1]Priv_Workers!$B$2:$BD$55,7,FALSE),D438=7,VLOOKUP(H438,[1]Priv_Workers!$B$2:$BD$55,8,FALSE),D438=8,VLOOKUP(H438,[1]Priv_Workers!$B$2:$BD$55,9,FALSE),D438=9,VLOOKUP(H438,[1]Priv_Workers!$B$2:$BD$55,10,FALSE),D438=10,VLOOKUP(H438,[1]Priv_Workers!$B$2:$BD$55,11,FALSE),D438=11,VLOOKUP(H438,[1]Priv_Workers!$B$2:$BD$55,12,FALSE),D438=12,VLOOKUP(H438,[1]Priv_Workers!$B$2:$BD$55,13,FALSE)),C438=2015,_xlfn.IFS(D438=1,VLOOKUP(H438,[1]Priv_Workers!$B$2:$BD$55,14,FALSE),D438=2,VLOOKUP(H438,[1]Priv_Workers!$B$2:$BD$55,15,FALSE),D438=3,VLOOKUP(H438,[1]Priv_Workers!$B$2:$BD$55,16,FALSE),D438=4,VLOOKUP(H438,[1]Priv_Workers!$B$2:$BD$55,17,FALSE),D438=5,VLOOKUP(H438,[1]Priv_Workers!$B$2:$BD$55,18,FALSE),D438=6,VLOOKUP(H438,[1]Priv_Workers!$B$2:$BD$55,19,FALSE),D438=7,VLOOKUP(H438,[1]Priv_Workers!$B$2:$BD$55,20,FALSE),D438=8,VLOOKUP(H438,[1]Priv_Workers!$B$2:$BD$55,21,FALSE),D438=9,VLOOKUP(H438,[1]Priv_Workers!$B$2:$BD$55,22,FALSE),D438=10,VLOOKUP(H438,[1]Priv_Workers!$B$2:$BD$55,23,FALSE),D438=11,VLOOKUP(H438,[1]Priv_Workers!$B$2:$BD$55,24,FALSE),D438=12,VLOOKUP(H438,[1]Priv_Workers!$B$2:$BD$55,25,FALSE)),C438=2016,_xlfn.IFS(D438=1,VLOOKUP(H438,[1]Priv_Workers!$B$2:$BD$55,26,FALSE),D438=2,VLOOKUP(H438,[1]Priv_Workers!$B$2:$BD$55,27,FALSE),D438=3,VLOOKUP(H438,[1]Priv_Workers!$B$2:$BD$55,28,FALSE),D438=4,VLOOKUP(H438,[1]Priv_Workers!$B$2:$BD$55,29,FALSE),D438=5,VLOOKUP(H438,[1]Priv_Workers!$B$2:$BD$55,30,FALSE),D438=6,VLOOKUP(H438,[1]Priv_Workers!$B$2:$BD$55,31,FALSE),D438=7,VLOOKUP(H438,[1]Priv_Workers!$B$2:$BD$55,32,FALSE),D438=8,VLOOKUP(H438,[1]Priv_Workers!$B$2:$BD$55,33,FALSE),D438=9,VLOOKUP(H438,[1]Priv_Workers!$B$2:$BD$55,34,FALSE),D438=10,VLOOKUP(H438,[1]Priv_Workers!$B$2:$BD$55,35,FALSE),D438=11,VLOOKUP(H438,[1]Priv_Workers!$B$2:$BD$55,36,FALSE),D438=12,VLOOKUP(H438,[1]Priv_Workers!$B$2:$BD$55,37,FALSE)),C438=2017,_xlfn.IFS(D438=1,VLOOKUP(H438,[1]Priv_Workers!$B$2:$BD$55,38,FALSE),D438=2,VLOOKUP(H438,[1]Priv_Workers!$B$2:$BD$55,39,FALSE),D438=3,VLOOKUP(H438,[1]Priv_Workers!$B$2:$BD$55,40,FALSE),D438=4,VLOOKUP(H438,[1]Priv_Workers!$B$2:$BD$55,41,FALSE),D438=5,VLOOKUP(H438,[1]Priv_Workers!$B$2:$BD$55,42,FALSE),D438=6,VLOOKUP(H438,[1]Priv_Workers!$B$2:$BD$55,43,FALSE),D438=7,VLOOKUP(H438,[1]Priv_Workers!$B$2:$BD$55,43,FALSE),D438=8,VLOOKUP(H438,[1]Priv_Workers!$B$2:$BD$55,44,FALSE),D438=9,VLOOKUP(H438,[1]Priv_Workers!$B$2:$BD$55,45,FALSE),D438=10,VLOOKUP(H438,[1]Priv_Workers!$B$2:$BD$55,46,FALSE),D438=11,VLOOKUP(H438,[1]Priv_Workers!$B$2:$BD$55,47,FALSE),D438=12,VLOOKUP(H438,[1]Priv_Workers!$B$2:$BD$55,48)),C438=2018,_xlfn.IFS(D438=1,VLOOKUP(H438,[1]Priv_Workers!$B$2:$BD$55,49,FALSE),D438=2,VLOOKUP(H438,[1]Priv_Workers!$B$2:$BD$55,50,FALSE),D438=3,VLOOKUP(H438,[1]Priv_Workers!$B$2:$BD$55,51,FALSE),D438=4,VLOOKUP(H438,[1]Priv_Workers!$B$2:$BD$55,52,FALSE),D438=5,VLOOKUP(H438,[1]Priv_Workers!$B$2:$BD$55,53,FALSE),D438=6,VLOOKUP(H438,[1]Priv_Workers!$B$2:$BD$55,54)))</f>
        <v>0</v>
      </c>
      <c r="X438" s="3" t="e">
        <f t="shared" si="51"/>
        <v>#DIV/0!</v>
      </c>
      <c r="Y438" s="2">
        <f>_xlfn.IFS(C438=2014, _xlfn.IFS(E438=1, VLOOKUP(H438, [1]Wage_Info!$B$2:$AH$55, 2, FALSE), E438=2, VLOOKUP(H438, [1]Wage_Info!$B$2:$AH$55, 3, FALSE), E438=3, VLOOKUP(H438, [1]Wage_Info!$B$2:$AH$55, 4, FALSE), E438=4, VLOOKUP(H438, [1]Wage_Info!$B$2:$AH$55, 5, FALSE)), C438=2015, _xlfn.IFS(E438=1, VLOOKUP(H438, [1]Wage_Info!$B$2:$AH$55, 6, FALSE), E438=2, VLOOKUP(H438, [1]Wage_Info!$B$2:$AH$55, 7, FALSE), E438=3, VLOOKUP(H438, [1]Wage_Info!$B$2:$AH$55, 8, FALSE), E438=4, VLOOKUP(H438, [1]Wage_Info!$B$2:$AH$55, 9, FALSE)), C438=2016, _xlfn.IFS(E438=1, VLOOKUP(H438, [1]Wage_Info!$B$2:$AH$55, 10, FALSE), E438=2, VLOOKUP(H438, [1]Wage_Info!$B$2:$AH$55, 11, FALSE), E438=3, VLOOKUP(H438, [1]Wage_Info!$B$2:$AH$55, 12, FALSE), E438=4, VLOOKUP(H438, [1]Wage_Info!$B$2:$AH$55, 13, FALSE)), C438=2017, _xlfn.IFS(E438=1, VLOOKUP(H438, [1]Wage_Info!$B$2:$AH$55, 14, FALSE), E438=2, VLOOKUP(H438, [1]Wage_Info!$B$2:$AH$55, 15, FALSE), E438=3, VLOOKUP(H438, [1]Wage_Info!$B$2:$AH$55, 16, FALSE), E438=4, VLOOKUP(H438, [1]Wage_Info!$B$2:$AH$55, 17, FALSE)), C438 = 2018, _xlfn.IFS(E438=1, VLOOKUP(H438, [1]Wage_Info!$B$2:$AH$55, 18, FALSE), E438=3, VLOOKUP(H438, [1]Wage_Info!$B$2:$AH$55, 19, FALSE)))</f>
        <v>0</v>
      </c>
      <c r="Z438" s="2">
        <f>_xlfn.IFS(C438=2014, _xlfn.IFS(E438=1, VLOOKUP(H438, [1]Wage_Info!$B$2:$AL$55, 20, FALSE), E438=2, VLOOKUP(H438, [1]Wage_Info!$B$2:$AL$55, 21, FALSE), E438=3, VLOOKUP(H438, [1]Wage_Info!$B$2:$AL$55, 22, FALSE), E438=4, VLOOKUP(H438, [1]Wage_Info!$B$2:$AL$55, 23, FALSE)), C438=2015, _xlfn.IFS(E438=1, VLOOKUP(H438, [1]Wage_Info!$B$2:$AL$55, 24, FALSE), E438=2, VLOOKUP(H438, [1]Wage_Info!$B$2:$AL$55, 25, FALSE), E438=3, VLOOKUP(H438, [1]Wage_Info!$B$2:$AL$55, 26, FALSE), E438=4, VLOOKUP(H438, [1]Wage_Info!$B$2:$AL$55, 27, FALSE)), C438=2016, _xlfn.IFS(E438=1, VLOOKUP(H438, [1]Wage_Info!$B$2:$AL$55, 28, FALSE), E438=2, VLOOKUP(H438, [1]Wage_Info!$B$2:$AL$55, 29, FALSE), E438=3, VLOOKUP(H438, [1]Wage_Info!$B$2:$AL$55, 30, FALSE), E438=4, VLOOKUP(H438, [1]Wage_Info!$B$2:$AL$55, 31, FALSE)), C438=2017, _xlfn.IFS(E438=1, VLOOKUP(H438, [1]Wage_Info!$B$2:$AL$55, 32, FALSE), E438=2, VLOOKUP(H438, [1]Wage_Info!$B$2:$AL$55, 33, FALSE), E438=3, VLOOKUP(H438, [1]Wage_Info!$B$2:$AL$55, 34, FALSE), E438=4, VLOOKUP(H438, [1]Wage_Info!$B$2:$AL$55, 35, FALSE)), C438 = 2018, _xlfn.IFS(E438=1, VLOOKUP(H438, [1]Wage_Info!$B$2:$AL$55, 36, FALSE), E438=2, VLOOKUP(H438, [1]Wage_Info!$B$2:$AL$55, 37, FALSE)))</f>
        <v>0</v>
      </c>
      <c r="AA438" s="4" t="e">
        <f t="shared" si="52"/>
        <v>#DIV/0!</v>
      </c>
      <c r="AB438">
        <f>[1]Key!C438</f>
        <v>1</v>
      </c>
      <c r="AC438">
        <f t="shared" si="53"/>
        <v>0</v>
      </c>
      <c r="AD438">
        <f t="shared" si="54"/>
        <v>0</v>
      </c>
      <c r="AE438">
        <f t="shared" si="55"/>
        <v>0</v>
      </c>
      <c r="AF438">
        <f>[1]Key!D438</f>
        <v>0</v>
      </c>
    </row>
    <row r="439" spans="1:32" x14ac:dyDescent="0.3">
      <c r="A439">
        <v>438</v>
      </c>
      <c r="B439">
        <v>118</v>
      </c>
      <c r="C439">
        <v>2013</v>
      </c>
      <c r="D439">
        <v>7</v>
      </c>
      <c r="E439">
        <f t="shared" si="48"/>
        <v>3</v>
      </c>
      <c r="F439">
        <v>2015</v>
      </c>
      <c r="G439" t="s">
        <v>32</v>
      </c>
      <c r="H439" s="1">
        <f>VALUE(IF(G439="foreign",53,SUBSTITUTE(G439,G439,VLOOKUP(G439,[1]Key!$G$2:$H$55,2,))))</f>
        <v>53</v>
      </c>
      <c r="I439" t="s">
        <v>47</v>
      </c>
      <c r="J439">
        <f>VALUE(_xlfn.IFS(I439="foreign",53,I439="fictional",54, I439="unspecified", 55, NOT(OR(I439="foreign",I439="fictional")),SUBSTITUTE(I439,I439,VLOOKUP(I439,[1]Key!$G$2:$H$55,2,))))</f>
        <v>55</v>
      </c>
      <c r="K439">
        <f t="shared" si="49"/>
        <v>0</v>
      </c>
      <c r="L439">
        <f>VLOOKUP(H439, [1]Key!$H$2:$K$54, 2)</f>
        <v>0</v>
      </c>
      <c r="M439">
        <f>VLOOKUP(J439, [1]Key!$H$2:$K$54, 2)</f>
        <v>0</v>
      </c>
      <c r="N439">
        <f>VLOOKUP("*"&amp;G439&amp;"*",[1]Key!$N$2:$O$6,2,FALSE)</f>
        <v>0</v>
      </c>
      <c r="O439">
        <f>VLOOKUP("*"&amp;G439&amp;"*",[1]Key!$R$2:$S$11,2,FALSE)</f>
        <v>0</v>
      </c>
      <c r="P439">
        <v>2004</v>
      </c>
      <c r="Q439" s="2">
        <v>15000000</v>
      </c>
      <c r="R439" t="s">
        <v>92</v>
      </c>
      <c r="S439">
        <f>VLOOKUP(R439, [1]Key!$U$2:$V$27, 2, FALSE)</f>
        <v>14</v>
      </c>
      <c r="T439">
        <f t="shared" si="50"/>
        <v>1</v>
      </c>
      <c r="U439" t="e">
        <f>_xlfn.IFS(C439=2018, VLOOKUP(H439, '[1]State Pop'!$B$2:$G$55,6),C439=2017, VLOOKUP(H439, '[1]State Pop'!$B$2:$F$55,5),C439=2016, VLOOKUP(H439, '[1]State Pop'!$B$2:$F$55,4), C439=2015, VLOOKUP(H439, '[1]State Pop'!$B$2:$F$55,3), C439=2014, VLOOKUP(H439, '[1]State Pop'!$B$2:$F$55,2))</f>
        <v>#N/A</v>
      </c>
      <c r="V439" t="e">
        <f>_xlfn.IFS(C439=2014,_xlfn.IFS(D439=1,VLOOKUP(H439,[1]Film_Workers!$B$2:$BD$55,2,FALSE),D439=2,VLOOKUP(H439,[1]Film_Workers!$B$2:$BD$55,3,FALSE),D439=3,VLOOKUP(H439,[1]Film_Workers!$B$2:$BD$55,4,FALSE),D439=4,VLOOKUP(H439,[1]Film_Workers!$B$2:$BD$55,5,FALSE),D439=5,VLOOKUP(H439,[1]Film_Workers!$B$2:$BD$55,6,FALSE),D439=6,VLOOKUP(H439,[1]Film_Workers!$B$2:$BD$55,7,FALSE),D439=7,VLOOKUP(H439,[1]Film_Workers!$B$2:$BD$55,8,FALSE),D439=8,VLOOKUP(H439,[1]Film_Workers!$B$2:$BD$55,9,FALSE),D439=9,VLOOKUP(H439,[1]Film_Workers!$B$2:$BD$55,10,FALSE),D439=10,VLOOKUP(H439,[1]Film_Workers!$B$2:$BD$55,11,FALSE),D439=11,VLOOKUP(H439,[1]Film_Workers!$B$2:$BD$55,12,FALSE),D439=12,VLOOKUP(H439,[1]Film_Workers!$B$2:$BD$55,13,FALSE)),C439=2015,_xlfn.IFS(D439=1,VLOOKUP(H439,[1]Film_Workers!$B$2:$BD$55,14,FALSE),D439=2,VLOOKUP(H439,[1]Film_Workers!$B$2:$BD$55,15,FALSE),D439=3,VLOOKUP(H439,[1]Film_Workers!$B$2:$BD$55,16,FALSE),D439=4,VLOOKUP(H439,[1]Film_Workers!$B$2:$BD$55,17,FALSE),D439=5,VLOOKUP(H439,[1]Film_Workers!$B$2:$BD$55,18,FALSE),D439=6,VLOOKUP(H439,[1]Film_Workers!$B$2:$BD$55,19,FALSE),D439=7,VLOOKUP(H439,[1]Film_Workers!$B$2:$BD$55,20,FALSE),D439=8,VLOOKUP(H439,[1]Film_Workers!$B$2:$BD$55,21,FALSE),D439=9,VLOOKUP(H439,[1]Film_Workers!$B$2:$BD$55,22,FALSE),D439=10,VLOOKUP(H439,[1]Film_Workers!$B$2:$BD$55,23,FALSE),D439=11,VLOOKUP(H439,[1]Film_Workers!$B$2:$BD$55,24,FALSE),D439=12,VLOOKUP(H439,[1]Film_Workers!$B$2:$BD$55,25,FALSE)),C439=2016,_xlfn.IFS(D439=1,VLOOKUP(H439,[1]Film_Workers!$B$2:$BD$55,26,FALSE),D439=2,VLOOKUP(H439,[1]Film_Workers!$B$2:$BD$55,27,FALSE),D439=3,VLOOKUP(H439,[1]Film_Workers!$B$2:$BD$55,28,FALSE),D439=4,VLOOKUP(H439,[1]Film_Workers!$B$2:$BD$55,29,FALSE),D439=5,VLOOKUP(H439,[1]Film_Workers!$B$2:$BD$55,30,FALSE),D439=6,VLOOKUP(H439,[1]Film_Workers!$B$2:$BD$55,31,FALSE),D439=7,VLOOKUP(H439,[1]Film_Workers!$B$2:$BD$55,32,FALSE),D439=8,VLOOKUP(H439,[1]Film_Workers!$B$2:$BD$55,33,FALSE),D439=9,VLOOKUP(H439,[1]Film_Workers!$B$2:$BD$55,34,FALSE),D439=10,VLOOKUP(H439,[1]Film_Workers!$B$2:$BD$55,35,FALSE),D439=11,VLOOKUP(H439,[1]Film_Workers!$B$2:$BD$55,36,FALSE),D439=12,VLOOKUP(H439,[1]Film_Workers!$B$2:$BD$55,37,FALSE)),C439=2017,_xlfn.IFS(D439=1,VLOOKUP(H439,[1]Film_Workers!$B$2:$BD$55,38,FALSE),D439=2,VLOOKUP(H439,[1]Film_Workers!$B$2:$BD$55,39,FALSE),D439=3,VLOOKUP(H439,[1]Film_Workers!$B$2:$BD$55,40,FALSE),D439=4,VLOOKUP(H439,[1]Film_Workers!$B$2:$BD$55,41,FALSE),D439=5,VLOOKUP(H439,[1]Film_Workers!$B$2:$BD$55,42,FALSE),D439=6,VLOOKUP(H439,[1]Film_Workers!$B$2:$BD$55,43,FALSE),D439=7,VLOOKUP(H439,[1]Film_Workers!$B$2:$BD$55,43,FALSE),D439=8,VLOOKUP(H439,[1]Film_Workers!$B$2:$BD$55,44,FALSE),D439=9,VLOOKUP(H439,[1]Film_Workers!$B$2:$BD$55,45,FALSE),D439=10,VLOOKUP(H439,[1]Film_Workers!$B$2:$BD$55,46,FALSE),D439=11,VLOOKUP(H439,[1]Film_Workers!$B$2:$BD$55,47,FALSE),D439=12,VLOOKUP(H439,[1]Film_Workers!$B$2:$BD$55,48)),C439=2018,_xlfn.IFS(D439=1,VLOOKUP(H439,[1]Film_Workers!$B$2:$BD$55,49,FALSE),D439=2,VLOOKUP(H439,[1]Film_Workers!$B$2:$BD$55,50,FALSE),D439=3,VLOOKUP(H439,[1]Film_Workers!$B$2:$BD$55,51,FALSE),D439=4,VLOOKUP(H439,[1]Film_Workers!$B$2:$BD$55,52,FALSE),D439=5,VLOOKUP(H439,[1]Film_Workers!$B$2:$BD$55,53,FALSE),D439=6,VLOOKUP(H439,[1]Film_Workers!$B$2:$BD$55,54)))</f>
        <v>#N/A</v>
      </c>
      <c r="W439" t="e">
        <f>_xlfn.IFS(C439=2014,_xlfn.IFS(D439=1,VLOOKUP(H439,[1]Priv_Workers!$B$2:$BD$55,2,FALSE),D439=2,VLOOKUP(H439,[1]Priv_Workers!$B$2:$BD$55,3,FALSE),D439=3,VLOOKUP(H439,[1]Priv_Workers!$B$2:$BD$55,4,FALSE),D439=4,VLOOKUP(H439,[1]Priv_Workers!$B$2:$BD$55,5,FALSE),D439=5,VLOOKUP(H439,[1]Priv_Workers!$B$2:$BD$55,6,FALSE),D439=6,VLOOKUP(H439,[1]Priv_Workers!$B$2:$BD$55,7,FALSE),D439=7,VLOOKUP(H439,[1]Priv_Workers!$B$2:$BD$55,8,FALSE),D439=8,VLOOKUP(H439,[1]Priv_Workers!$B$2:$BD$55,9,FALSE),D439=9,VLOOKUP(H439,[1]Priv_Workers!$B$2:$BD$55,10,FALSE),D439=10,VLOOKUP(H439,[1]Priv_Workers!$B$2:$BD$55,11,FALSE),D439=11,VLOOKUP(H439,[1]Priv_Workers!$B$2:$BD$55,12,FALSE),D439=12,VLOOKUP(H439,[1]Priv_Workers!$B$2:$BD$55,13,FALSE)),C439=2015,_xlfn.IFS(D439=1,VLOOKUP(H439,[1]Priv_Workers!$B$2:$BD$55,14,FALSE),D439=2,VLOOKUP(H439,[1]Priv_Workers!$B$2:$BD$55,15,FALSE),D439=3,VLOOKUP(H439,[1]Priv_Workers!$B$2:$BD$55,16,FALSE),D439=4,VLOOKUP(H439,[1]Priv_Workers!$B$2:$BD$55,17,FALSE),D439=5,VLOOKUP(H439,[1]Priv_Workers!$B$2:$BD$55,18,FALSE),D439=6,VLOOKUP(H439,[1]Priv_Workers!$B$2:$BD$55,19,FALSE),D439=7,VLOOKUP(H439,[1]Priv_Workers!$B$2:$BD$55,20,FALSE),D439=8,VLOOKUP(H439,[1]Priv_Workers!$B$2:$BD$55,21,FALSE),D439=9,VLOOKUP(H439,[1]Priv_Workers!$B$2:$BD$55,22,FALSE),D439=10,VLOOKUP(H439,[1]Priv_Workers!$B$2:$BD$55,23,FALSE),D439=11,VLOOKUP(H439,[1]Priv_Workers!$B$2:$BD$55,24,FALSE),D439=12,VLOOKUP(H439,[1]Priv_Workers!$B$2:$BD$55,25,FALSE)),C439=2016,_xlfn.IFS(D439=1,VLOOKUP(H439,[1]Priv_Workers!$B$2:$BD$55,26,FALSE),D439=2,VLOOKUP(H439,[1]Priv_Workers!$B$2:$BD$55,27,FALSE),D439=3,VLOOKUP(H439,[1]Priv_Workers!$B$2:$BD$55,28,FALSE),D439=4,VLOOKUP(H439,[1]Priv_Workers!$B$2:$BD$55,29,FALSE),D439=5,VLOOKUP(H439,[1]Priv_Workers!$B$2:$BD$55,30,FALSE),D439=6,VLOOKUP(H439,[1]Priv_Workers!$B$2:$BD$55,31,FALSE),D439=7,VLOOKUP(H439,[1]Priv_Workers!$B$2:$BD$55,32,FALSE),D439=8,VLOOKUP(H439,[1]Priv_Workers!$B$2:$BD$55,33,FALSE),D439=9,VLOOKUP(H439,[1]Priv_Workers!$B$2:$BD$55,34,FALSE),D439=10,VLOOKUP(H439,[1]Priv_Workers!$B$2:$BD$55,35,FALSE),D439=11,VLOOKUP(H439,[1]Priv_Workers!$B$2:$BD$55,36,FALSE),D439=12,VLOOKUP(H439,[1]Priv_Workers!$B$2:$BD$55,37,FALSE)),C439=2017,_xlfn.IFS(D439=1,VLOOKUP(H439,[1]Priv_Workers!$B$2:$BD$55,38,FALSE),D439=2,VLOOKUP(H439,[1]Priv_Workers!$B$2:$BD$55,39,FALSE),D439=3,VLOOKUP(H439,[1]Priv_Workers!$B$2:$BD$55,40,FALSE),D439=4,VLOOKUP(H439,[1]Priv_Workers!$B$2:$BD$55,41,FALSE),D439=5,VLOOKUP(H439,[1]Priv_Workers!$B$2:$BD$55,42,FALSE),D439=6,VLOOKUP(H439,[1]Priv_Workers!$B$2:$BD$55,43,FALSE),D439=7,VLOOKUP(H439,[1]Priv_Workers!$B$2:$BD$55,43,FALSE),D439=8,VLOOKUP(H439,[1]Priv_Workers!$B$2:$BD$55,44,FALSE),D439=9,VLOOKUP(H439,[1]Priv_Workers!$B$2:$BD$55,45,FALSE),D439=10,VLOOKUP(H439,[1]Priv_Workers!$B$2:$BD$55,46,FALSE),D439=11,VLOOKUP(H439,[1]Priv_Workers!$B$2:$BD$55,47,FALSE),D439=12,VLOOKUP(H439,[1]Priv_Workers!$B$2:$BD$55,48)),C439=2018,_xlfn.IFS(D439=1,VLOOKUP(H439,[1]Priv_Workers!$B$2:$BD$55,49,FALSE),D439=2,VLOOKUP(H439,[1]Priv_Workers!$B$2:$BD$55,50,FALSE),D439=3,VLOOKUP(H439,[1]Priv_Workers!$B$2:$BD$55,51,FALSE),D439=4,VLOOKUP(H439,[1]Priv_Workers!$B$2:$BD$55,52,FALSE),D439=5,VLOOKUP(H439,[1]Priv_Workers!$B$2:$BD$55,53,FALSE),D439=6,VLOOKUP(H439,[1]Priv_Workers!$B$2:$BD$55,54)))</f>
        <v>#N/A</v>
      </c>
      <c r="X439" s="3" t="e">
        <f t="shared" si="51"/>
        <v>#N/A</v>
      </c>
      <c r="Y439" s="2" t="e">
        <f>_xlfn.IFS(C439=2014, _xlfn.IFS(E439=1, VLOOKUP(H439, [1]Wage_Info!$B$2:$AH$55, 2, FALSE), E439=2, VLOOKUP(H439, [1]Wage_Info!$B$2:$AH$55, 3, FALSE), E439=3, VLOOKUP(H439, [1]Wage_Info!$B$2:$AH$55, 4, FALSE), E439=4, VLOOKUP(H439, [1]Wage_Info!$B$2:$AH$55, 5, FALSE)), C439=2015, _xlfn.IFS(E439=1, VLOOKUP(H439, [1]Wage_Info!$B$2:$AH$55, 6, FALSE), E439=2, VLOOKUP(H439, [1]Wage_Info!$B$2:$AH$55, 7, FALSE), E439=3, VLOOKUP(H439, [1]Wage_Info!$B$2:$AH$55, 8, FALSE), E439=4, VLOOKUP(H439, [1]Wage_Info!$B$2:$AH$55, 9, FALSE)), C439=2016, _xlfn.IFS(E439=1, VLOOKUP(H439, [1]Wage_Info!$B$2:$AH$55, 10, FALSE), E439=2, VLOOKUP(H439, [1]Wage_Info!$B$2:$AH$55, 11, FALSE), E439=3, VLOOKUP(H439, [1]Wage_Info!$B$2:$AH$55, 12, FALSE), E439=4, VLOOKUP(H439, [1]Wage_Info!$B$2:$AH$55, 13, FALSE)), C439=2017, _xlfn.IFS(E439=1, VLOOKUP(H439, [1]Wage_Info!$B$2:$AH$55, 14, FALSE), E439=2, VLOOKUP(H439, [1]Wage_Info!$B$2:$AH$55, 15, FALSE), E439=3, VLOOKUP(H439, [1]Wage_Info!$B$2:$AH$55, 16, FALSE), E439=4, VLOOKUP(H439, [1]Wage_Info!$B$2:$AH$55, 17, FALSE)), C439 = 2018, _xlfn.IFS(E439=1, VLOOKUP(H439, [1]Wage_Info!$B$2:$AH$55, 18, FALSE), E439=3, VLOOKUP(H439, [1]Wage_Info!$B$2:$AH$55, 19, FALSE)))</f>
        <v>#N/A</v>
      </c>
      <c r="Z439" s="2" t="e">
        <f>_xlfn.IFS(C439=2014, _xlfn.IFS(E439=1, VLOOKUP(H439, [1]Wage_Info!$B$2:$AL$55, 20, FALSE), E439=2, VLOOKUP(H439, [1]Wage_Info!$B$2:$AL$55, 21, FALSE), E439=3, VLOOKUP(H439, [1]Wage_Info!$B$2:$AL$55, 22, FALSE), E439=4, VLOOKUP(H439, [1]Wage_Info!$B$2:$AL$55, 23, FALSE)), C439=2015, _xlfn.IFS(E439=1, VLOOKUP(H439, [1]Wage_Info!$B$2:$AL$55, 24, FALSE), E439=2, VLOOKUP(H439, [1]Wage_Info!$B$2:$AL$55, 25, FALSE), E439=3, VLOOKUP(H439, [1]Wage_Info!$B$2:$AL$55, 26, FALSE), E439=4, VLOOKUP(H439, [1]Wage_Info!$B$2:$AL$55, 27, FALSE)), C439=2016, _xlfn.IFS(E439=1, VLOOKUP(H439, [1]Wage_Info!$B$2:$AL$55, 28, FALSE), E439=2, VLOOKUP(H439, [1]Wage_Info!$B$2:$AL$55, 29, FALSE), E439=3, VLOOKUP(H439, [1]Wage_Info!$B$2:$AL$55, 30, FALSE), E439=4, VLOOKUP(H439, [1]Wage_Info!$B$2:$AL$55, 31, FALSE)), C439=2017, _xlfn.IFS(E439=1, VLOOKUP(H439, [1]Wage_Info!$B$2:$AL$55, 32, FALSE), E439=2, VLOOKUP(H439, [1]Wage_Info!$B$2:$AL$55, 33, FALSE), E439=3, VLOOKUP(H439, [1]Wage_Info!$B$2:$AL$55, 34, FALSE), E439=4, VLOOKUP(H439, [1]Wage_Info!$B$2:$AL$55, 35, FALSE)), C439 = 2018, _xlfn.IFS(E439=1, VLOOKUP(H439, [1]Wage_Info!$B$2:$AL$55, 36, FALSE), E439=2, VLOOKUP(H439, [1]Wage_Info!$B$2:$AL$55, 37, FALSE)))</f>
        <v>#N/A</v>
      </c>
      <c r="AA439" s="4" t="e">
        <f t="shared" si="52"/>
        <v>#N/A</v>
      </c>
      <c r="AB439">
        <f>[1]Key!C439</f>
        <v>1</v>
      </c>
      <c r="AC439">
        <f t="shared" si="53"/>
        <v>0</v>
      </c>
      <c r="AD439">
        <f t="shared" si="54"/>
        <v>0</v>
      </c>
      <c r="AE439">
        <f t="shared" si="55"/>
        <v>0</v>
      </c>
      <c r="AF439">
        <f>[1]Key!D439</f>
        <v>0</v>
      </c>
    </row>
    <row r="440" spans="1:32" x14ac:dyDescent="0.3">
      <c r="A440">
        <v>439</v>
      </c>
      <c r="B440">
        <v>119</v>
      </c>
      <c r="E440" t="e">
        <f t="shared" si="48"/>
        <v>#N/A</v>
      </c>
      <c r="F440">
        <v>2015</v>
      </c>
      <c r="H440" s="1" t="e">
        <f>VALUE(IF(G440="foreign",53,SUBSTITUTE(G440,G440,VLOOKUP(G440,[1]Key!$G$2:$H$55,2,))))</f>
        <v>#N/A</v>
      </c>
      <c r="I440" t="s">
        <v>40</v>
      </c>
      <c r="J440">
        <f>VALUE(_xlfn.IFS(I440="foreign",53,I440="fictional",54, I440="unspecified", 55, NOT(OR(I440="foreign",I440="fictional")),SUBSTITUTE(I440,I440,VLOOKUP(I440,[1]Key!$G$2:$H$55,2,))))</f>
        <v>5</v>
      </c>
      <c r="K440" t="e">
        <f t="shared" si="49"/>
        <v>#N/A</v>
      </c>
      <c r="L440" t="e">
        <f>VLOOKUP(H440, [1]Key!$H$2:$K$54, 2)</f>
        <v>#N/A</v>
      </c>
      <c r="M440">
        <f>VLOOKUP(J440, [1]Key!$H$2:$K$54, 2)</f>
        <v>3</v>
      </c>
      <c r="N440">
        <f>VLOOKUP("*"&amp;G440&amp;"*",[1]Key!$N$2:$O$6,2,FALSE)</f>
        <v>1</v>
      </c>
      <c r="O440">
        <f>VLOOKUP("*"&amp;G440&amp;"*",[1]Key!$R$2:$S$11,2,FALSE)</f>
        <v>1</v>
      </c>
      <c r="P440">
        <v>2002</v>
      </c>
      <c r="Q440" s="2">
        <v>7000000</v>
      </c>
      <c r="R440" t="s">
        <v>54</v>
      </c>
      <c r="S440">
        <f>VLOOKUP(R440, [1]Key!$U$2:$V$27, 2, FALSE)</f>
        <v>8</v>
      </c>
      <c r="T440">
        <f t="shared" si="50"/>
        <v>1</v>
      </c>
      <c r="U440" t="e">
        <f>_xlfn.IFS(C440=2018, VLOOKUP(H440, '[1]State Pop'!$B$2:$G$55,6),C440=2017, VLOOKUP(H440, '[1]State Pop'!$B$2:$F$55,5),C440=2016, VLOOKUP(H440, '[1]State Pop'!$B$2:$F$55,4), C440=2015, VLOOKUP(H440, '[1]State Pop'!$B$2:$F$55,3), C440=2014, VLOOKUP(H440, '[1]State Pop'!$B$2:$F$55,2))</f>
        <v>#N/A</v>
      </c>
      <c r="V440" t="e">
        <f>_xlfn.IFS(C440=2014,_xlfn.IFS(D440=1,VLOOKUP(H440,[1]Film_Workers!$B$2:$BD$55,2,FALSE),D440=2,VLOOKUP(H440,[1]Film_Workers!$B$2:$BD$55,3,FALSE),D440=3,VLOOKUP(H440,[1]Film_Workers!$B$2:$BD$55,4,FALSE),D440=4,VLOOKUP(H440,[1]Film_Workers!$B$2:$BD$55,5,FALSE),D440=5,VLOOKUP(H440,[1]Film_Workers!$B$2:$BD$55,6,FALSE),D440=6,VLOOKUP(H440,[1]Film_Workers!$B$2:$BD$55,7,FALSE),D440=7,VLOOKUP(H440,[1]Film_Workers!$B$2:$BD$55,8,FALSE),D440=8,VLOOKUP(H440,[1]Film_Workers!$B$2:$BD$55,9,FALSE),D440=9,VLOOKUP(H440,[1]Film_Workers!$B$2:$BD$55,10,FALSE),D440=10,VLOOKUP(H440,[1]Film_Workers!$B$2:$BD$55,11,FALSE),D440=11,VLOOKUP(H440,[1]Film_Workers!$B$2:$BD$55,12,FALSE),D440=12,VLOOKUP(H440,[1]Film_Workers!$B$2:$BD$55,13,FALSE)),C440=2015,_xlfn.IFS(D440=1,VLOOKUP(H440,[1]Film_Workers!$B$2:$BD$55,14,FALSE),D440=2,VLOOKUP(H440,[1]Film_Workers!$B$2:$BD$55,15,FALSE),D440=3,VLOOKUP(H440,[1]Film_Workers!$B$2:$BD$55,16,FALSE),D440=4,VLOOKUP(H440,[1]Film_Workers!$B$2:$BD$55,17,FALSE),D440=5,VLOOKUP(H440,[1]Film_Workers!$B$2:$BD$55,18,FALSE),D440=6,VLOOKUP(H440,[1]Film_Workers!$B$2:$BD$55,19,FALSE),D440=7,VLOOKUP(H440,[1]Film_Workers!$B$2:$BD$55,20,FALSE),D440=8,VLOOKUP(H440,[1]Film_Workers!$B$2:$BD$55,21,FALSE),D440=9,VLOOKUP(H440,[1]Film_Workers!$B$2:$BD$55,22,FALSE),D440=10,VLOOKUP(H440,[1]Film_Workers!$B$2:$BD$55,23,FALSE),D440=11,VLOOKUP(H440,[1]Film_Workers!$B$2:$BD$55,24,FALSE),D440=12,VLOOKUP(H440,[1]Film_Workers!$B$2:$BD$55,25,FALSE)),C440=2016,_xlfn.IFS(D440=1,VLOOKUP(H440,[1]Film_Workers!$B$2:$BD$55,26,FALSE),D440=2,VLOOKUP(H440,[1]Film_Workers!$B$2:$BD$55,27,FALSE),D440=3,VLOOKUP(H440,[1]Film_Workers!$B$2:$BD$55,28,FALSE),D440=4,VLOOKUP(H440,[1]Film_Workers!$B$2:$BD$55,29,FALSE),D440=5,VLOOKUP(H440,[1]Film_Workers!$B$2:$BD$55,30,FALSE),D440=6,VLOOKUP(H440,[1]Film_Workers!$B$2:$BD$55,31,FALSE),D440=7,VLOOKUP(H440,[1]Film_Workers!$B$2:$BD$55,32,FALSE),D440=8,VLOOKUP(H440,[1]Film_Workers!$B$2:$BD$55,33,FALSE),D440=9,VLOOKUP(H440,[1]Film_Workers!$B$2:$BD$55,34,FALSE),D440=10,VLOOKUP(H440,[1]Film_Workers!$B$2:$BD$55,35,FALSE),D440=11,VLOOKUP(H440,[1]Film_Workers!$B$2:$BD$55,36,FALSE),D440=12,VLOOKUP(H440,[1]Film_Workers!$B$2:$BD$55,37,FALSE)),C440=2017,_xlfn.IFS(D440=1,VLOOKUP(H440,[1]Film_Workers!$B$2:$BD$55,38,FALSE),D440=2,VLOOKUP(H440,[1]Film_Workers!$B$2:$BD$55,39,FALSE),D440=3,VLOOKUP(H440,[1]Film_Workers!$B$2:$BD$55,40,FALSE),D440=4,VLOOKUP(H440,[1]Film_Workers!$B$2:$BD$55,41,FALSE),D440=5,VLOOKUP(H440,[1]Film_Workers!$B$2:$BD$55,42,FALSE),D440=6,VLOOKUP(H440,[1]Film_Workers!$B$2:$BD$55,43,FALSE),D440=7,VLOOKUP(H440,[1]Film_Workers!$B$2:$BD$55,43,FALSE),D440=8,VLOOKUP(H440,[1]Film_Workers!$B$2:$BD$55,44,FALSE),D440=9,VLOOKUP(H440,[1]Film_Workers!$B$2:$BD$55,45,FALSE),D440=10,VLOOKUP(H440,[1]Film_Workers!$B$2:$BD$55,46,FALSE),D440=11,VLOOKUP(H440,[1]Film_Workers!$B$2:$BD$55,47,FALSE),D440=12,VLOOKUP(H440,[1]Film_Workers!$B$2:$BD$55,48)),C440=2018,_xlfn.IFS(D440=1,VLOOKUP(H440,[1]Film_Workers!$B$2:$BD$55,49,FALSE),D440=2,VLOOKUP(H440,[1]Film_Workers!$B$2:$BD$55,50,FALSE),D440=3,VLOOKUP(H440,[1]Film_Workers!$B$2:$BD$55,51,FALSE),D440=4,VLOOKUP(H440,[1]Film_Workers!$B$2:$BD$55,52,FALSE),D440=5,VLOOKUP(H440,[1]Film_Workers!$B$2:$BD$55,53,FALSE),D440=6,VLOOKUP(H440,[1]Film_Workers!$B$2:$BD$55,54)))</f>
        <v>#N/A</v>
      </c>
      <c r="W440" t="e">
        <f>_xlfn.IFS(C440=2014,_xlfn.IFS(D440=1,VLOOKUP(H440,[1]Priv_Workers!$B$2:$BD$55,2,FALSE),D440=2,VLOOKUP(H440,[1]Priv_Workers!$B$2:$BD$55,3,FALSE),D440=3,VLOOKUP(H440,[1]Priv_Workers!$B$2:$BD$55,4,FALSE),D440=4,VLOOKUP(H440,[1]Priv_Workers!$B$2:$BD$55,5,FALSE),D440=5,VLOOKUP(H440,[1]Priv_Workers!$B$2:$BD$55,6,FALSE),D440=6,VLOOKUP(H440,[1]Priv_Workers!$B$2:$BD$55,7,FALSE),D440=7,VLOOKUP(H440,[1]Priv_Workers!$B$2:$BD$55,8,FALSE),D440=8,VLOOKUP(H440,[1]Priv_Workers!$B$2:$BD$55,9,FALSE),D440=9,VLOOKUP(H440,[1]Priv_Workers!$B$2:$BD$55,10,FALSE),D440=10,VLOOKUP(H440,[1]Priv_Workers!$B$2:$BD$55,11,FALSE),D440=11,VLOOKUP(H440,[1]Priv_Workers!$B$2:$BD$55,12,FALSE),D440=12,VLOOKUP(H440,[1]Priv_Workers!$B$2:$BD$55,13,FALSE)),C440=2015,_xlfn.IFS(D440=1,VLOOKUP(H440,[1]Priv_Workers!$B$2:$BD$55,14,FALSE),D440=2,VLOOKUP(H440,[1]Priv_Workers!$B$2:$BD$55,15,FALSE),D440=3,VLOOKUP(H440,[1]Priv_Workers!$B$2:$BD$55,16,FALSE),D440=4,VLOOKUP(H440,[1]Priv_Workers!$B$2:$BD$55,17,FALSE),D440=5,VLOOKUP(H440,[1]Priv_Workers!$B$2:$BD$55,18,FALSE),D440=6,VLOOKUP(H440,[1]Priv_Workers!$B$2:$BD$55,19,FALSE),D440=7,VLOOKUP(H440,[1]Priv_Workers!$B$2:$BD$55,20,FALSE),D440=8,VLOOKUP(H440,[1]Priv_Workers!$B$2:$BD$55,21,FALSE),D440=9,VLOOKUP(H440,[1]Priv_Workers!$B$2:$BD$55,22,FALSE),D440=10,VLOOKUP(H440,[1]Priv_Workers!$B$2:$BD$55,23,FALSE),D440=11,VLOOKUP(H440,[1]Priv_Workers!$B$2:$BD$55,24,FALSE),D440=12,VLOOKUP(H440,[1]Priv_Workers!$B$2:$BD$55,25,FALSE)),C440=2016,_xlfn.IFS(D440=1,VLOOKUP(H440,[1]Priv_Workers!$B$2:$BD$55,26,FALSE),D440=2,VLOOKUP(H440,[1]Priv_Workers!$B$2:$BD$55,27,FALSE),D440=3,VLOOKUP(H440,[1]Priv_Workers!$B$2:$BD$55,28,FALSE),D440=4,VLOOKUP(H440,[1]Priv_Workers!$B$2:$BD$55,29,FALSE),D440=5,VLOOKUP(H440,[1]Priv_Workers!$B$2:$BD$55,30,FALSE),D440=6,VLOOKUP(H440,[1]Priv_Workers!$B$2:$BD$55,31,FALSE),D440=7,VLOOKUP(H440,[1]Priv_Workers!$B$2:$BD$55,32,FALSE),D440=8,VLOOKUP(H440,[1]Priv_Workers!$B$2:$BD$55,33,FALSE),D440=9,VLOOKUP(H440,[1]Priv_Workers!$B$2:$BD$55,34,FALSE),D440=10,VLOOKUP(H440,[1]Priv_Workers!$B$2:$BD$55,35,FALSE),D440=11,VLOOKUP(H440,[1]Priv_Workers!$B$2:$BD$55,36,FALSE),D440=12,VLOOKUP(H440,[1]Priv_Workers!$B$2:$BD$55,37,FALSE)),C440=2017,_xlfn.IFS(D440=1,VLOOKUP(H440,[1]Priv_Workers!$B$2:$BD$55,38,FALSE),D440=2,VLOOKUP(H440,[1]Priv_Workers!$B$2:$BD$55,39,FALSE),D440=3,VLOOKUP(H440,[1]Priv_Workers!$B$2:$BD$55,40,FALSE),D440=4,VLOOKUP(H440,[1]Priv_Workers!$B$2:$BD$55,41,FALSE),D440=5,VLOOKUP(H440,[1]Priv_Workers!$B$2:$BD$55,42,FALSE),D440=6,VLOOKUP(H440,[1]Priv_Workers!$B$2:$BD$55,43,FALSE),D440=7,VLOOKUP(H440,[1]Priv_Workers!$B$2:$BD$55,43,FALSE),D440=8,VLOOKUP(H440,[1]Priv_Workers!$B$2:$BD$55,44,FALSE),D440=9,VLOOKUP(H440,[1]Priv_Workers!$B$2:$BD$55,45,FALSE),D440=10,VLOOKUP(H440,[1]Priv_Workers!$B$2:$BD$55,46,FALSE),D440=11,VLOOKUP(H440,[1]Priv_Workers!$B$2:$BD$55,47,FALSE),D440=12,VLOOKUP(H440,[1]Priv_Workers!$B$2:$BD$55,48)),C440=2018,_xlfn.IFS(D440=1,VLOOKUP(H440,[1]Priv_Workers!$B$2:$BD$55,49,FALSE),D440=2,VLOOKUP(H440,[1]Priv_Workers!$B$2:$BD$55,50,FALSE),D440=3,VLOOKUP(H440,[1]Priv_Workers!$B$2:$BD$55,51,FALSE),D440=4,VLOOKUP(H440,[1]Priv_Workers!$B$2:$BD$55,52,FALSE),D440=5,VLOOKUP(H440,[1]Priv_Workers!$B$2:$BD$55,53,FALSE),D440=6,VLOOKUP(H440,[1]Priv_Workers!$B$2:$BD$55,54)))</f>
        <v>#N/A</v>
      </c>
      <c r="X440" s="3" t="e">
        <f t="shared" si="51"/>
        <v>#N/A</v>
      </c>
      <c r="Y440" s="2" t="e">
        <f>_xlfn.IFS(C440=2014, _xlfn.IFS(E440=1, VLOOKUP(H440, [1]Wage_Info!$B$2:$AH$55, 2, FALSE), E440=2, VLOOKUP(H440, [1]Wage_Info!$B$2:$AH$55, 3, FALSE), E440=3, VLOOKUP(H440, [1]Wage_Info!$B$2:$AH$55, 4, FALSE), E440=4, VLOOKUP(H440, [1]Wage_Info!$B$2:$AH$55, 5, FALSE)), C440=2015, _xlfn.IFS(E440=1, VLOOKUP(H440, [1]Wage_Info!$B$2:$AH$55, 6, FALSE), E440=2, VLOOKUP(H440, [1]Wage_Info!$B$2:$AH$55, 7, FALSE), E440=3, VLOOKUP(H440, [1]Wage_Info!$B$2:$AH$55, 8, FALSE), E440=4, VLOOKUP(H440, [1]Wage_Info!$B$2:$AH$55, 9, FALSE)), C440=2016, _xlfn.IFS(E440=1, VLOOKUP(H440, [1]Wage_Info!$B$2:$AH$55, 10, FALSE), E440=2, VLOOKUP(H440, [1]Wage_Info!$B$2:$AH$55, 11, FALSE), E440=3, VLOOKUP(H440, [1]Wage_Info!$B$2:$AH$55, 12, FALSE), E440=4, VLOOKUP(H440, [1]Wage_Info!$B$2:$AH$55, 13, FALSE)), C440=2017, _xlfn.IFS(E440=1, VLOOKUP(H440, [1]Wage_Info!$B$2:$AH$55, 14, FALSE), E440=2, VLOOKUP(H440, [1]Wage_Info!$B$2:$AH$55, 15, FALSE), E440=3, VLOOKUP(H440, [1]Wage_Info!$B$2:$AH$55, 16, FALSE), E440=4, VLOOKUP(H440, [1]Wage_Info!$B$2:$AH$55, 17, FALSE)), C440 = 2018, _xlfn.IFS(E440=1, VLOOKUP(H440, [1]Wage_Info!$B$2:$AH$55, 18, FALSE), E440=3, VLOOKUP(H440, [1]Wage_Info!$B$2:$AH$55, 19, FALSE)))</f>
        <v>#N/A</v>
      </c>
      <c r="Z440" s="2" t="e">
        <f>_xlfn.IFS(C440=2014, _xlfn.IFS(E440=1, VLOOKUP(H440, [1]Wage_Info!$B$2:$AL$55, 20, FALSE), E440=2, VLOOKUP(H440, [1]Wage_Info!$B$2:$AL$55, 21, FALSE), E440=3, VLOOKUP(H440, [1]Wage_Info!$B$2:$AL$55, 22, FALSE), E440=4, VLOOKUP(H440, [1]Wage_Info!$B$2:$AL$55, 23, FALSE)), C440=2015, _xlfn.IFS(E440=1, VLOOKUP(H440, [1]Wage_Info!$B$2:$AL$55, 24, FALSE), E440=2, VLOOKUP(H440, [1]Wage_Info!$B$2:$AL$55, 25, FALSE), E440=3, VLOOKUP(H440, [1]Wage_Info!$B$2:$AL$55, 26, FALSE), E440=4, VLOOKUP(H440, [1]Wage_Info!$B$2:$AL$55, 27, FALSE)), C440=2016, _xlfn.IFS(E440=1, VLOOKUP(H440, [1]Wage_Info!$B$2:$AL$55, 28, FALSE), E440=2, VLOOKUP(H440, [1]Wage_Info!$B$2:$AL$55, 29, FALSE), E440=3, VLOOKUP(H440, [1]Wage_Info!$B$2:$AL$55, 30, FALSE), E440=4, VLOOKUP(H440, [1]Wage_Info!$B$2:$AL$55, 31, FALSE)), C440=2017, _xlfn.IFS(E440=1, VLOOKUP(H440, [1]Wage_Info!$B$2:$AL$55, 32, FALSE), E440=2, VLOOKUP(H440, [1]Wage_Info!$B$2:$AL$55, 33, FALSE), E440=3, VLOOKUP(H440, [1]Wage_Info!$B$2:$AL$55, 34, FALSE), E440=4, VLOOKUP(H440, [1]Wage_Info!$B$2:$AL$55, 35, FALSE)), C440 = 2018, _xlfn.IFS(E440=1, VLOOKUP(H440, [1]Wage_Info!$B$2:$AL$55, 36, FALSE), E440=2, VLOOKUP(H440, [1]Wage_Info!$B$2:$AL$55, 37, FALSE)))</f>
        <v>#N/A</v>
      </c>
      <c r="AA440" s="4" t="e">
        <f t="shared" si="52"/>
        <v>#N/A</v>
      </c>
      <c r="AB440">
        <f>[1]Key!C440</f>
        <v>1</v>
      </c>
      <c r="AC440">
        <f t="shared" si="53"/>
        <v>0</v>
      </c>
      <c r="AD440">
        <f t="shared" si="54"/>
        <v>0</v>
      </c>
      <c r="AE440">
        <f t="shared" si="55"/>
        <v>0</v>
      </c>
      <c r="AF440">
        <f>[1]Key!D440</f>
        <v>0</v>
      </c>
    </row>
    <row r="441" spans="1:32" x14ac:dyDescent="0.3">
      <c r="A441">
        <v>440</v>
      </c>
      <c r="B441">
        <v>120</v>
      </c>
      <c r="C441">
        <v>2014</v>
      </c>
      <c r="D441">
        <v>6</v>
      </c>
      <c r="E441">
        <f t="shared" si="48"/>
        <v>2</v>
      </c>
      <c r="F441">
        <v>2015</v>
      </c>
      <c r="G441" t="s">
        <v>78</v>
      </c>
      <c r="H441" s="1">
        <f>VALUE(IF(G441="foreign",53,SUBSTITUTE(G441,G441,VLOOKUP(G441,[1]Key!$G$2:$H$55,2,))))</f>
        <v>34</v>
      </c>
      <c r="I441" t="s">
        <v>47</v>
      </c>
      <c r="J441">
        <f>VALUE(_xlfn.IFS(I441="foreign",53,I441="fictional",54, I441="unspecified", 55, NOT(OR(I441="foreign",I441="fictional")),SUBSTITUTE(I441,I441,VLOOKUP(I441,[1]Key!$G$2:$H$55,2,))))</f>
        <v>55</v>
      </c>
      <c r="K441">
        <f t="shared" si="49"/>
        <v>0</v>
      </c>
      <c r="L441">
        <f>VLOOKUP(H441, [1]Key!$H$2:$K$54, 2)</f>
        <v>2</v>
      </c>
      <c r="M441">
        <f>VLOOKUP(J441, [1]Key!$H$2:$K$54, 2)</f>
        <v>0</v>
      </c>
      <c r="N441">
        <f>VLOOKUP("*"&amp;G441&amp;"*",[1]Key!$N$2:$O$6,2,FALSE)</f>
        <v>3</v>
      </c>
      <c r="O441">
        <f>VLOOKUP("*"&amp;G441&amp;"*",[1]Key!$R$2:$S$11,2,FALSE)</f>
        <v>7</v>
      </c>
      <c r="P441">
        <v>1945</v>
      </c>
      <c r="Q441" s="2">
        <v>3000000</v>
      </c>
      <c r="R441" t="s">
        <v>61</v>
      </c>
      <c r="S441">
        <f>VLOOKUP(R441, [1]Key!$U$2:$V$50, 2, FALSE)</f>
        <v>6</v>
      </c>
      <c r="T441">
        <f t="shared" si="50"/>
        <v>0</v>
      </c>
      <c r="U441">
        <f>_xlfn.IFS(C441=2018, VLOOKUP(H441, '[1]State Pop'!$B$2:$G$55,6),C441=2017, VLOOKUP(H441, '[1]State Pop'!$B$2:$F$55,5),C441=2016, VLOOKUP(H441, '[1]State Pop'!$B$2:$F$55,4), C441=2015, VLOOKUP(H441, '[1]State Pop'!$B$2:$F$55,3), C441=2014, VLOOKUP(H441, '[1]State Pop'!$B$2:$F$55,2))</f>
        <v>9941160</v>
      </c>
      <c r="V441">
        <f>_xlfn.IFS(C441=2014,_xlfn.IFS(D441=1,VLOOKUP(H441,[1]Film_Workers!$B$2:$BD$55,2,FALSE),D441=2,VLOOKUP(H441,[1]Film_Workers!$B$2:$BD$55,3,FALSE),D441=3,VLOOKUP(H441,[1]Film_Workers!$B$2:$BD$55,4,FALSE),D441=4,VLOOKUP(H441,[1]Film_Workers!$B$2:$BD$55,5,FALSE),D441=5,VLOOKUP(H441,[1]Film_Workers!$B$2:$BD$55,6,FALSE),D441=6,VLOOKUP(H441,[1]Film_Workers!$B$2:$BD$55,7,FALSE),D441=7,VLOOKUP(H441,[1]Film_Workers!$B$2:$BD$55,8,FALSE),D441=8,VLOOKUP(H441,[1]Film_Workers!$B$2:$BD$55,9,FALSE),D441=9,VLOOKUP(H441,[1]Film_Workers!$B$2:$BD$55,10,FALSE),D441=10,VLOOKUP(H441,[1]Film_Workers!$B$2:$BD$55,11,FALSE),D441=11,VLOOKUP(H441,[1]Film_Workers!$B$2:$BD$55,12,FALSE),D441=12,VLOOKUP(H441,[1]Film_Workers!$B$2:$BD$55,13,FALSE)),C441=2015,_xlfn.IFS(D441=1,VLOOKUP(H441,[1]Film_Workers!$B$2:$BD$55,14,FALSE),D441=2,VLOOKUP(H441,[1]Film_Workers!$B$2:$BD$55,15,FALSE),D441=3,VLOOKUP(H441,[1]Film_Workers!$B$2:$BD$55,16,FALSE),D441=4,VLOOKUP(H441,[1]Film_Workers!$B$2:$BD$55,17,FALSE),D441=5,VLOOKUP(H441,[1]Film_Workers!$B$2:$BD$55,18,FALSE),D441=6,VLOOKUP(H441,[1]Film_Workers!$B$2:$BD$55,19,FALSE),D441=7,VLOOKUP(H441,[1]Film_Workers!$B$2:$BD$55,20,FALSE),D441=8,VLOOKUP(H441,[1]Film_Workers!$B$2:$BD$55,21,FALSE),D441=9,VLOOKUP(H441,[1]Film_Workers!$B$2:$BD$55,22,FALSE),D441=10,VLOOKUP(H441,[1]Film_Workers!$B$2:$BD$55,23,FALSE),D441=11,VLOOKUP(H441,[1]Film_Workers!$B$2:$BD$55,24,FALSE),D441=12,VLOOKUP(H441,[1]Film_Workers!$B$2:$BD$55,25,FALSE)),C441=2016,_xlfn.IFS(D441=1,VLOOKUP(H441,[1]Film_Workers!$B$2:$BD$55,26,FALSE),D441=2,VLOOKUP(H441,[1]Film_Workers!$B$2:$BD$55,27,FALSE),D441=3,VLOOKUP(H441,[1]Film_Workers!$B$2:$BD$55,28,FALSE),D441=4,VLOOKUP(H441,[1]Film_Workers!$B$2:$BD$55,29,FALSE),D441=5,VLOOKUP(H441,[1]Film_Workers!$B$2:$BD$55,30,FALSE),D441=6,VLOOKUP(H441,[1]Film_Workers!$B$2:$BD$55,31,FALSE),D441=7,VLOOKUP(H441,[1]Film_Workers!$B$2:$BD$55,32,FALSE),D441=8,VLOOKUP(H441,[1]Film_Workers!$B$2:$BD$55,33,FALSE),D441=9,VLOOKUP(H441,[1]Film_Workers!$B$2:$BD$55,34,FALSE),D441=10,VLOOKUP(H441,[1]Film_Workers!$B$2:$BD$55,35,FALSE),D441=11,VLOOKUP(H441,[1]Film_Workers!$B$2:$BD$55,36,FALSE),D441=12,VLOOKUP(H441,[1]Film_Workers!$B$2:$BD$55,37,FALSE)),C441=2017,_xlfn.IFS(D441=1,VLOOKUP(H441,[1]Film_Workers!$B$2:$BD$55,38,FALSE),D441=2,VLOOKUP(H441,[1]Film_Workers!$B$2:$BD$55,39,FALSE),D441=3,VLOOKUP(H441,[1]Film_Workers!$B$2:$BD$55,40,FALSE),D441=4,VLOOKUP(H441,[1]Film_Workers!$B$2:$BD$55,41,FALSE),D441=5,VLOOKUP(H441,[1]Film_Workers!$B$2:$BD$55,42,FALSE),D441=6,VLOOKUP(H441,[1]Film_Workers!$B$2:$BD$55,43,FALSE),D441=7,VLOOKUP(H441,[1]Film_Workers!$B$2:$BD$55,43,FALSE),D441=8,VLOOKUP(H441,[1]Film_Workers!$B$2:$BD$55,44,FALSE),D441=9,VLOOKUP(H441,[1]Film_Workers!$B$2:$BD$55,45,FALSE),D441=10,VLOOKUP(H441,[1]Film_Workers!$B$2:$BD$55,46,FALSE),D441=11,VLOOKUP(H441,[1]Film_Workers!$B$2:$BD$55,47,FALSE),D441=12,VLOOKUP(H441,[1]Film_Workers!$B$2:$BD$55,48)),C441=2018,_xlfn.IFS(D441=1,VLOOKUP(H441,[1]Film_Workers!$B$2:$BD$55,49,FALSE),D441=2,VLOOKUP(H441,[1]Film_Workers!$B$2:$BD$55,50,FALSE),D441=3,VLOOKUP(H441,[1]Film_Workers!$B$2:$BD$55,51,FALSE),D441=4,VLOOKUP(H441,[1]Film_Workers!$B$2:$BD$55,52,FALSE),D441=5,VLOOKUP(H441,[1]Film_Workers!$B$2:$BD$55,53,FALSE),D441=6,VLOOKUP(H441,[1]Film_Workers!$B$2:$BD$55,54)))</f>
        <v>859</v>
      </c>
      <c r="W441">
        <f>_xlfn.IFS(C441=2014,_xlfn.IFS(D441=1,VLOOKUP(H441,[1]Priv_Workers!$B$2:$BD$55,2,FALSE),D441=2,VLOOKUP(H441,[1]Priv_Workers!$B$2:$BD$55,3,FALSE),D441=3,VLOOKUP(H441,[1]Priv_Workers!$B$2:$BD$55,4,FALSE),D441=4,VLOOKUP(H441,[1]Priv_Workers!$B$2:$BD$55,5,FALSE),D441=5,VLOOKUP(H441,[1]Priv_Workers!$B$2:$BD$55,6,FALSE),D441=6,VLOOKUP(H441,[1]Priv_Workers!$B$2:$BD$55,7,FALSE),D441=7,VLOOKUP(H441,[1]Priv_Workers!$B$2:$BD$55,8,FALSE),D441=8,VLOOKUP(H441,[1]Priv_Workers!$B$2:$BD$55,9,FALSE),D441=9,VLOOKUP(H441,[1]Priv_Workers!$B$2:$BD$55,10,FALSE),D441=10,VLOOKUP(H441,[1]Priv_Workers!$B$2:$BD$55,11,FALSE),D441=11,VLOOKUP(H441,[1]Priv_Workers!$B$2:$BD$55,12,FALSE),D441=12,VLOOKUP(H441,[1]Priv_Workers!$B$2:$BD$55,13,FALSE)),C441=2015,_xlfn.IFS(D441=1,VLOOKUP(H441,[1]Priv_Workers!$B$2:$BD$55,14,FALSE),D441=2,VLOOKUP(H441,[1]Priv_Workers!$B$2:$BD$55,15,FALSE),D441=3,VLOOKUP(H441,[1]Priv_Workers!$B$2:$BD$55,16,FALSE),D441=4,VLOOKUP(H441,[1]Priv_Workers!$B$2:$BD$55,17,FALSE),D441=5,VLOOKUP(H441,[1]Priv_Workers!$B$2:$BD$55,18,FALSE),D441=6,VLOOKUP(H441,[1]Priv_Workers!$B$2:$BD$55,19,FALSE),D441=7,VLOOKUP(H441,[1]Priv_Workers!$B$2:$BD$55,20,FALSE),D441=8,VLOOKUP(H441,[1]Priv_Workers!$B$2:$BD$55,21,FALSE),D441=9,VLOOKUP(H441,[1]Priv_Workers!$B$2:$BD$55,22,FALSE),D441=10,VLOOKUP(H441,[1]Priv_Workers!$B$2:$BD$55,23,FALSE),D441=11,VLOOKUP(H441,[1]Priv_Workers!$B$2:$BD$55,24,FALSE),D441=12,VLOOKUP(H441,[1]Priv_Workers!$B$2:$BD$55,25,FALSE)),C441=2016,_xlfn.IFS(D441=1,VLOOKUP(H441,[1]Priv_Workers!$B$2:$BD$55,26,FALSE),D441=2,VLOOKUP(H441,[1]Priv_Workers!$B$2:$BD$55,27,FALSE),D441=3,VLOOKUP(H441,[1]Priv_Workers!$B$2:$BD$55,28,FALSE),D441=4,VLOOKUP(H441,[1]Priv_Workers!$B$2:$BD$55,29,FALSE),D441=5,VLOOKUP(H441,[1]Priv_Workers!$B$2:$BD$55,30,FALSE),D441=6,VLOOKUP(H441,[1]Priv_Workers!$B$2:$BD$55,31,FALSE),D441=7,VLOOKUP(H441,[1]Priv_Workers!$B$2:$BD$55,32,FALSE),D441=8,VLOOKUP(H441,[1]Priv_Workers!$B$2:$BD$55,33,FALSE),D441=9,VLOOKUP(H441,[1]Priv_Workers!$B$2:$BD$55,34,FALSE),D441=10,VLOOKUP(H441,[1]Priv_Workers!$B$2:$BD$55,35,FALSE),D441=11,VLOOKUP(H441,[1]Priv_Workers!$B$2:$BD$55,36,FALSE),D441=12,VLOOKUP(H441,[1]Priv_Workers!$B$2:$BD$55,37,FALSE)),C441=2017,_xlfn.IFS(D441=1,VLOOKUP(H441,[1]Priv_Workers!$B$2:$BD$55,38,FALSE),D441=2,VLOOKUP(H441,[1]Priv_Workers!$B$2:$BD$55,39,FALSE),D441=3,VLOOKUP(H441,[1]Priv_Workers!$B$2:$BD$55,40,FALSE),D441=4,VLOOKUP(H441,[1]Priv_Workers!$B$2:$BD$55,41,FALSE),D441=5,VLOOKUP(H441,[1]Priv_Workers!$B$2:$BD$55,42,FALSE),D441=6,VLOOKUP(H441,[1]Priv_Workers!$B$2:$BD$55,43,FALSE),D441=7,VLOOKUP(H441,[1]Priv_Workers!$B$2:$BD$55,43,FALSE),D441=8,VLOOKUP(H441,[1]Priv_Workers!$B$2:$BD$55,44,FALSE),D441=9,VLOOKUP(H441,[1]Priv_Workers!$B$2:$BD$55,45,FALSE),D441=10,VLOOKUP(H441,[1]Priv_Workers!$B$2:$BD$55,46,FALSE),D441=11,VLOOKUP(H441,[1]Priv_Workers!$B$2:$BD$55,47,FALSE),D441=12,VLOOKUP(H441,[1]Priv_Workers!$B$2:$BD$55,48)),C441=2018,_xlfn.IFS(D441=1,VLOOKUP(H441,[1]Priv_Workers!$B$2:$BD$55,49,FALSE),D441=2,VLOOKUP(H441,[1]Priv_Workers!$B$2:$BD$55,50,FALSE),D441=3,VLOOKUP(H441,[1]Priv_Workers!$B$2:$BD$55,51,FALSE),D441=4,VLOOKUP(H441,[1]Priv_Workers!$B$2:$BD$55,52,FALSE),D441=5,VLOOKUP(H441,[1]Priv_Workers!$B$2:$BD$55,53,FALSE),D441=6,VLOOKUP(H441,[1]Priv_Workers!$B$2:$BD$55,54)))</f>
        <v>3405680</v>
      </c>
      <c r="X441" s="3">
        <f t="shared" si="51"/>
        <v>2.5222569354725046E-4</v>
      </c>
      <c r="Y441" s="2">
        <f>_xlfn.IFS(C441=2014, _xlfn.IFS(E441=1, VLOOKUP(H441, [1]Wage_Info!$B$2:$AH$55, 2, FALSE), E441=2, VLOOKUP(H441, [1]Wage_Info!$B$2:$AH$55, 3, FALSE), E441=3, VLOOKUP(H441, [1]Wage_Info!$B$2:$AH$55, 4, FALSE), E441=4, VLOOKUP(H441, [1]Wage_Info!$B$2:$AH$55, 5, FALSE)), C441=2015, _xlfn.IFS(E441=1, VLOOKUP(H441, [1]Wage_Info!$B$2:$AH$55, 6, FALSE), E441=2, VLOOKUP(H441, [1]Wage_Info!$B$2:$AH$55, 7, FALSE), E441=3, VLOOKUP(H441, [1]Wage_Info!$B$2:$AH$55, 8, FALSE), E441=4, VLOOKUP(H441, [1]Wage_Info!$B$2:$AH$55, 9, FALSE)), C441=2016, _xlfn.IFS(E441=1, VLOOKUP(H441, [1]Wage_Info!$B$2:$AH$55, 10, FALSE), E441=2, VLOOKUP(H441, [1]Wage_Info!$B$2:$AH$55, 11, FALSE), E441=3, VLOOKUP(H441, [1]Wage_Info!$B$2:$AH$55, 12, FALSE), E441=4, VLOOKUP(H441, [1]Wage_Info!$B$2:$AH$55, 13, FALSE)), C441=2017, _xlfn.IFS(E441=1, VLOOKUP(H441, [1]Wage_Info!$B$2:$AH$55, 14, FALSE), E441=2, VLOOKUP(H441, [1]Wage_Info!$B$2:$AH$55, 15, FALSE), E441=3, VLOOKUP(H441, [1]Wage_Info!$B$2:$AH$55, 16, FALSE), E441=4, VLOOKUP(H441, [1]Wage_Info!$B$2:$AH$55, 17, FALSE)), C441 = 2018, _xlfn.IFS(E441=1, VLOOKUP(H441, [1]Wage_Info!$B$2:$AH$55, 18, FALSE), E441=3, VLOOKUP(H441, [1]Wage_Info!$B$2:$AH$55, 19, FALSE)))</f>
        <v>12374734</v>
      </c>
      <c r="Z441" s="2">
        <f>_xlfn.IFS(C441=2014, _xlfn.IFS(E441=1, VLOOKUP(H441, [1]Wage_Info!$B$2:$AL$55, 20, FALSE), E441=2, VLOOKUP(H441, [1]Wage_Info!$B$2:$AL$55, 21, FALSE), E441=3, VLOOKUP(H441, [1]Wage_Info!$B$2:$AL$55, 22, FALSE), E441=4, VLOOKUP(H441, [1]Wage_Info!$B$2:$AL$55, 23, FALSE)), C441=2015, _xlfn.IFS(E441=1, VLOOKUP(H441, [1]Wage_Info!$B$2:$AL$55, 24, FALSE), E441=2, VLOOKUP(H441, [1]Wage_Info!$B$2:$AL$55, 25, FALSE), E441=3, VLOOKUP(H441, [1]Wage_Info!$B$2:$AL$55, 26, FALSE), E441=4, VLOOKUP(H441, [1]Wage_Info!$B$2:$AL$55, 27, FALSE)), C441=2016, _xlfn.IFS(E441=1, VLOOKUP(H441, [1]Wage_Info!$B$2:$AL$55, 28, FALSE), E441=2, VLOOKUP(H441, [1]Wage_Info!$B$2:$AL$55, 29, FALSE), E441=3, VLOOKUP(H441, [1]Wage_Info!$B$2:$AL$55, 30, FALSE), E441=4, VLOOKUP(H441, [1]Wage_Info!$B$2:$AL$55, 31, FALSE)), C441=2017, _xlfn.IFS(E441=1, VLOOKUP(H441, [1]Wage_Info!$B$2:$AL$55, 32, FALSE), E441=2, VLOOKUP(H441, [1]Wage_Info!$B$2:$AL$55, 33, FALSE), E441=3, VLOOKUP(H441, [1]Wage_Info!$B$2:$AL$55, 34, FALSE), E441=4, VLOOKUP(H441, [1]Wage_Info!$B$2:$AL$55, 35, FALSE)), C441 = 2018, _xlfn.IFS(E441=1, VLOOKUP(H441, [1]Wage_Info!$B$2:$AL$55, 36, FALSE), E441=2, VLOOKUP(H441, [1]Wage_Info!$B$2:$AL$55, 37, FALSE)))</f>
        <v>35867023248</v>
      </c>
      <c r="AA441" s="4">
        <f t="shared" si="52"/>
        <v>3.4501703457339561E-4</v>
      </c>
      <c r="AB441">
        <f>[1]Key!C441</f>
        <v>1</v>
      </c>
      <c r="AC441">
        <f t="shared" si="53"/>
        <v>0</v>
      </c>
      <c r="AD441">
        <f t="shared" si="54"/>
        <v>0</v>
      </c>
      <c r="AE441">
        <f t="shared" si="55"/>
        <v>0</v>
      </c>
      <c r="AF441">
        <f>[1]Key!D441</f>
        <v>0</v>
      </c>
    </row>
    <row r="442" spans="1:32" x14ac:dyDescent="0.3">
      <c r="A442">
        <v>441</v>
      </c>
      <c r="B442">
        <v>121</v>
      </c>
      <c r="C442">
        <v>2011</v>
      </c>
      <c r="D442">
        <v>6</v>
      </c>
      <c r="E442">
        <f t="shared" si="48"/>
        <v>2</v>
      </c>
      <c r="F442">
        <v>2015</v>
      </c>
      <c r="G442" t="s">
        <v>75</v>
      </c>
      <c r="H442" s="1">
        <f>VALUE(IF(G442="foreign",53,SUBSTITUTE(G442,G442,VLOOKUP(G442,[1]Key!$G$2:$H$55,2,))))</f>
        <v>19</v>
      </c>
      <c r="I442" t="s">
        <v>47</v>
      </c>
      <c r="J442">
        <f>VALUE(_xlfn.IFS(I442="foreign",53,I442="fictional",54, I442="unspecified", 55, NOT(OR(I442="foreign",I442="fictional")),SUBSTITUTE(I442,I442,VLOOKUP(I442,[1]Key!$G$2:$H$55,2,))))</f>
        <v>55</v>
      </c>
      <c r="K442">
        <f t="shared" si="49"/>
        <v>0</v>
      </c>
      <c r="L442">
        <f>VLOOKUP(H442, [1]Key!$H$2:$K$54, 2)</f>
        <v>4</v>
      </c>
      <c r="M442">
        <f>VLOOKUP(J442, [1]Key!$H$2:$K$54, 2)</f>
        <v>0</v>
      </c>
      <c r="N442">
        <f>VLOOKUP("*"&amp;G442&amp;"*",[1]Key!$N$2:$O$6,2,FALSE)</f>
        <v>3</v>
      </c>
      <c r="O442">
        <f>VLOOKUP("*"&amp;G442&amp;"*",[1]Key!$R$2:$S$11,2,FALSE)</f>
        <v>9</v>
      </c>
      <c r="P442">
        <v>1841</v>
      </c>
      <c r="Q442" s="2">
        <v>14000000</v>
      </c>
      <c r="R442" t="s">
        <v>54</v>
      </c>
      <c r="S442">
        <f>VLOOKUP(R442, [1]Key!$U$2:$V$27, 2, FALSE)</f>
        <v>8</v>
      </c>
      <c r="T442">
        <f t="shared" si="50"/>
        <v>1</v>
      </c>
      <c r="U442" t="e">
        <f>_xlfn.IFS(C442=2018, VLOOKUP(H442, '[1]State Pop'!$B$2:$G$55,6),C442=2017, VLOOKUP(H442, '[1]State Pop'!$B$2:$F$55,5),C442=2016, VLOOKUP(H442, '[1]State Pop'!$B$2:$F$55,4), C442=2015, VLOOKUP(H442, '[1]State Pop'!$B$2:$F$55,3), C442=2014, VLOOKUP(H442, '[1]State Pop'!$B$2:$F$55,2))</f>
        <v>#N/A</v>
      </c>
      <c r="V442" t="e">
        <f>_xlfn.IFS(C442=2014,_xlfn.IFS(D442=1,VLOOKUP(H442,[1]Film_Workers!$B$2:$BD$55,2,FALSE),D442=2,VLOOKUP(H442,[1]Film_Workers!$B$2:$BD$55,3,FALSE),D442=3,VLOOKUP(H442,[1]Film_Workers!$B$2:$BD$55,4,FALSE),D442=4,VLOOKUP(H442,[1]Film_Workers!$B$2:$BD$55,5,FALSE),D442=5,VLOOKUP(H442,[1]Film_Workers!$B$2:$BD$55,6,FALSE),D442=6,VLOOKUP(H442,[1]Film_Workers!$B$2:$BD$55,7,FALSE),D442=7,VLOOKUP(H442,[1]Film_Workers!$B$2:$BD$55,8,FALSE),D442=8,VLOOKUP(H442,[1]Film_Workers!$B$2:$BD$55,9,FALSE),D442=9,VLOOKUP(H442,[1]Film_Workers!$B$2:$BD$55,10,FALSE),D442=10,VLOOKUP(H442,[1]Film_Workers!$B$2:$BD$55,11,FALSE),D442=11,VLOOKUP(H442,[1]Film_Workers!$B$2:$BD$55,12,FALSE),D442=12,VLOOKUP(H442,[1]Film_Workers!$B$2:$BD$55,13,FALSE)),C442=2015,_xlfn.IFS(D442=1,VLOOKUP(H442,[1]Film_Workers!$B$2:$BD$55,14,FALSE),D442=2,VLOOKUP(H442,[1]Film_Workers!$B$2:$BD$55,15,FALSE),D442=3,VLOOKUP(H442,[1]Film_Workers!$B$2:$BD$55,16,FALSE),D442=4,VLOOKUP(H442,[1]Film_Workers!$B$2:$BD$55,17,FALSE),D442=5,VLOOKUP(H442,[1]Film_Workers!$B$2:$BD$55,18,FALSE),D442=6,VLOOKUP(H442,[1]Film_Workers!$B$2:$BD$55,19,FALSE),D442=7,VLOOKUP(H442,[1]Film_Workers!$B$2:$BD$55,20,FALSE),D442=8,VLOOKUP(H442,[1]Film_Workers!$B$2:$BD$55,21,FALSE),D442=9,VLOOKUP(H442,[1]Film_Workers!$B$2:$BD$55,22,FALSE),D442=10,VLOOKUP(H442,[1]Film_Workers!$B$2:$BD$55,23,FALSE),D442=11,VLOOKUP(H442,[1]Film_Workers!$B$2:$BD$55,24,FALSE),D442=12,VLOOKUP(H442,[1]Film_Workers!$B$2:$BD$55,25,FALSE)),C442=2016,_xlfn.IFS(D442=1,VLOOKUP(H442,[1]Film_Workers!$B$2:$BD$55,26,FALSE),D442=2,VLOOKUP(H442,[1]Film_Workers!$B$2:$BD$55,27,FALSE),D442=3,VLOOKUP(H442,[1]Film_Workers!$B$2:$BD$55,28,FALSE),D442=4,VLOOKUP(H442,[1]Film_Workers!$B$2:$BD$55,29,FALSE),D442=5,VLOOKUP(H442,[1]Film_Workers!$B$2:$BD$55,30,FALSE),D442=6,VLOOKUP(H442,[1]Film_Workers!$B$2:$BD$55,31,FALSE),D442=7,VLOOKUP(H442,[1]Film_Workers!$B$2:$BD$55,32,FALSE),D442=8,VLOOKUP(H442,[1]Film_Workers!$B$2:$BD$55,33,FALSE),D442=9,VLOOKUP(H442,[1]Film_Workers!$B$2:$BD$55,34,FALSE),D442=10,VLOOKUP(H442,[1]Film_Workers!$B$2:$BD$55,35,FALSE),D442=11,VLOOKUP(H442,[1]Film_Workers!$B$2:$BD$55,36,FALSE),D442=12,VLOOKUP(H442,[1]Film_Workers!$B$2:$BD$55,37,FALSE)),C442=2017,_xlfn.IFS(D442=1,VLOOKUP(H442,[1]Film_Workers!$B$2:$BD$55,38,FALSE),D442=2,VLOOKUP(H442,[1]Film_Workers!$B$2:$BD$55,39,FALSE),D442=3,VLOOKUP(H442,[1]Film_Workers!$B$2:$BD$55,40,FALSE),D442=4,VLOOKUP(H442,[1]Film_Workers!$B$2:$BD$55,41,FALSE),D442=5,VLOOKUP(H442,[1]Film_Workers!$B$2:$BD$55,42,FALSE),D442=6,VLOOKUP(H442,[1]Film_Workers!$B$2:$BD$55,43,FALSE),D442=7,VLOOKUP(H442,[1]Film_Workers!$B$2:$BD$55,43,FALSE),D442=8,VLOOKUP(H442,[1]Film_Workers!$B$2:$BD$55,44,FALSE),D442=9,VLOOKUP(H442,[1]Film_Workers!$B$2:$BD$55,45,FALSE),D442=10,VLOOKUP(H442,[1]Film_Workers!$B$2:$BD$55,46,FALSE),D442=11,VLOOKUP(H442,[1]Film_Workers!$B$2:$BD$55,47,FALSE),D442=12,VLOOKUP(H442,[1]Film_Workers!$B$2:$BD$55,48)),C442=2018,_xlfn.IFS(D442=1,VLOOKUP(H442,[1]Film_Workers!$B$2:$BD$55,49,FALSE),D442=2,VLOOKUP(H442,[1]Film_Workers!$B$2:$BD$55,50,FALSE),D442=3,VLOOKUP(H442,[1]Film_Workers!$B$2:$BD$55,51,FALSE),D442=4,VLOOKUP(H442,[1]Film_Workers!$B$2:$BD$55,52,FALSE),D442=5,VLOOKUP(H442,[1]Film_Workers!$B$2:$BD$55,53,FALSE),D442=6,VLOOKUP(H442,[1]Film_Workers!$B$2:$BD$55,54)))</f>
        <v>#N/A</v>
      </c>
      <c r="W442" t="e">
        <f>_xlfn.IFS(C442=2014,_xlfn.IFS(D442=1,VLOOKUP(H442,[1]Priv_Workers!$B$2:$BD$55,2,FALSE),D442=2,VLOOKUP(H442,[1]Priv_Workers!$B$2:$BD$55,3,FALSE),D442=3,VLOOKUP(H442,[1]Priv_Workers!$B$2:$BD$55,4,FALSE),D442=4,VLOOKUP(H442,[1]Priv_Workers!$B$2:$BD$55,5,FALSE),D442=5,VLOOKUP(H442,[1]Priv_Workers!$B$2:$BD$55,6,FALSE),D442=6,VLOOKUP(H442,[1]Priv_Workers!$B$2:$BD$55,7,FALSE),D442=7,VLOOKUP(H442,[1]Priv_Workers!$B$2:$BD$55,8,FALSE),D442=8,VLOOKUP(H442,[1]Priv_Workers!$B$2:$BD$55,9,FALSE),D442=9,VLOOKUP(H442,[1]Priv_Workers!$B$2:$BD$55,10,FALSE),D442=10,VLOOKUP(H442,[1]Priv_Workers!$B$2:$BD$55,11,FALSE),D442=11,VLOOKUP(H442,[1]Priv_Workers!$B$2:$BD$55,12,FALSE),D442=12,VLOOKUP(H442,[1]Priv_Workers!$B$2:$BD$55,13,FALSE)),C442=2015,_xlfn.IFS(D442=1,VLOOKUP(H442,[1]Priv_Workers!$B$2:$BD$55,14,FALSE),D442=2,VLOOKUP(H442,[1]Priv_Workers!$B$2:$BD$55,15,FALSE),D442=3,VLOOKUP(H442,[1]Priv_Workers!$B$2:$BD$55,16,FALSE),D442=4,VLOOKUP(H442,[1]Priv_Workers!$B$2:$BD$55,17,FALSE),D442=5,VLOOKUP(H442,[1]Priv_Workers!$B$2:$BD$55,18,FALSE),D442=6,VLOOKUP(H442,[1]Priv_Workers!$B$2:$BD$55,19,FALSE),D442=7,VLOOKUP(H442,[1]Priv_Workers!$B$2:$BD$55,20,FALSE),D442=8,VLOOKUP(H442,[1]Priv_Workers!$B$2:$BD$55,21,FALSE),D442=9,VLOOKUP(H442,[1]Priv_Workers!$B$2:$BD$55,22,FALSE),D442=10,VLOOKUP(H442,[1]Priv_Workers!$B$2:$BD$55,23,FALSE),D442=11,VLOOKUP(H442,[1]Priv_Workers!$B$2:$BD$55,24,FALSE),D442=12,VLOOKUP(H442,[1]Priv_Workers!$B$2:$BD$55,25,FALSE)),C442=2016,_xlfn.IFS(D442=1,VLOOKUP(H442,[1]Priv_Workers!$B$2:$BD$55,26,FALSE),D442=2,VLOOKUP(H442,[1]Priv_Workers!$B$2:$BD$55,27,FALSE),D442=3,VLOOKUP(H442,[1]Priv_Workers!$B$2:$BD$55,28,FALSE),D442=4,VLOOKUP(H442,[1]Priv_Workers!$B$2:$BD$55,29,FALSE),D442=5,VLOOKUP(H442,[1]Priv_Workers!$B$2:$BD$55,30,FALSE),D442=6,VLOOKUP(H442,[1]Priv_Workers!$B$2:$BD$55,31,FALSE),D442=7,VLOOKUP(H442,[1]Priv_Workers!$B$2:$BD$55,32,FALSE),D442=8,VLOOKUP(H442,[1]Priv_Workers!$B$2:$BD$55,33,FALSE),D442=9,VLOOKUP(H442,[1]Priv_Workers!$B$2:$BD$55,34,FALSE),D442=10,VLOOKUP(H442,[1]Priv_Workers!$B$2:$BD$55,35,FALSE),D442=11,VLOOKUP(H442,[1]Priv_Workers!$B$2:$BD$55,36,FALSE),D442=12,VLOOKUP(H442,[1]Priv_Workers!$B$2:$BD$55,37,FALSE)),C442=2017,_xlfn.IFS(D442=1,VLOOKUP(H442,[1]Priv_Workers!$B$2:$BD$55,38,FALSE),D442=2,VLOOKUP(H442,[1]Priv_Workers!$B$2:$BD$55,39,FALSE),D442=3,VLOOKUP(H442,[1]Priv_Workers!$B$2:$BD$55,40,FALSE),D442=4,VLOOKUP(H442,[1]Priv_Workers!$B$2:$BD$55,41,FALSE),D442=5,VLOOKUP(H442,[1]Priv_Workers!$B$2:$BD$55,42,FALSE),D442=6,VLOOKUP(H442,[1]Priv_Workers!$B$2:$BD$55,43,FALSE),D442=7,VLOOKUP(H442,[1]Priv_Workers!$B$2:$BD$55,43,FALSE),D442=8,VLOOKUP(H442,[1]Priv_Workers!$B$2:$BD$55,44,FALSE),D442=9,VLOOKUP(H442,[1]Priv_Workers!$B$2:$BD$55,45,FALSE),D442=10,VLOOKUP(H442,[1]Priv_Workers!$B$2:$BD$55,46,FALSE),D442=11,VLOOKUP(H442,[1]Priv_Workers!$B$2:$BD$55,47,FALSE),D442=12,VLOOKUP(H442,[1]Priv_Workers!$B$2:$BD$55,48)),C442=2018,_xlfn.IFS(D442=1,VLOOKUP(H442,[1]Priv_Workers!$B$2:$BD$55,49,FALSE),D442=2,VLOOKUP(H442,[1]Priv_Workers!$B$2:$BD$55,50,FALSE),D442=3,VLOOKUP(H442,[1]Priv_Workers!$B$2:$BD$55,51,FALSE),D442=4,VLOOKUP(H442,[1]Priv_Workers!$B$2:$BD$55,52,FALSE),D442=5,VLOOKUP(H442,[1]Priv_Workers!$B$2:$BD$55,53,FALSE),D442=6,VLOOKUP(H442,[1]Priv_Workers!$B$2:$BD$55,54)))</f>
        <v>#N/A</v>
      </c>
      <c r="X442" s="3" t="e">
        <f t="shared" si="51"/>
        <v>#N/A</v>
      </c>
      <c r="Y442" s="2" t="e">
        <f>_xlfn.IFS(C442=2014, _xlfn.IFS(E442=1, VLOOKUP(H442, [1]Wage_Info!$B$2:$AH$55, 2, FALSE), E442=2, VLOOKUP(H442, [1]Wage_Info!$B$2:$AH$55, 3, FALSE), E442=3, VLOOKUP(H442, [1]Wage_Info!$B$2:$AH$55, 4, FALSE), E442=4, VLOOKUP(H442, [1]Wage_Info!$B$2:$AH$55, 5, FALSE)), C442=2015, _xlfn.IFS(E442=1, VLOOKUP(H442, [1]Wage_Info!$B$2:$AH$55, 6, FALSE), E442=2, VLOOKUP(H442, [1]Wage_Info!$B$2:$AH$55, 7, FALSE), E442=3, VLOOKUP(H442, [1]Wage_Info!$B$2:$AH$55, 8, FALSE), E442=4, VLOOKUP(H442, [1]Wage_Info!$B$2:$AH$55, 9, FALSE)), C442=2016, _xlfn.IFS(E442=1, VLOOKUP(H442, [1]Wage_Info!$B$2:$AH$55, 10, FALSE), E442=2, VLOOKUP(H442, [1]Wage_Info!$B$2:$AH$55, 11, FALSE), E442=3, VLOOKUP(H442, [1]Wage_Info!$B$2:$AH$55, 12, FALSE), E442=4, VLOOKUP(H442, [1]Wage_Info!$B$2:$AH$55, 13, FALSE)), C442=2017, _xlfn.IFS(E442=1, VLOOKUP(H442, [1]Wage_Info!$B$2:$AH$55, 14, FALSE), E442=2, VLOOKUP(H442, [1]Wage_Info!$B$2:$AH$55, 15, FALSE), E442=3, VLOOKUP(H442, [1]Wage_Info!$B$2:$AH$55, 16, FALSE), E442=4, VLOOKUP(H442, [1]Wage_Info!$B$2:$AH$55, 17, FALSE)), C442 = 2018, _xlfn.IFS(E442=1, VLOOKUP(H442, [1]Wage_Info!$B$2:$AH$55, 18, FALSE), E442=3, VLOOKUP(H442, [1]Wage_Info!$B$2:$AH$55, 19, FALSE)))</f>
        <v>#N/A</v>
      </c>
      <c r="Z442" s="2" t="e">
        <f>_xlfn.IFS(C442=2014, _xlfn.IFS(E442=1, VLOOKUP(H442, [1]Wage_Info!$B$2:$AL$55, 20, FALSE), E442=2, VLOOKUP(H442, [1]Wage_Info!$B$2:$AL$55, 21, FALSE), E442=3, VLOOKUP(H442, [1]Wage_Info!$B$2:$AL$55, 22, FALSE), E442=4, VLOOKUP(H442, [1]Wage_Info!$B$2:$AL$55, 23, FALSE)), C442=2015, _xlfn.IFS(E442=1, VLOOKUP(H442, [1]Wage_Info!$B$2:$AL$55, 24, FALSE), E442=2, VLOOKUP(H442, [1]Wage_Info!$B$2:$AL$55, 25, FALSE), E442=3, VLOOKUP(H442, [1]Wage_Info!$B$2:$AL$55, 26, FALSE), E442=4, VLOOKUP(H442, [1]Wage_Info!$B$2:$AL$55, 27, FALSE)), C442=2016, _xlfn.IFS(E442=1, VLOOKUP(H442, [1]Wage_Info!$B$2:$AL$55, 28, FALSE), E442=2, VLOOKUP(H442, [1]Wage_Info!$B$2:$AL$55, 29, FALSE), E442=3, VLOOKUP(H442, [1]Wage_Info!$B$2:$AL$55, 30, FALSE), E442=4, VLOOKUP(H442, [1]Wage_Info!$B$2:$AL$55, 31, FALSE)), C442=2017, _xlfn.IFS(E442=1, VLOOKUP(H442, [1]Wage_Info!$B$2:$AL$55, 32, FALSE), E442=2, VLOOKUP(H442, [1]Wage_Info!$B$2:$AL$55, 33, FALSE), E442=3, VLOOKUP(H442, [1]Wage_Info!$B$2:$AL$55, 34, FALSE), E442=4, VLOOKUP(H442, [1]Wage_Info!$B$2:$AL$55, 35, FALSE)), C442 = 2018, _xlfn.IFS(E442=1, VLOOKUP(H442, [1]Wage_Info!$B$2:$AL$55, 36, FALSE), E442=2, VLOOKUP(H442, [1]Wage_Info!$B$2:$AL$55, 37, FALSE)))</f>
        <v>#N/A</v>
      </c>
      <c r="AA442" s="4" t="e">
        <f t="shared" si="52"/>
        <v>#N/A</v>
      </c>
      <c r="AB442">
        <f>[1]Key!C442</f>
        <v>1</v>
      </c>
      <c r="AC442">
        <f t="shared" si="53"/>
        <v>0</v>
      </c>
      <c r="AD442">
        <f t="shared" si="54"/>
        <v>0</v>
      </c>
      <c r="AE442">
        <f t="shared" si="55"/>
        <v>0</v>
      </c>
      <c r="AF442">
        <f>[1]Key!D442</f>
        <v>0</v>
      </c>
    </row>
    <row r="443" spans="1:32" x14ac:dyDescent="0.3">
      <c r="A443">
        <v>442</v>
      </c>
      <c r="B443">
        <v>122</v>
      </c>
      <c r="C443">
        <v>2013</v>
      </c>
      <c r="D443">
        <v>7</v>
      </c>
      <c r="E443">
        <f t="shared" si="48"/>
        <v>3</v>
      </c>
      <c r="F443">
        <v>2015</v>
      </c>
      <c r="G443" t="s">
        <v>75</v>
      </c>
      <c r="H443" s="1">
        <f>VALUE(IF(G443="foreign",53,SUBSTITUTE(G443,G443,VLOOKUP(G443,[1]Key!$G$2:$H$55,2,))))</f>
        <v>19</v>
      </c>
      <c r="I443" t="s">
        <v>47</v>
      </c>
      <c r="J443">
        <f>VALUE(_xlfn.IFS(I443="foreign",53,I443="fictional",54, I443="unspecified", 55, NOT(OR(I443="foreign",I443="fictional")),SUBSTITUTE(I443,I443,VLOOKUP(I443,[1]Key!$G$2:$H$55,2,))))</f>
        <v>55</v>
      </c>
      <c r="K443">
        <f t="shared" si="49"/>
        <v>0</v>
      </c>
      <c r="L443">
        <f>VLOOKUP(H443, [1]Key!$H$2:$K$54, 2)</f>
        <v>4</v>
      </c>
      <c r="M443">
        <f>VLOOKUP(J443, [1]Key!$H$2:$K$54, 2)</f>
        <v>0</v>
      </c>
      <c r="N443">
        <f>VLOOKUP("*"&amp;G443&amp;"*",[1]Key!$N$2:$O$6,2,FALSE)</f>
        <v>3</v>
      </c>
      <c r="O443">
        <f>VLOOKUP("*"&amp;G443&amp;"*",[1]Key!$R$2:$S$11,2,FALSE)</f>
        <v>9</v>
      </c>
      <c r="P443">
        <v>1823</v>
      </c>
      <c r="Q443" s="2">
        <v>9000000</v>
      </c>
      <c r="R443" t="s">
        <v>63</v>
      </c>
      <c r="S443">
        <f>VLOOKUP(R443, [1]Key!$U$2:$V$27, 2, FALSE)</f>
        <v>10</v>
      </c>
      <c r="T443">
        <f t="shared" si="50"/>
        <v>1</v>
      </c>
      <c r="U443" t="e">
        <f>_xlfn.IFS(C443=2018, VLOOKUP(H443, '[1]State Pop'!$B$2:$G$55,6),C443=2017, VLOOKUP(H443, '[1]State Pop'!$B$2:$F$55,5),C443=2016, VLOOKUP(H443, '[1]State Pop'!$B$2:$F$55,4), C443=2015, VLOOKUP(H443, '[1]State Pop'!$B$2:$F$55,3), C443=2014, VLOOKUP(H443, '[1]State Pop'!$B$2:$F$55,2))</f>
        <v>#N/A</v>
      </c>
      <c r="V443" t="e">
        <f>_xlfn.IFS(C443=2014,_xlfn.IFS(D443=1,VLOOKUP(H443,[1]Film_Workers!$B$2:$BD$55,2,FALSE),D443=2,VLOOKUP(H443,[1]Film_Workers!$B$2:$BD$55,3,FALSE),D443=3,VLOOKUP(H443,[1]Film_Workers!$B$2:$BD$55,4,FALSE),D443=4,VLOOKUP(H443,[1]Film_Workers!$B$2:$BD$55,5,FALSE),D443=5,VLOOKUP(H443,[1]Film_Workers!$B$2:$BD$55,6,FALSE),D443=6,VLOOKUP(H443,[1]Film_Workers!$B$2:$BD$55,7,FALSE),D443=7,VLOOKUP(H443,[1]Film_Workers!$B$2:$BD$55,8,FALSE),D443=8,VLOOKUP(H443,[1]Film_Workers!$B$2:$BD$55,9,FALSE),D443=9,VLOOKUP(H443,[1]Film_Workers!$B$2:$BD$55,10,FALSE),D443=10,VLOOKUP(H443,[1]Film_Workers!$B$2:$BD$55,11,FALSE),D443=11,VLOOKUP(H443,[1]Film_Workers!$B$2:$BD$55,12,FALSE),D443=12,VLOOKUP(H443,[1]Film_Workers!$B$2:$BD$55,13,FALSE)),C443=2015,_xlfn.IFS(D443=1,VLOOKUP(H443,[1]Film_Workers!$B$2:$BD$55,14,FALSE),D443=2,VLOOKUP(H443,[1]Film_Workers!$B$2:$BD$55,15,FALSE),D443=3,VLOOKUP(H443,[1]Film_Workers!$B$2:$BD$55,16,FALSE),D443=4,VLOOKUP(H443,[1]Film_Workers!$B$2:$BD$55,17,FALSE),D443=5,VLOOKUP(H443,[1]Film_Workers!$B$2:$BD$55,18,FALSE),D443=6,VLOOKUP(H443,[1]Film_Workers!$B$2:$BD$55,19,FALSE),D443=7,VLOOKUP(H443,[1]Film_Workers!$B$2:$BD$55,20,FALSE),D443=8,VLOOKUP(H443,[1]Film_Workers!$B$2:$BD$55,21,FALSE),D443=9,VLOOKUP(H443,[1]Film_Workers!$B$2:$BD$55,22,FALSE),D443=10,VLOOKUP(H443,[1]Film_Workers!$B$2:$BD$55,23,FALSE),D443=11,VLOOKUP(H443,[1]Film_Workers!$B$2:$BD$55,24,FALSE),D443=12,VLOOKUP(H443,[1]Film_Workers!$B$2:$BD$55,25,FALSE)),C443=2016,_xlfn.IFS(D443=1,VLOOKUP(H443,[1]Film_Workers!$B$2:$BD$55,26,FALSE),D443=2,VLOOKUP(H443,[1]Film_Workers!$B$2:$BD$55,27,FALSE),D443=3,VLOOKUP(H443,[1]Film_Workers!$B$2:$BD$55,28,FALSE),D443=4,VLOOKUP(H443,[1]Film_Workers!$B$2:$BD$55,29,FALSE),D443=5,VLOOKUP(H443,[1]Film_Workers!$B$2:$BD$55,30,FALSE),D443=6,VLOOKUP(H443,[1]Film_Workers!$B$2:$BD$55,31,FALSE),D443=7,VLOOKUP(H443,[1]Film_Workers!$B$2:$BD$55,32,FALSE),D443=8,VLOOKUP(H443,[1]Film_Workers!$B$2:$BD$55,33,FALSE),D443=9,VLOOKUP(H443,[1]Film_Workers!$B$2:$BD$55,34,FALSE),D443=10,VLOOKUP(H443,[1]Film_Workers!$B$2:$BD$55,35,FALSE),D443=11,VLOOKUP(H443,[1]Film_Workers!$B$2:$BD$55,36,FALSE),D443=12,VLOOKUP(H443,[1]Film_Workers!$B$2:$BD$55,37,FALSE)),C443=2017,_xlfn.IFS(D443=1,VLOOKUP(H443,[1]Film_Workers!$B$2:$BD$55,38,FALSE),D443=2,VLOOKUP(H443,[1]Film_Workers!$B$2:$BD$55,39,FALSE),D443=3,VLOOKUP(H443,[1]Film_Workers!$B$2:$BD$55,40,FALSE),D443=4,VLOOKUP(H443,[1]Film_Workers!$B$2:$BD$55,41,FALSE),D443=5,VLOOKUP(H443,[1]Film_Workers!$B$2:$BD$55,42,FALSE),D443=6,VLOOKUP(H443,[1]Film_Workers!$B$2:$BD$55,43,FALSE),D443=7,VLOOKUP(H443,[1]Film_Workers!$B$2:$BD$55,43,FALSE),D443=8,VLOOKUP(H443,[1]Film_Workers!$B$2:$BD$55,44,FALSE),D443=9,VLOOKUP(H443,[1]Film_Workers!$B$2:$BD$55,45,FALSE),D443=10,VLOOKUP(H443,[1]Film_Workers!$B$2:$BD$55,46,FALSE),D443=11,VLOOKUP(H443,[1]Film_Workers!$B$2:$BD$55,47,FALSE),D443=12,VLOOKUP(H443,[1]Film_Workers!$B$2:$BD$55,48)),C443=2018,_xlfn.IFS(D443=1,VLOOKUP(H443,[1]Film_Workers!$B$2:$BD$55,49,FALSE),D443=2,VLOOKUP(H443,[1]Film_Workers!$B$2:$BD$55,50,FALSE),D443=3,VLOOKUP(H443,[1]Film_Workers!$B$2:$BD$55,51,FALSE),D443=4,VLOOKUP(H443,[1]Film_Workers!$B$2:$BD$55,52,FALSE),D443=5,VLOOKUP(H443,[1]Film_Workers!$B$2:$BD$55,53,FALSE),D443=6,VLOOKUP(H443,[1]Film_Workers!$B$2:$BD$55,54)))</f>
        <v>#N/A</v>
      </c>
      <c r="W443" t="e">
        <f>_xlfn.IFS(C443=2014,_xlfn.IFS(D443=1,VLOOKUP(H443,[1]Priv_Workers!$B$2:$BD$55,2,FALSE),D443=2,VLOOKUP(H443,[1]Priv_Workers!$B$2:$BD$55,3,FALSE),D443=3,VLOOKUP(H443,[1]Priv_Workers!$B$2:$BD$55,4,FALSE),D443=4,VLOOKUP(H443,[1]Priv_Workers!$B$2:$BD$55,5,FALSE),D443=5,VLOOKUP(H443,[1]Priv_Workers!$B$2:$BD$55,6,FALSE),D443=6,VLOOKUP(H443,[1]Priv_Workers!$B$2:$BD$55,7,FALSE),D443=7,VLOOKUP(H443,[1]Priv_Workers!$B$2:$BD$55,8,FALSE),D443=8,VLOOKUP(H443,[1]Priv_Workers!$B$2:$BD$55,9,FALSE),D443=9,VLOOKUP(H443,[1]Priv_Workers!$B$2:$BD$55,10,FALSE),D443=10,VLOOKUP(H443,[1]Priv_Workers!$B$2:$BD$55,11,FALSE),D443=11,VLOOKUP(H443,[1]Priv_Workers!$B$2:$BD$55,12,FALSE),D443=12,VLOOKUP(H443,[1]Priv_Workers!$B$2:$BD$55,13,FALSE)),C443=2015,_xlfn.IFS(D443=1,VLOOKUP(H443,[1]Priv_Workers!$B$2:$BD$55,14,FALSE),D443=2,VLOOKUP(H443,[1]Priv_Workers!$B$2:$BD$55,15,FALSE),D443=3,VLOOKUP(H443,[1]Priv_Workers!$B$2:$BD$55,16,FALSE),D443=4,VLOOKUP(H443,[1]Priv_Workers!$B$2:$BD$55,17,FALSE),D443=5,VLOOKUP(H443,[1]Priv_Workers!$B$2:$BD$55,18,FALSE),D443=6,VLOOKUP(H443,[1]Priv_Workers!$B$2:$BD$55,19,FALSE),D443=7,VLOOKUP(H443,[1]Priv_Workers!$B$2:$BD$55,20,FALSE),D443=8,VLOOKUP(H443,[1]Priv_Workers!$B$2:$BD$55,21,FALSE),D443=9,VLOOKUP(H443,[1]Priv_Workers!$B$2:$BD$55,22,FALSE),D443=10,VLOOKUP(H443,[1]Priv_Workers!$B$2:$BD$55,23,FALSE),D443=11,VLOOKUP(H443,[1]Priv_Workers!$B$2:$BD$55,24,FALSE),D443=12,VLOOKUP(H443,[1]Priv_Workers!$B$2:$BD$55,25,FALSE)),C443=2016,_xlfn.IFS(D443=1,VLOOKUP(H443,[1]Priv_Workers!$B$2:$BD$55,26,FALSE),D443=2,VLOOKUP(H443,[1]Priv_Workers!$B$2:$BD$55,27,FALSE),D443=3,VLOOKUP(H443,[1]Priv_Workers!$B$2:$BD$55,28,FALSE),D443=4,VLOOKUP(H443,[1]Priv_Workers!$B$2:$BD$55,29,FALSE),D443=5,VLOOKUP(H443,[1]Priv_Workers!$B$2:$BD$55,30,FALSE),D443=6,VLOOKUP(H443,[1]Priv_Workers!$B$2:$BD$55,31,FALSE),D443=7,VLOOKUP(H443,[1]Priv_Workers!$B$2:$BD$55,32,FALSE),D443=8,VLOOKUP(H443,[1]Priv_Workers!$B$2:$BD$55,33,FALSE),D443=9,VLOOKUP(H443,[1]Priv_Workers!$B$2:$BD$55,34,FALSE),D443=10,VLOOKUP(H443,[1]Priv_Workers!$B$2:$BD$55,35,FALSE),D443=11,VLOOKUP(H443,[1]Priv_Workers!$B$2:$BD$55,36,FALSE),D443=12,VLOOKUP(H443,[1]Priv_Workers!$B$2:$BD$55,37,FALSE)),C443=2017,_xlfn.IFS(D443=1,VLOOKUP(H443,[1]Priv_Workers!$B$2:$BD$55,38,FALSE),D443=2,VLOOKUP(H443,[1]Priv_Workers!$B$2:$BD$55,39,FALSE),D443=3,VLOOKUP(H443,[1]Priv_Workers!$B$2:$BD$55,40,FALSE),D443=4,VLOOKUP(H443,[1]Priv_Workers!$B$2:$BD$55,41,FALSE),D443=5,VLOOKUP(H443,[1]Priv_Workers!$B$2:$BD$55,42,FALSE),D443=6,VLOOKUP(H443,[1]Priv_Workers!$B$2:$BD$55,43,FALSE),D443=7,VLOOKUP(H443,[1]Priv_Workers!$B$2:$BD$55,43,FALSE),D443=8,VLOOKUP(H443,[1]Priv_Workers!$B$2:$BD$55,44,FALSE),D443=9,VLOOKUP(H443,[1]Priv_Workers!$B$2:$BD$55,45,FALSE),D443=10,VLOOKUP(H443,[1]Priv_Workers!$B$2:$BD$55,46,FALSE),D443=11,VLOOKUP(H443,[1]Priv_Workers!$B$2:$BD$55,47,FALSE),D443=12,VLOOKUP(H443,[1]Priv_Workers!$B$2:$BD$55,48)),C443=2018,_xlfn.IFS(D443=1,VLOOKUP(H443,[1]Priv_Workers!$B$2:$BD$55,49,FALSE),D443=2,VLOOKUP(H443,[1]Priv_Workers!$B$2:$BD$55,50,FALSE),D443=3,VLOOKUP(H443,[1]Priv_Workers!$B$2:$BD$55,51,FALSE),D443=4,VLOOKUP(H443,[1]Priv_Workers!$B$2:$BD$55,52,FALSE),D443=5,VLOOKUP(H443,[1]Priv_Workers!$B$2:$BD$55,53,FALSE),D443=6,VLOOKUP(H443,[1]Priv_Workers!$B$2:$BD$55,54)))</f>
        <v>#N/A</v>
      </c>
      <c r="X443" s="3" t="e">
        <f t="shared" si="51"/>
        <v>#N/A</v>
      </c>
      <c r="Y443" s="2" t="e">
        <f>_xlfn.IFS(C443=2014, _xlfn.IFS(E443=1, VLOOKUP(H443, [1]Wage_Info!$B$2:$AH$55, 2, FALSE), E443=2, VLOOKUP(H443, [1]Wage_Info!$B$2:$AH$55, 3, FALSE), E443=3, VLOOKUP(H443, [1]Wage_Info!$B$2:$AH$55, 4, FALSE), E443=4, VLOOKUP(H443, [1]Wage_Info!$B$2:$AH$55, 5, FALSE)), C443=2015, _xlfn.IFS(E443=1, VLOOKUP(H443, [1]Wage_Info!$B$2:$AH$55, 6, FALSE), E443=2, VLOOKUP(H443, [1]Wage_Info!$B$2:$AH$55, 7, FALSE), E443=3, VLOOKUP(H443, [1]Wage_Info!$B$2:$AH$55, 8, FALSE), E443=4, VLOOKUP(H443, [1]Wage_Info!$B$2:$AH$55, 9, FALSE)), C443=2016, _xlfn.IFS(E443=1, VLOOKUP(H443, [1]Wage_Info!$B$2:$AH$55, 10, FALSE), E443=2, VLOOKUP(H443, [1]Wage_Info!$B$2:$AH$55, 11, FALSE), E443=3, VLOOKUP(H443, [1]Wage_Info!$B$2:$AH$55, 12, FALSE), E443=4, VLOOKUP(H443, [1]Wage_Info!$B$2:$AH$55, 13, FALSE)), C443=2017, _xlfn.IFS(E443=1, VLOOKUP(H443, [1]Wage_Info!$B$2:$AH$55, 14, FALSE), E443=2, VLOOKUP(H443, [1]Wage_Info!$B$2:$AH$55, 15, FALSE), E443=3, VLOOKUP(H443, [1]Wage_Info!$B$2:$AH$55, 16, FALSE), E443=4, VLOOKUP(H443, [1]Wage_Info!$B$2:$AH$55, 17, FALSE)), C443 = 2018, _xlfn.IFS(E443=1, VLOOKUP(H443, [1]Wage_Info!$B$2:$AH$55, 18, FALSE), E443=3, VLOOKUP(H443, [1]Wage_Info!$B$2:$AH$55, 19, FALSE)))</f>
        <v>#N/A</v>
      </c>
      <c r="Z443" s="2" t="e">
        <f>_xlfn.IFS(C443=2014, _xlfn.IFS(E443=1, VLOOKUP(H443, [1]Wage_Info!$B$2:$AL$55, 20, FALSE), E443=2, VLOOKUP(H443, [1]Wage_Info!$B$2:$AL$55, 21, FALSE), E443=3, VLOOKUP(H443, [1]Wage_Info!$B$2:$AL$55, 22, FALSE), E443=4, VLOOKUP(H443, [1]Wage_Info!$B$2:$AL$55, 23, FALSE)), C443=2015, _xlfn.IFS(E443=1, VLOOKUP(H443, [1]Wage_Info!$B$2:$AL$55, 24, FALSE), E443=2, VLOOKUP(H443, [1]Wage_Info!$B$2:$AL$55, 25, FALSE), E443=3, VLOOKUP(H443, [1]Wage_Info!$B$2:$AL$55, 26, FALSE), E443=4, VLOOKUP(H443, [1]Wage_Info!$B$2:$AL$55, 27, FALSE)), C443=2016, _xlfn.IFS(E443=1, VLOOKUP(H443, [1]Wage_Info!$B$2:$AL$55, 28, FALSE), E443=2, VLOOKUP(H443, [1]Wage_Info!$B$2:$AL$55, 29, FALSE), E443=3, VLOOKUP(H443, [1]Wage_Info!$B$2:$AL$55, 30, FALSE), E443=4, VLOOKUP(H443, [1]Wage_Info!$B$2:$AL$55, 31, FALSE)), C443=2017, _xlfn.IFS(E443=1, VLOOKUP(H443, [1]Wage_Info!$B$2:$AL$55, 32, FALSE), E443=2, VLOOKUP(H443, [1]Wage_Info!$B$2:$AL$55, 33, FALSE), E443=3, VLOOKUP(H443, [1]Wage_Info!$B$2:$AL$55, 34, FALSE), E443=4, VLOOKUP(H443, [1]Wage_Info!$B$2:$AL$55, 35, FALSE)), C443 = 2018, _xlfn.IFS(E443=1, VLOOKUP(H443, [1]Wage_Info!$B$2:$AL$55, 36, FALSE), E443=2, VLOOKUP(H443, [1]Wage_Info!$B$2:$AL$55, 37, FALSE)))</f>
        <v>#N/A</v>
      </c>
      <c r="AA443" s="4" t="e">
        <f t="shared" si="52"/>
        <v>#N/A</v>
      </c>
      <c r="AB443">
        <f>[1]Key!C443</f>
        <v>1</v>
      </c>
      <c r="AC443">
        <f t="shared" si="53"/>
        <v>0</v>
      </c>
      <c r="AD443">
        <f t="shared" si="54"/>
        <v>0</v>
      </c>
      <c r="AE443">
        <f t="shared" si="55"/>
        <v>0</v>
      </c>
      <c r="AF443">
        <f>[1]Key!D443</f>
        <v>0</v>
      </c>
    </row>
    <row r="444" spans="1:32" x14ac:dyDescent="0.3">
      <c r="A444">
        <v>443</v>
      </c>
      <c r="B444">
        <v>123</v>
      </c>
      <c r="E444" t="e">
        <f t="shared" si="48"/>
        <v>#N/A</v>
      </c>
      <c r="F444">
        <v>2015</v>
      </c>
      <c r="H444" s="1" t="e">
        <f>VALUE(IF(G444="foreign",53,SUBSTITUTE(G444,G444,VLOOKUP(G444,[1]Key!$G$2:$H$55,2,))))</f>
        <v>#N/A</v>
      </c>
      <c r="J444" t="e">
        <f>VALUE(_xlfn.IFS(I444="foreign",53,I444="fictional",54, I444="unspecified", 55, NOT(OR(I444="foreign",I444="fictional")),SUBSTITUTE(I444,I444,VLOOKUP(I444,[1]Key!$G$2:$H$55,2,))))</f>
        <v>#N/A</v>
      </c>
      <c r="K444" t="e">
        <f t="shared" si="49"/>
        <v>#N/A</v>
      </c>
      <c r="L444" t="e">
        <f>VLOOKUP(H444, [1]Key!$H$2:$K$54, 2)</f>
        <v>#N/A</v>
      </c>
      <c r="M444" t="e">
        <f>VLOOKUP(J444, [1]Key!$H$2:$K$54, 2)</f>
        <v>#N/A</v>
      </c>
      <c r="N444">
        <f>VLOOKUP("*"&amp;G444&amp;"*",[1]Key!$N$2:$O$6,2,FALSE)</f>
        <v>1</v>
      </c>
      <c r="O444">
        <f>VLOOKUP("*"&amp;G444&amp;"*",[1]Key!$R$2:$S$11,2,FALSE)</f>
        <v>1</v>
      </c>
      <c r="P444">
        <v>1815</v>
      </c>
      <c r="Q444" s="2"/>
      <c r="S444" t="e">
        <f>VLOOKUP(R444, [1]Key!$U$2:$V$27, 2, FALSE)</f>
        <v>#N/A</v>
      </c>
      <c r="T444" t="e">
        <f t="shared" si="50"/>
        <v>#N/A</v>
      </c>
      <c r="U444" t="e">
        <f>_xlfn.IFS(C444=2018, VLOOKUP(H444, '[1]State Pop'!$B$2:$G$55,6),C444=2017, VLOOKUP(H444, '[1]State Pop'!$B$2:$F$55,5),C444=2016, VLOOKUP(H444, '[1]State Pop'!$B$2:$F$55,4), C444=2015, VLOOKUP(H444, '[1]State Pop'!$B$2:$F$55,3), C444=2014, VLOOKUP(H444, '[1]State Pop'!$B$2:$F$55,2))</f>
        <v>#N/A</v>
      </c>
      <c r="V444" t="e">
        <f>_xlfn.IFS(C444=2014,_xlfn.IFS(D444=1,VLOOKUP(H444,[1]Film_Workers!$B$2:$BD$55,2,FALSE),D444=2,VLOOKUP(H444,[1]Film_Workers!$B$2:$BD$55,3,FALSE),D444=3,VLOOKUP(H444,[1]Film_Workers!$B$2:$BD$55,4,FALSE),D444=4,VLOOKUP(H444,[1]Film_Workers!$B$2:$BD$55,5,FALSE),D444=5,VLOOKUP(H444,[1]Film_Workers!$B$2:$BD$55,6,FALSE),D444=6,VLOOKUP(H444,[1]Film_Workers!$B$2:$BD$55,7,FALSE),D444=7,VLOOKUP(H444,[1]Film_Workers!$B$2:$BD$55,8,FALSE),D444=8,VLOOKUP(H444,[1]Film_Workers!$B$2:$BD$55,9,FALSE),D444=9,VLOOKUP(H444,[1]Film_Workers!$B$2:$BD$55,10,FALSE),D444=10,VLOOKUP(H444,[1]Film_Workers!$B$2:$BD$55,11,FALSE),D444=11,VLOOKUP(H444,[1]Film_Workers!$B$2:$BD$55,12,FALSE),D444=12,VLOOKUP(H444,[1]Film_Workers!$B$2:$BD$55,13,FALSE)),C444=2015,_xlfn.IFS(D444=1,VLOOKUP(H444,[1]Film_Workers!$B$2:$BD$55,14,FALSE),D444=2,VLOOKUP(H444,[1]Film_Workers!$B$2:$BD$55,15,FALSE),D444=3,VLOOKUP(H444,[1]Film_Workers!$B$2:$BD$55,16,FALSE),D444=4,VLOOKUP(H444,[1]Film_Workers!$B$2:$BD$55,17,FALSE),D444=5,VLOOKUP(H444,[1]Film_Workers!$B$2:$BD$55,18,FALSE),D444=6,VLOOKUP(H444,[1]Film_Workers!$B$2:$BD$55,19,FALSE),D444=7,VLOOKUP(H444,[1]Film_Workers!$B$2:$BD$55,20,FALSE),D444=8,VLOOKUP(H444,[1]Film_Workers!$B$2:$BD$55,21,FALSE),D444=9,VLOOKUP(H444,[1]Film_Workers!$B$2:$BD$55,22,FALSE),D444=10,VLOOKUP(H444,[1]Film_Workers!$B$2:$BD$55,23,FALSE),D444=11,VLOOKUP(H444,[1]Film_Workers!$B$2:$BD$55,24,FALSE),D444=12,VLOOKUP(H444,[1]Film_Workers!$B$2:$BD$55,25,FALSE)),C444=2016,_xlfn.IFS(D444=1,VLOOKUP(H444,[1]Film_Workers!$B$2:$BD$55,26,FALSE),D444=2,VLOOKUP(H444,[1]Film_Workers!$B$2:$BD$55,27,FALSE),D444=3,VLOOKUP(H444,[1]Film_Workers!$B$2:$BD$55,28,FALSE),D444=4,VLOOKUP(H444,[1]Film_Workers!$B$2:$BD$55,29,FALSE),D444=5,VLOOKUP(H444,[1]Film_Workers!$B$2:$BD$55,30,FALSE),D444=6,VLOOKUP(H444,[1]Film_Workers!$B$2:$BD$55,31,FALSE),D444=7,VLOOKUP(H444,[1]Film_Workers!$B$2:$BD$55,32,FALSE),D444=8,VLOOKUP(H444,[1]Film_Workers!$B$2:$BD$55,33,FALSE),D444=9,VLOOKUP(H444,[1]Film_Workers!$B$2:$BD$55,34,FALSE),D444=10,VLOOKUP(H444,[1]Film_Workers!$B$2:$BD$55,35,FALSE),D444=11,VLOOKUP(H444,[1]Film_Workers!$B$2:$BD$55,36,FALSE),D444=12,VLOOKUP(H444,[1]Film_Workers!$B$2:$BD$55,37,FALSE)),C444=2017,_xlfn.IFS(D444=1,VLOOKUP(H444,[1]Film_Workers!$B$2:$BD$55,38,FALSE),D444=2,VLOOKUP(H444,[1]Film_Workers!$B$2:$BD$55,39,FALSE),D444=3,VLOOKUP(H444,[1]Film_Workers!$B$2:$BD$55,40,FALSE),D444=4,VLOOKUP(H444,[1]Film_Workers!$B$2:$BD$55,41,FALSE),D444=5,VLOOKUP(H444,[1]Film_Workers!$B$2:$BD$55,42,FALSE),D444=6,VLOOKUP(H444,[1]Film_Workers!$B$2:$BD$55,43,FALSE),D444=7,VLOOKUP(H444,[1]Film_Workers!$B$2:$BD$55,43,FALSE),D444=8,VLOOKUP(H444,[1]Film_Workers!$B$2:$BD$55,44,FALSE),D444=9,VLOOKUP(H444,[1]Film_Workers!$B$2:$BD$55,45,FALSE),D444=10,VLOOKUP(H444,[1]Film_Workers!$B$2:$BD$55,46,FALSE),D444=11,VLOOKUP(H444,[1]Film_Workers!$B$2:$BD$55,47,FALSE),D444=12,VLOOKUP(H444,[1]Film_Workers!$B$2:$BD$55,48)),C444=2018,_xlfn.IFS(D444=1,VLOOKUP(H444,[1]Film_Workers!$B$2:$BD$55,49,FALSE),D444=2,VLOOKUP(H444,[1]Film_Workers!$B$2:$BD$55,50,FALSE),D444=3,VLOOKUP(H444,[1]Film_Workers!$B$2:$BD$55,51,FALSE),D444=4,VLOOKUP(H444,[1]Film_Workers!$B$2:$BD$55,52,FALSE),D444=5,VLOOKUP(H444,[1]Film_Workers!$B$2:$BD$55,53,FALSE),D444=6,VLOOKUP(H444,[1]Film_Workers!$B$2:$BD$55,54)))</f>
        <v>#N/A</v>
      </c>
      <c r="W444" t="e">
        <f>_xlfn.IFS(C444=2014,_xlfn.IFS(D444=1,VLOOKUP(H444,[1]Priv_Workers!$B$2:$BD$55,2,FALSE),D444=2,VLOOKUP(H444,[1]Priv_Workers!$B$2:$BD$55,3,FALSE),D444=3,VLOOKUP(H444,[1]Priv_Workers!$B$2:$BD$55,4,FALSE),D444=4,VLOOKUP(H444,[1]Priv_Workers!$B$2:$BD$55,5,FALSE),D444=5,VLOOKUP(H444,[1]Priv_Workers!$B$2:$BD$55,6,FALSE),D444=6,VLOOKUP(H444,[1]Priv_Workers!$B$2:$BD$55,7,FALSE),D444=7,VLOOKUP(H444,[1]Priv_Workers!$B$2:$BD$55,8,FALSE),D444=8,VLOOKUP(H444,[1]Priv_Workers!$B$2:$BD$55,9,FALSE),D444=9,VLOOKUP(H444,[1]Priv_Workers!$B$2:$BD$55,10,FALSE),D444=10,VLOOKUP(H444,[1]Priv_Workers!$B$2:$BD$55,11,FALSE),D444=11,VLOOKUP(H444,[1]Priv_Workers!$B$2:$BD$55,12,FALSE),D444=12,VLOOKUP(H444,[1]Priv_Workers!$B$2:$BD$55,13,FALSE)),C444=2015,_xlfn.IFS(D444=1,VLOOKUP(H444,[1]Priv_Workers!$B$2:$BD$55,14,FALSE),D444=2,VLOOKUP(H444,[1]Priv_Workers!$B$2:$BD$55,15,FALSE),D444=3,VLOOKUP(H444,[1]Priv_Workers!$B$2:$BD$55,16,FALSE),D444=4,VLOOKUP(H444,[1]Priv_Workers!$B$2:$BD$55,17,FALSE),D444=5,VLOOKUP(H444,[1]Priv_Workers!$B$2:$BD$55,18,FALSE),D444=6,VLOOKUP(H444,[1]Priv_Workers!$B$2:$BD$55,19,FALSE),D444=7,VLOOKUP(H444,[1]Priv_Workers!$B$2:$BD$55,20,FALSE),D444=8,VLOOKUP(H444,[1]Priv_Workers!$B$2:$BD$55,21,FALSE),D444=9,VLOOKUP(H444,[1]Priv_Workers!$B$2:$BD$55,22,FALSE),D444=10,VLOOKUP(H444,[1]Priv_Workers!$B$2:$BD$55,23,FALSE),D444=11,VLOOKUP(H444,[1]Priv_Workers!$B$2:$BD$55,24,FALSE),D444=12,VLOOKUP(H444,[1]Priv_Workers!$B$2:$BD$55,25,FALSE)),C444=2016,_xlfn.IFS(D444=1,VLOOKUP(H444,[1]Priv_Workers!$B$2:$BD$55,26,FALSE),D444=2,VLOOKUP(H444,[1]Priv_Workers!$B$2:$BD$55,27,FALSE),D444=3,VLOOKUP(H444,[1]Priv_Workers!$B$2:$BD$55,28,FALSE),D444=4,VLOOKUP(H444,[1]Priv_Workers!$B$2:$BD$55,29,FALSE),D444=5,VLOOKUP(H444,[1]Priv_Workers!$B$2:$BD$55,30,FALSE),D444=6,VLOOKUP(H444,[1]Priv_Workers!$B$2:$BD$55,31,FALSE),D444=7,VLOOKUP(H444,[1]Priv_Workers!$B$2:$BD$55,32,FALSE),D444=8,VLOOKUP(H444,[1]Priv_Workers!$B$2:$BD$55,33,FALSE),D444=9,VLOOKUP(H444,[1]Priv_Workers!$B$2:$BD$55,34,FALSE),D444=10,VLOOKUP(H444,[1]Priv_Workers!$B$2:$BD$55,35,FALSE),D444=11,VLOOKUP(H444,[1]Priv_Workers!$B$2:$BD$55,36,FALSE),D444=12,VLOOKUP(H444,[1]Priv_Workers!$B$2:$BD$55,37,FALSE)),C444=2017,_xlfn.IFS(D444=1,VLOOKUP(H444,[1]Priv_Workers!$B$2:$BD$55,38,FALSE),D444=2,VLOOKUP(H444,[1]Priv_Workers!$B$2:$BD$55,39,FALSE),D444=3,VLOOKUP(H444,[1]Priv_Workers!$B$2:$BD$55,40,FALSE),D444=4,VLOOKUP(H444,[1]Priv_Workers!$B$2:$BD$55,41,FALSE),D444=5,VLOOKUP(H444,[1]Priv_Workers!$B$2:$BD$55,42,FALSE),D444=6,VLOOKUP(H444,[1]Priv_Workers!$B$2:$BD$55,43,FALSE),D444=7,VLOOKUP(H444,[1]Priv_Workers!$B$2:$BD$55,43,FALSE),D444=8,VLOOKUP(H444,[1]Priv_Workers!$B$2:$BD$55,44,FALSE),D444=9,VLOOKUP(H444,[1]Priv_Workers!$B$2:$BD$55,45,FALSE),D444=10,VLOOKUP(H444,[1]Priv_Workers!$B$2:$BD$55,46,FALSE),D444=11,VLOOKUP(H444,[1]Priv_Workers!$B$2:$BD$55,47,FALSE),D444=12,VLOOKUP(H444,[1]Priv_Workers!$B$2:$BD$55,48)),C444=2018,_xlfn.IFS(D444=1,VLOOKUP(H444,[1]Priv_Workers!$B$2:$BD$55,49,FALSE),D444=2,VLOOKUP(H444,[1]Priv_Workers!$B$2:$BD$55,50,FALSE),D444=3,VLOOKUP(H444,[1]Priv_Workers!$B$2:$BD$55,51,FALSE),D444=4,VLOOKUP(H444,[1]Priv_Workers!$B$2:$BD$55,52,FALSE),D444=5,VLOOKUP(H444,[1]Priv_Workers!$B$2:$BD$55,53,FALSE),D444=6,VLOOKUP(H444,[1]Priv_Workers!$B$2:$BD$55,54)))</f>
        <v>#N/A</v>
      </c>
      <c r="X444" s="3" t="e">
        <f t="shared" si="51"/>
        <v>#N/A</v>
      </c>
      <c r="Y444" s="2" t="e">
        <f>_xlfn.IFS(C444=2014, _xlfn.IFS(E444=1, VLOOKUP(H444, [1]Wage_Info!$B$2:$AH$55, 2, FALSE), E444=2, VLOOKUP(H444, [1]Wage_Info!$B$2:$AH$55, 3, FALSE), E444=3, VLOOKUP(H444, [1]Wage_Info!$B$2:$AH$55, 4, FALSE), E444=4, VLOOKUP(H444, [1]Wage_Info!$B$2:$AH$55, 5, FALSE)), C444=2015, _xlfn.IFS(E444=1, VLOOKUP(H444, [1]Wage_Info!$B$2:$AH$55, 6, FALSE), E444=2, VLOOKUP(H444, [1]Wage_Info!$B$2:$AH$55, 7, FALSE), E444=3, VLOOKUP(H444, [1]Wage_Info!$B$2:$AH$55, 8, FALSE), E444=4, VLOOKUP(H444, [1]Wage_Info!$B$2:$AH$55, 9, FALSE)), C444=2016, _xlfn.IFS(E444=1, VLOOKUP(H444, [1]Wage_Info!$B$2:$AH$55, 10, FALSE), E444=2, VLOOKUP(H444, [1]Wage_Info!$B$2:$AH$55, 11, FALSE), E444=3, VLOOKUP(H444, [1]Wage_Info!$B$2:$AH$55, 12, FALSE), E444=4, VLOOKUP(H444, [1]Wage_Info!$B$2:$AH$55, 13, FALSE)), C444=2017, _xlfn.IFS(E444=1, VLOOKUP(H444, [1]Wage_Info!$B$2:$AH$55, 14, FALSE), E444=2, VLOOKUP(H444, [1]Wage_Info!$B$2:$AH$55, 15, FALSE), E444=3, VLOOKUP(H444, [1]Wage_Info!$B$2:$AH$55, 16, FALSE), E444=4, VLOOKUP(H444, [1]Wage_Info!$B$2:$AH$55, 17, FALSE)), C444 = 2018, _xlfn.IFS(E444=1, VLOOKUP(H444, [1]Wage_Info!$B$2:$AH$55, 18, FALSE), E444=3, VLOOKUP(H444, [1]Wage_Info!$B$2:$AH$55, 19, FALSE)))</f>
        <v>#N/A</v>
      </c>
      <c r="Z444" s="2" t="e">
        <f>_xlfn.IFS(C444=2014, _xlfn.IFS(E444=1, VLOOKUP(H444, [1]Wage_Info!$B$2:$AL$55, 20, FALSE), E444=2, VLOOKUP(H444, [1]Wage_Info!$B$2:$AL$55, 21, FALSE), E444=3, VLOOKUP(H444, [1]Wage_Info!$B$2:$AL$55, 22, FALSE), E444=4, VLOOKUP(H444, [1]Wage_Info!$B$2:$AL$55, 23, FALSE)), C444=2015, _xlfn.IFS(E444=1, VLOOKUP(H444, [1]Wage_Info!$B$2:$AL$55, 24, FALSE), E444=2, VLOOKUP(H444, [1]Wage_Info!$B$2:$AL$55, 25, FALSE), E444=3, VLOOKUP(H444, [1]Wage_Info!$B$2:$AL$55, 26, FALSE), E444=4, VLOOKUP(H444, [1]Wage_Info!$B$2:$AL$55, 27, FALSE)), C444=2016, _xlfn.IFS(E444=1, VLOOKUP(H444, [1]Wage_Info!$B$2:$AL$55, 28, FALSE), E444=2, VLOOKUP(H444, [1]Wage_Info!$B$2:$AL$55, 29, FALSE), E444=3, VLOOKUP(H444, [1]Wage_Info!$B$2:$AL$55, 30, FALSE), E444=4, VLOOKUP(H444, [1]Wage_Info!$B$2:$AL$55, 31, FALSE)), C444=2017, _xlfn.IFS(E444=1, VLOOKUP(H444, [1]Wage_Info!$B$2:$AL$55, 32, FALSE), E444=2, VLOOKUP(H444, [1]Wage_Info!$B$2:$AL$55, 33, FALSE), E444=3, VLOOKUP(H444, [1]Wage_Info!$B$2:$AL$55, 34, FALSE), E444=4, VLOOKUP(H444, [1]Wage_Info!$B$2:$AL$55, 35, FALSE)), C444 = 2018, _xlfn.IFS(E444=1, VLOOKUP(H444, [1]Wage_Info!$B$2:$AL$55, 36, FALSE), E444=2, VLOOKUP(H444, [1]Wage_Info!$B$2:$AL$55, 37, FALSE)))</f>
        <v>#N/A</v>
      </c>
      <c r="AA444" s="4" t="e">
        <f t="shared" si="52"/>
        <v>#N/A</v>
      </c>
      <c r="AB444">
        <f>[1]Key!C444</f>
        <v>1</v>
      </c>
      <c r="AC444">
        <f t="shared" si="53"/>
        <v>0</v>
      </c>
      <c r="AD444">
        <f t="shared" si="54"/>
        <v>0</v>
      </c>
      <c r="AE444">
        <f t="shared" si="55"/>
        <v>0</v>
      </c>
      <c r="AF444">
        <f>[1]Key!D444</f>
        <v>0</v>
      </c>
    </row>
    <row r="445" spans="1:32" x14ac:dyDescent="0.3">
      <c r="A445">
        <v>444</v>
      </c>
      <c r="B445">
        <v>124</v>
      </c>
      <c r="E445" t="e">
        <f t="shared" si="48"/>
        <v>#N/A</v>
      </c>
      <c r="F445">
        <v>2015</v>
      </c>
      <c r="H445" s="1" t="e">
        <f>VALUE(IF(G445="foreign",53,SUBSTITUTE(G445,G445,VLOOKUP(G445,[1]Key!$G$2:$H$55,2,))))</f>
        <v>#N/A</v>
      </c>
      <c r="I445" t="s">
        <v>47</v>
      </c>
      <c r="J445">
        <f>VALUE(_xlfn.IFS(I445="foreign",53,I445="fictional",54, I445="unspecified", 55, NOT(OR(I445="foreign",I445="fictional")),SUBSTITUTE(I445,I445,VLOOKUP(I445,[1]Key!$G$2:$H$55,2,))))</f>
        <v>55</v>
      </c>
      <c r="K445" t="e">
        <f t="shared" si="49"/>
        <v>#N/A</v>
      </c>
      <c r="L445" t="e">
        <f>VLOOKUP(H445, [1]Key!$H$2:$K$54, 2)</f>
        <v>#N/A</v>
      </c>
      <c r="M445">
        <f>VLOOKUP(J445, [1]Key!$H$2:$K$54, 2)</f>
        <v>0</v>
      </c>
      <c r="N445">
        <f>VLOOKUP("*"&amp;G445&amp;"*",[1]Key!$N$2:$O$6,2,FALSE)</f>
        <v>1</v>
      </c>
      <c r="O445">
        <f>VLOOKUP("*"&amp;G445&amp;"*",[1]Key!$R$2:$S$11,2,FALSE)</f>
        <v>1</v>
      </c>
      <c r="P445">
        <v>1656</v>
      </c>
      <c r="Q445" s="2">
        <v>10000000</v>
      </c>
      <c r="R445" t="s">
        <v>42</v>
      </c>
      <c r="S445">
        <f>VLOOKUP(R445, [1]Key!$U$2:$V$27, 2, FALSE)</f>
        <v>5</v>
      </c>
      <c r="T445">
        <f t="shared" si="50"/>
        <v>0</v>
      </c>
      <c r="U445" t="e">
        <f>_xlfn.IFS(C445=2018, VLOOKUP(H445, '[1]State Pop'!$B$2:$G$55,6),C445=2017, VLOOKUP(H445, '[1]State Pop'!$B$2:$F$55,5),C445=2016, VLOOKUP(H445, '[1]State Pop'!$B$2:$F$55,4), C445=2015, VLOOKUP(H445, '[1]State Pop'!$B$2:$F$55,3), C445=2014, VLOOKUP(H445, '[1]State Pop'!$B$2:$F$55,2))</f>
        <v>#N/A</v>
      </c>
      <c r="V445" t="e">
        <f>_xlfn.IFS(C445=2014,_xlfn.IFS(D445=1,VLOOKUP(H445,[1]Film_Workers!$B$2:$BD$55,2,FALSE),D445=2,VLOOKUP(H445,[1]Film_Workers!$B$2:$BD$55,3,FALSE),D445=3,VLOOKUP(H445,[1]Film_Workers!$B$2:$BD$55,4,FALSE),D445=4,VLOOKUP(H445,[1]Film_Workers!$B$2:$BD$55,5,FALSE),D445=5,VLOOKUP(H445,[1]Film_Workers!$B$2:$BD$55,6,FALSE),D445=6,VLOOKUP(H445,[1]Film_Workers!$B$2:$BD$55,7,FALSE),D445=7,VLOOKUP(H445,[1]Film_Workers!$B$2:$BD$55,8,FALSE),D445=8,VLOOKUP(H445,[1]Film_Workers!$B$2:$BD$55,9,FALSE),D445=9,VLOOKUP(H445,[1]Film_Workers!$B$2:$BD$55,10,FALSE),D445=10,VLOOKUP(H445,[1]Film_Workers!$B$2:$BD$55,11,FALSE),D445=11,VLOOKUP(H445,[1]Film_Workers!$B$2:$BD$55,12,FALSE),D445=12,VLOOKUP(H445,[1]Film_Workers!$B$2:$BD$55,13,FALSE)),C445=2015,_xlfn.IFS(D445=1,VLOOKUP(H445,[1]Film_Workers!$B$2:$BD$55,14,FALSE),D445=2,VLOOKUP(H445,[1]Film_Workers!$B$2:$BD$55,15,FALSE),D445=3,VLOOKUP(H445,[1]Film_Workers!$B$2:$BD$55,16,FALSE),D445=4,VLOOKUP(H445,[1]Film_Workers!$B$2:$BD$55,17,FALSE),D445=5,VLOOKUP(H445,[1]Film_Workers!$B$2:$BD$55,18,FALSE),D445=6,VLOOKUP(H445,[1]Film_Workers!$B$2:$BD$55,19,FALSE),D445=7,VLOOKUP(H445,[1]Film_Workers!$B$2:$BD$55,20,FALSE),D445=8,VLOOKUP(H445,[1]Film_Workers!$B$2:$BD$55,21,FALSE),D445=9,VLOOKUP(H445,[1]Film_Workers!$B$2:$BD$55,22,FALSE),D445=10,VLOOKUP(H445,[1]Film_Workers!$B$2:$BD$55,23,FALSE),D445=11,VLOOKUP(H445,[1]Film_Workers!$B$2:$BD$55,24,FALSE),D445=12,VLOOKUP(H445,[1]Film_Workers!$B$2:$BD$55,25,FALSE)),C445=2016,_xlfn.IFS(D445=1,VLOOKUP(H445,[1]Film_Workers!$B$2:$BD$55,26,FALSE),D445=2,VLOOKUP(H445,[1]Film_Workers!$B$2:$BD$55,27,FALSE),D445=3,VLOOKUP(H445,[1]Film_Workers!$B$2:$BD$55,28,FALSE),D445=4,VLOOKUP(H445,[1]Film_Workers!$B$2:$BD$55,29,FALSE),D445=5,VLOOKUP(H445,[1]Film_Workers!$B$2:$BD$55,30,FALSE),D445=6,VLOOKUP(H445,[1]Film_Workers!$B$2:$BD$55,31,FALSE),D445=7,VLOOKUP(H445,[1]Film_Workers!$B$2:$BD$55,32,FALSE),D445=8,VLOOKUP(H445,[1]Film_Workers!$B$2:$BD$55,33,FALSE),D445=9,VLOOKUP(H445,[1]Film_Workers!$B$2:$BD$55,34,FALSE),D445=10,VLOOKUP(H445,[1]Film_Workers!$B$2:$BD$55,35,FALSE),D445=11,VLOOKUP(H445,[1]Film_Workers!$B$2:$BD$55,36,FALSE),D445=12,VLOOKUP(H445,[1]Film_Workers!$B$2:$BD$55,37,FALSE)),C445=2017,_xlfn.IFS(D445=1,VLOOKUP(H445,[1]Film_Workers!$B$2:$BD$55,38,FALSE),D445=2,VLOOKUP(H445,[1]Film_Workers!$B$2:$BD$55,39,FALSE),D445=3,VLOOKUP(H445,[1]Film_Workers!$B$2:$BD$55,40,FALSE),D445=4,VLOOKUP(H445,[1]Film_Workers!$B$2:$BD$55,41,FALSE),D445=5,VLOOKUP(H445,[1]Film_Workers!$B$2:$BD$55,42,FALSE),D445=6,VLOOKUP(H445,[1]Film_Workers!$B$2:$BD$55,43,FALSE),D445=7,VLOOKUP(H445,[1]Film_Workers!$B$2:$BD$55,43,FALSE),D445=8,VLOOKUP(H445,[1]Film_Workers!$B$2:$BD$55,44,FALSE),D445=9,VLOOKUP(H445,[1]Film_Workers!$B$2:$BD$55,45,FALSE),D445=10,VLOOKUP(H445,[1]Film_Workers!$B$2:$BD$55,46,FALSE),D445=11,VLOOKUP(H445,[1]Film_Workers!$B$2:$BD$55,47,FALSE),D445=12,VLOOKUP(H445,[1]Film_Workers!$B$2:$BD$55,48)),C445=2018,_xlfn.IFS(D445=1,VLOOKUP(H445,[1]Film_Workers!$B$2:$BD$55,49,FALSE),D445=2,VLOOKUP(H445,[1]Film_Workers!$B$2:$BD$55,50,FALSE),D445=3,VLOOKUP(H445,[1]Film_Workers!$B$2:$BD$55,51,FALSE),D445=4,VLOOKUP(H445,[1]Film_Workers!$B$2:$BD$55,52,FALSE),D445=5,VLOOKUP(H445,[1]Film_Workers!$B$2:$BD$55,53,FALSE),D445=6,VLOOKUP(H445,[1]Film_Workers!$B$2:$BD$55,54)))</f>
        <v>#N/A</v>
      </c>
      <c r="W445" t="e">
        <f>_xlfn.IFS(C445=2014,_xlfn.IFS(D445=1,VLOOKUP(H445,[1]Priv_Workers!$B$2:$BD$55,2,FALSE),D445=2,VLOOKUP(H445,[1]Priv_Workers!$B$2:$BD$55,3,FALSE),D445=3,VLOOKUP(H445,[1]Priv_Workers!$B$2:$BD$55,4,FALSE),D445=4,VLOOKUP(H445,[1]Priv_Workers!$B$2:$BD$55,5,FALSE),D445=5,VLOOKUP(H445,[1]Priv_Workers!$B$2:$BD$55,6,FALSE),D445=6,VLOOKUP(H445,[1]Priv_Workers!$B$2:$BD$55,7,FALSE),D445=7,VLOOKUP(H445,[1]Priv_Workers!$B$2:$BD$55,8,FALSE),D445=8,VLOOKUP(H445,[1]Priv_Workers!$B$2:$BD$55,9,FALSE),D445=9,VLOOKUP(H445,[1]Priv_Workers!$B$2:$BD$55,10,FALSE),D445=10,VLOOKUP(H445,[1]Priv_Workers!$B$2:$BD$55,11,FALSE),D445=11,VLOOKUP(H445,[1]Priv_Workers!$B$2:$BD$55,12,FALSE),D445=12,VLOOKUP(H445,[1]Priv_Workers!$B$2:$BD$55,13,FALSE)),C445=2015,_xlfn.IFS(D445=1,VLOOKUP(H445,[1]Priv_Workers!$B$2:$BD$55,14,FALSE),D445=2,VLOOKUP(H445,[1]Priv_Workers!$B$2:$BD$55,15,FALSE),D445=3,VLOOKUP(H445,[1]Priv_Workers!$B$2:$BD$55,16,FALSE),D445=4,VLOOKUP(H445,[1]Priv_Workers!$B$2:$BD$55,17,FALSE),D445=5,VLOOKUP(H445,[1]Priv_Workers!$B$2:$BD$55,18,FALSE),D445=6,VLOOKUP(H445,[1]Priv_Workers!$B$2:$BD$55,19,FALSE),D445=7,VLOOKUP(H445,[1]Priv_Workers!$B$2:$BD$55,20,FALSE),D445=8,VLOOKUP(H445,[1]Priv_Workers!$B$2:$BD$55,21,FALSE),D445=9,VLOOKUP(H445,[1]Priv_Workers!$B$2:$BD$55,22,FALSE),D445=10,VLOOKUP(H445,[1]Priv_Workers!$B$2:$BD$55,23,FALSE),D445=11,VLOOKUP(H445,[1]Priv_Workers!$B$2:$BD$55,24,FALSE),D445=12,VLOOKUP(H445,[1]Priv_Workers!$B$2:$BD$55,25,FALSE)),C445=2016,_xlfn.IFS(D445=1,VLOOKUP(H445,[1]Priv_Workers!$B$2:$BD$55,26,FALSE),D445=2,VLOOKUP(H445,[1]Priv_Workers!$B$2:$BD$55,27,FALSE),D445=3,VLOOKUP(H445,[1]Priv_Workers!$B$2:$BD$55,28,FALSE),D445=4,VLOOKUP(H445,[1]Priv_Workers!$B$2:$BD$55,29,FALSE),D445=5,VLOOKUP(H445,[1]Priv_Workers!$B$2:$BD$55,30,FALSE),D445=6,VLOOKUP(H445,[1]Priv_Workers!$B$2:$BD$55,31,FALSE),D445=7,VLOOKUP(H445,[1]Priv_Workers!$B$2:$BD$55,32,FALSE),D445=8,VLOOKUP(H445,[1]Priv_Workers!$B$2:$BD$55,33,FALSE),D445=9,VLOOKUP(H445,[1]Priv_Workers!$B$2:$BD$55,34,FALSE),D445=10,VLOOKUP(H445,[1]Priv_Workers!$B$2:$BD$55,35,FALSE),D445=11,VLOOKUP(H445,[1]Priv_Workers!$B$2:$BD$55,36,FALSE),D445=12,VLOOKUP(H445,[1]Priv_Workers!$B$2:$BD$55,37,FALSE)),C445=2017,_xlfn.IFS(D445=1,VLOOKUP(H445,[1]Priv_Workers!$B$2:$BD$55,38,FALSE),D445=2,VLOOKUP(H445,[1]Priv_Workers!$B$2:$BD$55,39,FALSE),D445=3,VLOOKUP(H445,[1]Priv_Workers!$B$2:$BD$55,40,FALSE),D445=4,VLOOKUP(H445,[1]Priv_Workers!$B$2:$BD$55,41,FALSE),D445=5,VLOOKUP(H445,[1]Priv_Workers!$B$2:$BD$55,42,FALSE),D445=6,VLOOKUP(H445,[1]Priv_Workers!$B$2:$BD$55,43,FALSE),D445=7,VLOOKUP(H445,[1]Priv_Workers!$B$2:$BD$55,43,FALSE),D445=8,VLOOKUP(H445,[1]Priv_Workers!$B$2:$BD$55,44,FALSE),D445=9,VLOOKUP(H445,[1]Priv_Workers!$B$2:$BD$55,45,FALSE),D445=10,VLOOKUP(H445,[1]Priv_Workers!$B$2:$BD$55,46,FALSE),D445=11,VLOOKUP(H445,[1]Priv_Workers!$B$2:$BD$55,47,FALSE),D445=12,VLOOKUP(H445,[1]Priv_Workers!$B$2:$BD$55,48)),C445=2018,_xlfn.IFS(D445=1,VLOOKUP(H445,[1]Priv_Workers!$B$2:$BD$55,49,FALSE),D445=2,VLOOKUP(H445,[1]Priv_Workers!$B$2:$BD$55,50,FALSE),D445=3,VLOOKUP(H445,[1]Priv_Workers!$B$2:$BD$55,51,FALSE),D445=4,VLOOKUP(H445,[1]Priv_Workers!$B$2:$BD$55,52,FALSE),D445=5,VLOOKUP(H445,[1]Priv_Workers!$B$2:$BD$55,53,FALSE),D445=6,VLOOKUP(H445,[1]Priv_Workers!$B$2:$BD$55,54)))</f>
        <v>#N/A</v>
      </c>
      <c r="X445" s="3" t="e">
        <f t="shared" si="51"/>
        <v>#N/A</v>
      </c>
      <c r="Y445" s="2" t="e">
        <f>_xlfn.IFS(C445=2014, _xlfn.IFS(E445=1, VLOOKUP(H445, [1]Wage_Info!$B$2:$AH$55, 2, FALSE), E445=2, VLOOKUP(H445, [1]Wage_Info!$B$2:$AH$55, 3, FALSE), E445=3, VLOOKUP(H445, [1]Wage_Info!$B$2:$AH$55, 4, FALSE), E445=4, VLOOKUP(H445, [1]Wage_Info!$B$2:$AH$55, 5, FALSE)), C445=2015, _xlfn.IFS(E445=1, VLOOKUP(H445, [1]Wage_Info!$B$2:$AH$55, 6, FALSE), E445=2, VLOOKUP(H445, [1]Wage_Info!$B$2:$AH$55, 7, FALSE), E445=3, VLOOKUP(H445, [1]Wage_Info!$B$2:$AH$55, 8, FALSE), E445=4, VLOOKUP(H445, [1]Wage_Info!$B$2:$AH$55, 9, FALSE)), C445=2016, _xlfn.IFS(E445=1, VLOOKUP(H445, [1]Wage_Info!$B$2:$AH$55, 10, FALSE), E445=2, VLOOKUP(H445, [1]Wage_Info!$B$2:$AH$55, 11, FALSE), E445=3, VLOOKUP(H445, [1]Wage_Info!$B$2:$AH$55, 12, FALSE), E445=4, VLOOKUP(H445, [1]Wage_Info!$B$2:$AH$55, 13, FALSE)), C445=2017, _xlfn.IFS(E445=1, VLOOKUP(H445, [1]Wage_Info!$B$2:$AH$55, 14, FALSE), E445=2, VLOOKUP(H445, [1]Wage_Info!$B$2:$AH$55, 15, FALSE), E445=3, VLOOKUP(H445, [1]Wage_Info!$B$2:$AH$55, 16, FALSE), E445=4, VLOOKUP(H445, [1]Wage_Info!$B$2:$AH$55, 17, FALSE)), C445 = 2018, _xlfn.IFS(E445=1, VLOOKUP(H445, [1]Wage_Info!$B$2:$AH$55, 18, FALSE), E445=3, VLOOKUP(H445, [1]Wage_Info!$B$2:$AH$55, 19, FALSE)))</f>
        <v>#N/A</v>
      </c>
      <c r="Z445" s="2" t="e">
        <f>_xlfn.IFS(C445=2014, _xlfn.IFS(E445=1, VLOOKUP(H445, [1]Wage_Info!$B$2:$AL$55, 20, FALSE), E445=2, VLOOKUP(H445, [1]Wage_Info!$B$2:$AL$55, 21, FALSE), E445=3, VLOOKUP(H445, [1]Wage_Info!$B$2:$AL$55, 22, FALSE), E445=4, VLOOKUP(H445, [1]Wage_Info!$B$2:$AL$55, 23, FALSE)), C445=2015, _xlfn.IFS(E445=1, VLOOKUP(H445, [1]Wage_Info!$B$2:$AL$55, 24, FALSE), E445=2, VLOOKUP(H445, [1]Wage_Info!$B$2:$AL$55, 25, FALSE), E445=3, VLOOKUP(H445, [1]Wage_Info!$B$2:$AL$55, 26, FALSE), E445=4, VLOOKUP(H445, [1]Wage_Info!$B$2:$AL$55, 27, FALSE)), C445=2016, _xlfn.IFS(E445=1, VLOOKUP(H445, [1]Wage_Info!$B$2:$AL$55, 28, FALSE), E445=2, VLOOKUP(H445, [1]Wage_Info!$B$2:$AL$55, 29, FALSE), E445=3, VLOOKUP(H445, [1]Wage_Info!$B$2:$AL$55, 30, FALSE), E445=4, VLOOKUP(H445, [1]Wage_Info!$B$2:$AL$55, 31, FALSE)), C445=2017, _xlfn.IFS(E445=1, VLOOKUP(H445, [1]Wage_Info!$B$2:$AL$55, 32, FALSE), E445=2, VLOOKUP(H445, [1]Wage_Info!$B$2:$AL$55, 33, FALSE), E445=3, VLOOKUP(H445, [1]Wage_Info!$B$2:$AL$55, 34, FALSE), E445=4, VLOOKUP(H445, [1]Wage_Info!$B$2:$AL$55, 35, FALSE)), C445 = 2018, _xlfn.IFS(E445=1, VLOOKUP(H445, [1]Wage_Info!$B$2:$AL$55, 36, FALSE), E445=2, VLOOKUP(H445, [1]Wage_Info!$B$2:$AL$55, 37, FALSE)))</f>
        <v>#N/A</v>
      </c>
      <c r="AA445" s="4" t="e">
        <f t="shared" si="52"/>
        <v>#N/A</v>
      </c>
      <c r="AB445">
        <f>[1]Key!C445</f>
        <v>1</v>
      </c>
      <c r="AC445">
        <f t="shared" si="53"/>
        <v>0</v>
      </c>
      <c r="AD445">
        <f t="shared" si="54"/>
        <v>0</v>
      </c>
      <c r="AE445">
        <f t="shared" si="55"/>
        <v>0</v>
      </c>
      <c r="AF445">
        <f>[1]Key!D445</f>
        <v>0</v>
      </c>
    </row>
    <row r="446" spans="1:32" x14ac:dyDescent="0.3">
      <c r="A446">
        <v>445</v>
      </c>
      <c r="B446">
        <v>125</v>
      </c>
      <c r="C446">
        <v>2013</v>
      </c>
      <c r="E446" t="e">
        <f t="shared" si="48"/>
        <v>#N/A</v>
      </c>
      <c r="F446">
        <v>2015</v>
      </c>
      <c r="G446" t="s">
        <v>117</v>
      </c>
      <c r="H446" s="1">
        <f>VALUE(IF(G446="foreign",53,SUBSTITUTE(G446,G446,VLOOKUP(G446,[1]Key!$G$2:$H$55,2,))))</f>
        <v>23</v>
      </c>
      <c r="I446" t="s">
        <v>117</v>
      </c>
      <c r="J446">
        <f>VALUE(_xlfn.IFS(I446="foreign",53,I446="fictional",54, I446="unspecified", 55, NOT(OR(I446="foreign",I446="fictional")),SUBSTITUTE(I446,I446,VLOOKUP(I446,[1]Key!$G$2:$H$55,2,))))</f>
        <v>23</v>
      </c>
      <c r="K446">
        <f t="shared" si="49"/>
        <v>1</v>
      </c>
      <c r="L446">
        <f>VLOOKUP(H446, [1]Key!$H$2:$K$54, 2)</f>
        <v>0</v>
      </c>
      <c r="M446">
        <f>VLOOKUP(J446, [1]Key!$H$2:$K$54, 2)</f>
        <v>0</v>
      </c>
      <c r="N446">
        <f>VLOOKUP("*"&amp;G446&amp;"*",[1]Key!$N$2:$O$6,2,FALSE)</f>
        <v>1</v>
      </c>
      <c r="O446">
        <f>VLOOKUP("*"&amp;G446&amp;"*",[1]Key!$R$2:$S$11,2,FALSE)</f>
        <v>1</v>
      </c>
      <c r="P446">
        <v>1655</v>
      </c>
      <c r="Q446" s="2">
        <v>2000000</v>
      </c>
      <c r="R446" t="s">
        <v>124</v>
      </c>
      <c r="S446">
        <f>VLOOKUP(R446, [1]Key!$U$2:$V$29, 2, FALSE)</f>
        <v>15</v>
      </c>
      <c r="T446">
        <f t="shared" si="50"/>
        <v>1</v>
      </c>
      <c r="U446" t="e">
        <f>_xlfn.IFS(C446=2018, VLOOKUP(H446, '[1]State Pop'!$B$2:$G$55,6),C446=2017, VLOOKUP(H446, '[1]State Pop'!$B$2:$F$55,5),C446=2016, VLOOKUP(H446, '[1]State Pop'!$B$2:$F$55,4), C446=2015, VLOOKUP(H446, '[1]State Pop'!$B$2:$F$55,3), C446=2014, VLOOKUP(H446, '[1]State Pop'!$B$2:$F$55,2))</f>
        <v>#N/A</v>
      </c>
      <c r="V446" t="e">
        <f>_xlfn.IFS(C446=2014,_xlfn.IFS(D446=1,VLOOKUP(H446,[1]Film_Workers!$B$2:$BD$55,2,FALSE),D446=2,VLOOKUP(H446,[1]Film_Workers!$B$2:$BD$55,3,FALSE),D446=3,VLOOKUP(H446,[1]Film_Workers!$B$2:$BD$55,4,FALSE),D446=4,VLOOKUP(H446,[1]Film_Workers!$B$2:$BD$55,5,FALSE),D446=5,VLOOKUP(H446,[1]Film_Workers!$B$2:$BD$55,6,FALSE),D446=6,VLOOKUP(H446,[1]Film_Workers!$B$2:$BD$55,7,FALSE),D446=7,VLOOKUP(H446,[1]Film_Workers!$B$2:$BD$55,8,FALSE),D446=8,VLOOKUP(H446,[1]Film_Workers!$B$2:$BD$55,9,FALSE),D446=9,VLOOKUP(H446,[1]Film_Workers!$B$2:$BD$55,10,FALSE),D446=10,VLOOKUP(H446,[1]Film_Workers!$B$2:$BD$55,11,FALSE),D446=11,VLOOKUP(H446,[1]Film_Workers!$B$2:$BD$55,12,FALSE),D446=12,VLOOKUP(H446,[1]Film_Workers!$B$2:$BD$55,13,FALSE)),C446=2015,_xlfn.IFS(D446=1,VLOOKUP(H446,[1]Film_Workers!$B$2:$BD$55,14,FALSE),D446=2,VLOOKUP(H446,[1]Film_Workers!$B$2:$BD$55,15,FALSE),D446=3,VLOOKUP(H446,[1]Film_Workers!$B$2:$BD$55,16,FALSE),D446=4,VLOOKUP(H446,[1]Film_Workers!$B$2:$BD$55,17,FALSE),D446=5,VLOOKUP(H446,[1]Film_Workers!$B$2:$BD$55,18,FALSE),D446=6,VLOOKUP(H446,[1]Film_Workers!$B$2:$BD$55,19,FALSE),D446=7,VLOOKUP(H446,[1]Film_Workers!$B$2:$BD$55,20,FALSE),D446=8,VLOOKUP(H446,[1]Film_Workers!$B$2:$BD$55,21,FALSE),D446=9,VLOOKUP(H446,[1]Film_Workers!$B$2:$BD$55,22,FALSE),D446=10,VLOOKUP(H446,[1]Film_Workers!$B$2:$BD$55,23,FALSE),D446=11,VLOOKUP(H446,[1]Film_Workers!$B$2:$BD$55,24,FALSE),D446=12,VLOOKUP(H446,[1]Film_Workers!$B$2:$BD$55,25,FALSE)),C446=2016,_xlfn.IFS(D446=1,VLOOKUP(H446,[1]Film_Workers!$B$2:$BD$55,26,FALSE),D446=2,VLOOKUP(H446,[1]Film_Workers!$B$2:$BD$55,27,FALSE),D446=3,VLOOKUP(H446,[1]Film_Workers!$B$2:$BD$55,28,FALSE),D446=4,VLOOKUP(H446,[1]Film_Workers!$B$2:$BD$55,29,FALSE),D446=5,VLOOKUP(H446,[1]Film_Workers!$B$2:$BD$55,30,FALSE),D446=6,VLOOKUP(H446,[1]Film_Workers!$B$2:$BD$55,31,FALSE),D446=7,VLOOKUP(H446,[1]Film_Workers!$B$2:$BD$55,32,FALSE),D446=8,VLOOKUP(H446,[1]Film_Workers!$B$2:$BD$55,33,FALSE),D446=9,VLOOKUP(H446,[1]Film_Workers!$B$2:$BD$55,34,FALSE),D446=10,VLOOKUP(H446,[1]Film_Workers!$B$2:$BD$55,35,FALSE),D446=11,VLOOKUP(H446,[1]Film_Workers!$B$2:$BD$55,36,FALSE),D446=12,VLOOKUP(H446,[1]Film_Workers!$B$2:$BD$55,37,FALSE)),C446=2017,_xlfn.IFS(D446=1,VLOOKUP(H446,[1]Film_Workers!$B$2:$BD$55,38,FALSE),D446=2,VLOOKUP(H446,[1]Film_Workers!$B$2:$BD$55,39,FALSE),D446=3,VLOOKUP(H446,[1]Film_Workers!$B$2:$BD$55,40,FALSE),D446=4,VLOOKUP(H446,[1]Film_Workers!$B$2:$BD$55,41,FALSE),D446=5,VLOOKUP(H446,[1]Film_Workers!$B$2:$BD$55,42,FALSE),D446=6,VLOOKUP(H446,[1]Film_Workers!$B$2:$BD$55,43,FALSE),D446=7,VLOOKUP(H446,[1]Film_Workers!$B$2:$BD$55,43,FALSE),D446=8,VLOOKUP(H446,[1]Film_Workers!$B$2:$BD$55,44,FALSE),D446=9,VLOOKUP(H446,[1]Film_Workers!$B$2:$BD$55,45,FALSE),D446=10,VLOOKUP(H446,[1]Film_Workers!$B$2:$BD$55,46,FALSE),D446=11,VLOOKUP(H446,[1]Film_Workers!$B$2:$BD$55,47,FALSE),D446=12,VLOOKUP(H446,[1]Film_Workers!$B$2:$BD$55,48)),C446=2018,_xlfn.IFS(D446=1,VLOOKUP(H446,[1]Film_Workers!$B$2:$BD$55,49,FALSE),D446=2,VLOOKUP(H446,[1]Film_Workers!$B$2:$BD$55,50,FALSE),D446=3,VLOOKUP(H446,[1]Film_Workers!$B$2:$BD$55,51,FALSE),D446=4,VLOOKUP(H446,[1]Film_Workers!$B$2:$BD$55,52,FALSE),D446=5,VLOOKUP(H446,[1]Film_Workers!$B$2:$BD$55,53,FALSE),D446=6,VLOOKUP(H446,[1]Film_Workers!$B$2:$BD$55,54)))</f>
        <v>#N/A</v>
      </c>
      <c r="W446" t="e">
        <f>_xlfn.IFS(C446=2014,_xlfn.IFS(D446=1,VLOOKUP(H446,[1]Priv_Workers!$B$2:$BD$55,2,FALSE),D446=2,VLOOKUP(H446,[1]Priv_Workers!$B$2:$BD$55,3,FALSE),D446=3,VLOOKUP(H446,[1]Priv_Workers!$B$2:$BD$55,4,FALSE),D446=4,VLOOKUP(H446,[1]Priv_Workers!$B$2:$BD$55,5,FALSE),D446=5,VLOOKUP(H446,[1]Priv_Workers!$B$2:$BD$55,6,FALSE),D446=6,VLOOKUP(H446,[1]Priv_Workers!$B$2:$BD$55,7,FALSE),D446=7,VLOOKUP(H446,[1]Priv_Workers!$B$2:$BD$55,8,FALSE),D446=8,VLOOKUP(H446,[1]Priv_Workers!$B$2:$BD$55,9,FALSE),D446=9,VLOOKUP(H446,[1]Priv_Workers!$B$2:$BD$55,10,FALSE),D446=10,VLOOKUP(H446,[1]Priv_Workers!$B$2:$BD$55,11,FALSE),D446=11,VLOOKUP(H446,[1]Priv_Workers!$B$2:$BD$55,12,FALSE),D446=12,VLOOKUP(H446,[1]Priv_Workers!$B$2:$BD$55,13,FALSE)),C446=2015,_xlfn.IFS(D446=1,VLOOKUP(H446,[1]Priv_Workers!$B$2:$BD$55,14,FALSE),D446=2,VLOOKUP(H446,[1]Priv_Workers!$B$2:$BD$55,15,FALSE),D446=3,VLOOKUP(H446,[1]Priv_Workers!$B$2:$BD$55,16,FALSE),D446=4,VLOOKUP(H446,[1]Priv_Workers!$B$2:$BD$55,17,FALSE),D446=5,VLOOKUP(H446,[1]Priv_Workers!$B$2:$BD$55,18,FALSE),D446=6,VLOOKUP(H446,[1]Priv_Workers!$B$2:$BD$55,19,FALSE),D446=7,VLOOKUP(H446,[1]Priv_Workers!$B$2:$BD$55,20,FALSE),D446=8,VLOOKUP(H446,[1]Priv_Workers!$B$2:$BD$55,21,FALSE),D446=9,VLOOKUP(H446,[1]Priv_Workers!$B$2:$BD$55,22,FALSE),D446=10,VLOOKUP(H446,[1]Priv_Workers!$B$2:$BD$55,23,FALSE),D446=11,VLOOKUP(H446,[1]Priv_Workers!$B$2:$BD$55,24,FALSE),D446=12,VLOOKUP(H446,[1]Priv_Workers!$B$2:$BD$55,25,FALSE)),C446=2016,_xlfn.IFS(D446=1,VLOOKUP(H446,[1]Priv_Workers!$B$2:$BD$55,26,FALSE),D446=2,VLOOKUP(H446,[1]Priv_Workers!$B$2:$BD$55,27,FALSE),D446=3,VLOOKUP(H446,[1]Priv_Workers!$B$2:$BD$55,28,FALSE),D446=4,VLOOKUP(H446,[1]Priv_Workers!$B$2:$BD$55,29,FALSE),D446=5,VLOOKUP(H446,[1]Priv_Workers!$B$2:$BD$55,30,FALSE),D446=6,VLOOKUP(H446,[1]Priv_Workers!$B$2:$BD$55,31,FALSE),D446=7,VLOOKUP(H446,[1]Priv_Workers!$B$2:$BD$55,32,FALSE),D446=8,VLOOKUP(H446,[1]Priv_Workers!$B$2:$BD$55,33,FALSE),D446=9,VLOOKUP(H446,[1]Priv_Workers!$B$2:$BD$55,34,FALSE),D446=10,VLOOKUP(H446,[1]Priv_Workers!$B$2:$BD$55,35,FALSE),D446=11,VLOOKUP(H446,[1]Priv_Workers!$B$2:$BD$55,36,FALSE),D446=12,VLOOKUP(H446,[1]Priv_Workers!$B$2:$BD$55,37,FALSE)),C446=2017,_xlfn.IFS(D446=1,VLOOKUP(H446,[1]Priv_Workers!$B$2:$BD$55,38,FALSE),D446=2,VLOOKUP(H446,[1]Priv_Workers!$B$2:$BD$55,39,FALSE),D446=3,VLOOKUP(H446,[1]Priv_Workers!$B$2:$BD$55,40,FALSE),D446=4,VLOOKUP(H446,[1]Priv_Workers!$B$2:$BD$55,41,FALSE),D446=5,VLOOKUP(H446,[1]Priv_Workers!$B$2:$BD$55,42,FALSE),D446=6,VLOOKUP(H446,[1]Priv_Workers!$B$2:$BD$55,43,FALSE),D446=7,VLOOKUP(H446,[1]Priv_Workers!$B$2:$BD$55,43,FALSE),D446=8,VLOOKUP(H446,[1]Priv_Workers!$B$2:$BD$55,44,FALSE),D446=9,VLOOKUP(H446,[1]Priv_Workers!$B$2:$BD$55,45,FALSE),D446=10,VLOOKUP(H446,[1]Priv_Workers!$B$2:$BD$55,46,FALSE),D446=11,VLOOKUP(H446,[1]Priv_Workers!$B$2:$BD$55,47,FALSE),D446=12,VLOOKUP(H446,[1]Priv_Workers!$B$2:$BD$55,48)),C446=2018,_xlfn.IFS(D446=1,VLOOKUP(H446,[1]Priv_Workers!$B$2:$BD$55,49,FALSE),D446=2,VLOOKUP(H446,[1]Priv_Workers!$B$2:$BD$55,50,FALSE),D446=3,VLOOKUP(H446,[1]Priv_Workers!$B$2:$BD$55,51,FALSE),D446=4,VLOOKUP(H446,[1]Priv_Workers!$B$2:$BD$55,52,FALSE),D446=5,VLOOKUP(H446,[1]Priv_Workers!$B$2:$BD$55,53,FALSE),D446=6,VLOOKUP(H446,[1]Priv_Workers!$B$2:$BD$55,54)))</f>
        <v>#N/A</v>
      </c>
      <c r="X446" s="3" t="e">
        <f t="shared" si="51"/>
        <v>#N/A</v>
      </c>
      <c r="Y446" s="2" t="e">
        <f>_xlfn.IFS(C446=2014, _xlfn.IFS(E446=1, VLOOKUP(H446, [1]Wage_Info!$B$2:$AH$55, 2, FALSE), E446=2, VLOOKUP(H446, [1]Wage_Info!$B$2:$AH$55, 3, FALSE), E446=3, VLOOKUP(H446, [1]Wage_Info!$B$2:$AH$55, 4, FALSE), E446=4, VLOOKUP(H446, [1]Wage_Info!$B$2:$AH$55, 5, FALSE)), C446=2015, _xlfn.IFS(E446=1, VLOOKUP(H446, [1]Wage_Info!$B$2:$AH$55, 6, FALSE), E446=2, VLOOKUP(H446, [1]Wage_Info!$B$2:$AH$55, 7, FALSE), E446=3, VLOOKUP(H446, [1]Wage_Info!$B$2:$AH$55, 8, FALSE), E446=4, VLOOKUP(H446, [1]Wage_Info!$B$2:$AH$55, 9, FALSE)), C446=2016, _xlfn.IFS(E446=1, VLOOKUP(H446, [1]Wage_Info!$B$2:$AH$55, 10, FALSE), E446=2, VLOOKUP(H446, [1]Wage_Info!$B$2:$AH$55, 11, FALSE), E446=3, VLOOKUP(H446, [1]Wage_Info!$B$2:$AH$55, 12, FALSE), E446=4, VLOOKUP(H446, [1]Wage_Info!$B$2:$AH$55, 13, FALSE)), C446=2017, _xlfn.IFS(E446=1, VLOOKUP(H446, [1]Wage_Info!$B$2:$AH$55, 14, FALSE), E446=2, VLOOKUP(H446, [1]Wage_Info!$B$2:$AH$55, 15, FALSE), E446=3, VLOOKUP(H446, [1]Wage_Info!$B$2:$AH$55, 16, FALSE), E446=4, VLOOKUP(H446, [1]Wage_Info!$B$2:$AH$55, 17, FALSE)), C446 = 2018, _xlfn.IFS(E446=1, VLOOKUP(H446, [1]Wage_Info!$B$2:$AH$55, 18, FALSE), E446=3, VLOOKUP(H446, [1]Wage_Info!$B$2:$AH$55, 19, FALSE)))</f>
        <v>#N/A</v>
      </c>
      <c r="Z446" s="2" t="e">
        <f>_xlfn.IFS(C446=2014, _xlfn.IFS(E446=1, VLOOKUP(H446, [1]Wage_Info!$B$2:$AL$55, 20, FALSE), E446=2, VLOOKUP(H446, [1]Wage_Info!$B$2:$AL$55, 21, FALSE), E446=3, VLOOKUP(H446, [1]Wage_Info!$B$2:$AL$55, 22, FALSE), E446=4, VLOOKUP(H446, [1]Wage_Info!$B$2:$AL$55, 23, FALSE)), C446=2015, _xlfn.IFS(E446=1, VLOOKUP(H446, [1]Wage_Info!$B$2:$AL$55, 24, FALSE), E446=2, VLOOKUP(H446, [1]Wage_Info!$B$2:$AL$55, 25, FALSE), E446=3, VLOOKUP(H446, [1]Wage_Info!$B$2:$AL$55, 26, FALSE), E446=4, VLOOKUP(H446, [1]Wage_Info!$B$2:$AL$55, 27, FALSE)), C446=2016, _xlfn.IFS(E446=1, VLOOKUP(H446, [1]Wage_Info!$B$2:$AL$55, 28, FALSE), E446=2, VLOOKUP(H446, [1]Wage_Info!$B$2:$AL$55, 29, FALSE), E446=3, VLOOKUP(H446, [1]Wage_Info!$B$2:$AL$55, 30, FALSE), E446=4, VLOOKUP(H446, [1]Wage_Info!$B$2:$AL$55, 31, FALSE)), C446=2017, _xlfn.IFS(E446=1, VLOOKUP(H446, [1]Wage_Info!$B$2:$AL$55, 32, FALSE), E446=2, VLOOKUP(H446, [1]Wage_Info!$B$2:$AL$55, 33, FALSE), E446=3, VLOOKUP(H446, [1]Wage_Info!$B$2:$AL$55, 34, FALSE), E446=4, VLOOKUP(H446, [1]Wage_Info!$B$2:$AL$55, 35, FALSE)), C446 = 2018, _xlfn.IFS(E446=1, VLOOKUP(H446, [1]Wage_Info!$B$2:$AL$55, 36, FALSE), E446=2, VLOOKUP(H446, [1]Wage_Info!$B$2:$AL$55, 37, FALSE)))</f>
        <v>#N/A</v>
      </c>
      <c r="AA446" s="4" t="e">
        <f t="shared" si="52"/>
        <v>#N/A</v>
      </c>
      <c r="AB446">
        <f>[1]Key!C446</f>
        <v>1</v>
      </c>
      <c r="AC446">
        <f t="shared" si="53"/>
        <v>0</v>
      </c>
      <c r="AD446">
        <f t="shared" si="54"/>
        <v>0</v>
      </c>
      <c r="AE446">
        <f t="shared" si="55"/>
        <v>0</v>
      </c>
      <c r="AF446">
        <f>[1]Key!D446</f>
        <v>0</v>
      </c>
    </row>
    <row r="447" spans="1:32" x14ac:dyDescent="0.3">
      <c r="A447">
        <v>446</v>
      </c>
      <c r="B447">
        <v>126</v>
      </c>
      <c r="C447">
        <v>2014</v>
      </c>
      <c r="D447">
        <v>6</v>
      </c>
      <c r="E447">
        <f t="shared" si="48"/>
        <v>2</v>
      </c>
      <c r="F447">
        <v>2015</v>
      </c>
      <c r="G447" t="s">
        <v>96</v>
      </c>
      <c r="H447" s="1">
        <f>VALUE(IF(G447="foreign",53,SUBSTITUTE(G447,G447,VLOOKUP(G447,[1]Key!$G$2:$H$55,2,))))</f>
        <v>44</v>
      </c>
      <c r="I447" t="s">
        <v>96</v>
      </c>
      <c r="J447">
        <f>VALUE(_xlfn.IFS(I447="foreign",53,I447="fictional",54, I447="unspecified", 55, NOT(OR(I447="foreign",I447="fictional")),SUBSTITUTE(I447,I447,VLOOKUP(I447,[1]Key!$G$2:$H$55,2,))))</f>
        <v>44</v>
      </c>
      <c r="K447">
        <f t="shared" si="49"/>
        <v>1</v>
      </c>
      <c r="L447">
        <f>VLOOKUP(H447, [1]Key!$H$2:$K$54, 2)</f>
        <v>3</v>
      </c>
      <c r="M447">
        <f>VLOOKUP(J447, [1]Key!$H$2:$K$54, 2)</f>
        <v>3</v>
      </c>
      <c r="N447">
        <f>VLOOKUP("*"&amp;G447&amp;"*",[1]Key!$N$2:$O$6,2,FALSE)</f>
        <v>3</v>
      </c>
      <c r="O447">
        <f>VLOOKUP("*"&amp;G447&amp;"*",[1]Key!$R$2:$S$11,2,FALSE)</f>
        <v>9</v>
      </c>
      <c r="P447">
        <v>1565</v>
      </c>
      <c r="Q447" s="2">
        <v>20000000</v>
      </c>
      <c r="R447" t="s">
        <v>142</v>
      </c>
      <c r="S447">
        <f>VLOOKUP(R447, [1]Key!$U$2:$V$50, 2, FALSE)</f>
        <v>28</v>
      </c>
      <c r="T447">
        <f t="shared" si="50"/>
        <v>1</v>
      </c>
      <c r="U447">
        <f>_xlfn.IFS(C447=2018, VLOOKUP(H447, '[1]State Pop'!$B$2:$G$55,6),C447=2017, VLOOKUP(H447, '[1]State Pop'!$B$2:$F$55,5),C447=2016, VLOOKUP(H447, '[1]State Pop'!$B$2:$F$55,4), C447=2015, VLOOKUP(H447, '[1]State Pop'!$B$2:$F$55,3), C447=2014, VLOOKUP(H447, '[1]State Pop'!$B$2:$F$55,2))</f>
        <v>26954436</v>
      </c>
      <c r="V447">
        <f>_xlfn.IFS(C447=2014,_xlfn.IFS(D447=1,VLOOKUP(H447,[1]Film_Workers!$B$2:$BD$55,2,FALSE),D447=2,VLOOKUP(H447,[1]Film_Workers!$B$2:$BD$55,3,FALSE),D447=3,VLOOKUP(H447,[1]Film_Workers!$B$2:$BD$55,4,FALSE),D447=4,VLOOKUP(H447,[1]Film_Workers!$B$2:$BD$55,5,FALSE),D447=5,VLOOKUP(H447,[1]Film_Workers!$B$2:$BD$55,6,FALSE),D447=6,VLOOKUP(H447,[1]Film_Workers!$B$2:$BD$55,7,FALSE),D447=7,VLOOKUP(H447,[1]Film_Workers!$B$2:$BD$55,8,FALSE),D447=8,VLOOKUP(H447,[1]Film_Workers!$B$2:$BD$55,9,FALSE),D447=9,VLOOKUP(H447,[1]Film_Workers!$B$2:$BD$55,10,FALSE),D447=10,VLOOKUP(H447,[1]Film_Workers!$B$2:$BD$55,11,FALSE),D447=11,VLOOKUP(H447,[1]Film_Workers!$B$2:$BD$55,12,FALSE),D447=12,VLOOKUP(H447,[1]Film_Workers!$B$2:$BD$55,13,FALSE)),C447=2015,_xlfn.IFS(D447=1,VLOOKUP(H447,[1]Film_Workers!$B$2:$BD$55,14,FALSE),D447=2,VLOOKUP(H447,[1]Film_Workers!$B$2:$BD$55,15,FALSE),D447=3,VLOOKUP(H447,[1]Film_Workers!$B$2:$BD$55,16,FALSE),D447=4,VLOOKUP(H447,[1]Film_Workers!$B$2:$BD$55,17,FALSE),D447=5,VLOOKUP(H447,[1]Film_Workers!$B$2:$BD$55,18,FALSE),D447=6,VLOOKUP(H447,[1]Film_Workers!$B$2:$BD$55,19,FALSE),D447=7,VLOOKUP(H447,[1]Film_Workers!$B$2:$BD$55,20,FALSE),D447=8,VLOOKUP(H447,[1]Film_Workers!$B$2:$BD$55,21,FALSE),D447=9,VLOOKUP(H447,[1]Film_Workers!$B$2:$BD$55,22,FALSE),D447=10,VLOOKUP(H447,[1]Film_Workers!$B$2:$BD$55,23,FALSE),D447=11,VLOOKUP(H447,[1]Film_Workers!$B$2:$BD$55,24,FALSE),D447=12,VLOOKUP(H447,[1]Film_Workers!$B$2:$BD$55,25,FALSE)),C447=2016,_xlfn.IFS(D447=1,VLOOKUP(H447,[1]Film_Workers!$B$2:$BD$55,26,FALSE),D447=2,VLOOKUP(H447,[1]Film_Workers!$B$2:$BD$55,27,FALSE),D447=3,VLOOKUP(H447,[1]Film_Workers!$B$2:$BD$55,28,FALSE),D447=4,VLOOKUP(H447,[1]Film_Workers!$B$2:$BD$55,29,FALSE),D447=5,VLOOKUP(H447,[1]Film_Workers!$B$2:$BD$55,30,FALSE),D447=6,VLOOKUP(H447,[1]Film_Workers!$B$2:$BD$55,31,FALSE),D447=7,VLOOKUP(H447,[1]Film_Workers!$B$2:$BD$55,32,FALSE),D447=8,VLOOKUP(H447,[1]Film_Workers!$B$2:$BD$55,33,FALSE),D447=9,VLOOKUP(H447,[1]Film_Workers!$B$2:$BD$55,34,FALSE),D447=10,VLOOKUP(H447,[1]Film_Workers!$B$2:$BD$55,35,FALSE),D447=11,VLOOKUP(H447,[1]Film_Workers!$B$2:$BD$55,36,FALSE),D447=12,VLOOKUP(H447,[1]Film_Workers!$B$2:$BD$55,37,FALSE)),C447=2017,_xlfn.IFS(D447=1,VLOOKUP(H447,[1]Film_Workers!$B$2:$BD$55,38,FALSE),D447=2,VLOOKUP(H447,[1]Film_Workers!$B$2:$BD$55,39,FALSE),D447=3,VLOOKUP(H447,[1]Film_Workers!$B$2:$BD$55,40,FALSE),D447=4,VLOOKUP(H447,[1]Film_Workers!$B$2:$BD$55,41,FALSE),D447=5,VLOOKUP(H447,[1]Film_Workers!$B$2:$BD$55,42,FALSE),D447=6,VLOOKUP(H447,[1]Film_Workers!$B$2:$BD$55,43,FALSE),D447=7,VLOOKUP(H447,[1]Film_Workers!$B$2:$BD$55,43,FALSE),D447=8,VLOOKUP(H447,[1]Film_Workers!$B$2:$BD$55,44,FALSE),D447=9,VLOOKUP(H447,[1]Film_Workers!$B$2:$BD$55,45,FALSE),D447=10,VLOOKUP(H447,[1]Film_Workers!$B$2:$BD$55,46,FALSE),D447=11,VLOOKUP(H447,[1]Film_Workers!$B$2:$BD$55,47,FALSE),D447=12,VLOOKUP(H447,[1]Film_Workers!$B$2:$BD$55,48)),C447=2018,_xlfn.IFS(D447=1,VLOOKUP(H447,[1]Film_Workers!$B$2:$BD$55,49,FALSE),D447=2,VLOOKUP(H447,[1]Film_Workers!$B$2:$BD$55,50,FALSE),D447=3,VLOOKUP(H447,[1]Film_Workers!$B$2:$BD$55,51,FALSE),D447=4,VLOOKUP(H447,[1]Film_Workers!$B$2:$BD$55,52,FALSE),D447=5,VLOOKUP(H447,[1]Film_Workers!$B$2:$BD$55,53,FALSE),D447=6,VLOOKUP(H447,[1]Film_Workers!$B$2:$BD$55,54)))</f>
        <v>4545</v>
      </c>
      <c r="W447">
        <f>_xlfn.IFS(C447=2014,_xlfn.IFS(D447=1,VLOOKUP(H447,[1]Priv_Workers!$B$2:$BD$55,2,FALSE),D447=2,VLOOKUP(H447,[1]Priv_Workers!$B$2:$BD$55,3,FALSE),D447=3,VLOOKUP(H447,[1]Priv_Workers!$B$2:$BD$55,4,FALSE),D447=4,VLOOKUP(H447,[1]Priv_Workers!$B$2:$BD$55,5,FALSE),D447=5,VLOOKUP(H447,[1]Priv_Workers!$B$2:$BD$55,6,FALSE),D447=6,VLOOKUP(H447,[1]Priv_Workers!$B$2:$BD$55,7,FALSE),D447=7,VLOOKUP(H447,[1]Priv_Workers!$B$2:$BD$55,8,FALSE),D447=8,VLOOKUP(H447,[1]Priv_Workers!$B$2:$BD$55,9,FALSE),D447=9,VLOOKUP(H447,[1]Priv_Workers!$B$2:$BD$55,10,FALSE),D447=10,VLOOKUP(H447,[1]Priv_Workers!$B$2:$BD$55,11,FALSE),D447=11,VLOOKUP(H447,[1]Priv_Workers!$B$2:$BD$55,12,FALSE),D447=12,VLOOKUP(H447,[1]Priv_Workers!$B$2:$BD$55,13,FALSE)),C447=2015,_xlfn.IFS(D447=1,VLOOKUP(H447,[1]Priv_Workers!$B$2:$BD$55,14,FALSE),D447=2,VLOOKUP(H447,[1]Priv_Workers!$B$2:$BD$55,15,FALSE),D447=3,VLOOKUP(H447,[1]Priv_Workers!$B$2:$BD$55,16,FALSE),D447=4,VLOOKUP(H447,[1]Priv_Workers!$B$2:$BD$55,17,FALSE),D447=5,VLOOKUP(H447,[1]Priv_Workers!$B$2:$BD$55,18,FALSE),D447=6,VLOOKUP(H447,[1]Priv_Workers!$B$2:$BD$55,19,FALSE),D447=7,VLOOKUP(H447,[1]Priv_Workers!$B$2:$BD$55,20,FALSE),D447=8,VLOOKUP(H447,[1]Priv_Workers!$B$2:$BD$55,21,FALSE),D447=9,VLOOKUP(H447,[1]Priv_Workers!$B$2:$BD$55,22,FALSE),D447=10,VLOOKUP(H447,[1]Priv_Workers!$B$2:$BD$55,23,FALSE),D447=11,VLOOKUP(H447,[1]Priv_Workers!$B$2:$BD$55,24,FALSE),D447=12,VLOOKUP(H447,[1]Priv_Workers!$B$2:$BD$55,25,FALSE)),C447=2016,_xlfn.IFS(D447=1,VLOOKUP(H447,[1]Priv_Workers!$B$2:$BD$55,26,FALSE),D447=2,VLOOKUP(H447,[1]Priv_Workers!$B$2:$BD$55,27,FALSE),D447=3,VLOOKUP(H447,[1]Priv_Workers!$B$2:$BD$55,28,FALSE),D447=4,VLOOKUP(H447,[1]Priv_Workers!$B$2:$BD$55,29,FALSE),D447=5,VLOOKUP(H447,[1]Priv_Workers!$B$2:$BD$55,30,FALSE),D447=6,VLOOKUP(H447,[1]Priv_Workers!$B$2:$BD$55,31,FALSE),D447=7,VLOOKUP(H447,[1]Priv_Workers!$B$2:$BD$55,32,FALSE),D447=8,VLOOKUP(H447,[1]Priv_Workers!$B$2:$BD$55,33,FALSE),D447=9,VLOOKUP(H447,[1]Priv_Workers!$B$2:$BD$55,34,FALSE),D447=10,VLOOKUP(H447,[1]Priv_Workers!$B$2:$BD$55,35,FALSE),D447=11,VLOOKUP(H447,[1]Priv_Workers!$B$2:$BD$55,36,FALSE),D447=12,VLOOKUP(H447,[1]Priv_Workers!$B$2:$BD$55,37,FALSE)),C447=2017,_xlfn.IFS(D447=1,VLOOKUP(H447,[1]Priv_Workers!$B$2:$BD$55,38,FALSE),D447=2,VLOOKUP(H447,[1]Priv_Workers!$B$2:$BD$55,39,FALSE),D447=3,VLOOKUP(H447,[1]Priv_Workers!$B$2:$BD$55,40,FALSE),D447=4,VLOOKUP(H447,[1]Priv_Workers!$B$2:$BD$55,41,FALSE),D447=5,VLOOKUP(H447,[1]Priv_Workers!$B$2:$BD$55,42,FALSE),D447=6,VLOOKUP(H447,[1]Priv_Workers!$B$2:$BD$55,43,FALSE),D447=7,VLOOKUP(H447,[1]Priv_Workers!$B$2:$BD$55,43,FALSE),D447=8,VLOOKUP(H447,[1]Priv_Workers!$B$2:$BD$55,44,FALSE),D447=9,VLOOKUP(H447,[1]Priv_Workers!$B$2:$BD$55,45,FALSE),D447=10,VLOOKUP(H447,[1]Priv_Workers!$B$2:$BD$55,46,FALSE),D447=11,VLOOKUP(H447,[1]Priv_Workers!$B$2:$BD$55,47,FALSE),D447=12,VLOOKUP(H447,[1]Priv_Workers!$B$2:$BD$55,48)),C447=2018,_xlfn.IFS(D447=1,VLOOKUP(H447,[1]Priv_Workers!$B$2:$BD$55,49,FALSE),D447=2,VLOOKUP(H447,[1]Priv_Workers!$B$2:$BD$55,50,FALSE),D447=3,VLOOKUP(H447,[1]Priv_Workers!$B$2:$BD$55,51,FALSE),D447=4,VLOOKUP(H447,[1]Priv_Workers!$B$2:$BD$55,52,FALSE),D447=5,VLOOKUP(H447,[1]Priv_Workers!$B$2:$BD$55,53,FALSE),D447=6,VLOOKUP(H447,[1]Priv_Workers!$B$2:$BD$55,54)))</f>
        <v>9631991</v>
      </c>
      <c r="X447" s="3">
        <f t="shared" si="51"/>
        <v>4.7186505884401264E-4</v>
      </c>
      <c r="Y447" s="2">
        <f>_xlfn.IFS(C447=2014, _xlfn.IFS(E447=1, VLOOKUP(H447, [1]Wage_Info!$B$2:$AH$55, 2, FALSE), E447=2, VLOOKUP(H447, [1]Wage_Info!$B$2:$AH$55, 3, FALSE), E447=3, VLOOKUP(H447, [1]Wage_Info!$B$2:$AH$55, 4, FALSE), E447=4, VLOOKUP(H447, [1]Wage_Info!$B$2:$AH$55, 5, FALSE)), C447=2015, _xlfn.IFS(E447=1, VLOOKUP(H447, [1]Wage_Info!$B$2:$AH$55, 6, FALSE), E447=2, VLOOKUP(H447, [1]Wage_Info!$B$2:$AH$55, 7, FALSE), E447=3, VLOOKUP(H447, [1]Wage_Info!$B$2:$AH$55, 8, FALSE), E447=4, VLOOKUP(H447, [1]Wage_Info!$B$2:$AH$55, 9, FALSE)), C447=2016, _xlfn.IFS(E447=1, VLOOKUP(H447, [1]Wage_Info!$B$2:$AH$55, 10, FALSE), E447=2, VLOOKUP(H447, [1]Wage_Info!$B$2:$AH$55, 11, FALSE), E447=3, VLOOKUP(H447, [1]Wage_Info!$B$2:$AH$55, 12, FALSE), E447=4, VLOOKUP(H447, [1]Wage_Info!$B$2:$AH$55, 13, FALSE)), C447=2017, _xlfn.IFS(E447=1, VLOOKUP(H447, [1]Wage_Info!$B$2:$AH$55, 14, FALSE), E447=2, VLOOKUP(H447, [1]Wage_Info!$B$2:$AH$55, 15, FALSE), E447=3, VLOOKUP(H447, [1]Wage_Info!$B$2:$AH$55, 16, FALSE), E447=4, VLOOKUP(H447, [1]Wage_Info!$B$2:$AH$55, 17, FALSE)), C447 = 2018, _xlfn.IFS(E447=1, VLOOKUP(H447, [1]Wage_Info!$B$2:$AH$55, 18, FALSE), E447=3, VLOOKUP(H447, [1]Wage_Info!$B$2:$AH$55, 19, FALSE)))</f>
        <v>68503981</v>
      </c>
      <c r="Z447" s="2">
        <f>_xlfn.IFS(C447=2014, _xlfn.IFS(E447=1, VLOOKUP(H447, [1]Wage_Info!$B$2:$AL$55, 20, FALSE), E447=2, VLOOKUP(H447, [1]Wage_Info!$B$2:$AL$55, 21, FALSE), E447=3, VLOOKUP(H447, [1]Wage_Info!$B$2:$AL$55, 22, FALSE), E447=4, VLOOKUP(H447, [1]Wage_Info!$B$2:$AL$55, 23, FALSE)), C447=2015, _xlfn.IFS(E447=1, VLOOKUP(H447, [1]Wage_Info!$B$2:$AL$55, 24, FALSE), E447=2, VLOOKUP(H447, [1]Wage_Info!$B$2:$AL$55, 25, FALSE), E447=3, VLOOKUP(H447, [1]Wage_Info!$B$2:$AL$55, 26, FALSE), E447=4, VLOOKUP(H447, [1]Wage_Info!$B$2:$AL$55, 27, FALSE)), C447=2016, _xlfn.IFS(E447=1, VLOOKUP(H447, [1]Wage_Info!$B$2:$AL$55, 28, FALSE), E447=2, VLOOKUP(H447, [1]Wage_Info!$B$2:$AL$55, 29, FALSE), E447=3, VLOOKUP(H447, [1]Wage_Info!$B$2:$AL$55, 30, FALSE), E447=4, VLOOKUP(H447, [1]Wage_Info!$B$2:$AL$55, 31, FALSE)), C447=2017, _xlfn.IFS(E447=1, VLOOKUP(H447, [1]Wage_Info!$B$2:$AL$55, 32, FALSE), E447=2, VLOOKUP(H447, [1]Wage_Info!$B$2:$AL$55, 33, FALSE), E447=3, VLOOKUP(H447, [1]Wage_Info!$B$2:$AL$55, 34, FALSE), E447=4, VLOOKUP(H447, [1]Wage_Info!$B$2:$AL$55, 35, FALSE)), C447 = 2018, _xlfn.IFS(E447=1, VLOOKUP(H447, [1]Wage_Info!$B$2:$AL$55, 36, FALSE), E447=2, VLOOKUP(H447, [1]Wage_Info!$B$2:$AL$55, 37, FALSE)))</f>
        <v>122819154295</v>
      </c>
      <c r="AA447" s="4">
        <f t="shared" si="52"/>
        <v>5.5776300849181811E-4</v>
      </c>
      <c r="AB447">
        <f>[1]Key!C447</f>
        <v>1</v>
      </c>
      <c r="AC447">
        <f t="shared" si="53"/>
        <v>0</v>
      </c>
      <c r="AD447">
        <f t="shared" si="54"/>
        <v>0</v>
      </c>
      <c r="AE447">
        <f t="shared" si="55"/>
        <v>0</v>
      </c>
      <c r="AF447">
        <f>[1]Key!D447</f>
        <v>0</v>
      </c>
    </row>
    <row r="448" spans="1:32" x14ac:dyDescent="0.3">
      <c r="A448">
        <v>447</v>
      </c>
      <c r="B448">
        <v>127</v>
      </c>
      <c r="E448" t="e">
        <f t="shared" si="48"/>
        <v>#N/A</v>
      </c>
      <c r="F448">
        <v>2015</v>
      </c>
      <c r="G448" t="s">
        <v>119</v>
      </c>
      <c r="H448" s="1">
        <f>VALUE(IF(G448="foreign",53,SUBSTITUTE(G448,G448,VLOOKUP(G448,[1]Key!$G$2:$H$55,2,))))</f>
        <v>1</v>
      </c>
      <c r="I448" t="s">
        <v>119</v>
      </c>
      <c r="J448">
        <f>VALUE(_xlfn.IFS(I448="foreign",53,I448="fictional",54, I448="unspecified", 55, NOT(OR(I448="foreign",I448="fictional")),SUBSTITUTE(I448,I448,VLOOKUP(I448,[1]Key!$G$2:$H$55,2,))))</f>
        <v>1</v>
      </c>
      <c r="K448">
        <f t="shared" si="49"/>
        <v>1</v>
      </c>
      <c r="L448">
        <f>VLOOKUP(H448, [1]Key!$H$2:$K$54, 2)</f>
        <v>3</v>
      </c>
      <c r="M448">
        <f>VLOOKUP(J448, [1]Key!$H$2:$K$54, 2)</f>
        <v>3</v>
      </c>
      <c r="N448">
        <f>VLOOKUP("*"&amp;G448&amp;"*",[1]Key!$N$2:$O$6,2,FALSE)</f>
        <v>3</v>
      </c>
      <c r="O448">
        <f>VLOOKUP("*"&amp;G448&amp;"*",[1]Key!$R$2:$S$11,2,FALSE)</f>
        <v>2</v>
      </c>
      <c r="P448">
        <v>1553</v>
      </c>
      <c r="Q448" s="2">
        <v>13000000</v>
      </c>
      <c r="R448" t="s">
        <v>81</v>
      </c>
      <c r="S448">
        <f>VLOOKUP(R448, [1]Key!$U$2:$V$27, 2, FALSE)</f>
        <v>12</v>
      </c>
      <c r="T448">
        <f t="shared" si="50"/>
        <v>1</v>
      </c>
      <c r="U448" t="e">
        <f>_xlfn.IFS(C448=2018, VLOOKUP(H448, '[1]State Pop'!$B$2:$G$55,6),C448=2017, VLOOKUP(H448, '[1]State Pop'!$B$2:$F$55,5),C448=2016, VLOOKUP(H448, '[1]State Pop'!$B$2:$F$55,4), C448=2015, VLOOKUP(H448, '[1]State Pop'!$B$2:$F$55,3), C448=2014, VLOOKUP(H448, '[1]State Pop'!$B$2:$F$55,2))</f>
        <v>#N/A</v>
      </c>
      <c r="V448" t="e">
        <f>_xlfn.IFS(C448=2014,_xlfn.IFS(D448=1,VLOOKUP(H448,[1]Film_Workers!$B$2:$BD$55,2,FALSE),D448=2,VLOOKUP(H448,[1]Film_Workers!$B$2:$BD$55,3,FALSE),D448=3,VLOOKUP(H448,[1]Film_Workers!$B$2:$BD$55,4,FALSE),D448=4,VLOOKUP(H448,[1]Film_Workers!$B$2:$BD$55,5,FALSE),D448=5,VLOOKUP(H448,[1]Film_Workers!$B$2:$BD$55,6,FALSE),D448=6,VLOOKUP(H448,[1]Film_Workers!$B$2:$BD$55,7,FALSE),D448=7,VLOOKUP(H448,[1]Film_Workers!$B$2:$BD$55,8,FALSE),D448=8,VLOOKUP(H448,[1]Film_Workers!$B$2:$BD$55,9,FALSE),D448=9,VLOOKUP(H448,[1]Film_Workers!$B$2:$BD$55,10,FALSE),D448=10,VLOOKUP(H448,[1]Film_Workers!$B$2:$BD$55,11,FALSE),D448=11,VLOOKUP(H448,[1]Film_Workers!$B$2:$BD$55,12,FALSE),D448=12,VLOOKUP(H448,[1]Film_Workers!$B$2:$BD$55,13,FALSE)),C448=2015,_xlfn.IFS(D448=1,VLOOKUP(H448,[1]Film_Workers!$B$2:$BD$55,14,FALSE),D448=2,VLOOKUP(H448,[1]Film_Workers!$B$2:$BD$55,15,FALSE),D448=3,VLOOKUP(H448,[1]Film_Workers!$B$2:$BD$55,16,FALSE),D448=4,VLOOKUP(H448,[1]Film_Workers!$B$2:$BD$55,17,FALSE),D448=5,VLOOKUP(H448,[1]Film_Workers!$B$2:$BD$55,18,FALSE),D448=6,VLOOKUP(H448,[1]Film_Workers!$B$2:$BD$55,19,FALSE),D448=7,VLOOKUP(H448,[1]Film_Workers!$B$2:$BD$55,20,FALSE),D448=8,VLOOKUP(H448,[1]Film_Workers!$B$2:$BD$55,21,FALSE),D448=9,VLOOKUP(H448,[1]Film_Workers!$B$2:$BD$55,22,FALSE),D448=10,VLOOKUP(H448,[1]Film_Workers!$B$2:$BD$55,23,FALSE),D448=11,VLOOKUP(H448,[1]Film_Workers!$B$2:$BD$55,24,FALSE),D448=12,VLOOKUP(H448,[1]Film_Workers!$B$2:$BD$55,25,FALSE)),C448=2016,_xlfn.IFS(D448=1,VLOOKUP(H448,[1]Film_Workers!$B$2:$BD$55,26,FALSE),D448=2,VLOOKUP(H448,[1]Film_Workers!$B$2:$BD$55,27,FALSE),D448=3,VLOOKUP(H448,[1]Film_Workers!$B$2:$BD$55,28,FALSE),D448=4,VLOOKUP(H448,[1]Film_Workers!$B$2:$BD$55,29,FALSE),D448=5,VLOOKUP(H448,[1]Film_Workers!$B$2:$BD$55,30,FALSE),D448=6,VLOOKUP(H448,[1]Film_Workers!$B$2:$BD$55,31,FALSE),D448=7,VLOOKUP(H448,[1]Film_Workers!$B$2:$BD$55,32,FALSE),D448=8,VLOOKUP(H448,[1]Film_Workers!$B$2:$BD$55,33,FALSE),D448=9,VLOOKUP(H448,[1]Film_Workers!$B$2:$BD$55,34,FALSE),D448=10,VLOOKUP(H448,[1]Film_Workers!$B$2:$BD$55,35,FALSE),D448=11,VLOOKUP(H448,[1]Film_Workers!$B$2:$BD$55,36,FALSE),D448=12,VLOOKUP(H448,[1]Film_Workers!$B$2:$BD$55,37,FALSE)),C448=2017,_xlfn.IFS(D448=1,VLOOKUP(H448,[1]Film_Workers!$B$2:$BD$55,38,FALSE),D448=2,VLOOKUP(H448,[1]Film_Workers!$B$2:$BD$55,39,FALSE),D448=3,VLOOKUP(H448,[1]Film_Workers!$B$2:$BD$55,40,FALSE),D448=4,VLOOKUP(H448,[1]Film_Workers!$B$2:$BD$55,41,FALSE),D448=5,VLOOKUP(H448,[1]Film_Workers!$B$2:$BD$55,42,FALSE),D448=6,VLOOKUP(H448,[1]Film_Workers!$B$2:$BD$55,43,FALSE),D448=7,VLOOKUP(H448,[1]Film_Workers!$B$2:$BD$55,43,FALSE),D448=8,VLOOKUP(H448,[1]Film_Workers!$B$2:$BD$55,44,FALSE),D448=9,VLOOKUP(H448,[1]Film_Workers!$B$2:$BD$55,45,FALSE),D448=10,VLOOKUP(H448,[1]Film_Workers!$B$2:$BD$55,46,FALSE),D448=11,VLOOKUP(H448,[1]Film_Workers!$B$2:$BD$55,47,FALSE),D448=12,VLOOKUP(H448,[1]Film_Workers!$B$2:$BD$55,48)),C448=2018,_xlfn.IFS(D448=1,VLOOKUP(H448,[1]Film_Workers!$B$2:$BD$55,49,FALSE),D448=2,VLOOKUP(H448,[1]Film_Workers!$B$2:$BD$55,50,FALSE),D448=3,VLOOKUP(H448,[1]Film_Workers!$B$2:$BD$55,51,FALSE),D448=4,VLOOKUP(H448,[1]Film_Workers!$B$2:$BD$55,52,FALSE),D448=5,VLOOKUP(H448,[1]Film_Workers!$B$2:$BD$55,53,FALSE),D448=6,VLOOKUP(H448,[1]Film_Workers!$B$2:$BD$55,54)))</f>
        <v>#N/A</v>
      </c>
      <c r="W448" t="e">
        <f>_xlfn.IFS(C448=2014,_xlfn.IFS(D448=1,VLOOKUP(H448,[1]Priv_Workers!$B$2:$BD$55,2,FALSE),D448=2,VLOOKUP(H448,[1]Priv_Workers!$B$2:$BD$55,3,FALSE),D448=3,VLOOKUP(H448,[1]Priv_Workers!$B$2:$BD$55,4,FALSE),D448=4,VLOOKUP(H448,[1]Priv_Workers!$B$2:$BD$55,5,FALSE),D448=5,VLOOKUP(H448,[1]Priv_Workers!$B$2:$BD$55,6,FALSE),D448=6,VLOOKUP(H448,[1]Priv_Workers!$B$2:$BD$55,7,FALSE),D448=7,VLOOKUP(H448,[1]Priv_Workers!$B$2:$BD$55,8,FALSE),D448=8,VLOOKUP(H448,[1]Priv_Workers!$B$2:$BD$55,9,FALSE),D448=9,VLOOKUP(H448,[1]Priv_Workers!$B$2:$BD$55,10,FALSE),D448=10,VLOOKUP(H448,[1]Priv_Workers!$B$2:$BD$55,11,FALSE),D448=11,VLOOKUP(H448,[1]Priv_Workers!$B$2:$BD$55,12,FALSE),D448=12,VLOOKUP(H448,[1]Priv_Workers!$B$2:$BD$55,13,FALSE)),C448=2015,_xlfn.IFS(D448=1,VLOOKUP(H448,[1]Priv_Workers!$B$2:$BD$55,14,FALSE),D448=2,VLOOKUP(H448,[1]Priv_Workers!$B$2:$BD$55,15,FALSE),D448=3,VLOOKUP(H448,[1]Priv_Workers!$B$2:$BD$55,16,FALSE),D448=4,VLOOKUP(H448,[1]Priv_Workers!$B$2:$BD$55,17,FALSE),D448=5,VLOOKUP(H448,[1]Priv_Workers!$B$2:$BD$55,18,FALSE),D448=6,VLOOKUP(H448,[1]Priv_Workers!$B$2:$BD$55,19,FALSE),D448=7,VLOOKUP(H448,[1]Priv_Workers!$B$2:$BD$55,20,FALSE),D448=8,VLOOKUP(H448,[1]Priv_Workers!$B$2:$BD$55,21,FALSE),D448=9,VLOOKUP(H448,[1]Priv_Workers!$B$2:$BD$55,22,FALSE),D448=10,VLOOKUP(H448,[1]Priv_Workers!$B$2:$BD$55,23,FALSE),D448=11,VLOOKUP(H448,[1]Priv_Workers!$B$2:$BD$55,24,FALSE),D448=12,VLOOKUP(H448,[1]Priv_Workers!$B$2:$BD$55,25,FALSE)),C448=2016,_xlfn.IFS(D448=1,VLOOKUP(H448,[1]Priv_Workers!$B$2:$BD$55,26,FALSE),D448=2,VLOOKUP(H448,[1]Priv_Workers!$B$2:$BD$55,27,FALSE),D448=3,VLOOKUP(H448,[1]Priv_Workers!$B$2:$BD$55,28,FALSE),D448=4,VLOOKUP(H448,[1]Priv_Workers!$B$2:$BD$55,29,FALSE),D448=5,VLOOKUP(H448,[1]Priv_Workers!$B$2:$BD$55,30,FALSE),D448=6,VLOOKUP(H448,[1]Priv_Workers!$B$2:$BD$55,31,FALSE),D448=7,VLOOKUP(H448,[1]Priv_Workers!$B$2:$BD$55,32,FALSE),D448=8,VLOOKUP(H448,[1]Priv_Workers!$B$2:$BD$55,33,FALSE),D448=9,VLOOKUP(H448,[1]Priv_Workers!$B$2:$BD$55,34,FALSE),D448=10,VLOOKUP(H448,[1]Priv_Workers!$B$2:$BD$55,35,FALSE),D448=11,VLOOKUP(H448,[1]Priv_Workers!$B$2:$BD$55,36,FALSE),D448=12,VLOOKUP(H448,[1]Priv_Workers!$B$2:$BD$55,37,FALSE)),C448=2017,_xlfn.IFS(D448=1,VLOOKUP(H448,[1]Priv_Workers!$B$2:$BD$55,38,FALSE),D448=2,VLOOKUP(H448,[1]Priv_Workers!$B$2:$BD$55,39,FALSE),D448=3,VLOOKUP(H448,[1]Priv_Workers!$B$2:$BD$55,40,FALSE),D448=4,VLOOKUP(H448,[1]Priv_Workers!$B$2:$BD$55,41,FALSE),D448=5,VLOOKUP(H448,[1]Priv_Workers!$B$2:$BD$55,42,FALSE),D448=6,VLOOKUP(H448,[1]Priv_Workers!$B$2:$BD$55,43,FALSE),D448=7,VLOOKUP(H448,[1]Priv_Workers!$B$2:$BD$55,43,FALSE),D448=8,VLOOKUP(H448,[1]Priv_Workers!$B$2:$BD$55,44,FALSE),D448=9,VLOOKUP(H448,[1]Priv_Workers!$B$2:$BD$55,45,FALSE),D448=10,VLOOKUP(H448,[1]Priv_Workers!$B$2:$BD$55,46,FALSE),D448=11,VLOOKUP(H448,[1]Priv_Workers!$B$2:$BD$55,47,FALSE),D448=12,VLOOKUP(H448,[1]Priv_Workers!$B$2:$BD$55,48)),C448=2018,_xlfn.IFS(D448=1,VLOOKUP(H448,[1]Priv_Workers!$B$2:$BD$55,49,FALSE),D448=2,VLOOKUP(H448,[1]Priv_Workers!$B$2:$BD$55,50,FALSE),D448=3,VLOOKUP(H448,[1]Priv_Workers!$B$2:$BD$55,51,FALSE),D448=4,VLOOKUP(H448,[1]Priv_Workers!$B$2:$BD$55,52,FALSE),D448=5,VLOOKUP(H448,[1]Priv_Workers!$B$2:$BD$55,53,FALSE),D448=6,VLOOKUP(H448,[1]Priv_Workers!$B$2:$BD$55,54)))</f>
        <v>#N/A</v>
      </c>
      <c r="X448" s="3" t="e">
        <f t="shared" si="51"/>
        <v>#N/A</v>
      </c>
      <c r="Y448" s="2" t="e">
        <f>_xlfn.IFS(C448=2014, _xlfn.IFS(E448=1, VLOOKUP(H448, [1]Wage_Info!$B$2:$AH$55, 2, FALSE), E448=2, VLOOKUP(H448, [1]Wage_Info!$B$2:$AH$55, 3, FALSE), E448=3, VLOOKUP(H448, [1]Wage_Info!$B$2:$AH$55, 4, FALSE), E448=4, VLOOKUP(H448, [1]Wage_Info!$B$2:$AH$55, 5, FALSE)), C448=2015, _xlfn.IFS(E448=1, VLOOKUP(H448, [1]Wage_Info!$B$2:$AH$55, 6, FALSE), E448=2, VLOOKUP(H448, [1]Wage_Info!$B$2:$AH$55, 7, FALSE), E448=3, VLOOKUP(H448, [1]Wage_Info!$B$2:$AH$55, 8, FALSE), E448=4, VLOOKUP(H448, [1]Wage_Info!$B$2:$AH$55, 9, FALSE)), C448=2016, _xlfn.IFS(E448=1, VLOOKUP(H448, [1]Wage_Info!$B$2:$AH$55, 10, FALSE), E448=2, VLOOKUP(H448, [1]Wage_Info!$B$2:$AH$55, 11, FALSE), E448=3, VLOOKUP(H448, [1]Wage_Info!$B$2:$AH$55, 12, FALSE), E448=4, VLOOKUP(H448, [1]Wage_Info!$B$2:$AH$55, 13, FALSE)), C448=2017, _xlfn.IFS(E448=1, VLOOKUP(H448, [1]Wage_Info!$B$2:$AH$55, 14, FALSE), E448=2, VLOOKUP(H448, [1]Wage_Info!$B$2:$AH$55, 15, FALSE), E448=3, VLOOKUP(H448, [1]Wage_Info!$B$2:$AH$55, 16, FALSE), E448=4, VLOOKUP(H448, [1]Wage_Info!$B$2:$AH$55, 17, FALSE)), C448 = 2018, _xlfn.IFS(E448=1, VLOOKUP(H448, [1]Wage_Info!$B$2:$AH$55, 18, FALSE), E448=3, VLOOKUP(H448, [1]Wage_Info!$B$2:$AH$55, 19, FALSE)))</f>
        <v>#N/A</v>
      </c>
      <c r="Z448" s="2" t="e">
        <f>_xlfn.IFS(C448=2014, _xlfn.IFS(E448=1, VLOOKUP(H448, [1]Wage_Info!$B$2:$AL$55, 20, FALSE), E448=2, VLOOKUP(H448, [1]Wage_Info!$B$2:$AL$55, 21, FALSE), E448=3, VLOOKUP(H448, [1]Wage_Info!$B$2:$AL$55, 22, FALSE), E448=4, VLOOKUP(H448, [1]Wage_Info!$B$2:$AL$55, 23, FALSE)), C448=2015, _xlfn.IFS(E448=1, VLOOKUP(H448, [1]Wage_Info!$B$2:$AL$55, 24, FALSE), E448=2, VLOOKUP(H448, [1]Wage_Info!$B$2:$AL$55, 25, FALSE), E448=3, VLOOKUP(H448, [1]Wage_Info!$B$2:$AL$55, 26, FALSE), E448=4, VLOOKUP(H448, [1]Wage_Info!$B$2:$AL$55, 27, FALSE)), C448=2016, _xlfn.IFS(E448=1, VLOOKUP(H448, [1]Wage_Info!$B$2:$AL$55, 28, FALSE), E448=2, VLOOKUP(H448, [1]Wage_Info!$B$2:$AL$55, 29, FALSE), E448=3, VLOOKUP(H448, [1]Wage_Info!$B$2:$AL$55, 30, FALSE), E448=4, VLOOKUP(H448, [1]Wage_Info!$B$2:$AL$55, 31, FALSE)), C448=2017, _xlfn.IFS(E448=1, VLOOKUP(H448, [1]Wage_Info!$B$2:$AL$55, 32, FALSE), E448=2, VLOOKUP(H448, [1]Wage_Info!$B$2:$AL$55, 33, FALSE), E448=3, VLOOKUP(H448, [1]Wage_Info!$B$2:$AL$55, 34, FALSE), E448=4, VLOOKUP(H448, [1]Wage_Info!$B$2:$AL$55, 35, FALSE)), C448 = 2018, _xlfn.IFS(E448=1, VLOOKUP(H448, [1]Wage_Info!$B$2:$AL$55, 36, FALSE), E448=2, VLOOKUP(H448, [1]Wage_Info!$B$2:$AL$55, 37, FALSE)))</f>
        <v>#N/A</v>
      </c>
      <c r="AA448" s="4" t="e">
        <f t="shared" si="52"/>
        <v>#N/A</v>
      </c>
      <c r="AB448">
        <f>[1]Key!C448</f>
        <v>1</v>
      </c>
      <c r="AC448">
        <f t="shared" si="53"/>
        <v>0</v>
      </c>
      <c r="AD448">
        <f t="shared" si="54"/>
        <v>0</v>
      </c>
      <c r="AE448">
        <f t="shared" si="55"/>
        <v>0</v>
      </c>
      <c r="AF448">
        <f>[1]Key!D448</f>
        <v>0</v>
      </c>
    </row>
    <row r="449" spans="1:32" x14ac:dyDescent="0.3">
      <c r="A449">
        <v>448</v>
      </c>
      <c r="B449">
        <v>128</v>
      </c>
      <c r="C449">
        <v>2012</v>
      </c>
      <c r="D449">
        <v>9</v>
      </c>
      <c r="E449">
        <f t="shared" si="48"/>
        <v>3</v>
      </c>
      <c r="F449">
        <v>2015</v>
      </c>
      <c r="G449" t="s">
        <v>32</v>
      </c>
      <c r="H449" s="1">
        <f>VALUE(IF(G449="foreign",53,SUBSTITUTE(G449,G449,VLOOKUP(G449,[1]Key!$G$2:$H$55,2,))))</f>
        <v>53</v>
      </c>
      <c r="I449" t="s">
        <v>32</v>
      </c>
      <c r="J449">
        <f>VALUE(_xlfn.IFS(I449="foreign",53,I449="fictional",54, I449="unspecified", 55, NOT(OR(I449="foreign",I449="fictional")),SUBSTITUTE(I449,I449,VLOOKUP(I449,[1]Key!$G$2:$H$55,2,))))</f>
        <v>53</v>
      </c>
      <c r="K449">
        <f t="shared" si="49"/>
        <v>1</v>
      </c>
      <c r="L449">
        <f>VLOOKUP(H449, [1]Key!$H$2:$K$54, 2)</f>
        <v>0</v>
      </c>
      <c r="M449">
        <f>VLOOKUP(J449, [1]Key!$H$2:$K$54, 2)</f>
        <v>0</v>
      </c>
      <c r="N449">
        <f>VLOOKUP("*"&amp;G449&amp;"*",[1]Key!$N$2:$O$6,2,FALSE)</f>
        <v>0</v>
      </c>
      <c r="O449">
        <f>VLOOKUP("*"&amp;G449&amp;"*",[1]Key!$R$2:$S$11,2,FALSE)</f>
        <v>0</v>
      </c>
      <c r="P449">
        <v>1543</v>
      </c>
      <c r="Q449" s="2">
        <v>5000000</v>
      </c>
      <c r="R449" t="s">
        <v>33</v>
      </c>
      <c r="S449">
        <f>VLOOKUP(R449, [1]Key!$U$2:$V$27, 2, FALSE)</f>
        <v>1</v>
      </c>
      <c r="T449">
        <f t="shared" si="50"/>
        <v>0</v>
      </c>
      <c r="U449" t="e">
        <f>_xlfn.IFS(C449=2018, VLOOKUP(H449, '[1]State Pop'!$B$2:$G$55,6),C449=2017, VLOOKUP(H449, '[1]State Pop'!$B$2:$F$55,5),C449=2016, VLOOKUP(H449, '[1]State Pop'!$B$2:$F$55,4), C449=2015, VLOOKUP(H449, '[1]State Pop'!$B$2:$F$55,3), C449=2014, VLOOKUP(H449, '[1]State Pop'!$B$2:$F$55,2))</f>
        <v>#N/A</v>
      </c>
      <c r="V449" t="e">
        <f>_xlfn.IFS(C449=2014,_xlfn.IFS(D449=1,VLOOKUP(H449,[1]Film_Workers!$B$2:$BD$55,2,FALSE),D449=2,VLOOKUP(H449,[1]Film_Workers!$B$2:$BD$55,3,FALSE),D449=3,VLOOKUP(H449,[1]Film_Workers!$B$2:$BD$55,4,FALSE),D449=4,VLOOKUP(H449,[1]Film_Workers!$B$2:$BD$55,5,FALSE),D449=5,VLOOKUP(H449,[1]Film_Workers!$B$2:$BD$55,6,FALSE),D449=6,VLOOKUP(H449,[1]Film_Workers!$B$2:$BD$55,7,FALSE),D449=7,VLOOKUP(H449,[1]Film_Workers!$B$2:$BD$55,8,FALSE),D449=8,VLOOKUP(H449,[1]Film_Workers!$B$2:$BD$55,9,FALSE),D449=9,VLOOKUP(H449,[1]Film_Workers!$B$2:$BD$55,10,FALSE),D449=10,VLOOKUP(H449,[1]Film_Workers!$B$2:$BD$55,11,FALSE),D449=11,VLOOKUP(H449,[1]Film_Workers!$B$2:$BD$55,12,FALSE),D449=12,VLOOKUP(H449,[1]Film_Workers!$B$2:$BD$55,13,FALSE)),C449=2015,_xlfn.IFS(D449=1,VLOOKUP(H449,[1]Film_Workers!$B$2:$BD$55,14,FALSE),D449=2,VLOOKUP(H449,[1]Film_Workers!$B$2:$BD$55,15,FALSE),D449=3,VLOOKUP(H449,[1]Film_Workers!$B$2:$BD$55,16,FALSE),D449=4,VLOOKUP(H449,[1]Film_Workers!$B$2:$BD$55,17,FALSE),D449=5,VLOOKUP(H449,[1]Film_Workers!$B$2:$BD$55,18,FALSE),D449=6,VLOOKUP(H449,[1]Film_Workers!$B$2:$BD$55,19,FALSE),D449=7,VLOOKUP(H449,[1]Film_Workers!$B$2:$BD$55,20,FALSE),D449=8,VLOOKUP(H449,[1]Film_Workers!$B$2:$BD$55,21,FALSE),D449=9,VLOOKUP(H449,[1]Film_Workers!$B$2:$BD$55,22,FALSE),D449=10,VLOOKUP(H449,[1]Film_Workers!$B$2:$BD$55,23,FALSE),D449=11,VLOOKUP(H449,[1]Film_Workers!$B$2:$BD$55,24,FALSE),D449=12,VLOOKUP(H449,[1]Film_Workers!$B$2:$BD$55,25,FALSE)),C449=2016,_xlfn.IFS(D449=1,VLOOKUP(H449,[1]Film_Workers!$B$2:$BD$55,26,FALSE),D449=2,VLOOKUP(H449,[1]Film_Workers!$B$2:$BD$55,27,FALSE),D449=3,VLOOKUP(H449,[1]Film_Workers!$B$2:$BD$55,28,FALSE),D449=4,VLOOKUP(H449,[1]Film_Workers!$B$2:$BD$55,29,FALSE),D449=5,VLOOKUP(H449,[1]Film_Workers!$B$2:$BD$55,30,FALSE),D449=6,VLOOKUP(H449,[1]Film_Workers!$B$2:$BD$55,31,FALSE),D449=7,VLOOKUP(H449,[1]Film_Workers!$B$2:$BD$55,32,FALSE),D449=8,VLOOKUP(H449,[1]Film_Workers!$B$2:$BD$55,33,FALSE),D449=9,VLOOKUP(H449,[1]Film_Workers!$B$2:$BD$55,34,FALSE),D449=10,VLOOKUP(H449,[1]Film_Workers!$B$2:$BD$55,35,FALSE),D449=11,VLOOKUP(H449,[1]Film_Workers!$B$2:$BD$55,36,FALSE),D449=12,VLOOKUP(H449,[1]Film_Workers!$B$2:$BD$55,37,FALSE)),C449=2017,_xlfn.IFS(D449=1,VLOOKUP(H449,[1]Film_Workers!$B$2:$BD$55,38,FALSE),D449=2,VLOOKUP(H449,[1]Film_Workers!$B$2:$BD$55,39,FALSE),D449=3,VLOOKUP(H449,[1]Film_Workers!$B$2:$BD$55,40,FALSE),D449=4,VLOOKUP(H449,[1]Film_Workers!$B$2:$BD$55,41,FALSE),D449=5,VLOOKUP(H449,[1]Film_Workers!$B$2:$BD$55,42,FALSE),D449=6,VLOOKUP(H449,[1]Film_Workers!$B$2:$BD$55,43,FALSE),D449=7,VLOOKUP(H449,[1]Film_Workers!$B$2:$BD$55,43,FALSE),D449=8,VLOOKUP(H449,[1]Film_Workers!$B$2:$BD$55,44,FALSE),D449=9,VLOOKUP(H449,[1]Film_Workers!$B$2:$BD$55,45,FALSE),D449=10,VLOOKUP(H449,[1]Film_Workers!$B$2:$BD$55,46,FALSE),D449=11,VLOOKUP(H449,[1]Film_Workers!$B$2:$BD$55,47,FALSE),D449=12,VLOOKUP(H449,[1]Film_Workers!$B$2:$BD$55,48)),C449=2018,_xlfn.IFS(D449=1,VLOOKUP(H449,[1]Film_Workers!$B$2:$BD$55,49,FALSE),D449=2,VLOOKUP(H449,[1]Film_Workers!$B$2:$BD$55,50,FALSE),D449=3,VLOOKUP(H449,[1]Film_Workers!$B$2:$BD$55,51,FALSE),D449=4,VLOOKUP(H449,[1]Film_Workers!$B$2:$BD$55,52,FALSE),D449=5,VLOOKUP(H449,[1]Film_Workers!$B$2:$BD$55,53,FALSE),D449=6,VLOOKUP(H449,[1]Film_Workers!$B$2:$BD$55,54)))</f>
        <v>#N/A</v>
      </c>
      <c r="W449" t="e">
        <f>_xlfn.IFS(C449=2014,_xlfn.IFS(D449=1,VLOOKUP(H449,[1]Priv_Workers!$B$2:$BD$55,2,FALSE),D449=2,VLOOKUP(H449,[1]Priv_Workers!$B$2:$BD$55,3,FALSE),D449=3,VLOOKUP(H449,[1]Priv_Workers!$B$2:$BD$55,4,FALSE),D449=4,VLOOKUP(H449,[1]Priv_Workers!$B$2:$BD$55,5,FALSE),D449=5,VLOOKUP(H449,[1]Priv_Workers!$B$2:$BD$55,6,FALSE),D449=6,VLOOKUP(H449,[1]Priv_Workers!$B$2:$BD$55,7,FALSE),D449=7,VLOOKUP(H449,[1]Priv_Workers!$B$2:$BD$55,8,FALSE),D449=8,VLOOKUP(H449,[1]Priv_Workers!$B$2:$BD$55,9,FALSE),D449=9,VLOOKUP(H449,[1]Priv_Workers!$B$2:$BD$55,10,FALSE),D449=10,VLOOKUP(H449,[1]Priv_Workers!$B$2:$BD$55,11,FALSE),D449=11,VLOOKUP(H449,[1]Priv_Workers!$B$2:$BD$55,12,FALSE),D449=12,VLOOKUP(H449,[1]Priv_Workers!$B$2:$BD$55,13,FALSE)),C449=2015,_xlfn.IFS(D449=1,VLOOKUP(H449,[1]Priv_Workers!$B$2:$BD$55,14,FALSE),D449=2,VLOOKUP(H449,[1]Priv_Workers!$B$2:$BD$55,15,FALSE),D449=3,VLOOKUP(H449,[1]Priv_Workers!$B$2:$BD$55,16,FALSE),D449=4,VLOOKUP(H449,[1]Priv_Workers!$B$2:$BD$55,17,FALSE),D449=5,VLOOKUP(H449,[1]Priv_Workers!$B$2:$BD$55,18,FALSE),D449=6,VLOOKUP(H449,[1]Priv_Workers!$B$2:$BD$55,19,FALSE),D449=7,VLOOKUP(H449,[1]Priv_Workers!$B$2:$BD$55,20,FALSE),D449=8,VLOOKUP(H449,[1]Priv_Workers!$B$2:$BD$55,21,FALSE),D449=9,VLOOKUP(H449,[1]Priv_Workers!$B$2:$BD$55,22,FALSE),D449=10,VLOOKUP(H449,[1]Priv_Workers!$B$2:$BD$55,23,FALSE),D449=11,VLOOKUP(H449,[1]Priv_Workers!$B$2:$BD$55,24,FALSE),D449=12,VLOOKUP(H449,[1]Priv_Workers!$B$2:$BD$55,25,FALSE)),C449=2016,_xlfn.IFS(D449=1,VLOOKUP(H449,[1]Priv_Workers!$B$2:$BD$55,26,FALSE),D449=2,VLOOKUP(H449,[1]Priv_Workers!$B$2:$BD$55,27,FALSE),D449=3,VLOOKUP(H449,[1]Priv_Workers!$B$2:$BD$55,28,FALSE),D449=4,VLOOKUP(H449,[1]Priv_Workers!$B$2:$BD$55,29,FALSE),D449=5,VLOOKUP(H449,[1]Priv_Workers!$B$2:$BD$55,30,FALSE),D449=6,VLOOKUP(H449,[1]Priv_Workers!$B$2:$BD$55,31,FALSE),D449=7,VLOOKUP(H449,[1]Priv_Workers!$B$2:$BD$55,32,FALSE),D449=8,VLOOKUP(H449,[1]Priv_Workers!$B$2:$BD$55,33,FALSE),D449=9,VLOOKUP(H449,[1]Priv_Workers!$B$2:$BD$55,34,FALSE),D449=10,VLOOKUP(H449,[1]Priv_Workers!$B$2:$BD$55,35,FALSE),D449=11,VLOOKUP(H449,[1]Priv_Workers!$B$2:$BD$55,36,FALSE),D449=12,VLOOKUP(H449,[1]Priv_Workers!$B$2:$BD$55,37,FALSE)),C449=2017,_xlfn.IFS(D449=1,VLOOKUP(H449,[1]Priv_Workers!$B$2:$BD$55,38,FALSE),D449=2,VLOOKUP(H449,[1]Priv_Workers!$B$2:$BD$55,39,FALSE),D449=3,VLOOKUP(H449,[1]Priv_Workers!$B$2:$BD$55,40,FALSE),D449=4,VLOOKUP(H449,[1]Priv_Workers!$B$2:$BD$55,41,FALSE),D449=5,VLOOKUP(H449,[1]Priv_Workers!$B$2:$BD$55,42,FALSE),D449=6,VLOOKUP(H449,[1]Priv_Workers!$B$2:$BD$55,43,FALSE),D449=7,VLOOKUP(H449,[1]Priv_Workers!$B$2:$BD$55,43,FALSE),D449=8,VLOOKUP(H449,[1]Priv_Workers!$B$2:$BD$55,44,FALSE),D449=9,VLOOKUP(H449,[1]Priv_Workers!$B$2:$BD$55,45,FALSE),D449=10,VLOOKUP(H449,[1]Priv_Workers!$B$2:$BD$55,46,FALSE),D449=11,VLOOKUP(H449,[1]Priv_Workers!$B$2:$BD$55,47,FALSE),D449=12,VLOOKUP(H449,[1]Priv_Workers!$B$2:$BD$55,48)),C449=2018,_xlfn.IFS(D449=1,VLOOKUP(H449,[1]Priv_Workers!$B$2:$BD$55,49,FALSE),D449=2,VLOOKUP(H449,[1]Priv_Workers!$B$2:$BD$55,50,FALSE),D449=3,VLOOKUP(H449,[1]Priv_Workers!$B$2:$BD$55,51,FALSE),D449=4,VLOOKUP(H449,[1]Priv_Workers!$B$2:$BD$55,52,FALSE),D449=5,VLOOKUP(H449,[1]Priv_Workers!$B$2:$BD$55,53,FALSE),D449=6,VLOOKUP(H449,[1]Priv_Workers!$B$2:$BD$55,54)))</f>
        <v>#N/A</v>
      </c>
      <c r="X449" s="3" t="e">
        <f t="shared" si="51"/>
        <v>#N/A</v>
      </c>
      <c r="Y449" s="2" t="e">
        <f>_xlfn.IFS(C449=2014, _xlfn.IFS(E449=1, VLOOKUP(H449, [1]Wage_Info!$B$2:$AH$55, 2, FALSE), E449=2, VLOOKUP(H449, [1]Wage_Info!$B$2:$AH$55, 3, FALSE), E449=3, VLOOKUP(H449, [1]Wage_Info!$B$2:$AH$55, 4, FALSE), E449=4, VLOOKUP(H449, [1]Wage_Info!$B$2:$AH$55, 5, FALSE)), C449=2015, _xlfn.IFS(E449=1, VLOOKUP(H449, [1]Wage_Info!$B$2:$AH$55, 6, FALSE), E449=2, VLOOKUP(H449, [1]Wage_Info!$B$2:$AH$55, 7, FALSE), E449=3, VLOOKUP(H449, [1]Wage_Info!$B$2:$AH$55, 8, FALSE), E449=4, VLOOKUP(H449, [1]Wage_Info!$B$2:$AH$55, 9, FALSE)), C449=2016, _xlfn.IFS(E449=1, VLOOKUP(H449, [1]Wage_Info!$B$2:$AH$55, 10, FALSE), E449=2, VLOOKUP(H449, [1]Wage_Info!$B$2:$AH$55, 11, FALSE), E449=3, VLOOKUP(H449, [1]Wage_Info!$B$2:$AH$55, 12, FALSE), E449=4, VLOOKUP(H449, [1]Wage_Info!$B$2:$AH$55, 13, FALSE)), C449=2017, _xlfn.IFS(E449=1, VLOOKUP(H449, [1]Wage_Info!$B$2:$AH$55, 14, FALSE), E449=2, VLOOKUP(H449, [1]Wage_Info!$B$2:$AH$55, 15, FALSE), E449=3, VLOOKUP(H449, [1]Wage_Info!$B$2:$AH$55, 16, FALSE), E449=4, VLOOKUP(H449, [1]Wage_Info!$B$2:$AH$55, 17, FALSE)), C449 = 2018, _xlfn.IFS(E449=1, VLOOKUP(H449, [1]Wage_Info!$B$2:$AH$55, 18, FALSE), E449=3, VLOOKUP(H449, [1]Wage_Info!$B$2:$AH$55, 19, FALSE)))</f>
        <v>#N/A</v>
      </c>
      <c r="Z449" s="2" t="e">
        <f>_xlfn.IFS(C449=2014, _xlfn.IFS(E449=1, VLOOKUP(H449, [1]Wage_Info!$B$2:$AL$55, 20, FALSE), E449=2, VLOOKUP(H449, [1]Wage_Info!$B$2:$AL$55, 21, FALSE), E449=3, VLOOKUP(H449, [1]Wage_Info!$B$2:$AL$55, 22, FALSE), E449=4, VLOOKUP(H449, [1]Wage_Info!$B$2:$AL$55, 23, FALSE)), C449=2015, _xlfn.IFS(E449=1, VLOOKUP(H449, [1]Wage_Info!$B$2:$AL$55, 24, FALSE), E449=2, VLOOKUP(H449, [1]Wage_Info!$B$2:$AL$55, 25, FALSE), E449=3, VLOOKUP(H449, [1]Wage_Info!$B$2:$AL$55, 26, FALSE), E449=4, VLOOKUP(H449, [1]Wage_Info!$B$2:$AL$55, 27, FALSE)), C449=2016, _xlfn.IFS(E449=1, VLOOKUP(H449, [1]Wage_Info!$B$2:$AL$55, 28, FALSE), E449=2, VLOOKUP(H449, [1]Wage_Info!$B$2:$AL$55, 29, FALSE), E449=3, VLOOKUP(H449, [1]Wage_Info!$B$2:$AL$55, 30, FALSE), E449=4, VLOOKUP(H449, [1]Wage_Info!$B$2:$AL$55, 31, FALSE)), C449=2017, _xlfn.IFS(E449=1, VLOOKUP(H449, [1]Wage_Info!$B$2:$AL$55, 32, FALSE), E449=2, VLOOKUP(H449, [1]Wage_Info!$B$2:$AL$55, 33, FALSE), E449=3, VLOOKUP(H449, [1]Wage_Info!$B$2:$AL$55, 34, FALSE), E449=4, VLOOKUP(H449, [1]Wage_Info!$B$2:$AL$55, 35, FALSE)), C449 = 2018, _xlfn.IFS(E449=1, VLOOKUP(H449, [1]Wage_Info!$B$2:$AL$55, 36, FALSE), E449=2, VLOOKUP(H449, [1]Wage_Info!$B$2:$AL$55, 37, FALSE)))</f>
        <v>#N/A</v>
      </c>
      <c r="AA449" s="4" t="e">
        <f t="shared" si="52"/>
        <v>#N/A</v>
      </c>
      <c r="AB449">
        <f>[1]Key!C449</f>
        <v>1</v>
      </c>
      <c r="AC449">
        <f t="shared" si="53"/>
        <v>0</v>
      </c>
      <c r="AD449">
        <f t="shared" si="54"/>
        <v>0</v>
      </c>
      <c r="AE449">
        <f t="shared" si="55"/>
        <v>0</v>
      </c>
      <c r="AF449">
        <f>[1]Key!D449</f>
        <v>0</v>
      </c>
    </row>
    <row r="450" spans="1:32" x14ac:dyDescent="0.3">
      <c r="A450">
        <v>449</v>
      </c>
      <c r="B450">
        <v>129</v>
      </c>
      <c r="C450">
        <v>2014</v>
      </c>
      <c r="D450">
        <v>5</v>
      </c>
      <c r="E450">
        <f t="shared" ref="E450:E513" si="56">_xlfn.IFS(OR(D450=1,D450= 2,D450= 3), 1, OR(D450=4,D450=5,D450=6), 2, OR(D450=7,D450=8,D450=9), 3, OR(D450=10,D450= 11,D450= 12), 4)</f>
        <v>2</v>
      </c>
      <c r="F450">
        <v>2015</v>
      </c>
      <c r="G450" t="s">
        <v>40</v>
      </c>
      <c r="H450" s="1">
        <f>VALUE(IF(G450="foreign",53,SUBSTITUTE(G450,G450,VLOOKUP(G450,[1]Key!$G$2:$H$55,2,))))</f>
        <v>5</v>
      </c>
      <c r="I450" t="s">
        <v>47</v>
      </c>
      <c r="J450">
        <f>VALUE(_xlfn.IFS(I450="foreign",53,I450="fictional",54, I450="unspecified", 55, NOT(OR(I450="foreign",I450="fictional")),SUBSTITUTE(I450,I450,VLOOKUP(I450,[1]Key!$G$2:$H$55,2,))))</f>
        <v>55</v>
      </c>
      <c r="K450">
        <f t="shared" ref="K450:K513" si="57">IF(H450=J450,1,0)</f>
        <v>0</v>
      </c>
      <c r="L450">
        <f>VLOOKUP(H450, [1]Key!$H$2:$K$54, 2)</f>
        <v>3</v>
      </c>
      <c r="M450">
        <f>VLOOKUP(J450, [1]Key!$H$2:$K$54, 2)</f>
        <v>0</v>
      </c>
      <c r="N450">
        <f>VLOOKUP("*"&amp;G450&amp;"*",[1]Key!$N$2:$O$6,2,FALSE)</f>
        <v>4</v>
      </c>
      <c r="O450">
        <f>VLOOKUP("*"&amp;G450&amp;"*",[1]Key!$R$2:$S$11,2,FALSE)</f>
        <v>6</v>
      </c>
      <c r="P450">
        <v>1509</v>
      </c>
      <c r="Q450" s="2">
        <v>24000000</v>
      </c>
      <c r="R450" t="s">
        <v>42</v>
      </c>
      <c r="S450">
        <f>VLOOKUP(R450, [1]Key!$U$2:$V$27, 2, FALSE)</f>
        <v>5</v>
      </c>
      <c r="T450">
        <f t="shared" ref="T450:T513" si="58">IF(S450 &lt; 7, 0, 1)</f>
        <v>0</v>
      </c>
      <c r="U450">
        <f>_xlfn.IFS(C450=2018, VLOOKUP(H450, '[1]State Pop'!$B$2:$G$55,6),C450=2017, VLOOKUP(H450, '[1]State Pop'!$B$2:$F$55,5),C450=2016, VLOOKUP(H450, '[1]State Pop'!$B$2:$F$55,4), C450=2015, VLOOKUP(H450, '[1]State Pop'!$B$2:$F$55,3), C450=2014, VLOOKUP(H450, '[1]State Pop'!$B$2:$F$55,2))</f>
        <v>38701278</v>
      </c>
      <c r="V450">
        <f>_xlfn.IFS(C450=2014,_xlfn.IFS(D450=1,VLOOKUP(H450,[1]Film_Workers!$B$2:$BD$55,2,FALSE),D450=2,VLOOKUP(H450,[1]Film_Workers!$B$2:$BD$55,3,FALSE),D450=3,VLOOKUP(H450,[1]Film_Workers!$B$2:$BD$55,4,FALSE),D450=4,VLOOKUP(H450,[1]Film_Workers!$B$2:$BD$55,5,FALSE),D450=5,VLOOKUP(H450,[1]Film_Workers!$B$2:$BD$55,6,FALSE),D450=6,VLOOKUP(H450,[1]Film_Workers!$B$2:$BD$55,7,FALSE),D450=7,VLOOKUP(H450,[1]Film_Workers!$B$2:$BD$55,8,FALSE),D450=8,VLOOKUP(H450,[1]Film_Workers!$B$2:$BD$55,9,FALSE),D450=9,VLOOKUP(H450,[1]Film_Workers!$B$2:$BD$55,10,FALSE),D450=10,VLOOKUP(H450,[1]Film_Workers!$B$2:$BD$55,11,FALSE),D450=11,VLOOKUP(H450,[1]Film_Workers!$B$2:$BD$55,12,FALSE),D450=12,VLOOKUP(H450,[1]Film_Workers!$B$2:$BD$55,13,FALSE)),C450=2015,_xlfn.IFS(D450=1,VLOOKUP(H450,[1]Film_Workers!$B$2:$BD$55,14,FALSE),D450=2,VLOOKUP(H450,[1]Film_Workers!$B$2:$BD$55,15,FALSE),D450=3,VLOOKUP(H450,[1]Film_Workers!$B$2:$BD$55,16,FALSE),D450=4,VLOOKUP(H450,[1]Film_Workers!$B$2:$BD$55,17,FALSE),D450=5,VLOOKUP(H450,[1]Film_Workers!$B$2:$BD$55,18,FALSE),D450=6,VLOOKUP(H450,[1]Film_Workers!$B$2:$BD$55,19,FALSE),D450=7,VLOOKUP(H450,[1]Film_Workers!$B$2:$BD$55,20,FALSE),D450=8,VLOOKUP(H450,[1]Film_Workers!$B$2:$BD$55,21,FALSE),D450=9,VLOOKUP(H450,[1]Film_Workers!$B$2:$BD$55,22,FALSE),D450=10,VLOOKUP(H450,[1]Film_Workers!$B$2:$BD$55,23,FALSE),D450=11,VLOOKUP(H450,[1]Film_Workers!$B$2:$BD$55,24,FALSE),D450=12,VLOOKUP(H450,[1]Film_Workers!$B$2:$BD$55,25,FALSE)),C450=2016,_xlfn.IFS(D450=1,VLOOKUP(H450,[1]Film_Workers!$B$2:$BD$55,26,FALSE),D450=2,VLOOKUP(H450,[1]Film_Workers!$B$2:$BD$55,27,FALSE),D450=3,VLOOKUP(H450,[1]Film_Workers!$B$2:$BD$55,28,FALSE),D450=4,VLOOKUP(H450,[1]Film_Workers!$B$2:$BD$55,29,FALSE),D450=5,VLOOKUP(H450,[1]Film_Workers!$B$2:$BD$55,30,FALSE),D450=6,VLOOKUP(H450,[1]Film_Workers!$B$2:$BD$55,31,FALSE),D450=7,VLOOKUP(H450,[1]Film_Workers!$B$2:$BD$55,32,FALSE),D450=8,VLOOKUP(H450,[1]Film_Workers!$B$2:$BD$55,33,FALSE),D450=9,VLOOKUP(H450,[1]Film_Workers!$B$2:$BD$55,34,FALSE),D450=10,VLOOKUP(H450,[1]Film_Workers!$B$2:$BD$55,35,FALSE),D450=11,VLOOKUP(H450,[1]Film_Workers!$B$2:$BD$55,36,FALSE),D450=12,VLOOKUP(H450,[1]Film_Workers!$B$2:$BD$55,37,FALSE)),C450=2017,_xlfn.IFS(D450=1,VLOOKUP(H450,[1]Film_Workers!$B$2:$BD$55,38,FALSE),D450=2,VLOOKUP(H450,[1]Film_Workers!$B$2:$BD$55,39,FALSE),D450=3,VLOOKUP(H450,[1]Film_Workers!$B$2:$BD$55,40,FALSE),D450=4,VLOOKUP(H450,[1]Film_Workers!$B$2:$BD$55,41,FALSE),D450=5,VLOOKUP(H450,[1]Film_Workers!$B$2:$BD$55,42,FALSE),D450=6,VLOOKUP(H450,[1]Film_Workers!$B$2:$BD$55,43,FALSE),D450=7,VLOOKUP(H450,[1]Film_Workers!$B$2:$BD$55,43,FALSE),D450=8,VLOOKUP(H450,[1]Film_Workers!$B$2:$BD$55,44,FALSE),D450=9,VLOOKUP(H450,[1]Film_Workers!$B$2:$BD$55,45,FALSE),D450=10,VLOOKUP(H450,[1]Film_Workers!$B$2:$BD$55,46,FALSE),D450=11,VLOOKUP(H450,[1]Film_Workers!$B$2:$BD$55,47,FALSE),D450=12,VLOOKUP(H450,[1]Film_Workers!$B$2:$BD$55,48)),C450=2018,_xlfn.IFS(D450=1,VLOOKUP(H450,[1]Film_Workers!$B$2:$BD$55,49,FALSE),D450=2,VLOOKUP(H450,[1]Film_Workers!$B$2:$BD$55,50,FALSE),D450=3,VLOOKUP(H450,[1]Film_Workers!$B$2:$BD$55,51,FALSE),D450=4,VLOOKUP(H450,[1]Film_Workers!$B$2:$BD$55,52,FALSE),D450=5,VLOOKUP(H450,[1]Film_Workers!$B$2:$BD$55,53,FALSE),D450=6,VLOOKUP(H450,[1]Film_Workers!$B$2:$BD$55,54)))</f>
        <v>109226</v>
      </c>
      <c r="W450">
        <f>_xlfn.IFS(C450=2014,_xlfn.IFS(D450=1,VLOOKUP(H450,[1]Priv_Workers!$B$2:$BD$55,2,FALSE),D450=2,VLOOKUP(H450,[1]Priv_Workers!$B$2:$BD$55,3,FALSE),D450=3,VLOOKUP(H450,[1]Priv_Workers!$B$2:$BD$55,4,FALSE),D450=4,VLOOKUP(H450,[1]Priv_Workers!$B$2:$BD$55,5,FALSE),D450=5,VLOOKUP(H450,[1]Priv_Workers!$B$2:$BD$55,6,FALSE),D450=6,VLOOKUP(H450,[1]Priv_Workers!$B$2:$BD$55,7,FALSE),D450=7,VLOOKUP(H450,[1]Priv_Workers!$B$2:$BD$55,8,FALSE),D450=8,VLOOKUP(H450,[1]Priv_Workers!$B$2:$BD$55,9,FALSE),D450=9,VLOOKUP(H450,[1]Priv_Workers!$B$2:$BD$55,10,FALSE),D450=10,VLOOKUP(H450,[1]Priv_Workers!$B$2:$BD$55,11,FALSE),D450=11,VLOOKUP(H450,[1]Priv_Workers!$B$2:$BD$55,12,FALSE),D450=12,VLOOKUP(H450,[1]Priv_Workers!$B$2:$BD$55,13,FALSE)),C450=2015,_xlfn.IFS(D450=1,VLOOKUP(H450,[1]Priv_Workers!$B$2:$BD$55,14,FALSE),D450=2,VLOOKUP(H450,[1]Priv_Workers!$B$2:$BD$55,15,FALSE),D450=3,VLOOKUP(H450,[1]Priv_Workers!$B$2:$BD$55,16,FALSE),D450=4,VLOOKUP(H450,[1]Priv_Workers!$B$2:$BD$55,17,FALSE),D450=5,VLOOKUP(H450,[1]Priv_Workers!$B$2:$BD$55,18,FALSE),D450=6,VLOOKUP(H450,[1]Priv_Workers!$B$2:$BD$55,19,FALSE),D450=7,VLOOKUP(H450,[1]Priv_Workers!$B$2:$BD$55,20,FALSE),D450=8,VLOOKUP(H450,[1]Priv_Workers!$B$2:$BD$55,21,FALSE),D450=9,VLOOKUP(H450,[1]Priv_Workers!$B$2:$BD$55,22,FALSE),D450=10,VLOOKUP(H450,[1]Priv_Workers!$B$2:$BD$55,23,FALSE),D450=11,VLOOKUP(H450,[1]Priv_Workers!$B$2:$BD$55,24,FALSE),D450=12,VLOOKUP(H450,[1]Priv_Workers!$B$2:$BD$55,25,FALSE)),C450=2016,_xlfn.IFS(D450=1,VLOOKUP(H450,[1]Priv_Workers!$B$2:$BD$55,26,FALSE),D450=2,VLOOKUP(H450,[1]Priv_Workers!$B$2:$BD$55,27,FALSE),D450=3,VLOOKUP(H450,[1]Priv_Workers!$B$2:$BD$55,28,FALSE),D450=4,VLOOKUP(H450,[1]Priv_Workers!$B$2:$BD$55,29,FALSE),D450=5,VLOOKUP(H450,[1]Priv_Workers!$B$2:$BD$55,30,FALSE),D450=6,VLOOKUP(H450,[1]Priv_Workers!$B$2:$BD$55,31,FALSE),D450=7,VLOOKUP(H450,[1]Priv_Workers!$B$2:$BD$55,32,FALSE),D450=8,VLOOKUP(H450,[1]Priv_Workers!$B$2:$BD$55,33,FALSE),D450=9,VLOOKUP(H450,[1]Priv_Workers!$B$2:$BD$55,34,FALSE),D450=10,VLOOKUP(H450,[1]Priv_Workers!$B$2:$BD$55,35,FALSE),D450=11,VLOOKUP(H450,[1]Priv_Workers!$B$2:$BD$55,36,FALSE),D450=12,VLOOKUP(H450,[1]Priv_Workers!$B$2:$BD$55,37,FALSE)),C450=2017,_xlfn.IFS(D450=1,VLOOKUP(H450,[1]Priv_Workers!$B$2:$BD$55,38,FALSE),D450=2,VLOOKUP(H450,[1]Priv_Workers!$B$2:$BD$55,39,FALSE),D450=3,VLOOKUP(H450,[1]Priv_Workers!$B$2:$BD$55,40,FALSE),D450=4,VLOOKUP(H450,[1]Priv_Workers!$B$2:$BD$55,41,FALSE),D450=5,VLOOKUP(H450,[1]Priv_Workers!$B$2:$BD$55,42,FALSE),D450=6,VLOOKUP(H450,[1]Priv_Workers!$B$2:$BD$55,43,FALSE),D450=7,VLOOKUP(H450,[1]Priv_Workers!$B$2:$BD$55,43,FALSE),D450=8,VLOOKUP(H450,[1]Priv_Workers!$B$2:$BD$55,44,FALSE),D450=9,VLOOKUP(H450,[1]Priv_Workers!$B$2:$BD$55,45,FALSE),D450=10,VLOOKUP(H450,[1]Priv_Workers!$B$2:$BD$55,46,FALSE),D450=11,VLOOKUP(H450,[1]Priv_Workers!$B$2:$BD$55,47,FALSE),D450=12,VLOOKUP(H450,[1]Priv_Workers!$B$2:$BD$55,48)),C450=2018,_xlfn.IFS(D450=1,VLOOKUP(H450,[1]Priv_Workers!$B$2:$BD$55,49,FALSE),D450=2,VLOOKUP(H450,[1]Priv_Workers!$B$2:$BD$55,50,FALSE),D450=3,VLOOKUP(H450,[1]Priv_Workers!$B$2:$BD$55,51,FALSE),D450=4,VLOOKUP(H450,[1]Priv_Workers!$B$2:$BD$55,52,FALSE),D450=5,VLOOKUP(H450,[1]Priv_Workers!$B$2:$BD$55,53,FALSE),D450=6,VLOOKUP(H450,[1]Priv_Workers!$B$2:$BD$55,54)))</f>
        <v>13496554</v>
      </c>
      <c r="X450" s="3">
        <f t="shared" ref="X450:X513" si="59">V450/W450</f>
        <v>8.092880597521411E-3</v>
      </c>
      <c r="Y450" s="2">
        <f>_xlfn.IFS(C450=2014, _xlfn.IFS(E450=1, VLOOKUP(H450, [1]Wage_Info!$B$2:$AH$55, 2, FALSE), E450=2, VLOOKUP(H450, [1]Wage_Info!$B$2:$AH$55, 3, FALSE), E450=3, VLOOKUP(H450, [1]Wage_Info!$B$2:$AH$55, 4, FALSE), E450=4, VLOOKUP(H450, [1]Wage_Info!$B$2:$AH$55, 5, FALSE)), C450=2015, _xlfn.IFS(E450=1, VLOOKUP(H450, [1]Wage_Info!$B$2:$AH$55, 6, FALSE), E450=2, VLOOKUP(H450, [1]Wage_Info!$B$2:$AH$55, 7, FALSE), E450=3, VLOOKUP(H450, [1]Wage_Info!$B$2:$AH$55, 8, FALSE), E450=4, VLOOKUP(H450, [1]Wage_Info!$B$2:$AH$55, 9, FALSE)), C450=2016, _xlfn.IFS(E450=1, VLOOKUP(H450, [1]Wage_Info!$B$2:$AH$55, 10, FALSE), E450=2, VLOOKUP(H450, [1]Wage_Info!$B$2:$AH$55, 11, FALSE), E450=3, VLOOKUP(H450, [1]Wage_Info!$B$2:$AH$55, 12, FALSE), E450=4, VLOOKUP(H450, [1]Wage_Info!$B$2:$AH$55, 13, FALSE)), C450=2017, _xlfn.IFS(E450=1, VLOOKUP(H450, [1]Wage_Info!$B$2:$AH$55, 14, FALSE), E450=2, VLOOKUP(H450, [1]Wage_Info!$B$2:$AH$55, 15, FALSE), E450=3, VLOOKUP(H450, [1]Wage_Info!$B$2:$AH$55, 16, FALSE), E450=4, VLOOKUP(H450, [1]Wage_Info!$B$2:$AH$55, 17, FALSE)), C450 = 2018, _xlfn.IFS(E450=1, VLOOKUP(H450, [1]Wage_Info!$B$2:$AH$55, 18, FALSE), E450=3, VLOOKUP(H450, [1]Wage_Info!$B$2:$AH$55, 19, FALSE)))</f>
        <v>2677662977</v>
      </c>
      <c r="Z450" s="2">
        <f>_xlfn.IFS(C450=2014, _xlfn.IFS(E450=1, VLOOKUP(H450, [1]Wage_Info!$B$2:$AL$55, 20, FALSE), E450=2, VLOOKUP(H450, [1]Wage_Info!$B$2:$AL$55, 21, FALSE), E450=3, VLOOKUP(H450, [1]Wage_Info!$B$2:$AL$55, 22, FALSE), E450=4, VLOOKUP(H450, [1]Wage_Info!$B$2:$AL$55, 23, FALSE)), C450=2015, _xlfn.IFS(E450=1, VLOOKUP(H450, [1]Wage_Info!$B$2:$AL$55, 24, FALSE), E450=2, VLOOKUP(H450, [1]Wage_Info!$B$2:$AL$55, 25, FALSE), E450=3, VLOOKUP(H450, [1]Wage_Info!$B$2:$AL$55, 26, FALSE), E450=4, VLOOKUP(H450, [1]Wage_Info!$B$2:$AL$55, 27, FALSE)), C450=2016, _xlfn.IFS(E450=1, VLOOKUP(H450, [1]Wage_Info!$B$2:$AL$55, 28, FALSE), E450=2, VLOOKUP(H450, [1]Wage_Info!$B$2:$AL$55, 29, FALSE), E450=3, VLOOKUP(H450, [1]Wage_Info!$B$2:$AL$55, 30, FALSE), E450=4, VLOOKUP(H450, [1]Wage_Info!$B$2:$AL$55, 31, FALSE)), C450=2017, _xlfn.IFS(E450=1, VLOOKUP(H450, [1]Wage_Info!$B$2:$AL$55, 32, FALSE), E450=2, VLOOKUP(H450, [1]Wage_Info!$B$2:$AL$55, 33, FALSE), E450=3, VLOOKUP(H450, [1]Wage_Info!$B$2:$AL$55, 34, FALSE), E450=4, VLOOKUP(H450, [1]Wage_Info!$B$2:$AL$55, 35, FALSE)), C450 = 2018, _xlfn.IFS(E450=1, VLOOKUP(H450, [1]Wage_Info!$B$2:$AL$55, 36, FALSE), E450=2, VLOOKUP(H450, [1]Wage_Info!$B$2:$AL$55, 37, FALSE)))</f>
        <v>184839785779</v>
      </c>
      <c r="AA450" s="4">
        <f t="shared" ref="AA450:AA513" si="60">Y450/Z450</f>
        <v>1.4486399482206144E-2</v>
      </c>
      <c r="AB450">
        <f>[1]Key!C450</f>
        <v>1</v>
      </c>
      <c r="AC450">
        <f t="shared" ref="AC450:AC513" si="61">IF(G450="CA", 1, 0)</f>
        <v>1</v>
      </c>
      <c r="AD450">
        <f t="shared" ref="AD450:AD513" si="62">IF(G450="NY", 1, 0)</f>
        <v>0</v>
      </c>
      <c r="AE450">
        <f t="shared" ref="AE450:AE513" si="63">AC450+AD450</f>
        <v>1</v>
      </c>
      <c r="AF450">
        <f>[1]Key!D450</f>
        <v>0</v>
      </c>
    </row>
    <row r="451" spans="1:32" x14ac:dyDescent="0.3">
      <c r="A451">
        <v>450</v>
      </c>
      <c r="B451">
        <v>130</v>
      </c>
      <c r="E451" t="e">
        <f t="shared" si="56"/>
        <v>#N/A</v>
      </c>
      <c r="F451">
        <v>2015</v>
      </c>
      <c r="G451" t="s">
        <v>117</v>
      </c>
      <c r="H451" s="1">
        <f>VALUE(IF(G451="foreign",53,SUBSTITUTE(G451,G451,VLOOKUP(G451,[1]Key!$G$2:$H$55,2,))))</f>
        <v>23</v>
      </c>
      <c r="I451" t="s">
        <v>47</v>
      </c>
      <c r="J451">
        <f>VALUE(_xlfn.IFS(I451="foreign",53,I451="fictional",54, I451="unspecified", 55, NOT(OR(I451="foreign",I451="fictional")),SUBSTITUTE(I451,I451,VLOOKUP(I451,[1]Key!$G$2:$H$55,2,))))</f>
        <v>55</v>
      </c>
      <c r="K451">
        <f t="shared" si="57"/>
        <v>0</v>
      </c>
      <c r="L451">
        <f>VLOOKUP(H451, [1]Key!$H$2:$K$54, 2)</f>
        <v>0</v>
      </c>
      <c r="M451">
        <f>VLOOKUP(J451, [1]Key!$H$2:$K$54, 2)</f>
        <v>0</v>
      </c>
      <c r="N451">
        <f>VLOOKUP("*"&amp;G451&amp;"*",[1]Key!$N$2:$O$6,2,FALSE)</f>
        <v>1</v>
      </c>
      <c r="O451">
        <f>VLOOKUP("*"&amp;G451&amp;"*",[1]Key!$R$2:$S$11,2,FALSE)</f>
        <v>1</v>
      </c>
      <c r="P451">
        <v>1356</v>
      </c>
      <c r="Q451" s="2">
        <v>2300000</v>
      </c>
      <c r="R451" t="s">
        <v>81</v>
      </c>
      <c r="S451">
        <f>VLOOKUP(R451, [1]Key!$U$2:$V$27, 2, FALSE)</f>
        <v>12</v>
      </c>
      <c r="T451">
        <f t="shared" si="58"/>
        <v>1</v>
      </c>
      <c r="U451" t="e">
        <f>_xlfn.IFS(C451=2018, VLOOKUP(H451, '[1]State Pop'!$B$2:$G$55,6),C451=2017, VLOOKUP(H451, '[1]State Pop'!$B$2:$F$55,5),C451=2016, VLOOKUP(H451, '[1]State Pop'!$B$2:$F$55,4), C451=2015, VLOOKUP(H451, '[1]State Pop'!$B$2:$F$55,3), C451=2014, VLOOKUP(H451, '[1]State Pop'!$B$2:$F$55,2))</f>
        <v>#N/A</v>
      </c>
      <c r="V451" t="e">
        <f>_xlfn.IFS(C451=2014,_xlfn.IFS(D451=1,VLOOKUP(H451,[1]Film_Workers!$B$2:$BD$55,2,FALSE),D451=2,VLOOKUP(H451,[1]Film_Workers!$B$2:$BD$55,3,FALSE),D451=3,VLOOKUP(H451,[1]Film_Workers!$B$2:$BD$55,4,FALSE),D451=4,VLOOKUP(H451,[1]Film_Workers!$B$2:$BD$55,5,FALSE),D451=5,VLOOKUP(H451,[1]Film_Workers!$B$2:$BD$55,6,FALSE),D451=6,VLOOKUP(H451,[1]Film_Workers!$B$2:$BD$55,7,FALSE),D451=7,VLOOKUP(H451,[1]Film_Workers!$B$2:$BD$55,8,FALSE),D451=8,VLOOKUP(H451,[1]Film_Workers!$B$2:$BD$55,9,FALSE),D451=9,VLOOKUP(H451,[1]Film_Workers!$B$2:$BD$55,10,FALSE),D451=10,VLOOKUP(H451,[1]Film_Workers!$B$2:$BD$55,11,FALSE),D451=11,VLOOKUP(H451,[1]Film_Workers!$B$2:$BD$55,12,FALSE),D451=12,VLOOKUP(H451,[1]Film_Workers!$B$2:$BD$55,13,FALSE)),C451=2015,_xlfn.IFS(D451=1,VLOOKUP(H451,[1]Film_Workers!$B$2:$BD$55,14,FALSE),D451=2,VLOOKUP(H451,[1]Film_Workers!$B$2:$BD$55,15,FALSE),D451=3,VLOOKUP(H451,[1]Film_Workers!$B$2:$BD$55,16,FALSE),D451=4,VLOOKUP(H451,[1]Film_Workers!$B$2:$BD$55,17,FALSE),D451=5,VLOOKUP(H451,[1]Film_Workers!$B$2:$BD$55,18,FALSE),D451=6,VLOOKUP(H451,[1]Film_Workers!$B$2:$BD$55,19,FALSE),D451=7,VLOOKUP(H451,[1]Film_Workers!$B$2:$BD$55,20,FALSE),D451=8,VLOOKUP(H451,[1]Film_Workers!$B$2:$BD$55,21,FALSE),D451=9,VLOOKUP(H451,[1]Film_Workers!$B$2:$BD$55,22,FALSE),D451=10,VLOOKUP(H451,[1]Film_Workers!$B$2:$BD$55,23,FALSE),D451=11,VLOOKUP(H451,[1]Film_Workers!$B$2:$BD$55,24,FALSE),D451=12,VLOOKUP(H451,[1]Film_Workers!$B$2:$BD$55,25,FALSE)),C451=2016,_xlfn.IFS(D451=1,VLOOKUP(H451,[1]Film_Workers!$B$2:$BD$55,26,FALSE),D451=2,VLOOKUP(H451,[1]Film_Workers!$B$2:$BD$55,27,FALSE),D451=3,VLOOKUP(H451,[1]Film_Workers!$B$2:$BD$55,28,FALSE),D451=4,VLOOKUP(H451,[1]Film_Workers!$B$2:$BD$55,29,FALSE),D451=5,VLOOKUP(H451,[1]Film_Workers!$B$2:$BD$55,30,FALSE),D451=6,VLOOKUP(H451,[1]Film_Workers!$B$2:$BD$55,31,FALSE),D451=7,VLOOKUP(H451,[1]Film_Workers!$B$2:$BD$55,32,FALSE),D451=8,VLOOKUP(H451,[1]Film_Workers!$B$2:$BD$55,33,FALSE),D451=9,VLOOKUP(H451,[1]Film_Workers!$B$2:$BD$55,34,FALSE),D451=10,VLOOKUP(H451,[1]Film_Workers!$B$2:$BD$55,35,FALSE),D451=11,VLOOKUP(H451,[1]Film_Workers!$B$2:$BD$55,36,FALSE),D451=12,VLOOKUP(H451,[1]Film_Workers!$B$2:$BD$55,37,FALSE)),C451=2017,_xlfn.IFS(D451=1,VLOOKUP(H451,[1]Film_Workers!$B$2:$BD$55,38,FALSE),D451=2,VLOOKUP(H451,[1]Film_Workers!$B$2:$BD$55,39,FALSE),D451=3,VLOOKUP(H451,[1]Film_Workers!$B$2:$BD$55,40,FALSE),D451=4,VLOOKUP(H451,[1]Film_Workers!$B$2:$BD$55,41,FALSE),D451=5,VLOOKUP(H451,[1]Film_Workers!$B$2:$BD$55,42,FALSE),D451=6,VLOOKUP(H451,[1]Film_Workers!$B$2:$BD$55,43,FALSE),D451=7,VLOOKUP(H451,[1]Film_Workers!$B$2:$BD$55,43,FALSE),D451=8,VLOOKUP(H451,[1]Film_Workers!$B$2:$BD$55,44,FALSE),D451=9,VLOOKUP(H451,[1]Film_Workers!$B$2:$BD$55,45,FALSE),D451=10,VLOOKUP(H451,[1]Film_Workers!$B$2:$BD$55,46,FALSE),D451=11,VLOOKUP(H451,[1]Film_Workers!$B$2:$BD$55,47,FALSE),D451=12,VLOOKUP(H451,[1]Film_Workers!$B$2:$BD$55,48)),C451=2018,_xlfn.IFS(D451=1,VLOOKUP(H451,[1]Film_Workers!$B$2:$BD$55,49,FALSE),D451=2,VLOOKUP(H451,[1]Film_Workers!$B$2:$BD$55,50,FALSE),D451=3,VLOOKUP(H451,[1]Film_Workers!$B$2:$BD$55,51,FALSE),D451=4,VLOOKUP(H451,[1]Film_Workers!$B$2:$BD$55,52,FALSE),D451=5,VLOOKUP(H451,[1]Film_Workers!$B$2:$BD$55,53,FALSE),D451=6,VLOOKUP(H451,[1]Film_Workers!$B$2:$BD$55,54)))</f>
        <v>#N/A</v>
      </c>
      <c r="W451" t="e">
        <f>_xlfn.IFS(C451=2014,_xlfn.IFS(D451=1,VLOOKUP(H451,[1]Priv_Workers!$B$2:$BD$55,2,FALSE),D451=2,VLOOKUP(H451,[1]Priv_Workers!$B$2:$BD$55,3,FALSE),D451=3,VLOOKUP(H451,[1]Priv_Workers!$B$2:$BD$55,4,FALSE),D451=4,VLOOKUP(H451,[1]Priv_Workers!$B$2:$BD$55,5,FALSE),D451=5,VLOOKUP(H451,[1]Priv_Workers!$B$2:$BD$55,6,FALSE),D451=6,VLOOKUP(H451,[1]Priv_Workers!$B$2:$BD$55,7,FALSE),D451=7,VLOOKUP(H451,[1]Priv_Workers!$B$2:$BD$55,8,FALSE),D451=8,VLOOKUP(H451,[1]Priv_Workers!$B$2:$BD$55,9,FALSE),D451=9,VLOOKUP(H451,[1]Priv_Workers!$B$2:$BD$55,10,FALSE),D451=10,VLOOKUP(H451,[1]Priv_Workers!$B$2:$BD$55,11,FALSE),D451=11,VLOOKUP(H451,[1]Priv_Workers!$B$2:$BD$55,12,FALSE),D451=12,VLOOKUP(H451,[1]Priv_Workers!$B$2:$BD$55,13,FALSE)),C451=2015,_xlfn.IFS(D451=1,VLOOKUP(H451,[1]Priv_Workers!$B$2:$BD$55,14,FALSE),D451=2,VLOOKUP(H451,[1]Priv_Workers!$B$2:$BD$55,15,FALSE),D451=3,VLOOKUP(H451,[1]Priv_Workers!$B$2:$BD$55,16,FALSE),D451=4,VLOOKUP(H451,[1]Priv_Workers!$B$2:$BD$55,17,FALSE),D451=5,VLOOKUP(H451,[1]Priv_Workers!$B$2:$BD$55,18,FALSE),D451=6,VLOOKUP(H451,[1]Priv_Workers!$B$2:$BD$55,19,FALSE),D451=7,VLOOKUP(H451,[1]Priv_Workers!$B$2:$BD$55,20,FALSE),D451=8,VLOOKUP(H451,[1]Priv_Workers!$B$2:$BD$55,21,FALSE),D451=9,VLOOKUP(H451,[1]Priv_Workers!$B$2:$BD$55,22,FALSE),D451=10,VLOOKUP(H451,[1]Priv_Workers!$B$2:$BD$55,23,FALSE),D451=11,VLOOKUP(H451,[1]Priv_Workers!$B$2:$BD$55,24,FALSE),D451=12,VLOOKUP(H451,[1]Priv_Workers!$B$2:$BD$55,25,FALSE)),C451=2016,_xlfn.IFS(D451=1,VLOOKUP(H451,[1]Priv_Workers!$B$2:$BD$55,26,FALSE),D451=2,VLOOKUP(H451,[1]Priv_Workers!$B$2:$BD$55,27,FALSE),D451=3,VLOOKUP(H451,[1]Priv_Workers!$B$2:$BD$55,28,FALSE),D451=4,VLOOKUP(H451,[1]Priv_Workers!$B$2:$BD$55,29,FALSE),D451=5,VLOOKUP(H451,[1]Priv_Workers!$B$2:$BD$55,30,FALSE),D451=6,VLOOKUP(H451,[1]Priv_Workers!$B$2:$BD$55,31,FALSE),D451=7,VLOOKUP(H451,[1]Priv_Workers!$B$2:$BD$55,32,FALSE),D451=8,VLOOKUP(H451,[1]Priv_Workers!$B$2:$BD$55,33,FALSE),D451=9,VLOOKUP(H451,[1]Priv_Workers!$B$2:$BD$55,34,FALSE),D451=10,VLOOKUP(H451,[1]Priv_Workers!$B$2:$BD$55,35,FALSE),D451=11,VLOOKUP(H451,[1]Priv_Workers!$B$2:$BD$55,36,FALSE),D451=12,VLOOKUP(H451,[1]Priv_Workers!$B$2:$BD$55,37,FALSE)),C451=2017,_xlfn.IFS(D451=1,VLOOKUP(H451,[1]Priv_Workers!$B$2:$BD$55,38,FALSE),D451=2,VLOOKUP(H451,[1]Priv_Workers!$B$2:$BD$55,39,FALSE),D451=3,VLOOKUP(H451,[1]Priv_Workers!$B$2:$BD$55,40,FALSE),D451=4,VLOOKUP(H451,[1]Priv_Workers!$B$2:$BD$55,41,FALSE),D451=5,VLOOKUP(H451,[1]Priv_Workers!$B$2:$BD$55,42,FALSE),D451=6,VLOOKUP(H451,[1]Priv_Workers!$B$2:$BD$55,43,FALSE),D451=7,VLOOKUP(H451,[1]Priv_Workers!$B$2:$BD$55,43,FALSE),D451=8,VLOOKUP(H451,[1]Priv_Workers!$B$2:$BD$55,44,FALSE),D451=9,VLOOKUP(H451,[1]Priv_Workers!$B$2:$BD$55,45,FALSE),D451=10,VLOOKUP(H451,[1]Priv_Workers!$B$2:$BD$55,46,FALSE),D451=11,VLOOKUP(H451,[1]Priv_Workers!$B$2:$BD$55,47,FALSE),D451=12,VLOOKUP(H451,[1]Priv_Workers!$B$2:$BD$55,48)),C451=2018,_xlfn.IFS(D451=1,VLOOKUP(H451,[1]Priv_Workers!$B$2:$BD$55,49,FALSE),D451=2,VLOOKUP(H451,[1]Priv_Workers!$B$2:$BD$55,50,FALSE),D451=3,VLOOKUP(H451,[1]Priv_Workers!$B$2:$BD$55,51,FALSE),D451=4,VLOOKUP(H451,[1]Priv_Workers!$B$2:$BD$55,52,FALSE),D451=5,VLOOKUP(H451,[1]Priv_Workers!$B$2:$BD$55,53,FALSE),D451=6,VLOOKUP(H451,[1]Priv_Workers!$B$2:$BD$55,54)))</f>
        <v>#N/A</v>
      </c>
      <c r="X451" s="3" t="e">
        <f t="shared" si="59"/>
        <v>#N/A</v>
      </c>
      <c r="Y451" s="2" t="e">
        <f>_xlfn.IFS(C451=2014, _xlfn.IFS(E451=1, VLOOKUP(H451, [1]Wage_Info!$B$2:$AH$55, 2, FALSE), E451=2, VLOOKUP(H451, [1]Wage_Info!$B$2:$AH$55, 3, FALSE), E451=3, VLOOKUP(H451, [1]Wage_Info!$B$2:$AH$55, 4, FALSE), E451=4, VLOOKUP(H451, [1]Wage_Info!$B$2:$AH$55, 5, FALSE)), C451=2015, _xlfn.IFS(E451=1, VLOOKUP(H451, [1]Wage_Info!$B$2:$AH$55, 6, FALSE), E451=2, VLOOKUP(H451, [1]Wage_Info!$B$2:$AH$55, 7, FALSE), E451=3, VLOOKUP(H451, [1]Wage_Info!$B$2:$AH$55, 8, FALSE), E451=4, VLOOKUP(H451, [1]Wage_Info!$B$2:$AH$55, 9, FALSE)), C451=2016, _xlfn.IFS(E451=1, VLOOKUP(H451, [1]Wage_Info!$B$2:$AH$55, 10, FALSE), E451=2, VLOOKUP(H451, [1]Wage_Info!$B$2:$AH$55, 11, FALSE), E451=3, VLOOKUP(H451, [1]Wage_Info!$B$2:$AH$55, 12, FALSE), E451=4, VLOOKUP(H451, [1]Wage_Info!$B$2:$AH$55, 13, FALSE)), C451=2017, _xlfn.IFS(E451=1, VLOOKUP(H451, [1]Wage_Info!$B$2:$AH$55, 14, FALSE), E451=2, VLOOKUP(H451, [1]Wage_Info!$B$2:$AH$55, 15, FALSE), E451=3, VLOOKUP(H451, [1]Wage_Info!$B$2:$AH$55, 16, FALSE), E451=4, VLOOKUP(H451, [1]Wage_Info!$B$2:$AH$55, 17, FALSE)), C451 = 2018, _xlfn.IFS(E451=1, VLOOKUP(H451, [1]Wage_Info!$B$2:$AH$55, 18, FALSE), E451=3, VLOOKUP(H451, [1]Wage_Info!$B$2:$AH$55, 19, FALSE)))</f>
        <v>#N/A</v>
      </c>
      <c r="Z451" s="2" t="e">
        <f>_xlfn.IFS(C451=2014, _xlfn.IFS(E451=1, VLOOKUP(H451, [1]Wage_Info!$B$2:$AL$55, 20, FALSE), E451=2, VLOOKUP(H451, [1]Wage_Info!$B$2:$AL$55, 21, FALSE), E451=3, VLOOKUP(H451, [1]Wage_Info!$B$2:$AL$55, 22, FALSE), E451=4, VLOOKUP(H451, [1]Wage_Info!$B$2:$AL$55, 23, FALSE)), C451=2015, _xlfn.IFS(E451=1, VLOOKUP(H451, [1]Wage_Info!$B$2:$AL$55, 24, FALSE), E451=2, VLOOKUP(H451, [1]Wage_Info!$B$2:$AL$55, 25, FALSE), E451=3, VLOOKUP(H451, [1]Wage_Info!$B$2:$AL$55, 26, FALSE), E451=4, VLOOKUP(H451, [1]Wage_Info!$B$2:$AL$55, 27, FALSE)), C451=2016, _xlfn.IFS(E451=1, VLOOKUP(H451, [1]Wage_Info!$B$2:$AL$55, 28, FALSE), E451=2, VLOOKUP(H451, [1]Wage_Info!$B$2:$AL$55, 29, FALSE), E451=3, VLOOKUP(H451, [1]Wage_Info!$B$2:$AL$55, 30, FALSE), E451=4, VLOOKUP(H451, [1]Wage_Info!$B$2:$AL$55, 31, FALSE)), C451=2017, _xlfn.IFS(E451=1, VLOOKUP(H451, [1]Wage_Info!$B$2:$AL$55, 32, FALSE), E451=2, VLOOKUP(H451, [1]Wage_Info!$B$2:$AL$55, 33, FALSE), E451=3, VLOOKUP(H451, [1]Wage_Info!$B$2:$AL$55, 34, FALSE), E451=4, VLOOKUP(H451, [1]Wage_Info!$B$2:$AL$55, 35, FALSE)), C451 = 2018, _xlfn.IFS(E451=1, VLOOKUP(H451, [1]Wage_Info!$B$2:$AL$55, 36, FALSE), E451=2, VLOOKUP(H451, [1]Wage_Info!$B$2:$AL$55, 37, FALSE)))</f>
        <v>#N/A</v>
      </c>
      <c r="AA451" s="4" t="e">
        <f t="shared" si="60"/>
        <v>#N/A</v>
      </c>
      <c r="AB451">
        <f>[1]Key!C451</f>
        <v>1</v>
      </c>
      <c r="AC451">
        <f t="shared" si="61"/>
        <v>0</v>
      </c>
      <c r="AD451">
        <f t="shared" si="62"/>
        <v>0</v>
      </c>
      <c r="AE451">
        <f t="shared" si="63"/>
        <v>0</v>
      </c>
      <c r="AF451">
        <f>[1]Key!D451</f>
        <v>0</v>
      </c>
    </row>
    <row r="452" spans="1:32" x14ac:dyDescent="0.3">
      <c r="A452">
        <v>451</v>
      </c>
      <c r="B452">
        <v>131</v>
      </c>
      <c r="C452">
        <v>2014</v>
      </c>
      <c r="D452">
        <v>3</v>
      </c>
      <c r="E452">
        <f t="shared" si="56"/>
        <v>1</v>
      </c>
      <c r="F452">
        <v>2015</v>
      </c>
      <c r="G452" t="s">
        <v>64</v>
      </c>
      <c r="H452" s="1">
        <f>VALUE(IF(G452="foreign",53,SUBSTITUTE(G452,G452,VLOOKUP(G452,[1]Key!$G$2:$H$55,2,))))</f>
        <v>33</v>
      </c>
      <c r="I452" t="s">
        <v>64</v>
      </c>
      <c r="J452">
        <f>VALUE(_xlfn.IFS(I452="foreign",53,I452="fictional",54, I452="unspecified", 55, NOT(OR(I452="foreign",I452="fictional")),SUBSTITUTE(I452,I452,VLOOKUP(I452,[1]Key!$G$2:$H$55,2,))))</f>
        <v>33</v>
      </c>
      <c r="K452">
        <f t="shared" si="57"/>
        <v>1</v>
      </c>
      <c r="L452">
        <f>VLOOKUP(H452, [1]Key!$H$2:$K$54, 2)</f>
        <v>3</v>
      </c>
      <c r="M452">
        <f>VLOOKUP(J452, [1]Key!$H$2:$K$54, 2)</f>
        <v>3</v>
      </c>
      <c r="N452">
        <f>VLOOKUP("*"&amp;G452&amp;"*",[1]Key!$N$2:$O$6,2,FALSE)</f>
        <v>2</v>
      </c>
      <c r="O452">
        <f>VLOOKUP("*"&amp;G452&amp;"*",[1]Key!$R$2:$S$11,2,FALSE)</f>
        <v>3</v>
      </c>
      <c r="P452">
        <v>1318</v>
      </c>
      <c r="Q452" s="2">
        <v>4000000</v>
      </c>
      <c r="R452" t="s">
        <v>61</v>
      </c>
      <c r="S452">
        <f>VLOOKUP(R452, [1]Key!$U$2:$V$27, 2, FALSE)</f>
        <v>6</v>
      </c>
      <c r="T452">
        <f t="shared" si="58"/>
        <v>0</v>
      </c>
      <c r="U452">
        <f>_xlfn.IFS(C452=2018, VLOOKUP(H452, '[1]State Pop'!$B$2:$G$55,6),C452=2017, VLOOKUP(H452, '[1]State Pop'!$B$2:$F$55,5),C452=2016, VLOOKUP(H452, '[1]State Pop'!$B$2:$F$55,4), C452=2015, VLOOKUP(H452, '[1]State Pop'!$B$2:$F$55,3), C452=2014, VLOOKUP(H452, '[1]State Pop'!$B$2:$F$55,2))</f>
        <v>19773580</v>
      </c>
      <c r="V452">
        <f>_xlfn.IFS(C452=2014,_xlfn.IFS(D452=1,VLOOKUP(H452,[1]Film_Workers!$B$2:$BD$55,2,FALSE),D452=2,VLOOKUP(H452,[1]Film_Workers!$B$2:$BD$55,3,FALSE),D452=3,VLOOKUP(H452,[1]Film_Workers!$B$2:$BD$55,4,FALSE),D452=4,VLOOKUP(H452,[1]Film_Workers!$B$2:$BD$55,5,FALSE),D452=5,VLOOKUP(H452,[1]Film_Workers!$B$2:$BD$55,6,FALSE),D452=6,VLOOKUP(H452,[1]Film_Workers!$B$2:$BD$55,7,FALSE),D452=7,VLOOKUP(H452,[1]Film_Workers!$B$2:$BD$55,8,FALSE),D452=8,VLOOKUP(H452,[1]Film_Workers!$B$2:$BD$55,9,FALSE),D452=9,VLOOKUP(H452,[1]Film_Workers!$B$2:$BD$55,10,FALSE),D452=10,VLOOKUP(H452,[1]Film_Workers!$B$2:$BD$55,11,FALSE),D452=11,VLOOKUP(H452,[1]Film_Workers!$B$2:$BD$55,12,FALSE),D452=12,VLOOKUP(H452,[1]Film_Workers!$B$2:$BD$55,13,FALSE)),C452=2015,_xlfn.IFS(D452=1,VLOOKUP(H452,[1]Film_Workers!$B$2:$BD$55,14,FALSE),D452=2,VLOOKUP(H452,[1]Film_Workers!$B$2:$BD$55,15,FALSE),D452=3,VLOOKUP(H452,[1]Film_Workers!$B$2:$BD$55,16,FALSE),D452=4,VLOOKUP(H452,[1]Film_Workers!$B$2:$BD$55,17,FALSE),D452=5,VLOOKUP(H452,[1]Film_Workers!$B$2:$BD$55,18,FALSE),D452=6,VLOOKUP(H452,[1]Film_Workers!$B$2:$BD$55,19,FALSE),D452=7,VLOOKUP(H452,[1]Film_Workers!$B$2:$BD$55,20,FALSE),D452=8,VLOOKUP(H452,[1]Film_Workers!$B$2:$BD$55,21,FALSE),D452=9,VLOOKUP(H452,[1]Film_Workers!$B$2:$BD$55,22,FALSE),D452=10,VLOOKUP(H452,[1]Film_Workers!$B$2:$BD$55,23,FALSE),D452=11,VLOOKUP(H452,[1]Film_Workers!$B$2:$BD$55,24,FALSE),D452=12,VLOOKUP(H452,[1]Film_Workers!$B$2:$BD$55,25,FALSE)),C452=2016,_xlfn.IFS(D452=1,VLOOKUP(H452,[1]Film_Workers!$B$2:$BD$55,26,FALSE),D452=2,VLOOKUP(H452,[1]Film_Workers!$B$2:$BD$55,27,FALSE),D452=3,VLOOKUP(H452,[1]Film_Workers!$B$2:$BD$55,28,FALSE),D452=4,VLOOKUP(H452,[1]Film_Workers!$B$2:$BD$55,29,FALSE),D452=5,VLOOKUP(H452,[1]Film_Workers!$B$2:$BD$55,30,FALSE),D452=6,VLOOKUP(H452,[1]Film_Workers!$B$2:$BD$55,31,FALSE),D452=7,VLOOKUP(H452,[1]Film_Workers!$B$2:$BD$55,32,FALSE),D452=8,VLOOKUP(H452,[1]Film_Workers!$B$2:$BD$55,33,FALSE),D452=9,VLOOKUP(H452,[1]Film_Workers!$B$2:$BD$55,34,FALSE),D452=10,VLOOKUP(H452,[1]Film_Workers!$B$2:$BD$55,35,FALSE),D452=11,VLOOKUP(H452,[1]Film_Workers!$B$2:$BD$55,36,FALSE),D452=12,VLOOKUP(H452,[1]Film_Workers!$B$2:$BD$55,37,FALSE)),C452=2017,_xlfn.IFS(D452=1,VLOOKUP(H452,[1]Film_Workers!$B$2:$BD$55,38,FALSE),D452=2,VLOOKUP(H452,[1]Film_Workers!$B$2:$BD$55,39,FALSE),D452=3,VLOOKUP(H452,[1]Film_Workers!$B$2:$BD$55,40,FALSE),D452=4,VLOOKUP(H452,[1]Film_Workers!$B$2:$BD$55,41,FALSE),D452=5,VLOOKUP(H452,[1]Film_Workers!$B$2:$BD$55,42,FALSE),D452=6,VLOOKUP(H452,[1]Film_Workers!$B$2:$BD$55,43,FALSE),D452=7,VLOOKUP(H452,[1]Film_Workers!$B$2:$BD$55,43,FALSE),D452=8,VLOOKUP(H452,[1]Film_Workers!$B$2:$BD$55,44,FALSE),D452=9,VLOOKUP(H452,[1]Film_Workers!$B$2:$BD$55,45,FALSE),D452=10,VLOOKUP(H452,[1]Film_Workers!$B$2:$BD$55,46,FALSE),D452=11,VLOOKUP(H452,[1]Film_Workers!$B$2:$BD$55,47,FALSE),D452=12,VLOOKUP(H452,[1]Film_Workers!$B$2:$BD$55,48)),C452=2018,_xlfn.IFS(D452=1,VLOOKUP(H452,[1]Film_Workers!$B$2:$BD$55,49,FALSE),D452=2,VLOOKUP(H452,[1]Film_Workers!$B$2:$BD$55,50,FALSE),D452=3,VLOOKUP(H452,[1]Film_Workers!$B$2:$BD$55,51,FALSE),D452=4,VLOOKUP(H452,[1]Film_Workers!$B$2:$BD$55,52,FALSE),D452=5,VLOOKUP(H452,[1]Film_Workers!$B$2:$BD$55,53,FALSE),D452=6,VLOOKUP(H452,[1]Film_Workers!$B$2:$BD$55,54)))</f>
        <v>46431</v>
      </c>
      <c r="W452">
        <f>_xlfn.IFS(C452=2014,_xlfn.IFS(D452=1,VLOOKUP(H452,[1]Priv_Workers!$B$2:$BD$55,2,FALSE),D452=2,VLOOKUP(H452,[1]Priv_Workers!$B$2:$BD$55,3,FALSE),D452=3,VLOOKUP(H452,[1]Priv_Workers!$B$2:$BD$55,4,FALSE),D452=4,VLOOKUP(H452,[1]Priv_Workers!$B$2:$BD$55,5,FALSE),D452=5,VLOOKUP(H452,[1]Priv_Workers!$B$2:$BD$55,6,FALSE),D452=6,VLOOKUP(H452,[1]Priv_Workers!$B$2:$BD$55,7,FALSE),D452=7,VLOOKUP(H452,[1]Priv_Workers!$B$2:$BD$55,8,FALSE),D452=8,VLOOKUP(H452,[1]Priv_Workers!$B$2:$BD$55,9,FALSE),D452=9,VLOOKUP(H452,[1]Priv_Workers!$B$2:$BD$55,10,FALSE),D452=10,VLOOKUP(H452,[1]Priv_Workers!$B$2:$BD$55,11,FALSE),D452=11,VLOOKUP(H452,[1]Priv_Workers!$B$2:$BD$55,12,FALSE),D452=12,VLOOKUP(H452,[1]Priv_Workers!$B$2:$BD$55,13,FALSE)),C452=2015,_xlfn.IFS(D452=1,VLOOKUP(H452,[1]Priv_Workers!$B$2:$BD$55,14,FALSE),D452=2,VLOOKUP(H452,[1]Priv_Workers!$B$2:$BD$55,15,FALSE),D452=3,VLOOKUP(H452,[1]Priv_Workers!$B$2:$BD$55,16,FALSE),D452=4,VLOOKUP(H452,[1]Priv_Workers!$B$2:$BD$55,17,FALSE),D452=5,VLOOKUP(H452,[1]Priv_Workers!$B$2:$BD$55,18,FALSE),D452=6,VLOOKUP(H452,[1]Priv_Workers!$B$2:$BD$55,19,FALSE),D452=7,VLOOKUP(H452,[1]Priv_Workers!$B$2:$BD$55,20,FALSE),D452=8,VLOOKUP(H452,[1]Priv_Workers!$B$2:$BD$55,21,FALSE),D452=9,VLOOKUP(H452,[1]Priv_Workers!$B$2:$BD$55,22,FALSE),D452=10,VLOOKUP(H452,[1]Priv_Workers!$B$2:$BD$55,23,FALSE),D452=11,VLOOKUP(H452,[1]Priv_Workers!$B$2:$BD$55,24,FALSE),D452=12,VLOOKUP(H452,[1]Priv_Workers!$B$2:$BD$55,25,FALSE)),C452=2016,_xlfn.IFS(D452=1,VLOOKUP(H452,[1]Priv_Workers!$B$2:$BD$55,26,FALSE),D452=2,VLOOKUP(H452,[1]Priv_Workers!$B$2:$BD$55,27,FALSE),D452=3,VLOOKUP(H452,[1]Priv_Workers!$B$2:$BD$55,28,FALSE),D452=4,VLOOKUP(H452,[1]Priv_Workers!$B$2:$BD$55,29,FALSE),D452=5,VLOOKUP(H452,[1]Priv_Workers!$B$2:$BD$55,30,FALSE),D452=6,VLOOKUP(H452,[1]Priv_Workers!$B$2:$BD$55,31,FALSE),D452=7,VLOOKUP(H452,[1]Priv_Workers!$B$2:$BD$55,32,FALSE),D452=8,VLOOKUP(H452,[1]Priv_Workers!$B$2:$BD$55,33,FALSE),D452=9,VLOOKUP(H452,[1]Priv_Workers!$B$2:$BD$55,34,FALSE),D452=10,VLOOKUP(H452,[1]Priv_Workers!$B$2:$BD$55,35,FALSE),D452=11,VLOOKUP(H452,[1]Priv_Workers!$B$2:$BD$55,36,FALSE),D452=12,VLOOKUP(H452,[1]Priv_Workers!$B$2:$BD$55,37,FALSE)),C452=2017,_xlfn.IFS(D452=1,VLOOKUP(H452,[1]Priv_Workers!$B$2:$BD$55,38,FALSE),D452=2,VLOOKUP(H452,[1]Priv_Workers!$B$2:$BD$55,39,FALSE),D452=3,VLOOKUP(H452,[1]Priv_Workers!$B$2:$BD$55,40,FALSE),D452=4,VLOOKUP(H452,[1]Priv_Workers!$B$2:$BD$55,41,FALSE),D452=5,VLOOKUP(H452,[1]Priv_Workers!$B$2:$BD$55,42,FALSE),D452=6,VLOOKUP(H452,[1]Priv_Workers!$B$2:$BD$55,43,FALSE),D452=7,VLOOKUP(H452,[1]Priv_Workers!$B$2:$BD$55,43,FALSE),D452=8,VLOOKUP(H452,[1]Priv_Workers!$B$2:$BD$55,44,FALSE),D452=9,VLOOKUP(H452,[1]Priv_Workers!$B$2:$BD$55,45,FALSE),D452=10,VLOOKUP(H452,[1]Priv_Workers!$B$2:$BD$55,46,FALSE),D452=11,VLOOKUP(H452,[1]Priv_Workers!$B$2:$BD$55,47,FALSE),D452=12,VLOOKUP(H452,[1]Priv_Workers!$B$2:$BD$55,48)),C452=2018,_xlfn.IFS(D452=1,VLOOKUP(H452,[1]Priv_Workers!$B$2:$BD$55,49,FALSE),D452=2,VLOOKUP(H452,[1]Priv_Workers!$B$2:$BD$55,50,FALSE),D452=3,VLOOKUP(H452,[1]Priv_Workers!$B$2:$BD$55,51,FALSE),D452=4,VLOOKUP(H452,[1]Priv_Workers!$B$2:$BD$55,52,FALSE),D452=5,VLOOKUP(H452,[1]Priv_Workers!$B$2:$BD$55,53,FALSE),D452=6,VLOOKUP(H452,[1]Priv_Workers!$B$2:$BD$55,54)))</f>
        <v>7303000</v>
      </c>
      <c r="X452" s="3">
        <f t="shared" si="59"/>
        <v>6.357798165137615E-3</v>
      </c>
      <c r="Y452" s="2">
        <f>_xlfn.IFS(C452=2014, _xlfn.IFS(E452=1, VLOOKUP(H452, [1]Wage_Info!$B$2:$AH$55, 2, FALSE), E452=2, VLOOKUP(H452, [1]Wage_Info!$B$2:$AH$55, 3, FALSE), E452=3, VLOOKUP(H452, [1]Wage_Info!$B$2:$AH$55, 4, FALSE), E452=4, VLOOKUP(H452, [1]Wage_Info!$B$2:$AH$55, 5, FALSE)), C452=2015, _xlfn.IFS(E452=1, VLOOKUP(H452, [1]Wage_Info!$B$2:$AH$55, 6, FALSE), E452=2, VLOOKUP(H452, [1]Wage_Info!$B$2:$AH$55, 7, FALSE), E452=3, VLOOKUP(H452, [1]Wage_Info!$B$2:$AH$55, 8, FALSE), E452=4, VLOOKUP(H452, [1]Wage_Info!$B$2:$AH$55, 9, FALSE)), C452=2016, _xlfn.IFS(E452=1, VLOOKUP(H452, [1]Wage_Info!$B$2:$AH$55, 10, FALSE), E452=2, VLOOKUP(H452, [1]Wage_Info!$B$2:$AH$55, 11, FALSE), E452=3, VLOOKUP(H452, [1]Wage_Info!$B$2:$AH$55, 12, FALSE), E452=4, VLOOKUP(H452, [1]Wage_Info!$B$2:$AH$55, 13, FALSE)), C452=2017, _xlfn.IFS(E452=1, VLOOKUP(H452, [1]Wage_Info!$B$2:$AH$55, 14, FALSE), E452=2, VLOOKUP(H452, [1]Wage_Info!$B$2:$AH$55, 15, FALSE), E452=3, VLOOKUP(H452, [1]Wage_Info!$B$2:$AH$55, 16, FALSE), E452=4, VLOOKUP(H452, [1]Wage_Info!$B$2:$AH$55, 17, FALSE)), C452 = 2018, _xlfn.IFS(E452=1, VLOOKUP(H452, [1]Wage_Info!$B$2:$AH$55, 18, FALSE), E452=3, VLOOKUP(H452, [1]Wage_Info!$B$2:$AH$55, 19, FALSE)))</f>
        <v>1109960204</v>
      </c>
      <c r="Z452" s="2">
        <f>_xlfn.IFS(C452=2014, _xlfn.IFS(E452=1, VLOOKUP(H452, [1]Wage_Info!$B$2:$AL$55, 20, FALSE), E452=2, VLOOKUP(H452, [1]Wage_Info!$B$2:$AL$55, 21, FALSE), E452=3, VLOOKUP(H452, [1]Wage_Info!$B$2:$AL$55, 22, FALSE), E452=4, VLOOKUP(H452, [1]Wage_Info!$B$2:$AL$55, 23, FALSE)), C452=2015, _xlfn.IFS(E452=1, VLOOKUP(H452, [1]Wage_Info!$B$2:$AL$55, 24, FALSE), E452=2, VLOOKUP(H452, [1]Wage_Info!$B$2:$AL$55, 25, FALSE), E452=3, VLOOKUP(H452, [1]Wage_Info!$B$2:$AL$55, 26, FALSE), E452=4, VLOOKUP(H452, [1]Wage_Info!$B$2:$AL$55, 27, FALSE)), C452=2016, _xlfn.IFS(E452=1, VLOOKUP(H452, [1]Wage_Info!$B$2:$AL$55, 28, FALSE), E452=2, VLOOKUP(H452, [1]Wage_Info!$B$2:$AL$55, 29, FALSE), E452=3, VLOOKUP(H452, [1]Wage_Info!$B$2:$AL$55, 30, FALSE), E452=4, VLOOKUP(H452, [1]Wage_Info!$B$2:$AL$55, 31, FALSE)), C452=2017, _xlfn.IFS(E452=1, VLOOKUP(H452, [1]Wage_Info!$B$2:$AL$55, 32, FALSE), E452=2, VLOOKUP(H452, [1]Wage_Info!$B$2:$AL$55, 33, FALSE), E452=3, VLOOKUP(H452, [1]Wage_Info!$B$2:$AL$55, 34, FALSE), E452=4, VLOOKUP(H452, [1]Wage_Info!$B$2:$AL$55, 35, FALSE)), C452 = 2018, _xlfn.IFS(E452=1, VLOOKUP(H452, [1]Wage_Info!$B$2:$AL$55, 36, FALSE), E452=2, VLOOKUP(H452, [1]Wage_Info!$B$2:$AL$55, 37, FALSE)))</f>
        <v>144150532520</v>
      </c>
      <c r="AA452" s="4">
        <f t="shared" si="60"/>
        <v>7.700007655857947E-3</v>
      </c>
      <c r="AB452">
        <f>[1]Key!C452</f>
        <v>1</v>
      </c>
      <c r="AC452">
        <f t="shared" si="61"/>
        <v>0</v>
      </c>
      <c r="AD452">
        <f t="shared" si="62"/>
        <v>1</v>
      </c>
      <c r="AE452">
        <f t="shared" si="63"/>
        <v>1</v>
      </c>
      <c r="AF452">
        <f>[1]Key!D452</f>
        <v>0</v>
      </c>
    </row>
    <row r="453" spans="1:32" x14ac:dyDescent="0.3">
      <c r="A453">
        <v>452</v>
      </c>
      <c r="B453">
        <v>132</v>
      </c>
      <c r="C453">
        <v>2014</v>
      </c>
      <c r="D453">
        <v>9</v>
      </c>
      <c r="E453">
        <f t="shared" si="56"/>
        <v>3</v>
      </c>
      <c r="F453">
        <v>2015</v>
      </c>
      <c r="G453" t="s">
        <v>72</v>
      </c>
      <c r="H453" s="1">
        <f>VALUE(IF(G453="foreign",53,SUBSTITUTE(G453,G453,VLOOKUP(G453,[1]Key!$G$2:$H$55,2,))))</f>
        <v>22</v>
      </c>
      <c r="I453" t="s">
        <v>72</v>
      </c>
      <c r="J453">
        <f>VALUE(_xlfn.IFS(I453="foreign",53,I453="fictional",54, I453="unspecified", 55, NOT(OR(I453="foreign",I453="fictional")),SUBSTITUTE(I453,I453,VLOOKUP(I453,[1]Key!$G$2:$H$55,2,))))</f>
        <v>22</v>
      </c>
      <c r="K453">
        <f t="shared" si="57"/>
        <v>1</v>
      </c>
      <c r="L453">
        <f>VLOOKUP(H453, [1]Key!$H$2:$K$54, 2)</f>
        <v>4</v>
      </c>
      <c r="M453">
        <f>VLOOKUP(J453, [1]Key!$H$2:$K$54, 2)</f>
        <v>4</v>
      </c>
      <c r="N453">
        <f>VLOOKUP("*"&amp;G453&amp;"*",[1]Key!$N$2:$O$6,2,FALSE)</f>
        <v>2</v>
      </c>
      <c r="O453">
        <f>VLOOKUP("*"&amp;G453&amp;"*",[1]Key!$R$2:$S$11,2,FALSE)</f>
        <v>5</v>
      </c>
      <c r="P453">
        <v>1227</v>
      </c>
      <c r="Q453" s="2">
        <v>20000000</v>
      </c>
      <c r="R453" t="s">
        <v>54</v>
      </c>
      <c r="S453">
        <f>VLOOKUP(R453, [1]Key!$U$2:$V$27, 2, FALSE)</f>
        <v>8</v>
      </c>
      <c r="T453">
        <f t="shared" si="58"/>
        <v>1</v>
      </c>
      <c r="U453">
        <f>_xlfn.IFS(C453=2018, VLOOKUP(H453, '[1]State Pop'!$B$2:$G$55,6),C453=2017, VLOOKUP(H453, '[1]State Pop'!$B$2:$F$55,5),C453=2016, VLOOKUP(H453, '[1]State Pop'!$B$2:$F$55,4), C453=2015, VLOOKUP(H453, '[1]State Pop'!$B$2:$F$55,3), C453=2014, VLOOKUP(H453, '[1]State Pop'!$B$2:$F$55,2))</f>
        <v>6757925</v>
      </c>
      <c r="V453">
        <f>_xlfn.IFS(C453=2014,_xlfn.IFS(D453=1,VLOOKUP(H453,[1]Film_Workers!$B$2:$BD$55,2,FALSE),D453=2,VLOOKUP(H453,[1]Film_Workers!$B$2:$BD$55,3,FALSE),D453=3,VLOOKUP(H453,[1]Film_Workers!$B$2:$BD$55,4,FALSE),D453=4,VLOOKUP(H453,[1]Film_Workers!$B$2:$BD$55,5,FALSE),D453=5,VLOOKUP(H453,[1]Film_Workers!$B$2:$BD$55,6,FALSE),D453=6,VLOOKUP(H453,[1]Film_Workers!$B$2:$BD$55,7,FALSE),D453=7,VLOOKUP(H453,[1]Film_Workers!$B$2:$BD$55,8,FALSE),D453=8,VLOOKUP(H453,[1]Film_Workers!$B$2:$BD$55,9,FALSE),D453=9,VLOOKUP(H453,[1]Film_Workers!$B$2:$BD$55,10,FALSE),D453=10,VLOOKUP(H453,[1]Film_Workers!$B$2:$BD$55,11,FALSE),D453=11,VLOOKUP(H453,[1]Film_Workers!$B$2:$BD$55,12,FALSE),D453=12,VLOOKUP(H453,[1]Film_Workers!$B$2:$BD$55,13,FALSE)),C453=2015,_xlfn.IFS(D453=1,VLOOKUP(H453,[1]Film_Workers!$B$2:$BD$55,14,FALSE),D453=2,VLOOKUP(H453,[1]Film_Workers!$B$2:$BD$55,15,FALSE),D453=3,VLOOKUP(H453,[1]Film_Workers!$B$2:$BD$55,16,FALSE),D453=4,VLOOKUP(H453,[1]Film_Workers!$B$2:$BD$55,17,FALSE),D453=5,VLOOKUP(H453,[1]Film_Workers!$B$2:$BD$55,18,FALSE),D453=6,VLOOKUP(H453,[1]Film_Workers!$B$2:$BD$55,19,FALSE),D453=7,VLOOKUP(H453,[1]Film_Workers!$B$2:$BD$55,20,FALSE),D453=8,VLOOKUP(H453,[1]Film_Workers!$B$2:$BD$55,21,FALSE),D453=9,VLOOKUP(H453,[1]Film_Workers!$B$2:$BD$55,22,FALSE),D453=10,VLOOKUP(H453,[1]Film_Workers!$B$2:$BD$55,23,FALSE),D453=11,VLOOKUP(H453,[1]Film_Workers!$B$2:$BD$55,24,FALSE),D453=12,VLOOKUP(H453,[1]Film_Workers!$B$2:$BD$55,25,FALSE)),C453=2016,_xlfn.IFS(D453=1,VLOOKUP(H453,[1]Film_Workers!$B$2:$BD$55,26,FALSE),D453=2,VLOOKUP(H453,[1]Film_Workers!$B$2:$BD$55,27,FALSE),D453=3,VLOOKUP(H453,[1]Film_Workers!$B$2:$BD$55,28,FALSE),D453=4,VLOOKUP(H453,[1]Film_Workers!$B$2:$BD$55,29,FALSE),D453=5,VLOOKUP(H453,[1]Film_Workers!$B$2:$BD$55,30,FALSE),D453=6,VLOOKUP(H453,[1]Film_Workers!$B$2:$BD$55,31,FALSE),D453=7,VLOOKUP(H453,[1]Film_Workers!$B$2:$BD$55,32,FALSE),D453=8,VLOOKUP(H453,[1]Film_Workers!$B$2:$BD$55,33,FALSE),D453=9,VLOOKUP(H453,[1]Film_Workers!$B$2:$BD$55,34,FALSE),D453=10,VLOOKUP(H453,[1]Film_Workers!$B$2:$BD$55,35,FALSE),D453=11,VLOOKUP(H453,[1]Film_Workers!$B$2:$BD$55,36,FALSE),D453=12,VLOOKUP(H453,[1]Film_Workers!$B$2:$BD$55,37,FALSE)),C453=2017,_xlfn.IFS(D453=1,VLOOKUP(H453,[1]Film_Workers!$B$2:$BD$55,38,FALSE),D453=2,VLOOKUP(H453,[1]Film_Workers!$B$2:$BD$55,39,FALSE),D453=3,VLOOKUP(H453,[1]Film_Workers!$B$2:$BD$55,40,FALSE),D453=4,VLOOKUP(H453,[1]Film_Workers!$B$2:$BD$55,41,FALSE),D453=5,VLOOKUP(H453,[1]Film_Workers!$B$2:$BD$55,42,FALSE),D453=6,VLOOKUP(H453,[1]Film_Workers!$B$2:$BD$55,43,FALSE),D453=7,VLOOKUP(H453,[1]Film_Workers!$B$2:$BD$55,43,FALSE),D453=8,VLOOKUP(H453,[1]Film_Workers!$B$2:$BD$55,44,FALSE),D453=9,VLOOKUP(H453,[1]Film_Workers!$B$2:$BD$55,45,FALSE),D453=10,VLOOKUP(H453,[1]Film_Workers!$B$2:$BD$55,46,FALSE),D453=11,VLOOKUP(H453,[1]Film_Workers!$B$2:$BD$55,47,FALSE),D453=12,VLOOKUP(H453,[1]Film_Workers!$B$2:$BD$55,48)),C453=2018,_xlfn.IFS(D453=1,VLOOKUP(H453,[1]Film_Workers!$B$2:$BD$55,49,FALSE),D453=2,VLOOKUP(H453,[1]Film_Workers!$B$2:$BD$55,50,FALSE),D453=3,VLOOKUP(H453,[1]Film_Workers!$B$2:$BD$55,51,FALSE),D453=4,VLOOKUP(H453,[1]Film_Workers!$B$2:$BD$55,52,FALSE),D453=5,VLOOKUP(H453,[1]Film_Workers!$B$2:$BD$55,53,FALSE),D453=6,VLOOKUP(H453,[1]Film_Workers!$B$2:$BD$55,54)))</f>
        <v>2367</v>
      </c>
      <c r="W453">
        <f>_xlfn.IFS(C453=2014,_xlfn.IFS(D453=1,VLOOKUP(H453,[1]Priv_Workers!$B$2:$BD$55,2,FALSE),D453=2,VLOOKUP(H453,[1]Priv_Workers!$B$2:$BD$55,3,FALSE),D453=3,VLOOKUP(H453,[1]Priv_Workers!$B$2:$BD$55,4,FALSE),D453=4,VLOOKUP(H453,[1]Priv_Workers!$B$2:$BD$55,5,FALSE),D453=5,VLOOKUP(H453,[1]Priv_Workers!$B$2:$BD$55,6,FALSE),D453=6,VLOOKUP(H453,[1]Priv_Workers!$B$2:$BD$55,7,FALSE),D453=7,VLOOKUP(H453,[1]Priv_Workers!$B$2:$BD$55,8,FALSE),D453=8,VLOOKUP(H453,[1]Priv_Workers!$B$2:$BD$55,9,FALSE),D453=9,VLOOKUP(H453,[1]Priv_Workers!$B$2:$BD$55,10,FALSE),D453=10,VLOOKUP(H453,[1]Priv_Workers!$B$2:$BD$55,11,FALSE),D453=11,VLOOKUP(H453,[1]Priv_Workers!$B$2:$BD$55,12,FALSE),D453=12,VLOOKUP(H453,[1]Priv_Workers!$B$2:$BD$55,13,FALSE)),C453=2015,_xlfn.IFS(D453=1,VLOOKUP(H453,[1]Priv_Workers!$B$2:$BD$55,14,FALSE),D453=2,VLOOKUP(H453,[1]Priv_Workers!$B$2:$BD$55,15,FALSE),D453=3,VLOOKUP(H453,[1]Priv_Workers!$B$2:$BD$55,16,FALSE),D453=4,VLOOKUP(H453,[1]Priv_Workers!$B$2:$BD$55,17,FALSE),D453=5,VLOOKUP(H453,[1]Priv_Workers!$B$2:$BD$55,18,FALSE),D453=6,VLOOKUP(H453,[1]Priv_Workers!$B$2:$BD$55,19,FALSE),D453=7,VLOOKUP(H453,[1]Priv_Workers!$B$2:$BD$55,20,FALSE),D453=8,VLOOKUP(H453,[1]Priv_Workers!$B$2:$BD$55,21,FALSE),D453=9,VLOOKUP(H453,[1]Priv_Workers!$B$2:$BD$55,22,FALSE),D453=10,VLOOKUP(H453,[1]Priv_Workers!$B$2:$BD$55,23,FALSE),D453=11,VLOOKUP(H453,[1]Priv_Workers!$B$2:$BD$55,24,FALSE),D453=12,VLOOKUP(H453,[1]Priv_Workers!$B$2:$BD$55,25,FALSE)),C453=2016,_xlfn.IFS(D453=1,VLOOKUP(H453,[1]Priv_Workers!$B$2:$BD$55,26,FALSE),D453=2,VLOOKUP(H453,[1]Priv_Workers!$B$2:$BD$55,27,FALSE),D453=3,VLOOKUP(H453,[1]Priv_Workers!$B$2:$BD$55,28,FALSE),D453=4,VLOOKUP(H453,[1]Priv_Workers!$B$2:$BD$55,29,FALSE),D453=5,VLOOKUP(H453,[1]Priv_Workers!$B$2:$BD$55,30,FALSE),D453=6,VLOOKUP(H453,[1]Priv_Workers!$B$2:$BD$55,31,FALSE),D453=7,VLOOKUP(H453,[1]Priv_Workers!$B$2:$BD$55,32,FALSE),D453=8,VLOOKUP(H453,[1]Priv_Workers!$B$2:$BD$55,33,FALSE),D453=9,VLOOKUP(H453,[1]Priv_Workers!$B$2:$BD$55,34,FALSE),D453=10,VLOOKUP(H453,[1]Priv_Workers!$B$2:$BD$55,35,FALSE),D453=11,VLOOKUP(H453,[1]Priv_Workers!$B$2:$BD$55,36,FALSE),D453=12,VLOOKUP(H453,[1]Priv_Workers!$B$2:$BD$55,37,FALSE)),C453=2017,_xlfn.IFS(D453=1,VLOOKUP(H453,[1]Priv_Workers!$B$2:$BD$55,38,FALSE),D453=2,VLOOKUP(H453,[1]Priv_Workers!$B$2:$BD$55,39,FALSE),D453=3,VLOOKUP(H453,[1]Priv_Workers!$B$2:$BD$55,40,FALSE),D453=4,VLOOKUP(H453,[1]Priv_Workers!$B$2:$BD$55,41,FALSE),D453=5,VLOOKUP(H453,[1]Priv_Workers!$B$2:$BD$55,42,FALSE),D453=6,VLOOKUP(H453,[1]Priv_Workers!$B$2:$BD$55,43,FALSE),D453=7,VLOOKUP(H453,[1]Priv_Workers!$B$2:$BD$55,43,FALSE),D453=8,VLOOKUP(H453,[1]Priv_Workers!$B$2:$BD$55,44,FALSE),D453=9,VLOOKUP(H453,[1]Priv_Workers!$B$2:$BD$55,45,FALSE),D453=10,VLOOKUP(H453,[1]Priv_Workers!$B$2:$BD$55,46,FALSE),D453=11,VLOOKUP(H453,[1]Priv_Workers!$B$2:$BD$55,47,FALSE),D453=12,VLOOKUP(H453,[1]Priv_Workers!$B$2:$BD$55,48)),C453=2018,_xlfn.IFS(D453=1,VLOOKUP(H453,[1]Priv_Workers!$B$2:$BD$55,49,FALSE),D453=2,VLOOKUP(H453,[1]Priv_Workers!$B$2:$BD$55,50,FALSE),D453=3,VLOOKUP(H453,[1]Priv_Workers!$B$2:$BD$55,51,FALSE),D453=4,VLOOKUP(H453,[1]Priv_Workers!$B$2:$BD$55,52,FALSE),D453=5,VLOOKUP(H453,[1]Priv_Workers!$B$2:$BD$55,53,FALSE),D453=6,VLOOKUP(H453,[1]Priv_Workers!$B$2:$BD$55,54)))</f>
        <v>2964500</v>
      </c>
      <c r="X453" s="3">
        <f t="shared" si="59"/>
        <v>7.9844830494181138E-4</v>
      </c>
      <c r="Y453" s="2">
        <f>_xlfn.IFS(C453=2014, _xlfn.IFS(E453=1, VLOOKUP(H453, [1]Wage_Info!$B$2:$AH$55, 2, FALSE), E453=2, VLOOKUP(H453, [1]Wage_Info!$B$2:$AH$55, 3, FALSE), E453=3, VLOOKUP(H453, [1]Wage_Info!$B$2:$AH$55, 4, FALSE), E453=4, VLOOKUP(H453, [1]Wage_Info!$B$2:$AH$55, 5, FALSE)), C453=2015, _xlfn.IFS(E453=1, VLOOKUP(H453, [1]Wage_Info!$B$2:$AH$55, 6, FALSE), E453=2, VLOOKUP(H453, [1]Wage_Info!$B$2:$AH$55, 7, FALSE), E453=3, VLOOKUP(H453, [1]Wage_Info!$B$2:$AH$55, 8, FALSE), E453=4, VLOOKUP(H453, [1]Wage_Info!$B$2:$AH$55, 9, FALSE)), C453=2016, _xlfn.IFS(E453=1, VLOOKUP(H453, [1]Wage_Info!$B$2:$AH$55, 10, FALSE), E453=2, VLOOKUP(H453, [1]Wage_Info!$B$2:$AH$55, 11, FALSE), E453=3, VLOOKUP(H453, [1]Wage_Info!$B$2:$AH$55, 12, FALSE), E453=4, VLOOKUP(H453, [1]Wage_Info!$B$2:$AH$55, 13, FALSE)), C453=2017, _xlfn.IFS(E453=1, VLOOKUP(H453, [1]Wage_Info!$B$2:$AH$55, 14, FALSE), E453=2, VLOOKUP(H453, [1]Wage_Info!$B$2:$AH$55, 15, FALSE), E453=3, VLOOKUP(H453, [1]Wage_Info!$B$2:$AH$55, 16, FALSE), E453=4, VLOOKUP(H453, [1]Wage_Info!$B$2:$AH$55, 17, FALSE)), C453 = 2018, _xlfn.IFS(E453=1, VLOOKUP(H453, [1]Wage_Info!$B$2:$AH$55, 18, FALSE), E453=3, VLOOKUP(H453, [1]Wage_Info!$B$2:$AH$55, 19, FALSE)))</f>
        <v>32523178</v>
      </c>
      <c r="Z453" s="2">
        <f>_xlfn.IFS(C453=2014, _xlfn.IFS(E453=1, VLOOKUP(H453, [1]Wage_Info!$B$2:$AL$55, 20, FALSE), E453=2, VLOOKUP(H453, [1]Wage_Info!$B$2:$AL$55, 21, FALSE), E453=3, VLOOKUP(H453, [1]Wage_Info!$B$2:$AL$55, 22, FALSE), E453=4, VLOOKUP(H453, [1]Wage_Info!$B$2:$AL$55, 23, FALSE)), C453=2015, _xlfn.IFS(E453=1, VLOOKUP(H453, [1]Wage_Info!$B$2:$AL$55, 24, FALSE), E453=2, VLOOKUP(H453, [1]Wage_Info!$B$2:$AL$55, 25, FALSE), E453=3, VLOOKUP(H453, [1]Wage_Info!$B$2:$AL$55, 26, FALSE), E453=4, VLOOKUP(H453, [1]Wage_Info!$B$2:$AL$55, 27, FALSE)), C453=2016, _xlfn.IFS(E453=1, VLOOKUP(H453, [1]Wage_Info!$B$2:$AL$55, 28, FALSE), E453=2, VLOOKUP(H453, [1]Wage_Info!$B$2:$AL$55, 29, FALSE), E453=3, VLOOKUP(H453, [1]Wage_Info!$B$2:$AL$55, 30, FALSE), E453=4, VLOOKUP(H453, [1]Wage_Info!$B$2:$AL$55, 31, FALSE)), C453=2017, _xlfn.IFS(E453=1, VLOOKUP(H453, [1]Wage_Info!$B$2:$AL$55, 32, FALSE), E453=2, VLOOKUP(H453, [1]Wage_Info!$B$2:$AL$55, 33, FALSE), E453=3, VLOOKUP(H453, [1]Wage_Info!$B$2:$AL$55, 34, FALSE), E453=4, VLOOKUP(H453, [1]Wage_Info!$B$2:$AL$55, 35, FALSE)), C453 = 2018, _xlfn.IFS(E453=1, VLOOKUP(H453, [1]Wage_Info!$B$2:$AL$55, 36, FALSE), E453=2, VLOOKUP(H453, [1]Wage_Info!$B$2:$AL$55, 37, FALSE)))</f>
        <v>44962506644</v>
      </c>
      <c r="AA453" s="4">
        <f t="shared" si="60"/>
        <v>7.2333996539625841E-4</v>
      </c>
      <c r="AB453">
        <f>[1]Key!C453</f>
        <v>1</v>
      </c>
      <c r="AC453">
        <f t="shared" si="61"/>
        <v>0</v>
      </c>
      <c r="AD453">
        <f t="shared" si="62"/>
        <v>0</v>
      </c>
      <c r="AE453">
        <f t="shared" si="63"/>
        <v>0</v>
      </c>
      <c r="AF453">
        <f>[1]Key!D453</f>
        <v>0</v>
      </c>
    </row>
    <row r="454" spans="1:32" x14ac:dyDescent="0.3">
      <c r="A454">
        <v>453</v>
      </c>
      <c r="B454">
        <v>133</v>
      </c>
      <c r="C454">
        <v>2014</v>
      </c>
      <c r="D454">
        <v>10</v>
      </c>
      <c r="E454">
        <f t="shared" si="56"/>
        <v>4</v>
      </c>
      <c r="F454">
        <v>2015</v>
      </c>
      <c r="G454" t="s">
        <v>32</v>
      </c>
      <c r="H454" s="1">
        <f>VALUE(IF(G454="foreign",53,SUBSTITUTE(G454,G454,VLOOKUP(G454,[1]Key!$G$2:$H$55,2,))))</f>
        <v>53</v>
      </c>
      <c r="I454" t="s">
        <v>74</v>
      </c>
      <c r="J454">
        <f>VALUE(_xlfn.IFS(I454="foreign",53,I454="fictional",54, I454="unspecified", 55, NOT(OR(I454="foreign",I454="fictional")),SUBSTITUTE(I454,I454,VLOOKUP(I454,[1]Key!$G$2:$H$55,2,))))</f>
        <v>9</v>
      </c>
      <c r="K454">
        <f t="shared" si="57"/>
        <v>0</v>
      </c>
      <c r="L454">
        <f>VLOOKUP(H454, [1]Key!$H$2:$K$54, 2)</f>
        <v>0</v>
      </c>
      <c r="M454">
        <f>VLOOKUP(J454, [1]Key!$H$2:$K$54, 2)</f>
        <v>2</v>
      </c>
      <c r="N454">
        <f>VLOOKUP("*"&amp;G454&amp;"*",[1]Key!$N$2:$O$6,2,FALSE)</f>
        <v>0</v>
      </c>
      <c r="O454">
        <f>VLOOKUP("*"&amp;G454&amp;"*",[1]Key!$R$2:$S$11,2,FALSE)</f>
        <v>0</v>
      </c>
      <c r="P454">
        <v>1122</v>
      </c>
      <c r="Q454" s="2">
        <v>9600000</v>
      </c>
      <c r="R454" t="s">
        <v>61</v>
      </c>
      <c r="S454">
        <f>VLOOKUP(R454, [1]Key!$U$2:$V$27, 2, FALSE)</f>
        <v>6</v>
      </c>
      <c r="T454">
        <f t="shared" si="58"/>
        <v>0</v>
      </c>
      <c r="U454">
        <f>_xlfn.IFS(C454=2018, VLOOKUP(H454, '[1]State Pop'!$B$2:$G$55,6),C454=2017, VLOOKUP(H454, '[1]State Pop'!$B$2:$F$55,5),C454=2016, VLOOKUP(H454, '[1]State Pop'!$B$2:$F$55,4), C454=2015, VLOOKUP(H454, '[1]State Pop'!$B$2:$F$55,3), C454=2014, VLOOKUP(H454, '[1]State Pop'!$B$2:$F$55,2))</f>
        <v>0</v>
      </c>
      <c r="V454">
        <f>_xlfn.IFS(C454=2014,_xlfn.IFS(D454=1,VLOOKUP(H454,[1]Film_Workers!$B$2:$BD$55,2,FALSE),D454=2,VLOOKUP(H454,[1]Film_Workers!$B$2:$BD$55,3,FALSE),D454=3,VLOOKUP(H454,[1]Film_Workers!$B$2:$BD$55,4,FALSE),D454=4,VLOOKUP(H454,[1]Film_Workers!$B$2:$BD$55,5,FALSE),D454=5,VLOOKUP(H454,[1]Film_Workers!$B$2:$BD$55,6,FALSE),D454=6,VLOOKUP(H454,[1]Film_Workers!$B$2:$BD$55,7,FALSE),D454=7,VLOOKUP(H454,[1]Film_Workers!$B$2:$BD$55,8,FALSE),D454=8,VLOOKUP(H454,[1]Film_Workers!$B$2:$BD$55,9,FALSE),D454=9,VLOOKUP(H454,[1]Film_Workers!$B$2:$BD$55,10,FALSE),D454=10,VLOOKUP(H454,[1]Film_Workers!$B$2:$BD$55,11,FALSE),D454=11,VLOOKUP(H454,[1]Film_Workers!$B$2:$BD$55,12,FALSE),D454=12,VLOOKUP(H454,[1]Film_Workers!$B$2:$BD$55,13,FALSE)),C454=2015,_xlfn.IFS(D454=1,VLOOKUP(H454,[1]Film_Workers!$B$2:$BD$55,14,FALSE),D454=2,VLOOKUP(H454,[1]Film_Workers!$B$2:$BD$55,15,FALSE),D454=3,VLOOKUP(H454,[1]Film_Workers!$B$2:$BD$55,16,FALSE),D454=4,VLOOKUP(H454,[1]Film_Workers!$B$2:$BD$55,17,FALSE),D454=5,VLOOKUP(H454,[1]Film_Workers!$B$2:$BD$55,18,FALSE),D454=6,VLOOKUP(H454,[1]Film_Workers!$B$2:$BD$55,19,FALSE),D454=7,VLOOKUP(H454,[1]Film_Workers!$B$2:$BD$55,20,FALSE),D454=8,VLOOKUP(H454,[1]Film_Workers!$B$2:$BD$55,21,FALSE),D454=9,VLOOKUP(H454,[1]Film_Workers!$B$2:$BD$55,22,FALSE),D454=10,VLOOKUP(H454,[1]Film_Workers!$B$2:$BD$55,23,FALSE),D454=11,VLOOKUP(H454,[1]Film_Workers!$B$2:$BD$55,24,FALSE),D454=12,VLOOKUP(H454,[1]Film_Workers!$B$2:$BD$55,25,FALSE)),C454=2016,_xlfn.IFS(D454=1,VLOOKUP(H454,[1]Film_Workers!$B$2:$BD$55,26,FALSE),D454=2,VLOOKUP(H454,[1]Film_Workers!$B$2:$BD$55,27,FALSE),D454=3,VLOOKUP(H454,[1]Film_Workers!$B$2:$BD$55,28,FALSE),D454=4,VLOOKUP(H454,[1]Film_Workers!$B$2:$BD$55,29,FALSE),D454=5,VLOOKUP(H454,[1]Film_Workers!$B$2:$BD$55,30,FALSE),D454=6,VLOOKUP(H454,[1]Film_Workers!$B$2:$BD$55,31,FALSE),D454=7,VLOOKUP(H454,[1]Film_Workers!$B$2:$BD$55,32,FALSE),D454=8,VLOOKUP(H454,[1]Film_Workers!$B$2:$BD$55,33,FALSE),D454=9,VLOOKUP(H454,[1]Film_Workers!$B$2:$BD$55,34,FALSE),D454=10,VLOOKUP(H454,[1]Film_Workers!$B$2:$BD$55,35,FALSE),D454=11,VLOOKUP(H454,[1]Film_Workers!$B$2:$BD$55,36,FALSE),D454=12,VLOOKUP(H454,[1]Film_Workers!$B$2:$BD$55,37,FALSE)),C454=2017,_xlfn.IFS(D454=1,VLOOKUP(H454,[1]Film_Workers!$B$2:$BD$55,38,FALSE),D454=2,VLOOKUP(H454,[1]Film_Workers!$B$2:$BD$55,39,FALSE),D454=3,VLOOKUP(H454,[1]Film_Workers!$B$2:$BD$55,40,FALSE),D454=4,VLOOKUP(H454,[1]Film_Workers!$B$2:$BD$55,41,FALSE),D454=5,VLOOKUP(H454,[1]Film_Workers!$B$2:$BD$55,42,FALSE),D454=6,VLOOKUP(H454,[1]Film_Workers!$B$2:$BD$55,43,FALSE),D454=7,VLOOKUP(H454,[1]Film_Workers!$B$2:$BD$55,43,FALSE),D454=8,VLOOKUP(H454,[1]Film_Workers!$B$2:$BD$55,44,FALSE),D454=9,VLOOKUP(H454,[1]Film_Workers!$B$2:$BD$55,45,FALSE),D454=10,VLOOKUP(H454,[1]Film_Workers!$B$2:$BD$55,46,FALSE),D454=11,VLOOKUP(H454,[1]Film_Workers!$B$2:$BD$55,47,FALSE),D454=12,VLOOKUP(H454,[1]Film_Workers!$B$2:$BD$55,48)),C454=2018,_xlfn.IFS(D454=1,VLOOKUP(H454,[1]Film_Workers!$B$2:$BD$55,49,FALSE),D454=2,VLOOKUP(H454,[1]Film_Workers!$B$2:$BD$55,50,FALSE),D454=3,VLOOKUP(H454,[1]Film_Workers!$B$2:$BD$55,51,FALSE),D454=4,VLOOKUP(H454,[1]Film_Workers!$B$2:$BD$55,52,FALSE),D454=5,VLOOKUP(H454,[1]Film_Workers!$B$2:$BD$55,53,FALSE),D454=6,VLOOKUP(H454,[1]Film_Workers!$B$2:$BD$55,54)))</f>
        <v>0</v>
      </c>
      <c r="W454">
        <f>_xlfn.IFS(C454=2014,_xlfn.IFS(D454=1,VLOOKUP(H454,[1]Priv_Workers!$B$2:$BD$55,2,FALSE),D454=2,VLOOKUP(H454,[1]Priv_Workers!$B$2:$BD$55,3,FALSE),D454=3,VLOOKUP(H454,[1]Priv_Workers!$B$2:$BD$55,4,FALSE),D454=4,VLOOKUP(H454,[1]Priv_Workers!$B$2:$BD$55,5,FALSE),D454=5,VLOOKUP(H454,[1]Priv_Workers!$B$2:$BD$55,6,FALSE),D454=6,VLOOKUP(H454,[1]Priv_Workers!$B$2:$BD$55,7,FALSE),D454=7,VLOOKUP(H454,[1]Priv_Workers!$B$2:$BD$55,8,FALSE),D454=8,VLOOKUP(H454,[1]Priv_Workers!$B$2:$BD$55,9,FALSE),D454=9,VLOOKUP(H454,[1]Priv_Workers!$B$2:$BD$55,10,FALSE),D454=10,VLOOKUP(H454,[1]Priv_Workers!$B$2:$BD$55,11,FALSE),D454=11,VLOOKUP(H454,[1]Priv_Workers!$B$2:$BD$55,12,FALSE),D454=12,VLOOKUP(H454,[1]Priv_Workers!$B$2:$BD$55,13,FALSE)),C454=2015,_xlfn.IFS(D454=1,VLOOKUP(H454,[1]Priv_Workers!$B$2:$BD$55,14,FALSE),D454=2,VLOOKUP(H454,[1]Priv_Workers!$B$2:$BD$55,15,FALSE),D454=3,VLOOKUP(H454,[1]Priv_Workers!$B$2:$BD$55,16,FALSE),D454=4,VLOOKUP(H454,[1]Priv_Workers!$B$2:$BD$55,17,FALSE),D454=5,VLOOKUP(H454,[1]Priv_Workers!$B$2:$BD$55,18,FALSE),D454=6,VLOOKUP(H454,[1]Priv_Workers!$B$2:$BD$55,19,FALSE),D454=7,VLOOKUP(H454,[1]Priv_Workers!$B$2:$BD$55,20,FALSE),D454=8,VLOOKUP(H454,[1]Priv_Workers!$B$2:$BD$55,21,FALSE),D454=9,VLOOKUP(H454,[1]Priv_Workers!$B$2:$BD$55,22,FALSE),D454=10,VLOOKUP(H454,[1]Priv_Workers!$B$2:$BD$55,23,FALSE),D454=11,VLOOKUP(H454,[1]Priv_Workers!$B$2:$BD$55,24,FALSE),D454=12,VLOOKUP(H454,[1]Priv_Workers!$B$2:$BD$55,25,FALSE)),C454=2016,_xlfn.IFS(D454=1,VLOOKUP(H454,[1]Priv_Workers!$B$2:$BD$55,26,FALSE),D454=2,VLOOKUP(H454,[1]Priv_Workers!$B$2:$BD$55,27,FALSE),D454=3,VLOOKUP(H454,[1]Priv_Workers!$B$2:$BD$55,28,FALSE),D454=4,VLOOKUP(H454,[1]Priv_Workers!$B$2:$BD$55,29,FALSE),D454=5,VLOOKUP(H454,[1]Priv_Workers!$B$2:$BD$55,30,FALSE),D454=6,VLOOKUP(H454,[1]Priv_Workers!$B$2:$BD$55,31,FALSE),D454=7,VLOOKUP(H454,[1]Priv_Workers!$B$2:$BD$55,32,FALSE),D454=8,VLOOKUP(H454,[1]Priv_Workers!$B$2:$BD$55,33,FALSE),D454=9,VLOOKUP(H454,[1]Priv_Workers!$B$2:$BD$55,34,FALSE),D454=10,VLOOKUP(H454,[1]Priv_Workers!$B$2:$BD$55,35,FALSE),D454=11,VLOOKUP(H454,[1]Priv_Workers!$B$2:$BD$55,36,FALSE),D454=12,VLOOKUP(H454,[1]Priv_Workers!$B$2:$BD$55,37,FALSE)),C454=2017,_xlfn.IFS(D454=1,VLOOKUP(H454,[1]Priv_Workers!$B$2:$BD$55,38,FALSE),D454=2,VLOOKUP(H454,[1]Priv_Workers!$B$2:$BD$55,39,FALSE),D454=3,VLOOKUP(H454,[1]Priv_Workers!$B$2:$BD$55,40,FALSE),D454=4,VLOOKUP(H454,[1]Priv_Workers!$B$2:$BD$55,41,FALSE),D454=5,VLOOKUP(H454,[1]Priv_Workers!$B$2:$BD$55,42,FALSE),D454=6,VLOOKUP(H454,[1]Priv_Workers!$B$2:$BD$55,43,FALSE),D454=7,VLOOKUP(H454,[1]Priv_Workers!$B$2:$BD$55,43,FALSE),D454=8,VLOOKUP(H454,[1]Priv_Workers!$B$2:$BD$55,44,FALSE),D454=9,VLOOKUP(H454,[1]Priv_Workers!$B$2:$BD$55,45,FALSE),D454=10,VLOOKUP(H454,[1]Priv_Workers!$B$2:$BD$55,46,FALSE),D454=11,VLOOKUP(H454,[1]Priv_Workers!$B$2:$BD$55,47,FALSE),D454=12,VLOOKUP(H454,[1]Priv_Workers!$B$2:$BD$55,48)),C454=2018,_xlfn.IFS(D454=1,VLOOKUP(H454,[1]Priv_Workers!$B$2:$BD$55,49,FALSE),D454=2,VLOOKUP(H454,[1]Priv_Workers!$B$2:$BD$55,50,FALSE),D454=3,VLOOKUP(H454,[1]Priv_Workers!$B$2:$BD$55,51,FALSE),D454=4,VLOOKUP(H454,[1]Priv_Workers!$B$2:$BD$55,52,FALSE),D454=5,VLOOKUP(H454,[1]Priv_Workers!$B$2:$BD$55,53,FALSE),D454=6,VLOOKUP(H454,[1]Priv_Workers!$B$2:$BD$55,54)))</f>
        <v>0</v>
      </c>
      <c r="X454" s="3" t="e">
        <f t="shared" si="59"/>
        <v>#DIV/0!</v>
      </c>
      <c r="Y454" s="2">
        <f>_xlfn.IFS(C454=2014, _xlfn.IFS(E454=1, VLOOKUP(H454, [1]Wage_Info!$B$2:$AH$55, 2, FALSE), E454=2, VLOOKUP(H454, [1]Wage_Info!$B$2:$AH$55, 3, FALSE), E454=3, VLOOKUP(H454, [1]Wage_Info!$B$2:$AH$55, 4, FALSE), E454=4, VLOOKUP(H454, [1]Wage_Info!$B$2:$AH$55, 5, FALSE)), C454=2015, _xlfn.IFS(E454=1, VLOOKUP(H454, [1]Wage_Info!$B$2:$AH$55, 6, FALSE), E454=2, VLOOKUP(H454, [1]Wage_Info!$B$2:$AH$55, 7, FALSE), E454=3, VLOOKUP(H454, [1]Wage_Info!$B$2:$AH$55, 8, FALSE), E454=4, VLOOKUP(H454, [1]Wage_Info!$B$2:$AH$55, 9, FALSE)), C454=2016, _xlfn.IFS(E454=1, VLOOKUP(H454, [1]Wage_Info!$B$2:$AH$55, 10, FALSE), E454=2, VLOOKUP(H454, [1]Wage_Info!$B$2:$AH$55, 11, FALSE), E454=3, VLOOKUP(H454, [1]Wage_Info!$B$2:$AH$55, 12, FALSE), E454=4, VLOOKUP(H454, [1]Wage_Info!$B$2:$AH$55, 13, FALSE)), C454=2017, _xlfn.IFS(E454=1, VLOOKUP(H454, [1]Wage_Info!$B$2:$AH$55, 14, FALSE), E454=2, VLOOKUP(H454, [1]Wage_Info!$B$2:$AH$55, 15, FALSE), E454=3, VLOOKUP(H454, [1]Wage_Info!$B$2:$AH$55, 16, FALSE), E454=4, VLOOKUP(H454, [1]Wage_Info!$B$2:$AH$55, 17, FALSE)), C454 = 2018, _xlfn.IFS(E454=1, VLOOKUP(H454, [1]Wage_Info!$B$2:$AH$55, 18, FALSE), E454=3, VLOOKUP(H454, [1]Wage_Info!$B$2:$AH$55, 19, FALSE)))</f>
        <v>0</v>
      </c>
      <c r="Z454" s="2">
        <f>_xlfn.IFS(C454=2014, _xlfn.IFS(E454=1, VLOOKUP(H454, [1]Wage_Info!$B$2:$AL$55, 20, FALSE), E454=2, VLOOKUP(H454, [1]Wage_Info!$B$2:$AL$55, 21, FALSE), E454=3, VLOOKUP(H454, [1]Wage_Info!$B$2:$AL$55, 22, FALSE), E454=4, VLOOKUP(H454, [1]Wage_Info!$B$2:$AL$55, 23, FALSE)), C454=2015, _xlfn.IFS(E454=1, VLOOKUP(H454, [1]Wage_Info!$B$2:$AL$55, 24, FALSE), E454=2, VLOOKUP(H454, [1]Wage_Info!$B$2:$AL$55, 25, FALSE), E454=3, VLOOKUP(H454, [1]Wage_Info!$B$2:$AL$55, 26, FALSE), E454=4, VLOOKUP(H454, [1]Wage_Info!$B$2:$AL$55, 27, FALSE)), C454=2016, _xlfn.IFS(E454=1, VLOOKUP(H454, [1]Wage_Info!$B$2:$AL$55, 28, FALSE), E454=2, VLOOKUP(H454, [1]Wage_Info!$B$2:$AL$55, 29, FALSE), E454=3, VLOOKUP(H454, [1]Wage_Info!$B$2:$AL$55, 30, FALSE), E454=4, VLOOKUP(H454, [1]Wage_Info!$B$2:$AL$55, 31, FALSE)), C454=2017, _xlfn.IFS(E454=1, VLOOKUP(H454, [1]Wage_Info!$B$2:$AL$55, 32, FALSE), E454=2, VLOOKUP(H454, [1]Wage_Info!$B$2:$AL$55, 33, FALSE), E454=3, VLOOKUP(H454, [1]Wage_Info!$B$2:$AL$55, 34, FALSE), E454=4, VLOOKUP(H454, [1]Wage_Info!$B$2:$AL$55, 35, FALSE)), C454 = 2018, _xlfn.IFS(E454=1, VLOOKUP(H454, [1]Wage_Info!$B$2:$AL$55, 36, FALSE), E454=2, VLOOKUP(H454, [1]Wage_Info!$B$2:$AL$55, 37, FALSE)))</f>
        <v>0</v>
      </c>
      <c r="AA454" s="4" t="e">
        <f t="shared" si="60"/>
        <v>#DIV/0!</v>
      </c>
      <c r="AB454">
        <f>[1]Key!C454</f>
        <v>1</v>
      </c>
      <c r="AC454">
        <f t="shared" si="61"/>
        <v>0</v>
      </c>
      <c r="AD454">
        <f t="shared" si="62"/>
        <v>0</v>
      </c>
      <c r="AE454">
        <f t="shared" si="63"/>
        <v>0</v>
      </c>
      <c r="AF454">
        <f>[1]Key!D454</f>
        <v>0</v>
      </c>
    </row>
    <row r="455" spans="1:32" x14ac:dyDescent="0.3">
      <c r="A455">
        <v>454</v>
      </c>
      <c r="B455">
        <v>134</v>
      </c>
      <c r="C455">
        <v>2014</v>
      </c>
      <c r="D455">
        <v>4</v>
      </c>
      <c r="E455">
        <f t="shared" si="56"/>
        <v>2</v>
      </c>
      <c r="F455">
        <v>2015</v>
      </c>
      <c r="G455" t="s">
        <v>40</v>
      </c>
      <c r="H455" s="1">
        <f>VALUE(IF(G455="foreign",53,SUBSTITUTE(G455,G455,VLOOKUP(G455,[1]Key!$G$2:$H$55,2,))))</f>
        <v>5</v>
      </c>
      <c r="I455" t="s">
        <v>40</v>
      </c>
      <c r="J455">
        <f>VALUE(_xlfn.IFS(I455="foreign",53,I455="fictional",54, I455="unspecified", 55, NOT(OR(I455="foreign",I455="fictional")),SUBSTITUTE(I455,I455,VLOOKUP(I455,[1]Key!$G$2:$H$55,2,))))</f>
        <v>5</v>
      </c>
      <c r="K455">
        <f t="shared" si="57"/>
        <v>1</v>
      </c>
      <c r="L455">
        <f>VLOOKUP(H455, [1]Key!$H$2:$K$54, 2)</f>
        <v>3</v>
      </c>
      <c r="M455">
        <f>VLOOKUP(J455, [1]Key!$H$2:$K$54, 2)</f>
        <v>3</v>
      </c>
      <c r="N455">
        <f>VLOOKUP("*"&amp;G455&amp;"*",[1]Key!$N$2:$O$6,2,FALSE)</f>
        <v>4</v>
      </c>
      <c r="O455">
        <f>VLOOKUP("*"&amp;G455&amp;"*",[1]Key!$R$2:$S$11,2,FALSE)</f>
        <v>6</v>
      </c>
      <c r="P455">
        <v>1061</v>
      </c>
      <c r="Q455" s="2">
        <v>600000</v>
      </c>
      <c r="R455" t="s">
        <v>61</v>
      </c>
      <c r="S455">
        <f>VLOOKUP(R455, [1]Key!$U$2:$V$27, 2, FALSE)</f>
        <v>6</v>
      </c>
      <c r="T455">
        <f t="shared" si="58"/>
        <v>0</v>
      </c>
      <c r="U455">
        <f>_xlfn.IFS(C455=2018, VLOOKUP(H455, '[1]State Pop'!$B$2:$G$55,6),C455=2017, VLOOKUP(H455, '[1]State Pop'!$B$2:$F$55,5),C455=2016, VLOOKUP(H455, '[1]State Pop'!$B$2:$F$55,4), C455=2015, VLOOKUP(H455, '[1]State Pop'!$B$2:$F$55,3), C455=2014, VLOOKUP(H455, '[1]State Pop'!$B$2:$F$55,2))</f>
        <v>38701278</v>
      </c>
      <c r="V455">
        <f>_xlfn.IFS(C455=2014,_xlfn.IFS(D455=1,VLOOKUP(H455,[1]Film_Workers!$B$2:$BD$55,2,FALSE),D455=2,VLOOKUP(H455,[1]Film_Workers!$B$2:$BD$55,3,FALSE),D455=3,VLOOKUP(H455,[1]Film_Workers!$B$2:$BD$55,4,FALSE),D455=4,VLOOKUP(H455,[1]Film_Workers!$B$2:$BD$55,5,FALSE),D455=5,VLOOKUP(H455,[1]Film_Workers!$B$2:$BD$55,6,FALSE),D455=6,VLOOKUP(H455,[1]Film_Workers!$B$2:$BD$55,7,FALSE),D455=7,VLOOKUP(H455,[1]Film_Workers!$B$2:$BD$55,8,FALSE),D455=8,VLOOKUP(H455,[1]Film_Workers!$B$2:$BD$55,9,FALSE),D455=9,VLOOKUP(H455,[1]Film_Workers!$B$2:$BD$55,10,FALSE),D455=10,VLOOKUP(H455,[1]Film_Workers!$B$2:$BD$55,11,FALSE),D455=11,VLOOKUP(H455,[1]Film_Workers!$B$2:$BD$55,12,FALSE),D455=12,VLOOKUP(H455,[1]Film_Workers!$B$2:$BD$55,13,FALSE)),C455=2015,_xlfn.IFS(D455=1,VLOOKUP(H455,[1]Film_Workers!$B$2:$BD$55,14,FALSE),D455=2,VLOOKUP(H455,[1]Film_Workers!$B$2:$BD$55,15,FALSE),D455=3,VLOOKUP(H455,[1]Film_Workers!$B$2:$BD$55,16,FALSE),D455=4,VLOOKUP(H455,[1]Film_Workers!$B$2:$BD$55,17,FALSE),D455=5,VLOOKUP(H455,[1]Film_Workers!$B$2:$BD$55,18,FALSE),D455=6,VLOOKUP(H455,[1]Film_Workers!$B$2:$BD$55,19,FALSE),D455=7,VLOOKUP(H455,[1]Film_Workers!$B$2:$BD$55,20,FALSE),D455=8,VLOOKUP(H455,[1]Film_Workers!$B$2:$BD$55,21,FALSE),D455=9,VLOOKUP(H455,[1]Film_Workers!$B$2:$BD$55,22,FALSE),D455=10,VLOOKUP(H455,[1]Film_Workers!$B$2:$BD$55,23,FALSE),D455=11,VLOOKUP(H455,[1]Film_Workers!$B$2:$BD$55,24,FALSE),D455=12,VLOOKUP(H455,[1]Film_Workers!$B$2:$BD$55,25,FALSE)),C455=2016,_xlfn.IFS(D455=1,VLOOKUP(H455,[1]Film_Workers!$B$2:$BD$55,26,FALSE),D455=2,VLOOKUP(H455,[1]Film_Workers!$B$2:$BD$55,27,FALSE),D455=3,VLOOKUP(H455,[1]Film_Workers!$B$2:$BD$55,28,FALSE),D455=4,VLOOKUP(H455,[1]Film_Workers!$B$2:$BD$55,29,FALSE),D455=5,VLOOKUP(H455,[1]Film_Workers!$B$2:$BD$55,30,FALSE),D455=6,VLOOKUP(H455,[1]Film_Workers!$B$2:$BD$55,31,FALSE),D455=7,VLOOKUP(H455,[1]Film_Workers!$B$2:$BD$55,32,FALSE),D455=8,VLOOKUP(H455,[1]Film_Workers!$B$2:$BD$55,33,FALSE),D455=9,VLOOKUP(H455,[1]Film_Workers!$B$2:$BD$55,34,FALSE),D455=10,VLOOKUP(H455,[1]Film_Workers!$B$2:$BD$55,35,FALSE),D455=11,VLOOKUP(H455,[1]Film_Workers!$B$2:$BD$55,36,FALSE),D455=12,VLOOKUP(H455,[1]Film_Workers!$B$2:$BD$55,37,FALSE)),C455=2017,_xlfn.IFS(D455=1,VLOOKUP(H455,[1]Film_Workers!$B$2:$BD$55,38,FALSE),D455=2,VLOOKUP(H455,[1]Film_Workers!$B$2:$BD$55,39,FALSE),D455=3,VLOOKUP(H455,[1]Film_Workers!$B$2:$BD$55,40,FALSE),D455=4,VLOOKUP(H455,[1]Film_Workers!$B$2:$BD$55,41,FALSE),D455=5,VLOOKUP(H455,[1]Film_Workers!$B$2:$BD$55,42,FALSE),D455=6,VLOOKUP(H455,[1]Film_Workers!$B$2:$BD$55,43,FALSE),D455=7,VLOOKUP(H455,[1]Film_Workers!$B$2:$BD$55,43,FALSE),D455=8,VLOOKUP(H455,[1]Film_Workers!$B$2:$BD$55,44,FALSE),D455=9,VLOOKUP(H455,[1]Film_Workers!$B$2:$BD$55,45,FALSE),D455=10,VLOOKUP(H455,[1]Film_Workers!$B$2:$BD$55,46,FALSE),D455=11,VLOOKUP(H455,[1]Film_Workers!$B$2:$BD$55,47,FALSE),D455=12,VLOOKUP(H455,[1]Film_Workers!$B$2:$BD$55,48)),C455=2018,_xlfn.IFS(D455=1,VLOOKUP(H455,[1]Film_Workers!$B$2:$BD$55,49,FALSE),D455=2,VLOOKUP(H455,[1]Film_Workers!$B$2:$BD$55,50,FALSE),D455=3,VLOOKUP(H455,[1]Film_Workers!$B$2:$BD$55,51,FALSE),D455=4,VLOOKUP(H455,[1]Film_Workers!$B$2:$BD$55,52,FALSE),D455=5,VLOOKUP(H455,[1]Film_Workers!$B$2:$BD$55,53,FALSE),D455=6,VLOOKUP(H455,[1]Film_Workers!$B$2:$BD$55,54)))</f>
        <v>114062</v>
      </c>
      <c r="W455">
        <f>_xlfn.IFS(C455=2014,_xlfn.IFS(D455=1,VLOOKUP(H455,[1]Priv_Workers!$B$2:$BD$55,2,FALSE),D455=2,VLOOKUP(H455,[1]Priv_Workers!$B$2:$BD$55,3,FALSE),D455=3,VLOOKUP(H455,[1]Priv_Workers!$B$2:$BD$55,4,FALSE),D455=4,VLOOKUP(H455,[1]Priv_Workers!$B$2:$BD$55,5,FALSE),D455=5,VLOOKUP(H455,[1]Priv_Workers!$B$2:$BD$55,6,FALSE),D455=6,VLOOKUP(H455,[1]Priv_Workers!$B$2:$BD$55,7,FALSE),D455=7,VLOOKUP(H455,[1]Priv_Workers!$B$2:$BD$55,8,FALSE),D455=8,VLOOKUP(H455,[1]Priv_Workers!$B$2:$BD$55,9,FALSE),D455=9,VLOOKUP(H455,[1]Priv_Workers!$B$2:$BD$55,10,FALSE),D455=10,VLOOKUP(H455,[1]Priv_Workers!$B$2:$BD$55,11,FALSE),D455=11,VLOOKUP(H455,[1]Priv_Workers!$B$2:$BD$55,12,FALSE),D455=12,VLOOKUP(H455,[1]Priv_Workers!$B$2:$BD$55,13,FALSE)),C455=2015,_xlfn.IFS(D455=1,VLOOKUP(H455,[1]Priv_Workers!$B$2:$BD$55,14,FALSE),D455=2,VLOOKUP(H455,[1]Priv_Workers!$B$2:$BD$55,15,FALSE),D455=3,VLOOKUP(H455,[1]Priv_Workers!$B$2:$BD$55,16,FALSE),D455=4,VLOOKUP(H455,[1]Priv_Workers!$B$2:$BD$55,17,FALSE),D455=5,VLOOKUP(H455,[1]Priv_Workers!$B$2:$BD$55,18,FALSE),D455=6,VLOOKUP(H455,[1]Priv_Workers!$B$2:$BD$55,19,FALSE),D455=7,VLOOKUP(H455,[1]Priv_Workers!$B$2:$BD$55,20,FALSE),D455=8,VLOOKUP(H455,[1]Priv_Workers!$B$2:$BD$55,21,FALSE),D455=9,VLOOKUP(H455,[1]Priv_Workers!$B$2:$BD$55,22,FALSE),D455=10,VLOOKUP(H455,[1]Priv_Workers!$B$2:$BD$55,23,FALSE),D455=11,VLOOKUP(H455,[1]Priv_Workers!$B$2:$BD$55,24,FALSE),D455=12,VLOOKUP(H455,[1]Priv_Workers!$B$2:$BD$55,25,FALSE)),C455=2016,_xlfn.IFS(D455=1,VLOOKUP(H455,[1]Priv_Workers!$B$2:$BD$55,26,FALSE),D455=2,VLOOKUP(H455,[1]Priv_Workers!$B$2:$BD$55,27,FALSE),D455=3,VLOOKUP(H455,[1]Priv_Workers!$B$2:$BD$55,28,FALSE),D455=4,VLOOKUP(H455,[1]Priv_Workers!$B$2:$BD$55,29,FALSE),D455=5,VLOOKUP(H455,[1]Priv_Workers!$B$2:$BD$55,30,FALSE),D455=6,VLOOKUP(H455,[1]Priv_Workers!$B$2:$BD$55,31,FALSE),D455=7,VLOOKUP(H455,[1]Priv_Workers!$B$2:$BD$55,32,FALSE),D455=8,VLOOKUP(H455,[1]Priv_Workers!$B$2:$BD$55,33,FALSE),D455=9,VLOOKUP(H455,[1]Priv_Workers!$B$2:$BD$55,34,FALSE),D455=10,VLOOKUP(H455,[1]Priv_Workers!$B$2:$BD$55,35,FALSE),D455=11,VLOOKUP(H455,[1]Priv_Workers!$B$2:$BD$55,36,FALSE),D455=12,VLOOKUP(H455,[1]Priv_Workers!$B$2:$BD$55,37,FALSE)),C455=2017,_xlfn.IFS(D455=1,VLOOKUP(H455,[1]Priv_Workers!$B$2:$BD$55,38,FALSE),D455=2,VLOOKUP(H455,[1]Priv_Workers!$B$2:$BD$55,39,FALSE),D455=3,VLOOKUP(H455,[1]Priv_Workers!$B$2:$BD$55,40,FALSE),D455=4,VLOOKUP(H455,[1]Priv_Workers!$B$2:$BD$55,41,FALSE),D455=5,VLOOKUP(H455,[1]Priv_Workers!$B$2:$BD$55,42,FALSE),D455=6,VLOOKUP(H455,[1]Priv_Workers!$B$2:$BD$55,43,FALSE),D455=7,VLOOKUP(H455,[1]Priv_Workers!$B$2:$BD$55,43,FALSE),D455=8,VLOOKUP(H455,[1]Priv_Workers!$B$2:$BD$55,44,FALSE),D455=9,VLOOKUP(H455,[1]Priv_Workers!$B$2:$BD$55,45,FALSE),D455=10,VLOOKUP(H455,[1]Priv_Workers!$B$2:$BD$55,46,FALSE),D455=11,VLOOKUP(H455,[1]Priv_Workers!$B$2:$BD$55,47,FALSE),D455=12,VLOOKUP(H455,[1]Priv_Workers!$B$2:$BD$55,48)),C455=2018,_xlfn.IFS(D455=1,VLOOKUP(H455,[1]Priv_Workers!$B$2:$BD$55,49,FALSE),D455=2,VLOOKUP(H455,[1]Priv_Workers!$B$2:$BD$55,50,FALSE),D455=3,VLOOKUP(H455,[1]Priv_Workers!$B$2:$BD$55,51,FALSE),D455=4,VLOOKUP(H455,[1]Priv_Workers!$B$2:$BD$55,52,FALSE),D455=5,VLOOKUP(H455,[1]Priv_Workers!$B$2:$BD$55,53,FALSE),D455=6,VLOOKUP(H455,[1]Priv_Workers!$B$2:$BD$55,54)))</f>
        <v>13363334</v>
      </c>
      <c r="X455" s="3">
        <f t="shared" si="59"/>
        <v>8.5354448223774089E-3</v>
      </c>
      <c r="Y455" s="2">
        <f>_xlfn.IFS(C455=2014, _xlfn.IFS(E455=1, VLOOKUP(H455, [1]Wage_Info!$B$2:$AH$55, 2, FALSE), E455=2, VLOOKUP(H455, [1]Wage_Info!$B$2:$AH$55, 3, FALSE), E455=3, VLOOKUP(H455, [1]Wage_Info!$B$2:$AH$55, 4, FALSE), E455=4, VLOOKUP(H455, [1]Wage_Info!$B$2:$AH$55, 5, FALSE)), C455=2015, _xlfn.IFS(E455=1, VLOOKUP(H455, [1]Wage_Info!$B$2:$AH$55, 6, FALSE), E455=2, VLOOKUP(H455, [1]Wage_Info!$B$2:$AH$55, 7, FALSE), E455=3, VLOOKUP(H455, [1]Wage_Info!$B$2:$AH$55, 8, FALSE), E455=4, VLOOKUP(H455, [1]Wage_Info!$B$2:$AH$55, 9, FALSE)), C455=2016, _xlfn.IFS(E455=1, VLOOKUP(H455, [1]Wage_Info!$B$2:$AH$55, 10, FALSE), E455=2, VLOOKUP(H455, [1]Wage_Info!$B$2:$AH$55, 11, FALSE), E455=3, VLOOKUP(H455, [1]Wage_Info!$B$2:$AH$55, 12, FALSE), E455=4, VLOOKUP(H455, [1]Wage_Info!$B$2:$AH$55, 13, FALSE)), C455=2017, _xlfn.IFS(E455=1, VLOOKUP(H455, [1]Wage_Info!$B$2:$AH$55, 14, FALSE), E455=2, VLOOKUP(H455, [1]Wage_Info!$B$2:$AH$55, 15, FALSE), E455=3, VLOOKUP(H455, [1]Wage_Info!$B$2:$AH$55, 16, FALSE), E455=4, VLOOKUP(H455, [1]Wage_Info!$B$2:$AH$55, 17, FALSE)), C455 = 2018, _xlfn.IFS(E455=1, VLOOKUP(H455, [1]Wage_Info!$B$2:$AH$55, 18, FALSE), E455=3, VLOOKUP(H455, [1]Wage_Info!$B$2:$AH$55, 19, FALSE)))</f>
        <v>2677662977</v>
      </c>
      <c r="Z455" s="2">
        <f>_xlfn.IFS(C455=2014, _xlfn.IFS(E455=1, VLOOKUP(H455, [1]Wage_Info!$B$2:$AL$55, 20, FALSE), E455=2, VLOOKUP(H455, [1]Wage_Info!$B$2:$AL$55, 21, FALSE), E455=3, VLOOKUP(H455, [1]Wage_Info!$B$2:$AL$55, 22, FALSE), E455=4, VLOOKUP(H455, [1]Wage_Info!$B$2:$AL$55, 23, FALSE)), C455=2015, _xlfn.IFS(E455=1, VLOOKUP(H455, [1]Wage_Info!$B$2:$AL$55, 24, FALSE), E455=2, VLOOKUP(H455, [1]Wage_Info!$B$2:$AL$55, 25, FALSE), E455=3, VLOOKUP(H455, [1]Wage_Info!$B$2:$AL$55, 26, FALSE), E455=4, VLOOKUP(H455, [1]Wage_Info!$B$2:$AL$55, 27, FALSE)), C455=2016, _xlfn.IFS(E455=1, VLOOKUP(H455, [1]Wage_Info!$B$2:$AL$55, 28, FALSE), E455=2, VLOOKUP(H455, [1]Wage_Info!$B$2:$AL$55, 29, FALSE), E455=3, VLOOKUP(H455, [1]Wage_Info!$B$2:$AL$55, 30, FALSE), E455=4, VLOOKUP(H455, [1]Wage_Info!$B$2:$AL$55, 31, FALSE)), C455=2017, _xlfn.IFS(E455=1, VLOOKUP(H455, [1]Wage_Info!$B$2:$AL$55, 32, FALSE), E455=2, VLOOKUP(H455, [1]Wage_Info!$B$2:$AL$55, 33, FALSE), E455=3, VLOOKUP(H455, [1]Wage_Info!$B$2:$AL$55, 34, FALSE), E455=4, VLOOKUP(H455, [1]Wage_Info!$B$2:$AL$55, 35, FALSE)), C455 = 2018, _xlfn.IFS(E455=1, VLOOKUP(H455, [1]Wage_Info!$B$2:$AL$55, 36, FALSE), E455=2, VLOOKUP(H455, [1]Wage_Info!$B$2:$AL$55, 37, FALSE)))</f>
        <v>184839785779</v>
      </c>
      <c r="AA455" s="4">
        <f t="shared" si="60"/>
        <v>1.4486399482206144E-2</v>
      </c>
      <c r="AB455">
        <f>[1]Key!C455</f>
        <v>1</v>
      </c>
      <c r="AC455">
        <f t="shared" si="61"/>
        <v>1</v>
      </c>
      <c r="AD455">
        <f t="shared" si="62"/>
        <v>0</v>
      </c>
      <c r="AE455">
        <f t="shared" si="63"/>
        <v>1</v>
      </c>
      <c r="AF455">
        <f>[1]Key!D455</f>
        <v>0</v>
      </c>
    </row>
    <row r="456" spans="1:32" x14ac:dyDescent="0.3">
      <c r="A456">
        <v>455</v>
      </c>
      <c r="B456">
        <v>135</v>
      </c>
      <c r="E456" t="e">
        <f t="shared" si="56"/>
        <v>#N/A</v>
      </c>
      <c r="F456">
        <v>2015</v>
      </c>
      <c r="G456" t="s">
        <v>32</v>
      </c>
      <c r="H456" s="1">
        <f>VALUE(IF(G456="foreign",53,SUBSTITUTE(G456,G456,VLOOKUP(G456,[1]Key!$G$2:$H$55,2,))))</f>
        <v>53</v>
      </c>
      <c r="I456" t="s">
        <v>40</v>
      </c>
      <c r="J456">
        <f>VALUE(_xlfn.IFS(I456="foreign",53,I456="fictional",54, I456="unspecified", 55, NOT(OR(I456="foreign",I456="fictional")),SUBSTITUTE(I456,I456,VLOOKUP(I456,[1]Key!$G$2:$H$55,2,))))</f>
        <v>5</v>
      </c>
      <c r="K456">
        <f t="shared" si="57"/>
        <v>0</v>
      </c>
      <c r="L456">
        <f>VLOOKUP(H456, [1]Key!$H$2:$K$54, 2)</f>
        <v>0</v>
      </c>
      <c r="M456">
        <f>VLOOKUP(J456, [1]Key!$H$2:$K$54, 2)</f>
        <v>3</v>
      </c>
      <c r="N456">
        <f>VLOOKUP("*"&amp;G456&amp;"*",[1]Key!$N$2:$O$6,2,FALSE)</f>
        <v>0</v>
      </c>
      <c r="O456">
        <f>VLOOKUP("*"&amp;G456&amp;"*",[1]Key!$R$2:$S$11,2,FALSE)</f>
        <v>0</v>
      </c>
      <c r="P456">
        <v>1045</v>
      </c>
      <c r="Q456" s="2">
        <v>20000000</v>
      </c>
      <c r="R456" t="s">
        <v>54</v>
      </c>
      <c r="S456">
        <f>VLOOKUP(R456, [1]Key!$U$2:$V$27, 2, FALSE)</f>
        <v>8</v>
      </c>
      <c r="T456">
        <f t="shared" si="58"/>
        <v>1</v>
      </c>
      <c r="U456" t="e">
        <f>_xlfn.IFS(C456=2018, VLOOKUP(H456, '[1]State Pop'!$B$2:$G$55,6),C456=2017, VLOOKUP(H456, '[1]State Pop'!$B$2:$F$55,5),C456=2016, VLOOKUP(H456, '[1]State Pop'!$B$2:$F$55,4), C456=2015, VLOOKUP(H456, '[1]State Pop'!$B$2:$F$55,3), C456=2014, VLOOKUP(H456, '[1]State Pop'!$B$2:$F$55,2))</f>
        <v>#N/A</v>
      </c>
      <c r="V456" t="e">
        <f>_xlfn.IFS(C456=2014,_xlfn.IFS(D456=1,VLOOKUP(H456,[1]Film_Workers!$B$2:$BD$55,2,FALSE),D456=2,VLOOKUP(H456,[1]Film_Workers!$B$2:$BD$55,3,FALSE),D456=3,VLOOKUP(H456,[1]Film_Workers!$B$2:$BD$55,4,FALSE),D456=4,VLOOKUP(H456,[1]Film_Workers!$B$2:$BD$55,5,FALSE),D456=5,VLOOKUP(H456,[1]Film_Workers!$B$2:$BD$55,6,FALSE),D456=6,VLOOKUP(H456,[1]Film_Workers!$B$2:$BD$55,7,FALSE),D456=7,VLOOKUP(H456,[1]Film_Workers!$B$2:$BD$55,8,FALSE),D456=8,VLOOKUP(H456,[1]Film_Workers!$B$2:$BD$55,9,FALSE),D456=9,VLOOKUP(H456,[1]Film_Workers!$B$2:$BD$55,10,FALSE),D456=10,VLOOKUP(H456,[1]Film_Workers!$B$2:$BD$55,11,FALSE),D456=11,VLOOKUP(H456,[1]Film_Workers!$B$2:$BD$55,12,FALSE),D456=12,VLOOKUP(H456,[1]Film_Workers!$B$2:$BD$55,13,FALSE)),C456=2015,_xlfn.IFS(D456=1,VLOOKUP(H456,[1]Film_Workers!$B$2:$BD$55,14,FALSE),D456=2,VLOOKUP(H456,[1]Film_Workers!$B$2:$BD$55,15,FALSE),D456=3,VLOOKUP(H456,[1]Film_Workers!$B$2:$BD$55,16,FALSE),D456=4,VLOOKUP(H456,[1]Film_Workers!$B$2:$BD$55,17,FALSE),D456=5,VLOOKUP(H456,[1]Film_Workers!$B$2:$BD$55,18,FALSE),D456=6,VLOOKUP(H456,[1]Film_Workers!$B$2:$BD$55,19,FALSE),D456=7,VLOOKUP(H456,[1]Film_Workers!$B$2:$BD$55,20,FALSE),D456=8,VLOOKUP(H456,[1]Film_Workers!$B$2:$BD$55,21,FALSE),D456=9,VLOOKUP(H456,[1]Film_Workers!$B$2:$BD$55,22,FALSE),D456=10,VLOOKUP(H456,[1]Film_Workers!$B$2:$BD$55,23,FALSE),D456=11,VLOOKUP(H456,[1]Film_Workers!$B$2:$BD$55,24,FALSE),D456=12,VLOOKUP(H456,[1]Film_Workers!$B$2:$BD$55,25,FALSE)),C456=2016,_xlfn.IFS(D456=1,VLOOKUP(H456,[1]Film_Workers!$B$2:$BD$55,26,FALSE),D456=2,VLOOKUP(H456,[1]Film_Workers!$B$2:$BD$55,27,FALSE),D456=3,VLOOKUP(H456,[1]Film_Workers!$B$2:$BD$55,28,FALSE),D456=4,VLOOKUP(H456,[1]Film_Workers!$B$2:$BD$55,29,FALSE),D456=5,VLOOKUP(H456,[1]Film_Workers!$B$2:$BD$55,30,FALSE),D456=6,VLOOKUP(H456,[1]Film_Workers!$B$2:$BD$55,31,FALSE),D456=7,VLOOKUP(H456,[1]Film_Workers!$B$2:$BD$55,32,FALSE),D456=8,VLOOKUP(H456,[1]Film_Workers!$B$2:$BD$55,33,FALSE),D456=9,VLOOKUP(H456,[1]Film_Workers!$B$2:$BD$55,34,FALSE),D456=10,VLOOKUP(H456,[1]Film_Workers!$B$2:$BD$55,35,FALSE),D456=11,VLOOKUP(H456,[1]Film_Workers!$B$2:$BD$55,36,FALSE),D456=12,VLOOKUP(H456,[1]Film_Workers!$B$2:$BD$55,37,FALSE)),C456=2017,_xlfn.IFS(D456=1,VLOOKUP(H456,[1]Film_Workers!$B$2:$BD$55,38,FALSE),D456=2,VLOOKUP(H456,[1]Film_Workers!$B$2:$BD$55,39,FALSE),D456=3,VLOOKUP(H456,[1]Film_Workers!$B$2:$BD$55,40,FALSE),D456=4,VLOOKUP(H456,[1]Film_Workers!$B$2:$BD$55,41,FALSE),D456=5,VLOOKUP(H456,[1]Film_Workers!$B$2:$BD$55,42,FALSE),D456=6,VLOOKUP(H456,[1]Film_Workers!$B$2:$BD$55,43,FALSE),D456=7,VLOOKUP(H456,[1]Film_Workers!$B$2:$BD$55,43,FALSE),D456=8,VLOOKUP(H456,[1]Film_Workers!$B$2:$BD$55,44,FALSE),D456=9,VLOOKUP(H456,[1]Film_Workers!$B$2:$BD$55,45,FALSE),D456=10,VLOOKUP(H456,[1]Film_Workers!$B$2:$BD$55,46,FALSE),D456=11,VLOOKUP(H456,[1]Film_Workers!$B$2:$BD$55,47,FALSE),D456=12,VLOOKUP(H456,[1]Film_Workers!$B$2:$BD$55,48)),C456=2018,_xlfn.IFS(D456=1,VLOOKUP(H456,[1]Film_Workers!$B$2:$BD$55,49,FALSE),D456=2,VLOOKUP(H456,[1]Film_Workers!$B$2:$BD$55,50,FALSE),D456=3,VLOOKUP(H456,[1]Film_Workers!$B$2:$BD$55,51,FALSE),D456=4,VLOOKUP(H456,[1]Film_Workers!$B$2:$BD$55,52,FALSE),D456=5,VLOOKUP(H456,[1]Film_Workers!$B$2:$BD$55,53,FALSE),D456=6,VLOOKUP(H456,[1]Film_Workers!$B$2:$BD$55,54)))</f>
        <v>#N/A</v>
      </c>
      <c r="W456" t="e">
        <f>_xlfn.IFS(C456=2014,_xlfn.IFS(D456=1,VLOOKUP(H456,[1]Priv_Workers!$B$2:$BD$55,2,FALSE),D456=2,VLOOKUP(H456,[1]Priv_Workers!$B$2:$BD$55,3,FALSE),D456=3,VLOOKUP(H456,[1]Priv_Workers!$B$2:$BD$55,4,FALSE),D456=4,VLOOKUP(H456,[1]Priv_Workers!$B$2:$BD$55,5,FALSE),D456=5,VLOOKUP(H456,[1]Priv_Workers!$B$2:$BD$55,6,FALSE),D456=6,VLOOKUP(H456,[1]Priv_Workers!$B$2:$BD$55,7,FALSE),D456=7,VLOOKUP(H456,[1]Priv_Workers!$B$2:$BD$55,8,FALSE),D456=8,VLOOKUP(H456,[1]Priv_Workers!$B$2:$BD$55,9,FALSE),D456=9,VLOOKUP(H456,[1]Priv_Workers!$B$2:$BD$55,10,FALSE),D456=10,VLOOKUP(H456,[1]Priv_Workers!$B$2:$BD$55,11,FALSE),D456=11,VLOOKUP(H456,[1]Priv_Workers!$B$2:$BD$55,12,FALSE),D456=12,VLOOKUP(H456,[1]Priv_Workers!$B$2:$BD$55,13,FALSE)),C456=2015,_xlfn.IFS(D456=1,VLOOKUP(H456,[1]Priv_Workers!$B$2:$BD$55,14,FALSE),D456=2,VLOOKUP(H456,[1]Priv_Workers!$B$2:$BD$55,15,FALSE),D456=3,VLOOKUP(H456,[1]Priv_Workers!$B$2:$BD$55,16,FALSE),D456=4,VLOOKUP(H456,[1]Priv_Workers!$B$2:$BD$55,17,FALSE),D456=5,VLOOKUP(H456,[1]Priv_Workers!$B$2:$BD$55,18,FALSE),D456=6,VLOOKUP(H456,[1]Priv_Workers!$B$2:$BD$55,19,FALSE),D456=7,VLOOKUP(H456,[1]Priv_Workers!$B$2:$BD$55,20,FALSE),D456=8,VLOOKUP(H456,[1]Priv_Workers!$B$2:$BD$55,21,FALSE),D456=9,VLOOKUP(H456,[1]Priv_Workers!$B$2:$BD$55,22,FALSE),D456=10,VLOOKUP(H456,[1]Priv_Workers!$B$2:$BD$55,23,FALSE),D456=11,VLOOKUP(H456,[1]Priv_Workers!$B$2:$BD$55,24,FALSE),D456=12,VLOOKUP(H456,[1]Priv_Workers!$B$2:$BD$55,25,FALSE)),C456=2016,_xlfn.IFS(D456=1,VLOOKUP(H456,[1]Priv_Workers!$B$2:$BD$55,26,FALSE),D456=2,VLOOKUP(H456,[1]Priv_Workers!$B$2:$BD$55,27,FALSE),D456=3,VLOOKUP(H456,[1]Priv_Workers!$B$2:$BD$55,28,FALSE),D456=4,VLOOKUP(H456,[1]Priv_Workers!$B$2:$BD$55,29,FALSE),D456=5,VLOOKUP(H456,[1]Priv_Workers!$B$2:$BD$55,30,FALSE),D456=6,VLOOKUP(H456,[1]Priv_Workers!$B$2:$BD$55,31,FALSE),D456=7,VLOOKUP(H456,[1]Priv_Workers!$B$2:$BD$55,32,FALSE),D456=8,VLOOKUP(H456,[1]Priv_Workers!$B$2:$BD$55,33,FALSE),D456=9,VLOOKUP(H456,[1]Priv_Workers!$B$2:$BD$55,34,FALSE),D456=10,VLOOKUP(H456,[1]Priv_Workers!$B$2:$BD$55,35,FALSE),D456=11,VLOOKUP(H456,[1]Priv_Workers!$B$2:$BD$55,36,FALSE),D456=12,VLOOKUP(H456,[1]Priv_Workers!$B$2:$BD$55,37,FALSE)),C456=2017,_xlfn.IFS(D456=1,VLOOKUP(H456,[1]Priv_Workers!$B$2:$BD$55,38,FALSE),D456=2,VLOOKUP(H456,[1]Priv_Workers!$B$2:$BD$55,39,FALSE),D456=3,VLOOKUP(H456,[1]Priv_Workers!$B$2:$BD$55,40,FALSE),D456=4,VLOOKUP(H456,[1]Priv_Workers!$B$2:$BD$55,41,FALSE),D456=5,VLOOKUP(H456,[1]Priv_Workers!$B$2:$BD$55,42,FALSE),D456=6,VLOOKUP(H456,[1]Priv_Workers!$B$2:$BD$55,43,FALSE),D456=7,VLOOKUP(H456,[1]Priv_Workers!$B$2:$BD$55,43,FALSE),D456=8,VLOOKUP(H456,[1]Priv_Workers!$B$2:$BD$55,44,FALSE),D456=9,VLOOKUP(H456,[1]Priv_Workers!$B$2:$BD$55,45,FALSE),D456=10,VLOOKUP(H456,[1]Priv_Workers!$B$2:$BD$55,46,FALSE),D456=11,VLOOKUP(H456,[1]Priv_Workers!$B$2:$BD$55,47,FALSE),D456=12,VLOOKUP(H456,[1]Priv_Workers!$B$2:$BD$55,48)),C456=2018,_xlfn.IFS(D456=1,VLOOKUP(H456,[1]Priv_Workers!$B$2:$BD$55,49,FALSE),D456=2,VLOOKUP(H456,[1]Priv_Workers!$B$2:$BD$55,50,FALSE),D456=3,VLOOKUP(H456,[1]Priv_Workers!$B$2:$BD$55,51,FALSE),D456=4,VLOOKUP(H456,[1]Priv_Workers!$B$2:$BD$55,52,FALSE),D456=5,VLOOKUP(H456,[1]Priv_Workers!$B$2:$BD$55,53,FALSE),D456=6,VLOOKUP(H456,[1]Priv_Workers!$B$2:$BD$55,54)))</f>
        <v>#N/A</v>
      </c>
      <c r="X456" s="3" t="e">
        <f t="shared" si="59"/>
        <v>#N/A</v>
      </c>
      <c r="Y456" s="2" t="e">
        <f>_xlfn.IFS(C456=2014, _xlfn.IFS(E456=1, VLOOKUP(H456, [1]Wage_Info!$B$2:$AH$55, 2, FALSE), E456=2, VLOOKUP(H456, [1]Wage_Info!$B$2:$AH$55, 3, FALSE), E456=3, VLOOKUP(H456, [1]Wage_Info!$B$2:$AH$55, 4, FALSE), E456=4, VLOOKUP(H456, [1]Wage_Info!$B$2:$AH$55, 5, FALSE)), C456=2015, _xlfn.IFS(E456=1, VLOOKUP(H456, [1]Wage_Info!$B$2:$AH$55, 6, FALSE), E456=2, VLOOKUP(H456, [1]Wage_Info!$B$2:$AH$55, 7, FALSE), E456=3, VLOOKUP(H456, [1]Wage_Info!$B$2:$AH$55, 8, FALSE), E456=4, VLOOKUP(H456, [1]Wage_Info!$B$2:$AH$55, 9, FALSE)), C456=2016, _xlfn.IFS(E456=1, VLOOKUP(H456, [1]Wage_Info!$B$2:$AH$55, 10, FALSE), E456=2, VLOOKUP(H456, [1]Wage_Info!$B$2:$AH$55, 11, FALSE), E456=3, VLOOKUP(H456, [1]Wage_Info!$B$2:$AH$55, 12, FALSE), E456=4, VLOOKUP(H456, [1]Wage_Info!$B$2:$AH$55, 13, FALSE)), C456=2017, _xlfn.IFS(E456=1, VLOOKUP(H456, [1]Wage_Info!$B$2:$AH$55, 14, FALSE), E456=2, VLOOKUP(H456, [1]Wage_Info!$B$2:$AH$55, 15, FALSE), E456=3, VLOOKUP(H456, [1]Wage_Info!$B$2:$AH$55, 16, FALSE), E456=4, VLOOKUP(H456, [1]Wage_Info!$B$2:$AH$55, 17, FALSE)), C456 = 2018, _xlfn.IFS(E456=1, VLOOKUP(H456, [1]Wage_Info!$B$2:$AH$55, 18, FALSE), E456=3, VLOOKUP(H456, [1]Wage_Info!$B$2:$AH$55, 19, FALSE)))</f>
        <v>#N/A</v>
      </c>
      <c r="Z456" s="2" t="e">
        <f>_xlfn.IFS(C456=2014, _xlfn.IFS(E456=1, VLOOKUP(H456, [1]Wage_Info!$B$2:$AL$55, 20, FALSE), E456=2, VLOOKUP(H456, [1]Wage_Info!$B$2:$AL$55, 21, FALSE), E456=3, VLOOKUP(H456, [1]Wage_Info!$B$2:$AL$55, 22, FALSE), E456=4, VLOOKUP(H456, [1]Wage_Info!$B$2:$AL$55, 23, FALSE)), C456=2015, _xlfn.IFS(E456=1, VLOOKUP(H456, [1]Wage_Info!$B$2:$AL$55, 24, FALSE), E456=2, VLOOKUP(H456, [1]Wage_Info!$B$2:$AL$55, 25, FALSE), E456=3, VLOOKUP(H456, [1]Wage_Info!$B$2:$AL$55, 26, FALSE), E456=4, VLOOKUP(H456, [1]Wage_Info!$B$2:$AL$55, 27, FALSE)), C456=2016, _xlfn.IFS(E456=1, VLOOKUP(H456, [1]Wage_Info!$B$2:$AL$55, 28, FALSE), E456=2, VLOOKUP(H456, [1]Wage_Info!$B$2:$AL$55, 29, FALSE), E456=3, VLOOKUP(H456, [1]Wage_Info!$B$2:$AL$55, 30, FALSE), E456=4, VLOOKUP(H456, [1]Wage_Info!$B$2:$AL$55, 31, FALSE)), C456=2017, _xlfn.IFS(E456=1, VLOOKUP(H456, [1]Wage_Info!$B$2:$AL$55, 32, FALSE), E456=2, VLOOKUP(H456, [1]Wage_Info!$B$2:$AL$55, 33, FALSE), E456=3, VLOOKUP(H456, [1]Wage_Info!$B$2:$AL$55, 34, FALSE), E456=4, VLOOKUP(H456, [1]Wage_Info!$B$2:$AL$55, 35, FALSE)), C456 = 2018, _xlfn.IFS(E456=1, VLOOKUP(H456, [1]Wage_Info!$B$2:$AL$55, 36, FALSE), E456=2, VLOOKUP(H456, [1]Wage_Info!$B$2:$AL$55, 37, FALSE)))</f>
        <v>#N/A</v>
      </c>
      <c r="AA456" s="4" t="e">
        <f t="shared" si="60"/>
        <v>#N/A</v>
      </c>
      <c r="AB456">
        <f>[1]Key!C456</f>
        <v>1</v>
      </c>
      <c r="AC456">
        <f t="shared" si="61"/>
        <v>0</v>
      </c>
      <c r="AD456">
        <f t="shared" si="62"/>
        <v>0</v>
      </c>
      <c r="AE456">
        <f t="shared" si="63"/>
        <v>0</v>
      </c>
      <c r="AF456">
        <f>[1]Key!D456</f>
        <v>0</v>
      </c>
    </row>
    <row r="457" spans="1:32" x14ac:dyDescent="0.3">
      <c r="A457">
        <v>456</v>
      </c>
      <c r="B457">
        <v>136</v>
      </c>
      <c r="C457">
        <v>2014</v>
      </c>
      <c r="D457">
        <v>3</v>
      </c>
      <c r="E457">
        <f t="shared" si="56"/>
        <v>1</v>
      </c>
      <c r="F457">
        <v>2015</v>
      </c>
      <c r="G457" t="s">
        <v>75</v>
      </c>
      <c r="H457" s="1">
        <f>VALUE(IF(G457="foreign",53,SUBSTITUTE(G457,G457,VLOOKUP(G457,[1]Key!$G$2:$H$55,2,))))</f>
        <v>19</v>
      </c>
      <c r="I457" t="s">
        <v>79</v>
      </c>
      <c r="J457">
        <f>VALUE(_xlfn.IFS(I457="foreign",53,I457="fictional",54, I457="unspecified", 55, NOT(OR(I457="foreign",I457="fictional")),SUBSTITUTE(I457,I457,VLOOKUP(I457,[1]Key!$G$2:$H$55,2,))))</f>
        <v>39</v>
      </c>
      <c r="K457">
        <f t="shared" si="57"/>
        <v>0</v>
      </c>
      <c r="L457">
        <f>VLOOKUP(H457, [1]Key!$H$2:$K$54, 2)</f>
        <v>4</v>
      </c>
      <c r="M457">
        <f>VLOOKUP(J457, [1]Key!$H$2:$K$54, 2)</f>
        <v>4</v>
      </c>
      <c r="N457">
        <f>VLOOKUP("*"&amp;G457&amp;"*",[1]Key!$N$2:$O$6,2,FALSE)</f>
        <v>3</v>
      </c>
      <c r="O457">
        <f>VLOOKUP("*"&amp;G457&amp;"*",[1]Key!$R$2:$S$11,2,FALSE)</f>
        <v>9</v>
      </c>
      <c r="P457">
        <v>1009</v>
      </c>
      <c r="Q457" s="2">
        <v>3000000</v>
      </c>
      <c r="R457" t="s">
        <v>143</v>
      </c>
      <c r="S457">
        <f>VLOOKUP(R457, [1]Key!$U$2:$V$30, 2, FALSE)</f>
        <v>29</v>
      </c>
      <c r="T457">
        <f t="shared" si="58"/>
        <v>1</v>
      </c>
      <c r="U457">
        <f>_xlfn.IFS(C457=2018, VLOOKUP(H457, '[1]State Pop'!$B$2:$G$55,6),C457=2017, VLOOKUP(H457, '[1]State Pop'!$B$2:$F$55,5),C457=2016, VLOOKUP(H457, '[1]State Pop'!$B$2:$F$55,4), C457=2015, VLOOKUP(H457, '[1]State Pop'!$B$2:$F$55,3), C457=2014, VLOOKUP(H457, '[1]State Pop'!$B$2:$F$55,2))</f>
        <v>4648797</v>
      </c>
      <c r="V457">
        <f>_xlfn.IFS(C457=2014,_xlfn.IFS(D457=1,VLOOKUP(H457,[1]Film_Workers!$B$2:$BD$55,2,FALSE),D457=2,VLOOKUP(H457,[1]Film_Workers!$B$2:$BD$55,3,FALSE),D457=3,VLOOKUP(H457,[1]Film_Workers!$B$2:$BD$55,4,FALSE),D457=4,VLOOKUP(H457,[1]Film_Workers!$B$2:$BD$55,5,FALSE),D457=5,VLOOKUP(H457,[1]Film_Workers!$B$2:$BD$55,6,FALSE),D457=6,VLOOKUP(H457,[1]Film_Workers!$B$2:$BD$55,7,FALSE),D457=7,VLOOKUP(H457,[1]Film_Workers!$B$2:$BD$55,8,FALSE),D457=8,VLOOKUP(H457,[1]Film_Workers!$B$2:$BD$55,9,FALSE),D457=9,VLOOKUP(H457,[1]Film_Workers!$B$2:$BD$55,10,FALSE),D457=10,VLOOKUP(H457,[1]Film_Workers!$B$2:$BD$55,11,FALSE),D457=11,VLOOKUP(H457,[1]Film_Workers!$B$2:$BD$55,12,FALSE),D457=12,VLOOKUP(H457,[1]Film_Workers!$B$2:$BD$55,13,FALSE)),C457=2015,_xlfn.IFS(D457=1,VLOOKUP(H457,[1]Film_Workers!$B$2:$BD$55,14,FALSE),D457=2,VLOOKUP(H457,[1]Film_Workers!$B$2:$BD$55,15,FALSE),D457=3,VLOOKUP(H457,[1]Film_Workers!$B$2:$BD$55,16,FALSE),D457=4,VLOOKUP(H457,[1]Film_Workers!$B$2:$BD$55,17,FALSE),D457=5,VLOOKUP(H457,[1]Film_Workers!$B$2:$BD$55,18,FALSE),D457=6,VLOOKUP(H457,[1]Film_Workers!$B$2:$BD$55,19,FALSE),D457=7,VLOOKUP(H457,[1]Film_Workers!$B$2:$BD$55,20,FALSE),D457=8,VLOOKUP(H457,[1]Film_Workers!$B$2:$BD$55,21,FALSE),D457=9,VLOOKUP(H457,[1]Film_Workers!$B$2:$BD$55,22,FALSE),D457=10,VLOOKUP(H457,[1]Film_Workers!$B$2:$BD$55,23,FALSE),D457=11,VLOOKUP(H457,[1]Film_Workers!$B$2:$BD$55,24,FALSE),D457=12,VLOOKUP(H457,[1]Film_Workers!$B$2:$BD$55,25,FALSE)),C457=2016,_xlfn.IFS(D457=1,VLOOKUP(H457,[1]Film_Workers!$B$2:$BD$55,26,FALSE),D457=2,VLOOKUP(H457,[1]Film_Workers!$B$2:$BD$55,27,FALSE),D457=3,VLOOKUP(H457,[1]Film_Workers!$B$2:$BD$55,28,FALSE),D457=4,VLOOKUP(H457,[1]Film_Workers!$B$2:$BD$55,29,FALSE),D457=5,VLOOKUP(H457,[1]Film_Workers!$B$2:$BD$55,30,FALSE),D457=6,VLOOKUP(H457,[1]Film_Workers!$B$2:$BD$55,31,FALSE),D457=7,VLOOKUP(H457,[1]Film_Workers!$B$2:$BD$55,32,FALSE),D457=8,VLOOKUP(H457,[1]Film_Workers!$B$2:$BD$55,33,FALSE),D457=9,VLOOKUP(H457,[1]Film_Workers!$B$2:$BD$55,34,FALSE),D457=10,VLOOKUP(H457,[1]Film_Workers!$B$2:$BD$55,35,FALSE),D457=11,VLOOKUP(H457,[1]Film_Workers!$B$2:$BD$55,36,FALSE),D457=12,VLOOKUP(H457,[1]Film_Workers!$B$2:$BD$55,37,FALSE)),C457=2017,_xlfn.IFS(D457=1,VLOOKUP(H457,[1]Film_Workers!$B$2:$BD$55,38,FALSE),D457=2,VLOOKUP(H457,[1]Film_Workers!$B$2:$BD$55,39,FALSE),D457=3,VLOOKUP(H457,[1]Film_Workers!$B$2:$BD$55,40,FALSE),D457=4,VLOOKUP(H457,[1]Film_Workers!$B$2:$BD$55,41,FALSE),D457=5,VLOOKUP(H457,[1]Film_Workers!$B$2:$BD$55,42,FALSE),D457=6,VLOOKUP(H457,[1]Film_Workers!$B$2:$BD$55,43,FALSE),D457=7,VLOOKUP(H457,[1]Film_Workers!$B$2:$BD$55,43,FALSE),D457=8,VLOOKUP(H457,[1]Film_Workers!$B$2:$BD$55,44,FALSE),D457=9,VLOOKUP(H457,[1]Film_Workers!$B$2:$BD$55,45,FALSE),D457=10,VLOOKUP(H457,[1]Film_Workers!$B$2:$BD$55,46,FALSE),D457=11,VLOOKUP(H457,[1]Film_Workers!$B$2:$BD$55,47,FALSE),D457=12,VLOOKUP(H457,[1]Film_Workers!$B$2:$BD$55,48)),C457=2018,_xlfn.IFS(D457=1,VLOOKUP(H457,[1]Film_Workers!$B$2:$BD$55,49,FALSE),D457=2,VLOOKUP(H457,[1]Film_Workers!$B$2:$BD$55,50,FALSE),D457=3,VLOOKUP(H457,[1]Film_Workers!$B$2:$BD$55,51,FALSE),D457=4,VLOOKUP(H457,[1]Film_Workers!$B$2:$BD$55,52,FALSE),D457=5,VLOOKUP(H457,[1]Film_Workers!$B$2:$BD$55,53,FALSE),D457=6,VLOOKUP(H457,[1]Film_Workers!$B$2:$BD$55,54)))</f>
        <v>5210</v>
      </c>
      <c r="W457">
        <f>_xlfn.IFS(C457=2014,_xlfn.IFS(D457=1,VLOOKUP(H457,[1]Priv_Workers!$B$2:$BD$55,2,FALSE),D457=2,VLOOKUP(H457,[1]Priv_Workers!$B$2:$BD$55,3,FALSE),D457=3,VLOOKUP(H457,[1]Priv_Workers!$B$2:$BD$55,4,FALSE),D457=4,VLOOKUP(H457,[1]Priv_Workers!$B$2:$BD$55,5,FALSE),D457=5,VLOOKUP(H457,[1]Priv_Workers!$B$2:$BD$55,6,FALSE),D457=6,VLOOKUP(H457,[1]Priv_Workers!$B$2:$BD$55,7,FALSE),D457=7,VLOOKUP(H457,[1]Priv_Workers!$B$2:$BD$55,8,FALSE),D457=8,VLOOKUP(H457,[1]Priv_Workers!$B$2:$BD$55,9,FALSE),D457=9,VLOOKUP(H457,[1]Priv_Workers!$B$2:$BD$55,10,FALSE),D457=10,VLOOKUP(H457,[1]Priv_Workers!$B$2:$BD$55,11,FALSE),D457=11,VLOOKUP(H457,[1]Priv_Workers!$B$2:$BD$55,12,FALSE),D457=12,VLOOKUP(H457,[1]Priv_Workers!$B$2:$BD$55,13,FALSE)),C457=2015,_xlfn.IFS(D457=1,VLOOKUP(H457,[1]Priv_Workers!$B$2:$BD$55,14,FALSE),D457=2,VLOOKUP(H457,[1]Priv_Workers!$B$2:$BD$55,15,FALSE),D457=3,VLOOKUP(H457,[1]Priv_Workers!$B$2:$BD$55,16,FALSE),D457=4,VLOOKUP(H457,[1]Priv_Workers!$B$2:$BD$55,17,FALSE),D457=5,VLOOKUP(H457,[1]Priv_Workers!$B$2:$BD$55,18,FALSE),D457=6,VLOOKUP(H457,[1]Priv_Workers!$B$2:$BD$55,19,FALSE),D457=7,VLOOKUP(H457,[1]Priv_Workers!$B$2:$BD$55,20,FALSE),D457=8,VLOOKUP(H457,[1]Priv_Workers!$B$2:$BD$55,21,FALSE),D457=9,VLOOKUP(H457,[1]Priv_Workers!$B$2:$BD$55,22,FALSE),D457=10,VLOOKUP(H457,[1]Priv_Workers!$B$2:$BD$55,23,FALSE),D457=11,VLOOKUP(H457,[1]Priv_Workers!$B$2:$BD$55,24,FALSE),D457=12,VLOOKUP(H457,[1]Priv_Workers!$B$2:$BD$55,25,FALSE)),C457=2016,_xlfn.IFS(D457=1,VLOOKUP(H457,[1]Priv_Workers!$B$2:$BD$55,26,FALSE),D457=2,VLOOKUP(H457,[1]Priv_Workers!$B$2:$BD$55,27,FALSE),D457=3,VLOOKUP(H457,[1]Priv_Workers!$B$2:$BD$55,28,FALSE),D457=4,VLOOKUP(H457,[1]Priv_Workers!$B$2:$BD$55,29,FALSE),D457=5,VLOOKUP(H457,[1]Priv_Workers!$B$2:$BD$55,30,FALSE),D457=6,VLOOKUP(H457,[1]Priv_Workers!$B$2:$BD$55,31,FALSE),D457=7,VLOOKUP(H457,[1]Priv_Workers!$B$2:$BD$55,32,FALSE),D457=8,VLOOKUP(H457,[1]Priv_Workers!$B$2:$BD$55,33,FALSE),D457=9,VLOOKUP(H457,[1]Priv_Workers!$B$2:$BD$55,34,FALSE),D457=10,VLOOKUP(H457,[1]Priv_Workers!$B$2:$BD$55,35,FALSE),D457=11,VLOOKUP(H457,[1]Priv_Workers!$B$2:$BD$55,36,FALSE),D457=12,VLOOKUP(H457,[1]Priv_Workers!$B$2:$BD$55,37,FALSE)),C457=2017,_xlfn.IFS(D457=1,VLOOKUP(H457,[1]Priv_Workers!$B$2:$BD$55,38,FALSE),D457=2,VLOOKUP(H457,[1]Priv_Workers!$B$2:$BD$55,39,FALSE),D457=3,VLOOKUP(H457,[1]Priv_Workers!$B$2:$BD$55,40,FALSE),D457=4,VLOOKUP(H457,[1]Priv_Workers!$B$2:$BD$55,41,FALSE),D457=5,VLOOKUP(H457,[1]Priv_Workers!$B$2:$BD$55,42,FALSE),D457=6,VLOOKUP(H457,[1]Priv_Workers!$B$2:$BD$55,43,FALSE),D457=7,VLOOKUP(H457,[1]Priv_Workers!$B$2:$BD$55,43,FALSE),D457=8,VLOOKUP(H457,[1]Priv_Workers!$B$2:$BD$55,44,FALSE),D457=9,VLOOKUP(H457,[1]Priv_Workers!$B$2:$BD$55,45,FALSE),D457=10,VLOOKUP(H457,[1]Priv_Workers!$B$2:$BD$55,46,FALSE),D457=11,VLOOKUP(H457,[1]Priv_Workers!$B$2:$BD$55,47,FALSE),D457=12,VLOOKUP(H457,[1]Priv_Workers!$B$2:$BD$55,48)),C457=2018,_xlfn.IFS(D457=1,VLOOKUP(H457,[1]Priv_Workers!$B$2:$BD$55,49,FALSE),D457=2,VLOOKUP(H457,[1]Priv_Workers!$B$2:$BD$55,50,FALSE),D457=3,VLOOKUP(H457,[1]Priv_Workers!$B$2:$BD$55,51,FALSE),D457=4,VLOOKUP(H457,[1]Priv_Workers!$B$2:$BD$55,52,FALSE),D457=5,VLOOKUP(H457,[1]Priv_Workers!$B$2:$BD$55,53,FALSE),D457=6,VLOOKUP(H457,[1]Priv_Workers!$B$2:$BD$55,54)))</f>
        <v>1591867</v>
      </c>
      <c r="X457" s="3">
        <f t="shared" si="59"/>
        <v>3.2728864911453028E-3</v>
      </c>
      <c r="Y457" s="2">
        <f>_xlfn.IFS(C457=2014, _xlfn.IFS(E457=1, VLOOKUP(H457, [1]Wage_Info!$B$2:$AH$55, 2, FALSE), E457=2, VLOOKUP(H457, [1]Wage_Info!$B$2:$AH$55, 3, FALSE), E457=3, VLOOKUP(H457, [1]Wage_Info!$B$2:$AH$55, 4, FALSE), E457=4, VLOOKUP(H457, [1]Wage_Info!$B$2:$AH$55, 5, FALSE)), C457=2015, _xlfn.IFS(E457=1, VLOOKUP(H457, [1]Wage_Info!$B$2:$AH$55, 6, FALSE), E457=2, VLOOKUP(H457, [1]Wage_Info!$B$2:$AH$55, 7, FALSE), E457=3, VLOOKUP(H457, [1]Wage_Info!$B$2:$AH$55, 8, FALSE), E457=4, VLOOKUP(H457, [1]Wage_Info!$B$2:$AH$55, 9, FALSE)), C457=2016, _xlfn.IFS(E457=1, VLOOKUP(H457, [1]Wage_Info!$B$2:$AH$55, 10, FALSE), E457=2, VLOOKUP(H457, [1]Wage_Info!$B$2:$AH$55, 11, FALSE), E457=3, VLOOKUP(H457, [1]Wage_Info!$B$2:$AH$55, 12, FALSE), E457=4, VLOOKUP(H457, [1]Wage_Info!$B$2:$AH$55, 13, FALSE)), C457=2017, _xlfn.IFS(E457=1, VLOOKUP(H457, [1]Wage_Info!$B$2:$AH$55, 14, FALSE), E457=2, VLOOKUP(H457, [1]Wage_Info!$B$2:$AH$55, 15, FALSE), E457=3, VLOOKUP(H457, [1]Wage_Info!$B$2:$AH$55, 16, FALSE), E457=4, VLOOKUP(H457, [1]Wage_Info!$B$2:$AH$55, 17, FALSE)), C457 = 2018, _xlfn.IFS(E457=1, VLOOKUP(H457, [1]Wage_Info!$B$2:$AH$55, 18, FALSE), E457=3, VLOOKUP(H457, [1]Wage_Info!$B$2:$AH$55, 19, FALSE)))</f>
        <v>38563371</v>
      </c>
      <c r="Z457" s="2">
        <f>_xlfn.IFS(C457=2014, _xlfn.IFS(E457=1, VLOOKUP(H457, [1]Wage_Info!$B$2:$AL$55, 20, FALSE), E457=2, VLOOKUP(H457, [1]Wage_Info!$B$2:$AL$55, 21, FALSE), E457=3, VLOOKUP(H457, [1]Wage_Info!$B$2:$AL$55, 22, FALSE), E457=4, VLOOKUP(H457, [1]Wage_Info!$B$2:$AL$55, 23, FALSE)), C457=2015, _xlfn.IFS(E457=1, VLOOKUP(H457, [1]Wage_Info!$B$2:$AL$55, 24, FALSE), E457=2, VLOOKUP(H457, [1]Wage_Info!$B$2:$AL$55, 25, FALSE), E457=3, VLOOKUP(H457, [1]Wage_Info!$B$2:$AL$55, 26, FALSE), E457=4, VLOOKUP(H457, [1]Wage_Info!$B$2:$AL$55, 27, FALSE)), C457=2016, _xlfn.IFS(E457=1, VLOOKUP(H457, [1]Wage_Info!$B$2:$AL$55, 28, FALSE), E457=2, VLOOKUP(H457, [1]Wage_Info!$B$2:$AL$55, 29, FALSE), E457=3, VLOOKUP(H457, [1]Wage_Info!$B$2:$AL$55, 30, FALSE), E457=4, VLOOKUP(H457, [1]Wage_Info!$B$2:$AL$55, 31, FALSE)), C457=2017, _xlfn.IFS(E457=1, VLOOKUP(H457, [1]Wage_Info!$B$2:$AL$55, 32, FALSE), E457=2, VLOOKUP(H457, [1]Wage_Info!$B$2:$AL$55, 33, FALSE), E457=3, VLOOKUP(H457, [1]Wage_Info!$B$2:$AL$55, 34, FALSE), E457=4, VLOOKUP(H457, [1]Wage_Info!$B$2:$AL$55, 35, FALSE)), C457 = 2018, _xlfn.IFS(E457=1, VLOOKUP(H457, [1]Wage_Info!$B$2:$AL$55, 36, FALSE), E457=2, VLOOKUP(H457, [1]Wage_Info!$B$2:$AL$55, 37, FALSE)))</f>
        <v>18041494298</v>
      </c>
      <c r="AA457" s="4">
        <f t="shared" si="60"/>
        <v>2.1374820933915081E-3</v>
      </c>
      <c r="AB457">
        <f>[1]Key!C457</f>
        <v>1</v>
      </c>
      <c r="AC457">
        <f t="shared" si="61"/>
        <v>0</v>
      </c>
      <c r="AD457">
        <f t="shared" si="62"/>
        <v>0</v>
      </c>
      <c r="AE457">
        <f t="shared" si="63"/>
        <v>0</v>
      </c>
      <c r="AF457">
        <f>[1]Key!D457</f>
        <v>0</v>
      </c>
    </row>
    <row r="458" spans="1:32" x14ac:dyDescent="0.3">
      <c r="A458">
        <v>457</v>
      </c>
      <c r="B458">
        <v>1</v>
      </c>
      <c r="C458">
        <v>2017</v>
      </c>
      <c r="D458">
        <v>2</v>
      </c>
      <c r="E458">
        <f t="shared" si="56"/>
        <v>1</v>
      </c>
      <c r="F458">
        <v>2018</v>
      </c>
      <c r="G458" t="s">
        <v>62</v>
      </c>
      <c r="H458" s="1">
        <f>VALUE(IF(G458="foreign",53,SUBSTITUTE(G458,G458,VLOOKUP(G458,[1]Key!$G$2:$H$55,2,))))</f>
        <v>53</v>
      </c>
      <c r="I458" t="s">
        <v>40</v>
      </c>
      <c r="J458">
        <f>VALUE(_xlfn.IFS(I458="foreign",53,I458="fictional",54, I458="unspecified", 55, NOT(OR(I458="foreign",I458="fictional")),SUBSTITUTE(I458,I458,VLOOKUP(I458,[1]Key!$G$2:$H$55,2,))))</f>
        <v>5</v>
      </c>
      <c r="K458">
        <f t="shared" si="57"/>
        <v>0</v>
      </c>
      <c r="L458">
        <f>VLOOKUP(H458, [1]Key!$H$2:$K$54, 2)</f>
        <v>0</v>
      </c>
      <c r="M458">
        <f>VLOOKUP(J458, [1]Key!$H$2:$K$54, 2)</f>
        <v>3</v>
      </c>
      <c r="N458">
        <f>VLOOKUP("*"&amp;G458&amp;"*",[1]Key!$N$2:$O$6,2,FALSE)</f>
        <v>0</v>
      </c>
      <c r="O458">
        <f>VLOOKUP("*"&amp;G458&amp;"*",[1]Key!$R$2:$S$11,2,FALSE)</f>
        <v>0</v>
      </c>
      <c r="P458">
        <v>4485</v>
      </c>
      <c r="Q458" s="2">
        <v>187000000</v>
      </c>
      <c r="R458" t="s">
        <v>33</v>
      </c>
      <c r="S458">
        <f>VLOOKUP(R458, [1]Key!$U$2:$V$27, 2, FALSE)</f>
        <v>1</v>
      </c>
      <c r="T458">
        <f t="shared" si="58"/>
        <v>0</v>
      </c>
      <c r="U458">
        <f>_xlfn.IFS(C458=2018, VLOOKUP(H458, '[1]State Pop'!$B$2:$G$55,6),C458=2017, VLOOKUP(H458, '[1]State Pop'!$B$2:$F$55,5),C458=2016, VLOOKUP(H458, '[1]State Pop'!$B$2:$F$55,4), C458=2015, VLOOKUP(H458, '[1]State Pop'!$B$2:$F$55,3), C458=2014, VLOOKUP(H458, '[1]State Pop'!$B$2:$F$55,2))</f>
        <v>0</v>
      </c>
      <c r="V458">
        <f>_xlfn.IFS(C458=2014,_xlfn.IFS(D458=1,VLOOKUP(H458,[1]Film_Workers!$B$2:$BD$55,2,FALSE),D458=2,VLOOKUP(H458,[1]Film_Workers!$B$2:$BD$55,3,FALSE),D458=3,VLOOKUP(H458,[1]Film_Workers!$B$2:$BD$55,4,FALSE),D458=4,VLOOKUP(H458,[1]Film_Workers!$B$2:$BD$55,5,FALSE),D458=5,VLOOKUP(H458,[1]Film_Workers!$B$2:$BD$55,6,FALSE),D458=6,VLOOKUP(H458,[1]Film_Workers!$B$2:$BD$55,7,FALSE),D458=7,VLOOKUP(H458,[1]Film_Workers!$B$2:$BD$55,8,FALSE),D458=8,VLOOKUP(H458,[1]Film_Workers!$B$2:$BD$55,9,FALSE),D458=9,VLOOKUP(H458,[1]Film_Workers!$B$2:$BD$55,10,FALSE),D458=10,VLOOKUP(H458,[1]Film_Workers!$B$2:$BD$55,11,FALSE),D458=11,VLOOKUP(H458,[1]Film_Workers!$B$2:$BD$55,12,FALSE),D458=12,VLOOKUP(H458,[1]Film_Workers!$B$2:$BD$55,13,FALSE)),C458=2015,_xlfn.IFS(D458=1,VLOOKUP(H458,[1]Film_Workers!$B$2:$BD$55,14,FALSE),D458=2,VLOOKUP(H458,[1]Film_Workers!$B$2:$BD$55,15,FALSE),D458=3,VLOOKUP(H458,[1]Film_Workers!$B$2:$BD$55,16,FALSE),D458=4,VLOOKUP(H458,[1]Film_Workers!$B$2:$BD$55,17,FALSE),D458=5,VLOOKUP(H458,[1]Film_Workers!$B$2:$BD$55,18,FALSE),D458=6,VLOOKUP(H458,[1]Film_Workers!$B$2:$BD$55,19,FALSE),D458=7,VLOOKUP(H458,[1]Film_Workers!$B$2:$BD$55,20,FALSE),D458=8,VLOOKUP(H458,[1]Film_Workers!$B$2:$BD$55,21,FALSE),D458=9,VLOOKUP(H458,[1]Film_Workers!$B$2:$BD$55,22,FALSE),D458=10,VLOOKUP(H458,[1]Film_Workers!$B$2:$BD$55,23,FALSE),D458=11,VLOOKUP(H458,[1]Film_Workers!$B$2:$BD$55,24,FALSE),D458=12,VLOOKUP(H458,[1]Film_Workers!$B$2:$BD$55,25,FALSE)),C458=2016,_xlfn.IFS(D458=1,VLOOKUP(H458,[1]Film_Workers!$B$2:$BD$55,26,FALSE),D458=2,VLOOKUP(H458,[1]Film_Workers!$B$2:$BD$55,27,FALSE),D458=3,VLOOKUP(H458,[1]Film_Workers!$B$2:$BD$55,28,FALSE),D458=4,VLOOKUP(H458,[1]Film_Workers!$B$2:$BD$55,29,FALSE),D458=5,VLOOKUP(H458,[1]Film_Workers!$B$2:$BD$55,30,FALSE),D458=6,VLOOKUP(H458,[1]Film_Workers!$B$2:$BD$55,31,FALSE),D458=7,VLOOKUP(H458,[1]Film_Workers!$B$2:$BD$55,32,FALSE),D458=8,VLOOKUP(H458,[1]Film_Workers!$B$2:$BD$55,33,FALSE),D458=9,VLOOKUP(H458,[1]Film_Workers!$B$2:$BD$55,34,FALSE),D458=10,VLOOKUP(H458,[1]Film_Workers!$B$2:$BD$55,35,FALSE),D458=11,VLOOKUP(H458,[1]Film_Workers!$B$2:$BD$55,36,FALSE),D458=12,VLOOKUP(H458,[1]Film_Workers!$B$2:$BD$55,37,FALSE)),C458=2017,_xlfn.IFS(D458=1,VLOOKUP(H458,[1]Film_Workers!$B$2:$BD$55,38,FALSE),D458=2,VLOOKUP(H458,[1]Film_Workers!$B$2:$BD$55,39,FALSE),D458=3,VLOOKUP(H458,[1]Film_Workers!$B$2:$BD$55,40,FALSE),D458=4,VLOOKUP(H458,[1]Film_Workers!$B$2:$BD$55,41,FALSE),D458=5,VLOOKUP(H458,[1]Film_Workers!$B$2:$BD$55,42,FALSE),D458=6,VLOOKUP(H458,[1]Film_Workers!$B$2:$BD$55,43,FALSE),D458=7,VLOOKUP(H458,[1]Film_Workers!$B$2:$BD$55,43,FALSE),D458=8,VLOOKUP(H458,[1]Film_Workers!$B$2:$BD$55,44,FALSE),D458=9,VLOOKUP(H458,[1]Film_Workers!$B$2:$BD$55,45,FALSE),D458=10,VLOOKUP(H458,[1]Film_Workers!$B$2:$BD$55,46,FALSE),D458=11,VLOOKUP(H458,[1]Film_Workers!$B$2:$BD$55,47,FALSE),D458=12,VLOOKUP(H458,[1]Film_Workers!$B$2:$BD$55,48)),C458=2018,_xlfn.IFS(D458=1,VLOOKUP(H458,[1]Film_Workers!$B$2:$BD$55,49,FALSE),D458=2,VLOOKUP(H458,[1]Film_Workers!$B$2:$BD$55,50,FALSE),D458=3,VLOOKUP(H458,[1]Film_Workers!$B$2:$BD$55,51,FALSE),D458=4,VLOOKUP(H458,[1]Film_Workers!$B$2:$BD$55,52,FALSE),D458=5,VLOOKUP(H458,[1]Film_Workers!$B$2:$BD$55,53,FALSE),D458=6,VLOOKUP(H458,[1]Film_Workers!$B$2:$BD$55,54)))</f>
        <v>0</v>
      </c>
      <c r="W458">
        <f>_xlfn.IFS(C458=2014,_xlfn.IFS(D458=1,VLOOKUP(H458,[1]Priv_Workers!$B$2:$BD$55,2,FALSE),D458=2,VLOOKUP(H458,[1]Priv_Workers!$B$2:$BD$55,3,FALSE),D458=3,VLOOKUP(H458,[1]Priv_Workers!$B$2:$BD$55,4,FALSE),D458=4,VLOOKUP(H458,[1]Priv_Workers!$B$2:$BD$55,5,FALSE),D458=5,VLOOKUP(H458,[1]Priv_Workers!$B$2:$BD$55,6,FALSE),D458=6,VLOOKUP(H458,[1]Priv_Workers!$B$2:$BD$55,7,FALSE),D458=7,VLOOKUP(H458,[1]Priv_Workers!$B$2:$BD$55,8,FALSE),D458=8,VLOOKUP(H458,[1]Priv_Workers!$B$2:$BD$55,9,FALSE),D458=9,VLOOKUP(H458,[1]Priv_Workers!$B$2:$BD$55,10,FALSE),D458=10,VLOOKUP(H458,[1]Priv_Workers!$B$2:$BD$55,11,FALSE),D458=11,VLOOKUP(H458,[1]Priv_Workers!$B$2:$BD$55,12,FALSE),D458=12,VLOOKUP(H458,[1]Priv_Workers!$B$2:$BD$55,13,FALSE)),C458=2015,_xlfn.IFS(D458=1,VLOOKUP(H458,[1]Priv_Workers!$B$2:$BD$55,14,FALSE),D458=2,VLOOKUP(H458,[1]Priv_Workers!$B$2:$BD$55,15,FALSE),D458=3,VLOOKUP(H458,[1]Priv_Workers!$B$2:$BD$55,16,FALSE),D458=4,VLOOKUP(H458,[1]Priv_Workers!$B$2:$BD$55,17,FALSE),D458=5,VLOOKUP(H458,[1]Priv_Workers!$B$2:$BD$55,18,FALSE),D458=6,VLOOKUP(H458,[1]Priv_Workers!$B$2:$BD$55,19,FALSE),D458=7,VLOOKUP(H458,[1]Priv_Workers!$B$2:$BD$55,20,FALSE),D458=8,VLOOKUP(H458,[1]Priv_Workers!$B$2:$BD$55,21,FALSE),D458=9,VLOOKUP(H458,[1]Priv_Workers!$B$2:$BD$55,22,FALSE),D458=10,VLOOKUP(H458,[1]Priv_Workers!$B$2:$BD$55,23,FALSE),D458=11,VLOOKUP(H458,[1]Priv_Workers!$B$2:$BD$55,24,FALSE),D458=12,VLOOKUP(H458,[1]Priv_Workers!$B$2:$BD$55,25,FALSE)),C458=2016,_xlfn.IFS(D458=1,VLOOKUP(H458,[1]Priv_Workers!$B$2:$BD$55,26,FALSE),D458=2,VLOOKUP(H458,[1]Priv_Workers!$B$2:$BD$55,27,FALSE),D458=3,VLOOKUP(H458,[1]Priv_Workers!$B$2:$BD$55,28,FALSE),D458=4,VLOOKUP(H458,[1]Priv_Workers!$B$2:$BD$55,29,FALSE),D458=5,VLOOKUP(H458,[1]Priv_Workers!$B$2:$BD$55,30,FALSE),D458=6,VLOOKUP(H458,[1]Priv_Workers!$B$2:$BD$55,31,FALSE),D458=7,VLOOKUP(H458,[1]Priv_Workers!$B$2:$BD$55,32,FALSE),D458=8,VLOOKUP(H458,[1]Priv_Workers!$B$2:$BD$55,33,FALSE),D458=9,VLOOKUP(H458,[1]Priv_Workers!$B$2:$BD$55,34,FALSE),D458=10,VLOOKUP(H458,[1]Priv_Workers!$B$2:$BD$55,35,FALSE),D458=11,VLOOKUP(H458,[1]Priv_Workers!$B$2:$BD$55,36,FALSE),D458=12,VLOOKUP(H458,[1]Priv_Workers!$B$2:$BD$55,37,FALSE)),C458=2017,_xlfn.IFS(D458=1,VLOOKUP(H458,[1]Priv_Workers!$B$2:$BD$55,38,FALSE),D458=2,VLOOKUP(H458,[1]Priv_Workers!$B$2:$BD$55,39,FALSE),D458=3,VLOOKUP(H458,[1]Priv_Workers!$B$2:$BD$55,40,FALSE),D458=4,VLOOKUP(H458,[1]Priv_Workers!$B$2:$BD$55,41,FALSE),D458=5,VLOOKUP(H458,[1]Priv_Workers!$B$2:$BD$55,42,FALSE),D458=6,VLOOKUP(H458,[1]Priv_Workers!$B$2:$BD$55,43,FALSE),D458=7,VLOOKUP(H458,[1]Priv_Workers!$B$2:$BD$55,43,FALSE),D458=8,VLOOKUP(H458,[1]Priv_Workers!$B$2:$BD$55,44,FALSE),D458=9,VLOOKUP(H458,[1]Priv_Workers!$B$2:$BD$55,45,FALSE),D458=10,VLOOKUP(H458,[1]Priv_Workers!$B$2:$BD$55,46,FALSE),D458=11,VLOOKUP(H458,[1]Priv_Workers!$B$2:$BD$55,47,FALSE),D458=12,VLOOKUP(H458,[1]Priv_Workers!$B$2:$BD$55,48)),C458=2018,_xlfn.IFS(D458=1,VLOOKUP(H458,[1]Priv_Workers!$B$2:$BD$55,49,FALSE),D458=2,VLOOKUP(H458,[1]Priv_Workers!$B$2:$BD$55,50,FALSE),D458=3,VLOOKUP(H458,[1]Priv_Workers!$B$2:$BD$55,51,FALSE),D458=4,VLOOKUP(H458,[1]Priv_Workers!$B$2:$BD$55,52,FALSE),D458=5,VLOOKUP(H458,[1]Priv_Workers!$B$2:$BD$55,53,FALSE),D458=6,VLOOKUP(H458,[1]Priv_Workers!$B$2:$BD$55,54)))</f>
        <v>0</v>
      </c>
      <c r="X458" s="3" t="e">
        <f t="shared" si="59"/>
        <v>#DIV/0!</v>
      </c>
      <c r="Y458" s="2">
        <f>_xlfn.IFS(C458=2014, _xlfn.IFS(E458=1, VLOOKUP(H458, [1]Wage_Info!$B$2:$AH$55, 2, FALSE), E458=2, VLOOKUP(H458, [1]Wage_Info!$B$2:$AH$55, 3, FALSE), E458=3, VLOOKUP(H458, [1]Wage_Info!$B$2:$AH$55, 4, FALSE), E458=4, VLOOKUP(H458, [1]Wage_Info!$B$2:$AH$55, 5, FALSE)), C458=2015, _xlfn.IFS(E458=1, VLOOKUP(H458, [1]Wage_Info!$B$2:$AH$55, 6, FALSE), E458=2, VLOOKUP(H458, [1]Wage_Info!$B$2:$AH$55, 7, FALSE), E458=3, VLOOKUP(H458, [1]Wage_Info!$B$2:$AH$55, 8, FALSE), E458=4, VLOOKUP(H458, [1]Wage_Info!$B$2:$AH$55, 9, FALSE)), C458=2016, _xlfn.IFS(E458=1, VLOOKUP(H458, [1]Wage_Info!$B$2:$AH$55, 10, FALSE), E458=2, VLOOKUP(H458, [1]Wage_Info!$B$2:$AH$55, 11, FALSE), E458=3, VLOOKUP(H458, [1]Wage_Info!$B$2:$AH$55, 12, FALSE), E458=4, VLOOKUP(H458, [1]Wage_Info!$B$2:$AH$55, 13, FALSE)), C458=2017, _xlfn.IFS(E458=1, VLOOKUP(H458, [1]Wage_Info!$B$2:$AH$55, 14, FALSE), E458=2, VLOOKUP(H458, [1]Wage_Info!$B$2:$AH$55, 15, FALSE), E458=3, VLOOKUP(H458, [1]Wage_Info!$B$2:$AH$55, 16, FALSE), E458=4, VLOOKUP(H458, [1]Wage_Info!$B$2:$AH$55, 17, FALSE)), C458 = 2018, _xlfn.IFS(E458=1, VLOOKUP(H458, [1]Wage_Info!$B$2:$AH$55, 18, FALSE), E458=3, VLOOKUP(H458, [1]Wage_Info!$B$2:$AH$55, 19, FALSE)))</f>
        <v>0</v>
      </c>
      <c r="Z458" s="2">
        <f>_xlfn.IFS(C458=2014, _xlfn.IFS(E458=1, VLOOKUP(H458, [1]Wage_Info!$B$2:$AL$55, 20, FALSE), E458=2, VLOOKUP(H458, [1]Wage_Info!$B$2:$AL$55, 21, FALSE), E458=3, VLOOKUP(H458, [1]Wage_Info!$B$2:$AL$55, 22, FALSE), E458=4, VLOOKUP(H458, [1]Wage_Info!$B$2:$AL$55, 23, FALSE)), C458=2015, _xlfn.IFS(E458=1, VLOOKUP(H458, [1]Wage_Info!$B$2:$AL$55, 24, FALSE), E458=2, VLOOKUP(H458, [1]Wage_Info!$B$2:$AL$55, 25, FALSE), E458=3, VLOOKUP(H458, [1]Wage_Info!$B$2:$AL$55, 26, FALSE), E458=4, VLOOKUP(H458, [1]Wage_Info!$B$2:$AL$55, 27, FALSE)), C458=2016, _xlfn.IFS(E458=1, VLOOKUP(H458, [1]Wage_Info!$B$2:$AL$55, 28, FALSE), E458=2, VLOOKUP(H458, [1]Wage_Info!$B$2:$AL$55, 29, FALSE), E458=3, VLOOKUP(H458, [1]Wage_Info!$B$2:$AL$55, 30, FALSE), E458=4, VLOOKUP(H458, [1]Wage_Info!$B$2:$AL$55, 31, FALSE)), C458=2017, _xlfn.IFS(E458=1, VLOOKUP(H458, [1]Wage_Info!$B$2:$AL$55, 32, FALSE), E458=2, VLOOKUP(H458, [1]Wage_Info!$B$2:$AL$55, 33, FALSE), E458=3, VLOOKUP(H458, [1]Wage_Info!$B$2:$AL$55, 34, FALSE), E458=4, VLOOKUP(H458, [1]Wage_Info!$B$2:$AL$55, 35, FALSE)), C458 = 2018, _xlfn.IFS(E458=1, VLOOKUP(H458, [1]Wage_Info!$B$2:$AL$55, 36, FALSE), E458=2, VLOOKUP(H458, [1]Wage_Info!$B$2:$AL$55, 37, FALSE)))</f>
        <v>0</v>
      </c>
      <c r="AA458" s="4" t="e">
        <f t="shared" si="60"/>
        <v>#DIV/0!</v>
      </c>
      <c r="AB458">
        <f>[1]Key!C458</f>
        <v>1</v>
      </c>
      <c r="AC458">
        <f t="shared" si="61"/>
        <v>0</v>
      </c>
      <c r="AD458">
        <f t="shared" si="62"/>
        <v>0</v>
      </c>
      <c r="AE458">
        <f t="shared" si="63"/>
        <v>0</v>
      </c>
      <c r="AF458">
        <f>[1]Key!D458</f>
        <v>0</v>
      </c>
    </row>
    <row r="459" spans="1:32" x14ac:dyDescent="0.3">
      <c r="A459">
        <v>458</v>
      </c>
      <c r="B459">
        <v>2</v>
      </c>
      <c r="C459">
        <v>2017</v>
      </c>
      <c r="D459">
        <v>1</v>
      </c>
      <c r="E459">
        <f t="shared" si="56"/>
        <v>1</v>
      </c>
      <c r="F459">
        <v>2018</v>
      </c>
      <c r="G459" t="s">
        <v>65</v>
      </c>
      <c r="H459" s="1">
        <f>VALUE(IF(G459="foreign",53,SUBSTITUTE(G459,G459,VLOOKUP(G459,[1]Key!$G$2:$H$55,2,))))</f>
        <v>11</v>
      </c>
      <c r="I459" t="s">
        <v>97</v>
      </c>
      <c r="J459">
        <f>VALUE(_xlfn.IFS(I459="foreign",53,I459="fictional",54, I459="unspecified", 55, NOT(OR(I459="foreign",I459="fictional")),SUBSTITUTE(I459,I459,VLOOKUP(I459,[1]Key!$G$2:$H$55,2,))))</f>
        <v>54</v>
      </c>
      <c r="K459">
        <f t="shared" si="57"/>
        <v>0</v>
      </c>
      <c r="L459">
        <f>VLOOKUP(H459, [1]Key!$H$2:$K$54, 2)</f>
        <v>5</v>
      </c>
      <c r="M459">
        <f>VLOOKUP(J459, [1]Key!$H$2:$K$54, 2)</f>
        <v>0</v>
      </c>
      <c r="N459">
        <f>VLOOKUP("*"&amp;G459&amp;"*",[1]Key!$N$2:$O$6,2,FALSE)</f>
        <v>3</v>
      </c>
      <c r="O459">
        <f>VLOOKUP("*"&amp;G459&amp;"*",[1]Key!$R$2:$S$11,2,FALSE)</f>
        <v>7</v>
      </c>
      <c r="P459">
        <v>4474</v>
      </c>
      <c r="Q459" s="2">
        <v>400000000</v>
      </c>
      <c r="R459" t="s">
        <v>34</v>
      </c>
      <c r="S459">
        <f>VLOOKUP(R459, [1]Key!$U$2:$V$27, 2, FALSE)</f>
        <v>2</v>
      </c>
      <c r="T459">
        <f t="shared" si="58"/>
        <v>0</v>
      </c>
      <c r="U459">
        <f>_xlfn.IFS(C459=2018, VLOOKUP(H459, '[1]State Pop'!$B$2:$G$55,6),C459=2017, VLOOKUP(H459, '[1]State Pop'!$B$2:$F$55,5),C459=2016, VLOOKUP(H459, '[1]State Pop'!$B$2:$F$55,4), C459=2015, VLOOKUP(H459, '[1]State Pop'!$B$2:$F$55,3), C459=2014, VLOOKUP(H459, '[1]State Pop'!$B$2:$F$55,2))</f>
        <v>10429379</v>
      </c>
      <c r="V459">
        <f>_xlfn.IFS(C459=2014,_xlfn.IFS(D459=1,VLOOKUP(H459,[1]Film_Workers!$B$2:$BD$55,2,FALSE),D459=2,VLOOKUP(H459,[1]Film_Workers!$B$2:$BD$55,3,FALSE),D459=3,VLOOKUP(H459,[1]Film_Workers!$B$2:$BD$55,4,FALSE),D459=4,VLOOKUP(H459,[1]Film_Workers!$B$2:$BD$55,5,FALSE),D459=5,VLOOKUP(H459,[1]Film_Workers!$B$2:$BD$55,6,FALSE),D459=6,VLOOKUP(H459,[1]Film_Workers!$B$2:$BD$55,7,FALSE),D459=7,VLOOKUP(H459,[1]Film_Workers!$B$2:$BD$55,8,FALSE),D459=8,VLOOKUP(H459,[1]Film_Workers!$B$2:$BD$55,9,FALSE),D459=9,VLOOKUP(H459,[1]Film_Workers!$B$2:$BD$55,10,FALSE),D459=10,VLOOKUP(H459,[1]Film_Workers!$B$2:$BD$55,11,FALSE),D459=11,VLOOKUP(H459,[1]Film_Workers!$B$2:$BD$55,12,FALSE),D459=12,VLOOKUP(H459,[1]Film_Workers!$B$2:$BD$55,13,FALSE)),C459=2015,_xlfn.IFS(D459=1,VLOOKUP(H459,[1]Film_Workers!$B$2:$BD$55,14,FALSE),D459=2,VLOOKUP(H459,[1]Film_Workers!$B$2:$BD$55,15,FALSE),D459=3,VLOOKUP(H459,[1]Film_Workers!$B$2:$BD$55,16,FALSE),D459=4,VLOOKUP(H459,[1]Film_Workers!$B$2:$BD$55,17,FALSE),D459=5,VLOOKUP(H459,[1]Film_Workers!$B$2:$BD$55,18,FALSE),D459=6,VLOOKUP(H459,[1]Film_Workers!$B$2:$BD$55,19,FALSE),D459=7,VLOOKUP(H459,[1]Film_Workers!$B$2:$BD$55,20,FALSE),D459=8,VLOOKUP(H459,[1]Film_Workers!$B$2:$BD$55,21,FALSE),D459=9,VLOOKUP(H459,[1]Film_Workers!$B$2:$BD$55,22,FALSE),D459=10,VLOOKUP(H459,[1]Film_Workers!$B$2:$BD$55,23,FALSE),D459=11,VLOOKUP(H459,[1]Film_Workers!$B$2:$BD$55,24,FALSE),D459=12,VLOOKUP(H459,[1]Film_Workers!$B$2:$BD$55,25,FALSE)),C459=2016,_xlfn.IFS(D459=1,VLOOKUP(H459,[1]Film_Workers!$B$2:$BD$55,26,FALSE),D459=2,VLOOKUP(H459,[1]Film_Workers!$B$2:$BD$55,27,FALSE),D459=3,VLOOKUP(H459,[1]Film_Workers!$B$2:$BD$55,28,FALSE),D459=4,VLOOKUP(H459,[1]Film_Workers!$B$2:$BD$55,29,FALSE),D459=5,VLOOKUP(H459,[1]Film_Workers!$B$2:$BD$55,30,FALSE),D459=6,VLOOKUP(H459,[1]Film_Workers!$B$2:$BD$55,31,FALSE),D459=7,VLOOKUP(H459,[1]Film_Workers!$B$2:$BD$55,32,FALSE),D459=8,VLOOKUP(H459,[1]Film_Workers!$B$2:$BD$55,33,FALSE),D459=9,VLOOKUP(H459,[1]Film_Workers!$B$2:$BD$55,34,FALSE),D459=10,VLOOKUP(H459,[1]Film_Workers!$B$2:$BD$55,35,FALSE),D459=11,VLOOKUP(H459,[1]Film_Workers!$B$2:$BD$55,36,FALSE),D459=12,VLOOKUP(H459,[1]Film_Workers!$B$2:$BD$55,37,FALSE)),C459=2017,_xlfn.IFS(D459=1,VLOOKUP(H459,[1]Film_Workers!$B$2:$BD$55,38,FALSE),D459=2,VLOOKUP(H459,[1]Film_Workers!$B$2:$BD$55,39,FALSE),D459=3,VLOOKUP(H459,[1]Film_Workers!$B$2:$BD$55,40,FALSE),D459=4,VLOOKUP(H459,[1]Film_Workers!$B$2:$BD$55,41,FALSE),D459=5,VLOOKUP(H459,[1]Film_Workers!$B$2:$BD$55,42,FALSE),D459=6,VLOOKUP(H459,[1]Film_Workers!$B$2:$BD$55,43,FALSE),D459=7,VLOOKUP(H459,[1]Film_Workers!$B$2:$BD$55,43,FALSE),D459=8,VLOOKUP(H459,[1]Film_Workers!$B$2:$BD$55,44,FALSE),D459=9,VLOOKUP(H459,[1]Film_Workers!$B$2:$BD$55,45,FALSE),D459=10,VLOOKUP(H459,[1]Film_Workers!$B$2:$BD$55,46,FALSE),D459=11,VLOOKUP(H459,[1]Film_Workers!$B$2:$BD$55,47,FALSE),D459=12,VLOOKUP(H459,[1]Film_Workers!$B$2:$BD$55,48)),C459=2018,_xlfn.IFS(D459=1,VLOOKUP(H459,[1]Film_Workers!$B$2:$BD$55,49,FALSE),D459=2,VLOOKUP(H459,[1]Film_Workers!$B$2:$BD$55,50,FALSE),D459=3,VLOOKUP(H459,[1]Film_Workers!$B$2:$BD$55,51,FALSE),D459=4,VLOOKUP(H459,[1]Film_Workers!$B$2:$BD$55,52,FALSE),D459=5,VLOOKUP(H459,[1]Film_Workers!$B$2:$BD$55,53,FALSE),D459=6,VLOOKUP(H459,[1]Film_Workers!$B$2:$BD$55,54)))</f>
        <v>12000</v>
      </c>
      <c r="W459">
        <f>_xlfn.IFS(C459=2014,_xlfn.IFS(D459=1,VLOOKUP(H459,[1]Priv_Workers!$B$2:$BD$55,2,FALSE),D459=2,VLOOKUP(H459,[1]Priv_Workers!$B$2:$BD$55,3,FALSE),D459=3,VLOOKUP(H459,[1]Priv_Workers!$B$2:$BD$55,4,FALSE),D459=4,VLOOKUP(H459,[1]Priv_Workers!$B$2:$BD$55,5,FALSE),D459=5,VLOOKUP(H459,[1]Priv_Workers!$B$2:$BD$55,6,FALSE),D459=6,VLOOKUP(H459,[1]Priv_Workers!$B$2:$BD$55,7,FALSE),D459=7,VLOOKUP(H459,[1]Priv_Workers!$B$2:$BD$55,8,FALSE),D459=8,VLOOKUP(H459,[1]Priv_Workers!$B$2:$BD$55,9,FALSE),D459=9,VLOOKUP(H459,[1]Priv_Workers!$B$2:$BD$55,10,FALSE),D459=10,VLOOKUP(H459,[1]Priv_Workers!$B$2:$BD$55,11,FALSE),D459=11,VLOOKUP(H459,[1]Priv_Workers!$B$2:$BD$55,12,FALSE),D459=12,VLOOKUP(H459,[1]Priv_Workers!$B$2:$BD$55,13,FALSE)),C459=2015,_xlfn.IFS(D459=1,VLOOKUP(H459,[1]Priv_Workers!$B$2:$BD$55,14,FALSE),D459=2,VLOOKUP(H459,[1]Priv_Workers!$B$2:$BD$55,15,FALSE),D459=3,VLOOKUP(H459,[1]Priv_Workers!$B$2:$BD$55,16,FALSE),D459=4,VLOOKUP(H459,[1]Priv_Workers!$B$2:$BD$55,17,FALSE),D459=5,VLOOKUP(H459,[1]Priv_Workers!$B$2:$BD$55,18,FALSE),D459=6,VLOOKUP(H459,[1]Priv_Workers!$B$2:$BD$55,19,FALSE),D459=7,VLOOKUP(H459,[1]Priv_Workers!$B$2:$BD$55,20,FALSE),D459=8,VLOOKUP(H459,[1]Priv_Workers!$B$2:$BD$55,21,FALSE),D459=9,VLOOKUP(H459,[1]Priv_Workers!$B$2:$BD$55,22,FALSE),D459=10,VLOOKUP(H459,[1]Priv_Workers!$B$2:$BD$55,23,FALSE),D459=11,VLOOKUP(H459,[1]Priv_Workers!$B$2:$BD$55,24,FALSE),D459=12,VLOOKUP(H459,[1]Priv_Workers!$B$2:$BD$55,25,FALSE)),C459=2016,_xlfn.IFS(D459=1,VLOOKUP(H459,[1]Priv_Workers!$B$2:$BD$55,26,FALSE),D459=2,VLOOKUP(H459,[1]Priv_Workers!$B$2:$BD$55,27,FALSE),D459=3,VLOOKUP(H459,[1]Priv_Workers!$B$2:$BD$55,28,FALSE),D459=4,VLOOKUP(H459,[1]Priv_Workers!$B$2:$BD$55,29,FALSE),D459=5,VLOOKUP(H459,[1]Priv_Workers!$B$2:$BD$55,30,FALSE),D459=6,VLOOKUP(H459,[1]Priv_Workers!$B$2:$BD$55,31,FALSE),D459=7,VLOOKUP(H459,[1]Priv_Workers!$B$2:$BD$55,32,FALSE),D459=8,VLOOKUP(H459,[1]Priv_Workers!$B$2:$BD$55,33,FALSE),D459=9,VLOOKUP(H459,[1]Priv_Workers!$B$2:$BD$55,34,FALSE),D459=10,VLOOKUP(H459,[1]Priv_Workers!$B$2:$BD$55,35,FALSE),D459=11,VLOOKUP(H459,[1]Priv_Workers!$B$2:$BD$55,36,FALSE),D459=12,VLOOKUP(H459,[1]Priv_Workers!$B$2:$BD$55,37,FALSE)),C459=2017,_xlfn.IFS(D459=1,VLOOKUP(H459,[1]Priv_Workers!$B$2:$BD$55,38,FALSE),D459=2,VLOOKUP(H459,[1]Priv_Workers!$B$2:$BD$55,39,FALSE),D459=3,VLOOKUP(H459,[1]Priv_Workers!$B$2:$BD$55,40,FALSE),D459=4,VLOOKUP(H459,[1]Priv_Workers!$B$2:$BD$55,41,FALSE),D459=5,VLOOKUP(H459,[1]Priv_Workers!$B$2:$BD$55,42,FALSE),D459=6,VLOOKUP(H459,[1]Priv_Workers!$B$2:$BD$55,43,FALSE),D459=7,VLOOKUP(H459,[1]Priv_Workers!$B$2:$BD$55,43,FALSE),D459=8,VLOOKUP(H459,[1]Priv_Workers!$B$2:$BD$55,44,FALSE),D459=9,VLOOKUP(H459,[1]Priv_Workers!$B$2:$BD$55,45,FALSE),D459=10,VLOOKUP(H459,[1]Priv_Workers!$B$2:$BD$55,46,FALSE),D459=11,VLOOKUP(H459,[1]Priv_Workers!$B$2:$BD$55,47,FALSE),D459=12,VLOOKUP(H459,[1]Priv_Workers!$B$2:$BD$55,48)),C459=2018,_xlfn.IFS(D459=1,VLOOKUP(H459,[1]Priv_Workers!$B$2:$BD$55,49,FALSE),D459=2,VLOOKUP(H459,[1]Priv_Workers!$B$2:$BD$55,50,FALSE),D459=3,VLOOKUP(H459,[1]Priv_Workers!$B$2:$BD$55,51,FALSE),D459=4,VLOOKUP(H459,[1]Priv_Workers!$B$2:$BD$55,52,FALSE),D459=5,VLOOKUP(H459,[1]Priv_Workers!$B$2:$BD$55,53,FALSE),D459=6,VLOOKUP(H459,[1]Priv_Workers!$B$2:$BD$55,54)))</f>
        <v>3616361</v>
      </c>
      <c r="X459" s="3">
        <f t="shared" si="59"/>
        <v>3.3182527961118924E-3</v>
      </c>
      <c r="Y459" s="2">
        <f>_xlfn.IFS(C459=2014, _xlfn.IFS(E459=1, VLOOKUP(H459, [1]Wage_Info!$B$2:$AH$55, 2, FALSE), E459=2, VLOOKUP(H459, [1]Wage_Info!$B$2:$AH$55, 3, FALSE), E459=3, VLOOKUP(H459, [1]Wage_Info!$B$2:$AH$55, 4, FALSE), E459=4, VLOOKUP(H459, [1]Wage_Info!$B$2:$AH$55, 5, FALSE)), C459=2015, _xlfn.IFS(E459=1, VLOOKUP(H459, [1]Wage_Info!$B$2:$AH$55, 6, FALSE), E459=2, VLOOKUP(H459, [1]Wage_Info!$B$2:$AH$55, 7, FALSE), E459=3, VLOOKUP(H459, [1]Wage_Info!$B$2:$AH$55, 8, FALSE), E459=4, VLOOKUP(H459, [1]Wage_Info!$B$2:$AH$55, 9, FALSE)), C459=2016, _xlfn.IFS(E459=1, VLOOKUP(H459, [1]Wage_Info!$B$2:$AH$55, 10, FALSE), E459=2, VLOOKUP(H459, [1]Wage_Info!$B$2:$AH$55, 11, FALSE), E459=3, VLOOKUP(H459, [1]Wage_Info!$B$2:$AH$55, 12, FALSE), E459=4, VLOOKUP(H459, [1]Wage_Info!$B$2:$AH$55, 13, FALSE)), C459=2017, _xlfn.IFS(E459=1, VLOOKUP(H459, [1]Wage_Info!$B$2:$AH$55, 14, FALSE), E459=2, VLOOKUP(H459, [1]Wage_Info!$B$2:$AH$55, 15, FALSE), E459=3, VLOOKUP(H459, [1]Wage_Info!$B$2:$AH$55, 16, FALSE), E459=4, VLOOKUP(H459, [1]Wage_Info!$B$2:$AH$55, 17, FALSE)), C459 = 2018, _xlfn.IFS(E459=1, VLOOKUP(H459, [1]Wage_Info!$B$2:$AH$55, 18, FALSE), E459=3, VLOOKUP(H459, [1]Wage_Info!$B$2:$AH$55, 19, FALSE)))</f>
        <v>195291583</v>
      </c>
      <c r="Z459" s="2">
        <f>_xlfn.IFS(C459=2014, _xlfn.IFS(E459=1, VLOOKUP(H459, [1]Wage_Info!$B$2:$AL$55, 20, FALSE), E459=2, VLOOKUP(H459, [1]Wage_Info!$B$2:$AL$55, 21, FALSE), E459=3, VLOOKUP(H459, [1]Wage_Info!$B$2:$AL$55, 22, FALSE), E459=4, VLOOKUP(H459, [1]Wage_Info!$B$2:$AL$55, 23, FALSE)), C459=2015, _xlfn.IFS(E459=1, VLOOKUP(H459, [1]Wage_Info!$B$2:$AL$55, 24, FALSE), E459=2, VLOOKUP(H459, [1]Wage_Info!$B$2:$AL$55, 25, FALSE), E459=3, VLOOKUP(H459, [1]Wage_Info!$B$2:$AL$55, 26, FALSE), E459=4, VLOOKUP(H459, [1]Wage_Info!$B$2:$AL$55, 27, FALSE)), C459=2016, _xlfn.IFS(E459=1, VLOOKUP(H459, [1]Wage_Info!$B$2:$AL$55, 28, FALSE), E459=2, VLOOKUP(H459, [1]Wage_Info!$B$2:$AL$55, 29, FALSE), E459=3, VLOOKUP(H459, [1]Wage_Info!$B$2:$AL$55, 30, FALSE), E459=4, VLOOKUP(H459, [1]Wage_Info!$B$2:$AL$55, 31, FALSE)), C459=2017, _xlfn.IFS(E459=1, VLOOKUP(H459, [1]Wage_Info!$B$2:$AL$55, 32, FALSE), E459=2, VLOOKUP(H459, [1]Wage_Info!$B$2:$AL$55, 33, FALSE), E459=3, VLOOKUP(H459, [1]Wage_Info!$B$2:$AL$55, 34, FALSE), E459=4, VLOOKUP(H459, [1]Wage_Info!$B$2:$AL$55, 35, FALSE)), C459 = 2018, _xlfn.IFS(E459=1, VLOOKUP(H459, [1]Wage_Info!$B$2:$AL$55, 36, FALSE), E459=2, VLOOKUP(H459, [1]Wage_Info!$B$2:$AL$55, 37, FALSE)))</f>
        <v>51887921650</v>
      </c>
      <c r="AA459" s="4">
        <f t="shared" si="60"/>
        <v>3.7637195090854058E-3</v>
      </c>
      <c r="AB459">
        <f>[1]Key!C459</f>
        <v>1</v>
      </c>
      <c r="AC459">
        <f t="shared" si="61"/>
        <v>0</v>
      </c>
      <c r="AD459">
        <f t="shared" si="62"/>
        <v>0</v>
      </c>
      <c r="AE459">
        <f t="shared" si="63"/>
        <v>0</v>
      </c>
      <c r="AF459">
        <f>[1]Key!D459</f>
        <v>0</v>
      </c>
    </row>
    <row r="460" spans="1:32" x14ac:dyDescent="0.3">
      <c r="A460">
        <v>459</v>
      </c>
      <c r="B460">
        <v>3</v>
      </c>
      <c r="C460">
        <v>2015</v>
      </c>
      <c r="D460">
        <v>4</v>
      </c>
      <c r="E460">
        <f t="shared" si="56"/>
        <v>2</v>
      </c>
      <c r="F460">
        <v>2018</v>
      </c>
      <c r="G460" t="s">
        <v>40</v>
      </c>
      <c r="H460" s="1">
        <f>VALUE(IF(G460="foreign",53,SUBSTITUTE(G460,G460,VLOOKUP(G460,[1]Key!$G$2:$H$55,2,))))</f>
        <v>5</v>
      </c>
      <c r="I460" t="s">
        <v>97</v>
      </c>
      <c r="J460">
        <f>VALUE(_xlfn.IFS(I460="foreign",53,I460="fictional",54, I460="unspecified", 55, NOT(OR(I460="foreign",I460="fictional")),SUBSTITUTE(I460,I460,VLOOKUP(I460,[1]Key!$G$2:$H$55,2,))))</f>
        <v>54</v>
      </c>
      <c r="K460">
        <f t="shared" si="57"/>
        <v>0</v>
      </c>
      <c r="L460">
        <f>VLOOKUP(H460, [1]Key!$H$2:$K$54, 2)</f>
        <v>3</v>
      </c>
      <c r="M460">
        <f>VLOOKUP(J460, [1]Key!$H$2:$K$54, 2)</f>
        <v>0</v>
      </c>
      <c r="N460">
        <f>VLOOKUP("*"&amp;G460&amp;"*",[1]Key!$N$2:$O$6,2,FALSE)</f>
        <v>4</v>
      </c>
      <c r="O460">
        <f>VLOOKUP("*"&amp;G460&amp;"*",[1]Key!$R$2:$S$11,2,FALSE)</f>
        <v>6</v>
      </c>
      <c r="P460">
        <v>4410</v>
      </c>
      <c r="Q460" s="2">
        <v>200000000</v>
      </c>
      <c r="R460" t="s">
        <v>34</v>
      </c>
      <c r="S460">
        <f>VLOOKUP(R460, [1]Key!$U$2:$V$27, 2, FALSE)</f>
        <v>2</v>
      </c>
      <c r="T460">
        <f t="shared" si="58"/>
        <v>0</v>
      </c>
      <c r="U460">
        <f>_xlfn.IFS(C460=2018, VLOOKUP(H460, '[1]State Pop'!$B$2:$G$55,6),C460=2017, VLOOKUP(H460, '[1]State Pop'!$B$2:$F$55,5),C460=2016, VLOOKUP(H460, '[1]State Pop'!$B$2:$F$55,4), C460=2015, VLOOKUP(H460, '[1]State Pop'!$B$2:$F$55,3), C460=2014, VLOOKUP(H460, '[1]State Pop'!$B$2:$F$55,2))</f>
        <v>39032444</v>
      </c>
      <c r="V460">
        <f>_xlfn.IFS(C460=2014,_xlfn.IFS(D460=1,VLOOKUP(H460,[1]Film_Workers!$B$2:$BD$55,2,FALSE),D460=2,VLOOKUP(H460,[1]Film_Workers!$B$2:$BD$55,3,FALSE),D460=3,VLOOKUP(H460,[1]Film_Workers!$B$2:$BD$55,4,FALSE),D460=4,VLOOKUP(H460,[1]Film_Workers!$B$2:$BD$55,5,FALSE),D460=5,VLOOKUP(H460,[1]Film_Workers!$B$2:$BD$55,6,FALSE),D460=6,VLOOKUP(H460,[1]Film_Workers!$B$2:$BD$55,7,FALSE),D460=7,VLOOKUP(H460,[1]Film_Workers!$B$2:$BD$55,8,FALSE),D460=8,VLOOKUP(H460,[1]Film_Workers!$B$2:$BD$55,9,FALSE),D460=9,VLOOKUP(H460,[1]Film_Workers!$B$2:$BD$55,10,FALSE),D460=10,VLOOKUP(H460,[1]Film_Workers!$B$2:$BD$55,11,FALSE),D460=11,VLOOKUP(H460,[1]Film_Workers!$B$2:$BD$55,12,FALSE),D460=12,VLOOKUP(H460,[1]Film_Workers!$B$2:$BD$55,13,FALSE)),C460=2015,_xlfn.IFS(D460=1,VLOOKUP(H460,[1]Film_Workers!$B$2:$BD$55,14,FALSE),D460=2,VLOOKUP(H460,[1]Film_Workers!$B$2:$BD$55,15,FALSE),D460=3,VLOOKUP(H460,[1]Film_Workers!$B$2:$BD$55,16,FALSE),D460=4,VLOOKUP(H460,[1]Film_Workers!$B$2:$BD$55,17,FALSE),D460=5,VLOOKUP(H460,[1]Film_Workers!$B$2:$BD$55,18,FALSE),D460=6,VLOOKUP(H460,[1]Film_Workers!$B$2:$BD$55,19,FALSE),D460=7,VLOOKUP(H460,[1]Film_Workers!$B$2:$BD$55,20,FALSE),D460=8,VLOOKUP(H460,[1]Film_Workers!$B$2:$BD$55,21,FALSE),D460=9,VLOOKUP(H460,[1]Film_Workers!$B$2:$BD$55,22,FALSE),D460=10,VLOOKUP(H460,[1]Film_Workers!$B$2:$BD$55,23,FALSE),D460=11,VLOOKUP(H460,[1]Film_Workers!$B$2:$BD$55,24,FALSE),D460=12,VLOOKUP(H460,[1]Film_Workers!$B$2:$BD$55,25,FALSE)),C460=2016,_xlfn.IFS(D460=1,VLOOKUP(H460,[1]Film_Workers!$B$2:$BD$55,26,FALSE),D460=2,VLOOKUP(H460,[1]Film_Workers!$B$2:$BD$55,27,FALSE),D460=3,VLOOKUP(H460,[1]Film_Workers!$B$2:$BD$55,28,FALSE),D460=4,VLOOKUP(H460,[1]Film_Workers!$B$2:$BD$55,29,FALSE),D460=5,VLOOKUP(H460,[1]Film_Workers!$B$2:$BD$55,30,FALSE),D460=6,VLOOKUP(H460,[1]Film_Workers!$B$2:$BD$55,31,FALSE),D460=7,VLOOKUP(H460,[1]Film_Workers!$B$2:$BD$55,32,FALSE),D460=8,VLOOKUP(H460,[1]Film_Workers!$B$2:$BD$55,33,FALSE),D460=9,VLOOKUP(H460,[1]Film_Workers!$B$2:$BD$55,34,FALSE),D460=10,VLOOKUP(H460,[1]Film_Workers!$B$2:$BD$55,35,FALSE),D460=11,VLOOKUP(H460,[1]Film_Workers!$B$2:$BD$55,36,FALSE),D460=12,VLOOKUP(H460,[1]Film_Workers!$B$2:$BD$55,37,FALSE)),C460=2017,_xlfn.IFS(D460=1,VLOOKUP(H460,[1]Film_Workers!$B$2:$BD$55,38,FALSE),D460=2,VLOOKUP(H460,[1]Film_Workers!$B$2:$BD$55,39,FALSE),D460=3,VLOOKUP(H460,[1]Film_Workers!$B$2:$BD$55,40,FALSE),D460=4,VLOOKUP(H460,[1]Film_Workers!$B$2:$BD$55,41,FALSE),D460=5,VLOOKUP(H460,[1]Film_Workers!$B$2:$BD$55,42,FALSE),D460=6,VLOOKUP(H460,[1]Film_Workers!$B$2:$BD$55,43,FALSE),D460=7,VLOOKUP(H460,[1]Film_Workers!$B$2:$BD$55,43,FALSE),D460=8,VLOOKUP(H460,[1]Film_Workers!$B$2:$BD$55,44,FALSE),D460=9,VLOOKUP(H460,[1]Film_Workers!$B$2:$BD$55,45,FALSE),D460=10,VLOOKUP(H460,[1]Film_Workers!$B$2:$BD$55,46,FALSE),D460=11,VLOOKUP(H460,[1]Film_Workers!$B$2:$BD$55,47,FALSE),D460=12,VLOOKUP(H460,[1]Film_Workers!$B$2:$BD$55,48)),C460=2018,_xlfn.IFS(D460=1,VLOOKUP(H460,[1]Film_Workers!$B$2:$BD$55,49,FALSE),D460=2,VLOOKUP(H460,[1]Film_Workers!$B$2:$BD$55,50,FALSE),D460=3,VLOOKUP(H460,[1]Film_Workers!$B$2:$BD$55,51,FALSE),D460=4,VLOOKUP(H460,[1]Film_Workers!$B$2:$BD$55,52,FALSE),D460=5,VLOOKUP(H460,[1]Film_Workers!$B$2:$BD$55,53,FALSE),D460=6,VLOOKUP(H460,[1]Film_Workers!$B$2:$BD$55,54)))</f>
        <v>115857</v>
      </c>
      <c r="W460">
        <f>_xlfn.IFS(C460=2014,_xlfn.IFS(D460=1,VLOOKUP(H460,[1]Priv_Workers!$B$2:$BD$55,2,FALSE),D460=2,VLOOKUP(H460,[1]Priv_Workers!$B$2:$BD$55,3,FALSE),D460=3,VLOOKUP(H460,[1]Priv_Workers!$B$2:$BD$55,4,FALSE),D460=4,VLOOKUP(H460,[1]Priv_Workers!$B$2:$BD$55,5,FALSE),D460=5,VLOOKUP(H460,[1]Priv_Workers!$B$2:$BD$55,6,FALSE),D460=6,VLOOKUP(H460,[1]Priv_Workers!$B$2:$BD$55,7,FALSE),D460=7,VLOOKUP(H460,[1]Priv_Workers!$B$2:$BD$55,8,FALSE),D460=8,VLOOKUP(H460,[1]Priv_Workers!$B$2:$BD$55,9,FALSE),D460=9,VLOOKUP(H460,[1]Priv_Workers!$B$2:$BD$55,10,FALSE),D460=10,VLOOKUP(H460,[1]Priv_Workers!$B$2:$BD$55,11,FALSE),D460=11,VLOOKUP(H460,[1]Priv_Workers!$B$2:$BD$55,12,FALSE),D460=12,VLOOKUP(H460,[1]Priv_Workers!$B$2:$BD$55,13,FALSE)),C460=2015,_xlfn.IFS(D460=1,VLOOKUP(H460,[1]Priv_Workers!$B$2:$BD$55,14,FALSE),D460=2,VLOOKUP(H460,[1]Priv_Workers!$B$2:$BD$55,15,FALSE),D460=3,VLOOKUP(H460,[1]Priv_Workers!$B$2:$BD$55,16,FALSE),D460=4,VLOOKUP(H460,[1]Priv_Workers!$B$2:$BD$55,17,FALSE),D460=5,VLOOKUP(H460,[1]Priv_Workers!$B$2:$BD$55,18,FALSE),D460=6,VLOOKUP(H460,[1]Priv_Workers!$B$2:$BD$55,19,FALSE),D460=7,VLOOKUP(H460,[1]Priv_Workers!$B$2:$BD$55,20,FALSE),D460=8,VLOOKUP(H460,[1]Priv_Workers!$B$2:$BD$55,21,FALSE),D460=9,VLOOKUP(H460,[1]Priv_Workers!$B$2:$BD$55,22,FALSE),D460=10,VLOOKUP(H460,[1]Priv_Workers!$B$2:$BD$55,23,FALSE),D460=11,VLOOKUP(H460,[1]Priv_Workers!$B$2:$BD$55,24,FALSE),D460=12,VLOOKUP(H460,[1]Priv_Workers!$B$2:$BD$55,25,FALSE)),C460=2016,_xlfn.IFS(D460=1,VLOOKUP(H460,[1]Priv_Workers!$B$2:$BD$55,26,FALSE),D460=2,VLOOKUP(H460,[1]Priv_Workers!$B$2:$BD$55,27,FALSE),D460=3,VLOOKUP(H460,[1]Priv_Workers!$B$2:$BD$55,28,FALSE),D460=4,VLOOKUP(H460,[1]Priv_Workers!$B$2:$BD$55,29,FALSE),D460=5,VLOOKUP(H460,[1]Priv_Workers!$B$2:$BD$55,30,FALSE),D460=6,VLOOKUP(H460,[1]Priv_Workers!$B$2:$BD$55,31,FALSE),D460=7,VLOOKUP(H460,[1]Priv_Workers!$B$2:$BD$55,32,FALSE),D460=8,VLOOKUP(H460,[1]Priv_Workers!$B$2:$BD$55,33,FALSE),D460=9,VLOOKUP(H460,[1]Priv_Workers!$B$2:$BD$55,34,FALSE),D460=10,VLOOKUP(H460,[1]Priv_Workers!$B$2:$BD$55,35,FALSE),D460=11,VLOOKUP(H460,[1]Priv_Workers!$B$2:$BD$55,36,FALSE),D460=12,VLOOKUP(H460,[1]Priv_Workers!$B$2:$BD$55,37,FALSE)),C460=2017,_xlfn.IFS(D460=1,VLOOKUP(H460,[1]Priv_Workers!$B$2:$BD$55,38,FALSE),D460=2,VLOOKUP(H460,[1]Priv_Workers!$B$2:$BD$55,39,FALSE),D460=3,VLOOKUP(H460,[1]Priv_Workers!$B$2:$BD$55,40,FALSE),D460=4,VLOOKUP(H460,[1]Priv_Workers!$B$2:$BD$55,41,FALSE),D460=5,VLOOKUP(H460,[1]Priv_Workers!$B$2:$BD$55,42,FALSE),D460=6,VLOOKUP(H460,[1]Priv_Workers!$B$2:$BD$55,43,FALSE),D460=7,VLOOKUP(H460,[1]Priv_Workers!$B$2:$BD$55,43,FALSE),D460=8,VLOOKUP(H460,[1]Priv_Workers!$B$2:$BD$55,44,FALSE),D460=9,VLOOKUP(H460,[1]Priv_Workers!$B$2:$BD$55,45,FALSE),D460=10,VLOOKUP(H460,[1]Priv_Workers!$B$2:$BD$55,46,FALSE),D460=11,VLOOKUP(H460,[1]Priv_Workers!$B$2:$BD$55,47,FALSE),D460=12,VLOOKUP(H460,[1]Priv_Workers!$B$2:$BD$55,48)),C460=2018,_xlfn.IFS(D460=1,VLOOKUP(H460,[1]Priv_Workers!$B$2:$BD$55,49,FALSE),D460=2,VLOOKUP(H460,[1]Priv_Workers!$B$2:$BD$55,50,FALSE),D460=3,VLOOKUP(H460,[1]Priv_Workers!$B$2:$BD$55,51,FALSE),D460=4,VLOOKUP(H460,[1]Priv_Workers!$B$2:$BD$55,52,FALSE),D460=5,VLOOKUP(H460,[1]Priv_Workers!$B$2:$BD$55,53,FALSE),D460=6,VLOOKUP(H460,[1]Priv_Workers!$B$2:$BD$55,54)))</f>
        <v>13752802</v>
      </c>
      <c r="X460" s="3">
        <f t="shared" si="59"/>
        <v>8.4242469280078336E-3</v>
      </c>
      <c r="Y460" s="2">
        <f>_xlfn.IFS(C460=2014, _xlfn.IFS(E460=1, VLOOKUP(H460, [1]Wage_Info!$B$2:$AH$55, 2, FALSE), E460=2, VLOOKUP(H460, [1]Wage_Info!$B$2:$AH$55, 3, FALSE), E460=3, VLOOKUP(H460, [1]Wage_Info!$B$2:$AH$55, 4, FALSE), E460=4, VLOOKUP(H460, [1]Wage_Info!$B$2:$AH$55, 5, FALSE)), C460=2015, _xlfn.IFS(E460=1, VLOOKUP(H460, [1]Wage_Info!$B$2:$AH$55, 6, FALSE), E460=2, VLOOKUP(H460, [1]Wage_Info!$B$2:$AH$55, 7, FALSE), E460=3, VLOOKUP(H460, [1]Wage_Info!$B$2:$AH$55, 8, FALSE), E460=4, VLOOKUP(H460, [1]Wage_Info!$B$2:$AH$55, 9, FALSE)), C460=2016, _xlfn.IFS(E460=1, VLOOKUP(H460, [1]Wage_Info!$B$2:$AH$55, 10, FALSE), E460=2, VLOOKUP(H460, [1]Wage_Info!$B$2:$AH$55, 11, FALSE), E460=3, VLOOKUP(H460, [1]Wage_Info!$B$2:$AH$55, 12, FALSE), E460=4, VLOOKUP(H460, [1]Wage_Info!$B$2:$AH$55, 13, FALSE)), C460=2017, _xlfn.IFS(E460=1, VLOOKUP(H460, [1]Wage_Info!$B$2:$AH$55, 14, FALSE), E460=2, VLOOKUP(H460, [1]Wage_Info!$B$2:$AH$55, 15, FALSE), E460=3, VLOOKUP(H460, [1]Wage_Info!$B$2:$AH$55, 16, FALSE), E460=4, VLOOKUP(H460, [1]Wage_Info!$B$2:$AH$55, 17, FALSE)), C460 = 2018, _xlfn.IFS(E460=1, VLOOKUP(H460, [1]Wage_Info!$B$2:$AH$55, 18, FALSE), E460=3, VLOOKUP(H460, [1]Wage_Info!$B$2:$AH$55, 19, FALSE)))</f>
        <v>2934784644</v>
      </c>
      <c r="Z460" s="2">
        <f>_xlfn.IFS(C460=2014, _xlfn.IFS(E460=1, VLOOKUP(H460, [1]Wage_Info!$B$2:$AL$55, 20, FALSE), E460=2, VLOOKUP(H460, [1]Wage_Info!$B$2:$AL$55, 21, FALSE), E460=3, VLOOKUP(H460, [1]Wage_Info!$B$2:$AL$55, 22, FALSE), E460=4, VLOOKUP(H460, [1]Wage_Info!$B$2:$AL$55, 23, FALSE)), C460=2015, _xlfn.IFS(E460=1, VLOOKUP(H460, [1]Wage_Info!$B$2:$AL$55, 24, FALSE), E460=2, VLOOKUP(H460, [1]Wage_Info!$B$2:$AL$55, 25, FALSE), E460=3, VLOOKUP(H460, [1]Wage_Info!$B$2:$AL$55, 26, FALSE), E460=4, VLOOKUP(H460, [1]Wage_Info!$B$2:$AL$55, 27, FALSE)), C460=2016, _xlfn.IFS(E460=1, VLOOKUP(H460, [1]Wage_Info!$B$2:$AL$55, 28, FALSE), E460=2, VLOOKUP(H460, [1]Wage_Info!$B$2:$AL$55, 29, FALSE), E460=3, VLOOKUP(H460, [1]Wage_Info!$B$2:$AL$55, 30, FALSE), E460=4, VLOOKUP(H460, [1]Wage_Info!$B$2:$AL$55, 31, FALSE)), C460=2017, _xlfn.IFS(E460=1, VLOOKUP(H460, [1]Wage_Info!$B$2:$AL$55, 32, FALSE), E460=2, VLOOKUP(H460, [1]Wage_Info!$B$2:$AL$55, 33, FALSE), E460=3, VLOOKUP(H460, [1]Wage_Info!$B$2:$AL$55, 34, FALSE), E460=4, VLOOKUP(H460, [1]Wage_Info!$B$2:$AL$55, 35, FALSE)), C460 = 2018, _xlfn.IFS(E460=1, VLOOKUP(H460, [1]Wage_Info!$B$2:$AL$55, 36, FALSE), E460=2, VLOOKUP(H460, [1]Wage_Info!$B$2:$AL$55, 37, FALSE)))</f>
        <v>201436352232</v>
      </c>
      <c r="AA460" s="4">
        <f t="shared" si="60"/>
        <v>1.4569290058528883E-2</v>
      </c>
      <c r="AB460">
        <f>[1]Key!C460</f>
        <v>0</v>
      </c>
      <c r="AC460">
        <f t="shared" si="61"/>
        <v>1</v>
      </c>
      <c r="AD460">
        <f t="shared" si="62"/>
        <v>0</v>
      </c>
      <c r="AE460">
        <f t="shared" si="63"/>
        <v>1</v>
      </c>
      <c r="AF460">
        <f>[1]Key!D460</f>
        <v>0</v>
      </c>
    </row>
    <row r="461" spans="1:32" x14ac:dyDescent="0.3">
      <c r="A461">
        <v>460</v>
      </c>
      <c r="B461">
        <v>4</v>
      </c>
      <c r="C461">
        <v>2017</v>
      </c>
      <c r="D461">
        <v>4</v>
      </c>
      <c r="E461">
        <f t="shared" si="56"/>
        <v>2</v>
      </c>
      <c r="F461">
        <v>2018</v>
      </c>
      <c r="G461" t="s">
        <v>32</v>
      </c>
      <c r="H461" s="1">
        <f>VALUE(IF(G461="foreign",53,SUBSTITUTE(G461,G461,VLOOKUP(G461,[1]Key!$G$2:$H$55,2,))))</f>
        <v>53</v>
      </c>
      <c r="I461" t="s">
        <v>32</v>
      </c>
      <c r="J461">
        <f>VALUE(_xlfn.IFS(I461="foreign",53,I461="fictional",54, I461="unspecified", 55, NOT(OR(I461="foreign",I461="fictional")),SUBSTITUTE(I461,I461,VLOOKUP(I461,[1]Key!$G$2:$H$55,2,))))</f>
        <v>53</v>
      </c>
      <c r="K461">
        <f t="shared" si="57"/>
        <v>1</v>
      </c>
      <c r="L461">
        <f>VLOOKUP(H461, [1]Key!$H$2:$K$54, 2)</f>
        <v>0</v>
      </c>
      <c r="M461">
        <f>VLOOKUP(J461, [1]Key!$H$2:$K$54, 2)</f>
        <v>0</v>
      </c>
      <c r="N461">
        <f>VLOOKUP("*"&amp;G461&amp;"*",[1]Key!$N$2:$O$6,2,FALSE)</f>
        <v>0</v>
      </c>
      <c r="O461">
        <f>VLOOKUP("*"&amp;G461&amp;"*",[1]Key!$R$2:$S$11,2,FALSE)</f>
        <v>0</v>
      </c>
      <c r="P461">
        <v>4395</v>
      </c>
      <c r="Q461" s="2">
        <v>178000000</v>
      </c>
      <c r="R461" t="s">
        <v>42</v>
      </c>
      <c r="S461">
        <f>VLOOKUP(R461, [1]Key!$U$2:$V$27, 2, FALSE)</f>
        <v>5</v>
      </c>
      <c r="T461">
        <f t="shared" si="58"/>
        <v>0</v>
      </c>
      <c r="U461">
        <f>_xlfn.IFS(C461=2018, VLOOKUP(H461, '[1]State Pop'!$B$2:$G$55,6),C461=2017, VLOOKUP(H461, '[1]State Pop'!$B$2:$F$55,5),C461=2016, VLOOKUP(H461, '[1]State Pop'!$B$2:$F$55,4), C461=2015, VLOOKUP(H461, '[1]State Pop'!$B$2:$F$55,3), C461=2014, VLOOKUP(H461, '[1]State Pop'!$B$2:$F$55,2))</f>
        <v>0</v>
      </c>
      <c r="V461">
        <f>_xlfn.IFS(C461=2014,_xlfn.IFS(D461=1,VLOOKUP(H461,[1]Film_Workers!$B$2:$BD$55,2,FALSE),D461=2,VLOOKUP(H461,[1]Film_Workers!$B$2:$BD$55,3,FALSE),D461=3,VLOOKUP(H461,[1]Film_Workers!$B$2:$BD$55,4,FALSE),D461=4,VLOOKUP(H461,[1]Film_Workers!$B$2:$BD$55,5,FALSE),D461=5,VLOOKUP(H461,[1]Film_Workers!$B$2:$BD$55,6,FALSE),D461=6,VLOOKUP(H461,[1]Film_Workers!$B$2:$BD$55,7,FALSE),D461=7,VLOOKUP(H461,[1]Film_Workers!$B$2:$BD$55,8,FALSE),D461=8,VLOOKUP(H461,[1]Film_Workers!$B$2:$BD$55,9,FALSE),D461=9,VLOOKUP(H461,[1]Film_Workers!$B$2:$BD$55,10,FALSE),D461=10,VLOOKUP(H461,[1]Film_Workers!$B$2:$BD$55,11,FALSE),D461=11,VLOOKUP(H461,[1]Film_Workers!$B$2:$BD$55,12,FALSE),D461=12,VLOOKUP(H461,[1]Film_Workers!$B$2:$BD$55,13,FALSE)),C461=2015,_xlfn.IFS(D461=1,VLOOKUP(H461,[1]Film_Workers!$B$2:$BD$55,14,FALSE),D461=2,VLOOKUP(H461,[1]Film_Workers!$B$2:$BD$55,15,FALSE),D461=3,VLOOKUP(H461,[1]Film_Workers!$B$2:$BD$55,16,FALSE),D461=4,VLOOKUP(H461,[1]Film_Workers!$B$2:$BD$55,17,FALSE),D461=5,VLOOKUP(H461,[1]Film_Workers!$B$2:$BD$55,18,FALSE),D461=6,VLOOKUP(H461,[1]Film_Workers!$B$2:$BD$55,19,FALSE),D461=7,VLOOKUP(H461,[1]Film_Workers!$B$2:$BD$55,20,FALSE),D461=8,VLOOKUP(H461,[1]Film_Workers!$B$2:$BD$55,21,FALSE),D461=9,VLOOKUP(H461,[1]Film_Workers!$B$2:$BD$55,22,FALSE),D461=10,VLOOKUP(H461,[1]Film_Workers!$B$2:$BD$55,23,FALSE),D461=11,VLOOKUP(H461,[1]Film_Workers!$B$2:$BD$55,24,FALSE),D461=12,VLOOKUP(H461,[1]Film_Workers!$B$2:$BD$55,25,FALSE)),C461=2016,_xlfn.IFS(D461=1,VLOOKUP(H461,[1]Film_Workers!$B$2:$BD$55,26,FALSE),D461=2,VLOOKUP(H461,[1]Film_Workers!$B$2:$BD$55,27,FALSE),D461=3,VLOOKUP(H461,[1]Film_Workers!$B$2:$BD$55,28,FALSE),D461=4,VLOOKUP(H461,[1]Film_Workers!$B$2:$BD$55,29,FALSE),D461=5,VLOOKUP(H461,[1]Film_Workers!$B$2:$BD$55,30,FALSE),D461=6,VLOOKUP(H461,[1]Film_Workers!$B$2:$BD$55,31,FALSE),D461=7,VLOOKUP(H461,[1]Film_Workers!$B$2:$BD$55,32,FALSE),D461=8,VLOOKUP(H461,[1]Film_Workers!$B$2:$BD$55,33,FALSE),D461=9,VLOOKUP(H461,[1]Film_Workers!$B$2:$BD$55,34,FALSE),D461=10,VLOOKUP(H461,[1]Film_Workers!$B$2:$BD$55,35,FALSE),D461=11,VLOOKUP(H461,[1]Film_Workers!$B$2:$BD$55,36,FALSE),D461=12,VLOOKUP(H461,[1]Film_Workers!$B$2:$BD$55,37,FALSE)),C461=2017,_xlfn.IFS(D461=1,VLOOKUP(H461,[1]Film_Workers!$B$2:$BD$55,38,FALSE),D461=2,VLOOKUP(H461,[1]Film_Workers!$B$2:$BD$55,39,FALSE),D461=3,VLOOKUP(H461,[1]Film_Workers!$B$2:$BD$55,40,FALSE),D461=4,VLOOKUP(H461,[1]Film_Workers!$B$2:$BD$55,41,FALSE),D461=5,VLOOKUP(H461,[1]Film_Workers!$B$2:$BD$55,42,FALSE),D461=6,VLOOKUP(H461,[1]Film_Workers!$B$2:$BD$55,43,FALSE),D461=7,VLOOKUP(H461,[1]Film_Workers!$B$2:$BD$55,43,FALSE),D461=8,VLOOKUP(H461,[1]Film_Workers!$B$2:$BD$55,44,FALSE),D461=9,VLOOKUP(H461,[1]Film_Workers!$B$2:$BD$55,45,FALSE),D461=10,VLOOKUP(H461,[1]Film_Workers!$B$2:$BD$55,46,FALSE),D461=11,VLOOKUP(H461,[1]Film_Workers!$B$2:$BD$55,47,FALSE),D461=12,VLOOKUP(H461,[1]Film_Workers!$B$2:$BD$55,48)),C461=2018,_xlfn.IFS(D461=1,VLOOKUP(H461,[1]Film_Workers!$B$2:$BD$55,49,FALSE),D461=2,VLOOKUP(H461,[1]Film_Workers!$B$2:$BD$55,50,FALSE),D461=3,VLOOKUP(H461,[1]Film_Workers!$B$2:$BD$55,51,FALSE),D461=4,VLOOKUP(H461,[1]Film_Workers!$B$2:$BD$55,52,FALSE),D461=5,VLOOKUP(H461,[1]Film_Workers!$B$2:$BD$55,53,FALSE),D461=6,VLOOKUP(H461,[1]Film_Workers!$B$2:$BD$55,54)))</f>
        <v>0</v>
      </c>
      <c r="W461">
        <f>_xlfn.IFS(C461=2014,_xlfn.IFS(D461=1,VLOOKUP(H461,[1]Priv_Workers!$B$2:$BD$55,2,FALSE),D461=2,VLOOKUP(H461,[1]Priv_Workers!$B$2:$BD$55,3,FALSE),D461=3,VLOOKUP(H461,[1]Priv_Workers!$B$2:$BD$55,4,FALSE),D461=4,VLOOKUP(H461,[1]Priv_Workers!$B$2:$BD$55,5,FALSE),D461=5,VLOOKUP(H461,[1]Priv_Workers!$B$2:$BD$55,6,FALSE),D461=6,VLOOKUP(H461,[1]Priv_Workers!$B$2:$BD$55,7,FALSE),D461=7,VLOOKUP(H461,[1]Priv_Workers!$B$2:$BD$55,8,FALSE),D461=8,VLOOKUP(H461,[1]Priv_Workers!$B$2:$BD$55,9,FALSE),D461=9,VLOOKUP(H461,[1]Priv_Workers!$B$2:$BD$55,10,FALSE),D461=10,VLOOKUP(H461,[1]Priv_Workers!$B$2:$BD$55,11,FALSE),D461=11,VLOOKUP(H461,[1]Priv_Workers!$B$2:$BD$55,12,FALSE),D461=12,VLOOKUP(H461,[1]Priv_Workers!$B$2:$BD$55,13,FALSE)),C461=2015,_xlfn.IFS(D461=1,VLOOKUP(H461,[1]Priv_Workers!$B$2:$BD$55,14,FALSE),D461=2,VLOOKUP(H461,[1]Priv_Workers!$B$2:$BD$55,15,FALSE),D461=3,VLOOKUP(H461,[1]Priv_Workers!$B$2:$BD$55,16,FALSE),D461=4,VLOOKUP(H461,[1]Priv_Workers!$B$2:$BD$55,17,FALSE),D461=5,VLOOKUP(H461,[1]Priv_Workers!$B$2:$BD$55,18,FALSE),D461=6,VLOOKUP(H461,[1]Priv_Workers!$B$2:$BD$55,19,FALSE),D461=7,VLOOKUP(H461,[1]Priv_Workers!$B$2:$BD$55,20,FALSE),D461=8,VLOOKUP(H461,[1]Priv_Workers!$B$2:$BD$55,21,FALSE),D461=9,VLOOKUP(H461,[1]Priv_Workers!$B$2:$BD$55,22,FALSE),D461=10,VLOOKUP(H461,[1]Priv_Workers!$B$2:$BD$55,23,FALSE),D461=11,VLOOKUP(H461,[1]Priv_Workers!$B$2:$BD$55,24,FALSE),D461=12,VLOOKUP(H461,[1]Priv_Workers!$B$2:$BD$55,25,FALSE)),C461=2016,_xlfn.IFS(D461=1,VLOOKUP(H461,[1]Priv_Workers!$B$2:$BD$55,26,FALSE),D461=2,VLOOKUP(H461,[1]Priv_Workers!$B$2:$BD$55,27,FALSE),D461=3,VLOOKUP(H461,[1]Priv_Workers!$B$2:$BD$55,28,FALSE),D461=4,VLOOKUP(H461,[1]Priv_Workers!$B$2:$BD$55,29,FALSE),D461=5,VLOOKUP(H461,[1]Priv_Workers!$B$2:$BD$55,30,FALSE),D461=6,VLOOKUP(H461,[1]Priv_Workers!$B$2:$BD$55,31,FALSE),D461=7,VLOOKUP(H461,[1]Priv_Workers!$B$2:$BD$55,32,FALSE),D461=8,VLOOKUP(H461,[1]Priv_Workers!$B$2:$BD$55,33,FALSE),D461=9,VLOOKUP(H461,[1]Priv_Workers!$B$2:$BD$55,34,FALSE),D461=10,VLOOKUP(H461,[1]Priv_Workers!$B$2:$BD$55,35,FALSE),D461=11,VLOOKUP(H461,[1]Priv_Workers!$B$2:$BD$55,36,FALSE),D461=12,VLOOKUP(H461,[1]Priv_Workers!$B$2:$BD$55,37,FALSE)),C461=2017,_xlfn.IFS(D461=1,VLOOKUP(H461,[1]Priv_Workers!$B$2:$BD$55,38,FALSE),D461=2,VLOOKUP(H461,[1]Priv_Workers!$B$2:$BD$55,39,FALSE),D461=3,VLOOKUP(H461,[1]Priv_Workers!$B$2:$BD$55,40,FALSE),D461=4,VLOOKUP(H461,[1]Priv_Workers!$B$2:$BD$55,41,FALSE),D461=5,VLOOKUP(H461,[1]Priv_Workers!$B$2:$BD$55,42,FALSE),D461=6,VLOOKUP(H461,[1]Priv_Workers!$B$2:$BD$55,43,FALSE),D461=7,VLOOKUP(H461,[1]Priv_Workers!$B$2:$BD$55,43,FALSE),D461=8,VLOOKUP(H461,[1]Priv_Workers!$B$2:$BD$55,44,FALSE),D461=9,VLOOKUP(H461,[1]Priv_Workers!$B$2:$BD$55,45,FALSE),D461=10,VLOOKUP(H461,[1]Priv_Workers!$B$2:$BD$55,46,FALSE),D461=11,VLOOKUP(H461,[1]Priv_Workers!$B$2:$BD$55,47,FALSE),D461=12,VLOOKUP(H461,[1]Priv_Workers!$B$2:$BD$55,48)),C461=2018,_xlfn.IFS(D461=1,VLOOKUP(H461,[1]Priv_Workers!$B$2:$BD$55,49,FALSE),D461=2,VLOOKUP(H461,[1]Priv_Workers!$B$2:$BD$55,50,FALSE),D461=3,VLOOKUP(H461,[1]Priv_Workers!$B$2:$BD$55,51,FALSE),D461=4,VLOOKUP(H461,[1]Priv_Workers!$B$2:$BD$55,52,FALSE),D461=5,VLOOKUP(H461,[1]Priv_Workers!$B$2:$BD$55,53,FALSE),D461=6,VLOOKUP(H461,[1]Priv_Workers!$B$2:$BD$55,54)))</f>
        <v>0</v>
      </c>
      <c r="X461" s="3" t="e">
        <f t="shared" si="59"/>
        <v>#DIV/0!</v>
      </c>
      <c r="Y461" s="2">
        <f>_xlfn.IFS(C461=2014, _xlfn.IFS(E461=1, VLOOKUP(H461, [1]Wage_Info!$B$2:$AH$55, 2, FALSE), E461=2, VLOOKUP(H461, [1]Wage_Info!$B$2:$AH$55, 3, FALSE), E461=3, VLOOKUP(H461, [1]Wage_Info!$B$2:$AH$55, 4, FALSE), E461=4, VLOOKUP(H461, [1]Wage_Info!$B$2:$AH$55, 5, FALSE)), C461=2015, _xlfn.IFS(E461=1, VLOOKUP(H461, [1]Wage_Info!$B$2:$AH$55, 6, FALSE), E461=2, VLOOKUP(H461, [1]Wage_Info!$B$2:$AH$55, 7, FALSE), E461=3, VLOOKUP(H461, [1]Wage_Info!$B$2:$AH$55, 8, FALSE), E461=4, VLOOKUP(H461, [1]Wage_Info!$B$2:$AH$55, 9, FALSE)), C461=2016, _xlfn.IFS(E461=1, VLOOKUP(H461, [1]Wage_Info!$B$2:$AH$55, 10, FALSE), E461=2, VLOOKUP(H461, [1]Wage_Info!$B$2:$AH$55, 11, FALSE), E461=3, VLOOKUP(H461, [1]Wage_Info!$B$2:$AH$55, 12, FALSE), E461=4, VLOOKUP(H461, [1]Wage_Info!$B$2:$AH$55, 13, FALSE)), C461=2017, _xlfn.IFS(E461=1, VLOOKUP(H461, [1]Wage_Info!$B$2:$AH$55, 14, FALSE), E461=2, VLOOKUP(H461, [1]Wage_Info!$B$2:$AH$55, 15, FALSE), E461=3, VLOOKUP(H461, [1]Wage_Info!$B$2:$AH$55, 16, FALSE), E461=4, VLOOKUP(H461, [1]Wage_Info!$B$2:$AH$55, 17, FALSE)), C461 = 2018, _xlfn.IFS(E461=1, VLOOKUP(H461, [1]Wage_Info!$B$2:$AH$55, 18, FALSE), E461=3, VLOOKUP(H461, [1]Wage_Info!$B$2:$AH$55, 19, FALSE)))</f>
        <v>0</v>
      </c>
      <c r="Z461" s="2">
        <f>_xlfn.IFS(C461=2014, _xlfn.IFS(E461=1, VLOOKUP(H461, [1]Wage_Info!$B$2:$AL$55, 20, FALSE), E461=2, VLOOKUP(H461, [1]Wage_Info!$B$2:$AL$55, 21, FALSE), E461=3, VLOOKUP(H461, [1]Wage_Info!$B$2:$AL$55, 22, FALSE), E461=4, VLOOKUP(H461, [1]Wage_Info!$B$2:$AL$55, 23, FALSE)), C461=2015, _xlfn.IFS(E461=1, VLOOKUP(H461, [1]Wage_Info!$B$2:$AL$55, 24, FALSE), E461=2, VLOOKUP(H461, [1]Wage_Info!$B$2:$AL$55, 25, FALSE), E461=3, VLOOKUP(H461, [1]Wage_Info!$B$2:$AL$55, 26, FALSE), E461=4, VLOOKUP(H461, [1]Wage_Info!$B$2:$AL$55, 27, FALSE)), C461=2016, _xlfn.IFS(E461=1, VLOOKUP(H461, [1]Wage_Info!$B$2:$AL$55, 28, FALSE), E461=2, VLOOKUP(H461, [1]Wage_Info!$B$2:$AL$55, 29, FALSE), E461=3, VLOOKUP(H461, [1]Wage_Info!$B$2:$AL$55, 30, FALSE), E461=4, VLOOKUP(H461, [1]Wage_Info!$B$2:$AL$55, 31, FALSE)), C461=2017, _xlfn.IFS(E461=1, VLOOKUP(H461, [1]Wage_Info!$B$2:$AL$55, 32, FALSE), E461=2, VLOOKUP(H461, [1]Wage_Info!$B$2:$AL$55, 33, FALSE), E461=3, VLOOKUP(H461, [1]Wage_Info!$B$2:$AL$55, 34, FALSE), E461=4, VLOOKUP(H461, [1]Wage_Info!$B$2:$AL$55, 35, FALSE)), C461 = 2018, _xlfn.IFS(E461=1, VLOOKUP(H461, [1]Wage_Info!$B$2:$AL$55, 36, FALSE), E461=2, VLOOKUP(H461, [1]Wage_Info!$B$2:$AL$55, 37, FALSE)))</f>
        <v>0</v>
      </c>
      <c r="AA461" s="4" t="e">
        <f t="shared" si="60"/>
        <v>#DIV/0!</v>
      </c>
      <c r="AB461">
        <f>[1]Key!C461</f>
        <v>1</v>
      </c>
      <c r="AC461">
        <f t="shared" si="61"/>
        <v>0</v>
      </c>
      <c r="AD461">
        <f t="shared" si="62"/>
        <v>0</v>
      </c>
      <c r="AE461">
        <f t="shared" si="63"/>
        <v>0</v>
      </c>
      <c r="AF461">
        <f>[1]Key!D461</f>
        <v>0</v>
      </c>
    </row>
    <row r="462" spans="1:32" x14ac:dyDescent="0.3">
      <c r="A462">
        <v>461</v>
      </c>
      <c r="B462">
        <v>5</v>
      </c>
      <c r="C462">
        <v>2017</v>
      </c>
      <c r="D462">
        <v>1</v>
      </c>
      <c r="E462">
        <f t="shared" si="56"/>
        <v>1</v>
      </c>
      <c r="F462">
        <v>2018</v>
      </c>
      <c r="G462" t="s">
        <v>65</v>
      </c>
      <c r="H462" s="1">
        <f>VALUE(IF(G462="foreign",53,SUBSTITUTE(G462,G462,VLOOKUP(G462,[1]Key!$G$2:$H$55,2,))))</f>
        <v>11</v>
      </c>
      <c r="I462" t="s">
        <v>97</v>
      </c>
      <c r="J462">
        <f>VALUE(_xlfn.IFS(I462="foreign",53,I462="fictional",54, I462="unspecified", 55, NOT(OR(I462="foreign",I462="fictional")),SUBSTITUTE(I462,I462,VLOOKUP(I462,[1]Key!$G$2:$H$55,2,))))</f>
        <v>54</v>
      </c>
      <c r="K462">
        <f t="shared" si="57"/>
        <v>0</v>
      </c>
      <c r="L462">
        <f>VLOOKUP(H462, [1]Key!$H$2:$K$54, 2)</f>
        <v>5</v>
      </c>
      <c r="M462">
        <f>VLOOKUP(J462, [1]Key!$H$2:$K$54, 2)</f>
        <v>0</v>
      </c>
      <c r="N462">
        <f>VLOOKUP("*"&amp;G462&amp;"*",[1]Key!$N$2:$O$6,2,FALSE)</f>
        <v>3</v>
      </c>
      <c r="O462">
        <f>VLOOKUP("*"&amp;G462&amp;"*",[1]Key!$R$2:$S$11,2,FALSE)</f>
        <v>7</v>
      </c>
      <c r="P462">
        <v>4381</v>
      </c>
      <c r="Q462" s="2">
        <v>300000000</v>
      </c>
      <c r="R462" t="s">
        <v>34</v>
      </c>
      <c r="S462">
        <f>VLOOKUP(R462, [1]Key!$U$2:$V$27, 2, FALSE)</f>
        <v>2</v>
      </c>
      <c r="T462">
        <f t="shared" si="58"/>
        <v>0</v>
      </c>
      <c r="U462">
        <f>_xlfn.IFS(C462=2018, VLOOKUP(H462, '[1]State Pop'!$B$2:$G$55,6),C462=2017, VLOOKUP(H462, '[1]State Pop'!$B$2:$F$55,5),C462=2016, VLOOKUP(H462, '[1]State Pop'!$B$2:$F$55,4), C462=2015, VLOOKUP(H462, '[1]State Pop'!$B$2:$F$55,3), C462=2014, VLOOKUP(H462, '[1]State Pop'!$B$2:$F$55,2))</f>
        <v>10429379</v>
      </c>
      <c r="V462">
        <f>_xlfn.IFS(C462=2014,_xlfn.IFS(D462=1,VLOOKUP(H462,[1]Film_Workers!$B$2:$BD$55,2,FALSE),D462=2,VLOOKUP(H462,[1]Film_Workers!$B$2:$BD$55,3,FALSE),D462=3,VLOOKUP(H462,[1]Film_Workers!$B$2:$BD$55,4,FALSE),D462=4,VLOOKUP(H462,[1]Film_Workers!$B$2:$BD$55,5,FALSE),D462=5,VLOOKUP(H462,[1]Film_Workers!$B$2:$BD$55,6,FALSE),D462=6,VLOOKUP(H462,[1]Film_Workers!$B$2:$BD$55,7,FALSE),D462=7,VLOOKUP(H462,[1]Film_Workers!$B$2:$BD$55,8,FALSE),D462=8,VLOOKUP(H462,[1]Film_Workers!$B$2:$BD$55,9,FALSE),D462=9,VLOOKUP(H462,[1]Film_Workers!$B$2:$BD$55,10,FALSE),D462=10,VLOOKUP(H462,[1]Film_Workers!$B$2:$BD$55,11,FALSE),D462=11,VLOOKUP(H462,[1]Film_Workers!$B$2:$BD$55,12,FALSE),D462=12,VLOOKUP(H462,[1]Film_Workers!$B$2:$BD$55,13,FALSE)),C462=2015,_xlfn.IFS(D462=1,VLOOKUP(H462,[1]Film_Workers!$B$2:$BD$55,14,FALSE),D462=2,VLOOKUP(H462,[1]Film_Workers!$B$2:$BD$55,15,FALSE),D462=3,VLOOKUP(H462,[1]Film_Workers!$B$2:$BD$55,16,FALSE),D462=4,VLOOKUP(H462,[1]Film_Workers!$B$2:$BD$55,17,FALSE),D462=5,VLOOKUP(H462,[1]Film_Workers!$B$2:$BD$55,18,FALSE),D462=6,VLOOKUP(H462,[1]Film_Workers!$B$2:$BD$55,19,FALSE),D462=7,VLOOKUP(H462,[1]Film_Workers!$B$2:$BD$55,20,FALSE),D462=8,VLOOKUP(H462,[1]Film_Workers!$B$2:$BD$55,21,FALSE),D462=9,VLOOKUP(H462,[1]Film_Workers!$B$2:$BD$55,22,FALSE),D462=10,VLOOKUP(H462,[1]Film_Workers!$B$2:$BD$55,23,FALSE),D462=11,VLOOKUP(H462,[1]Film_Workers!$B$2:$BD$55,24,FALSE),D462=12,VLOOKUP(H462,[1]Film_Workers!$B$2:$BD$55,25,FALSE)),C462=2016,_xlfn.IFS(D462=1,VLOOKUP(H462,[1]Film_Workers!$B$2:$BD$55,26,FALSE),D462=2,VLOOKUP(H462,[1]Film_Workers!$B$2:$BD$55,27,FALSE),D462=3,VLOOKUP(H462,[1]Film_Workers!$B$2:$BD$55,28,FALSE),D462=4,VLOOKUP(H462,[1]Film_Workers!$B$2:$BD$55,29,FALSE),D462=5,VLOOKUP(H462,[1]Film_Workers!$B$2:$BD$55,30,FALSE),D462=6,VLOOKUP(H462,[1]Film_Workers!$B$2:$BD$55,31,FALSE),D462=7,VLOOKUP(H462,[1]Film_Workers!$B$2:$BD$55,32,FALSE),D462=8,VLOOKUP(H462,[1]Film_Workers!$B$2:$BD$55,33,FALSE),D462=9,VLOOKUP(H462,[1]Film_Workers!$B$2:$BD$55,34,FALSE),D462=10,VLOOKUP(H462,[1]Film_Workers!$B$2:$BD$55,35,FALSE),D462=11,VLOOKUP(H462,[1]Film_Workers!$B$2:$BD$55,36,FALSE),D462=12,VLOOKUP(H462,[1]Film_Workers!$B$2:$BD$55,37,FALSE)),C462=2017,_xlfn.IFS(D462=1,VLOOKUP(H462,[1]Film_Workers!$B$2:$BD$55,38,FALSE),D462=2,VLOOKUP(H462,[1]Film_Workers!$B$2:$BD$55,39,FALSE),D462=3,VLOOKUP(H462,[1]Film_Workers!$B$2:$BD$55,40,FALSE),D462=4,VLOOKUP(H462,[1]Film_Workers!$B$2:$BD$55,41,FALSE),D462=5,VLOOKUP(H462,[1]Film_Workers!$B$2:$BD$55,42,FALSE),D462=6,VLOOKUP(H462,[1]Film_Workers!$B$2:$BD$55,43,FALSE),D462=7,VLOOKUP(H462,[1]Film_Workers!$B$2:$BD$55,43,FALSE),D462=8,VLOOKUP(H462,[1]Film_Workers!$B$2:$BD$55,44,FALSE),D462=9,VLOOKUP(H462,[1]Film_Workers!$B$2:$BD$55,45,FALSE),D462=10,VLOOKUP(H462,[1]Film_Workers!$B$2:$BD$55,46,FALSE),D462=11,VLOOKUP(H462,[1]Film_Workers!$B$2:$BD$55,47,FALSE),D462=12,VLOOKUP(H462,[1]Film_Workers!$B$2:$BD$55,48)),C462=2018,_xlfn.IFS(D462=1,VLOOKUP(H462,[1]Film_Workers!$B$2:$BD$55,49,FALSE),D462=2,VLOOKUP(H462,[1]Film_Workers!$B$2:$BD$55,50,FALSE),D462=3,VLOOKUP(H462,[1]Film_Workers!$B$2:$BD$55,51,FALSE),D462=4,VLOOKUP(H462,[1]Film_Workers!$B$2:$BD$55,52,FALSE),D462=5,VLOOKUP(H462,[1]Film_Workers!$B$2:$BD$55,53,FALSE),D462=6,VLOOKUP(H462,[1]Film_Workers!$B$2:$BD$55,54)))</f>
        <v>12000</v>
      </c>
      <c r="W462">
        <f>_xlfn.IFS(C462=2014,_xlfn.IFS(D462=1,VLOOKUP(H462,[1]Priv_Workers!$B$2:$BD$55,2,FALSE),D462=2,VLOOKUP(H462,[1]Priv_Workers!$B$2:$BD$55,3,FALSE),D462=3,VLOOKUP(H462,[1]Priv_Workers!$B$2:$BD$55,4,FALSE),D462=4,VLOOKUP(H462,[1]Priv_Workers!$B$2:$BD$55,5,FALSE),D462=5,VLOOKUP(H462,[1]Priv_Workers!$B$2:$BD$55,6,FALSE),D462=6,VLOOKUP(H462,[1]Priv_Workers!$B$2:$BD$55,7,FALSE),D462=7,VLOOKUP(H462,[1]Priv_Workers!$B$2:$BD$55,8,FALSE),D462=8,VLOOKUP(H462,[1]Priv_Workers!$B$2:$BD$55,9,FALSE),D462=9,VLOOKUP(H462,[1]Priv_Workers!$B$2:$BD$55,10,FALSE),D462=10,VLOOKUP(H462,[1]Priv_Workers!$B$2:$BD$55,11,FALSE),D462=11,VLOOKUP(H462,[1]Priv_Workers!$B$2:$BD$55,12,FALSE),D462=12,VLOOKUP(H462,[1]Priv_Workers!$B$2:$BD$55,13,FALSE)),C462=2015,_xlfn.IFS(D462=1,VLOOKUP(H462,[1]Priv_Workers!$B$2:$BD$55,14,FALSE),D462=2,VLOOKUP(H462,[1]Priv_Workers!$B$2:$BD$55,15,FALSE),D462=3,VLOOKUP(H462,[1]Priv_Workers!$B$2:$BD$55,16,FALSE),D462=4,VLOOKUP(H462,[1]Priv_Workers!$B$2:$BD$55,17,FALSE),D462=5,VLOOKUP(H462,[1]Priv_Workers!$B$2:$BD$55,18,FALSE),D462=6,VLOOKUP(H462,[1]Priv_Workers!$B$2:$BD$55,19,FALSE),D462=7,VLOOKUP(H462,[1]Priv_Workers!$B$2:$BD$55,20,FALSE),D462=8,VLOOKUP(H462,[1]Priv_Workers!$B$2:$BD$55,21,FALSE),D462=9,VLOOKUP(H462,[1]Priv_Workers!$B$2:$BD$55,22,FALSE),D462=10,VLOOKUP(H462,[1]Priv_Workers!$B$2:$BD$55,23,FALSE),D462=11,VLOOKUP(H462,[1]Priv_Workers!$B$2:$BD$55,24,FALSE),D462=12,VLOOKUP(H462,[1]Priv_Workers!$B$2:$BD$55,25,FALSE)),C462=2016,_xlfn.IFS(D462=1,VLOOKUP(H462,[1]Priv_Workers!$B$2:$BD$55,26,FALSE),D462=2,VLOOKUP(H462,[1]Priv_Workers!$B$2:$BD$55,27,FALSE),D462=3,VLOOKUP(H462,[1]Priv_Workers!$B$2:$BD$55,28,FALSE),D462=4,VLOOKUP(H462,[1]Priv_Workers!$B$2:$BD$55,29,FALSE),D462=5,VLOOKUP(H462,[1]Priv_Workers!$B$2:$BD$55,30,FALSE),D462=6,VLOOKUP(H462,[1]Priv_Workers!$B$2:$BD$55,31,FALSE),D462=7,VLOOKUP(H462,[1]Priv_Workers!$B$2:$BD$55,32,FALSE),D462=8,VLOOKUP(H462,[1]Priv_Workers!$B$2:$BD$55,33,FALSE),D462=9,VLOOKUP(H462,[1]Priv_Workers!$B$2:$BD$55,34,FALSE),D462=10,VLOOKUP(H462,[1]Priv_Workers!$B$2:$BD$55,35,FALSE),D462=11,VLOOKUP(H462,[1]Priv_Workers!$B$2:$BD$55,36,FALSE),D462=12,VLOOKUP(H462,[1]Priv_Workers!$B$2:$BD$55,37,FALSE)),C462=2017,_xlfn.IFS(D462=1,VLOOKUP(H462,[1]Priv_Workers!$B$2:$BD$55,38,FALSE),D462=2,VLOOKUP(H462,[1]Priv_Workers!$B$2:$BD$55,39,FALSE),D462=3,VLOOKUP(H462,[1]Priv_Workers!$B$2:$BD$55,40,FALSE),D462=4,VLOOKUP(H462,[1]Priv_Workers!$B$2:$BD$55,41,FALSE),D462=5,VLOOKUP(H462,[1]Priv_Workers!$B$2:$BD$55,42,FALSE),D462=6,VLOOKUP(H462,[1]Priv_Workers!$B$2:$BD$55,43,FALSE),D462=7,VLOOKUP(H462,[1]Priv_Workers!$B$2:$BD$55,43,FALSE),D462=8,VLOOKUP(H462,[1]Priv_Workers!$B$2:$BD$55,44,FALSE),D462=9,VLOOKUP(H462,[1]Priv_Workers!$B$2:$BD$55,45,FALSE),D462=10,VLOOKUP(H462,[1]Priv_Workers!$B$2:$BD$55,46,FALSE),D462=11,VLOOKUP(H462,[1]Priv_Workers!$B$2:$BD$55,47,FALSE),D462=12,VLOOKUP(H462,[1]Priv_Workers!$B$2:$BD$55,48)),C462=2018,_xlfn.IFS(D462=1,VLOOKUP(H462,[1]Priv_Workers!$B$2:$BD$55,49,FALSE),D462=2,VLOOKUP(H462,[1]Priv_Workers!$B$2:$BD$55,50,FALSE),D462=3,VLOOKUP(H462,[1]Priv_Workers!$B$2:$BD$55,51,FALSE),D462=4,VLOOKUP(H462,[1]Priv_Workers!$B$2:$BD$55,52,FALSE),D462=5,VLOOKUP(H462,[1]Priv_Workers!$B$2:$BD$55,53,FALSE),D462=6,VLOOKUP(H462,[1]Priv_Workers!$B$2:$BD$55,54)))</f>
        <v>3616361</v>
      </c>
      <c r="X462" s="3">
        <f t="shared" si="59"/>
        <v>3.3182527961118924E-3</v>
      </c>
      <c r="Y462" s="2">
        <f>_xlfn.IFS(C462=2014, _xlfn.IFS(E462=1, VLOOKUP(H462, [1]Wage_Info!$B$2:$AH$55, 2, FALSE), E462=2, VLOOKUP(H462, [1]Wage_Info!$B$2:$AH$55, 3, FALSE), E462=3, VLOOKUP(H462, [1]Wage_Info!$B$2:$AH$55, 4, FALSE), E462=4, VLOOKUP(H462, [1]Wage_Info!$B$2:$AH$55, 5, FALSE)), C462=2015, _xlfn.IFS(E462=1, VLOOKUP(H462, [1]Wage_Info!$B$2:$AH$55, 6, FALSE), E462=2, VLOOKUP(H462, [1]Wage_Info!$B$2:$AH$55, 7, FALSE), E462=3, VLOOKUP(H462, [1]Wage_Info!$B$2:$AH$55, 8, FALSE), E462=4, VLOOKUP(H462, [1]Wage_Info!$B$2:$AH$55, 9, FALSE)), C462=2016, _xlfn.IFS(E462=1, VLOOKUP(H462, [1]Wage_Info!$B$2:$AH$55, 10, FALSE), E462=2, VLOOKUP(H462, [1]Wage_Info!$B$2:$AH$55, 11, FALSE), E462=3, VLOOKUP(H462, [1]Wage_Info!$B$2:$AH$55, 12, FALSE), E462=4, VLOOKUP(H462, [1]Wage_Info!$B$2:$AH$55, 13, FALSE)), C462=2017, _xlfn.IFS(E462=1, VLOOKUP(H462, [1]Wage_Info!$B$2:$AH$55, 14, FALSE), E462=2, VLOOKUP(H462, [1]Wage_Info!$B$2:$AH$55, 15, FALSE), E462=3, VLOOKUP(H462, [1]Wage_Info!$B$2:$AH$55, 16, FALSE), E462=4, VLOOKUP(H462, [1]Wage_Info!$B$2:$AH$55, 17, FALSE)), C462 = 2018, _xlfn.IFS(E462=1, VLOOKUP(H462, [1]Wage_Info!$B$2:$AH$55, 18, FALSE), E462=3, VLOOKUP(H462, [1]Wage_Info!$B$2:$AH$55, 19, FALSE)))</f>
        <v>195291583</v>
      </c>
      <c r="Z462" s="2">
        <f>_xlfn.IFS(C462=2014, _xlfn.IFS(E462=1, VLOOKUP(H462, [1]Wage_Info!$B$2:$AL$55, 20, FALSE), E462=2, VLOOKUP(H462, [1]Wage_Info!$B$2:$AL$55, 21, FALSE), E462=3, VLOOKUP(H462, [1]Wage_Info!$B$2:$AL$55, 22, FALSE), E462=4, VLOOKUP(H462, [1]Wage_Info!$B$2:$AL$55, 23, FALSE)), C462=2015, _xlfn.IFS(E462=1, VLOOKUP(H462, [1]Wage_Info!$B$2:$AL$55, 24, FALSE), E462=2, VLOOKUP(H462, [1]Wage_Info!$B$2:$AL$55, 25, FALSE), E462=3, VLOOKUP(H462, [1]Wage_Info!$B$2:$AL$55, 26, FALSE), E462=4, VLOOKUP(H462, [1]Wage_Info!$B$2:$AL$55, 27, FALSE)), C462=2016, _xlfn.IFS(E462=1, VLOOKUP(H462, [1]Wage_Info!$B$2:$AL$55, 28, FALSE), E462=2, VLOOKUP(H462, [1]Wage_Info!$B$2:$AL$55, 29, FALSE), E462=3, VLOOKUP(H462, [1]Wage_Info!$B$2:$AL$55, 30, FALSE), E462=4, VLOOKUP(H462, [1]Wage_Info!$B$2:$AL$55, 31, FALSE)), C462=2017, _xlfn.IFS(E462=1, VLOOKUP(H462, [1]Wage_Info!$B$2:$AL$55, 32, FALSE), E462=2, VLOOKUP(H462, [1]Wage_Info!$B$2:$AL$55, 33, FALSE), E462=3, VLOOKUP(H462, [1]Wage_Info!$B$2:$AL$55, 34, FALSE), E462=4, VLOOKUP(H462, [1]Wage_Info!$B$2:$AL$55, 35, FALSE)), C462 = 2018, _xlfn.IFS(E462=1, VLOOKUP(H462, [1]Wage_Info!$B$2:$AL$55, 36, FALSE), E462=2, VLOOKUP(H462, [1]Wage_Info!$B$2:$AL$55, 37, FALSE)))</f>
        <v>51887921650</v>
      </c>
      <c r="AA462" s="4">
        <f t="shared" si="60"/>
        <v>3.7637195090854058E-3</v>
      </c>
      <c r="AB462">
        <f>[1]Key!C462</f>
        <v>1</v>
      </c>
      <c r="AC462">
        <f t="shared" si="61"/>
        <v>0</v>
      </c>
      <c r="AD462">
        <f t="shared" si="62"/>
        <v>0</v>
      </c>
      <c r="AE462">
        <f t="shared" si="63"/>
        <v>0</v>
      </c>
      <c r="AF462">
        <f>[1]Key!D462</f>
        <v>0</v>
      </c>
    </row>
    <row r="463" spans="1:32" x14ac:dyDescent="0.3">
      <c r="A463">
        <v>462</v>
      </c>
      <c r="B463">
        <v>6</v>
      </c>
      <c r="C463">
        <v>2017</v>
      </c>
      <c r="D463">
        <v>6</v>
      </c>
      <c r="E463">
        <f t="shared" si="56"/>
        <v>2</v>
      </c>
      <c r="F463">
        <v>2018</v>
      </c>
      <c r="G463" t="s">
        <v>62</v>
      </c>
      <c r="H463" s="1">
        <f>VALUE(IF(G463="foreign",53,SUBSTITUTE(G463,G463,VLOOKUP(G463,[1]Key!$G$2:$H$55,2,))))</f>
        <v>53</v>
      </c>
      <c r="I463" t="s">
        <v>47</v>
      </c>
      <c r="J463">
        <f>VALUE(_xlfn.IFS(I463="foreign",53,I463="fictional",54, I463="unspecified", 55, NOT(OR(I463="foreign",I463="fictional")),SUBSTITUTE(I463,I463,VLOOKUP(I463,[1]Key!$G$2:$H$55,2,))))</f>
        <v>55</v>
      </c>
      <c r="K463">
        <f t="shared" si="57"/>
        <v>0</v>
      </c>
      <c r="L463">
        <f>VLOOKUP(H463, [1]Key!$H$2:$K$54, 2)</f>
        <v>0</v>
      </c>
      <c r="M463">
        <f>VLOOKUP(J463, [1]Key!$H$2:$K$54, 2)</f>
        <v>0</v>
      </c>
      <c r="N463">
        <f>VLOOKUP("*"&amp;G463&amp;"*",[1]Key!$N$2:$O$6,2,FALSE)</f>
        <v>0</v>
      </c>
      <c r="O463">
        <f>VLOOKUP("*"&amp;G463&amp;"*",[1]Key!$R$2:$S$11,2,FALSE)</f>
        <v>0</v>
      </c>
      <c r="P463">
        <v>4349</v>
      </c>
      <c r="Q463" s="2">
        <v>110000000</v>
      </c>
      <c r="R463" t="s">
        <v>66</v>
      </c>
      <c r="S463">
        <f>VLOOKUP(R463, [1]Key!$U$2:$V$27, 2, FALSE)</f>
        <v>4</v>
      </c>
      <c r="T463">
        <f t="shared" si="58"/>
        <v>0</v>
      </c>
      <c r="U463">
        <f>_xlfn.IFS(C463=2018, VLOOKUP(H463, '[1]State Pop'!$B$2:$G$55,6),C463=2017, VLOOKUP(H463, '[1]State Pop'!$B$2:$F$55,5),C463=2016, VLOOKUP(H463, '[1]State Pop'!$B$2:$F$55,4), C463=2015, VLOOKUP(H463, '[1]State Pop'!$B$2:$F$55,3), C463=2014, VLOOKUP(H463, '[1]State Pop'!$B$2:$F$55,2))</f>
        <v>0</v>
      </c>
      <c r="V463">
        <f>_xlfn.IFS(C463=2014,_xlfn.IFS(D463=1,VLOOKUP(H463,[1]Film_Workers!$B$2:$BD$55,2,FALSE),D463=2,VLOOKUP(H463,[1]Film_Workers!$B$2:$BD$55,3,FALSE),D463=3,VLOOKUP(H463,[1]Film_Workers!$B$2:$BD$55,4,FALSE),D463=4,VLOOKUP(H463,[1]Film_Workers!$B$2:$BD$55,5,FALSE),D463=5,VLOOKUP(H463,[1]Film_Workers!$B$2:$BD$55,6,FALSE),D463=6,VLOOKUP(H463,[1]Film_Workers!$B$2:$BD$55,7,FALSE),D463=7,VLOOKUP(H463,[1]Film_Workers!$B$2:$BD$55,8,FALSE),D463=8,VLOOKUP(H463,[1]Film_Workers!$B$2:$BD$55,9,FALSE),D463=9,VLOOKUP(H463,[1]Film_Workers!$B$2:$BD$55,10,FALSE),D463=10,VLOOKUP(H463,[1]Film_Workers!$B$2:$BD$55,11,FALSE),D463=11,VLOOKUP(H463,[1]Film_Workers!$B$2:$BD$55,12,FALSE),D463=12,VLOOKUP(H463,[1]Film_Workers!$B$2:$BD$55,13,FALSE)),C463=2015,_xlfn.IFS(D463=1,VLOOKUP(H463,[1]Film_Workers!$B$2:$BD$55,14,FALSE),D463=2,VLOOKUP(H463,[1]Film_Workers!$B$2:$BD$55,15,FALSE),D463=3,VLOOKUP(H463,[1]Film_Workers!$B$2:$BD$55,16,FALSE),D463=4,VLOOKUP(H463,[1]Film_Workers!$B$2:$BD$55,17,FALSE),D463=5,VLOOKUP(H463,[1]Film_Workers!$B$2:$BD$55,18,FALSE),D463=6,VLOOKUP(H463,[1]Film_Workers!$B$2:$BD$55,19,FALSE),D463=7,VLOOKUP(H463,[1]Film_Workers!$B$2:$BD$55,20,FALSE),D463=8,VLOOKUP(H463,[1]Film_Workers!$B$2:$BD$55,21,FALSE),D463=9,VLOOKUP(H463,[1]Film_Workers!$B$2:$BD$55,22,FALSE),D463=10,VLOOKUP(H463,[1]Film_Workers!$B$2:$BD$55,23,FALSE),D463=11,VLOOKUP(H463,[1]Film_Workers!$B$2:$BD$55,24,FALSE),D463=12,VLOOKUP(H463,[1]Film_Workers!$B$2:$BD$55,25,FALSE)),C463=2016,_xlfn.IFS(D463=1,VLOOKUP(H463,[1]Film_Workers!$B$2:$BD$55,26,FALSE),D463=2,VLOOKUP(H463,[1]Film_Workers!$B$2:$BD$55,27,FALSE),D463=3,VLOOKUP(H463,[1]Film_Workers!$B$2:$BD$55,28,FALSE),D463=4,VLOOKUP(H463,[1]Film_Workers!$B$2:$BD$55,29,FALSE),D463=5,VLOOKUP(H463,[1]Film_Workers!$B$2:$BD$55,30,FALSE),D463=6,VLOOKUP(H463,[1]Film_Workers!$B$2:$BD$55,31,FALSE),D463=7,VLOOKUP(H463,[1]Film_Workers!$B$2:$BD$55,32,FALSE),D463=8,VLOOKUP(H463,[1]Film_Workers!$B$2:$BD$55,33,FALSE),D463=9,VLOOKUP(H463,[1]Film_Workers!$B$2:$BD$55,34,FALSE),D463=10,VLOOKUP(H463,[1]Film_Workers!$B$2:$BD$55,35,FALSE),D463=11,VLOOKUP(H463,[1]Film_Workers!$B$2:$BD$55,36,FALSE),D463=12,VLOOKUP(H463,[1]Film_Workers!$B$2:$BD$55,37,FALSE)),C463=2017,_xlfn.IFS(D463=1,VLOOKUP(H463,[1]Film_Workers!$B$2:$BD$55,38,FALSE),D463=2,VLOOKUP(H463,[1]Film_Workers!$B$2:$BD$55,39,FALSE),D463=3,VLOOKUP(H463,[1]Film_Workers!$B$2:$BD$55,40,FALSE),D463=4,VLOOKUP(H463,[1]Film_Workers!$B$2:$BD$55,41,FALSE),D463=5,VLOOKUP(H463,[1]Film_Workers!$B$2:$BD$55,42,FALSE),D463=6,VLOOKUP(H463,[1]Film_Workers!$B$2:$BD$55,43,FALSE),D463=7,VLOOKUP(H463,[1]Film_Workers!$B$2:$BD$55,43,FALSE),D463=8,VLOOKUP(H463,[1]Film_Workers!$B$2:$BD$55,44,FALSE),D463=9,VLOOKUP(H463,[1]Film_Workers!$B$2:$BD$55,45,FALSE),D463=10,VLOOKUP(H463,[1]Film_Workers!$B$2:$BD$55,46,FALSE),D463=11,VLOOKUP(H463,[1]Film_Workers!$B$2:$BD$55,47,FALSE),D463=12,VLOOKUP(H463,[1]Film_Workers!$B$2:$BD$55,48)),C463=2018,_xlfn.IFS(D463=1,VLOOKUP(H463,[1]Film_Workers!$B$2:$BD$55,49,FALSE),D463=2,VLOOKUP(H463,[1]Film_Workers!$B$2:$BD$55,50,FALSE),D463=3,VLOOKUP(H463,[1]Film_Workers!$B$2:$BD$55,51,FALSE),D463=4,VLOOKUP(H463,[1]Film_Workers!$B$2:$BD$55,52,FALSE),D463=5,VLOOKUP(H463,[1]Film_Workers!$B$2:$BD$55,53,FALSE),D463=6,VLOOKUP(H463,[1]Film_Workers!$B$2:$BD$55,54)))</f>
        <v>0</v>
      </c>
      <c r="W463">
        <f>_xlfn.IFS(C463=2014,_xlfn.IFS(D463=1,VLOOKUP(H463,[1]Priv_Workers!$B$2:$BD$55,2,FALSE),D463=2,VLOOKUP(H463,[1]Priv_Workers!$B$2:$BD$55,3,FALSE),D463=3,VLOOKUP(H463,[1]Priv_Workers!$B$2:$BD$55,4,FALSE),D463=4,VLOOKUP(H463,[1]Priv_Workers!$B$2:$BD$55,5,FALSE),D463=5,VLOOKUP(H463,[1]Priv_Workers!$B$2:$BD$55,6,FALSE),D463=6,VLOOKUP(H463,[1]Priv_Workers!$B$2:$BD$55,7,FALSE),D463=7,VLOOKUP(H463,[1]Priv_Workers!$B$2:$BD$55,8,FALSE),D463=8,VLOOKUP(H463,[1]Priv_Workers!$B$2:$BD$55,9,FALSE),D463=9,VLOOKUP(H463,[1]Priv_Workers!$B$2:$BD$55,10,FALSE),D463=10,VLOOKUP(H463,[1]Priv_Workers!$B$2:$BD$55,11,FALSE),D463=11,VLOOKUP(H463,[1]Priv_Workers!$B$2:$BD$55,12,FALSE),D463=12,VLOOKUP(H463,[1]Priv_Workers!$B$2:$BD$55,13,FALSE)),C463=2015,_xlfn.IFS(D463=1,VLOOKUP(H463,[1]Priv_Workers!$B$2:$BD$55,14,FALSE),D463=2,VLOOKUP(H463,[1]Priv_Workers!$B$2:$BD$55,15,FALSE),D463=3,VLOOKUP(H463,[1]Priv_Workers!$B$2:$BD$55,16,FALSE),D463=4,VLOOKUP(H463,[1]Priv_Workers!$B$2:$BD$55,17,FALSE),D463=5,VLOOKUP(H463,[1]Priv_Workers!$B$2:$BD$55,18,FALSE),D463=6,VLOOKUP(H463,[1]Priv_Workers!$B$2:$BD$55,19,FALSE),D463=7,VLOOKUP(H463,[1]Priv_Workers!$B$2:$BD$55,20,FALSE),D463=8,VLOOKUP(H463,[1]Priv_Workers!$B$2:$BD$55,21,FALSE),D463=9,VLOOKUP(H463,[1]Priv_Workers!$B$2:$BD$55,22,FALSE),D463=10,VLOOKUP(H463,[1]Priv_Workers!$B$2:$BD$55,23,FALSE),D463=11,VLOOKUP(H463,[1]Priv_Workers!$B$2:$BD$55,24,FALSE),D463=12,VLOOKUP(H463,[1]Priv_Workers!$B$2:$BD$55,25,FALSE)),C463=2016,_xlfn.IFS(D463=1,VLOOKUP(H463,[1]Priv_Workers!$B$2:$BD$55,26,FALSE),D463=2,VLOOKUP(H463,[1]Priv_Workers!$B$2:$BD$55,27,FALSE),D463=3,VLOOKUP(H463,[1]Priv_Workers!$B$2:$BD$55,28,FALSE),D463=4,VLOOKUP(H463,[1]Priv_Workers!$B$2:$BD$55,29,FALSE),D463=5,VLOOKUP(H463,[1]Priv_Workers!$B$2:$BD$55,30,FALSE),D463=6,VLOOKUP(H463,[1]Priv_Workers!$B$2:$BD$55,31,FALSE),D463=7,VLOOKUP(H463,[1]Priv_Workers!$B$2:$BD$55,32,FALSE),D463=8,VLOOKUP(H463,[1]Priv_Workers!$B$2:$BD$55,33,FALSE),D463=9,VLOOKUP(H463,[1]Priv_Workers!$B$2:$BD$55,34,FALSE),D463=10,VLOOKUP(H463,[1]Priv_Workers!$B$2:$BD$55,35,FALSE),D463=11,VLOOKUP(H463,[1]Priv_Workers!$B$2:$BD$55,36,FALSE),D463=12,VLOOKUP(H463,[1]Priv_Workers!$B$2:$BD$55,37,FALSE)),C463=2017,_xlfn.IFS(D463=1,VLOOKUP(H463,[1]Priv_Workers!$B$2:$BD$55,38,FALSE),D463=2,VLOOKUP(H463,[1]Priv_Workers!$B$2:$BD$55,39,FALSE),D463=3,VLOOKUP(H463,[1]Priv_Workers!$B$2:$BD$55,40,FALSE),D463=4,VLOOKUP(H463,[1]Priv_Workers!$B$2:$BD$55,41,FALSE),D463=5,VLOOKUP(H463,[1]Priv_Workers!$B$2:$BD$55,42,FALSE),D463=6,VLOOKUP(H463,[1]Priv_Workers!$B$2:$BD$55,43,FALSE),D463=7,VLOOKUP(H463,[1]Priv_Workers!$B$2:$BD$55,43,FALSE),D463=8,VLOOKUP(H463,[1]Priv_Workers!$B$2:$BD$55,44,FALSE),D463=9,VLOOKUP(H463,[1]Priv_Workers!$B$2:$BD$55,45,FALSE),D463=10,VLOOKUP(H463,[1]Priv_Workers!$B$2:$BD$55,46,FALSE),D463=11,VLOOKUP(H463,[1]Priv_Workers!$B$2:$BD$55,47,FALSE),D463=12,VLOOKUP(H463,[1]Priv_Workers!$B$2:$BD$55,48)),C463=2018,_xlfn.IFS(D463=1,VLOOKUP(H463,[1]Priv_Workers!$B$2:$BD$55,49,FALSE),D463=2,VLOOKUP(H463,[1]Priv_Workers!$B$2:$BD$55,50,FALSE),D463=3,VLOOKUP(H463,[1]Priv_Workers!$B$2:$BD$55,51,FALSE),D463=4,VLOOKUP(H463,[1]Priv_Workers!$B$2:$BD$55,52,FALSE),D463=5,VLOOKUP(H463,[1]Priv_Workers!$B$2:$BD$55,53,FALSE),D463=6,VLOOKUP(H463,[1]Priv_Workers!$B$2:$BD$55,54)))</f>
        <v>0</v>
      </c>
      <c r="X463" s="3" t="e">
        <f t="shared" si="59"/>
        <v>#DIV/0!</v>
      </c>
      <c r="Y463" s="2">
        <f>_xlfn.IFS(C463=2014, _xlfn.IFS(E463=1, VLOOKUP(H463, [1]Wage_Info!$B$2:$AH$55, 2, FALSE), E463=2, VLOOKUP(H463, [1]Wage_Info!$B$2:$AH$55, 3, FALSE), E463=3, VLOOKUP(H463, [1]Wage_Info!$B$2:$AH$55, 4, FALSE), E463=4, VLOOKUP(H463, [1]Wage_Info!$B$2:$AH$55, 5, FALSE)), C463=2015, _xlfn.IFS(E463=1, VLOOKUP(H463, [1]Wage_Info!$B$2:$AH$55, 6, FALSE), E463=2, VLOOKUP(H463, [1]Wage_Info!$B$2:$AH$55, 7, FALSE), E463=3, VLOOKUP(H463, [1]Wage_Info!$B$2:$AH$55, 8, FALSE), E463=4, VLOOKUP(H463, [1]Wage_Info!$B$2:$AH$55, 9, FALSE)), C463=2016, _xlfn.IFS(E463=1, VLOOKUP(H463, [1]Wage_Info!$B$2:$AH$55, 10, FALSE), E463=2, VLOOKUP(H463, [1]Wage_Info!$B$2:$AH$55, 11, FALSE), E463=3, VLOOKUP(H463, [1]Wage_Info!$B$2:$AH$55, 12, FALSE), E463=4, VLOOKUP(H463, [1]Wage_Info!$B$2:$AH$55, 13, FALSE)), C463=2017, _xlfn.IFS(E463=1, VLOOKUP(H463, [1]Wage_Info!$B$2:$AH$55, 14, FALSE), E463=2, VLOOKUP(H463, [1]Wage_Info!$B$2:$AH$55, 15, FALSE), E463=3, VLOOKUP(H463, [1]Wage_Info!$B$2:$AH$55, 16, FALSE), E463=4, VLOOKUP(H463, [1]Wage_Info!$B$2:$AH$55, 17, FALSE)), C463 = 2018, _xlfn.IFS(E463=1, VLOOKUP(H463, [1]Wage_Info!$B$2:$AH$55, 18, FALSE), E463=3, VLOOKUP(H463, [1]Wage_Info!$B$2:$AH$55, 19, FALSE)))</f>
        <v>0</v>
      </c>
      <c r="Z463" s="2">
        <f>_xlfn.IFS(C463=2014, _xlfn.IFS(E463=1, VLOOKUP(H463, [1]Wage_Info!$B$2:$AL$55, 20, FALSE), E463=2, VLOOKUP(H463, [1]Wage_Info!$B$2:$AL$55, 21, FALSE), E463=3, VLOOKUP(H463, [1]Wage_Info!$B$2:$AL$55, 22, FALSE), E463=4, VLOOKUP(H463, [1]Wage_Info!$B$2:$AL$55, 23, FALSE)), C463=2015, _xlfn.IFS(E463=1, VLOOKUP(H463, [1]Wage_Info!$B$2:$AL$55, 24, FALSE), E463=2, VLOOKUP(H463, [1]Wage_Info!$B$2:$AL$55, 25, FALSE), E463=3, VLOOKUP(H463, [1]Wage_Info!$B$2:$AL$55, 26, FALSE), E463=4, VLOOKUP(H463, [1]Wage_Info!$B$2:$AL$55, 27, FALSE)), C463=2016, _xlfn.IFS(E463=1, VLOOKUP(H463, [1]Wage_Info!$B$2:$AL$55, 28, FALSE), E463=2, VLOOKUP(H463, [1]Wage_Info!$B$2:$AL$55, 29, FALSE), E463=3, VLOOKUP(H463, [1]Wage_Info!$B$2:$AL$55, 30, FALSE), E463=4, VLOOKUP(H463, [1]Wage_Info!$B$2:$AL$55, 31, FALSE)), C463=2017, _xlfn.IFS(E463=1, VLOOKUP(H463, [1]Wage_Info!$B$2:$AL$55, 32, FALSE), E463=2, VLOOKUP(H463, [1]Wage_Info!$B$2:$AL$55, 33, FALSE), E463=3, VLOOKUP(H463, [1]Wage_Info!$B$2:$AL$55, 34, FALSE), E463=4, VLOOKUP(H463, [1]Wage_Info!$B$2:$AL$55, 35, FALSE)), C463 = 2018, _xlfn.IFS(E463=1, VLOOKUP(H463, [1]Wage_Info!$B$2:$AL$55, 36, FALSE), E463=2, VLOOKUP(H463, [1]Wage_Info!$B$2:$AL$55, 37, FALSE)))</f>
        <v>0</v>
      </c>
      <c r="AA463" s="4" t="e">
        <f t="shared" si="60"/>
        <v>#DIV/0!</v>
      </c>
      <c r="AB463">
        <f>[1]Key!C463</f>
        <v>1</v>
      </c>
      <c r="AC463">
        <f t="shared" si="61"/>
        <v>0</v>
      </c>
      <c r="AD463">
        <f t="shared" si="62"/>
        <v>0</v>
      </c>
      <c r="AE463">
        <f t="shared" si="63"/>
        <v>0</v>
      </c>
      <c r="AF463">
        <f>[1]Key!D463</f>
        <v>0</v>
      </c>
    </row>
    <row r="464" spans="1:32" x14ac:dyDescent="0.3">
      <c r="A464">
        <v>463</v>
      </c>
      <c r="B464">
        <v>7</v>
      </c>
      <c r="C464">
        <v>2015</v>
      </c>
      <c r="D464">
        <v>9</v>
      </c>
      <c r="E464">
        <f t="shared" si="56"/>
        <v>3</v>
      </c>
      <c r="F464">
        <v>2018</v>
      </c>
      <c r="G464" t="s">
        <v>40</v>
      </c>
      <c r="H464" s="1">
        <f>VALUE(IF(G464="foreign",53,SUBSTITUTE(G464,G464,VLOOKUP(G464,[1]Key!$G$2:$H$55,2,))))</f>
        <v>5</v>
      </c>
      <c r="I464" t="s">
        <v>97</v>
      </c>
      <c r="J464">
        <f>VALUE(_xlfn.IFS(I464="foreign",53,I464="fictional",54, I464="unspecified", 55, NOT(OR(I464="foreign",I464="fictional")),SUBSTITUTE(I464,I464,VLOOKUP(I464,[1]Key!$G$2:$H$55,2,))))</f>
        <v>54</v>
      </c>
      <c r="K464">
        <f t="shared" si="57"/>
        <v>0</v>
      </c>
      <c r="L464">
        <f>VLOOKUP(H464, [1]Key!$H$2:$K$54, 2)</f>
        <v>3</v>
      </c>
      <c r="M464">
        <f>VLOOKUP(J464, [1]Key!$H$2:$K$54, 2)</f>
        <v>0</v>
      </c>
      <c r="N464">
        <f>VLOOKUP("*"&amp;G464&amp;"*",[1]Key!$N$2:$O$6,2,FALSE)</f>
        <v>4</v>
      </c>
      <c r="O464">
        <f>VLOOKUP("*"&amp;G464&amp;"*",[1]Key!$R$2:$S$11,2,FALSE)</f>
        <v>6</v>
      </c>
      <c r="P464">
        <v>4267</v>
      </c>
      <c r="Q464" s="2">
        <v>80000000</v>
      </c>
      <c r="R464" t="s">
        <v>61</v>
      </c>
      <c r="S464">
        <f>VLOOKUP(R464, [1]Key!$U$2:$V$27, 2, FALSE)</f>
        <v>6</v>
      </c>
      <c r="T464">
        <f t="shared" si="58"/>
        <v>0</v>
      </c>
      <c r="U464">
        <f>_xlfn.IFS(C464=2018, VLOOKUP(H464, '[1]State Pop'!$B$2:$G$55,6),C464=2017, VLOOKUP(H464, '[1]State Pop'!$B$2:$F$55,5),C464=2016, VLOOKUP(H464, '[1]State Pop'!$B$2:$F$55,4), C464=2015, VLOOKUP(H464, '[1]State Pop'!$B$2:$F$55,3), C464=2014, VLOOKUP(H464, '[1]State Pop'!$B$2:$F$55,2))</f>
        <v>39032444</v>
      </c>
      <c r="V464">
        <f>_xlfn.IFS(C464=2014,_xlfn.IFS(D464=1,VLOOKUP(H464,[1]Film_Workers!$B$2:$BD$55,2,FALSE),D464=2,VLOOKUP(H464,[1]Film_Workers!$B$2:$BD$55,3,FALSE),D464=3,VLOOKUP(H464,[1]Film_Workers!$B$2:$BD$55,4,FALSE),D464=4,VLOOKUP(H464,[1]Film_Workers!$B$2:$BD$55,5,FALSE),D464=5,VLOOKUP(H464,[1]Film_Workers!$B$2:$BD$55,6,FALSE),D464=6,VLOOKUP(H464,[1]Film_Workers!$B$2:$BD$55,7,FALSE),D464=7,VLOOKUP(H464,[1]Film_Workers!$B$2:$BD$55,8,FALSE),D464=8,VLOOKUP(H464,[1]Film_Workers!$B$2:$BD$55,9,FALSE),D464=9,VLOOKUP(H464,[1]Film_Workers!$B$2:$BD$55,10,FALSE),D464=10,VLOOKUP(H464,[1]Film_Workers!$B$2:$BD$55,11,FALSE),D464=11,VLOOKUP(H464,[1]Film_Workers!$B$2:$BD$55,12,FALSE),D464=12,VLOOKUP(H464,[1]Film_Workers!$B$2:$BD$55,13,FALSE)),C464=2015,_xlfn.IFS(D464=1,VLOOKUP(H464,[1]Film_Workers!$B$2:$BD$55,14,FALSE),D464=2,VLOOKUP(H464,[1]Film_Workers!$B$2:$BD$55,15,FALSE),D464=3,VLOOKUP(H464,[1]Film_Workers!$B$2:$BD$55,16,FALSE),D464=4,VLOOKUP(H464,[1]Film_Workers!$B$2:$BD$55,17,FALSE),D464=5,VLOOKUP(H464,[1]Film_Workers!$B$2:$BD$55,18,FALSE),D464=6,VLOOKUP(H464,[1]Film_Workers!$B$2:$BD$55,19,FALSE),D464=7,VLOOKUP(H464,[1]Film_Workers!$B$2:$BD$55,20,FALSE),D464=8,VLOOKUP(H464,[1]Film_Workers!$B$2:$BD$55,21,FALSE),D464=9,VLOOKUP(H464,[1]Film_Workers!$B$2:$BD$55,22,FALSE),D464=10,VLOOKUP(H464,[1]Film_Workers!$B$2:$BD$55,23,FALSE),D464=11,VLOOKUP(H464,[1]Film_Workers!$B$2:$BD$55,24,FALSE),D464=12,VLOOKUP(H464,[1]Film_Workers!$B$2:$BD$55,25,FALSE)),C464=2016,_xlfn.IFS(D464=1,VLOOKUP(H464,[1]Film_Workers!$B$2:$BD$55,26,FALSE),D464=2,VLOOKUP(H464,[1]Film_Workers!$B$2:$BD$55,27,FALSE),D464=3,VLOOKUP(H464,[1]Film_Workers!$B$2:$BD$55,28,FALSE),D464=4,VLOOKUP(H464,[1]Film_Workers!$B$2:$BD$55,29,FALSE),D464=5,VLOOKUP(H464,[1]Film_Workers!$B$2:$BD$55,30,FALSE),D464=6,VLOOKUP(H464,[1]Film_Workers!$B$2:$BD$55,31,FALSE),D464=7,VLOOKUP(H464,[1]Film_Workers!$B$2:$BD$55,32,FALSE),D464=8,VLOOKUP(H464,[1]Film_Workers!$B$2:$BD$55,33,FALSE),D464=9,VLOOKUP(H464,[1]Film_Workers!$B$2:$BD$55,34,FALSE),D464=10,VLOOKUP(H464,[1]Film_Workers!$B$2:$BD$55,35,FALSE),D464=11,VLOOKUP(H464,[1]Film_Workers!$B$2:$BD$55,36,FALSE),D464=12,VLOOKUP(H464,[1]Film_Workers!$B$2:$BD$55,37,FALSE)),C464=2017,_xlfn.IFS(D464=1,VLOOKUP(H464,[1]Film_Workers!$B$2:$BD$55,38,FALSE),D464=2,VLOOKUP(H464,[1]Film_Workers!$B$2:$BD$55,39,FALSE),D464=3,VLOOKUP(H464,[1]Film_Workers!$B$2:$BD$55,40,FALSE),D464=4,VLOOKUP(H464,[1]Film_Workers!$B$2:$BD$55,41,FALSE),D464=5,VLOOKUP(H464,[1]Film_Workers!$B$2:$BD$55,42,FALSE),D464=6,VLOOKUP(H464,[1]Film_Workers!$B$2:$BD$55,43,FALSE),D464=7,VLOOKUP(H464,[1]Film_Workers!$B$2:$BD$55,43,FALSE),D464=8,VLOOKUP(H464,[1]Film_Workers!$B$2:$BD$55,44,FALSE),D464=9,VLOOKUP(H464,[1]Film_Workers!$B$2:$BD$55,45,FALSE),D464=10,VLOOKUP(H464,[1]Film_Workers!$B$2:$BD$55,46,FALSE),D464=11,VLOOKUP(H464,[1]Film_Workers!$B$2:$BD$55,47,FALSE),D464=12,VLOOKUP(H464,[1]Film_Workers!$B$2:$BD$55,48)),C464=2018,_xlfn.IFS(D464=1,VLOOKUP(H464,[1]Film_Workers!$B$2:$BD$55,49,FALSE),D464=2,VLOOKUP(H464,[1]Film_Workers!$B$2:$BD$55,50,FALSE),D464=3,VLOOKUP(H464,[1]Film_Workers!$B$2:$BD$55,51,FALSE),D464=4,VLOOKUP(H464,[1]Film_Workers!$B$2:$BD$55,52,FALSE),D464=5,VLOOKUP(H464,[1]Film_Workers!$B$2:$BD$55,53,FALSE),D464=6,VLOOKUP(H464,[1]Film_Workers!$B$2:$BD$55,54)))</f>
        <v>118911</v>
      </c>
      <c r="W464">
        <f>_xlfn.IFS(C464=2014,_xlfn.IFS(D464=1,VLOOKUP(H464,[1]Priv_Workers!$B$2:$BD$55,2,FALSE),D464=2,VLOOKUP(H464,[1]Priv_Workers!$B$2:$BD$55,3,FALSE),D464=3,VLOOKUP(H464,[1]Priv_Workers!$B$2:$BD$55,4,FALSE),D464=4,VLOOKUP(H464,[1]Priv_Workers!$B$2:$BD$55,5,FALSE),D464=5,VLOOKUP(H464,[1]Priv_Workers!$B$2:$BD$55,6,FALSE),D464=6,VLOOKUP(H464,[1]Priv_Workers!$B$2:$BD$55,7,FALSE),D464=7,VLOOKUP(H464,[1]Priv_Workers!$B$2:$BD$55,8,FALSE),D464=8,VLOOKUP(H464,[1]Priv_Workers!$B$2:$BD$55,9,FALSE),D464=9,VLOOKUP(H464,[1]Priv_Workers!$B$2:$BD$55,10,FALSE),D464=10,VLOOKUP(H464,[1]Priv_Workers!$B$2:$BD$55,11,FALSE),D464=11,VLOOKUP(H464,[1]Priv_Workers!$B$2:$BD$55,12,FALSE),D464=12,VLOOKUP(H464,[1]Priv_Workers!$B$2:$BD$55,13,FALSE)),C464=2015,_xlfn.IFS(D464=1,VLOOKUP(H464,[1]Priv_Workers!$B$2:$BD$55,14,FALSE),D464=2,VLOOKUP(H464,[1]Priv_Workers!$B$2:$BD$55,15,FALSE),D464=3,VLOOKUP(H464,[1]Priv_Workers!$B$2:$BD$55,16,FALSE),D464=4,VLOOKUP(H464,[1]Priv_Workers!$B$2:$BD$55,17,FALSE),D464=5,VLOOKUP(H464,[1]Priv_Workers!$B$2:$BD$55,18,FALSE),D464=6,VLOOKUP(H464,[1]Priv_Workers!$B$2:$BD$55,19,FALSE),D464=7,VLOOKUP(H464,[1]Priv_Workers!$B$2:$BD$55,20,FALSE),D464=8,VLOOKUP(H464,[1]Priv_Workers!$B$2:$BD$55,21,FALSE),D464=9,VLOOKUP(H464,[1]Priv_Workers!$B$2:$BD$55,22,FALSE),D464=10,VLOOKUP(H464,[1]Priv_Workers!$B$2:$BD$55,23,FALSE),D464=11,VLOOKUP(H464,[1]Priv_Workers!$B$2:$BD$55,24,FALSE),D464=12,VLOOKUP(H464,[1]Priv_Workers!$B$2:$BD$55,25,FALSE)),C464=2016,_xlfn.IFS(D464=1,VLOOKUP(H464,[1]Priv_Workers!$B$2:$BD$55,26,FALSE),D464=2,VLOOKUP(H464,[1]Priv_Workers!$B$2:$BD$55,27,FALSE),D464=3,VLOOKUP(H464,[1]Priv_Workers!$B$2:$BD$55,28,FALSE),D464=4,VLOOKUP(H464,[1]Priv_Workers!$B$2:$BD$55,29,FALSE),D464=5,VLOOKUP(H464,[1]Priv_Workers!$B$2:$BD$55,30,FALSE),D464=6,VLOOKUP(H464,[1]Priv_Workers!$B$2:$BD$55,31,FALSE),D464=7,VLOOKUP(H464,[1]Priv_Workers!$B$2:$BD$55,32,FALSE),D464=8,VLOOKUP(H464,[1]Priv_Workers!$B$2:$BD$55,33,FALSE),D464=9,VLOOKUP(H464,[1]Priv_Workers!$B$2:$BD$55,34,FALSE),D464=10,VLOOKUP(H464,[1]Priv_Workers!$B$2:$BD$55,35,FALSE),D464=11,VLOOKUP(H464,[1]Priv_Workers!$B$2:$BD$55,36,FALSE),D464=12,VLOOKUP(H464,[1]Priv_Workers!$B$2:$BD$55,37,FALSE)),C464=2017,_xlfn.IFS(D464=1,VLOOKUP(H464,[1]Priv_Workers!$B$2:$BD$55,38,FALSE),D464=2,VLOOKUP(H464,[1]Priv_Workers!$B$2:$BD$55,39,FALSE),D464=3,VLOOKUP(H464,[1]Priv_Workers!$B$2:$BD$55,40,FALSE),D464=4,VLOOKUP(H464,[1]Priv_Workers!$B$2:$BD$55,41,FALSE),D464=5,VLOOKUP(H464,[1]Priv_Workers!$B$2:$BD$55,42,FALSE),D464=6,VLOOKUP(H464,[1]Priv_Workers!$B$2:$BD$55,43,FALSE),D464=7,VLOOKUP(H464,[1]Priv_Workers!$B$2:$BD$55,43,FALSE),D464=8,VLOOKUP(H464,[1]Priv_Workers!$B$2:$BD$55,44,FALSE),D464=9,VLOOKUP(H464,[1]Priv_Workers!$B$2:$BD$55,45,FALSE),D464=10,VLOOKUP(H464,[1]Priv_Workers!$B$2:$BD$55,46,FALSE),D464=11,VLOOKUP(H464,[1]Priv_Workers!$B$2:$BD$55,47,FALSE),D464=12,VLOOKUP(H464,[1]Priv_Workers!$B$2:$BD$55,48)),C464=2018,_xlfn.IFS(D464=1,VLOOKUP(H464,[1]Priv_Workers!$B$2:$BD$55,49,FALSE),D464=2,VLOOKUP(H464,[1]Priv_Workers!$B$2:$BD$55,50,FALSE),D464=3,VLOOKUP(H464,[1]Priv_Workers!$B$2:$BD$55,51,FALSE),D464=4,VLOOKUP(H464,[1]Priv_Workers!$B$2:$BD$55,52,FALSE),D464=5,VLOOKUP(H464,[1]Priv_Workers!$B$2:$BD$55,53,FALSE),D464=6,VLOOKUP(H464,[1]Priv_Workers!$B$2:$BD$55,54)))</f>
        <v>14091508</v>
      </c>
      <c r="X464" s="3">
        <f t="shared" si="59"/>
        <v>8.4384864983932158E-3</v>
      </c>
      <c r="Y464" s="2">
        <f>_xlfn.IFS(C464=2014, _xlfn.IFS(E464=1, VLOOKUP(H464, [1]Wage_Info!$B$2:$AH$55, 2, FALSE), E464=2, VLOOKUP(H464, [1]Wage_Info!$B$2:$AH$55, 3, FALSE), E464=3, VLOOKUP(H464, [1]Wage_Info!$B$2:$AH$55, 4, FALSE), E464=4, VLOOKUP(H464, [1]Wage_Info!$B$2:$AH$55, 5, FALSE)), C464=2015, _xlfn.IFS(E464=1, VLOOKUP(H464, [1]Wage_Info!$B$2:$AH$55, 6, FALSE), E464=2, VLOOKUP(H464, [1]Wage_Info!$B$2:$AH$55, 7, FALSE), E464=3, VLOOKUP(H464, [1]Wage_Info!$B$2:$AH$55, 8, FALSE), E464=4, VLOOKUP(H464, [1]Wage_Info!$B$2:$AH$55, 9, FALSE)), C464=2016, _xlfn.IFS(E464=1, VLOOKUP(H464, [1]Wage_Info!$B$2:$AH$55, 10, FALSE), E464=2, VLOOKUP(H464, [1]Wage_Info!$B$2:$AH$55, 11, FALSE), E464=3, VLOOKUP(H464, [1]Wage_Info!$B$2:$AH$55, 12, FALSE), E464=4, VLOOKUP(H464, [1]Wage_Info!$B$2:$AH$55, 13, FALSE)), C464=2017, _xlfn.IFS(E464=1, VLOOKUP(H464, [1]Wage_Info!$B$2:$AH$55, 14, FALSE), E464=2, VLOOKUP(H464, [1]Wage_Info!$B$2:$AH$55, 15, FALSE), E464=3, VLOOKUP(H464, [1]Wage_Info!$B$2:$AH$55, 16, FALSE), E464=4, VLOOKUP(H464, [1]Wage_Info!$B$2:$AH$55, 17, FALSE)), C464 = 2018, _xlfn.IFS(E464=1, VLOOKUP(H464, [1]Wage_Info!$B$2:$AH$55, 18, FALSE), E464=3, VLOOKUP(H464, [1]Wage_Info!$B$2:$AH$55, 19, FALSE)))</f>
        <v>2861042669</v>
      </c>
      <c r="Z464" s="2">
        <f>_xlfn.IFS(C464=2014, _xlfn.IFS(E464=1, VLOOKUP(H464, [1]Wage_Info!$B$2:$AL$55, 20, FALSE), E464=2, VLOOKUP(H464, [1]Wage_Info!$B$2:$AL$55, 21, FALSE), E464=3, VLOOKUP(H464, [1]Wage_Info!$B$2:$AL$55, 22, FALSE), E464=4, VLOOKUP(H464, [1]Wage_Info!$B$2:$AL$55, 23, FALSE)), C464=2015, _xlfn.IFS(E464=1, VLOOKUP(H464, [1]Wage_Info!$B$2:$AL$55, 24, FALSE), E464=2, VLOOKUP(H464, [1]Wage_Info!$B$2:$AL$55, 25, FALSE), E464=3, VLOOKUP(H464, [1]Wage_Info!$B$2:$AL$55, 26, FALSE), E464=4, VLOOKUP(H464, [1]Wage_Info!$B$2:$AL$55, 27, FALSE)), C464=2016, _xlfn.IFS(E464=1, VLOOKUP(H464, [1]Wage_Info!$B$2:$AL$55, 28, FALSE), E464=2, VLOOKUP(H464, [1]Wage_Info!$B$2:$AL$55, 29, FALSE), E464=3, VLOOKUP(H464, [1]Wage_Info!$B$2:$AL$55, 30, FALSE), E464=4, VLOOKUP(H464, [1]Wage_Info!$B$2:$AL$55, 31, FALSE)), C464=2017, _xlfn.IFS(E464=1, VLOOKUP(H464, [1]Wage_Info!$B$2:$AL$55, 32, FALSE), E464=2, VLOOKUP(H464, [1]Wage_Info!$B$2:$AL$55, 33, FALSE), E464=3, VLOOKUP(H464, [1]Wage_Info!$B$2:$AL$55, 34, FALSE), E464=4, VLOOKUP(H464, [1]Wage_Info!$B$2:$AL$55, 35, FALSE)), C464 = 2018, _xlfn.IFS(E464=1, VLOOKUP(H464, [1]Wage_Info!$B$2:$AL$55, 36, FALSE), E464=2, VLOOKUP(H464, [1]Wage_Info!$B$2:$AL$55, 37, FALSE)))</f>
        <v>203882930032</v>
      </c>
      <c r="AA464" s="4">
        <f t="shared" si="60"/>
        <v>1.4032771986114538E-2</v>
      </c>
      <c r="AB464">
        <f>[1]Key!C464</f>
        <v>0</v>
      </c>
      <c r="AC464">
        <f t="shared" si="61"/>
        <v>1</v>
      </c>
      <c r="AD464">
        <f t="shared" si="62"/>
        <v>0</v>
      </c>
      <c r="AE464">
        <f t="shared" si="63"/>
        <v>1</v>
      </c>
      <c r="AF464">
        <f>[1]Key!D464</f>
        <v>0</v>
      </c>
    </row>
    <row r="465" spans="1:32" x14ac:dyDescent="0.3">
      <c r="A465">
        <v>464</v>
      </c>
      <c r="B465">
        <v>8</v>
      </c>
      <c r="C465">
        <v>2017</v>
      </c>
      <c r="D465">
        <v>10</v>
      </c>
      <c r="E465">
        <f t="shared" si="56"/>
        <v>4</v>
      </c>
      <c r="F465">
        <v>2018</v>
      </c>
      <c r="G465" t="s">
        <v>65</v>
      </c>
      <c r="H465" s="1">
        <f>VALUE(IF(G465="foreign",53,SUBSTITUTE(G465,G465,VLOOKUP(G465,[1]Key!$G$2:$H$55,2,))))</f>
        <v>11</v>
      </c>
      <c r="I465" t="s">
        <v>40</v>
      </c>
      <c r="J465">
        <f>VALUE(_xlfn.IFS(I465="foreign",53,I465="fictional",54, I465="unspecified", 55, NOT(OR(I465="foreign",I465="fictional")),SUBSTITUTE(I465,I465,VLOOKUP(I465,[1]Key!$G$2:$H$55,2,))))</f>
        <v>5</v>
      </c>
      <c r="K465">
        <f t="shared" si="57"/>
        <v>0</v>
      </c>
      <c r="L465">
        <f>VLOOKUP(H465, [1]Key!$H$2:$K$54, 2)</f>
        <v>5</v>
      </c>
      <c r="M465">
        <f>VLOOKUP(J465, [1]Key!$H$2:$K$54, 2)</f>
        <v>3</v>
      </c>
      <c r="N465">
        <f>VLOOKUP("*"&amp;G465&amp;"*",[1]Key!$N$2:$O$6,2,FALSE)</f>
        <v>3</v>
      </c>
      <c r="O465">
        <f>VLOOKUP("*"&amp;G465&amp;"*",[1]Key!$R$2:$S$11,2,FALSE)</f>
        <v>7</v>
      </c>
      <c r="P465">
        <v>4250</v>
      </c>
      <c r="Q465" s="2">
        <v>116000000</v>
      </c>
      <c r="R465" t="s">
        <v>61</v>
      </c>
      <c r="S465">
        <f>VLOOKUP(R465, [1]Key!$U$2:$V$27, 2, FALSE)</f>
        <v>6</v>
      </c>
      <c r="T465">
        <f t="shared" si="58"/>
        <v>0</v>
      </c>
      <c r="U465">
        <f>_xlfn.IFS(C465=2018, VLOOKUP(H465, '[1]State Pop'!$B$2:$G$55,6),C465=2017, VLOOKUP(H465, '[1]State Pop'!$B$2:$F$55,5),C465=2016, VLOOKUP(H465, '[1]State Pop'!$B$2:$F$55,4), C465=2015, VLOOKUP(H465, '[1]State Pop'!$B$2:$F$55,3), C465=2014, VLOOKUP(H465, '[1]State Pop'!$B$2:$F$55,2))</f>
        <v>10429379</v>
      </c>
      <c r="V465">
        <f>_xlfn.IFS(C465=2014,_xlfn.IFS(D465=1,VLOOKUP(H465,[1]Film_Workers!$B$2:$BD$55,2,FALSE),D465=2,VLOOKUP(H465,[1]Film_Workers!$B$2:$BD$55,3,FALSE),D465=3,VLOOKUP(H465,[1]Film_Workers!$B$2:$BD$55,4,FALSE),D465=4,VLOOKUP(H465,[1]Film_Workers!$B$2:$BD$55,5,FALSE),D465=5,VLOOKUP(H465,[1]Film_Workers!$B$2:$BD$55,6,FALSE),D465=6,VLOOKUP(H465,[1]Film_Workers!$B$2:$BD$55,7,FALSE),D465=7,VLOOKUP(H465,[1]Film_Workers!$B$2:$BD$55,8,FALSE),D465=8,VLOOKUP(H465,[1]Film_Workers!$B$2:$BD$55,9,FALSE),D465=9,VLOOKUP(H465,[1]Film_Workers!$B$2:$BD$55,10,FALSE),D465=10,VLOOKUP(H465,[1]Film_Workers!$B$2:$BD$55,11,FALSE),D465=11,VLOOKUP(H465,[1]Film_Workers!$B$2:$BD$55,12,FALSE),D465=12,VLOOKUP(H465,[1]Film_Workers!$B$2:$BD$55,13,FALSE)),C465=2015,_xlfn.IFS(D465=1,VLOOKUP(H465,[1]Film_Workers!$B$2:$BD$55,14,FALSE),D465=2,VLOOKUP(H465,[1]Film_Workers!$B$2:$BD$55,15,FALSE),D465=3,VLOOKUP(H465,[1]Film_Workers!$B$2:$BD$55,16,FALSE),D465=4,VLOOKUP(H465,[1]Film_Workers!$B$2:$BD$55,17,FALSE),D465=5,VLOOKUP(H465,[1]Film_Workers!$B$2:$BD$55,18,FALSE),D465=6,VLOOKUP(H465,[1]Film_Workers!$B$2:$BD$55,19,FALSE),D465=7,VLOOKUP(H465,[1]Film_Workers!$B$2:$BD$55,20,FALSE),D465=8,VLOOKUP(H465,[1]Film_Workers!$B$2:$BD$55,21,FALSE),D465=9,VLOOKUP(H465,[1]Film_Workers!$B$2:$BD$55,22,FALSE),D465=10,VLOOKUP(H465,[1]Film_Workers!$B$2:$BD$55,23,FALSE),D465=11,VLOOKUP(H465,[1]Film_Workers!$B$2:$BD$55,24,FALSE),D465=12,VLOOKUP(H465,[1]Film_Workers!$B$2:$BD$55,25,FALSE)),C465=2016,_xlfn.IFS(D465=1,VLOOKUP(H465,[1]Film_Workers!$B$2:$BD$55,26,FALSE),D465=2,VLOOKUP(H465,[1]Film_Workers!$B$2:$BD$55,27,FALSE),D465=3,VLOOKUP(H465,[1]Film_Workers!$B$2:$BD$55,28,FALSE),D465=4,VLOOKUP(H465,[1]Film_Workers!$B$2:$BD$55,29,FALSE),D465=5,VLOOKUP(H465,[1]Film_Workers!$B$2:$BD$55,30,FALSE),D465=6,VLOOKUP(H465,[1]Film_Workers!$B$2:$BD$55,31,FALSE),D465=7,VLOOKUP(H465,[1]Film_Workers!$B$2:$BD$55,32,FALSE),D465=8,VLOOKUP(H465,[1]Film_Workers!$B$2:$BD$55,33,FALSE),D465=9,VLOOKUP(H465,[1]Film_Workers!$B$2:$BD$55,34,FALSE),D465=10,VLOOKUP(H465,[1]Film_Workers!$B$2:$BD$55,35,FALSE),D465=11,VLOOKUP(H465,[1]Film_Workers!$B$2:$BD$55,36,FALSE),D465=12,VLOOKUP(H465,[1]Film_Workers!$B$2:$BD$55,37,FALSE)),C465=2017,_xlfn.IFS(D465=1,VLOOKUP(H465,[1]Film_Workers!$B$2:$BD$55,38,FALSE),D465=2,VLOOKUP(H465,[1]Film_Workers!$B$2:$BD$55,39,FALSE),D465=3,VLOOKUP(H465,[1]Film_Workers!$B$2:$BD$55,40,FALSE),D465=4,VLOOKUP(H465,[1]Film_Workers!$B$2:$BD$55,41,FALSE),D465=5,VLOOKUP(H465,[1]Film_Workers!$B$2:$BD$55,42,FALSE),D465=6,VLOOKUP(H465,[1]Film_Workers!$B$2:$BD$55,43,FALSE),D465=7,VLOOKUP(H465,[1]Film_Workers!$B$2:$BD$55,43,FALSE),D465=8,VLOOKUP(H465,[1]Film_Workers!$B$2:$BD$55,44,FALSE),D465=9,VLOOKUP(H465,[1]Film_Workers!$B$2:$BD$55,45,FALSE),D465=10,VLOOKUP(H465,[1]Film_Workers!$B$2:$BD$55,46,FALSE),D465=11,VLOOKUP(H465,[1]Film_Workers!$B$2:$BD$55,47,FALSE),D465=12,VLOOKUP(H465,[1]Film_Workers!$B$2:$BD$55,48)),C465=2018,_xlfn.IFS(D465=1,VLOOKUP(H465,[1]Film_Workers!$B$2:$BD$55,49,FALSE),D465=2,VLOOKUP(H465,[1]Film_Workers!$B$2:$BD$55,50,FALSE),D465=3,VLOOKUP(H465,[1]Film_Workers!$B$2:$BD$55,51,FALSE),D465=4,VLOOKUP(H465,[1]Film_Workers!$B$2:$BD$55,52,FALSE),D465=5,VLOOKUP(H465,[1]Film_Workers!$B$2:$BD$55,53,FALSE),D465=6,VLOOKUP(H465,[1]Film_Workers!$B$2:$BD$55,54)))</f>
        <v>14845</v>
      </c>
      <c r="W465">
        <f>_xlfn.IFS(C465=2014,_xlfn.IFS(D465=1,VLOOKUP(H465,[1]Priv_Workers!$B$2:$BD$55,2,FALSE),D465=2,VLOOKUP(H465,[1]Priv_Workers!$B$2:$BD$55,3,FALSE),D465=3,VLOOKUP(H465,[1]Priv_Workers!$B$2:$BD$55,4,FALSE),D465=4,VLOOKUP(H465,[1]Priv_Workers!$B$2:$BD$55,5,FALSE),D465=5,VLOOKUP(H465,[1]Priv_Workers!$B$2:$BD$55,6,FALSE),D465=6,VLOOKUP(H465,[1]Priv_Workers!$B$2:$BD$55,7,FALSE),D465=7,VLOOKUP(H465,[1]Priv_Workers!$B$2:$BD$55,8,FALSE),D465=8,VLOOKUP(H465,[1]Priv_Workers!$B$2:$BD$55,9,FALSE),D465=9,VLOOKUP(H465,[1]Priv_Workers!$B$2:$BD$55,10,FALSE),D465=10,VLOOKUP(H465,[1]Priv_Workers!$B$2:$BD$55,11,FALSE),D465=11,VLOOKUP(H465,[1]Priv_Workers!$B$2:$BD$55,12,FALSE),D465=12,VLOOKUP(H465,[1]Priv_Workers!$B$2:$BD$55,13,FALSE)),C465=2015,_xlfn.IFS(D465=1,VLOOKUP(H465,[1]Priv_Workers!$B$2:$BD$55,14,FALSE),D465=2,VLOOKUP(H465,[1]Priv_Workers!$B$2:$BD$55,15,FALSE),D465=3,VLOOKUP(H465,[1]Priv_Workers!$B$2:$BD$55,16,FALSE),D465=4,VLOOKUP(H465,[1]Priv_Workers!$B$2:$BD$55,17,FALSE),D465=5,VLOOKUP(H465,[1]Priv_Workers!$B$2:$BD$55,18,FALSE),D465=6,VLOOKUP(H465,[1]Priv_Workers!$B$2:$BD$55,19,FALSE),D465=7,VLOOKUP(H465,[1]Priv_Workers!$B$2:$BD$55,20,FALSE),D465=8,VLOOKUP(H465,[1]Priv_Workers!$B$2:$BD$55,21,FALSE),D465=9,VLOOKUP(H465,[1]Priv_Workers!$B$2:$BD$55,22,FALSE),D465=10,VLOOKUP(H465,[1]Priv_Workers!$B$2:$BD$55,23,FALSE),D465=11,VLOOKUP(H465,[1]Priv_Workers!$B$2:$BD$55,24,FALSE),D465=12,VLOOKUP(H465,[1]Priv_Workers!$B$2:$BD$55,25,FALSE)),C465=2016,_xlfn.IFS(D465=1,VLOOKUP(H465,[1]Priv_Workers!$B$2:$BD$55,26,FALSE),D465=2,VLOOKUP(H465,[1]Priv_Workers!$B$2:$BD$55,27,FALSE),D465=3,VLOOKUP(H465,[1]Priv_Workers!$B$2:$BD$55,28,FALSE),D465=4,VLOOKUP(H465,[1]Priv_Workers!$B$2:$BD$55,29,FALSE),D465=5,VLOOKUP(H465,[1]Priv_Workers!$B$2:$BD$55,30,FALSE),D465=6,VLOOKUP(H465,[1]Priv_Workers!$B$2:$BD$55,31,FALSE),D465=7,VLOOKUP(H465,[1]Priv_Workers!$B$2:$BD$55,32,FALSE),D465=8,VLOOKUP(H465,[1]Priv_Workers!$B$2:$BD$55,33,FALSE),D465=9,VLOOKUP(H465,[1]Priv_Workers!$B$2:$BD$55,34,FALSE),D465=10,VLOOKUP(H465,[1]Priv_Workers!$B$2:$BD$55,35,FALSE),D465=11,VLOOKUP(H465,[1]Priv_Workers!$B$2:$BD$55,36,FALSE),D465=12,VLOOKUP(H465,[1]Priv_Workers!$B$2:$BD$55,37,FALSE)),C465=2017,_xlfn.IFS(D465=1,VLOOKUP(H465,[1]Priv_Workers!$B$2:$BD$55,38,FALSE),D465=2,VLOOKUP(H465,[1]Priv_Workers!$B$2:$BD$55,39,FALSE),D465=3,VLOOKUP(H465,[1]Priv_Workers!$B$2:$BD$55,40,FALSE),D465=4,VLOOKUP(H465,[1]Priv_Workers!$B$2:$BD$55,41,FALSE),D465=5,VLOOKUP(H465,[1]Priv_Workers!$B$2:$BD$55,42,FALSE),D465=6,VLOOKUP(H465,[1]Priv_Workers!$B$2:$BD$55,43,FALSE),D465=7,VLOOKUP(H465,[1]Priv_Workers!$B$2:$BD$55,43,FALSE),D465=8,VLOOKUP(H465,[1]Priv_Workers!$B$2:$BD$55,44,FALSE),D465=9,VLOOKUP(H465,[1]Priv_Workers!$B$2:$BD$55,45,FALSE),D465=10,VLOOKUP(H465,[1]Priv_Workers!$B$2:$BD$55,46,FALSE),D465=11,VLOOKUP(H465,[1]Priv_Workers!$B$2:$BD$55,47,FALSE),D465=12,VLOOKUP(H465,[1]Priv_Workers!$B$2:$BD$55,48)),C465=2018,_xlfn.IFS(D465=1,VLOOKUP(H465,[1]Priv_Workers!$B$2:$BD$55,49,FALSE),D465=2,VLOOKUP(H465,[1]Priv_Workers!$B$2:$BD$55,50,FALSE),D465=3,VLOOKUP(H465,[1]Priv_Workers!$B$2:$BD$55,51,FALSE),D465=4,VLOOKUP(H465,[1]Priv_Workers!$B$2:$BD$55,52,FALSE),D465=5,VLOOKUP(H465,[1]Priv_Workers!$B$2:$BD$55,53,FALSE),D465=6,VLOOKUP(H465,[1]Priv_Workers!$B$2:$BD$55,54)))</f>
        <v>3697890</v>
      </c>
      <c r="X465" s="3">
        <f t="shared" si="59"/>
        <v>4.0144514844952118E-3</v>
      </c>
      <c r="Y465" s="2">
        <f>_xlfn.IFS(C465=2014, _xlfn.IFS(E465=1, VLOOKUP(H465, [1]Wage_Info!$B$2:$AH$55, 2, FALSE), E465=2, VLOOKUP(H465, [1]Wage_Info!$B$2:$AH$55, 3, FALSE), E465=3, VLOOKUP(H465, [1]Wage_Info!$B$2:$AH$55, 4, FALSE), E465=4, VLOOKUP(H465, [1]Wage_Info!$B$2:$AH$55, 5, FALSE)), C465=2015, _xlfn.IFS(E465=1, VLOOKUP(H465, [1]Wage_Info!$B$2:$AH$55, 6, FALSE), E465=2, VLOOKUP(H465, [1]Wage_Info!$B$2:$AH$55, 7, FALSE), E465=3, VLOOKUP(H465, [1]Wage_Info!$B$2:$AH$55, 8, FALSE), E465=4, VLOOKUP(H465, [1]Wage_Info!$B$2:$AH$55, 9, FALSE)), C465=2016, _xlfn.IFS(E465=1, VLOOKUP(H465, [1]Wage_Info!$B$2:$AH$55, 10, FALSE), E465=2, VLOOKUP(H465, [1]Wage_Info!$B$2:$AH$55, 11, FALSE), E465=3, VLOOKUP(H465, [1]Wage_Info!$B$2:$AH$55, 12, FALSE), E465=4, VLOOKUP(H465, [1]Wage_Info!$B$2:$AH$55, 13, FALSE)), C465=2017, _xlfn.IFS(E465=1, VLOOKUP(H465, [1]Wage_Info!$B$2:$AH$55, 14, FALSE), E465=2, VLOOKUP(H465, [1]Wage_Info!$B$2:$AH$55, 15, FALSE), E465=3, VLOOKUP(H465, [1]Wage_Info!$B$2:$AH$55, 16, FALSE), E465=4, VLOOKUP(H465, [1]Wage_Info!$B$2:$AH$55, 17, FALSE)), C465 = 2018, _xlfn.IFS(E465=1, VLOOKUP(H465, [1]Wage_Info!$B$2:$AH$55, 18, FALSE), E465=3, VLOOKUP(H465, [1]Wage_Info!$B$2:$AH$55, 19, FALSE)))</f>
        <v>315626889</v>
      </c>
      <c r="Z465" s="2">
        <f>_xlfn.IFS(C465=2014, _xlfn.IFS(E465=1, VLOOKUP(H465, [1]Wage_Info!$B$2:$AL$55, 20, FALSE), E465=2, VLOOKUP(H465, [1]Wage_Info!$B$2:$AL$55, 21, FALSE), E465=3, VLOOKUP(H465, [1]Wage_Info!$B$2:$AL$55, 22, FALSE), E465=4, VLOOKUP(H465, [1]Wage_Info!$B$2:$AL$55, 23, FALSE)), C465=2015, _xlfn.IFS(E465=1, VLOOKUP(H465, [1]Wage_Info!$B$2:$AL$55, 24, FALSE), E465=2, VLOOKUP(H465, [1]Wage_Info!$B$2:$AL$55, 25, FALSE), E465=3, VLOOKUP(H465, [1]Wage_Info!$B$2:$AL$55, 26, FALSE), E465=4, VLOOKUP(H465, [1]Wage_Info!$B$2:$AL$55, 27, FALSE)), C465=2016, _xlfn.IFS(E465=1, VLOOKUP(H465, [1]Wage_Info!$B$2:$AL$55, 28, FALSE), E465=2, VLOOKUP(H465, [1]Wage_Info!$B$2:$AL$55, 29, FALSE), E465=3, VLOOKUP(H465, [1]Wage_Info!$B$2:$AL$55, 30, FALSE), E465=4, VLOOKUP(H465, [1]Wage_Info!$B$2:$AL$55, 31, FALSE)), C465=2017, _xlfn.IFS(E465=1, VLOOKUP(H465, [1]Wage_Info!$B$2:$AL$55, 32, FALSE), E465=2, VLOOKUP(H465, [1]Wage_Info!$B$2:$AL$55, 33, FALSE), E465=3, VLOOKUP(H465, [1]Wage_Info!$B$2:$AL$55, 34, FALSE), E465=4, VLOOKUP(H465, [1]Wage_Info!$B$2:$AL$55, 35, FALSE)), C465 = 2018, _xlfn.IFS(E465=1, VLOOKUP(H465, [1]Wage_Info!$B$2:$AL$55, 36, FALSE), E465=2, VLOOKUP(H465, [1]Wage_Info!$B$2:$AL$55, 37, FALSE)))</f>
        <v>51014434499</v>
      </c>
      <c r="AA465" s="4">
        <f t="shared" si="60"/>
        <v>6.1870114233293525E-3</v>
      </c>
      <c r="AB465">
        <f>[1]Key!C465</f>
        <v>1</v>
      </c>
      <c r="AC465">
        <f t="shared" si="61"/>
        <v>0</v>
      </c>
      <c r="AD465">
        <f t="shared" si="62"/>
        <v>0</v>
      </c>
      <c r="AE465">
        <f t="shared" si="63"/>
        <v>0</v>
      </c>
      <c r="AF465">
        <f>[1]Key!D465</f>
        <v>0</v>
      </c>
    </row>
    <row r="466" spans="1:32" x14ac:dyDescent="0.3">
      <c r="A466">
        <v>465</v>
      </c>
      <c r="B466">
        <v>9</v>
      </c>
      <c r="C466">
        <v>2016</v>
      </c>
      <c r="D466">
        <v>7</v>
      </c>
      <c r="E466">
        <f t="shared" si="56"/>
        <v>3</v>
      </c>
      <c r="F466">
        <v>2018</v>
      </c>
      <c r="G466" t="s">
        <v>62</v>
      </c>
      <c r="H466" s="1">
        <f>VALUE(IF(G466="foreign",53,SUBSTITUTE(G466,G466,VLOOKUP(G466,[1]Key!$G$2:$H$55,2,))))</f>
        <v>53</v>
      </c>
      <c r="I466" t="s">
        <v>71</v>
      </c>
      <c r="J466">
        <f>VALUE(_xlfn.IFS(I466="foreign",53,I466="fictional",54, I466="unspecified", 55, NOT(OR(I466="foreign",I466="fictional")),SUBSTITUTE(I466,I466,VLOOKUP(I466,[1]Key!$G$2:$H$55,2,))))</f>
        <v>36</v>
      </c>
      <c r="K466">
        <f t="shared" si="57"/>
        <v>0</v>
      </c>
      <c r="L466">
        <f>VLOOKUP(H466, [1]Key!$H$2:$K$54, 2)</f>
        <v>0</v>
      </c>
      <c r="M466">
        <f>VLOOKUP(J466, [1]Key!$H$2:$K$54, 2)</f>
        <v>3</v>
      </c>
      <c r="N466">
        <f>VLOOKUP("*"&amp;G466&amp;"*",[1]Key!$N$2:$O$6,2,FALSE)</f>
        <v>0</v>
      </c>
      <c r="O466">
        <f>VLOOKUP("*"&amp;G466&amp;"*",[1]Key!$R$2:$S$11,2,FALSE)</f>
        <v>0</v>
      </c>
      <c r="P466">
        <v>4234</v>
      </c>
      <c r="Q466" s="2">
        <v>175000000</v>
      </c>
      <c r="R466" t="s">
        <v>37</v>
      </c>
      <c r="S466">
        <f>VLOOKUP(R466, [1]Key!$U$2:$V$27, 2, FALSE)</f>
        <v>3</v>
      </c>
      <c r="T466">
        <f t="shared" si="58"/>
        <v>0</v>
      </c>
      <c r="U466">
        <f>_xlfn.IFS(C466=2018, VLOOKUP(H466, '[1]State Pop'!$B$2:$G$55,6),C466=2017, VLOOKUP(H466, '[1]State Pop'!$B$2:$F$55,5),C466=2016, VLOOKUP(H466, '[1]State Pop'!$B$2:$F$55,4), C466=2015, VLOOKUP(H466, '[1]State Pop'!$B$2:$F$55,3), C466=2014, VLOOKUP(H466, '[1]State Pop'!$B$2:$F$55,2))</f>
        <v>0</v>
      </c>
      <c r="V466">
        <f>_xlfn.IFS(C466=2014,_xlfn.IFS(D466=1,VLOOKUP(H466,[1]Film_Workers!$B$2:$BD$55,2,FALSE),D466=2,VLOOKUP(H466,[1]Film_Workers!$B$2:$BD$55,3,FALSE),D466=3,VLOOKUP(H466,[1]Film_Workers!$B$2:$BD$55,4,FALSE),D466=4,VLOOKUP(H466,[1]Film_Workers!$B$2:$BD$55,5,FALSE),D466=5,VLOOKUP(H466,[1]Film_Workers!$B$2:$BD$55,6,FALSE),D466=6,VLOOKUP(H466,[1]Film_Workers!$B$2:$BD$55,7,FALSE),D466=7,VLOOKUP(H466,[1]Film_Workers!$B$2:$BD$55,8,FALSE),D466=8,VLOOKUP(H466,[1]Film_Workers!$B$2:$BD$55,9,FALSE),D466=9,VLOOKUP(H466,[1]Film_Workers!$B$2:$BD$55,10,FALSE),D466=10,VLOOKUP(H466,[1]Film_Workers!$B$2:$BD$55,11,FALSE),D466=11,VLOOKUP(H466,[1]Film_Workers!$B$2:$BD$55,12,FALSE),D466=12,VLOOKUP(H466,[1]Film_Workers!$B$2:$BD$55,13,FALSE)),C466=2015,_xlfn.IFS(D466=1,VLOOKUP(H466,[1]Film_Workers!$B$2:$BD$55,14,FALSE),D466=2,VLOOKUP(H466,[1]Film_Workers!$B$2:$BD$55,15,FALSE),D466=3,VLOOKUP(H466,[1]Film_Workers!$B$2:$BD$55,16,FALSE),D466=4,VLOOKUP(H466,[1]Film_Workers!$B$2:$BD$55,17,FALSE),D466=5,VLOOKUP(H466,[1]Film_Workers!$B$2:$BD$55,18,FALSE),D466=6,VLOOKUP(H466,[1]Film_Workers!$B$2:$BD$55,19,FALSE),D466=7,VLOOKUP(H466,[1]Film_Workers!$B$2:$BD$55,20,FALSE),D466=8,VLOOKUP(H466,[1]Film_Workers!$B$2:$BD$55,21,FALSE),D466=9,VLOOKUP(H466,[1]Film_Workers!$B$2:$BD$55,22,FALSE),D466=10,VLOOKUP(H466,[1]Film_Workers!$B$2:$BD$55,23,FALSE),D466=11,VLOOKUP(H466,[1]Film_Workers!$B$2:$BD$55,24,FALSE),D466=12,VLOOKUP(H466,[1]Film_Workers!$B$2:$BD$55,25,FALSE)),C466=2016,_xlfn.IFS(D466=1,VLOOKUP(H466,[1]Film_Workers!$B$2:$BD$55,26,FALSE),D466=2,VLOOKUP(H466,[1]Film_Workers!$B$2:$BD$55,27,FALSE),D466=3,VLOOKUP(H466,[1]Film_Workers!$B$2:$BD$55,28,FALSE),D466=4,VLOOKUP(H466,[1]Film_Workers!$B$2:$BD$55,29,FALSE),D466=5,VLOOKUP(H466,[1]Film_Workers!$B$2:$BD$55,30,FALSE),D466=6,VLOOKUP(H466,[1]Film_Workers!$B$2:$BD$55,31,FALSE),D466=7,VLOOKUP(H466,[1]Film_Workers!$B$2:$BD$55,32,FALSE),D466=8,VLOOKUP(H466,[1]Film_Workers!$B$2:$BD$55,33,FALSE),D466=9,VLOOKUP(H466,[1]Film_Workers!$B$2:$BD$55,34,FALSE),D466=10,VLOOKUP(H466,[1]Film_Workers!$B$2:$BD$55,35,FALSE),D466=11,VLOOKUP(H466,[1]Film_Workers!$B$2:$BD$55,36,FALSE),D466=12,VLOOKUP(H466,[1]Film_Workers!$B$2:$BD$55,37,FALSE)),C466=2017,_xlfn.IFS(D466=1,VLOOKUP(H466,[1]Film_Workers!$B$2:$BD$55,38,FALSE),D466=2,VLOOKUP(H466,[1]Film_Workers!$B$2:$BD$55,39,FALSE),D466=3,VLOOKUP(H466,[1]Film_Workers!$B$2:$BD$55,40,FALSE),D466=4,VLOOKUP(H466,[1]Film_Workers!$B$2:$BD$55,41,FALSE),D466=5,VLOOKUP(H466,[1]Film_Workers!$B$2:$BD$55,42,FALSE),D466=6,VLOOKUP(H466,[1]Film_Workers!$B$2:$BD$55,43,FALSE),D466=7,VLOOKUP(H466,[1]Film_Workers!$B$2:$BD$55,43,FALSE),D466=8,VLOOKUP(H466,[1]Film_Workers!$B$2:$BD$55,44,FALSE),D466=9,VLOOKUP(H466,[1]Film_Workers!$B$2:$BD$55,45,FALSE),D466=10,VLOOKUP(H466,[1]Film_Workers!$B$2:$BD$55,46,FALSE),D466=11,VLOOKUP(H466,[1]Film_Workers!$B$2:$BD$55,47,FALSE),D466=12,VLOOKUP(H466,[1]Film_Workers!$B$2:$BD$55,48)),C466=2018,_xlfn.IFS(D466=1,VLOOKUP(H466,[1]Film_Workers!$B$2:$BD$55,49,FALSE),D466=2,VLOOKUP(H466,[1]Film_Workers!$B$2:$BD$55,50,FALSE),D466=3,VLOOKUP(H466,[1]Film_Workers!$B$2:$BD$55,51,FALSE),D466=4,VLOOKUP(H466,[1]Film_Workers!$B$2:$BD$55,52,FALSE),D466=5,VLOOKUP(H466,[1]Film_Workers!$B$2:$BD$55,53,FALSE),D466=6,VLOOKUP(H466,[1]Film_Workers!$B$2:$BD$55,54)))</f>
        <v>0</v>
      </c>
      <c r="W466">
        <f>_xlfn.IFS(C466=2014,_xlfn.IFS(D466=1,VLOOKUP(H466,[1]Priv_Workers!$B$2:$BD$55,2,FALSE),D466=2,VLOOKUP(H466,[1]Priv_Workers!$B$2:$BD$55,3,FALSE),D466=3,VLOOKUP(H466,[1]Priv_Workers!$B$2:$BD$55,4,FALSE),D466=4,VLOOKUP(H466,[1]Priv_Workers!$B$2:$BD$55,5,FALSE),D466=5,VLOOKUP(H466,[1]Priv_Workers!$B$2:$BD$55,6,FALSE),D466=6,VLOOKUP(H466,[1]Priv_Workers!$B$2:$BD$55,7,FALSE),D466=7,VLOOKUP(H466,[1]Priv_Workers!$B$2:$BD$55,8,FALSE),D466=8,VLOOKUP(H466,[1]Priv_Workers!$B$2:$BD$55,9,FALSE),D466=9,VLOOKUP(H466,[1]Priv_Workers!$B$2:$BD$55,10,FALSE),D466=10,VLOOKUP(H466,[1]Priv_Workers!$B$2:$BD$55,11,FALSE),D466=11,VLOOKUP(H466,[1]Priv_Workers!$B$2:$BD$55,12,FALSE),D466=12,VLOOKUP(H466,[1]Priv_Workers!$B$2:$BD$55,13,FALSE)),C466=2015,_xlfn.IFS(D466=1,VLOOKUP(H466,[1]Priv_Workers!$B$2:$BD$55,14,FALSE),D466=2,VLOOKUP(H466,[1]Priv_Workers!$B$2:$BD$55,15,FALSE),D466=3,VLOOKUP(H466,[1]Priv_Workers!$B$2:$BD$55,16,FALSE),D466=4,VLOOKUP(H466,[1]Priv_Workers!$B$2:$BD$55,17,FALSE),D466=5,VLOOKUP(H466,[1]Priv_Workers!$B$2:$BD$55,18,FALSE),D466=6,VLOOKUP(H466,[1]Priv_Workers!$B$2:$BD$55,19,FALSE),D466=7,VLOOKUP(H466,[1]Priv_Workers!$B$2:$BD$55,20,FALSE),D466=8,VLOOKUP(H466,[1]Priv_Workers!$B$2:$BD$55,21,FALSE),D466=9,VLOOKUP(H466,[1]Priv_Workers!$B$2:$BD$55,22,FALSE),D466=10,VLOOKUP(H466,[1]Priv_Workers!$B$2:$BD$55,23,FALSE),D466=11,VLOOKUP(H466,[1]Priv_Workers!$B$2:$BD$55,24,FALSE),D466=12,VLOOKUP(H466,[1]Priv_Workers!$B$2:$BD$55,25,FALSE)),C466=2016,_xlfn.IFS(D466=1,VLOOKUP(H466,[1]Priv_Workers!$B$2:$BD$55,26,FALSE),D466=2,VLOOKUP(H466,[1]Priv_Workers!$B$2:$BD$55,27,FALSE),D466=3,VLOOKUP(H466,[1]Priv_Workers!$B$2:$BD$55,28,FALSE),D466=4,VLOOKUP(H466,[1]Priv_Workers!$B$2:$BD$55,29,FALSE),D466=5,VLOOKUP(H466,[1]Priv_Workers!$B$2:$BD$55,30,FALSE),D466=6,VLOOKUP(H466,[1]Priv_Workers!$B$2:$BD$55,31,FALSE),D466=7,VLOOKUP(H466,[1]Priv_Workers!$B$2:$BD$55,32,FALSE),D466=8,VLOOKUP(H466,[1]Priv_Workers!$B$2:$BD$55,33,FALSE),D466=9,VLOOKUP(H466,[1]Priv_Workers!$B$2:$BD$55,34,FALSE),D466=10,VLOOKUP(H466,[1]Priv_Workers!$B$2:$BD$55,35,FALSE),D466=11,VLOOKUP(H466,[1]Priv_Workers!$B$2:$BD$55,36,FALSE),D466=12,VLOOKUP(H466,[1]Priv_Workers!$B$2:$BD$55,37,FALSE)),C466=2017,_xlfn.IFS(D466=1,VLOOKUP(H466,[1]Priv_Workers!$B$2:$BD$55,38,FALSE),D466=2,VLOOKUP(H466,[1]Priv_Workers!$B$2:$BD$55,39,FALSE),D466=3,VLOOKUP(H466,[1]Priv_Workers!$B$2:$BD$55,40,FALSE),D466=4,VLOOKUP(H466,[1]Priv_Workers!$B$2:$BD$55,41,FALSE),D466=5,VLOOKUP(H466,[1]Priv_Workers!$B$2:$BD$55,42,FALSE),D466=6,VLOOKUP(H466,[1]Priv_Workers!$B$2:$BD$55,43,FALSE),D466=7,VLOOKUP(H466,[1]Priv_Workers!$B$2:$BD$55,43,FALSE),D466=8,VLOOKUP(H466,[1]Priv_Workers!$B$2:$BD$55,44,FALSE),D466=9,VLOOKUP(H466,[1]Priv_Workers!$B$2:$BD$55,45,FALSE),D466=10,VLOOKUP(H466,[1]Priv_Workers!$B$2:$BD$55,46,FALSE),D466=11,VLOOKUP(H466,[1]Priv_Workers!$B$2:$BD$55,47,FALSE),D466=12,VLOOKUP(H466,[1]Priv_Workers!$B$2:$BD$55,48)),C466=2018,_xlfn.IFS(D466=1,VLOOKUP(H466,[1]Priv_Workers!$B$2:$BD$55,49,FALSE),D466=2,VLOOKUP(H466,[1]Priv_Workers!$B$2:$BD$55,50,FALSE),D466=3,VLOOKUP(H466,[1]Priv_Workers!$B$2:$BD$55,51,FALSE),D466=4,VLOOKUP(H466,[1]Priv_Workers!$B$2:$BD$55,52,FALSE),D466=5,VLOOKUP(H466,[1]Priv_Workers!$B$2:$BD$55,53,FALSE),D466=6,VLOOKUP(H466,[1]Priv_Workers!$B$2:$BD$55,54)))</f>
        <v>0</v>
      </c>
      <c r="X466" s="3" t="e">
        <f t="shared" si="59"/>
        <v>#DIV/0!</v>
      </c>
      <c r="Y466" s="2">
        <f>_xlfn.IFS(C466=2014, _xlfn.IFS(E466=1, VLOOKUP(H466, [1]Wage_Info!$B$2:$AH$55, 2, FALSE), E466=2, VLOOKUP(H466, [1]Wage_Info!$B$2:$AH$55, 3, FALSE), E466=3, VLOOKUP(H466, [1]Wage_Info!$B$2:$AH$55, 4, FALSE), E466=4, VLOOKUP(H466, [1]Wage_Info!$B$2:$AH$55, 5, FALSE)), C466=2015, _xlfn.IFS(E466=1, VLOOKUP(H466, [1]Wage_Info!$B$2:$AH$55, 6, FALSE), E466=2, VLOOKUP(H466, [1]Wage_Info!$B$2:$AH$55, 7, FALSE), E466=3, VLOOKUP(H466, [1]Wage_Info!$B$2:$AH$55, 8, FALSE), E466=4, VLOOKUP(H466, [1]Wage_Info!$B$2:$AH$55, 9, FALSE)), C466=2016, _xlfn.IFS(E466=1, VLOOKUP(H466, [1]Wage_Info!$B$2:$AH$55, 10, FALSE), E466=2, VLOOKUP(H466, [1]Wage_Info!$B$2:$AH$55, 11, FALSE), E466=3, VLOOKUP(H466, [1]Wage_Info!$B$2:$AH$55, 12, FALSE), E466=4, VLOOKUP(H466, [1]Wage_Info!$B$2:$AH$55, 13, FALSE)), C466=2017, _xlfn.IFS(E466=1, VLOOKUP(H466, [1]Wage_Info!$B$2:$AH$55, 14, FALSE), E466=2, VLOOKUP(H466, [1]Wage_Info!$B$2:$AH$55, 15, FALSE), E466=3, VLOOKUP(H466, [1]Wage_Info!$B$2:$AH$55, 16, FALSE), E466=4, VLOOKUP(H466, [1]Wage_Info!$B$2:$AH$55, 17, FALSE)), C466 = 2018, _xlfn.IFS(E466=1, VLOOKUP(H466, [1]Wage_Info!$B$2:$AH$55, 18, FALSE), E466=3, VLOOKUP(H466, [1]Wage_Info!$B$2:$AH$55, 19, FALSE)))</f>
        <v>0</v>
      </c>
      <c r="Z466" s="2">
        <f>_xlfn.IFS(C466=2014, _xlfn.IFS(E466=1, VLOOKUP(H466, [1]Wage_Info!$B$2:$AL$55, 20, FALSE), E466=2, VLOOKUP(H466, [1]Wage_Info!$B$2:$AL$55, 21, FALSE), E466=3, VLOOKUP(H466, [1]Wage_Info!$B$2:$AL$55, 22, FALSE), E466=4, VLOOKUP(H466, [1]Wage_Info!$B$2:$AL$55, 23, FALSE)), C466=2015, _xlfn.IFS(E466=1, VLOOKUP(H466, [1]Wage_Info!$B$2:$AL$55, 24, FALSE), E466=2, VLOOKUP(H466, [1]Wage_Info!$B$2:$AL$55, 25, FALSE), E466=3, VLOOKUP(H466, [1]Wage_Info!$B$2:$AL$55, 26, FALSE), E466=4, VLOOKUP(H466, [1]Wage_Info!$B$2:$AL$55, 27, FALSE)), C466=2016, _xlfn.IFS(E466=1, VLOOKUP(H466, [1]Wage_Info!$B$2:$AL$55, 28, FALSE), E466=2, VLOOKUP(H466, [1]Wage_Info!$B$2:$AL$55, 29, FALSE), E466=3, VLOOKUP(H466, [1]Wage_Info!$B$2:$AL$55, 30, FALSE), E466=4, VLOOKUP(H466, [1]Wage_Info!$B$2:$AL$55, 31, FALSE)), C466=2017, _xlfn.IFS(E466=1, VLOOKUP(H466, [1]Wage_Info!$B$2:$AL$55, 32, FALSE), E466=2, VLOOKUP(H466, [1]Wage_Info!$B$2:$AL$55, 33, FALSE), E466=3, VLOOKUP(H466, [1]Wage_Info!$B$2:$AL$55, 34, FALSE), E466=4, VLOOKUP(H466, [1]Wage_Info!$B$2:$AL$55, 35, FALSE)), C466 = 2018, _xlfn.IFS(E466=1, VLOOKUP(H466, [1]Wage_Info!$B$2:$AL$55, 36, FALSE), E466=2, VLOOKUP(H466, [1]Wage_Info!$B$2:$AL$55, 37, FALSE)))</f>
        <v>0</v>
      </c>
      <c r="AA466" s="4" t="e">
        <f t="shared" si="60"/>
        <v>#DIV/0!</v>
      </c>
      <c r="AB466">
        <f>[1]Key!C466</f>
        <v>1</v>
      </c>
      <c r="AC466">
        <f t="shared" si="61"/>
        <v>0</v>
      </c>
      <c r="AD466">
        <f t="shared" si="62"/>
        <v>0</v>
      </c>
      <c r="AE466">
        <f t="shared" si="63"/>
        <v>0</v>
      </c>
      <c r="AF466">
        <f>[1]Key!D466</f>
        <v>0</v>
      </c>
    </row>
    <row r="467" spans="1:32" x14ac:dyDescent="0.3">
      <c r="A467">
        <v>466</v>
      </c>
      <c r="B467">
        <v>10</v>
      </c>
      <c r="C467">
        <v>2017</v>
      </c>
      <c r="D467">
        <v>8</v>
      </c>
      <c r="E467">
        <f t="shared" si="56"/>
        <v>3</v>
      </c>
      <c r="F467">
        <v>2018</v>
      </c>
      <c r="G467" t="s">
        <v>65</v>
      </c>
      <c r="H467" s="1">
        <f>VALUE(IF(G467="foreign",53,SUBSTITUTE(G467,G467,VLOOKUP(G467,[1]Key!$G$2:$H$55,2,))))</f>
        <v>11</v>
      </c>
      <c r="I467" t="s">
        <v>40</v>
      </c>
      <c r="J467">
        <f>VALUE(_xlfn.IFS(I467="foreign",53,I467="fictional",54, I467="unspecified", 55, NOT(OR(I467="foreign",I467="fictional")),SUBSTITUTE(I467,I467,VLOOKUP(I467,[1]Key!$G$2:$H$55,2,))))</f>
        <v>5</v>
      </c>
      <c r="K467">
        <f t="shared" si="57"/>
        <v>0</v>
      </c>
      <c r="L467">
        <f>VLOOKUP(H467, [1]Key!$H$2:$K$54, 2)</f>
        <v>5</v>
      </c>
      <c r="M467">
        <f>VLOOKUP(J467, [1]Key!$H$2:$K$54, 2)</f>
        <v>3</v>
      </c>
      <c r="N467">
        <f>VLOOKUP("*"&amp;G467&amp;"*",[1]Key!$N$2:$O$6,2,FALSE)</f>
        <v>3</v>
      </c>
      <c r="O467">
        <f>VLOOKUP("*"&amp;G467&amp;"*",[1]Key!$R$2:$S$11,2,FALSE)</f>
        <v>7</v>
      </c>
      <c r="P467">
        <v>4206</v>
      </c>
      <c r="Q467" s="2">
        <v>195000000</v>
      </c>
      <c r="R467" t="s">
        <v>34</v>
      </c>
      <c r="S467">
        <f>VLOOKUP(R467, [1]Key!$U$2:$V$27, 2, FALSE)</f>
        <v>2</v>
      </c>
      <c r="T467">
        <f t="shared" si="58"/>
        <v>0</v>
      </c>
      <c r="U467">
        <f>_xlfn.IFS(C467=2018, VLOOKUP(H467, '[1]State Pop'!$B$2:$G$55,6),C467=2017, VLOOKUP(H467, '[1]State Pop'!$B$2:$F$55,5),C467=2016, VLOOKUP(H467, '[1]State Pop'!$B$2:$F$55,4), C467=2015, VLOOKUP(H467, '[1]State Pop'!$B$2:$F$55,3), C467=2014, VLOOKUP(H467, '[1]State Pop'!$B$2:$F$55,2))</f>
        <v>10429379</v>
      </c>
      <c r="V467">
        <f>_xlfn.IFS(C467=2014,_xlfn.IFS(D467=1,VLOOKUP(H467,[1]Film_Workers!$B$2:$BD$55,2,FALSE),D467=2,VLOOKUP(H467,[1]Film_Workers!$B$2:$BD$55,3,FALSE),D467=3,VLOOKUP(H467,[1]Film_Workers!$B$2:$BD$55,4,FALSE),D467=4,VLOOKUP(H467,[1]Film_Workers!$B$2:$BD$55,5,FALSE),D467=5,VLOOKUP(H467,[1]Film_Workers!$B$2:$BD$55,6,FALSE),D467=6,VLOOKUP(H467,[1]Film_Workers!$B$2:$BD$55,7,FALSE),D467=7,VLOOKUP(H467,[1]Film_Workers!$B$2:$BD$55,8,FALSE),D467=8,VLOOKUP(H467,[1]Film_Workers!$B$2:$BD$55,9,FALSE),D467=9,VLOOKUP(H467,[1]Film_Workers!$B$2:$BD$55,10,FALSE),D467=10,VLOOKUP(H467,[1]Film_Workers!$B$2:$BD$55,11,FALSE),D467=11,VLOOKUP(H467,[1]Film_Workers!$B$2:$BD$55,12,FALSE),D467=12,VLOOKUP(H467,[1]Film_Workers!$B$2:$BD$55,13,FALSE)),C467=2015,_xlfn.IFS(D467=1,VLOOKUP(H467,[1]Film_Workers!$B$2:$BD$55,14,FALSE),D467=2,VLOOKUP(H467,[1]Film_Workers!$B$2:$BD$55,15,FALSE),D467=3,VLOOKUP(H467,[1]Film_Workers!$B$2:$BD$55,16,FALSE),D467=4,VLOOKUP(H467,[1]Film_Workers!$B$2:$BD$55,17,FALSE),D467=5,VLOOKUP(H467,[1]Film_Workers!$B$2:$BD$55,18,FALSE),D467=6,VLOOKUP(H467,[1]Film_Workers!$B$2:$BD$55,19,FALSE),D467=7,VLOOKUP(H467,[1]Film_Workers!$B$2:$BD$55,20,FALSE),D467=8,VLOOKUP(H467,[1]Film_Workers!$B$2:$BD$55,21,FALSE),D467=9,VLOOKUP(H467,[1]Film_Workers!$B$2:$BD$55,22,FALSE),D467=10,VLOOKUP(H467,[1]Film_Workers!$B$2:$BD$55,23,FALSE),D467=11,VLOOKUP(H467,[1]Film_Workers!$B$2:$BD$55,24,FALSE),D467=12,VLOOKUP(H467,[1]Film_Workers!$B$2:$BD$55,25,FALSE)),C467=2016,_xlfn.IFS(D467=1,VLOOKUP(H467,[1]Film_Workers!$B$2:$BD$55,26,FALSE),D467=2,VLOOKUP(H467,[1]Film_Workers!$B$2:$BD$55,27,FALSE),D467=3,VLOOKUP(H467,[1]Film_Workers!$B$2:$BD$55,28,FALSE),D467=4,VLOOKUP(H467,[1]Film_Workers!$B$2:$BD$55,29,FALSE),D467=5,VLOOKUP(H467,[1]Film_Workers!$B$2:$BD$55,30,FALSE),D467=6,VLOOKUP(H467,[1]Film_Workers!$B$2:$BD$55,31,FALSE),D467=7,VLOOKUP(H467,[1]Film_Workers!$B$2:$BD$55,32,FALSE),D467=8,VLOOKUP(H467,[1]Film_Workers!$B$2:$BD$55,33,FALSE),D467=9,VLOOKUP(H467,[1]Film_Workers!$B$2:$BD$55,34,FALSE),D467=10,VLOOKUP(H467,[1]Film_Workers!$B$2:$BD$55,35,FALSE),D467=11,VLOOKUP(H467,[1]Film_Workers!$B$2:$BD$55,36,FALSE),D467=12,VLOOKUP(H467,[1]Film_Workers!$B$2:$BD$55,37,FALSE)),C467=2017,_xlfn.IFS(D467=1,VLOOKUP(H467,[1]Film_Workers!$B$2:$BD$55,38,FALSE),D467=2,VLOOKUP(H467,[1]Film_Workers!$B$2:$BD$55,39,FALSE),D467=3,VLOOKUP(H467,[1]Film_Workers!$B$2:$BD$55,40,FALSE),D467=4,VLOOKUP(H467,[1]Film_Workers!$B$2:$BD$55,41,FALSE),D467=5,VLOOKUP(H467,[1]Film_Workers!$B$2:$BD$55,42,FALSE),D467=6,VLOOKUP(H467,[1]Film_Workers!$B$2:$BD$55,43,FALSE),D467=7,VLOOKUP(H467,[1]Film_Workers!$B$2:$BD$55,43,FALSE),D467=8,VLOOKUP(H467,[1]Film_Workers!$B$2:$BD$55,44,FALSE),D467=9,VLOOKUP(H467,[1]Film_Workers!$B$2:$BD$55,45,FALSE),D467=10,VLOOKUP(H467,[1]Film_Workers!$B$2:$BD$55,46,FALSE),D467=11,VLOOKUP(H467,[1]Film_Workers!$B$2:$BD$55,47,FALSE),D467=12,VLOOKUP(H467,[1]Film_Workers!$B$2:$BD$55,48)),C467=2018,_xlfn.IFS(D467=1,VLOOKUP(H467,[1]Film_Workers!$B$2:$BD$55,49,FALSE),D467=2,VLOOKUP(H467,[1]Film_Workers!$B$2:$BD$55,50,FALSE),D467=3,VLOOKUP(H467,[1]Film_Workers!$B$2:$BD$55,51,FALSE),D467=4,VLOOKUP(H467,[1]Film_Workers!$B$2:$BD$55,52,FALSE),D467=5,VLOOKUP(H467,[1]Film_Workers!$B$2:$BD$55,53,FALSE),D467=6,VLOOKUP(H467,[1]Film_Workers!$B$2:$BD$55,54)))</f>
        <v>13570</v>
      </c>
      <c r="W467">
        <f>_xlfn.IFS(C467=2014,_xlfn.IFS(D467=1,VLOOKUP(H467,[1]Priv_Workers!$B$2:$BD$55,2,FALSE),D467=2,VLOOKUP(H467,[1]Priv_Workers!$B$2:$BD$55,3,FALSE),D467=3,VLOOKUP(H467,[1]Priv_Workers!$B$2:$BD$55,4,FALSE),D467=4,VLOOKUP(H467,[1]Priv_Workers!$B$2:$BD$55,5,FALSE),D467=5,VLOOKUP(H467,[1]Priv_Workers!$B$2:$BD$55,6,FALSE),D467=6,VLOOKUP(H467,[1]Priv_Workers!$B$2:$BD$55,7,FALSE),D467=7,VLOOKUP(H467,[1]Priv_Workers!$B$2:$BD$55,8,FALSE),D467=8,VLOOKUP(H467,[1]Priv_Workers!$B$2:$BD$55,9,FALSE),D467=9,VLOOKUP(H467,[1]Priv_Workers!$B$2:$BD$55,10,FALSE),D467=10,VLOOKUP(H467,[1]Priv_Workers!$B$2:$BD$55,11,FALSE),D467=11,VLOOKUP(H467,[1]Priv_Workers!$B$2:$BD$55,12,FALSE),D467=12,VLOOKUP(H467,[1]Priv_Workers!$B$2:$BD$55,13,FALSE)),C467=2015,_xlfn.IFS(D467=1,VLOOKUP(H467,[1]Priv_Workers!$B$2:$BD$55,14,FALSE),D467=2,VLOOKUP(H467,[1]Priv_Workers!$B$2:$BD$55,15,FALSE),D467=3,VLOOKUP(H467,[1]Priv_Workers!$B$2:$BD$55,16,FALSE),D467=4,VLOOKUP(H467,[1]Priv_Workers!$B$2:$BD$55,17,FALSE),D467=5,VLOOKUP(H467,[1]Priv_Workers!$B$2:$BD$55,18,FALSE),D467=6,VLOOKUP(H467,[1]Priv_Workers!$B$2:$BD$55,19,FALSE),D467=7,VLOOKUP(H467,[1]Priv_Workers!$B$2:$BD$55,20,FALSE),D467=8,VLOOKUP(H467,[1]Priv_Workers!$B$2:$BD$55,21,FALSE),D467=9,VLOOKUP(H467,[1]Priv_Workers!$B$2:$BD$55,22,FALSE),D467=10,VLOOKUP(H467,[1]Priv_Workers!$B$2:$BD$55,23,FALSE),D467=11,VLOOKUP(H467,[1]Priv_Workers!$B$2:$BD$55,24,FALSE),D467=12,VLOOKUP(H467,[1]Priv_Workers!$B$2:$BD$55,25,FALSE)),C467=2016,_xlfn.IFS(D467=1,VLOOKUP(H467,[1]Priv_Workers!$B$2:$BD$55,26,FALSE),D467=2,VLOOKUP(H467,[1]Priv_Workers!$B$2:$BD$55,27,FALSE),D467=3,VLOOKUP(H467,[1]Priv_Workers!$B$2:$BD$55,28,FALSE),D467=4,VLOOKUP(H467,[1]Priv_Workers!$B$2:$BD$55,29,FALSE),D467=5,VLOOKUP(H467,[1]Priv_Workers!$B$2:$BD$55,30,FALSE),D467=6,VLOOKUP(H467,[1]Priv_Workers!$B$2:$BD$55,31,FALSE),D467=7,VLOOKUP(H467,[1]Priv_Workers!$B$2:$BD$55,32,FALSE),D467=8,VLOOKUP(H467,[1]Priv_Workers!$B$2:$BD$55,33,FALSE),D467=9,VLOOKUP(H467,[1]Priv_Workers!$B$2:$BD$55,34,FALSE),D467=10,VLOOKUP(H467,[1]Priv_Workers!$B$2:$BD$55,35,FALSE),D467=11,VLOOKUP(H467,[1]Priv_Workers!$B$2:$BD$55,36,FALSE),D467=12,VLOOKUP(H467,[1]Priv_Workers!$B$2:$BD$55,37,FALSE)),C467=2017,_xlfn.IFS(D467=1,VLOOKUP(H467,[1]Priv_Workers!$B$2:$BD$55,38,FALSE),D467=2,VLOOKUP(H467,[1]Priv_Workers!$B$2:$BD$55,39,FALSE),D467=3,VLOOKUP(H467,[1]Priv_Workers!$B$2:$BD$55,40,FALSE),D467=4,VLOOKUP(H467,[1]Priv_Workers!$B$2:$BD$55,41,FALSE),D467=5,VLOOKUP(H467,[1]Priv_Workers!$B$2:$BD$55,42,FALSE),D467=6,VLOOKUP(H467,[1]Priv_Workers!$B$2:$BD$55,43,FALSE),D467=7,VLOOKUP(H467,[1]Priv_Workers!$B$2:$BD$55,43,FALSE),D467=8,VLOOKUP(H467,[1]Priv_Workers!$B$2:$BD$55,44,FALSE),D467=9,VLOOKUP(H467,[1]Priv_Workers!$B$2:$BD$55,45,FALSE),D467=10,VLOOKUP(H467,[1]Priv_Workers!$B$2:$BD$55,46,FALSE),D467=11,VLOOKUP(H467,[1]Priv_Workers!$B$2:$BD$55,47,FALSE),D467=12,VLOOKUP(H467,[1]Priv_Workers!$B$2:$BD$55,48)),C467=2018,_xlfn.IFS(D467=1,VLOOKUP(H467,[1]Priv_Workers!$B$2:$BD$55,49,FALSE),D467=2,VLOOKUP(H467,[1]Priv_Workers!$B$2:$BD$55,50,FALSE),D467=3,VLOOKUP(H467,[1]Priv_Workers!$B$2:$BD$55,51,FALSE),D467=4,VLOOKUP(H467,[1]Priv_Workers!$B$2:$BD$55,52,FALSE),D467=5,VLOOKUP(H467,[1]Priv_Workers!$B$2:$BD$55,53,FALSE),D467=6,VLOOKUP(H467,[1]Priv_Workers!$B$2:$BD$55,54)))</f>
        <v>3702842</v>
      </c>
      <c r="X467" s="3">
        <f t="shared" si="59"/>
        <v>3.6647526413495363E-3</v>
      </c>
      <c r="Y467" s="2">
        <f>_xlfn.IFS(C467=2014, _xlfn.IFS(E467=1, VLOOKUP(H467, [1]Wage_Info!$B$2:$AH$55, 2, FALSE), E467=2, VLOOKUP(H467, [1]Wage_Info!$B$2:$AH$55, 3, FALSE), E467=3, VLOOKUP(H467, [1]Wage_Info!$B$2:$AH$55, 4, FALSE), E467=4, VLOOKUP(H467, [1]Wage_Info!$B$2:$AH$55, 5, FALSE)), C467=2015, _xlfn.IFS(E467=1, VLOOKUP(H467, [1]Wage_Info!$B$2:$AH$55, 6, FALSE), E467=2, VLOOKUP(H467, [1]Wage_Info!$B$2:$AH$55, 7, FALSE), E467=3, VLOOKUP(H467, [1]Wage_Info!$B$2:$AH$55, 8, FALSE), E467=4, VLOOKUP(H467, [1]Wage_Info!$B$2:$AH$55, 9, FALSE)), C467=2016, _xlfn.IFS(E467=1, VLOOKUP(H467, [1]Wage_Info!$B$2:$AH$55, 10, FALSE), E467=2, VLOOKUP(H467, [1]Wage_Info!$B$2:$AH$55, 11, FALSE), E467=3, VLOOKUP(H467, [1]Wage_Info!$B$2:$AH$55, 12, FALSE), E467=4, VLOOKUP(H467, [1]Wage_Info!$B$2:$AH$55, 13, FALSE)), C467=2017, _xlfn.IFS(E467=1, VLOOKUP(H467, [1]Wage_Info!$B$2:$AH$55, 14, FALSE), E467=2, VLOOKUP(H467, [1]Wage_Info!$B$2:$AH$55, 15, FALSE), E467=3, VLOOKUP(H467, [1]Wage_Info!$B$2:$AH$55, 16, FALSE), E467=4, VLOOKUP(H467, [1]Wage_Info!$B$2:$AH$55, 17, FALSE)), C467 = 2018, _xlfn.IFS(E467=1, VLOOKUP(H467, [1]Wage_Info!$B$2:$AH$55, 18, FALSE), E467=3, VLOOKUP(H467, [1]Wage_Info!$B$2:$AH$55, 19, FALSE)))</f>
        <v>247741313</v>
      </c>
      <c r="Z467" s="2">
        <f>_xlfn.IFS(C467=2014, _xlfn.IFS(E467=1, VLOOKUP(H467, [1]Wage_Info!$B$2:$AL$55, 20, FALSE), E467=2, VLOOKUP(H467, [1]Wage_Info!$B$2:$AL$55, 21, FALSE), E467=3, VLOOKUP(H467, [1]Wage_Info!$B$2:$AL$55, 22, FALSE), E467=4, VLOOKUP(H467, [1]Wage_Info!$B$2:$AL$55, 23, FALSE)), C467=2015, _xlfn.IFS(E467=1, VLOOKUP(H467, [1]Wage_Info!$B$2:$AL$55, 24, FALSE), E467=2, VLOOKUP(H467, [1]Wage_Info!$B$2:$AL$55, 25, FALSE), E467=3, VLOOKUP(H467, [1]Wage_Info!$B$2:$AL$55, 26, FALSE), E467=4, VLOOKUP(H467, [1]Wage_Info!$B$2:$AL$55, 27, FALSE)), C467=2016, _xlfn.IFS(E467=1, VLOOKUP(H467, [1]Wage_Info!$B$2:$AL$55, 28, FALSE), E467=2, VLOOKUP(H467, [1]Wage_Info!$B$2:$AL$55, 29, FALSE), E467=3, VLOOKUP(H467, [1]Wage_Info!$B$2:$AL$55, 30, FALSE), E467=4, VLOOKUP(H467, [1]Wage_Info!$B$2:$AL$55, 31, FALSE)), C467=2017, _xlfn.IFS(E467=1, VLOOKUP(H467, [1]Wage_Info!$B$2:$AL$55, 32, FALSE), E467=2, VLOOKUP(H467, [1]Wage_Info!$B$2:$AL$55, 33, FALSE), E467=3, VLOOKUP(H467, [1]Wage_Info!$B$2:$AL$55, 34, FALSE), E467=4, VLOOKUP(H467, [1]Wage_Info!$B$2:$AL$55, 35, FALSE)), C467 = 2018, _xlfn.IFS(E467=1, VLOOKUP(H467, [1]Wage_Info!$B$2:$AL$55, 36, FALSE), E467=2, VLOOKUP(H467, [1]Wage_Info!$B$2:$AL$55, 37, FALSE)))</f>
        <v>46423700500</v>
      </c>
      <c r="AA467" s="4">
        <f t="shared" si="60"/>
        <v>5.3365266088600581E-3</v>
      </c>
      <c r="AB467">
        <f>[1]Key!C467</f>
        <v>1</v>
      </c>
      <c r="AC467">
        <f t="shared" si="61"/>
        <v>0</v>
      </c>
      <c r="AD467">
        <f t="shared" si="62"/>
        <v>0</v>
      </c>
      <c r="AE467">
        <f t="shared" si="63"/>
        <v>0</v>
      </c>
      <c r="AF467">
        <f>[1]Key!D467</f>
        <v>0</v>
      </c>
    </row>
    <row r="468" spans="1:32" x14ac:dyDescent="0.3">
      <c r="A468">
        <v>467</v>
      </c>
      <c r="B468">
        <v>11</v>
      </c>
      <c r="C468">
        <v>2017</v>
      </c>
      <c r="D468">
        <v>5</v>
      </c>
      <c r="E468">
        <f t="shared" si="56"/>
        <v>2</v>
      </c>
      <c r="F468">
        <v>2018</v>
      </c>
      <c r="G468" t="s">
        <v>32</v>
      </c>
      <c r="H468" s="1">
        <f>VALUE(IF(G468="foreign",53,SUBSTITUTE(G468,G468,VLOOKUP(G468,[1]Key!$G$2:$H$55,2,))))</f>
        <v>53</v>
      </c>
      <c r="I468" t="s">
        <v>97</v>
      </c>
      <c r="J468">
        <f>VALUE(_xlfn.IFS(I468="foreign",53,I468="fictional",54, I468="unspecified", 55, NOT(OR(I468="foreign",I468="fictional")),SUBSTITUTE(I468,I468,VLOOKUP(I468,[1]Key!$G$2:$H$55,2,))))</f>
        <v>54</v>
      </c>
      <c r="K468">
        <f t="shared" si="57"/>
        <v>0</v>
      </c>
      <c r="L468">
        <f>VLOOKUP(H468, [1]Key!$H$2:$K$54, 2)</f>
        <v>0</v>
      </c>
      <c r="M468">
        <f>VLOOKUP(J468, [1]Key!$H$2:$K$54, 2)</f>
        <v>0</v>
      </c>
      <c r="N468">
        <f>VLOOKUP("*"&amp;G468&amp;"*",[1]Key!$N$2:$O$6,2,FALSE)</f>
        <v>0</v>
      </c>
      <c r="O468">
        <f>VLOOKUP("*"&amp;G468&amp;"*",[1]Key!$R$2:$S$11,2,FALSE)</f>
        <v>0</v>
      </c>
      <c r="P468">
        <v>4184</v>
      </c>
      <c r="Q468" s="2">
        <v>200000000</v>
      </c>
      <c r="R468" t="s">
        <v>37</v>
      </c>
      <c r="S468">
        <f>VLOOKUP(R468, [1]Key!$U$2:$V$27, 2, FALSE)</f>
        <v>3</v>
      </c>
      <c r="T468">
        <f t="shared" si="58"/>
        <v>0</v>
      </c>
      <c r="U468">
        <f>_xlfn.IFS(C468=2018, VLOOKUP(H468, '[1]State Pop'!$B$2:$G$55,6),C468=2017, VLOOKUP(H468, '[1]State Pop'!$B$2:$F$55,5),C468=2016, VLOOKUP(H468, '[1]State Pop'!$B$2:$F$55,4), C468=2015, VLOOKUP(H468, '[1]State Pop'!$B$2:$F$55,3), C468=2014, VLOOKUP(H468, '[1]State Pop'!$B$2:$F$55,2))</f>
        <v>0</v>
      </c>
      <c r="V468">
        <f>_xlfn.IFS(C468=2014,_xlfn.IFS(D468=1,VLOOKUP(H468,[1]Film_Workers!$B$2:$BD$55,2,FALSE),D468=2,VLOOKUP(H468,[1]Film_Workers!$B$2:$BD$55,3,FALSE),D468=3,VLOOKUP(H468,[1]Film_Workers!$B$2:$BD$55,4,FALSE),D468=4,VLOOKUP(H468,[1]Film_Workers!$B$2:$BD$55,5,FALSE),D468=5,VLOOKUP(H468,[1]Film_Workers!$B$2:$BD$55,6,FALSE),D468=6,VLOOKUP(H468,[1]Film_Workers!$B$2:$BD$55,7,FALSE),D468=7,VLOOKUP(H468,[1]Film_Workers!$B$2:$BD$55,8,FALSE),D468=8,VLOOKUP(H468,[1]Film_Workers!$B$2:$BD$55,9,FALSE),D468=9,VLOOKUP(H468,[1]Film_Workers!$B$2:$BD$55,10,FALSE),D468=10,VLOOKUP(H468,[1]Film_Workers!$B$2:$BD$55,11,FALSE),D468=11,VLOOKUP(H468,[1]Film_Workers!$B$2:$BD$55,12,FALSE),D468=12,VLOOKUP(H468,[1]Film_Workers!$B$2:$BD$55,13,FALSE)),C468=2015,_xlfn.IFS(D468=1,VLOOKUP(H468,[1]Film_Workers!$B$2:$BD$55,14,FALSE),D468=2,VLOOKUP(H468,[1]Film_Workers!$B$2:$BD$55,15,FALSE),D468=3,VLOOKUP(H468,[1]Film_Workers!$B$2:$BD$55,16,FALSE),D468=4,VLOOKUP(H468,[1]Film_Workers!$B$2:$BD$55,17,FALSE),D468=5,VLOOKUP(H468,[1]Film_Workers!$B$2:$BD$55,18,FALSE),D468=6,VLOOKUP(H468,[1]Film_Workers!$B$2:$BD$55,19,FALSE),D468=7,VLOOKUP(H468,[1]Film_Workers!$B$2:$BD$55,20,FALSE),D468=8,VLOOKUP(H468,[1]Film_Workers!$B$2:$BD$55,21,FALSE),D468=9,VLOOKUP(H468,[1]Film_Workers!$B$2:$BD$55,22,FALSE),D468=10,VLOOKUP(H468,[1]Film_Workers!$B$2:$BD$55,23,FALSE),D468=11,VLOOKUP(H468,[1]Film_Workers!$B$2:$BD$55,24,FALSE),D468=12,VLOOKUP(H468,[1]Film_Workers!$B$2:$BD$55,25,FALSE)),C468=2016,_xlfn.IFS(D468=1,VLOOKUP(H468,[1]Film_Workers!$B$2:$BD$55,26,FALSE),D468=2,VLOOKUP(H468,[1]Film_Workers!$B$2:$BD$55,27,FALSE),D468=3,VLOOKUP(H468,[1]Film_Workers!$B$2:$BD$55,28,FALSE),D468=4,VLOOKUP(H468,[1]Film_Workers!$B$2:$BD$55,29,FALSE),D468=5,VLOOKUP(H468,[1]Film_Workers!$B$2:$BD$55,30,FALSE),D468=6,VLOOKUP(H468,[1]Film_Workers!$B$2:$BD$55,31,FALSE),D468=7,VLOOKUP(H468,[1]Film_Workers!$B$2:$BD$55,32,FALSE),D468=8,VLOOKUP(H468,[1]Film_Workers!$B$2:$BD$55,33,FALSE),D468=9,VLOOKUP(H468,[1]Film_Workers!$B$2:$BD$55,34,FALSE),D468=10,VLOOKUP(H468,[1]Film_Workers!$B$2:$BD$55,35,FALSE),D468=11,VLOOKUP(H468,[1]Film_Workers!$B$2:$BD$55,36,FALSE),D468=12,VLOOKUP(H468,[1]Film_Workers!$B$2:$BD$55,37,FALSE)),C468=2017,_xlfn.IFS(D468=1,VLOOKUP(H468,[1]Film_Workers!$B$2:$BD$55,38,FALSE),D468=2,VLOOKUP(H468,[1]Film_Workers!$B$2:$BD$55,39,FALSE),D468=3,VLOOKUP(H468,[1]Film_Workers!$B$2:$BD$55,40,FALSE),D468=4,VLOOKUP(H468,[1]Film_Workers!$B$2:$BD$55,41,FALSE),D468=5,VLOOKUP(H468,[1]Film_Workers!$B$2:$BD$55,42,FALSE),D468=6,VLOOKUP(H468,[1]Film_Workers!$B$2:$BD$55,43,FALSE),D468=7,VLOOKUP(H468,[1]Film_Workers!$B$2:$BD$55,43,FALSE),D468=8,VLOOKUP(H468,[1]Film_Workers!$B$2:$BD$55,44,FALSE),D468=9,VLOOKUP(H468,[1]Film_Workers!$B$2:$BD$55,45,FALSE),D468=10,VLOOKUP(H468,[1]Film_Workers!$B$2:$BD$55,46,FALSE),D468=11,VLOOKUP(H468,[1]Film_Workers!$B$2:$BD$55,47,FALSE),D468=12,VLOOKUP(H468,[1]Film_Workers!$B$2:$BD$55,48)),C468=2018,_xlfn.IFS(D468=1,VLOOKUP(H468,[1]Film_Workers!$B$2:$BD$55,49,FALSE),D468=2,VLOOKUP(H468,[1]Film_Workers!$B$2:$BD$55,50,FALSE),D468=3,VLOOKUP(H468,[1]Film_Workers!$B$2:$BD$55,51,FALSE),D468=4,VLOOKUP(H468,[1]Film_Workers!$B$2:$BD$55,52,FALSE),D468=5,VLOOKUP(H468,[1]Film_Workers!$B$2:$BD$55,53,FALSE),D468=6,VLOOKUP(H468,[1]Film_Workers!$B$2:$BD$55,54)))</f>
        <v>0</v>
      </c>
      <c r="W468">
        <f>_xlfn.IFS(C468=2014,_xlfn.IFS(D468=1,VLOOKUP(H468,[1]Priv_Workers!$B$2:$BD$55,2,FALSE),D468=2,VLOOKUP(H468,[1]Priv_Workers!$B$2:$BD$55,3,FALSE),D468=3,VLOOKUP(H468,[1]Priv_Workers!$B$2:$BD$55,4,FALSE),D468=4,VLOOKUP(H468,[1]Priv_Workers!$B$2:$BD$55,5,FALSE),D468=5,VLOOKUP(H468,[1]Priv_Workers!$B$2:$BD$55,6,FALSE),D468=6,VLOOKUP(H468,[1]Priv_Workers!$B$2:$BD$55,7,FALSE),D468=7,VLOOKUP(H468,[1]Priv_Workers!$B$2:$BD$55,8,FALSE),D468=8,VLOOKUP(H468,[1]Priv_Workers!$B$2:$BD$55,9,FALSE),D468=9,VLOOKUP(H468,[1]Priv_Workers!$B$2:$BD$55,10,FALSE),D468=10,VLOOKUP(H468,[1]Priv_Workers!$B$2:$BD$55,11,FALSE),D468=11,VLOOKUP(H468,[1]Priv_Workers!$B$2:$BD$55,12,FALSE),D468=12,VLOOKUP(H468,[1]Priv_Workers!$B$2:$BD$55,13,FALSE)),C468=2015,_xlfn.IFS(D468=1,VLOOKUP(H468,[1]Priv_Workers!$B$2:$BD$55,14,FALSE),D468=2,VLOOKUP(H468,[1]Priv_Workers!$B$2:$BD$55,15,FALSE),D468=3,VLOOKUP(H468,[1]Priv_Workers!$B$2:$BD$55,16,FALSE),D468=4,VLOOKUP(H468,[1]Priv_Workers!$B$2:$BD$55,17,FALSE),D468=5,VLOOKUP(H468,[1]Priv_Workers!$B$2:$BD$55,18,FALSE),D468=6,VLOOKUP(H468,[1]Priv_Workers!$B$2:$BD$55,19,FALSE),D468=7,VLOOKUP(H468,[1]Priv_Workers!$B$2:$BD$55,20,FALSE),D468=8,VLOOKUP(H468,[1]Priv_Workers!$B$2:$BD$55,21,FALSE),D468=9,VLOOKUP(H468,[1]Priv_Workers!$B$2:$BD$55,22,FALSE),D468=10,VLOOKUP(H468,[1]Priv_Workers!$B$2:$BD$55,23,FALSE),D468=11,VLOOKUP(H468,[1]Priv_Workers!$B$2:$BD$55,24,FALSE),D468=12,VLOOKUP(H468,[1]Priv_Workers!$B$2:$BD$55,25,FALSE)),C468=2016,_xlfn.IFS(D468=1,VLOOKUP(H468,[1]Priv_Workers!$B$2:$BD$55,26,FALSE),D468=2,VLOOKUP(H468,[1]Priv_Workers!$B$2:$BD$55,27,FALSE),D468=3,VLOOKUP(H468,[1]Priv_Workers!$B$2:$BD$55,28,FALSE),D468=4,VLOOKUP(H468,[1]Priv_Workers!$B$2:$BD$55,29,FALSE),D468=5,VLOOKUP(H468,[1]Priv_Workers!$B$2:$BD$55,30,FALSE),D468=6,VLOOKUP(H468,[1]Priv_Workers!$B$2:$BD$55,31,FALSE),D468=7,VLOOKUP(H468,[1]Priv_Workers!$B$2:$BD$55,32,FALSE),D468=8,VLOOKUP(H468,[1]Priv_Workers!$B$2:$BD$55,33,FALSE),D468=9,VLOOKUP(H468,[1]Priv_Workers!$B$2:$BD$55,34,FALSE),D468=10,VLOOKUP(H468,[1]Priv_Workers!$B$2:$BD$55,35,FALSE),D468=11,VLOOKUP(H468,[1]Priv_Workers!$B$2:$BD$55,36,FALSE),D468=12,VLOOKUP(H468,[1]Priv_Workers!$B$2:$BD$55,37,FALSE)),C468=2017,_xlfn.IFS(D468=1,VLOOKUP(H468,[1]Priv_Workers!$B$2:$BD$55,38,FALSE),D468=2,VLOOKUP(H468,[1]Priv_Workers!$B$2:$BD$55,39,FALSE),D468=3,VLOOKUP(H468,[1]Priv_Workers!$B$2:$BD$55,40,FALSE),D468=4,VLOOKUP(H468,[1]Priv_Workers!$B$2:$BD$55,41,FALSE),D468=5,VLOOKUP(H468,[1]Priv_Workers!$B$2:$BD$55,42,FALSE),D468=6,VLOOKUP(H468,[1]Priv_Workers!$B$2:$BD$55,43,FALSE),D468=7,VLOOKUP(H468,[1]Priv_Workers!$B$2:$BD$55,43,FALSE),D468=8,VLOOKUP(H468,[1]Priv_Workers!$B$2:$BD$55,44,FALSE),D468=9,VLOOKUP(H468,[1]Priv_Workers!$B$2:$BD$55,45,FALSE),D468=10,VLOOKUP(H468,[1]Priv_Workers!$B$2:$BD$55,46,FALSE),D468=11,VLOOKUP(H468,[1]Priv_Workers!$B$2:$BD$55,47,FALSE),D468=12,VLOOKUP(H468,[1]Priv_Workers!$B$2:$BD$55,48)),C468=2018,_xlfn.IFS(D468=1,VLOOKUP(H468,[1]Priv_Workers!$B$2:$BD$55,49,FALSE),D468=2,VLOOKUP(H468,[1]Priv_Workers!$B$2:$BD$55,50,FALSE),D468=3,VLOOKUP(H468,[1]Priv_Workers!$B$2:$BD$55,51,FALSE),D468=4,VLOOKUP(H468,[1]Priv_Workers!$B$2:$BD$55,52,FALSE),D468=5,VLOOKUP(H468,[1]Priv_Workers!$B$2:$BD$55,53,FALSE),D468=6,VLOOKUP(H468,[1]Priv_Workers!$B$2:$BD$55,54)))</f>
        <v>0</v>
      </c>
      <c r="X468" s="3" t="e">
        <f t="shared" si="59"/>
        <v>#DIV/0!</v>
      </c>
      <c r="Y468" s="2">
        <f>_xlfn.IFS(C468=2014, _xlfn.IFS(E468=1, VLOOKUP(H468, [1]Wage_Info!$B$2:$AH$55, 2, FALSE), E468=2, VLOOKUP(H468, [1]Wage_Info!$B$2:$AH$55, 3, FALSE), E468=3, VLOOKUP(H468, [1]Wage_Info!$B$2:$AH$55, 4, FALSE), E468=4, VLOOKUP(H468, [1]Wage_Info!$B$2:$AH$55, 5, FALSE)), C468=2015, _xlfn.IFS(E468=1, VLOOKUP(H468, [1]Wage_Info!$B$2:$AH$55, 6, FALSE), E468=2, VLOOKUP(H468, [1]Wage_Info!$B$2:$AH$55, 7, FALSE), E468=3, VLOOKUP(H468, [1]Wage_Info!$B$2:$AH$55, 8, FALSE), E468=4, VLOOKUP(H468, [1]Wage_Info!$B$2:$AH$55, 9, FALSE)), C468=2016, _xlfn.IFS(E468=1, VLOOKUP(H468, [1]Wage_Info!$B$2:$AH$55, 10, FALSE), E468=2, VLOOKUP(H468, [1]Wage_Info!$B$2:$AH$55, 11, FALSE), E468=3, VLOOKUP(H468, [1]Wage_Info!$B$2:$AH$55, 12, FALSE), E468=4, VLOOKUP(H468, [1]Wage_Info!$B$2:$AH$55, 13, FALSE)), C468=2017, _xlfn.IFS(E468=1, VLOOKUP(H468, [1]Wage_Info!$B$2:$AH$55, 14, FALSE), E468=2, VLOOKUP(H468, [1]Wage_Info!$B$2:$AH$55, 15, FALSE), E468=3, VLOOKUP(H468, [1]Wage_Info!$B$2:$AH$55, 16, FALSE), E468=4, VLOOKUP(H468, [1]Wage_Info!$B$2:$AH$55, 17, FALSE)), C468 = 2018, _xlfn.IFS(E468=1, VLOOKUP(H468, [1]Wage_Info!$B$2:$AH$55, 18, FALSE), E468=3, VLOOKUP(H468, [1]Wage_Info!$B$2:$AH$55, 19, FALSE)))</f>
        <v>0</v>
      </c>
      <c r="Z468" s="2">
        <f>_xlfn.IFS(C468=2014, _xlfn.IFS(E468=1, VLOOKUP(H468, [1]Wage_Info!$B$2:$AL$55, 20, FALSE), E468=2, VLOOKUP(H468, [1]Wage_Info!$B$2:$AL$55, 21, FALSE), E468=3, VLOOKUP(H468, [1]Wage_Info!$B$2:$AL$55, 22, FALSE), E468=4, VLOOKUP(H468, [1]Wage_Info!$B$2:$AL$55, 23, FALSE)), C468=2015, _xlfn.IFS(E468=1, VLOOKUP(H468, [1]Wage_Info!$B$2:$AL$55, 24, FALSE), E468=2, VLOOKUP(H468, [1]Wage_Info!$B$2:$AL$55, 25, FALSE), E468=3, VLOOKUP(H468, [1]Wage_Info!$B$2:$AL$55, 26, FALSE), E468=4, VLOOKUP(H468, [1]Wage_Info!$B$2:$AL$55, 27, FALSE)), C468=2016, _xlfn.IFS(E468=1, VLOOKUP(H468, [1]Wage_Info!$B$2:$AL$55, 28, FALSE), E468=2, VLOOKUP(H468, [1]Wage_Info!$B$2:$AL$55, 29, FALSE), E468=3, VLOOKUP(H468, [1]Wage_Info!$B$2:$AL$55, 30, FALSE), E468=4, VLOOKUP(H468, [1]Wage_Info!$B$2:$AL$55, 31, FALSE)), C468=2017, _xlfn.IFS(E468=1, VLOOKUP(H468, [1]Wage_Info!$B$2:$AL$55, 32, FALSE), E468=2, VLOOKUP(H468, [1]Wage_Info!$B$2:$AL$55, 33, FALSE), E468=3, VLOOKUP(H468, [1]Wage_Info!$B$2:$AL$55, 34, FALSE), E468=4, VLOOKUP(H468, [1]Wage_Info!$B$2:$AL$55, 35, FALSE)), C468 = 2018, _xlfn.IFS(E468=1, VLOOKUP(H468, [1]Wage_Info!$B$2:$AL$55, 36, FALSE), E468=2, VLOOKUP(H468, [1]Wage_Info!$B$2:$AL$55, 37, FALSE)))</f>
        <v>0</v>
      </c>
      <c r="AA468" s="4" t="e">
        <f t="shared" si="60"/>
        <v>#DIV/0!</v>
      </c>
      <c r="AB468">
        <f>[1]Key!C468</f>
        <v>1</v>
      </c>
      <c r="AC468">
        <f t="shared" si="61"/>
        <v>0</v>
      </c>
      <c r="AD468">
        <f t="shared" si="62"/>
        <v>0</v>
      </c>
      <c r="AE468">
        <f t="shared" si="63"/>
        <v>0</v>
      </c>
      <c r="AF468">
        <f>[1]Key!D468</f>
        <v>0</v>
      </c>
    </row>
    <row r="469" spans="1:32" x14ac:dyDescent="0.3">
      <c r="A469">
        <v>468</v>
      </c>
      <c r="B469">
        <v>12</v>
      </c>
      <c r="C469">
        <v>2017</v>
      </c>
      <c r="D469">
        <v>7</v>
      </c>
      <c r="E469">
        <f t="shared" si="56"/>
        <v>3</v>
      </c>
      <c r="F469">
        <v>2018</v>
      </c>
      <c r="G469" t="s">
        <v>32</v>
      </c>
      <c r="H469" s="1">
        <f>VALUE(IF(G469="foreign",53,SUBSTITUTE(G469,G469,VLOOKUP(G469,[1]Key!$G$2:$H$55,2,))))</f>
        <v>53</v>
      </c>
      <c r="I469" t="s">
        <v>62</v>
      </c>
      <c r="J469">
        <f>VALUE(_xlfn.IFS(I469="foreign",53,I469="fictional",54, I469="unspecified", 55, NOT(OR(I469="foreign",I469="fictional")),SUBSTITUTE(I469,I469,VLOOKUP(I469,[1]Key!$G$2:$H$55,2,))))</f>
        <v>53</v>
      </c>
      <c r="K469">
        <f t="shared" si="57"/>
        <v>1</v>
      </c>
      <c r="L469">
        <f>VLOOKUP(H469, [1]Key!$H$2:$K$54, 2)</f>
        <v>0</v>
      </c>
      <c r="M469">
        <f>VLOOKUP(J469, [1]Key!$H$2:$K$54, 2)</f>
        <v>0</v>
      </c>
      <c r="N469">
        <f>VLOOKUP("*"&amp;G469&amp;"*",[1]Key!$N$2:$O$6,2,FALSE)</f>
        <v>0</v>
      </c>
      <c r="O469">
        <f>VLOOKUP("*"&amp;G469&amp;"*",[1]Key!$R$2:$S$11,2,FALSE)</f>
        <v>0</v>
      </c>
      <c r="P469">
        <v>4163</v>
      </c>
      <c r="Q469" s="2">
        <v>200000000</v>
      </c>
      <c r="R469" t="s">
        <v>37</v>
      </c>
      <c r="S469">
        <f>VLOOKUP(R469, [1]Key!$U$2:$V$27, 2, FALSE)</f>
        <v>3</v>
      </c>
      <c r="T469">
        <f t="shared" si="58"/>
        <v>0</v>
      </c>
      <c r="U469">
        <f>_xlfn.IFS(C469=2018, VLOOKUP(H469, '[1]State Pop'!$B$2:$G$55,6),C469=2017, VLOOKUP(H469, '[1]State Pop'!$B$2:$F$55,5),C469=2016, VLOOKUP(H469, '[1]State Pop'!$B$2:$F$55,4), C469=2015, VLOOKUP(H469, '[1]State Pop'!$B$2:$F$55,3), C469=2014, VLOOKUP(H469, '[1]State Pop'!$B$2:$F$55,2))</f>
        <v>0</v>
      </c>
      <c r="V469">
        <f>_xlfn.IFS(C469=2014,_xlfn.IFS(D469=1,VLOOKUP(H469,[1]Film_Workers!$B$2:$BD$55,2,FALSE),D469=2,VLOOKUP(H469,[1]Film_Workers!$B$2:$BD$55,3,FALSE),D469=3,VLOOKUP(H469,[1]Film_Workers!$B$2:$BD$55,4,FALSE),D469=4,VLOOKUP(H469,[1]Film_Workers!$B$2:$BD$55,5,FALSE),D469=5,VLOOKUP(H469,[1]Film_Workers!$B$2:$BD$55,6,FALSE),D469=6,VLOOKUP(H469,[1]Film_Workers!$B$2:$BD$55,7,FALSE),D469=7,VLOOKUP(H469,[1]Film_Workers!$B$2:$BD$55,8,FALSE),D469=8,VLOOKUP(H469,[1]Film_Workers!$B$2:$BD$55,9,FALSE),D469=9,VLOOKUP(H469,[1]Film_Workers!$B$2:$BD$55,10,FALSE),D469=10,VLOOKUP(H469,[1]Film_Workers!$B$2:$BD$55,11,FALSE),D469=11,VLOOKUP(H469,[1]Film_Workers!$B$2:$BD$55,12,FALSE),D469=12,VLOOKUP(H469,[1]Film_Workers!$B$2:$BD$55,13,FALSE)),C469=2015,_xlfn.IFS(D469=1,VLOOKUP(H469,[1]Film_Workers!$B$2:$BD$55,14,FALSE),D469=2,VLOOKUP(H469,[1]Film_Workers!$B$2:$BD$55,15,FALSE),D469=3,VLOOKUP(H469,[1]Film_Workers!$B$2:$BD$55,16,FALSE),D469=4,VLOOKUP(H469,[1]Film_Workers!$B$2:$BD$55,17,FALSE),D469=5,VLOOKUP(H469,[1]Film_Workers!$B$2:$BD$55,18,FALSE),D469=6,VLOOKUP(H469,[1]Film_Workers!$B$2:$BD$55,19,FALSE),D469=7,VLOOKUP(H469,[1]Film_Workers!$B$2:$BD$55,20,FALSE),D469=8,VLOOKUP(H469,[1]Film_Workers!$B$2:$BD$55,21,FALSE),D469=9,VLOOKUP(H469,[1]Film_Workers!$B$2:$BD$55,22,FALSE),D469=10,VLOOKUP(H469,[1]Film_Workers!$B$2:$BD$55,23,FALSE),D469=11,VLOOKUP(H469,[1]Film_Workers!$B$2:$BD$55,24,FALSE),D469=12,VLOOKUP(H469,[1]Film_Workers!$B$2:$BD$55,25,FALSE)),C469=2016,_xlfn.IFS(D469=1,VLOOKUP(H469,[1]Film_Workers!$B$2:$BD$55,26,FALSE),D469=2,VLOOKUP(H469,[1]Film_Workers!$B$2:$BD$55,27,FALSE),D469=3,VLOOKUP(H469,[1]Film_Workers!$B$2:$BD$55,28,FALSE),D469=4,VLOOKUP(H469,[1]Film_Workers!$B$2:$BD$55,29,FALSE),D469=5,VLOOKUP(H469,[1]Film_Workers!$B$2:$BD$55,30,FALSE),D469=6,VLOOKUP(H469,[1]Film_Workers!$B$2:$BD$55,31,FALSE),D469=7,VLOOKUP(H469,[1]Film_Workers!$B$2:$BD$55,32,FALSE),D469=8,VLOOKUP(H469,[1]Film_Workers!$B$2:$BD$55,33,FALSE),D469=9,VLOOKUP(H469,[1]Film_Workers!$B$2:$BD$55,34,FALSE),D469=10,VLOOKUP(H469,[1]Film_Workers!$B$2:$BD$55,35,FALSE),D469=11,VLOOKUP(H469,[1]Film_Workers!$B$2:$BD$55,36,FALSE),D469=12,VLOOKUP(H469,[1]Film_Workers!$B$2:$BD$55,37,FALSE)),C469=2017,_xlfn.IFS(D469=1,VLOOKUP(H469,[1]Film_Workers!$B$2:$BD$55,38,FALSE),D469=2,VLOOKUP(H469,[1]Film_Workers!$B$2:$BD$55,39,FALSE),D469=3,VLOOKUP(H469,[1]Film_Workers!$B$2:$BD$55,40,FALSE),D469=4,VLOOKUP(H469,[1]Film_Workers!$B$2:$BD$55,41,FALSE),D469=5,VLOOKUP(H469,[1]Film_Workers!$B$2:$BD$55,42,FALSE),D469=6,VLOOKUP(H469,[1]Film_Workers!$B$2:$BD$55,43,FALSE),D469=7,VLOOKUP(H469,[1]Film_Workers!$B$2:$BD$55,43,FALSE),D469=8,VLOOKUP(H469,[1]Film_Workers!$B$2:$BD$55,44,FALSE),D469=9,VLOOKUP(H469,[1]Film_Workers!$B$2:$BD$55,45,FALSE),D469=10,VLOOKUP(H469,[1]Film_Workers!$B$2:$BD$55,46,FALSE),D469=11,VLOOKUP(H469,[1]Film_Workers!$B$2:$BD$55,47,FALSE),D469=12,VLOOKUP(H469,[1]Film_Workers!$B$2:$BD$55,48)),C469=2018,_xlfn.IFS(D469=1,VLOOKUP(H469,[1]Film_Workers!$B$2:$BD$55,49,FALSE),D469=2,VLOOKUP(H469,[1]Film_Workers!$B$2:$BD$55,50,FALSE),D469=3,VLOOKUP(H469,[1]Film_Workers!$B$2:$BD$55,51,FALSE),D469=4,VLOOKUP(H469,[1]Film_Workers!$B$2:$BD$55,52,FALSE),D469=5,VLOOKUP(H469,[1]Film_Workers!$B$2:$BD$55,53,FALSE),D469=6,VLOOKUP(H469,[1]Film_Workers!$B$2:$BD$55,54)))</f>
        <v>0</v>
      </c>
      <c r="W469">
        <f>_xlfn.IFS(C469=2014,_xlfn.IFS(D469=1,VLOOKUP(H469,[1]Priv_Workers!$B$2:$BD$55,2,FALSE),D469=2,VLOOKUP(H469,[1]Priv_Workers!$B$2:$BD$55,3,FALSE),D469=3,VLOOKUP(H469,[1]Priv_Workers!$B$2:$BD$55,4,FALSE),D469=4,VLOOKUP(H469,[1]Priv_Workers!$B$2:$BD$55,5,FALSE),D469=5,VLOOKUP(H469,[1]Priv_Workers!$B$2:$BD$55,6,FALSE),D469=6,VLOOKUP(H469,[1]Priv_Workers!$B$2:$BD$55,7,FALSE),D469=7,VLOOKUP(H469,[1]Priv_Workers!$B$2:$BD$55,8,FALSE),D469=8,VLOOKUP(H469,[1]Priv_Workers!$B$2:$BD$55,9,FALSE),D469=9,VLOOKUP(H469,[1]Priv_Workers!$B$2:$BD$55,10,FALSE),D469=10,VLOOKUP(H469,[1]Priv_Workers!$B$2:$BD$55,11,FALSE),D469=11,VLOOKUP(H469,[1]Priv_Workers!$B$2:$BD$55,12,FALSE),D469=12,VLOOKUP(H469,[1]Priv_Workers!$B$2:$BD$55,13,FALSE)),C469=2015,_xlfn.IFS(D469=1,VLOOKUP(H469,[1]Priv_Workers!$B$2:$BD$55,14,FALSE),D469=2,VLOOKUP(H469,[1]Priv_Workers!$B$2:$BD$55,15,FALSE),D469=3,VLOOKUP(H469,[1]Priv_Workers!$B$2:$BD$55,16,FALSE),D469=4,VLOOKUP(H469,[1]Priv_Workers!$B$2:$BD$55,17,FALSE),D469=5,VLOOKUP(H469,[1]Priv_Workers!$B$2:$BD$55,18,FALSE),D469=6,VLOOKUP(H469,[1]Priv_Workers!$B$2:$BD$55,19,FALSE),D469=7,VLOOKUP(H469,[1]Priv_Workers!$B$2:$BD$55,20,FALSE),D469=8,VLOOKUP(H469,[1]Priv_Workers!$B$2:$BD$55,21,FALSE),D469=9,VLOOKUP(H469,[1]Priv_Workers!$B$2:$BD$55,22,FALSE),D469=10,VLOOKUP(H469,[1]Priv_Workers!$B$2:$BD$55,23,FALSE),D469=11,VLOOKUP(H469,[1]Priv_Workers!$B$2:$BD$55,24,FALSE),D469=12,VLOOKUP(H469,[1]Priv_Workers!$B$2:$BD$55,25,FALSE)),C469=2016,_xlfn.IFS(D469=1,VLOOKUP(H469,[1]Priv_Workers!$B$2:$BD$55,26,FALSE),D469=2,VLOOKUP(H469,[1]Priv_Workers!$B$2:$BD$55,27,FALSE),D469=3,VLOOKUP(H469,[1]Priv_Workers!$B$2:$BD$55,28,FALSE),D469=4,VLOOKUP(H469,[1]Priv_Workers!$B$2:$BD$55,29,FALSE),D469=5,VLOOKUP(H469,[1]Priv_Workers!$B$2:$BD$55,30,FALSE),D469=6,VLOOKUP(H469,[1]Priv_Workers!$B$2:$BD$55,31,FALSE),D469=7,VLOOKUP(H469,[1]Priv_Workers!$B$2:$BD$55,32,FALSE),D469=8,VLOOKUP(H469,[1]Priv_Workers!$B$2:$BD$55,33,FALSE),D469=9,VLOOKUP(H469,[1]Priv_Workers!$B$2:$BD$55,34,FALSE),D469=10,VLOOKUP(H469,[1]Priv_Workers!$B$2:$BD$55,35,FALSE),D469=11,VLOOKUP(H469,[1]Priv_Workers!$B$2:$BD$55,36,FALSE),D469=12,VLOOKUP(H469,[1]Priv_Workers!$B$2:$BD$55,37,FALSE)),C469=2017,_xlfn.IFS(D469=1,VLOOKUP(H469,[1]Priv_Workers!$B$2:$BD$55,38,FALSE),D469=2,VLOOKUP(H469,[1]Priv_Workers!$B$2:$BD$55,39,FALSE),D469=3,VLOOKUP(H469,[1]Priv_Workers!$B$2:$BD$55,40,FALSE),D469=4,VLOOKUP(H469,[1]Priv_Workers!$B$2:$BD$55,41,FALSE),D469=5,VLOOKUP(H469,[1]Priv_Workers!$B$2:$BD$55,42,FALSE),D469=6,VLOOKUP(H469,[1]Priv_Workers!$B$2:$BD$55,43,FALSE),D469=7,VLOOKUP(H469,[1]Priv_Workers!$B$2:$BD$55,43,FALSE),D469=8,VLOOKUP(H469,[1]Priv_Workers!$B$2:$BD$55,44,FALSE),D469=9,VLOOKUP(H469,[1]Priv_Workers!$B$2:$BD$55,45,FALSE),D469=10,VLOOKUP(H469,[1]Priv_Workers!$B$2:$BD$55,46,FALSE),D469=11,VLOOKUP(H469,[1]Priv_Workers!$B$2:$BD$55,47,FALSE),D469=12,VLOOKUP(H469,[1]Priv_Workers!$B$2:$BD$55,48)),C469=2018,_xlfn.IFS(D469=1,VLOOKUP(H469,[1]Priv_Workers!$B$2:$BD$55,49,FALSE),D469=2,VLOOKUP(H469,[1]Priv_Workers!$B$2:$BD$55,50,FALSE),D469=3,VLOOKUP(H469,[1]Priv_Workers!$B$2:$BD$55,51,FALSE),D469=4,VLOOKUP(H469,[1]Priv_Workers!$B$2:$BD$55,52,FALSE),D469=5,VLOOKUP(H469,[1]Priv_Workers!$B$2:$BD$55,53,FALSE),D469=6,VLOOKUP(H469,[1]Priv_Workers!$B$2:$BD$55,54)))</f>
        <v>0</v>
      </c>
      <c r="X469" s="3" t="e">
        <f t="shared" si="59"/>
        <v>#DIV/0!</v>
      </c>
      <c r="Y469" s="2">
        <f>_xlfn.IFS(C469=2014, _xlfn.IFS(E469=1, VLOOKUP(H469, [1]Wage_Info!$B$2:$AH$55, 2, FALSE), E469=2, VLOOKUP(H469, [1]Wage_Info!$B$2:$AH$55, 3, FALSE), E469=3, VLOOKUP(H469, [1]Wage_Info!$B$2:$AH$55, 4, FALSE), E469=4, VLOOKUP(H469, [1]Wage_Info!$B$2:$AH$55, 5, FALSE)), C469=2015, _xlfn.IFS(E469=1, VLOOKUP(H469, [1]Wage_Info!$B$2:$AH$55, 6, FALSE), E469=2, VLOOKUP(H469, [1]Wage_Info!$B$2:$AH$55, 7, FALSE), E469=3, VLOOKUP(H469, [1]Wage_Info!$B$2:$AH$55, 8, FALSE), E469=4, VLOOKUP(H469, [1]Wage_Info!$B$2:$AH$55, 9, FALSE)), C469=2016, _xlfn.IFS(E469=1, VLOOKUP(H469, [1]Wage_Info!$B$2:$AH$55, 10, FALSE), E469=2, VLOOKUP(H469, [1]Wage_Info!$B$2:$AH$55, 11, FALSE), E469=3, VLOOKUP(H469, [1]Wage_Info!$B$2:$AH$55, 12, FALSE), E469=4, VLOOKUP(H469, [1]Wage_Info!$B$2:$AH$55, 13, FALSE)), C469=2017, _xlfn.IFS(E469=1, VLOOKUP(H469, [1]Wage_Info!$B$2:$AH$55, 14, FALSE), E469=2, VLOOKUP(H469, [1]Wage_Info!$B$2:$AH$55, 15, FALSE), E469=3, VLOOKUP(H469, [1]Wage_Info!$B$2:$AH$55, 16, FALSE), E469=4, VLOOKUP(H469, [1]Wage_Info!$B$2:$AH$55, 17, FALSE)), C469 = 2018, _xlfn.IFS(E469=1, VLOOKUP(H469, [1]Wage_Info!$B$2:$AH$55, 18, FALSE), E469=3, VLOOKUP(H469, [1]Wage_Info!$B$2:$AH$55, 19, FALSE)))</f>
        <v>0</v>
      </c>
      <c r="Z469" s="2">
        <f>_xlfn.IFS(C469=2014, _xlfn.IFS(E469=1, VLOOKUP(H469, [1]Wage_Info!$B$2:$AL$55, 20, FALSE), E469=2, VLOOKUP(H469, [1]Wage_Info!$B$2:$AL$55, 21, FALSE), E469=3, VLOOKUP(H469, [1]Wage_Info!$B$2:$AL$55, 22, FALSE), E469=4, VLOOKUP(H469, [1]Wage_Info!$B$2:$AL$55, 23, FALSE)), C469=2015, _xlfn.IFS(E469=1, VLOOKUP(H469, [1]Wage_Info!$B$2:$AL$55, 24, FALSE), E469=2, VLOOKUP(H469, [1]Wage_Info!$B$2:$AL$55, 25, FALSE), E469=3, VLOOKUP(H469, [1]Wage_Info!$B$2:$AL$55, 26, FALSE), E469=4, VLOOKUP(H469, [1]Wage_Info!$B$2:$AL$55, 27, FALSE)), C469=2016, _xlfn.IFS(E469=1, VLOOKUP(H469, [1]Wage_Info!$B$2:$AL$55, 28, FALSE), E469=2, VLOOKUP(H469, [1]Wage_Info!$B$2:$AL$55, 29, FALSE), E469=3, VLOOKUP(H469, [1]Wage_Info!$B$2:$AL$55, 30, FALSE), E469=4, VLOOKUP(H469, [1]Wage_Info!$B$2:$AL$55, 31, FALSE)), C469=2017, _xlfn.IFS(E469=1, VLOOKUP(H469, [1]Wage_Info!$B$2:$AL$55, 32, FALSE), E469=2, VLOOKUP(H469, [1]Wage_Info!$B$2:$AL$55, 33, FALSE), E469=3, VLOOKUP(H469, [1]Wage_Info!$B$2:$AL$55, 34, FALSE), E469=4, VLOOKUP(H469, [1]Wage_Info!$B$2:$AL$55, 35, FALSE)), C469 = 2018, _xlfn.IFS(E469=1, VLOOKUP(H469, [1]Wage_Info!$B$2:$AL$55, 36, FALSE), E469=2, VLOOKUP(H469, [1]Wage_Info!$B$2:$AL$55, 37, FALSE)))</f>
        <v>0</v>
      </c>
      <c r="AA469" s="4" t="e">
        <f t="shared" si="60"/>
        <v>#DIV/0!</v>
      </c>
      <c r="AB469">
        <f>[1]Key!C469</f>
        <v>1</v>
      </c>
      <c r="AC469">
        <f t="shared" si="61"/>
        <v>0</v>
      </c>
      <c r="AD469">
        <f t="shared" si="62"/>
        <v>0</v>
      </c>
      <c r="AE469">
        <f t="shared" si="63"/>
        <v>0</v>
      </c>
      <c r="AF469">
        <f>[1]Key!D469</f>
        <v>0</v>
      </c>
    </row>
    <row r="470" spans="1:32" x14ac:dyDescent="0.3">
      <c r="A470">
        <v>469</v>
      </c>
      <c r="B470">
        <v>13</v>
      </c>
      <c r="C470">
        <v>2016</v>
      </c>
      <c r="D470">
        <v>10</v>
      </c>
      <c r="E470">
        <f t="shared" si="56"/>
        <v>4</v>
      </c>
      <c r="F470">
        <v>2018</v>
      </c>
      <c r="G470" t="s">
        <v>64</v>
      </c>
      <c r="H470" s="1">
        <f>VALUE(IF(G470="foreign",53,SUBSTITUTE(G470,G470,VLOOKUP(G470,[1]Key!$G$2:$H$55,2,))))</f>
        <v>33</v>
      </c>
      <c r="I470" t="s">
        <v>64</v>
      </c>
      <c r="J470">
        <f>VALUE(_xlfn.IFS(I470="foreign",53,I470="fictional",54, I470="unspecified", 55, NOT(OR(I470="foreign",I470="fictional")),SUBSTITUTE(I470,I470,VLOOKUP(I470,[1]Key!$G$2:$H$55,2,))))</f>
        <v>33</v>
      </c>
      <c r="K470">
        <f t="shared" si="57"/>
        <v>1</v>
      </c>
      <c r="L470">
        <f>VLOOKUP(H470, [1]Key!$H$2:$K$54, 2)</f>
        <v>3</v>
      </c>
      <c r="M470">
        <f>VLOOKUP(J470, [1]Key!$H$2:$K$54, 2)</f>
        <v>3</v>
      </c>
      <c r="N470">
        <f>VLOOKUP("*"&amp;G470&amp;"*",[1]Key!$N$2:$O$6,2,FALSE)</f>
        <v>2</v>
      </c>
      <c r="O470">
        <f>VLOOKUP("*"&amp;G470&amp;"*",[1]Key!$R$2:$S$11,2,FALSE)</f>
        <v>3</v>
      </c>
      <c r="P470">
        <v>4145</v>
      </c>
      <c r="Q470" s="2">
        <v>70000000</v>
      </c>
      <c r="R470" t="s">
        <v>37</v>
      </c>
      <c r="S470">
        <f>VLOOKUP(R470, [1]Key!$U$2:$V$27, 2, FALSE)</f>
        <v>3</v>
      </c>
      <c r="T470">
        <f t="shared" si="58"/>
        <v>0</v>
      </c>
      <c r="U470">
        <f>_xlfn.IFS(C470=2018, VLOOKUP(H470, '[1]State Pop'!$B$2:$G$55,6),C470=2017, VLOOKUP(H470, '[1]State Pop'!$B$2:$F$55,5),C470=2016, VLOOKUP(H470, '[1]State Pop'!$B$2:$F$55,4), C470=2015, VLOOKUP(H470, '[1]State Pop'!$B$2:$F$55,3), C470=2014, VLOOKUP(H470, '[1]State Pop'!$B$2:$F$55,2))</f>
        <v>19836286</v>
      </c>
      <c r="V470">
        <f>_xlfn.IFS(C470=2014,_xlfn.IFS(D470=1,VLOOKUP(H470,[1]Film_Workers!$B$2:$BD$55,2,FALSE),D470=2,VLOOKUP(H470,[1]Film_Workers!$B$2:$BD$55,3,FALSE),D470=3,VLOOKUP(H470,[1]Film_Workers!$B$2:$BD$55,4,FALSE),D470=4,VLOOKUP(H470,[1]Film_Workers!$B$2:$BD$55,5,FALSE),D470=5,VLOOKUP(H470,[1]Film_Workers!$B$2:$BD$55,6,FALSE),D470=6,VLOOKUP(H470,[1]Film_Workers!$B$2:$BD$55,7,FALSE),D470=7,VLOOKUP(H470,[1]Film_Workers!$B$2:$BD$55,8,FALSE),D470=8,VLOOKUP(H470,[1]Film_Workers!$B$2:$BD$55,9,FALSE),D470=9,VLOOKUP(H470,[1]Film_Workers!$B$2:$BD$55,10,FALSE),D470=10,VLOOKUP(H470,[1]Film_Workers!$B$2:$BD$55,11,FALSE),D470=11,VLOOKUP(H470,[1]Film_Workers!$B$2:$BD$55,12,FALSE),D470=12,VLOOKUP(H470,[1]Film_Workers!$B$2:$BD$55,13,FALSE)),C470=2015,_xlfn.IFS(D470=1,VLOOKUP(H470,[1]Film_Workers!$B$2:$BD$55,14,FALSE),D470=2,VLOOKUP(H470,[1]Film_Workers!$B$2:$BD$55,15,FALSE),D470=3,VLOOKUP(H470,[1]Film_Workers!$B$2:$BD$55,16,FALSE),D470=4,VLOOKUP(H470,[1]Film_Workers!$B$2:$BD$55,17,FALSE),D470=5,VLOOKUP(H470,[1]Film_Workers!$B$2:$BD$55,18,FALSE),D470=6,VLOOKUP(H470,[1]Film_Workers!$B$2:$BD$55,19,FALSE),D470=7,VLOOKUP(H470,[1]Film_Workers!$B$2:$BD$55,20,FALSE),D470=8,VLOOKUP(H470,[1]Film_Workers!$B$2:$BD$55,21,FALSE),D470=9,VLOOKUP(H470,[1]Film_Workers!$B$2:$BD$55,22,FALSE),D470=10,VLOOKUP(H470,[1]Film_Workers!$B$2:$BD$55,23,FALSE),D470=11,VLOOKUP(H470,[1]Film_Workers!$B$2:$BD$55,24,FALSE),D470=12,VLOOKUP(H470,[1]Film_Workers!$B$2:$BD$55,25,FALSE)),C470=2016,_xlfn.IFS(D470=1,VLOOKUP(H470,[1]Film_Workers!$B$2:$BD$55,26,FALSE),D470=2,VLOOKUP(H470,[1]Film_Workers!$B$2:$BD$55,27,FALSE),D470=3,VLOOKUP(H470,[1]Film_Workers!$B$2:$BD$55,28,FALSE),D470=4,VLOOKUP(H470,[1]Film_Workers!$B$2:$BD$55,29,FALSE),D470=5,VLOOKUP(H470,[1]Film_Workers!$B$2:$BD$55,30,FALSE),D470=6,VLOOKUP(H470,[1]Film_Workers!$B$2:$BD$55,31,FALSE),D470=7,VLOOKUP(H470,[1]Film_Workers!$B$2:$BD$55,32,FALSE),D470=8,VLOOKUP(H470,[1]Film_Workers!$B$2:$BD$55,33,FALSE),D470=9,VLOOKUP(H470,[1]Film_Workers!$B$2:$BD$55,34,FALSE),D470=10,VLOOKUP(H470,[1]Film_Workers!$B$2:$BD$55,35,FALSE),D470=11,VLOOKUP(H470,[1]Film_Workers!$B$2:$BD$55,36,FALSE),D470=12,VLOOKUP(H470,[1]Film_Workers!$B$2:$BD$55,37,FALSE)),C470=2017,_xlfn.IFS(D470=1,VLOOKUP(H470,[1]Film_Workers!$B$2:$BD$55,38,FALSE),D470=2,VLOOKUP(H470,[1]Film_Workers!$B$2:$BD$55,39,FALSE),D470=3,VLOOKUP(H470,[1]Film_Workers!$B$2:$BD$55,40,FALSE),D470=4,VLOOKUP(H470,[1]Film_Workers!$B$2:$BD$55,41,FALSE),D470=5,VLOOKUP(H470,[1]Film_Workers!$B$2:$BD$55,42,FALSE),D470=6,VLOOKUP(H470,[1]Film_Workers!$B$2:$BD$55,43,FALSE),D470=7,VLOOKUP(H470,[1]Film_Workers!$B$2:$BD$55,43,FALSE),D470=8,VLOOKUP(H470,[1]Film_Workers!$B$2:$BD$55,44,FALSE),D470=9,VLOOKUP(H470,[1]Film_Workers!$B$2:$BD$55,45,FALSE),D470=10,VLOOKUP(H470,[1]Film_Workers!$B$2:$BD$55,46,FALSE),D470=11,VLOOKUP(H470,[1]Film_Workers!$B$2:$BD$55,47,FALSE),D470=12,VLOOKUP(H470,[1]Film_Workers!$B$2:$BD$55,48)),C470=2018,_xlfn.IFS(D470=1,VLOOKUP(H470,[1]Film_Workers!$B$2:$BD$55,49,FALSE),D470=2,VLOOKUP(H470,[1]Film_Workers!$B$2:$BD$55,50,FALSE),D470=3,VLOOKUP(H470,[1]Film_Workers!$B$2:$BD$55,51,FALSE),D470=4,VLOOKUP(H470,[1]Film_Workers!$B$2:$BD$55,52,FALSE),D470=5,VLOOKUP(H470,[1]Film_Workers!$B$2:$BD$55,53,FALSE),D470=6,VLOOKUP(H470,[1]Film_Workers!$B$2:$BD$55,54)))</f>
        <v>48682</v>
      </c>
      <c r="W470">
        <f>_xlfn.IFS(C470=2014,_xlfn.IFS(D470=1,VLOOKUP(H470,[1]Priv_Workers!$B$2:$BD$55,2,FALSE),D470=2,VLOOKUP(H470,[1]Priv_Workers!$B$2:$BD$55,3,FALSE),D470=3,VLOOKUP(H470,[1]Priv_Workers!$B$2:$BD$55,4,FALSE),D470=4,VLOOKUP(H470,[1]Priv_Workers!$B$2:$BD$55,5,FALSE),D470=5,VLOOKUP(H470,[1]Priv_Workers!$B$2:$BD$55,6,FALSE),D470=6,VLOOKUP(H470,[1]Priv_Workers!$B$2:$BD$55,7,FALSE),D470=7,VLOOKUP(H470,[1]Priv_Workers!$B$2:$BD$55,8,FALSE),D470=8,VLOOKUP(H470,[1]Priv_Workers!$B$2:$BD$55,9,FALSE),D470=9,VLOOKUP(H470,[1]Priv_Workers!$B$2:$BD$55,10,FALSE),D470=10,VLOOKUP(H470,[1]Priv_Workers!$B$2:$BD$55,11,FALSE),D470=11,VLOOKUP(H470,[1]Priv_Workers!$B$2:$BD$55,12,FALSE),D470=12,VLOOKUP(H470,[1]Priv_Workers!$B$2:$BD$55,13,FALSE)),C470=2015,_xlfn.IFS(D470=1,VLOOKUP(H470,[1]Priv_Workers!$B$2:$BD$55,14,FALSE),D470=2,VLOOKUP(H470,[1]Priv_Workers!$B$2:$BD$55,15,FALSE),D470=3,VLOOKUP(H470,[1]Priv_Workers!$B$2:$BD$55,16,FALSE),D470=4,VLOOKUP(H470,[1]Priv_Workers!$B$2:$BD$55,17,FALSE),D470=5,VLOOKUP(H470,[1]Priv_Workers!$B$2:$BD$55,18,FALSE),D470=6,VLOOKUP(H470,[1]Priv_Workers!$B$2:$BD$55,19,FALSE),D470=7,VLOOKUP(H470,[1]Priv_Workers!$B$2:$BD$55,20,FALSE),D470=8,VLOOKUP(H470,[1]Priv_Workers!$B$2:$BD$55,21,FALSE),D470=9,VLOOKUP(H470,[1]Priv_Workers!$B$2:$BD$55,22,FALSE),D470=10,VLOOKUP(H470,[1]Priv_Workers!$B$2:$BD$55,23,FALSE),D470=11,VLOOKUP(H470,[1]Priv_Workers!$B$2:$BD$55,24,FALSE),D470=12,VLOOKUP(H470,[1]Priv_Workers!$B$2:$BD$55,25,FALSE)),C470=2016,_xlfn.IFS(D470=1,VLOOKUP(H470,[1]Priv_Workers!$B$2:$BD$55,26,FALSE),D470=2,VLOOKUP(H470,[1]Priv_Workers!$B$2:$BD$55,27,FALSE),D470=3,VLOOKUP(H470,[1]Priv_Workers!$B$2:$BD$55,28,FALSE),D470=4,VLOOKUP(H470,[1]Priv_Workers!$B$2:$BD$55,29,FALSE),D470=5,VLOOKUP(H470,[1]Priv_Workers!$B$2:$BD$55,30,FALSE),D470=6,VLOOKUP(H470,[1]Priv_Workers!$B$2:$BD$55,31,FALSE),D470=7,VLOOKUP(H470,[1]Priv_Workers!$B$2:$BD$55,32,FALSE),D470=8,VLOOKUP(H470,[1]Priv_Workers!$B$2:$BD$55,33,FALSE),D470=9,VLOOKUP(H470,[1]Priv_Workers!$B$2:$BD$55,34,FALSE),D470=10,VLOOKUP(H470,[1]Priv_Workers!$B$2:$BD$55,35,FALSE),D470=11,VLOOKUP(H470,[1]Priv_Workers!$B$2:$BD$55,36,FALSE),D470=12,VLOOKUP(H470,[1]Priv_Workers!$B$2:$BD$55,37,FALSE)),C470=2017,_xlfn.IFS(D470=1,VLOOKUP(H470,[1]Priv_Workers!$B$2:$BD$55,38,FALSE),D470=2,VLOOKUP(H470,[1]Priv_Workers!$B$2:$BD$55,39,FALSE),D470=3,VLOOKUP(H470,[1]Priv_Workers!$B$2:$BD$55,40,FALSE),D470=4,VLOOKUP(H470,[1]Priv_Workers!$B$2:$BD$55,41,FALSE),D470=5,VLOOKUP(H470,[1]Priv_Workers!$B$2:$BD$55,42,FALSE),D470=6,VLOOKUP(H470,[1]Priv_Workers!$B$2:$BD$55,43,FALSE),D470=7,VLOOKUP(H470,[1]Priv_Workers!$B$2:$BD$55,43,FALSE),D470=8,VLOOKUP(H470,[1]Priv_Workers!$B$2:$BD$55,44,FALSE),D470=9,VLOOKUP(H470,[1]Priv_Workers!$B$2:$BD$55,45,FALSE),D470=10,VLOOKUP(H470,[1]Priv_Workers!$B$2:$BD$55,46,FALSE),D470=11,VLOOKUP(H470,[1]Priv_Workers!$B$2:$BD$55,47,FALSE),D470=12,VLOOKUP(H470,[1]Priv_Workers!$B$2:$BD$55,48)),C470=2018,_xlfn.IFS(D470=1,VLOOKUP(H470,[1]Priv_Workers!$B$2:$BD$55,49,FALSE),D470=2,VLOOKUP(H470,[1]Priv_Workers!$B$2:$BD$55,50,FALSE),D470=3,VLOOKUP(H470,[1]Priv_Workers!$B$2:$BD$55,51,FALSE),D470=4,VLOOKUP(H470,[1]Priv_Workers!$B$2:$BD$55,52,FALSE),D470=5,VLOOKUP(H470,[1]Priv_Workers!$B$2:$BD$55,53,FALSE),D470=6,VLOOKUP(H470,[1]Priv_Workers!$B$2:$BD$55,54)))</f>
        <v>7882963</v>
      </c>
      <c r="X470" s="3">
        <f t="shared" si="59"/>
        <v>6.1755966633358552E-3</v>
      </c>
      <c r="Y470" s="2">
        <f>_xlfn.IFS(C470=2014, _xlfn.IFS(E470=1, VLOOKUP(H470, [1]Wage_Info!$B$2:$AH$55, 2, FALSE), E470=2, VLOOKUP(H470, [1]Wage_Info!$B$2:$AH$55, 3, FALSE), E470=3, VLOOKUP(H470, [1]Wage_Info!$B$2:$AH$55, 4, FALSE), E470=4, VLOOKUP(H470, [1]Wage_Info!$B$2:$AH$55, 5, FALSE)), C470=2015, _xlfn.IFS(E470=1, VLOOKUP(H470, [1]Wage_Info!$B$2:$AH$55, 6, FALSE), E470=2, VLOOKUP(H470, [1]Wage_Info!$B$2:$AH$55, 7, FALSE), E470=3, VLOOKUP(H470, [1]Wage_Info!$B$2:$AH$55, 8, FALSE), E470=4, VLOOKUP(H470, [1]Wage_Info!$B$2:$AH$55, 9, FALSE)), C470=2016, _xlfn.IFS(E470=1, VLOOKUP(H470, [1]Wage_Info!$B$2:$AH$55, 10, FALSE), E470=2, VLOOKUP(H470, [1]Wage_Info!$B$2:$AH$55, 11, FALSE), E470=3, VLOOKUP(H470, [1]Wage_Info!$B$2:$AH$55, 12, FALSE), E470=4, VLOOKUP(H470, [1]Wage_Info!$B$2:$AH$55, 13, FALSE)), C470=2017, _xlfn.IFS(E470=1, VLOOKUP(H470, [1]Wage_Info!$B$2:$AH$55, 14, FALSE), E470=2, VLOOKUP(H470, [1]Wage_Info!$B$2:$AH$55, 15, FALSE), E470=3, VLOOKUP(H470, [1]Wage_Info!$B$2:$AH$55, 16, FALSE), E470=4, VLOOKUP(H470, [1]Wage_Info!$B$2:$AH$55, 17, FALSE)), C470 = 2018, _xlfn.IFS(E470=1, VLOOKUP(H470, [1]Wage_Info!$B$2:$AH$55, 18, FALSE), E470=3, VLOOKUP(H470, [1]Wage_Info!$B$2:$AH$55, 19, FALSE)))</f>
        <v>1541190733</v>
      </c>
      <c r="Z470" s="2">
        <f>_xlfn.IFS(C470=2014, _xlfn.IFS(E470=1, VLOOKUP(H470, [1]Wage_Info!$B$2:$AL$55, 20, FALSE), E470=2, VLOOKUP(H470, [1]Wage_Info!$B$2:$AL$55, 21, FALSE), E470=3, VLOOKUP(H470, [1]Wage_Info!$B$2:$AL$55, 22, FALSE), E470=4, VLOOKUP(H470, [1]Wage_Info!$B$2:$AL$55, 23, FALSE)), C470=2015, _xlfn.IFS(E470=1, VLOOKUP(H470, [1]Wage_Info!$B$2:$AL$55, 24, FALSE), E470=2, VLOOKUP(H470, [1]Wage_Info!$B$2:$AL$55, 25, FALSE), E470=3, VLOOKUP(H470, [1]Wage_Info!$B$2:$AL$55, 26, FALSE), E470=4, VLOOKUP(H470, [1]Wage_Info!$B$2:$AL$55, 27, FALSE)), C470=2016, _xlfn.IFS(E470=1, VLOOKUP(H470, [1]Wage_Info!$B$2:$AL$55, 28, FALSE), E470=2, VLOOKUP(H470, [1]Wage_Info!$B$2:$AL$55, 29, FALSE), E470=3, VLOOKUP(H470, [1]Wage_Info!$B$2:$AL$55, 30, FALSE), E470=4, VLOOKUP(H470, [1]Wage_Info!$B$2:$AL$55, 31, FALSE)), C470=2017, _xlfn.IFS(E470=1, VLOOKUP(H470, [1]Wage_Info!$B$2:$AL$55, 32, FALSE), E470=2, VLOOKUP(H470, [1]Wage_Info!$B$2:$AL$55, 33, FALSE), E470=3, VLOOKUP(H470, [1]Wage_Info!$B$2:$AL$55, 34, FALSE), E470=4, VLOOKUP(H470, [1]Wage_Info!$B$2:$AL$55, 35, FALSE)), C470 = 2018, _xlfn.IFS(E470=1, VLOOKUP(H470, [1]Wage_Info!$B$2:$AL$55, 36, FALSE), E470=2, VLOOKUP(H470, [1]Wage_Info!$B$2:$AL$55, 37, FALSE)))</f>
        <v>140717353459</v>
      </c>
      <c r="AA470" s="4">
        <f t="shared" si="60"/>
        <v>1.0952385722980839E-2</v>
      </c>
      <c r="AB470">
        <f>[1]Key!C470</f>
        <v>1</v>
      </c>
      <c r="AC470">
        <f t="shared" si="61"/>
        <v>0</v>
      </c>
      <c r="AD470">
        <f t="shared" si="62"/>
        <v>1</v>
      </c>
      <c r="AE470">
        <f t="shared" si="63"/>
        <v>1</v>
      </c>
      <c r="AF470">
        <f>[1]Key!D470</f>
        <v>0</v>
      </c>
    </row>
    <row r="471" spans="1:32" x14ac:dyDescent="0.3">
      <c r="A471">
        <v>470</v>
      </c>
      <c r="B471">
        <v>14</v>
      </c>
      <c r="C471">
        <v>2013</v>
      </c>
      <c r="D471">
        <v>2</v>
      </c>
      <c r="E471">
        <f t="shared" si="56"/>
        <v>1</v>
      </c>
      <c r="F471">
        <v>2018</v>
      </c>
      <c r="G471" t="s">
        <v>40</v>
      </c>
      <c r="H471" s="1">
        <f>VALUE(IF(G471="foreign",53,SUBSTITUTE(G471,G471,VLOOKUP(G471,[1]Key!$G$2:$H$55,2,))))</f>
        <v>5</v>
      </c>
      <c r="I471" t="s">
        <v>97</v>
      </c>
      <c r="J471">
        <f>VALUE(_xlfn.IFS(I471="foreign",53,I471="fictional",54, I471="unspecified", 55, NOT(OR(I471="foreign",I471="fictional")),SUBSTITUTE(I471,I471,VLOOKUP(I471,[1]Key!$G$2:$H$55,2,))))</f>
        <v>54</v>
      </c>
      <c r="K471">
        <f t="shared" si="57"/>
        <v>0</v>
      </c>
      <c r="L471">
        <f>VLOOKUP(H471, [1]Key!$H$2:$K$54, 2)</f>
        <v>3</v>
      </c>
      <c r="M471">
        <f>VLOOKUP(J471, [1]Key!$H$2:$K$54, 2)</f>
        <v>0</v>
      </c>
      <c r="N471">
        <f>VLOOKUP("*"&amp;G471&amp;"*",[1]Key!$N$2:$O$6,2,FALSE)</f>
        <v>4</v>
      </c>
      <c r="O471">
        <f>VLOOKUP("*"&amp;G471&amp;"*",[1]Key!$R$2:$S$11,2,FALSE)</f>
        <v>6</v>
      </c>
      <c r="P471">
        <v>4141</v>
      </c>
      <c r="Q471" s="2">
        <v>75000000</v>
      </c>
      <c r="R471" t="s">
        <v>33</v>
      </c>
      <c r="S471">
        <f>VLOOKUP(R471, [1]Key!$U$2:$V$27, 2, FALSE)</f>
        <v>1</v>
      </c>
      <c r="T471">
        <f t="shared" si="58"/>
        <v>0</v>
      </c>
      <c r="U471" t="e">
        <f>_xlfn.IFS(C471=2018, VLOOKUP(H471, '[1]State Pop'!$B$2:$G$55,6),C471=2017, VLOOKUP(H471, '[1]State Pop'!$B$2:$F$55,5),C471=2016, VLOOKUP(H471, '[1]State Pop'!$B$2:$F$55,4), C471=2015, VLOOKUP(H471, '[1]State Pop'!$B$2:$F$55,3), C471=2014, VLOOKUP(H471, '[1]State Pop'!$B$2:$F$55,2))</f>
        <v>#N/A</v>
      </c>
      <c r="V471" t="e">
        <f>_xlfn.IFS(C471=2014,_xlfn.IFS(D471=1,VLOOKUP(H471,[1]Film_Workers!$B$2:$BD$55,2,FALSE),D471=2,VLOOKUP(H471,[1]Film_Workers!$B$2:$BD$55,3,FALSE),D471=3,VLOOKUP(H471,[1]Film_Workers!$B$2:$BD$55,4,FALSE),D471=4,VLOOKUP(H471,[1]Film_Workers!$B$2:$BD$55,5,FALSE),D471=5,VLOOKUP(H471,[1]Film_Workers!$B$2:$BD$55,6,FALSE),D471=6,VLOOKUP(H471,[1]Film_Workers!$B$2:$BD$55,7,FALSE),D471=7,VLOOKUP(H471,[1]Film_Workers!$B$2:$BD$55,8,FALSE),D471=8,VLOOKUP(H471,[1]Film_Workers!$B$2:$BD$55,9,FALSE),D471=9,VLOOKUP(H471,[1]Film_Workers!$B$2:$BD$55,10,FALSE),D471=10,VLOOKUP(H471,[1]Film_Workers!$B$2:$BD$55,11,FALSE),D471=11,VLOOKUP(H471,[1]Film_Workers!$B$2:$BD$55,12,FALSE),D471=12,VLOOKUP(H471,[1]Film_Workers!$B$2:$BD$55,13,FALSE)),C471=2015,_xlfn.IFS(D471=1,VLOOKUP(H471,[1]Film_Workers!$B$2:$BD$55,14,FALSE),D471=2,VLOOKUP(H471,[1]Film_Workers!$B$2:$BD$55,15,FALSE),D471=3,VLOOKUP(H471,[1]Film_Workers!$B$2:$BD$55,16,FALSE),D471=4,VLOOKUP(H471,[1]Film_Workers!$B$2:$BD$55,17,FALSE),D471=5,VLOOKUP(H471,[1]Film_Workers!$B$2:$BD$55,18,FALSE),D471=6,VLOOKUP(H471,[1]Film_Workers!$B$2:$BD$55,19,FALSE),D471=7,VLOOKUP(H471,[1]Film_Workers!$B$2:$BD$55,20,FALSE),D471=8,VLOOKUP(H471,[1]Film_Workers!$B$2:$BD$55,21,FALSE),D471=9,VLOOKUP(H471,[1]Film_Workers!$B$2:$BD$55,22,FALSE),D471=10,VLOOKUP(H471,[1]Film_Workers!$B$2:$BD$55,23,FALSE),D471=11,VLOOKUP(H471,[1]Film_Workers!$B$2:$BD$55,24,FALSE),D471=12,VLOOKUP(H471,[1]Film_Workers!$B$2:$BD$55,25,FALSE)),C471=2016,_xlfn.IFS(D471=1,VLOOKUP(H471,[1]Film_Workers!$B$2:$BD$55,26,FALSE),D471=2,VLOOKUP(H471,[1]Film_Workers!$B$2:$BD$55,27,FALSE),D471=3,VLOOKUP(H471,[1]Film_Workers!$B$2:$BD$55,28,FALSE),D471=4,VLOOKUP(H471,[1]Film_Workers!$B$2:$BD$55,29,FALSE),D471=5,VLOOKUP(H471,[1]Film_Workers!$B$2:$BD$55,30,FALSE),D471=6,VLOOKUP(H471,[1]Film_Workers!$B$2:$BD$55,31,FALSE),D471=7,VLOOKUP(H471,[1]Film_Workers!$B$2:$BD$55,32,FALSE),D471=8,VLOOKUP(H471,[1]Film_Workers!$B$2:$BD$55,33,FALSE),D471=9,VLOOKUP(H471,[1]Film_Workers!$B$2:$BD$55,34,FALSE),D471=10,VLOOKUP(H471,[1]Film_Workers!$B$2:$BD$55,35,FALSE),D471=11,VLOOKUP(H471,[1]Film_Workers!$B$2:$BD$55,36,FALSE),D471=12,VLOOKUP(H471,[1]Film_Workers!$B$2:$BD$55,37,FALSE)),C471=2017,_xlfn.IFS(D471=1,VLOOKUP(H471,[1]Film_Workers!$B$2:$BD$55,38,FALSE),D471=2,VLOOKUP(H471,[1]Film_Workers!$B$2:$BD$55,39,FALSE),D471=3,VLOOKUP(H471,[1]Film_Workers!$B$2:$BD$55,40,FALSE),D471=4,VLOOKUP(H471,[1]Film_Workers!$B$2:$BD$55,41,FALSE),D471=5,VLOOKUP(H471,[1]Film_Workers!$B$2:$BD$55,42,FALSE),D471=6,VLOOKUP(H471,[1]Film_Workers!$B$2:$BD$55,43,FALSE),D471=7,VLOOKUP(H471,[1]Film_Workers!$B$2:$BD$55,43,FALSE),D471=8,VLOOKUP(H471,[1]Film_Workers!$B$2:$BD$55,44,FALSE),D471=9,VLOOKUP(H471,[1]Film_Workers!$B$2:$BD$55,45,FALSE),D471=10,VLOOKUP(H471,[1]Film_Workers!$B$2:$BD$55,46,FALSE),D471=11,VLOOKUP(H471,[1]Film_Workers!$B$2:$BD$55,47,FALSE),D471=12,VLOOKUP(H471,[1]Film_Workers!$B$2:$BD$55,48)),C471=2018,_xlfn.IFS(D471=1,VLOOKUP(H471,[1]Film_Workers!$B$2:$BD$55,49,FALSE),D471=2,VLOOKUP(H471,[1]Film_Workers!$B$2:$BD$55,50,FALSE),D471=3,VLOOKUP(H471,[1]Film_Workers!$B$2:$BD$55,51,FALSE),D471=4,VLOOKUP(H471,[1]Film_Workers!$B$2:$BD$55,52,FALSE),D471=5,VLOOKUP(H471,[1]Film_Workers!$B$2:$BD$55,53,FALSE),D471=6,VLOOKUP(H471,[1]Film_Workers!$B$2:$BD$55,54)))</f>
        <v>#N/A</v>
      </c>
      <c r="W471" t="e">
        <f>_xlfn.IFS(C471=2014,_xlfn.IFS(D471=1,VLOOKUP(H471,[1]Priv_Workers!$B$2:$BD$55,2,FALSE),D471=2,VLOOKUP(H471,[1]Priv_Workers!$B$2:$BD$55,3,FALSE),D471=3,VLOOKUP(H471,[1]Priv_Workers!$B$2:$BD$55,4,FALSE),D471=4,VLOOKUP(H471,[1]Priv_Workers!$B$2:$BD$55,5,FALSE),D471=5,VLOOKUP(H471,[1]Priv_Workers!$B$2:$BD$55,6,FALSE),D471=6,VLOOKUP(H471,[1]Priv_Workers!$B$2:$BD$55,7,FALSE),D471=7,VLOOKUP(H471,[1]Priv_Workers!$B$2:$BD$55,8,FALSE),D471=8,VLOOKUP(H471,[1]Priv_Workers!$B$2:$BD$55,9,FALSE),D471=9,VLOOKUP(H471,[1]Priv_Workers!$B$2:$BD$55,10,FALSE),D471=10,VLOOKUP(H471,[1]Priv_Workers!$B$2:$BD$55,11,FALSE),D471=11,VLOOKUP(H471,[1]Priv_Workers!$B$2:$BD$55,12,FALSE),D471=12,VLOOKUP(H471,[1]Priv_Workers!$B$2:$BD$55,13,FALSE)),C471=2015,_xlfn.IFS(D471=1,VLOOKUP(H471,[1]Priv_Workers!$B$2:$BD$55,14,FALSE),D471=2,VLOOKUP(H471,[1]Priv_Workers!$B$2:$BD$55,15,FALSE),D471=3,VLOOKUP(H471,[1]Priv_Workers!$B$2:$BD$55,16,FALSE),D471=4,VLOOKUP(H471,[1]Priv_Workers!$B$2:$BD$55,17,FALSE),D471=5,VLOOKUP(H471,[1]Priv_Workers!$B$2:$BD$55,18,FALSE),D471=6,VLOOKUP(H471,[1]Priv_Workers!$B$2:$BD$55,19,FALSE),D471=7,VLOOKUP(H471,[1]Priv_Workers!$B$2:$BD$55,20,FALSE),D471=8,VLOOKUP(H471,[1]Priv_Workers!$B$2:$BD$55,21,FALSE),D471=9,VLOOKUP(H471,[1]Priv_Workers!$B$2:$BD$55,22,FALSE),D471=10,VLOOKUP(H471,[1]Priv_Workers!$B$2:$BD$55,23,FALSE),D471=11,VLOOKUP(H471,[1]Priv_Workers!$B$2:$BD$55,24,FALSE),D471=12,VLOOKUP(H471,[1]Priv_Workers!$B$2:$BD$55,25,FALSE)),C471=2016,_xlfn.IFS(D471=1,VLOOKUP(H471,[1]Priv_Workers!$B$2:$BD$55,26,FALSE),D471=2,VLOOKUP(H471,[1]Priv_Workers!$B$2:$BD$55,27,FALSE),D471=3,VLOOKUP(H471,[1]Priv_Workers!$B$2:$BD$55,28,FALSE),D471=4,VLOOKUP(H471,[1]Priv_Workers!$B$2:$BD$55,29,FALSE),D471=5,VLOOKUP(H471,[1]Priv_Workers!$B$2:$BD$55,30,FALSE),D471=6,VLOOKUP(H471,[1]Priv_Workers!$B$2:$BD$55,31,FALSE),D471=7,VLOOKUP(H471,[1]Priv_Workers!$B$2:$BD$55,32,FALSE),D471=8,VLOOKUP(H471,[1]Priv_Workers!$B$2:$BD$55,33,FALSE),D471=9,VLOOKUP(H471,[1]Priv_Workers!$B$2:$BD$55,34,FALSE),D471=10,VLOOKUP(H471,[1]Priv_Workers!$B$2:$BD$55,35,FALSE),D471=11,VLOOKUP(H471,[1]Priv_Workers!$B$2:$BD$55,36,FALSE),D471=12,VLOOKUP(H471,[1]Priv_Workers!$B$2:$BD$55,37,FALSE)),C471=2017,_xlfn.IFS(D471=1,VLOOKUP(H471,[1]Priv_Workers!$B$2:$BD$55,38,FALSE),D471=2,VLOOKUP(H471,[1]Priv_Workers!$B$2:$BD$55,39,FALSE),D471=3,VLOOKUP(H471,[1]Priv_Workers!$B$2:$BD$55,40,FALSE),D471=4,VLOOKUP(H471,[1]Priv_Workers!$B$2:$BD$55,41,FALSE),D471=5,VLOOKUP(H471,[1]Priv_Workers!$B$2:$BD$55,42,FALSE),D471=6,VLOOKUP(H471,[1]Priv_Workers!$B$2:$BD$55,43,FALSE),D471=7,VLOOKUP(H471,[1]Priv_Workers!$B$2:$BD$55,43,FALSE),D471=8,VLOOKUP(H471,[1]Priv_Workers!$B$2:$BD$55,44,FALSE),D471=9,VLOOKUP(H471,[1]Priv_Workers!$B$2:$BD$55,45,FALSE),D471=10,VLOOKUP(H471,[1]Priv_Workers!$B$2:$BD$55,46,FALSE),D471=11,VLOOKUP(H471,[1]Priv_Workers!$B$2:$BD$55,47,FALSE),D471=12,VLOOKUP(H471,[1]Priv_Workers!$B$2:$BD$55,48)),C471=2018,_xlfn.IFS(D471=1,VLOOKUP(H471,[1]Priv_Workers!$B$2:$BD$55,49,FALSE),D471=2,VLOOKUP(H471,[1]Priv_Workers!$B$2:$BD$55,50,FALSE),D471=3,VLOOKUP(H471,[1]Priv_Workers!$B$2:$BD$55,51,FALSE),D471=4,VLOOKUP(H471,[1]Priv_Workers!$B$2:$BD$55,52,FALSE),D471=5,VLOOKUP(H471,[1]Priv_Workers!$B$2:$BD$55,53,FALSE),D471=6,VLOOKUP(H471,[1]Priv_Workers!$B$2:$BD$55,54)))</f>
        <v>#N/A</v>
      </c>
      <c r="X471" s="3" t="e">
        <f t="shared" si="59"/>
        <v>#N/A</v>
      </c>
      <c r="Y471" s="2" t="e">
        <f>_xlfn.IFS(C471=2014, _xlfn.IFS(E471=1, VLOOKUP(H471, [1]Wage_Info!$B$2:$AH$55, 2, FALSE), E471=2, VLOOKUP(H471, [1]Wage_Info!$B$2:$AH$55, 3, FALSE), E471=3, VLOOKUP(H471, [1]Wage_Info!$B$2:$AH$55, 4, FALSE), E471=4, VLOOKUP(H471, [1]Wage_Info!$B$2:$AH$55, 5, FALSE)), C471=2015, _xlfn.IFS(E471=1, VLOOKUP(H471, [1]Wage_Info!$B$2:$AH$55, 6, FALSE), E471=2, VLOOKUP(H471, [1]Wage_Info!$B$2:$AH$55, 7, FALSE), E471=3, VLOOKUP(H471, [1]Wage_Info!$B$2:$AH$55, 8, FALSE), E471=4, VLOOKUP(H471, [1]Wage_Info!$B$2:$AH$55, 9, FALSE)), C471=2016, _xlfn.IFS(E471=1, VLOOKUP(H471, [1]Wage_Info!$B$2:$AH$55, 10, FALSE), E471=2, VLOOKUP(H471, [1]Wage_Info!$B$2:$AH$55, 11, FALSE), E471=3, VLOOKUP(H471, [1]Wage_Info!$B$2:$AH$55, 12, FALSE), E471=4, VLOOKUP(H471, [1]Wage_Info!$B$2:$AH$55, 13, FALSE)), C471=2017, _xlfn.IFS(E471=1, VLOOKUP(H471, [1]Wage_Info!$B$2:$AH$55, 14, FALSE), E471=2, VLOOKUP(H471, [1]Wage_Info!$B$2:$AH$55, 15, FALSE), E471=3, VLOOKUP(H471, [1]Wage_Info!$B$2:$AH$55, 16, FALSE), E471=4, VLOOKUP(H471, [1]Wage_Info!$B$2:$AH$55, 17, FALSE)), C471 = 2018, _xlfn.IFS(E471=1, VLOOKUP(H471, [1]Wage_Info!$B$2:$AH$55, 18, FALSE), E471=3, VLOOKUP(H471, [1]Wage_Info!$B$2:$AH$55, 19, FALSE)))</f>
        <v>#N/A</v>
      </c>
      <c r="Z471" s="2" t="e">
        <f>_xlfn.IFS(C471=2014, _xlfn.IFS(E471=1, VLOOKUP(H471, [1]Wage_Info!$B$2:$AL$55, 20, FALSE), E471=2, VLOOKUP(H471, [1]Wage_Info!$B$2:$AL$55, 21, FALSE), E471=3, VLOOKUP(H471, [1]Wage_Info!$B$2:$AL$55, 22, FALSE), E471=4, VLOOKUP(H471, [1]Wage_Info!$B$2:$AL$55, 23, FALSE)), C471=2015, _xlfn.IFS(E471=1, VLOOKUP(H471, [1]Wage_Info!$B$2:$AL$55, 24, FALSE), E471=2, VLOOKUP(H471, [1]Wage_Info!$B$2:$AL$55, 25, FALSE), E471=3, VLOOKUP(H471, [1]Wage_Info!$B$2:$AL$55, 26, FALSE), E471=4, VLOOKUP(H471, [1]Wage_Info!$B$2:$AL$55, 27, FALSE)), C471=2016, _xlfn.IFS(E471=1, VLOOKUP(H471, [1]Wage_Info!$B$2:$AL$55, 28, FALSE), E471=2, VLOOKUP(H471, [1]Wage_Info!$B$2:$AL$55, 29, FALSE), E471=3, VLOOKUP(H471, [1]Wage_Info!$B$2:$AL$55, 30, FALSE), E471=4, VLOOKUP(H471, [1]Wage_Info!$B$2:$AL$55, 31, FALSE)), C471=2017, _xlfn.IFS(E471=1, VLOOKUP(H471, [1]Wage_Info!$B$2:$AL$55, 32, FALSE), E471=2, VLOOKUP(H471, [1]Wage_Info!$B$2:$AL$55, 33, FALSE), E471=3, VLOOKUP(H471, [1]Wage_Info!$B$2:$AL$55, 34, FALSE), E471=4, VLOOKUP(H471, [1]Wage_Info!$B$2:$AL$55, 35, FALSE)), C471 = 2018, _xlfn.IFS(E471=1, VLOOKUP(H471, [1]Wage_Info!$B$2:$AL$55, 36, FALSE), E471=2, VLOOKUP(H471, [1]Wage_Info!$B$2:$AL$55, 37, FALSE)))</f>
        <v>#N/A</v>
      </c>
      <c r="AA471" s="4" t="e">
        <f t="shared" si="60"/>
        <v>#N/A</v>
      </c>
      <c r="AB471">
        <f>[1]Key!C471</f>
        <v>0</v>
      </c>
      <c r="AC471">
        <f t="shared" si="61"/>
        <v>1</v>
      </c>
      <c r="AD471">
        <f t="shared" si="62"/>
        <v>0</v>
      </c>
      <c r="AE471">
        <f t="shared" si="63"/>
        <v>1</v>
      </c>
      <c r="AF471">
        <f>[1]Key!D471</f>
        <v>0</v>
      </c>
    </row>
    <row r="472" spans="1:32" x14ac:dyDescent="0.3">
      <c r="A472">
        <v>471</v>
      </c>
      <c r="B472">
        <v>15</v>
      </c>
      <c r="C472">
        <v>2016</v>
      </c>
      <c r="D472">
        <v>7</v>
      </c>
      <c r="E472">
        <f t="shared" si="56"/>
        <v>3</v>
      </c>
      <c r="F472">
        <v>2018</v>
      </c>
      <c r="G472" t="s">
        <v>40</v>
      </c>
      <c r="H472" s="1">
        <f>VALUE(IF(G472="foreign",53,SUBSTITUTE(G472,G472,VLOOKUP(G472,[1]Key!$G$2:$H$55,2,))))</f>
        <v>5</v>
      </c>
      <c r="I472" t="s">
        <v>62</v>
      </c>
      <c r="J472">
        <f>VALUE(_xlfn.IFS(I472="foreign",53,I472="fictional",54, I472="unspecified", 55, NOT(OR(I472="foreign",I472="fictional")),SUBSTITUTE(I472,I472,VLOOKUP(I472,[1]Key!$G$2:$H$55,2,))))</f>
        <v>53</v>
      </c>
      <c r="K472">
        <f t="shared" si="57"/>
        <v>0</v>
      </c>
      <c r="L472">
        <f>VLOOKUP(H472, [1]Key!$H$2:$K$54, 2)</f>
        <v>3</v>
      </c>
      <c r="M472">
        <f>VLOOKUP(J472, [1]Key!$H$2:$K$54, 2)</f>
        <v>0</v>
      </c>
      <c r="N472">
        <f>VLOOKUP("*"&amp;G472&amp;"*",[1]Key!$N$2:$O$6,2,FALSE)</f>
        <v>4</v>
      </c>
      <c r="O472">
        <f>VLOOKUP("*"&amp;G472&amp;"*",[1]Key!$R$2:$S$11,2,FALSE)</f>
        <v>6</v>
      </c>
      <c r="P472">
        <v>4131</v>
      </c>
      <c r="Q472" s="2">
        <v>80000000</v>
      </c>
      <c r="R472" t="s">
        <v>37</v>
      </c>
      <c r="S472">
        <f>VLOOKUP(R472, [1]Key!$U$2:$V$27, 2, FALSE)</f>
        <v>3</v>
      </c>
      <c r="T472">
        <f t="shared" si="58"/>
        <v>0</v>
      </c>
      <c r="U472">
        <f>_xlfn.IFS(C472=2018, VLOOKUP(H472, '[1]State Pop'!$B$2:$G$55,6),C472=2017, VLOOKUP(H472, '[1]State Pop'!$B$2:$F$55,5),C472=2016, VLOOKUP(H472, '[1]State Pop'!$B$2:$F$55,4), C472=2015, VLOOKUP(H472, '[1]State Pop'!$B$2:$F$55,3), C472=2014, VLOOKUP(H472, '[1]State Pop'!$B$2:$F$55,2))</f>
        <v>39296476</v>
      </c>
      <c r="V472">
        <f>_xlfn.IFS(C472=2014,_xlfn.IFS(D472=1,VLOOKUP(H472,[1]Film_Workers!$B$2:$BD$55,2,FALSE),D472=2,VLOOKUP(H472,[1]Film_Workers!$B$2:$BD$55,3,FALSE),D472=3,VLOOKUP(H472,[1]Film_Workers!$B$2:$BD$55,4,FALSE),D472=4,VLOOKUP(H472,[1]Film_Workers!$B$2:$BD$55,5,FALSE),D472=5,VLOOKUP(H472,[1]Film_Workers!$B$2:$BD$55,6,FALSE),D472=6,VLOOKUP(H472,[1]Film_Workers!$B$2:$BD$55,7,FALSE),D472=7,VLOOKUP(H472,[1]Film_Workers!$B$2:$BD$55,8,FALSE),D472=8,VLOOKUP(H472,[1]Film_Workers!$B$2:$BD$55,9,FALSE),D472=9,VLOOKUP(H472,[1]Film_Workers!$B$2:$BD$55,10,FALSE),D472=10,VLOOKUP(H472,[1]Film_Workers!$B$2:$BD$55,11,FALSE),D472=11,VLOOKUP(H472,[1]Film_Workers!$B$2:$BD$55,12,FALSE),D472=12,VLOOKUP(H472,[1]Film_Workers!$B$2:$BD$55,13,FALSE)),C472=2015,_xlfn.IFS(D472=1,VLOOKUP(H472,[1]Film_Workers!$B$2:$BD$55,14,FALSE),D472=2,VLOOKUP(H472,[1]Film_Workers!$B$2:$BD$55,15,FALSE),D472=3,VLOOKUP(H472,[1]Film_Workers!$B$2:$BD$55,16,FALSE),D472=4,VLOOKUP(H472,[1]Film_Workers!$B$2:$BD$55,17,FALSE),D472=5,VLOOKUP(H472,[1]Film_Workers!$B$2:$BD$55,18,FALSE),D472=6,VLOOKUP(H472,[1]Film_Workers!$B$2:$BD$55,19,FALSE),D472=7,VLOOKUP(H472,[1]Film_Workers!$B$2:$BD$55,20,FALSE),D472=8,VLOOKUP(H472,[1]Film_Workers!$B$2:$BD$55,21,FALSE),D472=9,VLOOKUP(H472,[1]Film_Workers!$B$2:$BD$55,22,FALSE),D472=10,VLOOKUP(H472,[1]Film_Workers!$B$2:$BD$55,23,FALSE),D472=11,VLOOKUP(H472,[1]Film_Workers!$B$2:$BD$55,24,FALSE),D472=12,VLOOKUP(H472,[1]Film_Workers!$B$2:$BD$55,25,FALSE)),C472=2016,_xlfn.IFS(D472=1,VLOOKUP(H472,[1]Film_Workers!$B$2:$BD$55,26,FALSE),D472=2,VLOOKUP(H472,[1]Film_Workers!$B$2:$BD$55,27,FALSE),D472=3,VLOOKUP(H472,[1]Film_Workers!$B$2:$BD$55,28,FALSE),D472=4,VLOOKUP(H472,[1]Film_Workers!$B$2:$BD$55,29,FALSE),D472=5,VLOOKUP(H472,[1]Film_Workers!$B$2:$BD$55,30,FALSE),D472=6,VLOOKUP(H472,[1]Film_Workers!$B$2:$BD$55,31,FALSE),D472=7,VLOOKUP(H472,[1]Film_Workers!$B$2:$BD$55,32,FALSE),D472=8,VLOOKUP(H472,[1]Film_Workers!$B$2:$BD$55,33,FALSE),D472=9,VLOOKUP(H472,[1]Film_Workers!$B$2:$BD$55,34,FALSE),D472=10,VLOOKUP(H472,[1]Film_Workers!$B$2:$BD$55,35,FALSE),D472=11,VLOOKUP(H472,[1]Film_Workers!$B$2:$BD$55,36,FALSE),D472=12,VLOOKUP(H472,[1]Film_Workers!$B$2:$BD$55,37,FALSE)),C472=2017,_xlfn.IFS(D472=1,VLOOKUP(H472,[1]Film_Workers!$B$2:$BD$55,38,FALSE),D472=2,VLOOKUP(H472,[1]Film_Workers!$B$2:$BD$55,39,FALSE),D472=3,VLOOKUP(H472,[1]Film_Workers!$B$2:$BD$55,40,FALSE),D472=4,VLOOKUP(H472,[1]Film_Workers!$B$2:$BD$55,41,FALSE),D472=5,VLOOKUP(H472,[1]Film_Workers!$B$2:$BD$55,42,FALSE),D472=6,VLOOKUP(H472,[1]Film_Workers!$B$2:$BD$55,43,FALSE),D472=7,VLOOKUP(H472,[1]Film_Workers!$B$2:$BD$55,43,FALSE),D472=8,VLOOKUP(H472,[1]Film_Workers!$B$2:$BD$55,44,FALSE),D472=9,VLOOKUP(H472,[1]Film_Workers!$B$2:$BD$55,45,FALSE),D472=10,VLOOKUP(H472,[1]Film_Workers!$B$2:$BD$55,46,FALSE),D472=11,VLOOKUP(H472,[1]Film_Workers!$B$2:$BD$55,47,FALSE),D472=12,VLOOKUP(H472,[1]Film_Workers!$B$2:$BD$55,48)),C472=2018,_xlfn.IFS(D472=1,VLOOKUP(H472,[1]Film_Workers!$B$2:$BD$55,49,FALSE),D472=2,VLOOKUP(H472,[1]Film_Workers!$B$2:$BD$55,50,FALSE),D472=3,VLOOKUP(H472,[1]Film_Workers!$B$2:$BD$55,51,FALSE),D472=4,VLOOKUP(H472,[1]Film_Workers!$B$2:$BD$55,52,FALSE),D472=5,VLOOKUP(H472,[1]Film_Workers!$B$2:$BD$55,53,FALSE),D472=6,VLOOKUP(H472,[1]Film_Workers!$B$2:$BD$55,54)))</f>
        <v>130343</v>
      </c>
      <c r="W472">
        <f>_xlfn.IFS(C472=2014,_xlfn.IFS(D472=1,VLOOKUP(H472,[1]Priv_Workers!$B$2:$BD$55,2,FALSE),D472=2,VLOOKUP(H472,[1]Priv_Workers!$B$2:$BD$55,3,FALSE),D472=3,VLOOKUP(H472,[1]Priv_Workers!$B$2:$BD$55,4,FALSE),D472=4,VLOOKUP(H472,[1]Priv_Workers!$B$2:$BD$55,5,FALSE),D472=5,VLOOKUP(H472,[1]Priv_Workers!$B$2:$BD$55,6,FALSE),D472=6,VLOOKUP(H472,[1]Priv_Workers!$B$2:$BD$55,7,FALSE),D472=7,VLOOKUP(H472,[1]Priv_Workers!$B$2:$BD$55,8,FALSE),D472=8,VLOOKUP(H472,[1]Priv_Workers!$B$2:$BD$55,9,FALSE),D472=9,VLOOKUP(H472,[1]Priv_Workers!$B$2:$BD$55,10,FALSE),D472=10,VLOOKUP(H472,[1]Priv_Workers!$B$2:$BD$55,11,FALSE),D472=11,VLOOKUP(H472,[1]Priv_Workers!$B$2:$BD$55,12,FALSE),D472=12,VLOOKUP(H472,[1]Priv_Workers!$B$2:$BD$55,13,FALSE)),C472=2015,_xlfn.IFS(D472=1,VLOOKUP(H472,[1]Priv_Workers!$B$2:$BD$55,14,FALSE),D472=2,VLOOKUP(H472,[1]Priv_Workers!$B$2:$BD$55,15,FALSE),D472=3,VLOOKUP(H472,[1]Priv_Workers!$B$2:$BD$55,16,FALSE),D472=4,VLOOKUP(H472,[1]Priv_Workers!$B$2:$BD$55,17,FALSE),D472=5,VLOOKUP(H472,[1]Priv_Workers!$B$2:$BD$55,18,FALSE),D472=6,VLOOKUP(H472,[1]Priv_Workers!$B$2:$BD$55,19,FALSE),D472=7,VLOOKUP(H472,[1]Priv_Workers!$B$2:$BD$55,20,FALSE),D472=8,VLOOKUP(H472,[1]Priv_Workers!$B$2:$BD$55,21,FALSE),D472=9,VLOOKUP(H472,[1]Priv_Workers!$B$2:$BD$55,22,FALSE),D472=10,VLOOKUP(H472,[1]Priv_Workers!$B$2:$BD$55,23,FALSE),D472=11,VLOOKUP(H472,[1]Priv_Workers!$B$2:$BD$55,24,FALSE),D472=12,VLOOKUP(H472,[1]Priv_Workers!$B$2:$BD$55,25,FALSE)),C472=2016,_xlfn.IFS(D472=1,VLOOKUP(H472,[1]Priv_Workers!$B$2:$BD$55,26,FALSE),D472=2,VLOOKUP(H472,[1]Priv_Workers!$B$2:$BD$55,27,FALSE),D472=3,VLOOKUP(H472,[1]Priv_Workers!$B$2:$BD$55,28,FALSE),D472=4,VLOOKUP(H472,[1]Priv_Workers!$B$2:$BD$55,29,FALSE),D472=5,VLOOKUP(H472,[1]Priv_Workers!$B$2:$BD$55,30,FALSE),D472=6,VLOOKUP(H472,[1]Priv_Workers!$B$2:$BD$55,31,FALSE),D472=7,VLOOKUP(H472,[1]Priv_Workers!$B$2:$BD$55,32,FALSE),D472=8,VLOOKUP(H472,[1]Priv_Workers!$B$2:$BD$55,33,FALSE),D472=9,VLOOKUP(H472,[1]Priv_Workers!$B$2:$BD$55,34,FALSE),D472=10,VLOOKUP(H472,[1]Priv_Workers!$B$2:$BD$55,35,FALSE),D472=11,VLOOKUP(H472,[1]Priv_Workers!$B$2:$BD$55,36,FALSE),D472=12,VLOOKUP(H472,[1]Priv_Workers!$B$2:$BD$55,37,FALSE)),C472=2017,_xlfn.IFS(D472=1,VLOOKUP(H472,[1]Priv_Workers!$B$2:$BD$55,38,FALSE),D472=2,VLOOKUP(H472,[1]Priv_Workers!$B$2:$BD$55,39,FALSE),D472=3,VLOOKUP(H472,[1]Priv_Workers!$B$2:$BD$55,40,FALSE),D472=4,VLOOKUP(H472,[1]Priv_Workers!$B$2:$BD$55,41,FALSE),D472=5,VLOOKUP(H472,[1]Priv_Workers!$B$2:$BD$55,42,FALSE),D472=6,VLOOKUP(H472,[1]Priv_Workers!$B$2:$BD$55,43,FALSE),D472=7,VLOOKUP(H472,[1]Priv_Workers!$B$2:$BD$55,43,FALSE),D472=8,VLOOKUP(H472,[1]Priv_Workers!$B$2:$BD$55,44,FALSE),D472=9,VLOOKUP(H472,[1]Priv_Workers!$B$2:$BD$55,45,FALSE),D472=10,VLOOKUP(H472,[1]Priv_Workers!$B$2:$BD$55,46,FALSE),D472=11,VLOOKUP(H472,[1]Priv_Workers!$B$2:$BD$55,47,FALSE),D472=12,VLOOKUP(H472,[1]Priv_Workers!$B$2:$BD$55,48)),C472=2018,_xlfn.IFS(D472=1,VLOOKUP(H472,[1]Priv_Workers!$B$2:$BD$55,49,FALSE),D472=2,VLOOKUP(H472,[1]Priv_Workers!$B$2:$BD$55,50,FALSE),D472=3,VLOOKUP(H472,[1]Priv_Workers!$B$2:$BD$55,51,FALSE),D472=4,VLOOKUP(H472,[1]Priv_Workers!$B$2:$BD$55,52,FALSE),D472=5,VLOOKUP(H472,[1]Priv_Workers!$B$2:$BD$55,53,FALSE),D472=6,VLOOKUP(H472,[1]Priv_Workers!$B$2:$BD$55,54)))</f>
        <v>14406028</v>
      </c>
      <c r="X472" s="3">
        <f t="shared" si="59"/>
        <v>9.0478097085470062E-3</v>
      </c>
      <c r="Y472" s="2">
        <f>_xlfn.IFS(C472=2014, _xlfn.IFS(E472=1, VLOOKUP(H472, [1]Wage_Info!$B$2:$AH$55, 2, FALSE), E472=2, VLOOKUP(H472, [1]Wage_Info!$B$2:$AH$55, 3, FALSE), E472=3, VLOOKUP(H472, [1]Wage_Info!$B$2:$AH$55, 4, FALSE), E472=4, VLOOKUP(H472, [1]Wage_Info!$B$2:$AH$55, 5, FALSE)), C472=2015, _xlfn.IFS(E472=1, VLOOKUP(H472, [1]Wage_Info!$B$2:$AH$55, 6, FALSE), E472=2, VLOOKUP(H472, [1]Wage_Info!$B$2:$AH$55, 7, FALSE), E472=3, VLOOKUP(H472, [1]Wage_Info!$B$2:$AH$55, 8, FALSE), E472=4, VLOOKUP(H472, [1]Wage_Info!$B$2:$AH$55, 9, FALSE)), C472=2016, _xlfn.IFS(E472=1, VLOOKUP(H472, [1]Wage_Info!$B$2:$AH$55, 10, FALSE), E472=2, VLOOKUP(H472, [1]Wage_Info!$B$2:$AH$55, 11, FALSE), E472=3, VLOOKUP(H472, [1]Wage_Info!$B$2:$AH$55, 12, FALSE), E472=4, VLOOKUP(H472, [1]Wage_Info!$B$2:$AH$55, 13, FALSE)), C472=2017, _xlfn.IFS(E472=1, VLOOKUP(H472, [1]Wage_Info!$B$2:$AH$55, 14, FALSE), E472=2, VLOOKUP(H472, [1]Wage_Info!$B$2:$AH$55, 15, FALSE), E472=3, VLOOKUP(H472, [1]Wage_Info!$B$2:$AH$55, 16, FALSE), E472=4, VLOOKUP(H472, [1]Wage_Info!$B$2:$AH$55, 17, FALSE)), C472 = 2018, _xlfn.IFS(E472=1, VLOOKUP(H472, [1]Wage_Info!$B$2:$AH$55, 18, FALSE), E472=3, VLOOKUP(H472, [1]Wage_Info!$B$2:$AH$55, 19, FALSE)))</f>
        <v>3241003204</v>
      </c>
      <c r="Z472" s="2">
        <f>_xlfn.IFS(C472=2014, _xlfn.IFS(E472=1, VLOOKUP(H472, [1]Wage_Info!$B$2:$AL$55, 20, FALSE), E472=2, VLOOKUP(H472, [1]Wage_Info!$B$2:$AL$55, 21, FALSE), E472=3, VLOOKUP(H472, [1]Wage_Info!$B$2:$AL$55, 22, FALSE), E472=4, VLOOKUP(H472, [1]Wage_Info!$B$2:$AL$55, 23, FALSE)), C472=2015, _xlfn.IFS(E472=1, VLOOKUP(H472, [1]Wage_Info!$B$2:$AL$55, 24, FALSE), E472=2, VLOOKUP(H472, [1]Wage_Info!$B$2:$AL$55, 25, FALSE), E472=3, VLOOKUP(H472, [1]Wage_Info!$B$2:$AL$55, 26, FALSE), E472=4, VLOOKUP(H472, [1]Wage_Info!$B$2:$AL$55, 27, FALSE)), C472=2016, _xlfn.IFS(E472=1, VLOOKUP(H472, [1]Wage_Info!$B$2:$AL$55, 28, FALSE), E472=2, VLOOKUP(H472, [1]Wage_Info!$B$2:$AL$55, 29, FALSE), E472=3, VLOOKUP(H472, [1]Wage_Info!$B$2:$AL$55, 30, FALSE), E472=4, VLOOKUP(H472, [1]Wage_Info!$B$2:$AL$55, 31, FALSE)), C472=2017, _xlfn.IFS(E472=1, VLOOKUP(H472, [1]Wage_Info!$B$2:$AL$55, 32, FALSE), E472=2, VLOOKUP(H472, [1]Wage_Info!$B$2:$AL$55, 33, FALSE), E472=3, VLOOKUP(H472, [1]Wage_Info!$B$2:$AL$55, 34, FALSE), E472=4, VLOOKUP(H472, [1]Wage_Info!$B$2:$AL$55, 35, FALSE)), C472 = 2018, _xlfn.IFS(E472=1, VLOOKUP(H472, [1]Wage_Info!$B$2:$AL$55, 36, FALSE), E472=2, VLOOKUP(H472, [1]Wage_Info!$B$2:$AL$55, 37, FALSE)))</f>
        <v>223419299642</v>
      </c>
      <c r="AA472" s="4">
        <f t="shared" si="60"/>
        <v>1.4506370797837433E-2</v>
      </c>
      <c r="AB472">
        <f>[1]Key!C472</f>
        <v>0</v>
      </c>
      <c r="AC472">
        <f t="shared" si="61"/>
        <v>1</v>
      </c>
      <c r="AD472">
        <f t="shared" si="62"/>
        <v>0</v>
      </c>
      <c r="AE472">
        <f t="shared" si="63"/>
        <v>1</v>
      </c>
      <c r="AF472">
        <f>[1]Key!D472</f>
        <v>0</v>
      </c>
    </row>
    <row r="473" spans="1:32" x14ac:dyDescent="0.3">
      <c r="A473">
        <v>472</v>
      </c>
      <c r="B473">
        <v>16</v>
      </c>
      <c r="C473">
        <v>2016</v>
      </c>
      <c r="D473">
        <v>10</v>
      </c>
      <c r="E473">
        <f t="shared" si="56"/>
        <v>4</v>
      </c>
      <c r="F473">
        <v>2018</v>
      </c>
      <c r="G473" t="s">
        <v>62</v>
      </c>
      <c r="H473" s="1">
        <f>VALUE(IF(G473="foreign",53,SUBSTITUTE(G473,G473,VLOOKUP(G473,[1]Key!$G$2:$H$55,2,))))</f>
        <v>53</v>
      </c>
      <c r="I473" t="s">
        <v>62</v>
      </c>
      <c r="J473">
        <f>VALUE(_xlfn.IFS(I473="foreign",53,I473="fictional",54, I473="unspecified", 55, NOT(OR(I473="foreign",I473="fictional")),SUBSTITUTE(I473,I473,VLOOKUP(I473,[1]Key!$G$2:$H$55,2,))))</f>
        <v>53</v>
      </c>
      <c r="K473">
        <f t="shared" si="57"/>
        <v>1</v>
      </c>
      <c r="L473">
        <f>VLOOKUP(H473, [1]Key!$H$2:$K$54, 2)</f>
        <v>0</v>
      </c>
      <c r="M473">
        <f>VLOOKUP(J473, [1]Key!$H$2:$K$54, 2)</f>
        <v>0</v>
      </c>
      <c r="N473">
        <f>VLOOKUP("*"&amp;G473&amp;"*",[1]Key!$N$2:$O$6,2,FALSE)</f>
        <v>0</v>
      </c>
      <c r="O473">
        <f>VLOOKUP("*"&amp;G473&amp;"*",[1]Key!$R$2:$S$11,2,FALSE)</f>
        <v>0</v>
      </c>
      <c r="P473">
        <v>4118</v>
      </c>
      <c r="Q473" s="2">
        <v>178000000</v>
      </c>
      <c r="R473" t="s">
        <v>37</v>
      </c>
      <c r="S473">
        <f>VLOOKUP(R473, [1]Key!$U$2:$V$27, 2, FALSE)</f>
        <v>3</v>
      </c>
      <c r="T473">
        <f t="shared" si="58"/>
        <v>0</v>
      </c>
      <c r="U473">
        <f>_xlfn.IFS(C473=2018, VLOOKUP(H473, '[1]State Pop'!$B$2:$G$55,6),C473=2017, VLOOKUP(H473, '[1]State Pop'!$B$2:$F$55,5),C473=2016, VLOOKUP(H473, '[1]State Pop'!$B$2:$F$55,4), C473=2015, VLOOKUP(H473, '[1]State Pop'!$B$2:$F$55,3), C473=2014, VLOOKUP(H473, '[1]State Pop'!$B$2:$F$55,2))</f>
        <v>0</v>
      </c>
      <c r="V473">
        <f>_xlfn.IFS(C473=2014,_xlfn.IFS(D473=1,VLOOKUP(H473,[1]Film_Workers!$B$2:$BD$55,2,FALSE),D473=2,VLOOKUP(H473,[1]Film_Workers!$B$2:$BD$55,3,FALSE),D473=3,VLOOKUP(H473,[1]Film_Workers!$B$2:$BD$55,4,FALSE),D473=4,VLOOKUP(H473,[1]Film_Workers!$B$2:$BD$55,5,FALSE),D473=5,VLOOKUP(H473,[1]Film_Workers!$B$2:$BD$55,6,FALSE),D473=6,VLOOKUP(H473,[1]Film_Workers!$B$2:$BD$55,7,FALSE),D473=7,VLOOKUP(H473,[1]Film_Workers!$B$2:$BD$55,8,FALSE),D473=8,VLOOKUP(H473,[1]Film_Workers!$B$2:$BD$55,9,FALSE),D473=9,VLOOKUP(H473,[1]Film_Workers!$B$2:$BD$55,10,FALSE),D473=10,VLOOKUP(H473,[1]Film_Workers!$B$2:$BD$55,11,FALSE),D473=11,VLOOKUP(H473,[1]Film_Workers!$B$2:$BD$55,12,FALSE),D473=12,VLOOKUP(H473,[1]Film_Workers!$B$2:$BD$55,13,FALSE)),C473=2015,_xlfn.IFS(D473=1,VLOOKUP(H473,[1]Film_Workers!$B$2:$BD$55,14,FALSE),D473=2,VLOOKUP(H473,[1]Film_Workers!$B$2:$BD$55,15,FALSE),D473=3,VLOOKUP(H473,[1]Film_Workers!$B$2:$BD$55,16,FALSE),D473=4,VLOOKUP(H473,[1]Film_Workers!$B$2:$BD$55,17,FALSE),D473=5,VLOOKUP(H473,[1]Film_Workers!$B$2:$BD$55,18,FALSE),D473=6,VLOOKUP(H473,[1]Film_Workers!$B$2:$BD$55,19,FALSE),D473=7,VLOOKUP(H473,[1]Film_Workers!$B$2:$BD$55,20,FALSE),D473=8,VLOOKUP(H473,[1]Film_Workers!$B$2:$BD$55,21,FALSE),D473=9,VLOOKUP(H473,[1]Film_Workers!$B$2:$BD$55,22,FALSE),D473=10,VLOOKUP(H473,[1]Film_Workers!$B$2:$BD$55,23,FALSE),D473=11,VLOOKUP(H473,[1]Film_Workers!$B$2:$BD$55,24,FALSE),D473=12,VLOOKUP(H473,[1]Film_Workers!$B$2:$BD$55,25,FALSE)),C473=2016,_xlfn.IFS(D473=1,VLOOKUP(H473,[1]Film_Workers!$B$2:$BD$55,26,FALSE),D473=2,VLOOKUP(H473,[1]Film_Workers!$B$2:$BD$55,27,FALSE),D473=3,VLOOKUP(H473,[1]Film_Workers!$B$2:$BD$55,28,FALSE),D473=4,VLOOKUP(H473,[1]Film_Workers!$B$2:$BD$55,29,FALSE),D473=5,VLOOKUP(H473,[1]Film_Workers!$B$2:$BD$55,30,FALSE),D473=6,VLOOKUP(H473,[1]Film_Workers!$B$2:$BD$55,31,FALSE),D473=7,VLOOKUP(H473,[1]Film_Workers!$B$2:$BD$55,32,FALSE),D473=8,VLOOKUP(H473,[1]Film_Workers!$B$2:$BD$55,33,FALSE),D473=9,VLOOKUP(H473,[1]Film_Workers!$B$2:$BD$55,34,FALSE),D473=10,VLOOKUP(H473,[1]Film_Workers!$B$2:$BD$55,35,FALSE),D473=11,VLOOKUP(H473,[1]Film_Workers!$B$2:$BD$55,36,FALSE),D473=12,VLOOKUP(H473,[1]Film_Workers!$B$2:$BD$55,37,FALSE)),C473=2017,_xlfn.IFS(D473=1,VLOOKUP(H473,[1]Film_Workers!$B$2:$BD$55,38,FALSE),D473=2,VLOOKUP(H473,[1]Film_Workers!$B$2:$BD$55,39,FALSE),D473=3,VLOOKUP(H473,[1]Film_Workers!$B$2:$BD$55,40,FALSE),D473=4,VLOOKUP(H473,[1]Film_Workers!$B$2:$BD$55,41,FALSE),D473=5,VLOOKUP(H473,[1]Film_Workers!$B$2:$BD$55,42,FALSE),D473=6,VLOOKUP(H473,[1]Film_Workers!$B$2:$BD$55,43,FALSE),D473=7,VLOOKUP(H473,[1]Film_Workers!$B$2:$BD$55,43,FALSE),D473=8,VLOOKUP(H473,[1]Film_Workers!$B$2:$BD$55,44,FALSE),D473=9,VLOOKUP(H473,[1]Film_Workers!$B$2:$BD$55,45,FALSE),D473=10,VLOOKUP(H473,[1]Film_Workers!$B$2:$BD$55,46,FALSE),D473=11,VLOOKUP(H473,[1]Film_Workers!$B$2:$BD$55,47,FALSE),D473=12,VLOOKUP(H473,[1]Film_Workers!$B$2:$BD$55,48)),C473=2018,_xlfn.IFS(D473=1,VLOOKUP(H473,[1]Film_Workers!$B$2:$BD$55,49,FALSE),D473=2,VLOOKUP(H473,[1]Film_Workers!$B$2:$BD$55,50,FALSE),D473=3,VLOOKUP(H473,[1]Film_Workers!$B$2:$BD$55,51,FALSE),D473=4,VLOOKUP(H473,[1]Film_Workers!$B$2:$BD$55,52,FALSE),D473=5,VLOOKUP(H473,[1]Film_Workers!$B$2:$BD$55,53,FALSE),D473=6,VLOOKUP(H473,[1]Film_Workers!$B$2:$BD$55,54)))</f>
        <v>0</v>
      </c>
      <c r="W473">
        <f>_xlfn.IFS(C473=2014,_xlfn.IFS(D473=1,VLOOKUP(H473,[1]Priv_Workers!$B$2:$BD$55,2,FALSE),D473=2,VLOOKUP(H473,[1]Priv_Workers!$B$2:$BD$55,3,FALSE),D473=3,VLOOKUP(H473,[1]Priv_Workers!$B$2:$BD$55,4,FALSE),D473=4,VLOOKUP(H473,[1]Priv_Workers!$B$2:$BD$55,5,FALSE),D473=5,VLOOKUP(H473,[1]Priv_Workers!$B$2:$BD$55,6,FALSE),D473=6,VLOOKUP(H473,[1]Priv_Workers!$B$2:$BD$55,7,FALSE),D473=7,VLOOKUP(H473,[1]Priv_Workers!$B$2:$BD$55,8,FALSE),D473=8,VLOOKUP(H473,[1]Priv_Workers!$B$2:$BD$55,9,FALSE),D473=9,VLOOKUP(H473,[1]Priv_Workers!$B$2:$BD$55,10,FALSE),D473=10,VLOOKUP(H473,[1]Priv_Workers!$B$2:$BD$55,11,FALSE),D473=11,VLOOKUP(H473,[1]Priv_Workers!$B$2:$BD$55,12,FALSE),D473=12,VLOOKUP(H473,[1]Priv_Workers!$B$2:$BD$55,13,FALSE)),C473=2015,_xlfn.IFS(D473=1,VLOOKUP(H473,[1]Priv_Workers!$B$2:$BD$55,14,FALSE),D473=2,VLOOKUP(H473,[1]Priv_Workers!$B$2:$BD$55,15,FALSE),D473=3,VLOOKUP(H473,[1]Priv_Workers!$B$2:$BD$55,16,FALSE),D473=4,VLOOKUP(H473,[1]Priv_Workers!$B$2:$BD$55,17,FALSE),D473=5,VLOOKUP(H473,[1]Priv_Workers!$B$2:$BD$55,18,FALSE),D473=6,VLOOKUP(H473,[1]Priv_Workers!$B$2:$BD$55,19,FALSE),D473=7,VLOOKUP(H473,[1]Priv_Workers!$B$2:$BD$55,20,FALSE),D473=8,VLOOKUP(H473,[1]Priv_Workers!$B$2:$BD$55,21,FALSE),D473=9,VLOOKUP(H473,[1]Priv_Workers!$B$2:$BD$55,22,FALSE),D473=10,VLOOKUP(H473,[1]Priv_Workers!$B$2:$BD$55,23,FALSE),D473=11,VLOOKUP(H473,[1]Priv_Workers!$B$2:$BD$55,24,FALSE),D473=12,VLOOKUP(H473,[1]Priv_Workers!$B$2:$BD$55,25,FALSE)),C473=2016,_xlfn.IFS(D473=1,VLOOKUP(H473,[1]Priv_Workers!$B$2:$BD$55,26,FALSE),D473=2,VLOOKUP(H473,[1]Priv_Workers!$B$2:$BD$55,27,FALSE),D473=3,VLOOKUP(H473,[1]Priv_Workers!$B$2:$BD$55,28,FALSE),D473=4,VLOOKUP(H473,[1]Priv_Workers!$B$2:$BD$55,29,FALSE),D473=5,VLOOKUP(H473,[1]Priv_Workers!$B$2:$BD$55,30,FALSE),D473=6,VLOOKUP(H473,[1]Priv_Workers!$B$2:$BD$55,31,FALSE),D473=7,VLOOKUP(H473,[1]Priv_Workers!$B$2:$BD$55,32,FALSE),D473=8,VLOOKUP(H473,[1]Priv_Workers!$B$2:$BD$55,33,FALSE),D473=9,VLOOKUP(H473,[1]Priv_Workers!$B$2:$BD$55,34,FALSE),D473=10,VLOOKUP(H473,[1]Priv_Workers!$B$2:$BD$55,35,FALSE),D473=11,VLOOKUP(H473,[1]Priv_Workers!$B$2:$BD$55,36,FALSE),D473=12,VLOOKUP(H473,[1]Priv_Workers!$B$2:$BD$55,37,FALSE)),C473=2017,_xlfn.IFS(D473=1,VLOOKUP(H473,[1]Priv_Workers!$B$2:$BD$55,38,FALSE),D473=2,VLOOKUP(H473,[1]Priv_Workers!$B$2:$BD$55,39,FALSE),D473=3,VLOOKUP(H473,[1]Priv_Workers!$B$2:$BD$55,40,FALSE),D473=4,VLOOKUP(H473,[1]Priv_Workers!$B$2:$BD$55,41,FALSE),D473=5,VLOOKUP(H473,[1]Priv_Workers!$B$2:$BD$55,42,FALSE),D473=6,VLOOKUP(H473,[1]Priv_Workers!$B$2:$BD$55,43,FALSE),D473=7,VLOOKUP(H473,[1]Priv_Workers!$B$2:$BD$55,43,FALSE),D473=8,VLOOKUP(H473,[1]Priv_Workers!$B$2:$BD$55,44,FALSE),D473=9,VLOOKUP(H473,[1]Priv_Workers!$B$2:$BD$55,45,FALSE),D473=10,VLOOKUP(H473,[1]Priv_Workers!$B$2:$BD$55,46,FALSE),D473=11,VLOOKUP(H473,[1]Priv_Workers!$B$2:$BD$55,47,FALSE),D473=12,VLOOKUP(H473,[1]Priv_Workers!$B$2:$BD$55,48)),C473=2018,_xlfn.IFS(D473=1,VLOOKUP(H473,[1]Priv_Workers!$B$2:$BD$55,49,FALSE),D473=2,VLOOKUP(H473,[1]Priv_Workers!$B$2:$BD$55,50,FALSE),D473=3,VLOOKUP(H473,[1]Priv_Workers!$B$2:$BD$55,51,FALSE),D473=4,VLOOKUP(H473,[1]Priv_Workers!$B$2:$BD$55,52,FALSE),D473=5,VLOOKUP(H473,[1]Priv_Workers!$B$2:$BD$55,53,FALSE),D473=6,VLOOKUP(H473,[1]Priv_Workers!$B$2:$BD$55,54)))</f>
        <v>0</v>
      </c>
      <c r="X473" s="3" t="e">
        <f t="shared" si="59"/>
        <v>#DIV/0!</v>
      </c>
      <c r="Y473" s="2">
        <f>_xlfn.IFS(C473=2014, _xlfn.IFS(E473=1, VLOOKUP(H473, [1]Wage_Info!$B$2:$AH$55, 2, FALSE), E473=2, VLOOKUP(H473, [1]Wage_Info!$B$2:$AH$55, 3, FALSE), E473=3, VLOOKUP(H473, [1]Wage_Info!$B$2:$AH$55, 4, FALSE), E473=4, VLOOKUP(H473, [1]Wage_Info!$B$2:$AH$55, 5, FALSE)), C473=2015, _xlfn.IFS(E473=1, VLOOKUP(H473, [1]Wage_Info!$B$2:$AH$55, 6, FALSE), E473=2, VLOOKUP(H473, [1]Wage_Info!$B$2:$AH$55, 7, FALSE), E473=3, VLOOKUP(H473, [1]Wage_Info!$B$2:$AH$55, 8, FALSE), E473=4, VLOOKUP(H473, [1]Wage_Info!$B$2:$AH$55, 9, FALSE)), C473=2016, _xlfn.IFS(E473=1, VLOOKUP(H473, [1]Wage_Info!$B$2:$AH$55, 10, FALSE), E473=2, VLOOKUP(H473, [1]Wage_Info!$B$2:$AH$55, 11, FALSE), E473=3, VLOOKUP(H473, [1]Wage_Info!$B$2:$AH$55, 12, FALSE), E473=4, VLOOKUP(H473, [1]Wage_Info!$B$2:$AH$55, 13, FALSE)), C473=2017, _xlfn.IFS(E473=1, VLOOKUP(H473, [1]Wage_Info!$B$2:$AH$55, 14, FALSE), E473=2, VLOOKUP(H473, [1]Wage_Info!$B$2:$AH$55, 15, FALSE), E473=3, VLOOKUP(H473, [1]Wage_Info!$B$2:$AH$55, 16, FALSE), E473=4, VLOOKUP(H473, [1]Wage_Info!$B$2:$AH$55, 17, FALSE)), C473 = 2018, _xlfn.IFS(E473=1, VLOOKUP(H473, [1]Wage_Info!$B$2:$AH$55, 18, FALSE), E473=3, VLOOKUP(H473, [1]Wage_Info!$B$2:$AH$55, 19, FALSE)))</f>
        <v>0</v>
      </c>
      <c r="Z473" s="2">
        <f>_xlfn.IFS(C473=2014, _xlfn.IFS(E473=1, VLOOKUP(H473, [1]Wage_Info!$B$2:$AL$55, 20, FALSE), E473=2, VLOOKUP(H473, [1]Wage_Info!$B$2:$AL$55, 21, FALSE), E473=3, VLOOKUP(H473, [1]Wage_Info!$B$2:$AL$55, 22, FALSE), E473=4, VLOOKUP(H473, [1]Wage_Info!$B$2:$AL$55, 23, FALSE)), C473=2015, _xlfn.IFS(E473=1, VLOOKUP(H473, [1]Wage_Info!$B$2:$AL$55, 24, FALSE), E473=2, VLOOKUP(H473, [1]Wage_Info!$B$2:$AL$55, 25, FALSE), E473=3, VLOOKUP(H473, [1]Wage_Info!$B$2:$AL$55, 26, FALSE), E473=4, VLOOKUP(H473, [1]Wage_Info!$B$2:$AL$55, 27, FALSE)), C473=2016, _xlfn.IFS(E473=1, VLOOKUP(H473, [1]Wage_Info!$B$2:$AL$55, 28, FALSE), E473=2, VLOOKUP(H473, [1]Wage_Info!$B$2:$AL$55, 29, FALSE), E473=3, VLOOKUP(H473, [1]Wage_Info!$B$2:$AL$55, 30, FALSE), E473=4, VLOOKUP(H473, [1]Wage_Info!$B$2:$AL$55, 31, FALSE)), C473=2017, _xlfn.IFS(E473=1, VLOOKUP(H473, [1]Wage_Info!$B$2:$AL$55, 32, FALSE), E473=2, VLOOKUP(H473, [1]Wage_Info!$B$2:$AL$55, 33, FALSE), E473=3, VLOOKUP(H473, [1]Wage_Info!$B$2:$AL$55, 34, FALSE), E473=4, VLOOKUP(H473, [1]Wage_Info!$B$2:$AL$55, 35, FALSE)), C473 = 2018, _xlfn.IFS(E473=1, VLOOKUP(H473, [1]Wage_Info!$B$2:$AL$55, 36, FALSE), E473=2, VLOOKUP(H473, [1]Wage_Info!$B$2:$AL$55, 37, FALSE)))</f>
        <v>0</v>
      </c>
      <c r="AA473" s="4" t="e">
        <f t="shared" si="60"/>
        <v>#DIV/0!</v>
      </c>
      <c r="AB473">
        <f>[1]Key!C473</f>
        <v>1</v>
      </c>
      <c r="AC473">
        <f t="shared" si="61"/>
        <v>0</v>
      </c>
      <c r="AD473">
        <f t="shared" si="62"/>
        <v>0</v>
      </c>
      <c r="AE473">
        <f t="shared" si="63"/>
        <v>0</v>
      </c>
      <c r="AF473">
        <f>[1]Key!D473</f>
        <v>0</v>
      </c>
    </row>
    <row r="474" spans="1:32" x14ac:dyDescent="0.3">
      <c r="A474">
        <v>473</v>
      </c>
      <c r="B474">
        <v>17</v>
      </c>
      <c r="C474">
        <v>2017</v>
      </c>
      <c r="D474">
        <v>4</v>
      </c>
      <c r="E474">
        <f t="shared" si="56"/>
        <v>2</v>
      </c>
      <c r="F474">
        <v>2018</v>
      </c>
      <c r="G474" t="s">
        <v>77</v>
      </c>
      <c r="H474" s="1">
        <f>VALUE(IF(G474="foreign",53,SUBSTITUTE(G474,G474,VLOOKUP(G474,[1]Key!$G$2:$H$55,2,))))</f>
        <v>14</v>
      </c>
      <c r="I474" t="s">
        <v>77</v>
      </c>
      <c r="J474">
        <f>VALUE(_xlfn.IFS(I474="foreign",53,I474="fictional",54, I474="unspecified", 55, NOT(OR(I474="foreign",I474="fictional")),SUBSTITUTE(I474,I474,VLOOKUP(I474,[1]Key!$G$2:$H$55,2,))))</f>
        <v>14</v>
      </c>
      <c r="K474">
        <f t="shared" si="57"/>
        <v>1</v>
      </c>
      <c r="L474">
        <f>VLOOKUP(H474, [1]Key!$H$2:$K$54, 2)</f>
        <v>3</v>
      </c>
      <c r="M474">
        <f>VLOOKUP(J474, [1]Key!$H$2:$K$54, 2)</f>
        <v>3</v>
      </c>
      <c r="N474">
        <f>VLOOKUP("*"&amp;G474&amp;"*",[1]Key!$N$2:$O$6,2,FALSE)</f>
        <v>1</v>
      </c>
      <c r="O474">
        <f>VLOOKUP("*"&amp;G474&amp;"*",[1]Key!$R$2:$S$11,2,FALSE)</f>
        <v>1</v>
      </c>
      <c r="P474">
        <v>4115</v>
      </c>
      <c r="Q474" s="2">
        <v>140000000</v>
      </c>
      <c r="R474" t="s">
        <v>37</v>
      </c>
      <c r="S474">
        <f>VLOOKUP(R474, [1]Key!$U$2:$V$27, 2, FALSE)</f>
        <v>3</v>
      </c>
      <c r="T474">
        <f t="shared" si="58"/>
        <v>0</v>
      </c>
      <c r="U474">
        <f>_xlfn.IFS(C474=2018, VLOOKUP(H474, '[1]State Pop'!$B$2:$G$55,6),C474=2017, VLOOKUP(H474, '[1]State Pop'!$B$2:$F$55,5),C474=2016, VLOOKUP(H474, '[1]State Pop'!$B$2:$F$55,4), C474=2015, VLOOKUP(H474, '[1]State Pop'!$B$2:$F$55,3), C474=2014, VLOOKUP(H474, '[1]State Pop'!$B$2:$F$55,2))</f>
        <v>12802023</v>
      </c>
      <c r="V474">
        <f>_xlfn.IFS(C474=2014,_xlfn.IFS(D474=1,VLOOKUP(H474,[1]Film_Workers!$B$2:$BD$55,2,FALSE),D474=2,VLOOKUP(H474,[1]Film_Workers!$B$2:$BD$55,3,FALSE),D474=3,VLOOKUP(H474,[1]Film_Workers!$B$2:$BD$55,4,FALSE),D474=4,VLOOKUP(H474,[1]Film_Workers!$B$2:$BD$55,5,FALSE),D474=5,VLOOKUP(H474,[1]Film_Workers!$B$2:$BD$55,6,FALSE),D474=6,VLOOKUP(H474,[1]Film_Workers!$B$2:$BD$55,7,FALSE),D474=7,VLOOKUP(H474,[1]Film_Workers!$B$2:$BD$55,8,FALSE),D474=8,VLOOKUP(H474,[1]Film_Workers!$B$2:$BD$55,9,FALSE),D474=9,VLOOKUP(H474,[1]Film_Workers!$B$2:$BD$55,10,FALSE),D474=10,VLOOKUP(H474,[1]Film_Workers!$B$2:$BD$55,11,FALSE),D474=11,VLOOKUP(H474,[1]Film_Workers!$B$2:$BD$55,12,FALSE),D474=12,VLOOKUP(H474,[1]Film_Workers!$B$2:$BD$55,13,FALSE)),C474=2015,_xlfn.IFS(D474=1,VLOOKUP(H474,[1]Film_Workers!$B$2:$BD$55,14,FALSE),D474=2,VLOOKUP(H474,[1]Film_Workers!$B$2:$BD$55,15,FALSE),D474=3,VLOOKUP(H474,[1]Film_Workers!$B$2:$BD$55,16,FALSE),D474=4,VLOOKUP(H474,[1]Film_Workers!$B$2:$BD$55,17,FALSE),D474=5,VLOOKUP(H474,[1]Film_Workers!$B$2:$BD$55,18,FALSE),D474=6,VLOOKUP(H474,[1]Film_Workers!$B$2:$BD$55,19,FALSE),D474=7,VLOOKUP(H474,[1]Film_Workers!$B$2:$BD$55,20,FALSE),D474=8,VLOOKUP(H474,[1]Film_Workers!$B$2:$BD$55,21,FALSE),D474=9,VLOOKUP(H474,[1]Film_Workers!$B$2:$BD$55,22,FALSE),D474=10,VLOOKUP(H474,[1]Film_Workers!$B$2:$BD$55,23,FALSE),D474=11,VLOOKUP(H474,[1]Film_Workers!$B$2:$BD$55,24,FALSE),D474=12,VLOOKUP(H474,[1]Film_Workers!$B$2:$BD$55,25,FALSE)),C474=2016,_xlfn.IFS(D474=1,VLOOKUP(H474,[1]Film_Workers!$B$2:$BD$55,26,FALSE),D474=2,VLOOKUP(H474,[1]Film_Workers!$B$2:$BD$55,27,FALSE),D474=3,VLOOKUP(H474,[1]Film_Workers!$B$2:$BD$55,28,FALSE),D474=4,VLOOKUP(H474,[1]Film_Workers!$B$2:$BD$55,29,FALSE),D474=5,VLOOKUP(H474,[1]Film_Workers!$B$2:$BD$55,30,FALSE),D474=6,VLOOKUP(H474,[1]Film_Workers!$B$2:$BD$55,31,FALSE),D474=7,VLOOKUP(H474,[1]Film_Workers!$B$2:$BD$55,32,FALSE),D474=8,VLOOKUP(H474,[1]Film_Workers!$B$2:$BD$55,33,FALSE),D474=9,VLOOKUP(H474,[1]Film_Workers!$B$2:$BD$55,34,FALSE),D474=10,VLOOKUP(H474,[1]Film_Workers!$B$2:$BD$55,35,FALSE),D474=11,VLOOKUP(H474,[1]Film_Workers!$B$2:$BD$55,36,FALSE),D474=12,VLOOKUP(H474,[1]Film_Workers!$B$2:$BD$55,37,FALSE)),C474=2017,_xlfn.IFS(D474=1,VLOOKUP(H474,[1]Film_Workers!$B$2:$BD$55,38,FALSE),D474=2,VLOOKUP(H474,[1]Film_Workers!$B$2:$BD$55,39,FALSE),D474=3,VLOOKUP(H474,[1]Film_Workers!$B$2:$BD$55,40,FALSE),D474=4,VLOOKUP(H474,[1]Film_Workers!$B$2:$BD$55,41,FALSE),D474=5,VLOOKUP(H474,[1]Film_Workers!$B$2:$BD$55,42,FALSE),D474=6,VLOOKUP(H474,[1]Film_Workers!$B$2:$BD$55,43,FALSE),D474=7,VLOOKUP(H474,[1]Film_Workers!$B$2:$BD$55,43,FALSE),D474=8,VLOOKUP(H474,[1]Film_Workers!$B$2:$BD$55,44,FALSE),D474=9,VLOOKUP(H474,[1]Film_Workers!$B$2:$BD$55,45,FALSE),D474=10,VLOOKUP(H474,[1]Film_Workers!$B$2:$BD$55,46,FALSE),D474=11,VLOOKUP(H474,[1]Film_Workers!$B$2:$BD$55,47,FALSE),D474=12,VLOOKUP(H474,[1]Film_Workers!$B$2:$BD$55,48)),C474=2018,_xlfn.IFS(D474=1,VLOOKUP(H474,[1]Film_Workers!$B$2:$BD$55,49,FALSE),D474=2,VLOOKUP(H474,[1]Film_Workers!$B$2:$BD$55,50,FALSE),D474=3,VLOOKUP(H474,[1]Film_Workers!$B$2:$BD$55,51,FALSE),D474=4,VLOOKUP(H474,[1]Film_Workers!$B$2:$BD$55,52,FALSE),D474=5,VLOOKUP(H474,[1]Film_Workers!$B$2:$BD$55,53,FALSE),D474=6,VLOOKUP(H474,[1]Film_Workers!$B$2:$BD$55,54)))</f>
        <v>2722</v>
      </c>
      <c r="W474">
        <f>_xlfn.IFS(C474=2014,_xlfn.IFS(D474=1,VLOOKUP(H474,[1]Priv_Workers!$B$2:$BD$55,2,FALSE),D474=2,VLOOKUP(H474,[1]Priv_Workers!$B$2:$BD$55,3,FALSE),D474=3,VLOOKUP(H474,[1]Priv_Workers!$B$2:$BD$55,4,FALSE),D474=4,VLOOKUP(H474,[1]Priv_Workers!$B$2:$BD$55,5,FALSE),D474=5,VLOOKUP(H474,[1]Priv_Workers!$B$2:$BD$55,6,FALSE),D474=6,VLOOKUP(H474,[1]Priv_Workers!$B$2:$BD$55,7,FALSE),D474=7,VLOOKUP(H474,[1]Priv_Workers!$B$2:$BD$55,8,FALSE),D474=8,VLOOKUP(H474,[1]Priv_Workers!$B$2:$BD$55,9,FALSE),D474=9,VLOOKUP(H474,[1]Priv_Workers!$B$2:$BD$55,10,FALSE),D474=10,VLOOKUP(H474,[1]Priv_Workers!$B$2:$BD$55,11,FALSE),D474=11,VLOOKUP(H474,[1]Priv_Workers!$B$2:$BD$55,12,FALSE),D474=12,VLOOKUP(H474,[1]Priv_Workers!$B$2:$BD$55,13,FALSE)),C474=2015,_xlfn.IFS(D474=1,VLOOKUP(H474,[1]Priv_Workers!$B$2:$BD$55,14,FALSE),D474=2,VLOOKUP(H474,[1]Priv_Workers!$B$2:$BD$55,15,FALSE),D474=3,VLOOKUP(H474,[1]Priv_Workers!$B$2:$BD$55,16,FALSE),D474=4,VLOOKUP(H474,[1]Priv_Workers!$B$2:$BD$55,17,FALSE),D474=5,VLOOKUP(H474,[1]Priv_Workers!$B$2:$BD$55,18,FALSE),D474=6,VLOOKUP(H474,[1]Priv_Workers!$B$2:$BD$55,19,FALSE),D474=7,VLOOKUP(H474,[1]Priv_Workers!$B$2:$BD$55,20,FALSE),D474=8,VLOOKUP(H474,[1]Priv_Workers!$B$2:$BD$55,21,FALSE),D474=9,VLOOKUP(H474,[1]Priv_Workers!$B$2:$BD$55,22,FALSE),D474=10,VLOOKUP(H474,[1]Priv_Workers!$B$2:$BD$55,23,FALSE),D474=11,VLOOKUP(H474,[1]Priv_Workers!$B$2:$BD$55,24,FALSE),D474=12,VLOOKUP(H474,[1]Priv_Workers!$B$2:$BD$55,25,FALSE)),C474=2016,_xlfn.IFS(D474=1,VLOOKUP(H474,[1]Priv_Workers!$B$2:$BD$55,26,FALSE),D474=2,VLOOKUP(H474,[1]Priv_Workers!$B$2:$BD$55,27,FALSE),D474=3,VLOOKUP(H474,[1]Priv_Workers!$B$2:$BD$55,28,FALSE),D474=4,VLOOKUP(H474,[1]Priv_Workers!$B$2:$BD$55,29,FALSE),D474=5,VLOOKUP(H474,[1]Priv_Workers!$B$2:$BD$55,30,FALSE),D474=6,VLOOKUP(H474,[1]Priv_Workers!$B$2:$BD$55,31,FALSE),D474=7,VLOOKUP(H474,[1]Priv_Workers!$B$2:$BD$55,32,FALSE),D474=8,VLOOKUP(H474,[1]Priv_Workers!$B$2:$BD$55,33,FALSE),D474=9,VLOOKUP(H474,[1]Priv_Workers!$B$2:$BD$55,34,FALSE),D474=10,VLOOKUP(H474,[1]Priv_Workers!$B$2:$BD$55,35,FALSE),D474=11,VLOOKUP(H474,[1]Priv_Workers!$B$2:$BD$55,36,FALSE),D474=12,VLOOKUP(H474,[1]Priv_Workers!$B$2:$BD$55,37,FALSE)),C474=2017,_xlfn.IFS(D474=1,VLOOKUP(H474,[1]Priv_Workers!$B$2:$BD$55,38,FALSE),D474=2,VLOOKUP(H474,[1]Priv_Workers!$B$2:$BD$55,39,FALSE),D474=3,VLOOKUP(H474,[1]Priv_Workers!$B$2:$BD$55,40,FALSE),D474=4,VLOOKUP(H474,[1]Priv_Workers!$B$2:$BD$55,41,FALSE),D474=5,VLOOKUP(H474,[1]Priv_Workers!$B$2:$BD$55,42,FALSE),D474=6,VLOOKUP(H474,[1]Priv_Workers!$B$2:$BD$55,43,FALSE),D474=7,VLOOKUP(H474,[1]Priv_Workers!$B$2:$BD$55,43,FALSE),D474=8,VLOOKUP(H474,[1]Priv_Workers!$B$2:$BD$55,44,FALSE),D474=9,VLOOKUP(H474,[1]Priv_Workers!$B$2:$BD$55,45,FALSE),D474=10,VLOOKUP(H474,[1]Priv_Workers!$B$2:$BD$55,46,FALSE),D474=11,VLOOKUP(H474,[1]Priv_Workers!$B$2:$BD$55,47,FALSE),D474=12,VLOOKUP(H474,[1]Priv_Workers!$B$2:$BD$55,48)),C474=2018,_xlfn.IFS(D474=1,VLOOKUP(H474,[1]Priv_Workers!$B$2:$BD$55,49,FALSE),D474=2,VLOOKUP(H474,[1]Priv_Workers!$B$2:$BD$55,50,FALSE),D474=3,VLOOKUP(H474,[1]Priv_Workers!$B$2:$BD$55,51,FALSE),D474=4,VLOOKUP(H474,[1]Priv_Workers!$B$2:$BD$55,52,FALSE),D474=5,VLOOKUP(H474,[1]Priv_Workers!$B$2:$BD$55,53,FALSE),D474=6,VLOOKUP(H474,[1]Priv_Workers!$B$2:$BD$55,54)))</f>
        <v>5110761</v>
      </c>
      <c r="X474" s="3">
        <f t="shared" si="59"/>
        <v>5.3260170060779601E-4</v>
      </c>
      <c r="Y474" s="2">
        <f>_xlfn.IFS(C474=2014, _xlfn.IFS(E474=1, VLOOKUP(H474, [1]Wage_Info!$B$2:$AH$55, 2, FALSE), E474=2, VLOOKUP(H474, [1]Wage_Info!$B$2:$AH$55, 3, FALSE), E474=3, VLOOKUP(H474, [1]Wage_Info!$B$2:$AH$55, 4, FALSE), E474=4, VLOOKUP(H474, [1]Wage_Info!$B$2:$AH$55, 5, FALSE)), C474=2015, _xlfn.IFS(E474=1, VLOOKUP(H474, [1]Wage_Info!$B$2:$AH$55, 6, FALSE), E474=2, VLOOKUP(H474, [1]Wage_Info!$B$2:$AH$55, 7, FALSE), E474=3, VLOOKUP(H474, [1]Wage_Info!$B$2:$AH$55, 8, FALSE), E474=4, VLOOKUP(H474, [1]Wage_Info!$B$2:$AH$55, 9, FALSE)), C474=2016, _xlfn.IFS(E474=1, VLOOKUP(H474, [1]Wage_Info!$B$2:$AH$55, 10, FALSE), E474=2, VLOOKUP(H474, [1]Wage_Info!$B$2:$AH$55, 11, FALSE), E474=3, VLOOKUP(H474, [1]Wage_Info!$B$2:$AH$55, 12, FALSE), E474=4, VLOOKUP(H474, [1]Wage_Info!$B$2:$AH$55, 13, FALSE)), C474=2017, _xlfn.IFS(E474=1, VLOOKUP(H474, [1]Wage_Info!$B$2:$AH$55, 14, FALSE), E474=2, VLOOKUP(H474, [1]Wage_Info!$B$2:$AH$55, 15, FALSE), E474=3, VLOOKUP(H474, [1]Wage_Info!$B$2:$AH$55, 16, FALSE), E474=4, VLOOKUP(H474, [1]Wage_Info!$B$2:$AH$55, 17, FALSE)), C474 = 2018, _xlfn.IFS(E474=1, VLOOKUP(H474, [1]Wage_Info!$B$2:$AH$55, 18, FALSE), E474=3, VLOOKUP(H474, [1]Wage_Info!$B$2:$AH$55, 19, FALSE)))</f>
        <v>39721575</v>
      </c>
      <c r="Z474" s="2">
        <f>_xlfn.IFS(C474=2014, _xlfn.IFS(E474=1, VLOOKUP(H474, [1]Wage_Info!$B$2:$AL$55, 20, FALSE), E474=2, VLOOKUP(H474, [1]Wage_Info!$B$2:$AL$55, 21, FALSE), E474=3, VLOOKUP(H474, [1]Wage_Info!$B$2:$AL$55, 22, FALSE), E474=4, VLOOKUP(H474, [1]Wage_Info!$B$2:$AL$55, 23, FALSE)), C474=2015, _xlfn.IFS(E474=1, VLOOKUP(H474, [1]Wage_Info!$B$2:$AL$55, 24, FALSE), E474=2, VLOOKUP(H474, [1]Wage_Info!$B$2:$AL$55, 25, FALSE), E474=3, VLOOKUP(H474, [1]Wage_Info!$B$2:$AL$55, 26, FALSE), E474=4, VLOOKUP(H474, [1]Wage_Info!$B$2:$AL$55, 27, FALSE)), C474=2016, _xlfn.IFS(E474=1, VLOOKUP(H474, [1]Wage_Info!$B$2:$AL$55, 28, FALSE), E474=2, VLOOKUP(H474, [1]Wage_Info!$B$2:$AL$55, 29, FALSE), E474=3, VLOOKUP(H474, [1]Wage_Info!$B$2:$AL$55, 30, FALSE), E474=4, VLOOKUP(H474, [1]Wage_Info!$B$2:$AL$55, 31, FALSE)), C474=2017, _xlfn.IFS(E474=1, VLOOKUP(H474, [1]Wage_Info!$B$2:$AL$55, 32, FALSE), E474=2, VLOOKUP(H474, [1]Wage_Info!$B$2:$AL$55, 33, FALSE), E474=3, VLOOKUP(H474, [1]Wage_Info!$B$2:$AL$55, 34, FALSE), E474=4, VLOOKUP(H474, [1]Wage_Info!$B$2:$AL$55, 35, FALSE)), C474 = 2018, _xlfn.IFS(E474=1, VLOOKUP(H474, [1]Wage_Info!$B$2:$AL$55, 36, FALSE), E474=2, VLOOKUP(H474, [1]Wage_Info!$B$2:$AL$55, 37, FALSE)))</f>
        <v>70941600355</v>
      </c>
      <c r="AA474" s="4">
        <f t="shared" si="60"/>
        <v>5.5991935340094715E-4</v>
      </c>
      <c r="AB474">
        <f>[1]Key!C474</f>
        <v>1</v>
      </c>
      <c r="AC474">
        <f t="shared" si="61"/>
        <v>0</v>
      </c>
      <c r="AD474">
        <f t="shared" si="62"/>
        <v>0</v>
      </c>
      <c r="AE474">
        <f t="shared" si="63"/>
        <v>0</v>
      </c>
      <c r="AF474">
        <f>[1]Key!D474</f>
        <v>0</v>
      </c>
    </row>
    <row r="475" spans="1:32" x14ac:dyDescent="0.3">
      <c r="A475">
        <v>474</v>
      </c>
      <c r="B475">
        <v>18</v>
      </c>
      <c r="C475">
        <v>2017</v>
      </c>
      <c r="D475">
        <v>2</v>
      </c>
      <c r="E475">
        <f t="shared" si="56"/>
        <v>1</v>
      </c>
      <c r="F475">
        <v>2018</v>
      </c>
      <c r="G475" t="s">
        <v>62</v>
      </c>
      <c r="H475" s="1">
        <f>VALUE(IF(G475="foreign",53,SUBSTITUTE(G475,G475,VLOOKUP(G475,[1]Key!$G$2:$H$55,2,))))</f>
        <v>53</v>
      </c>
      <c r="I475" t="s">
        <v>62</v>
      </c>
      <c r="J475">
        <f>VALUE(_xlfn.IFS(I475="foreign",53,I475="fictional",54, I475="unspecified", 55, NOT(OR(I475="foreign",I475="fictional")),SUBSTITUTE(I475,I475,VLOOKUP(I475,[1]Key!$G$2:$H$55,2,))))</f>
        <v>53</v>
      </c>
      <c r="K475">
        <f t="shared" si="57"/>
        <v>1</v>
      </c>
      <c r="L475">
        <f>VLOOKUP(H475, [1]Key!$H$2:$K$54, 2)</f>
        <v>0</v>
      </c>
      <c r="M475">
        <f>VLOOKUP(J475, [1]Key!$H$2:$K$54, 2)</f>
        <v>0</v>
      </c>
      <c r="N475">
        <f>VLOOKUP("*"&amp;G475&amp;"*",[1]Key!$N$2:$O$6,2,FALSE)</f>
        <v>0</v>
      </c>
      <c r="O475">
        <f>VLOOKUP("*"&amp;G475&amp;"*",[1]Key!$R$2:$S$11,2,FALSE)</f>
        <v>0</v>
      </c>
      <c r="P475">
        <v>4090</v>
      </c>
      <c r="Q475" s="2">
        <v>130000000</v>
      </c>
      <c r="R475" t="s">
        <v>34</v>
      </c>
      <c r="S475">
        <f>VLOOKUP(R475, [1]Key!$U$2:$V$27, 2, FALSE)</f>
        <v>2</v>
      </c>
      <c r="T475">
        <f t="shared" si="58"/>
        <v>0</v>
      </c>
      <c r="U475">
        <f>_xlfn.IFS(C475=2018, VLOOKUP(H475, '[1]State Pop'!$B$2:$G$55,6),C475=2017, VLOOKUP(H475, '[1]State Pop'!$B$2:$F$55,5),C475=2016, VLOOKUP(H475, '[1]State Pop'!$B$2:$F$55,4), C475=2015, VLOOKUP(H475, '[1]State Pop'!$B$2:$F$55,3), C475=2014, VLOOKUP(H475, '[1]State Pop'!$B$2:$F$55,2))</f>
        <v>0</v>
      </c>
      <c r="V475">
        <f>_xlfn.IFS(C475=2014,_xlfn.IFS(D475=1,VLOOKUP(H475,[1]Film_Workers!$B$2:$BD$55,2,FALSE),D475=2,VLOOKUP(H475,[1]Film_Workers!$B$2:$BD$55,3,FALSE),D475=3,VLOOKUP(H475,[1]Film_Workers!$B$2:$BD$55,4,FALSE),D475=4,VLOOKUP(H475,[1]Film_Workers!$B$2:$BD$55,5,FALSE),D475=5,VLOOKUP(H475,[1]Film_Workers!$B$2:$BD$55,6,FALSE),D475=6,VLOOKUP(H475,[1]Film_Workers!$B$2:$BD$55,7,FALSE),D475=7,VLOOKUP(H475,[1]Film_Workers!$B$2:$BD$55,8,FALSE),D475=8,VLOOKUP(H475,[1]Film_Workers!$B$2:$BD$55,9,FALSE),D475=9,VLOOKUP(H475,[1]Film_Workers!$B$2:$BD$55,10,FALSE),D475=10,VLOOKUP(H475,[1]Film_Workers!$B$2:$BD$55,11,FALSE),D475=11,VLOOKUP(H475,[1]Film_Workers!$B$2:$BD$55,12,FALSE),D475=12,VLOOKUP(H475,[1]Film_Workers!$B$2:$BD$55,13,FALSE)),C475=2015,_xlfn.IFS(D475=1,VLOOKUP(H475,[1]Film_Workers!$B$2:$BD$55,14,FALSE),D475=2,VLOOKUP(H475,[1]Film_Workers!$B$2:$BD$55,15,FALSE),D475=3,VLOOKUP(H475,[1]Film_Workers!$B$2:$BD$55,16,FALSE),D475=4,VLOOKUP(H475,[1]Film_Workers!$B$2:$BD$55,17,FALSE),D475=5,VLOOKUP(H475,[1]Film_Workers!$B$2:$BD$55,18,FALSE),D475=6,VLOOKUP(H475,[1]Film_Workers!$B$2:$BD$55,19,FALSE),D475=7,VLOOKUP(H475,[1]Film_Workers!$B$2:$BD$55,20,FALSE),D475=8,VLOOKUP(H475,[1]Film_Workers!$B$2:$BD$55,21,FALSE),D475=9,VLOOKUP(H475,[1]Film_Workers!$B$2:$BD$55,22,FALSE),D475=10,VLOOKUP(H475,[1]Film_Workers!$B$2:$BD$55,23,FALSE),D475=11,VLOOKUP(H475,[1]Film_Workers!$B$2:$BD$55,24,FALSE),D475=12,VLOOKUP(H475,[1]Film_Workers!$B$2:$BD$55,25,FALSE)),C475=2016,_xlfn.IFS(D475=1,VLOOKUP(H475,[1]Film_Workers!$B$2:$BD$55,26,FALSE),D475=2,VLOOKUP(H475,[1]Film_Workers!$B$2:$BD$55,27,FALSE),D475=3,VLOOKUP(H475,[1]Film_Workers!$B$2:$BD$55,28,FALSE),D475=4,VLOOKUP(H475,[1]Film_Workers!$B$2:$BD$55,29,FALSE),D475=5,VLOOKUP(H475,[1]Film_Workers!$B$2:$BD$55,30,FALSE),D475=6,VLOOKUP(H475,[1]Film_Workers!$B$2:$BD$55,31,FALSE),D475=7,VLOOKUP(H475,[1]Film_Workers!$B$2:$BD$55,32,FALSE),D475=8,VLOOKUP(H475,[1]Film_Workers!$B$2:$BD$55,33,FALSE),D475=9,VLOOKUP(H475,[1]Film_Workers!$B$2:$BD$55,34,FALSE),D475=10,VLOOKUP(H475,[1]Film_Workers!$B$2:$BD$55,35,FALSE),D475=11,VLOOKUP(H475,[1]Film_Workers!$B$2:$BD$55,36,FALSE),D475=12,VLOOKUP(H475,[1]Film_Workers!$B$2:$BD$55,37,FALSE)),C475=2017,_xlfn.IFS(D475=1,VLOOKUP(H475,[1]Film_Workers!$B$2:$BD$55,38,FALSE),D475=2,VLOOKUP(H475,[1]Film_Workers!$B$2:$BD$55,39,FALSE),D475=3,VLOOKUP(H475,[1]Film_Workers!$B$2:$BD$55,40,FALSE),D475=4,VLOOKUP(H475,[1]Film_Workers!$B$2:$BD$55,41,FALSE),D475=5,VLOOKUP(H475,[1]Film_Workers!$B$2:$BD$55,42,FALSE),D475=6,VLOOKUP(H475,[1]Film_Workers!$B$2:$BD$55,43,FALSE),D475=7,VLOOKUP(H475,[1]Film_Workers!$B$2:$BD$55,43,FALSE),D475=8,VLOOKUP(H475,[1]Film_Workers!$B$2:$BD$55,44,FALSE),D475=9,VLOOKUP(H475,[1]Film_Workers!$B$2:$BD$55,45,FALSE),D475=10,VLOOKUP(H475,[1]Film_Workers!$B$2:$BD$55,46,FALSE),D475=11,VLOOKUP(H475,[1]Film_Workers!$B$2:$BD$55,47,FALSE),D475=12,VLOOKUP(H475,[1]Film_Workers!$B$2:$BD$55,48)),C475=2018,_xlfn.IFS(D475=1,VLOOKUP(H475,[1]Film_Workers!$B$2:$BD$55,49,FALSE),D475=2,VLOOKUP(H475,[1]Film_Workers!$B$2:$BD$55,50,FALSE),D475=3,VLOOKUP(H475,[1]Film_Workers!$B$2:$BD$55,51,FALSE),D475=4,VLOOKUP(H475,[1]Film_Workers!$B$2:$BD$55,52,FALSE),D475=5,VLOOKUP(H475,[1]Film_Workers!$B$2:$BD$55,53,FALSE),D475=6,VLOOKUP(H475,[1]Film_Workers!$B$2:$BD$55,54)))</f>
        <v>0</v>
      </c>
      <c r="W475">
        <f>_xlfn.IFS(C475=2014,_xlfn.IFS(D475=1,VLOOKUP(H475,[1]Priv_Workers!$B$2:$BD$55,2,FALSE),D475=2,VLOOKUP(H475,[1]Priv_Workers!$B$2:$BD$55,3,FALSE),D475=3,VLOOKUP(H475,[1]Priv_Workers!$B$2:$BD$55,4,FALSE),D475=4,VLOOKUP(H475,[1]Priv_Workers!$B$2:$BD$55,5,FALSE),D475=5,VLOOKUP(H475,[1]Priv_Workers!$B$2:$BD$55,6,FALSE),D475=6,VLOOKUP(H475,[1]Priv_Workers!$B$2:$BD$55,7,FALSE),D475=7,VLOOKUP(H475,[1]Priv_Workers!$B$2:$BD$55,8,FALSE),D475=8,VLOOKUP(H475,[1]Priv_Workers!$B$2:$BD$55,9,FALSE),D475=9,VLOOKUP(H475,[1]Priv_Workers!$B$2:$BD$55,10,FALSE),D475=10,VLOOKUP(H475,[1]Priv_Workers!$B$2:$BD$55,11,FALSE),D475=11,VLOOKUP(H475,[1]Priv_Workers!$B$2:$BD$55,12,FALSE),D475=12,VLOOKUP(H475,[1]Priv_Workers!$B$2:$BD$55,13,FALSE)),C475=2015,_xlfn.IFS(D475=1,VLOOKUP(H475,[1]Priv_Workers!$B$2:$BD$55,14,FALSE),D475=2,VLOOKUP(H475,[1]Priv_Workers!$B$2:$BD$55,15,FALSE),D475=3,VLOOKUP(H475,[1]Priv_Workers!$B$2:$BD$55,16,FALSE),D475=4,VLOOKUP(H475,[1]Priv_Workers!$B$2:$BD$55,17,FALSE),D475=5,VLOOKUP(H475,[1]Priv_Workers!$B$2:$BD$55,18,FALSE),D475=6,VLOOKUP(H475,[1]Priv_Workers!$B$2:$BD$55,19,FALSE),D475=7,VLOOKUP(H475,[1]Priv_Workers!$B$2:$BD$55,20,FALSE),D475=8,VLOOKUP(H475,[1]Priv_Workers!$B$2:$BD$55,21,FALSE),D475=9,VLOOKUP(H475,[1]Priv_Workers!$B$2:$BD$55,22,FALSE),D475=10,VLOOKUP(H475,[1]Priv_Workers!$B$2:$BD$55,23,FALSE),D475=11,VLOOKUP(H475,[1]Priv_Workers!$B$2:$BD$55,24,FALSE),D475=12,VLOOKUP(H475,[1]Priv_Workers!$B$2:$BD$55,25,FALSE)),C475=2016,_xlfn.IFS(D475=1,VLOOKUP(H475,[1]Priv_Workers!$B$2:$BD$55,26,FALSE),D475=2,VLOOKUP(H475,[1]Priv_Workers!$B$2:$BD$55,27,FALSE),D475=3,VLOOKUP(H475,[1]Priv_Workers!$B$2:$BD$55,28,FALSE),D475=4,VLOOKUP(H475,[1]Priv_Workers!$B$2:$BD$55,29,FALSE),D475=5,VLOOKUP(H475,[1]Priv_Workers!$B$2:$BD$55,30,FALSE),D475=6,VLOOKUP(H475,[1]Priv_Workers!$B$2:$BD$55,31,FALSE),D475=7,VLOOKUP(H475,[1]Priv_Workers!$B$2:$BD$55,32,FALSE),D475=8,VLOOKUP(H475,[1]Priv_Workers!$B$2:$BD$55,33,FALSE),D475=9,VLOOKUP(H475,[1]Priv_Workers!$B$2:$BD$55,34,FALSE),D475=10,VLOOKUP(H475,[1]Priv_Workers!$B$2:$BD$55,35,FALSE),D475=11,VLOOKUP(H475,[1]Priv_Workers!$B$2:$BD$55,36,FALSE),D475=12,VLOOKUP(H475,[1]Priv_Workers!$B$2:$BD$55,37,FALSE)),C475=2017,_xlfn.IFS(D475=1,VLOOKUP(H475,[1]Priv_Workers!$B$2:$BD$55,38,FALSE),D475=2,VLOOKUP(H475,[1]Priv_Workers!$B$2:$BD$55,39,FALSE),D475=3,VLOOKUP(H475,[1]Priv_Workers!$B$2:$BD$55,40,FALSE),D475=4,VLOOKUP(H475,[1]Priv_Workers!$B$2:$BD$55,41,FALSE),D475=5,VLOOKUP(H475,[1]Priv_Workers!$B$2:$BD$55,42,FALSE),D475=6,VLOOKUP(H475,[1]Priv_Workers!$B$2:$BD$55,43,FALSE),D475=7,VLOOKUP(H475,[1]Priv_Workers!$B$2:$BD$55,43,FALSE),D475=8,VLOOKUP(H475,[1]Priv_Workers!$B$2:$BD$55,44,FALSE),D475=9,VLOOKUP(H475,[1]Priv_Workers!$B$2:$BD$55,45,FALSE),D475=10,VLOOKUP(H475,[1]Priv_Workers!$B$2:$BD$55,46,FALSE),D475=11,VLOOKUP(H475,[1]Priv_Workers!$B$2:$BD$55,47,FALSE),D475=12,VLOOKUP(H475,[1]Priv_Workers!$B$2:$BD$55,48)),C475=2018,_xlfn.IFS(D475=1,VLOOKUP(H475,[1]Priv_Workers!$B$2:$BD$55,49,FALSE),D475=2,VLOOKUP(H475,[1]Priv_Workers!$B$2:$BD$55,50,FALSE),D475=3,VLOOKUP(H475,[1]Priv_Workers!$B$2:$BD$55,51,FALSE),D475=4,VLOOKUP(H475,[1]Priv_Workers!$B$2:$BD$55,52,FALSE),D475=5,VLOOKUP(H475,[1]Priv_Workers!$B$2:$BD$55,53,FALSE),D475=6,VLOOKUP(H475,[1]Priv_Workers!$B$2:$BD$55,54)))</f>
        <v>0</v>
      </c>
      <c r="X475" s="3" t="e">
        <f t="shared" si="59"/>
        <v>#DIV/0!</v>
      </c>
      <c r="Y475" s="2">
        <f>_xlfn.IFS(C475=2014, _xlfn.IFS(E475=1, VLOOKUP(H475, [1]Wage_Info!$B$2:$AH$55, 2, FALSE), E475=2, VLOOKUP(H475, [1]Wage_Info!$B$2:$AH$55, 3, FALSE), E475=3, VLOOKUP(H475, [1]Wage_Info!$B$2:$AH$55, 4, FALSE), E475=4, VLOOKUP(H475, [1]Wage_Info!$B$2:$AH$55, 5, FALSE)), C475=2015, _xlfn.IFS(E475=1, VLOOKUP(H475, [1]Wage_Info!$B$2:$AH$55, 6, FALSE), E475=2, VLOOKUP(H475, [1]Wage_Info!$B$2:$AH$55, 7, FALSE), E475=3, VLOOKUP(H475, [1]Wage_Info!$B$2:$AH$55, 8, FALSE), E475=4, VLOOKUP(H475, [1]Wage_Info!$B$2:$AH$55, 9, FALSE)), C475=2016, _xlfn.IFS(E475=1, VLOOKUP(H475, [1]Wage_Info!$B$2:$AH$55, 10, FALSE), E475=2, VLOOKUP(H475, [1]Wage_Info!$B$2:$AH$55, 11, FALSE), E475=3, VLOOKUP(H475, [1]Wage_Info!$B$2:$AH$55, 12, FALSE), E475=4, VLOOKUP(H475, [1]Wage_Info!$B$2:$AH$55, 13, FALSE)), C475=2017, _xlfn.IFS(E475=1, VLOOKUP(H475, [1]Wage_Info!$B$2:$AH$55, 14, FALSE), E475=2, VLOOKUP(H475, [1]Wage_Info!$B$2:$AH$55, 15, FALSE), E475=3, VLOOKUP(H475, [1]Wage_Info!$B$2:$AH$55, 16, FALSE), E475=4, VLOOKUP(H475, [1]Wage_Info!$B$2:$AH$55, 17, FALSE)), C475 = 2018, _xlfn.IFS(E475=1, VLOOKUP(H475, [1]Wage_Info!$B$2:$AH$55, 18, FALSE), E475=3, VLOOKUP(H475, [1]Wage_Info!$B$2:$AH$55, 19, FALSE)))</f>
        <v>0</v>
      </c>
      <c r="Z475" s="2">
        <f>_xlfn.IFS(C475=2014, _xlfn.IFS(E475=1, VLOOKUP(H475, [1]Wage_Info!$B$2:$AL$55, 20, FALSE), E475=2, VLOOKUP(H475, [1]Wage_Info!$B$2:$AL$55, 21, FALSE), E475=3, VLOOKUP(H475, [1]Wage_Info!$B$2:$AL$55, 22, FALSE), E475=4, VLOOKUP(H475, [1]Wage_Info!$B$2:$AL$55, 23, FALSE)), C475=2015, _xlfn.IFS(E475=1, VLOOKUP(H475, [1]Wage_Info!$B$2:$AL$55, 24, FALSE), E475=2, VLOOKUP(H475, [1]Wage_Info!$B$2:$AL$55, 25, FALSE), E475=3, VLOOKUP(H475, [1]Wage_Info!$B$2:$AL$55, 26, FALSE), E475=4, VLOOKUP(H475, [1]Wage_Info!$B$2:$AL$55, 27, FALSE)), C475=2016, _xlfn.IFS(E475=1, VLOOKUP(H475, [1]Wage_Info!$B$2:$AL$55, 28, FALSE), E475=2, VLOOKUP(H475, [1]Wage_Info!$B$2:$AL$55, 29, FALSE), E475=3, VLOOKUP(H475, [1]Wage_Info!$B$2:$AL$55, 30, FALSE), E475=4, VLOOKUP(H475, [1]Wage_Info!$B$2:$AL$55, 31, FALSE)), C475=2017, _xlfn.IFS(E475=1, VLOOKUP(H475, [1]Wage_Info!$B$2:$AL$55, 32, FALSE), E475=2, VLOOKUP(H475, [1]Wage_Info!$B$2:$AL$55, 33, FALSE), E475=3, VLOOKUP(H475, [1]Wage_Info!$B$2:$AL$55, 34, FALSE), E475=4, VLOOKUP(H475, [1]Wage_Info!$B$2:$AL$55, 35, FALSE)), C475 = 2018, _xlfn.IFS(E475=1, VLOOKUP(H475, [1]Wage_Info!$B$2:$AL$55, 36, FALSE), E475=2, VLOOKUP(H475, [1]Wage_Info!$B$2:$AL$55, 37, FALSE)))</f>
        <v>0</v>
      </c>
      <c r="AA475" s="4" t="e">
        <f t="shared" si="60"/>
        <v>#DIV/0!</v>
      </c>
      <c r="AB475">
        <f>[1]Key!C475</f>
        <v>1</v>
      </c>
      <c r="AC475">
        <f t="shared" si="61"/>
        <v>0</v>
      </c>
      <c r="AD475">
        <f t="shared" si="62"/>
        <v>0</v>
      </c>
      <c r="AE475">
        <f t="shared" si="63"/>
        <v>0</v>
      </c>
      <c r="AF475">
        <f>[1]Key!D475</f>
        <v>0</v>
      </c>
    </row>
    <row r="476" spans="1:32" x14ac:dyDescent="0.3">
      <c r="A476">
        <v>475</v>
      </c>
      <c r="B476">
        <v>19</v>
      </c>
      <c r="C476">
        <v>2017</v>
      </c>
      <c r="D476">
        <v>1</v>
      </c>
      <c r="E476">
        <f t="shared" si="56"/>
        <v>1</v>
      </c>
      <c r="F476">
        <v>2018</v>
      </c>
      <c r="G476" t="s">
        <v>65</v>
      </c>
      <c r="H476" s="1">
        <f>VALUE(IF(G476="foreign",53,SUBSTITUTE(G476,G476,VLOOKUP(G476,[1]Key!$G$2:$H$55,2,))))</f>
        <v>11</v>
      </c>
      <c r="I476" t="s">
        <v>97</v>
      </c>
      <c r="J476">
        <f>VALUE(_xlfn.IFS(I476="foreign",53,I476="fictional",54, I476="unspecified", 55, NOT(OR(I476="foreign",I476="fictional")),SUBSTITUTE(I476,I476,VLOOKUP(I476,[1]Key!$G$2:$H$55,2,))))</f>
        <v>54</v>
      </c>
      <c r="K476">
        <f t="shared" si="57"/>
        <v>0</v>
      </c>
      <c r="L476">
        <f>VLOOKUP(H476, [1]Key!$H$2:$K$54, 2)</f>
        <v>5</v>
      </c>
      <c r="M476">
        <f>VLOOKUP(J476, [1]Key!$H$2:$K$54, 2)</f>
        <v>0</v>
      </c>
      <c r="N476">
        <f>VLOOKUP("*"&amp;G476&amp;"*",[1]Key!$N$2:$O$6,2,FALSE)</f>
        <v>3</v>
      </c>
      <c r="O476">
        <f>VLOOKUP("*"&amp;G476&amp;"*",[1]Key!$R$2:$S$11,2,FALSE)</f>
        <v>7</v>
      </c>
      <c r="P476">
        <v>4084</v>
      </c>
      <c r="Q476" s="2">
        <v>210000000</v>
      </c>
      <c r="R476" t="s">
        <v>34</v>
      </c>
      <c r="S476">
        <f>VLOOKUP(R476, [1]Key!$U$2:$V$27, 2, FALSE)</f>
        <v>2</v>
      </c>
      <c r="T476">
        <f t="shared" si="58"/>
        <v>0</v>
      </c>
      <c r="U476">
        <f>_xlfn.IFS(C476=2018, VLOOKUP(H476, '[1]State Pop'!$B$2:$G$55,6),C476=2017, VLOOKUP(H476, '[1]State Pop'!$B$2:$F$55,5),C476=2016, VLOOKUP(H476, '[1]State Pop'!$B$2:$F$55,4), C476=2015, VLOOKUP(H476, '[1]State Pop'!$B$2:$F$55,3), C476=2014, VLOOKUP(H476, '[1]State Pop'!$B$2:$F$55,2))</f>
        <v>10429379</v>
      </c>
      <c r="V476">
        <f>_xlfn.IFS(C476=2014,_xlfn.IFS(D476=1,VLOOKUP(H476,[1]Film_Workers!$B$2:$BD$55,2,FALSE),D476=2,VLOOKUP(H476,[1]Film_Workers!$B$2:$BD$55,3,FALSE),D476=3,VLOOKUP(H476,[1]Film_Workers!$B$2:$BD$55,4,FALSE),D476=4,VLOOKUP(H476,[1]Film_Workers!$B$2:$BD$55,5,FALSE),D476=5,VLOOKUP(H476,[1]Film_Workers!$B$2:$BD$55,6,FALSE),D476=6,VLOOKUP(H476,[1]Film_Workers!$B$2:$BD$55,7,FALSE),D476=7,VLOOKUP(H476,[1]Film_Workers!$B$2:$BD$55,8,FALSE),D476=8,VLOOKUP(H476,[1]Film_Workers!$B$2:$BD$55,9,FALSE),D476=9,VLOOKUP(H476,[1]Film_Workers!$B$2:$BD$55,10,FALSE),D476=10,VLOOKUP(H476,[1]Film_Workers!$B$2:$BD$55,11,FALSE),D476=11,VLOOKUP(H476,[1]Film_Workers!$B$2:$BD$55,12,FALSE),D476=12,VLOOKUP(H476,[1]Film_Workers!$B$2:$BD$55,13,FALSE)),C476=2015,_xlfn.IFS(D476=1,VLOOKUP(H476,[1]Film_Workers!$B$2:$BD$55,14,FALSE),D476=2,VLOOKUP(H476,[1]Film_Workers!$B$2:$BD$55,15,FALSE),D476=3,VLOOKUP(H476,[1]Film_Workers!$B$2:$BD$55,16,FALSE),D476=4,VLOOKUP(H476,[1]Film_Workers!$B$2:$BD$55,17,FALSE),D476=5,VLOOKUP(H476,[1]Film_Workers!$B$2:$BD$55,18,FALSE),D476=6,VLOOKUP(H476,[1]Film_Workers!$B$2:$BD$55,19,FALSE),D476=7,VLOOKUP(H476,[1]Film_Workers!$B$2:$BD$55,20,FALSE),D476=8,VLOOKUP(H476,[1]Film_Workers!$B$2:$BD$55,21,FALSE),D476=9,VLOOKUP(H476,[1]Film_Workers!$B$2:$BD$55,22,FALSE),D476=10,VLOOKUP(H476,[1]Film_Workers!$B$2:$BD$55,23,FALSE),D476=11,VLOOKUP(H476,[1]Film_Workers!$B$2:$BD$55,24,FALSE),D476=12,VLOOKUP(H476,[1]Film_Workers!$B$2:$BD$55,25,FALSE)),C476=2016,_xlfn.IFS(D476=1,VLOOKUP(H476,[1]Film_Workers!$B$2:$BD$55,26,FALSE),D476=2,VLOOKUP(H476,[1]Film_Workers!$B$2:$BD$55,27,FALSE),D476=3,VLOOKUP(H476,[1]Film_Workers!$B$2:$BD$55,28,FALSE),D476=4,VLOOKUP(H476,[1]Film_Workers!$B$2:$BD$55,29,FALSE),D476=5,VLOOKUP(H476,[1]Film_Workers!$B$2:$BD$55,30,FALSE),D476=6,VLOOKUP(H476,[1]Film_Workers!$B$2:$BD$55,31,FALSE),D476=7,VLOOKUP(H476,[1]Film_Workers!$B$2:$BD$55,32,FALSE),D476=8,VLOOKUP(H476,[1]Film_Workers!$B$2:$BD$55,33,FALSE),D476=9,VLOOKUP(H476,[1]Film_Workers!$B$2:$BD$55,34,FALSE),D476=10,VLOOKUP(H476,[1]Film_Workers!$B$2:$BD$55,35,FALSE),D476=11,VLOOKUP(H476,[1]Film_Workers!$B$2:$BD$55,36,FALSE),D476=12,VLOOKUP(H476,[1]Film_Workers!$B$2:$BD$55,37,FALSE)),C476=2017,_xlfn.IFS(D476=1,VLOOKUP(H476,[1]Film_Workers!$B$2:$BD$55,38,FALSE),D476=2,VLOOKUP(H476,[1]Film_Workers!$B$2:$BD$55,39,FALSE),D476=3,VLOOKUP(H476,[1]Film_Workers!$B$2:$BD$55,40,FALSE),D476=4,VLOOKUP(H476,[1]Film_Workers!$B$2:$BD$55,41,FALSE),D476=5,VLOOKUP(H476,[1]Film_Workers!$B$2:$BD$55,42,FALSE),D476=6,VLOOKUP(H476,[1]Film_Workers!$B$2:$BD$55,43,FALSE),D476=7,VLOOKUP(H476,[1]Film_Workers!$B$2:$BD$55,43,FALSE),D476=8,VLOOKUP(H476,[1]Film_Workers!$B$2:$BD$55,44,FALSE),D476=9,VLOOKUP(H476,[1]Film_Workers!$B$2:$BD$55,45,FALSE),D476=10,VLOOKUP(H476,[1]Film_Workers!$B$2:$BD$55,46,FALSE),D476=11,VLOOKUP(H476,[1]Film_Workers!$B$2:$BD$55,47,FALSE),D476=12,VLOOKUP(H476,[1]Film_Workers!$B$2:$BD$55,48)),C476=2018,_xlfn.IFS(D476=1,VLOOKUP(H476,[1]Film_Workers!$B$2:$BD$55,49,FALSE),D476=2,VLOOKUP(H476,[1]Film_Workers!$B$2:$BD$55,50,FALSE),D476=3,VLOOKUP(H476,[1]Film_Workers!$B$2:$BD$55,51,FALSE),D476=4,VLOOKUP(H476,[1]Film_Workers!$B$2:$BD$55,52,FALSE),D476=5,VLOOKUP(H476,[1]Film_Workers!$B$2:$BD$55,53,FALSE),D476=6,VLOOKUP(H476,[1]Film_Workers!$B$2:$BD$55,54)))</f>
        <v>12000</v>
      </c>
      <c r="W476">
        <f>_xlfn.IFS(C476=2014,_xlfn.IFS(D476=1,VLOOKUP(H476,[1]Priv_Workers!$B$2:$BD$55,2,FALSE),D476=2,VLOOKUP(H476,[1]Priv_Workers!$B$2:$BD$55,3,FALSE),D476=3,VLOOKUP(H476,[1]Priv_Workers!$B$2:$BD$55,4,FALSE),D476=4,VLOOKUP(H476,[1]Priv_Workers!$B$2:$BD$55,5,FALSE),D476=5,VLOOKUP(H476,[1]Priv_Workers!$B$2:$BD$55,6,FALSE),D476=6,VLOOKUP(H476,[1]Priv_Workers!$B$2:$BD$55,7,FALSE),D476=7,VLOOKUP(H476,[1]Priv_Workers!$B$2:$BD$55,8,FALSE),D476=8,VLOOKUP(H476,[1]Priv_Workers!$B$2:$BD$55,9,FALSE),D476=9,VLOOKUP(H476,[1]Priv_Workers!$B$2:$BD$55,10,FALSE),D476=10,VLOOKUP(H476,[1]Priv_Workers!$B$2:$BD$55,11,FALSE),D476=11,VLOOKUP(H476,[1]Priv_Workers!$B$2:$BD$55,12,FALSE),D476=12,VLOOKUP(H476,[1]Priv_Workers!$B$2:$BD$55,13,FALSE)),C476=2015,_xlfn.IFS(D476=1,VLOOKUP(H476,[1]Priv_Workers!$B$2:$BD$55,14,FALSE),D476=2,VLOOKUP(H476,[1]Priv_Workers!$B$2:$BD$55,15,FALSE),D476=3,VLOOKUP(H476,[1]Priv_Workers!$B$2:$BD$55,16,FALSE),D476=4,VLOOKUP(H476,[1]Priv_Workers!$B$2:$BD$55,17,FALSE),D476=5,VLOOKUP(H476,[1]Priv_Workers!$B$2:$BD$55,18,FALSE),D476=6,VLOOKUP(H476,[1]Priv_Workers!$B$2:$BD$55,19,FALSE),D476=7,VLOOKUP(H476,[1]Priv_Workers!$B$2:$BD$55,20,FALSE),D476=8,VLOOKUP(H476,[1]Priv_Workers!$B$2:$BD$55,21,FALSE),D476=9,VLOOKUP(H476,[1]Priv_Workers!$B$2:$BD$55,22,FALSE),D476=10,VLOOKUP(H476,[1]Priv_Workers!$B$2:$BD$55,23,FALSE),D476=11,VLOOKUP(H476,[1]Priv_Workers!$B$2:$BD$55,24,FALSE),D476=12,VLOOKUP(H476,[1]Priv_Workers!$B$2:$BD$55,25,FALSE)),C476=2016,_xlfn.IFS(D476=1,VLOOKUP(H476,[1]Priv_Workers!$B$2:$BD$55,26,FALSE),D476=2,VLOOKUP(H476,[1]Priv_Workers!$B$2:$BD$55,27,FALSE),D476=3,VLOOKUP(H476,[1]Priv_Workers!$B$2:$BD$55,28,FALSE),D476=4,VLOOKUP(H476,[1]Priv_Workers!$B$2:$BD$55,29,FALSE),D476=5,VLOOKUP(H476,[1]Priv_Workers!$B$2:$BD$55,30,FALSE),D476=6,VLOOKUP(H476,[1]Priv_Workers!$B$2:$BD$55,31,FALSE),D476=7,VLOOKUP(H476,[1]Priv_Workers!$B$2:$BD$55,32,FALSE),D476=8,VLOOKUP(H476,[1]Priv_Workers!$B$2:$BD$55,33,FALSE),D476=9,VLOOKUP(H476,[1]Priv_Workers!$B$2:$BD$55,34,FALSE),D476=10,VLOOKUP(H476,[1]Priv_Workers!$B$2:$BD$55,35,FALSE),D476=11,VLOOKUP(H476,[1]Priv_Workers!$B$2:$BD$55,36,FALSE),D476=12,VLOOKUP(H476,[1]Priv_Workers!$B$2:$BD$55,37,FALSE)),C476=2017,_xlfn.IFS(D476=1,VLOOKUP(H476,[1]Priv_Workers!$B$2:$BD$55,38,FALSE),D476=2,VLOOKUP(H476,[1]Priv_Workers!$B$2:$BD$55,39,FALSE),D476=3,VLOOKUP(H476,[1]Priv_Workers!$B$2:$BD$55,40,FALSE),D476=4,VLOOKUP(H476,[1]Priv_Workers!$B$2:$BD$55,41,FALSE),D476=5,VLOOKUP(H476,[1]Priv_Workers!$B$2:$BD$55,42,FALSE),D476=6,VLOOKUP(H476,[1]Priv_Workers!$B$2:$BD$55,43,FALSE),D476=7,VLOOKUP(H476,[1]Priv_Workers!$B$2:$BD$55,43,FALSE),D476=8,VLOOKUP(H476,[1]Priv_Workers!$B$2:$BD$55,44,FALSE),D476=9,VLOOKUP(H476,[1]Priv_Workers!$B$2:$BD$55,45,FALSE),D476=10,VLOOKUP(H476,[1]Priv_Workers!$B$2:$BD$55,46,FALSE),D476=11,VLOOKUP(H476,[1]Priv_Workers!$B$2:$BD$55,47,FALSE),D476=12,VLOOKUP(H476,[1]Priv_Workers!$B$2:$BD$55,48)),C476=2018,_xlfn.IFS(D476=1,VLOOKUP(H476,[1]Priv_Workers!$B$2:$BD$55,49,FALSE),D476=2,VLOOKUP(H476,[1]Priv_Workers!$B$2:$BD$55,50,FALSE),D476=3,VLOOKUP(H476,[1]Priv_Workers!$B$2:$BD$55,51,FALSE),D476=4,VLOOKUP(H476,[1]Priv_Workers!$B$2:$BD$55,52,FALSE),D476=5,VLOOKUP(H476,[1]Priv_Workers!$B$2:$BD$55,53,FALSE),D476=6,VLOOKUP(H476,[1]Priv_Workers!$B$2:$BD$55,54)))</f>
        <v>3616361</v>
      </c>
      <c r="X476" s="3">
        <f t="shared" si="59"/>
        <v>3.3182527961118924E-3</v>
      </c>
      <c r="Y476" s="2">
        <f>_xlfn.IFS(C476=2014, _xlfn.IFS(E476=1, VLOOKUP(H476, [1]Wage_Info!$B$2:$AH$55, 2, FALSE), E476=2, VLOOKUP(H476, [1]Wage_Info!$B$2:$AH$55, 3, FALSE), E476=3, VLOOKUP(H476, [1]Wage_Info!$B$2:$AH$55, 4, FALSE), E476=4, VLOOKUP(H476, [1]Wage_Info!$B$2:$AH$55, 5, FALSE)), C476=2015, _xlfn.IFS(E476=1, VLOOKUP(H476, [1]Wage_Info!$B$2:$AH$55, 6, FALSE), E476=2, VLOOKUP(H476, [1]Wage_Info!$B$2:$AH$55, 7, FALSE), E476=3, VLOOKUP(H476, [1]Wage_Info!$B$2:$AH$55, 8, FALSE), E476=4, VLOOKUP(H476, [1]Wage_Info!$B$2:$AH$55, 9, FALSE)), C476=2016, _xlfn.IFS(E476=1, VLOOKUP(H476, [1]Wage_Info!$B$2:$AH$55, 10, FALSE), E476=2, VLOOKUP(H476, [1]Wage_Info!$B$2:$AH$55, 11, FALSE), E476=3, VLOOKUP(H476, [1]Wage_Info!$B$2:$AH$55, 12, FALSE), E476=4, VLOOKUP(H476, [1]Wage_Info!$B$2:$AH$55, 13, FALSE)), C476=2017, _xlfn.IFS(E476=1, VLOOKUP(H476, [1]Wage_Info!$B$2:$AH$55, 14, FALSE), E476=2, VLOOKUP(H476, [1]Wage_Info!$B$2:$AH$55, 15, FALSE), E476=3, VLOOKUP(H476, [1]Wage_Info!$B$2:$AH$55, 16, FALSE), E476=4, VLOOKUP(H476, [1]Wage_Info!$B$2:$AH$55, 17, FALSE)), C476 = 2018, _xlfn.IFS(E476=1, VLOOKUP(H476, [1]Wage_Info!$B$2:$AH$55, 18, FALSE), E476=3, VLOOKUP(H476, [1]Wage_Info!$B$2:$AH$55, 19, FALSE)))</f>
        <v>195291583</v>
      </c>
      <c r="Z476" s="2">
        <f>_xlfn.IFS(C476=2014, _xlfn.IFS(E476=1, VLOOKUP(H476, [1]Wage_Info!$B$2:$AL$55, 20, FALSE), E476=2, VLOOKUP(H476, [1]Wage_Info!$B$2:$AL$55, 21, FALSE), E476=3, VLOOKUP(H476, [1]Wage_Info!$B$2:$AL$55, 22, FALSE), E476=4, VLOOKUP(H476, [1]Wage_Info!$B$2:$AL$55, 23, FALSE)), C476=2015, _xlfn.IFS(E476=1, VLOOKUP(H476, [1]Wage_Info!$B$2:$AL$55, 24, FALSE), E476=2, VLOOKUP(H476, [1]Wage_Info!$B$2:$AL$55, 25, FALSE), E476=3, VLOOKUP(H476, [1]Wage_Info!$B$2:$AL$55, 26, FALSE), E476=4, VLOOKUP(H476, [1]Wage_Info!$B$2:$AL$55, 27, FALSE)), C476=2016, _xlfn.IFS(E476=1, VLOOKUP(H476, [1]Wage_Info!$B$2:$AL$55, 28, FALSE), E476=2, VLOOKUP(H476, [1]Wage_Info!$B$2:$AL$55, 29, FALSE), E476=3, VLOOKUP(H476, [1]Wage_Info!$B$2:$AL$55, 30, FALSE), E476=4, VLOOKUP(H476, [1]Wage_Info!$B$2:$AL$55, 31, FALSE)), C476=2017, _xlfn.IFS(E476=1, VLOOKUP(H476, [1]Wage_Info!$B$2:$AL$55, 32, FALSE), E476=2, VLOOKUP(H476, [1]Wage_Info!$B$2:$AL$55, 33, FALSE), E476=3, VLOOKUP(H476, [1]Wage_Info!$B$2:$AL$55, 34, FALSE), E476=4, VLOOKUP(H476, [1]Wage_Info!$B$2:$AL$55, 35, FALSE)), C476 = 2018, _xlfn.IFS(E476=1, VLOOKUP(H476, [1]Wage_Info!$B$2:$AL$55, 36, FALSE), E476=2, VLOOKUP(H476, [1]Wage_Info!$B$2:$AL$55, 37, FALSE)))</f>
        <v>51887921650</v>
      </c>
      <c r="AA476" s="4">
        <f t="shared" si="60"/>
        <v>3.7637195090854058E-3</v>
      </c>
      <c r="AB476">
        <f>[1]Key!C476</f>
        <v>1</v>
      </c>
      <c r="AC476">
        <f t="shared" si="61"/>
        <v>0</v>
      </c>
      <c r="AD476">
        <f t="shared" si="62"/>
        <v>0</v>
      </c>
      <c r="AE476">
        <f t="shared" si="63"/>
        <v>0</v>
      </c>
      <c r="AF476">
        <f>[1]Key!D476</f>
        <v>0</v>
      </c>
    </row>
    <row r="477" spans="1:32" x14ac:dyDescent="0.3">
      <c r="A477">
        <v>476</v>
      </c>
      <c r="B477">
        <v>20</v>
      </c>
      <c r="C477">
        <v>2017</v>
      </c>
      <c r="D477">
        <v>2</v>
      </c>
      <c r="E477">
        <f t="shared" si="56"/>
        <v>1</v>
      </c>
      <c r="F477">
        <v>2018</v>
      </c>
      <c r="G477" t="s">
        <v>62</v>
      </c>
      <c r="H477" s="1">
        <f>VALUE(IF(G477="foreign",53,SUBSTITUTE(G477,G477,VLOOKUP(G477,[1]Key!$G$2:$H$55,2,))))</f>
        <v>53</v>
      </c>
      <c r="I477" t="s">
        <v>47</v>
      </c>
      <c r="J477">
        <f>VALUE(_xlfn.IFS(I477="foreign",53,I477="fictional",54, I477="unspecified", 55, NOT(OR(I477="foreign",I477="fictional")),SUBSTITUTE(I477,I477,VLOOKUP(I477,[1]Key!$G$2:$H$55,2,))))</f>
        <v>55</v>
      </c>
      <c r="K477">
        <f t="shared" si="57"/>
        <v>0</v>
      </c>
      <c r="L477">
        <f>VLOOKUP(H477, [1]Key!$H$2:$K$54, 2)</f>
        <v>0</v>
      </c>
      <c r="M477">
        <f>VLOOKUP(J477, [1]Key!$H$2:$K$54, 2)</f>
        <v>0</v>
      </c>
      <c r="N477">
        <f>VLOOKUP("*"&amp;G477&amp;"*",[1]Key!$N$2:$O$6,2,FALSE)</f>
        <v>0</v>
      </c>
      <c r="O477">
        <f>VLOOKUP("*"&amp;G477&amp;"*",[1]Key!$R$2:$S$11,2,FALSE)</f>
        <v>0</v>
      </c>
      <c r="P477">
        <v>4070</v>
      </c>
      <c r="Q477" s="2">
        <v>88000000</v>
      </c>
      <c r="R477" t="s">
        <v>66</v>
      </c>
      <c r="S477">
        <f>VLOOKUP(R477, [1]Key!$U$2:$V$27, 2, FALSE)</f>
        <v>4</v>
      </c>
      <c r="T477">
        <f t="shared" si="58"/>
        <v>0</v>
      </c>
      <c r="U477">
        <f>_xlfn.IFS(C477=2018, VLOOKUP(H477, '[1]State Pop'!$B$2:$G$55,6),C477=2017, VLOOKUP(H477, '[1]State Pop'!$B$2:$F$55,5),C477=2016, VLOOKUP(H477, '[1]State Pop'!$B$2:$F$55,4), C477=2015, VLOOKUP(H477, '[1]State Pop'!$B$2:$F$55,3), C477=2014, VLOOKUP(H477, '[1]State Pop'!$B$2:$F$55,2))</f>
        <v>0</v>
      </c>
      <c r="V477">
        <f>_xlfn.IFS(C477=2014,_xlfn.IFS(D477=1,VLOOKUP(H477,[1]Film_Workers!$B$2:$BD$55,2,FALSE),D477=2,VLOOKUP(H477,[1]Film_Workers!$B$2:$BD$55,3,FALSE),D477=3,VLOOKUP(H477,[1]Film_Workers!$B$2:$BD$55,4,FALSE),D477=4,VLOOKUP(H477,[1]Film_Workers!$B$2:$BD$55,5,FALSE),D477=5,VLOOKUP(H477,[1]Film_Workers!$B$2:$BD$55,6,FALSE),D477=6,VLOOKUP(H477,[1]Film_Workers!$B$2:$BD$55,7,FALSE),D477=7,VLOOKUP(H477,[1]Film_Workers!$B$2:$BD$55,8,FALSE),D477=8,VLOOKUP(H477,[1]Film_Workers!$B$2:$BD$55,9,FALSE),D477=9,VLOOKUP(H477,[1]Film_Workers!$B$2:$BD$55,10,FALSE),D477=10,VLOOKUP(H477,[1]Film_Workers!$B$2:$BD$55,11,FALSE),D477=11,VLOOKUP(H477,[1]Film_Workers!$B$2:$BD$55,12,FALSE),D477=12,VLOOKUP(H477,[1]Film_Workers!$B$2:$BD$55,13,FALSE)),C477=2015,_xlfn.IFS(D477=1,VLOOKUP(H477,[1]Film_Workers!$B$2:$BD$55,14,FALSE),D477=2,VLOOKUP(H477,[1]Film_Workers!$B$2:$BD$55,15,FALSE),D477=3,VLOOKUP(H477,[1]Film_Workers!$B$2:$BD$55,16,FALSE),D477=4,VLOOKUP(H477,[1]Film_Workers!$B$2:$BD$55,17,FALSE),D477=5,VLOOKUP(H477,[1]Film_Workers!$B$2:$BD$55,18,FALSE),D477=6,VLOOKUP(H477,[1]Film_Workers!$B$2:$BD$55,19,FALSE),D477=7,VLOOKUP(H477,[1]Film_Workers!$B$2:$BD$55,20,FALSE),D477=8,VLOOKUP(H477,[1]Film_Workers!$B$2:$BD$55,21,FALSE),D477=9,VLOOKUP(H477,[1]Film_Workers!$B$2:$BD$55,22,FALSE),D477=10,VLOOKUP(H477,[1]Film_Workers!$B$2:$BD$55,23,FALSE),D477=11,VLOOKUP(H477,[1]Film_Workers!$B$2:$BD$55,24,FALSE),D477=12,VLOOKUP(H477,[1]Film_Workers!$B$2:$BD$55,25,FALSE)),C477=2016,_xlfn.IFS(D477=1,VLOOKUP(H477,[1]Film_Workers!$B$2:$BD$55,26,FALSE),D477=2,VLOOKUP(H477,[1]Film_Workers!$B$2:$BD$55,27,FALSE),D477=3,VLOOKUP(H477,[1]Film_Workers!$B$2:$BD$55,28,FALSE),D477=4,VLOOKUP(H477,[1]Film_Workers!$B$2:$BD$55,29,FALSE),D477=5,VLOOKUP(H477,[1]Film_Workers!$B$2:$BD$55,30,FALSE),D477=6,VLOOKUP(H477,[1]Film_Workers!$B$2:$BD$55,31,FALSE),D477=7,VLOOKUP(H477,[1]Film_Workers!$B$2:$BD$55,32,FALSE),D477=8,VLOOKUP(H477,[1]Film_Workers!$B$2:$BD$55,33,FALSE),D477=9,VLOOKUP(H477,[1]Film_Workers!$B$2:$BD$55,34,FALSE),D477=10,VLOOKUP(H477,[1]Film_Workers!$B$2:$BD$55,35,FALSE),D477=11,VLOOKUP(H477,[1]Film_Workers!$B$2:$BD$55,36,FALSE),D477=12,VLOOKUP(H477,[1]Film_Workers!$B$2:$BD$55,37,FALSE)),C477=2017,_xlfn.IFS(D477=1,VLOOKUP(H477,[1]Film_Workers!$B$2:$BD$55,38,FALSE),D477=2,VLOOKUP(H477,[1]Film_Workers!$B$2:$BD$55,39,FALSE),D477=3,VLOOKUP(H477,[1]Film_Workers!$B$2:$BD$55,40,FALSE),D477=4,VLOOKUP(H477,[1]Film_Workers!$B$2:$BD$55,41,FALSE),D477=5,VLOOKUP(H477,[1]Film_Workers!$B$2:$BD$55,42,FALSE),D477=6,VLOOKUP(H477,[1]Film_Workers!$B$2:$BD$55,43,FALSE),D477=7,VLOOKUP(H477,[1]Film_Workers!$B$2:$BD$55,43,FALSE),D477=8,VLOOKUP(H477,[1]Film_Workers!$B$2:$BD$55,44,FALSE),D477=9,VLOOKUP(H477,[1]Film_Workers!$B$2:$BD$55,45,FALSE),D477=10,VLOOKUP(H477,[1]Film_Workers!$B$2:$BD$55,46,FALSE),D477=11,VLOOKUP(H477,[1]Film_Workers!$B$2:$BD$55,47,FALSE),D477=12,VLOOKUP(H477,[1]Film_Workers!$B$2:$BD$55,48)),C477=2018,_xlfn.IFS(D477=1,VLOOKUP(H477,[1]Film_Workers!$B$2:$BD$55,49,FALSE),D477=2,VLOOKUP(H477,[1]Film_Workers!$B$2:$BD$55,50,FALSE),D477=3,VLOOKUP(H477,[1]Film_Workers!$B$2:$BD$55,51,FALSE),D477=4,VLOOKUP(H477,[1]Film_Workers!$B$2:$BD$55,52,FALSE),D477=5,VLOOKUP(H477,[1]Film_Workers!$B$2:$BD$55,53,FALSE),D477=6,VLOOKUP(H477,[1]Film_Workers!$B$2:$BD$55,54)))</f>
        <v>0</v>
      </c>
      <c r="W477">
        <f>_xlfn.IFS(C477=2014,_xlfn.IFS(D477=1,VLOOKUP(H477,[1]Priv_Workers!$B$2:$BD$55,2,FALSE),D477=2,VLOOKUP(H477,[1]Priv_Workers!$B$2:$BD$55,3,FALSE),D477=3,VLOOKUP(H477,[1]Priv_Workers!$B$2:$BD$55,4,FALSE),D477=4,VLOOKUP(H477,[1]Priv_Workers!$B$2:$BD$55,5,FALSE),D477=5,VLOOKUP(H477,[1]Priv_Workers!$B$2:$BD$55,6,FALSE),D477=6,VLOOKUP(H477,[1]Priv_Workers!$B$2:$BD$55,7,FALSE),D477=7,VLOOKUP(H477,[1]Priv_Workers!$B$2:$BD$55,8,FALSE),D477=8,VLOOKUP(H477,[1]Priv_Workers!$B$2:$BD$55,9,FALSE),D477=9,VLOOKUP(H477,[1]Priv_Workers!$B$2:$BD$55,10,FALSE),D477=10,VLOOKUP(H477,[1]Priv_Workers!$B$2:$BD$55,11,FALSE),D477=11,VLOOKUP(H477,[1]Priv_Workers!$B$2:$BD$55,12,FALSE),D477=12,VLOOKUP(H477,[1]Priv_Workers!$B$2:$BD$55,13,FALSE)),C477=2015,_xlfn.IFS(D477=1,VLOOKUP(H477,[1]Priv_Workers!$B$2:$BD$55,14,FALSE),D477=2,VLOOKUP(H477,[1]Priv_Workers!$B$2:$BD$55,15,FALSE),D477=3,VLOOKUP(H477,[1]Priv_Workers!$B$2:$BD$55,16,FALSE),D477=4,VLOOKUP(H477,[1]Priv_Workers!$B$2:$BD$55,17,FALSE),D477=5,VLOOKUP(H477,[1]Priv_Workers!$B$2:$BD$55,18,FALSE),D477=6,VLOOKUP(H477,[1]Priv_Workers!$B$2:$BD$55,19,FALSE),D477=7,VLOOKUP(H477,[1]Priv_Workers!$B$2:$BD$55,20,FALSE),D477=8,VLOOKUP(H477,[1]Priv_Workers!$B$2:$BD$55,21,FALSE),D477=9,VLOOKUP(H477,[1]Priv_Workers!$B$2:$BD$55,22,FALSE),D477=10,VLOOKUP(H477,[1]Priv_Workers!$B$2:$BD$55,23,FALSE),D477=11,VLOOKUP(H477,[1]Priv_Workers!$B$2:$BD$55,24,FALSE),D477=12,VLOOKUP(H477,[1]Priv_Workers!$B$2:$BD$55,25,FALSE)),C477=2016,_xlfn.IFS(D477=1,VLOOKUP(H477,[1]Priv_Workers!$B$2:$BD$55,26,FALSE),D477=2,VLOOKUP(H477,[1]Priv_Workers!$B$2:$BD$55,27,FALSE),D477=3,VLOOKUP(H477,[1]Priv_Workers!$B$2:$BD$55,28,FALSE),D477=4,VLOOKUP(H477,[1]Priv_Workers!$B$2:$BD$55,29,FALSE),D477=5,VLOOKUP(H477,[1]Priv_Workers!$B$2:$BD$55,30,FALSE),D477=6,VLOOKUP(H477,[1]Priv_Workers!$B$2:$BD$55,31,FALSE),D477=7,VLOOKUP(H477,[1]Priv_Workers!$B$2:$BD$55,32,FALSE),D477=8,VLOOKUP(H477,[1]Priv_Workers!$B$2:$BD$55,33,FALSE),D477=9,VLOOKUP(H477,[1]Priv_Workers!$B$2:$BD$55,34,FALSE),D477=10,VLOOKUP(H477,[1]Priv_Workers!$B$2:$BD$55,35,FALSE),D477=11,VLOOKUP(H477,[1]Priv_Workers!$B$2:$BD$55,36,FALSE),D477=12,VLOOKUP(H477,[1]Priv_Workers!$B$2:$BD$55,37,FALSE)),C477=2017,_xlfn.IFS(D477=1,VLOOKUP(H477,[1]Priv_Workers!$B$2:$BD$55,38,FALSE),D477=2,VLOOKUP(H477,[1]Priv_Workers!$B$2:$BD$55,39,FALSE),D477=3,VLOOKUP(H477,[1]Priv_Workers!$B$2:$BD$55,40,FALSE),D477=4,VLOOKUP(H477,[1]Priv_Workers!$B$2:$BD$55,41,FALSE),D477=5,VLOOKUP(H477,[1]Priv_Workers!$B$2:$BD$55,42,FALSE),D477=6,VLOOKUP(H477,[1]Priv_Workers!$B$2:$BD$55,43,FALSE),D477=7,VLOOKUP(H477,[1]Priv_Workers!$B$2:$BD$55,43,FALSE),D477=8,VLOOKUP(H477,[1]Priv_Workers!$B$2:$BD$55,44,FALSE),D477=9,VLOOKUP(H477,[1]Priv_Workers!$B$2:$BD$55,45,FALSE),D477=10,VLOOKUP(H477,[1]Priv_Workers!$B$2:$BD$55,46,FALSE),D477=11,VLOOKUP(H477,[1]Priv_Workers!$B$2:$BD$55,47,FALSE),D477=12,VLOOKUP(H477,[1]Priv_Workers!$B$2:$BD$55,48)),C477=2018,_xlfn.IFS(D477=1,VLOOKUP(H477,[1]Priv_Workers!$B$2:$BD$55,49,FALSE),D477=2,VLOOKUP(H477,[1]Priv_Workers!$B$2:$BD$55,50,FALSE),D477=3,VLOOKUP(H477,[1]Priv_Workers!$B$2:$BD$55,51,FALSE),D477=4,VLOOKUP(H477,[1]Priv_Workers!$B$2:$BD$55,52,FALSE),D477=5,VLOOKUP(H477,[1]Priv_Workers!$B$2:$BD$55,53,FALSE),D477=6,VLOOKUP(H477,[1]Priv_Workers!$B$2:$BD$55,54)))</f>
        <v>0</v>
      </c>
      <c r="X477" s="3" t="e">
        <f t="shared" si="59"/>
        <v>#DIV/0!</v>
      </c>
      <c r="Y477" s="2">
        <f>_xlfn.IFS(C477=2014, _xlfn.IFS(E477=1, VLOOKUP(H477, [1]Wage_Info!$B$2:$AH$55, 2, FALSE), E477=2, VLOOKUP(H477, [1]Wage_Info!$B$2:$AH$55, 3, FALSE), E477=3, VLOOKUP(H477, [1]Wage_Info!$B$2:$AH$55, 4, FALSE), E477=4, VLOOKUP(H477, [1]Wage_Info!$B$2:$AH$55, 5, FALSE)), C477=2015, _xlfn.IFS(E477=1, VLOOKUP(H477, [1]Wage_Info!$B$2:$AH$55, 6, FALSE), E477=2, VLOOKUP(H477, [1]Wage_Info!$B$2:$AH$55, 7, FALSE), E477=3, VLOOKUP(H477, [1]Wage_Info!$B$2:$AH$55, 8, FALSE), E477=4, VLOOKUP(H477, [1]Wage_Info!$B$2:$AH$55, 9, FALSE)), C477=2016, _xlfn.IFS(E477=1, VLOOKUP(H477, [1]Wage_Info!$B$2:$AH$55, 10, FALSE), E477=2, VLOOKUP(H477, [1]Wage_Info!$B$2:$AH$55, 11, FALSE), E477=3, VLOOKUP(H477, [1]Wage_Info!$B$2:$AH$55, 12, FALSE), E477=4, VLOOKUP(H477, [1]Wage_Info!$B$2:$AH$55, 13, FALSE)), C477=2017, _xlfn.IFS(E477=1, VLOOKUP(H477, [1]Wage_Info!$B$2:$AH$55, 14, FALSE), E477=2, VLOOKUP(H477, [1]Wage_Info!$B$2:$AH$55, 15, FALSE), E477=3, VLOOKUP(H477, [1]Wage_Info!$B$2:$AH$55, 16, FALSE), E477=4, VLOOKUP(H477, [1]Wage_Info!$B$2:$AH$55, 17, FALSE)), C477 = 2018, _xlfn.IFS(E477=1, VLOOKUP(H477, [1]Wage_Info!$B$2:$AH$55, 18, FALSE), E477=3, VLOOKUP(H477, [1]Wage_Info!$B$2:$AH$55, 19, FALSE)))</f>
        <v>0</v>
      </c>
      <c r="Z477" s="2">
        <f>_xlfn.IFS(C477=2014, _xlfn.IFS(E477=1, VLOOKUP(H477, [1]Wage_Info!$B$2:$AL$55, 20, FALSE), E477=2, VLOOKUP(H477, [1]Wage_Info!$B$2:$AL$55, 21, FALSE), E477=3, VLOOKUP(H477, [1]Wage_Info!$B$2:$AL$55, 22, FALSE), E477=4, VLOOKUP(H477, [1]Wage_Info!$B$2:$AL$55, 23, FALSE)), C477=2015, _xlfn.IFS(E477=1, VLOOKUP(H477, [1]Wage_Info!$B$2:$AL$55, 24, FALSE), E477=2, VLOOKUP(H477, [1]Wage_Info!$B$2:$AL$55, 25, FALSE), E477=3, VLOOKUP(H477, [1]Wage_Info!$B$2:$AL$55, 26, FALSE), E477=4, VLOOKUP(H477, [1]Wage_Info!$B$2:$AL$55, 27, FALSE)), C477=2016, _xlfn.IFS(E477=1, VLOOKUP(H477, [1]Wage_Info!$B$2:$AL$55, 28, FALSE), E477=2, VLOOKUP(H477, [1]Wage_Info!$B$2:$AL$55, 29, FALSE), E477=3, VLOOKUP(H477, [1]Wage_Info!$B$2:$AL$55, 30, FALSE), E477=4, VLOOKUP(H477, [1]Wage_Info!$B$2:$AL$55, 31, FALSE)), C477=2017, _xlfn.IFS(E477=1, VLOOKUP(H477, [1]Wage_Info!$B$2:$AL$55, 32, FALSE), E477=2, VLOOKUP(H477, [1]Wage_Info!$B$2:$AL$55, 33, FALSE), E477=3, VLOOKUP(H477, [1]Wage_Info!$B$2:$AL$55, 34, FALSE), E477=4, VLOOKUP(H477, [1]Wage_Info!$B$2:$AL$55, 35, FALSE)), C477 = 2018, _xlfn.IFS(E477=1, VLOOKUP(H477, [1]Wage_Info!$B$2:$AL$55, 36, FALSE), E477=2, VLOOKUP(H477, [1]Wage_Info!$B$2:$AL$55, 37, FALSE)))</f>
        <v>0</v>
      </c>
      <c r="AA477" s="4" t="e">
        <f t="shared" si="60"/>
        <v>#DIV/0!</v>
      </c>
      <c r="AB477">
        <f>[1]Key!C477</f>
        <v>1</v>
      </c>
      <c r="AC477">
        <f t="shared" si="61"/>
        <v>0</v>
      </c>
      <c r="AD477">
        <f t="shared" si="62"/>
        <v>0</v>
      </c>
      <c r="AE477">
        <f t="shared" si="63"/>
        <v>0</v>
      </c>
      <c r="AF477">
        <f>[1]Key!D477</f>
        <v>0</v>
      </c>
    </row>
    <row r="478" spans="1:32" x14ac:dyDescent="0.3">
      <c r="A478">
        <v>477</v>
      </c>
      <c r="B478">
        <v>21</v>
      </c>
      <c r="C478">
        <v>2016</v>
      </c>
      <c r="D478">
        <v>3</v>
      </c>
      <c r="E478">
        <f t="shared" si="56"/>
        <v>1</v>
      </c>
      <c r="F478">
        <v>2018</v>
      </c>
      <c r="G478" t="s">
        <v>40</v>
      </c>
      <c r="H478" s="1">
        <f>VALUE(IF(G478="foreign",53,SUBSTITUTE(G478,G478,VLOOKUP(G478,[1]Key!$G$2:$H$55,2,))))</f>
        <v>5</v>
      </c>
      <c r="I478" t="s">
        <v>97</v>
      </c>
      <c r="J478">
        <f>VALUE(_xlfn.IFS(I478="foreign",53,I478="fictional",54, I478="unspecified", 55, NOT(OR(I478="foreign",I478="fictional")),SUBSTITUTE(I478,I478,VLOOKUP(I478,[1]Key!$G$2:$H$55,2,))))</f>
        <v>54</v>
      </c>
      <c r="K478">
        <f t="shared" si="57"/>
        <v>0</v>
      </c>
      <c r="L478">
        <f>VLOOKUP(H478, [1]Key!$H$2:$K$54, 2)</f>
        <v>3</v>
      </c>
      <c r="M478">
        <f>VLOOKUP(J478, [1]Key!$H$2:$K$54, 2)</f>
        <v>0</v>
      </c>
      <c r="N478">
        <f>VLOOKUP("*"&amp;G478&amp;"*",[1]Key!$N$2:$O$6,2,FALSE)</f>
        <v>4</v>
      </c>
      <c r="O478">
        <f>VLOOKUP("*"&amp;G478&amp;"*",[1]Key!$R$2:$S$11,2,FALSE)</f>
        <v>6</v>
      </c>
      <c r="P478">
        <v>4017</v>
      </c>
      <c r="Q478" s="2">
        <v>175000000</v>
      </c>
      <c r="R478" t="s">
        <v>34</v>
      </c>
      <c r="S478">
        <f>VLOOKUP(R478, [1]Key!$U$2:$V$27, 2, FALSE)</f>
        <v>2</v>
      </c>
      <c r="T478">
        <f t="shared" si="58"/>
        <v>0</v>
      </c>
      <c r="U478">
        <f>_xlfn.IFS(C478=2018, VLOOKUP(H478, '[1]State Pop'!$B$2:$G$55,6),C478=2017, VLOOKUP(H478, '[1]State Pop'!$B$2:$F$55,5),C478=2016, VLOOKUP(H478, '[1]State Pop'!$B$2:$F$55,4), C478=2015, VLOOKUP(H478, '[1]State Pop'!$B$2:$F$55,3), C478=2014, VLOOKUP(H478, '[1]State Pop'!$B$2:$F$55,2))</f>
        <v>39296476</v>
      </c>
      <c r="V478">
        <f>_xlfn.IFS(C478=2014,_xlfn.IFS(D478=1,VLOOKUP(H478,[1]Film_Workers!$B$2:$BD$55,2,FALSE),D478=2,VLOOKUP(H478,[1]Film_Workers!$B$2:$BD$55,3,FALSE),D478=3,VLOOKUP(H478,[1]Film_Workers!$B$2:$BD$55,4,FALSE),D478=4,VLOOKUP(H478,[1]Film_Workers!$B$2:$BD$55,5,FALSE),D478=5,VLOOKUP(H478,[1]Film_Workers!$B$2:$BD$55,6,FALSE),D478=6,VLOOKUP(H478,[1]Film_Workers!$B$2:$BD$55,7,FALSE),D478=7,VLOOKUP(H478,[1]Film_Workers!$B$2:$BD$55,8,FALSE),D478=8,VLOOKUP(H478,[1]Film_Workers!$B$2:$BD$55,9,FALSE),D478=9,VLOOKUP(H478,[1]Film_Workers!$B$2:$BD$55,10,FALSE),D478=10,VLOOKUP(H478,[1]Film_Workers!$B$2:$BD$55,11,FALSE),D478=11,VLOOKUP(H478,[1]Film_Workers!$B$2:$BD$55,12,FALSE),D478=12,VLOOKUP(H478,[1]Film_Workers!$B$2:$BD$55,13,FALSE)),C478=2015,_xlfn.IFS(D478=1,VLOOKUP(H478,[1]Film_Workers!$B$2:$BD$55,14,FALSE),D478=2,VLOOKUP(H478,[1]Film_Workers!$B$2:$BD$55,15,FALSE),D478=3,VLOOKUP(H478,[1]Film_Workers!$B$2:$BD$55,16,FALSE),D478=4,VLOOKUP(H478,[1]Film_Workers!$B$2:$BD$55,17,FALSE),D478=5,VLOOKUP(H478,[1]Film_Workers!$B$2:$BD$55,18,FALSE),D478=6,VLOOKUP(H478,[1]Film_Workers!$B$2:$BD$55,19,FALSE),D478=7,VLOOKUP(H478,[1]Film_Workers!$B$2:$BD$55,20,FALSE),D478=8,VLOOKUP(H478,[1]Film_Workers!$B$2:$BD$55,21,FALSE),D478=9,VLOOKUP(H478,[1]Film_Workers!$B$2:$BD$55,22,FALSE),D478=10,VLOOKUP(H478,[1]Film_Workers!$B$2:$BD$55,23,FALSE),D478=11,VLOOKUP(H478,[1]Film_Workers!$B$2:$BD$55,24,FALSE),D478=12,VLOOKUP(H478,[1]Film_Workers!$B$2:$BD$55,25,FALSE)),C478=2016,_xlfn.IFS(D478=1,VLOOKUP(H478,[1]Film_Workers!$B$2:$BD$55,26,FALSE),D478=2,VLOOKUP(H478,[1]Film_Workers!$B$2:$BD$55,27,FALSE),D478=3,VLOOKUP(H478,[1]Film_Workers!$B$2:$BD$55,28,FALSE),D478=4,VLOOKUP(H478,[1]Film_Workers!$B$2:$BD$55,29,FALSE),D478=5,VLOOKUP(H478,[1]Film_Workers!$B$2:$BD$55,30,FALSE),D478=6,VLOOKUP(H478,[1]Film_Workers!$B$2:$BD$55,31,FALSE),D478=7,VLOOKUP(H478,[1]Film_Workers!$B$2:$BD$55,32,FALSE),D478=8,VLOOKUP(H478,[1]Film_Workers!$B$2:$BD$55,33,FALSE),D478=9,VLOOKUP(H478,[1]Film_Workers!$B$2:$BD$55,34,FALSE),D478=10,VLOOKUP(H478,[1]Film_Workers!$B$2:$BD$55,35,FALSE),D478=11,VLOOKUP(H478,[1]Film_Workers!$B$2:$BD$55,36,FALSE),D478=12,VLOOKUP(H478,[1]Film_Workers!$B$2:$BD$55,37,FALSE)),C478=2017,_xlfn.IFS(D478=1,VLOOKUP(H478,[1]Film_Workers!$B$2:$BD$55,38,FALSE),D478=2,VLOOKUP(H478,[1]Film_Workers!$B$2:$BD$55,39,FALSE),D478=3,VLOOKUP(H478,[1]Film_Workers!$B$2:$BD$55,40,FALSE),D478=4,VLOOKUP(H478,[1]Film_Workers!$B$2:$BD$55,41,FALSE),D478=5,VLOOKUP(H478,[1]Film_Workers!$B$2:$BD$55,42,FALSE),D478=6,VLOOKUP(H478,[1]Film_Workers!$B$2:$BD$55,43,FALSE),D478=7,VLOOKUP(H478,[1]Film_Workers!$B$2:$BD$55,43,FALSE),D478=8,VLOOKUP(H478,[1]Film_Workers!$B$2:$BD$55,44,FALSE),D478=9,VLOOKUP(H478,[1]Film_Workers!$B$2:$BD$55,45,FALSE),D478=10,VLOOKUP(H478,[1]Film_Workers!$B$2:$BD$55,46,FALSE),D478=11,VLOOKUP(H478,[1]Film_Workers!$B$2:$BD$55,47,FALSE),D478=12,VLOOKUP(H478,[1]Film_Workers!$B$2:$BD$55,48)),C478=2018,_xlfn.IFS(D478=1,VLOOKUP(H478,[1]Film_Workers!$B$2:$BD$55,49,FALSE),D478=2,VLOOKUP(H478,[1]Film_Workers!$B$2:$BD$55,50,FALSE),D478=3,VLOOKUP(H478,[1]Film_Workers!$B$2:$BD$55,51,FALSE),D478=4,VLOOKUP(H478,[1]Film_Workers!$B$2:$BD$55,52,FALSE),D478=5,VLOOKUP(H478,[1]Film_Workers!$B$2:$BD$55,53,FALSE),D478=6,VLOOKUP(H478,[1]Film_Workers!$B$2:$BD$55,54)))</f>
        <v>135762</v>
      </c>
      <c r="W478">
        <f>_xlfn.IFS(C478=2014,_xlfn.IFS(D478=1,VLOOKUP(H478,[1]Priv_Workers!$B$2:$BD$55,2,FALSE),D478=2,VLOOKUP(H478,[1]Priv_Workers!$B$2:$BD$55,3,FALSE),D478=3,VLOOKUP(H478,[1]Priv_Workers!$B$2:$BD$55,4,FALSE),D478=4,VLOOKUP(H478,[1]Priv_Workers!$B$2:$BD$55,5,FALSE),D478=5,VLOOKUP(H478,[1]Priv_Workers!$B$2:$BD$55,6,FALSE),D478=6,VLOOKUP(H478,[1]Priv_Workers!$B$2:$BD$55,7,FALSE),D478=7,VLOOKUP(H478,[1]Priv_Workers!$B$2:$BD$55,8,FALSE),D478=8,VLOOKUP(H478,[1]Priv_Workers!$B$2:$BD$55,9,FALSE),D478=9,VLOOKUP(H478,[1]Priv_Workers!$B$2:$BD$55,10,FALSE),D478=10,VLOOKUP(H478,[1]Priv_Workers!$B$2:$BD$55,11,FALSE),D478=11,VLOOKUP(H478,[1]Priv_Workers!$B$2:$BD$55,12,FALSE),D478=12,VLOOKUP(H478,[1]Priv_Workers!$B$2:$BD$55,13,FALSE)),C478=2015,_xlfn.IFS(D478=1,VLOOKUP(H478,[1]Priv_Workers!$B$2:$BD$55,14,FALSE),D478=2,VLOOKUP(H478,[1]Priv_Workers!$B$2:$BD$55,15,FALSE),D478=3,VLOOKUP(H478,[1]Priv_Workers!$B$2:$BD$55,16,FALSE),D478=4,VLOOKUP(H478,[1]Priv_Workers!$B$2:$BD$55,17,FALSE),D478=5,VLOOKUP(H478,[1]Priv_Workers!$B$2:$BD$55,18,FALSE),D478=6,VLOOKUP(H478,[1]Priv_Workers!$B$2:$BD$55,19,FALSE),D478=7,VLOOKUP(H478,[1]Priv_Workers!$B$2:$BD$55,20,FALSE),D478=8,VLOOKUP(H478,[1]Priv_Workers!$B$2:$BD$55,21,FALSE),D478=9,VLOOKUP(H478,[1]Priv_Workers!$B$2:$BD$55,22,FALSE),D478=10,VLOOKUP(H478,[1]Priv_Workers!$B$2:$BD$55,23,FALSE),D478=11,VLOOKUP(H478,[1]Priv_Workers!$B$2:$BD$55,24,FALSE),D478=12,VLOOKUP(H478,[1]Priv_Workers!$B$2:$BD$55,25,FALSE)),C478=2016,_xlfn.IFS(D478=1,VLOOKUP(H478,[1]Priv_Workers!$B$2:$BD$55,26,FALSE),D478=2,VLOOKUP(H478,[1]Priv_Workers!$B$2:$BD$55,27,FALSE),D478=3,VLOOKUP(H478,[1]Priv_Workers!$B$2:$BD$55,28,FALSE),D478=4,VLOOKUP(H478,[1]Priv_Workers!$B$2:$BD$55,29,FALSE),D478=5,VLOOKUP(H478,[1]Priv_Workers!$B$2:$BD$55,30,FALSE),D478=6,VLOOKUP(H478,[1]Priv_Workers!$B$2:$BD$55,31,FALSE),D478=7,VLOOKUP(H478,[1]Priv_Workers!$B$2:$BD$55,32,FALSE),D478=8,VLOOKUP(H478,[1]Priv_Workers!$B$2:$BD$55,33,FALSE),D478=9,VLOOKUP(H478,[1]Priv_Workers!$B$2:$BD$55,34,FALSE),D478=10,VLOOKUP(H478,[1]Priv_Workers!$B$2:$BD$55,35,FALSE),D478=11,VLOOKUP(H478,[1]Priv_Workers!$B$2:$BD$55,36,FALSE),D478=12,VLOOKUP(H478,[1]Priv_Workers!$B$2:$BD$55,37,FALSE)),C478=2017,_xlfn.IFS(D478=1,VLOOKUP(H478,[1]Priv_Workers!$B$2:$BD$55,38,FALSE),D478=2,VLOOKUP(H478,[1]Priv_Workers!$B$2:$BD$55,39,FALSE),D478=3,VLOOKUP(H478,[1]Priv_Workers!$B$2:$BD$55,40,FALSE),D478=4,VLOOKUP(H478,[1]Priv_Workers!$B$2:$BD$55,41,FALSE),D478=5,VLOOKUP(H478,[1]Priv_Workers!$B$2:$BD$55,42,FALSE),D478=6,VLOOKUP(H478,[1]Priv_Workers!$B$2:$BD$55,43,FALSE),D478=7,VLOOKUP(H478,[1]Priv_Workers!$B$2:$BD$55,43,FALSE),D478=8,VLOOKUP(H478,[1]Priv_Workers!$B$2:$BD$55,44,FALSE),D478=9,VLOOKUP(H478,[1]Priv_Workers!$B$2:$BD$55,45,FALSE),D478=10,VLOOKUP(H478,[1]Priv_Workers!$B$2:$BD$55,46,FALSE),D478=11,VLOOKUP(H478,[1]Priv_Workers!$B$2:$BD$55,47,FALSE),D478=12,VLOOKUP(H478,[1]Priv_Workers!$B$2:$BD$55,48)),C478=2018,_xlfn.IFS(D478=1,VLOOKUP(H478,[1]Priv_Workers!$B$2:$BD$55,49,FALSE),D478=2,VLOOKUP(H478,[1]Priv_Workers!$B$2:$BD$55,50,FALSE),D478=3,VLOOKUP(H478,[1]Priv_Workers!$B$2:$BD$55,51,FALSE),D478=4,VLOOKUP(H478,[1]Priv_Workers!$B$2:$BD$55,52,FALSE),D478=5,VLOOKUP(H478,[1]Priv_Workers!$B$2:$BD$55,53,FALSE),D478=6,VLOOKUP(H478,[1]Priv_Workers!$B$2:$BD$55,54)))</f>
        <v>13992792</v>
      </c>
      <c r="X478" s="3">
        <f t="shared" si="59"/>
        <v>9.7022810029620959E-3</v>
      </c>
      <c r="Y478" s="2">
        <f>_xlfn.IFS(C478=2014, _xlfn.IFS(E478=1, VLOOKUP(H478, [1]Wage_Info!$B$2:$AH$55, 2, FALSE), E478=2, VLOOKUP(H478, [1]Wage_Info!$B$2:$AH$55, 3, FALSE), E478=3, VLOOKUP(H478, [1]Wage_Info!$B$2:$AH$55, 4, FALSE), E478=4, VLOOKUP(H478, [1]Wage_Info!$B$2:$AH$55, 5, FALSE)), C478=2015, _xlfn.IFS(E478=1, VLOOKUP(H478, [1]Wage_Info!$B$2:$AH$55, 6, FALSE), E478=2, VLOOKUP(H478, [1]Wage_Info!$B$2:$AH$55, 7, FALSE), E478=3, VLOOKUP(H478, [1]Wage_Info!$B$2:$AH$55, 8, FALSE), E478=4, VLOOKUP(H478, [1]Wage_Info!$B$2:$AH$55, 9, FALSE)), C478=2016, _xlfn.IFS(E478=1, VLOOKUP(H478, [1]Wage_Info!$B$2:$AH$55, 10, FALSE), E478=2, VLOOKUP(H478, [1]Wage_Info!$B$2:$AH$55, 11, FALSE), E478=3, VLOOKUP(H478, [1]Wage_Info!$B$2:$AH$55, 12, FALSE), E478=4, VLOOKUP(H478, [1]Wage_Info!$B$2:$AH$55, 13, FALSE)), C478=2017, _xlfn.IFS(E478=1, VLOOKUP(H478, [1]Wage_Info!$B$2:$AH$55, 14, FALSE), E478=2, VLOOKUP(H478, [1]Wage_Info!$B$2:$AH$55, 15, FALSE), E478=3, VLOOKUP(H478, [1]Wage_Info!$B$2:$AH$55, 16, FALSE), E478=4, VLOOKUP(H478, [1]Wage_Info!$B$2:$AH$55, 17, FALSE)), C478 = 2018, _xlfn.IFS(E478=1, VLOOKUP(H478, [1]Wage_Info!$B$2:$AH$55, 18, FALSE), E478=3, VLOOKUP(H478, [1]Wage_Info!$B$2:$AH$55, 19, FALSE)))</f>
        <v>3341091442</v>
      </c>
      <c r="Z478" s="2">
        <f>_xlfn.IFS(C478=2014, _xlfn.IFS(E478=1, VLOOKUP(H478, [1]Wage_Info!$B$2:$AL$55, 20, FALSE), E478=2, VLOOKUP(H478, [1]Wage_Info!$B$2:$AL$55, 21, FALSE), E478=3, VLOOKUP(H478, [1]Wage_Info!$B$2:$AL$55, 22, FALSE), E478=4, VLOOKUP(H478, [1]Wage_Info!$B$2:$AL$55, 23, FALSE)), C478=2015, _xlfn.IFS(E478=1, VLOOKUP(H478, [1]Wage_Info!$B$2:$AL$55, 24, FALSE), E478=2, VLOOKUP(H478, [1]Wage_Info!$B$2:$AL$55, 25, FALSE), E478=3, VLOOKUP(H478, [1]Wage_Info!$B$2:$AL$55, 26, FALSE), E478=4, VLOOKUP(H478, [1]Wage_Info!$B$2:$AL$55, 27, FALSE)), C478=2016, _xlfn.IFS(E478=1, VLOOKUP(H478, [1]Wage_Info!$B$2:$AL$55, 28, FALSE), E478=2, VLOOKUP(H478, [1]Wage_Info!$B$2:$AL$55, 29, FALSE), E478=3, VLOOKUP(H478, [1]Wage_Info!$B$2:$AL$55, 30, FALSE), E478=4, VLOOKUP(H478, [1]Wage_Info!$B$2:$AL$55, 31, FALSE)), C478=2017, _xlfn.IFS(E478=1, VLOOKUP(H478, [1]Wage_Info!$B$2:$AL$55, 32, FALSE), E478=2, VLOOKUP(H478, [1]Wage_Info!$B$2:$AL$55, 33, FALSE), E478=3, VLOOKUP(H478, [1]Wage_Info!$B$2:$AL$55, 34, FALSE), E478=4, VLOOKUP(H478, [1]Wage_Info!$B$2:$AL$55, 35, FALSE)), C478 = 2018, _xlfn.IFS(E478=1, VLOOKUP(H478, [1]Wage_Info!$B$2:$AL$55, 36, FALSE), E478=2, VLOOKUP(H478, [1]Wage_Info!$B$2:$AL$55, 37, FALSE)))</f>
        <v>217151007620</v>
      </c>
      <c r="AA478" s="4">
        <f t="shared" si="60"/>
        <v>1.5386027809029054E-2</v>
      </c>
      <c r="AB478">
        <f>[1]Key!C478</f>
        <v>0</v>
      </c>
      <c r="AC478">
        <f t="shared" si="61"/>
        <v>1</v>
      </c>
      <c r="AD478">
        <f t="shared" si="62"/>
        <v>0</v>
      </c>
      <c r="AE478">
        <f t="shared" si="63"/>
        <v>1</v>
      </c>
      <c r="AF478">
        <f>[1]Key!D478</f>
        <v>0</v>
      </c>
    </row>
    <row r="479" spans="1:32" x14ac:dyDescent="0.3">
      <c r="A479">
        <v>478</v>
      </c>
      <c r="B479">
        <v>22</v>
      </c>
      <c r="C479">
        <v>2017</v>
      </c>
      <c r="D479">
        <v>7</v>
      </c>
      <c r="E479">
        <f t="shared" si="56"/>
        <v>3</v>
      </c>
      <c r="F479">
        <v>2018</v>
      </c>
      <c r="G479" t="s">
        <v>62</v>
      </c>
      <c r="H479" s="1">
        <f>VALUE(IF(G479="foreign",53,SUBSTITUTE(G479,G479,VLOOKUP(G479,[1]Key!$G$2:$H$55,2,))))</f>
        <v>53</v>
      </c>
      <c r="I479" t="s">
        <v>32</v>
      </c>
      <c r="J479">
        <f>VALUE(_xlfn.IFS(I479="foreign",53,I479="fictional",54, I479="unspecified", 55, NOT(OR(I479="foreign",I479="fictional")),SUBSTITUTE(I479,I479,VLOOKUP(I479,[1]Key!$G$2:$H$55,2,))))</f>
        <v>53</v>
      </c>
      <c r="K479">
        <f t="shared" si="57"/>
        <v>1</v>
      </c>
      <c r="L479">
        <f>VLOOKUP(H479, [1]Key!$H$2:$K$54, 2)</f>
        <v>0</v>
      </c>
      <c r="M479">
        <f>VLOOKUP(J479, [1]Key!$H$2:$K$54, 2)</f>
        <v>0</v>
      </c>
      <c r="N479">
        <f>VLOOKUP("*"&amp;G479&amp;"*",[1]Key!$N$2:$O$6,2,FALSE)</f>
        <v>0</v>
      </c>
      <c r="O479">
        <f>VLOOKUP("*"&amp;G479&amp;"*",[1]Key!$R$2:$S$11,2,FALSE)</f>
        <v>0</v>
      </c>
      <c r="P479">
        <v>4000</v>
      </c>
      <c r="Q479" s="2">
        <v>55000000</v>
      </c>
      <c r="R479" t="s">
        <v>66</v>
      </c>
      <c r="S479">
        <f>VLOOKUP(R479, [1]Key!$U$2:$V$27, 2, FALSE)</f>
        <v>4</v>
      </c>
      <c r="T479">
        <f t="shared" si="58"/>
        <v>0</v>
      </c>
      <c r="U479">
        <f>_xlfn.IFS(C479=2018, VLOOKUP(H479, '[1]State Pop'!$B$2:$G$55,6),C479=2017, VLOOKUP(H479, '[1]State Pop'!$B$2:$F$55,5),C479=2016, VLOOKUP(H479, '[1]State Pop'!$B$2:$F$55,4), C479=2015, VLOOKUP(H479, '[1]State Pop'!$B$2:$F$55,3), C479=2014, VLOOKUP(H479, '[1]State Pop'!$B$2:$F$55,2))</f>
        <v>0</v>
      </c>
      <c r="V479">
        <f>_xlfn.IFS(C479=2014,_xlfn.IFS(D479=1,VLOOKUP(H479,[1]Film_Workers!$B$2:$BD$55,2,FALSE),D479=2,VLOOKUP(H479,[1]Film_Workers!$B$2:$BD$55,3,FALSE),D479=3,VLOOKUP(H479,[1]Film_Workers!$B$2:$BD$55,4,FALSE),D479=4,VLOOKUP(H479,[1]Film_Workers!$B$2:$BD$55,5,FALSE),D479=5,VLOOKUP(H479,[1]Film_Workers!$B$2:$BD$55,6,FALSE),D479=6,VLOOKUP(H479,[1]Film_Workers!$B$2:$BD$55,7,FALSE),D479=7,VLOOKUP(H479,[1]Film_Workers!$B$2:$BD$55,8,FALSE),D479=8,VLOOKUP(H479,[1]Film_Workers!$B$2:$BD$55,9,FALSE),D479=9,VLOOKUP(H479,[1]Film_Workers!$B$2:$BD$55,10,FALSE),D479=10,VLOOKUP(H479,[1]Film_Workers!$B$2:$BD$55,11,FALSE),D479=11,VLOOKUP(H479,[1]Film_Workers!$B$2:$BD$55,12,FALSE),D479=12,VLOOKUP(H479,[1]Film_Workers!$B$2:$BD$55,13,FALSE)),C479=2015,_xlfn.IFS(D479=1,VLOOKUP(H479,[1]Film_Workers!$B$2:$BD$55,14,FALSE),D479=2,VLOOKUP(H479,[1]Film_Workers!$B$2:$BD$55,15,FALSE),D479=3,VLOOKUP(H479,[1]Film_Workers!$B$2:$BD$55,16,FALSE),D479=4,VLOOKUP(H479,[1]Film_Workers!$B$2:$BD$55,17,FALSE),D479=5,VLOOKUP(H479,[1]Film_Workers!$B$2:$BD$55,18,FALSE),D479=6,VLOOKUP(H479,[1]Film_Workers!$B$2:$BD$55,19,FALSE),D479=7,VLOOKUP(H479,[1]Film_Workers!$B$2:$BD$55,20,FALSE),D479=8,VLOOKUP(H479,[1]Film_Workers!$B$2:$BD$55,21,FALSE),D479=9,VLOOKUP(H479,[1]Film_Workers!$B$2:$BD$55,22,FALSE),D479=10,VLOOKUP(H479,[1]Film_Workers!$B$2:$BD$55,23,FALSE),D479=11,VLOOKUP(H479,[1]Film_Workers!$B$2:$BD$55,24,FALSE),D479=12,VLOOKUP(H479,[1]Film_Workers!$B$2:$BD$55,25,FALSE)),C479=2016,_xlfn.IFS(D479=1,VLOOKUP(H479,[1]Film_Workers!$B$2:$BD$55,26,FALSE),D479=2,VLOOKUP(H479,[1]Film_Workers!$B$2:$BD$55,27,FALSE),D479=3,VLOOKUP(H479,[1]Film_Workers!$B$2:$BD$55,28,FALSE),D479=4,VLOOKUP(H479,[1]Film_Workers!$B$2:$BD$55,29,FALSE),D479=5,VLOOKUP(H479,[1]Film_Workers!$B$2:$BD$55,30,FALSE),D479=6,VLOOKUP(H479,[1]Film_Workers!$B$2:$BD$55,31,FALSE),D479=7,VLOOKUP(H479,[1]Film_Workers!$B$2:$BD$55,32,FALSE),D479=8,VLOOKUP(H479,[1]Film_Workers!$B$2:$BD$55,33,FALSE),D479=9,VLOOKUP(H479,[1]Film_Workers!$B$2:$BD$55,34,FALSE),D479=10,VLOOKUP(H479,[1]Film_Workers!$B$2:$BD$55,35,FALSE),D479=11,VLOOKUP(H479,[1]Film_Workers!$B$2:$BD$55,36,FALSE),D479=12,VLOOKUP(H479,[1]Film_Workers!$B$2:$BD$55,37,FALSE)),C479=2017,_xlfn.IFS(D479=1,VLOOKUP(H479,[1]Film_Workers!$B$2:$BD$55,38,FALSE),D479=2,VLOOKUP(H479,[1]Film_Workers!$B$2:$BD$55,39,FALSE),D479=3,VLOOKUP(H479,[1]Film_Workers!$B$2:$BD$55,40,FALSE),D479=4,VLOOKUP(H479,[1]Film_Workers!$B$2:$BD$55,41,FALSE),D479=5,VLOOKUP(H479,[1]Film_Workers!$B$2:$BD$55,42,FALSE),D479=6,VLOOKUP(H479,[1]Film_Workers!$B$2:$BD$55,43,FALSE),D479=7,VLOOKUP(H479,[1]Film_Workers!$B$2:$BD$55,43,FALSE),D479=8,VLOOKUP(H479,[1]Film_Workers!$B$2:$BD$55,44,FALSE),D479=9,VLOOKUP(H479,[1]Film_Workers!$B$2:$BD$55,45,FALSE),D479=10,VLOOKUP(H479,[1]Film_Workers!$B$2:$BD$55,46,FALSE),D479=11,VLOOKUP(H479,[1]Film_Workers!$B$2:$BD$55,47,FALSE),D479=12,VLOOKUP(H479,[1]Film_Workers!$B$2:$BD$55,48)),C479=2018,_xlfn.IFS(D479=1,VLOOKUP(H479,[1]Film_Workers!$B$2:$BD$55,49,FALSE),D479=2,VLOOKUP(H479,[1]Film_Workers!$B$2:$BD$55,50,FALSE),D479=3,VLOOKUP(H479,[1]Film_Workers!$B$2:$BD$55,51,FALSE),D479=4,VLOOKUP(H479,[1]Film_Workers!$B$2:$BD$55,52,FALSE),D479=5,VLOOKUP(H479,[1]Film_Workers!$B$2:$BD$55,53,FALSE),D479=6,VLOOKUP(H479,[1]Film_Workers!$B$2:$BD$55,54)))</f>
        <v>0</v>
      </c>
      <c r="W479">
        <f>_xlfn.IFS(C479=2014,_xlfn.IFS(D479=1,VLOOKUP(H479,[1]Priv_Workers!$B$2:$BD$55,2,FALSE),D479=2,VLOOKUP(H479,[1]Priv_Workers!$B$2:$BD$55,3,FALSE),D479=3,VLOOKUP(H479,[1]Priv_Workers!$B$2:$BD$55,4,FALSE),D479=4,VLOOKUP(H479,[1]Priv_Workers!$B$2:$BD$55,5,FALSE),D479=5,VLOOKUP(H479,[1]Priv_Workers!$B$2:$BD$55,6,FALSE),D479=6,VLOOKUP(H479,[1]Priv_Workers!$B$2:$BD$55,7,FALSE),D479=7,VLOOKUP(H479,[1]Priv_Workers!$B$2:$BD$55,8,FALSE),D479=8,VLOOKUP(H479,[1]Priv_Workers!$B$2:$BD$55,9,FALSE),D479=9,VLOOKUP(H479,[1]Priv_Workers!$B$2:$BD$55,10,FALSE),D479=10,VLOOKUP(H479,[1]Priv_Workers!$B$2:$BD$55,11,FALSE),D479=11,VLOOKUP(H479,[1]Priv_Workers!$B$2:$BD$55,12,FALSE),D479=12,VLOOKUP(H479,[1]Priv_Workers!$B$2:$BD$55,13,FALSE)),C479=2015,_xlfn.IFS(D479=1,VLOOKUP(H479,[1]Priv_Workers!$B$2:$BD$55,14,FALSE),D479=2,VLOOKUP(H479,[1]Priv_Workers!$B$2:$BD$55,15,FALSE),D479=3,VLOOKUP(H479,[1]Priv_Workers!$B$2:$BD$55,16,FALSE),D479=4,VLOOKUP(H479,[1]Priv_Workers!$B$2:$BD$55,17,FALSE),D479=5,VLOOKUP(H479,[1]Priv_Workers!$B$2:$BD$55,18,FALSE),D479=6,VLOOKUP(H479,[1]Priv_Workers!$B$2:$BD$55,19,FALSE),D479=7,VLOOKUP(H479,[1]Priv_Workers!$B$2:$BD$55,20,FALSE),D479=8,VLOOKUP(H479,[1]Priv_Workers!$B$2:$BD$55,21,FALSE),D479=9,VLOOKUP(H479,[1]Priv_Workers!$B$2:$BD$55,22,FALSE),D479=10,VLOOKUP(H479,[1]Priv_Workers!$B$2:$BD$55,23,FALSE),D479=11,VLOOKUP(H479,[1]Priv_Workers!$B$2:$BD$55,24,FALSE),D479=12,VLOOKUP(H479,[1]Priv_Workers!$B$2:$BD$55,25,FALSE)),C479=2016,_xlfn.IFS(D479=1,VLOOKUP(H479,[1]Priv_Workers!$B$2:$BD$55,26,FALSE),D479=2,VLOOKUP(H479,[1]Priv_Workers!$B$2:$BD$55,27,FALSE),D479=3,VLOOKUP(H479,[1]Priv_Workers!$B$2:$BD$55,28,FALSE),D479=4,VLOOKUP(H479,[1]Priv_Workers!$B$2:$BD$55,29,FALSE),D479=5,VLOOKUP(H479,[1]Priv_Workers!$B$2:$BD$55,30,FALSE),D479=6,VLOOKUP(H479,[1]Priv_Workers!$B$2:$BD$55,31,FALSE),D479=7,VLOOKUP(H479,[1]Priv_Workers!$B$2:$BD$55,32,FALSE),D479=8,VLOOKUP(H479,[1]Priv_Workers!$B$2:$BD$55,33,FALSE),D479=9,VLOOKUP(H479,[1]Priv_Workers!$B$2:$BD$55,34,FALSE),D479=10,VLOOKUP(H479,[1]Priv_Workers!$B$2:$BD$55,35,FALSE),D479=11,VLOOKUP(H479,[1]Priv_Workers!$B$2:$BD$55,36,FALSE),D479=12,VLOOKUP(H479,[1]Priv_Workers!$B$2:$BD$55,37,FALSE)),C479=2017,_xlfn.IFS(D479=1,VLOOKUP(H479,[1]Priv_Workers!$B$2:$BD$55,38,FALSE),D479=2,VLOOKUP(H479,[1]Priv_Workers!$B$2:$BD$55,39,FALSE),D479=3,VLOOKUP(H479,[1]Priv_Workers!$B$2:$BD$55,40,FALSE),D479=4,VLOOKUP(H479,[1]Priv_Workers!$B$2:$BD$55,41,FALSE),D479=5,VLOOKUP(H479,[1]Priv_Workers!$B$2:$BD$55,42,FALSE),D479=6,VLOOKUP(H479,[1]Priv_Workers!$B$2:$BD$55,43,FALSE),D479=7,VLOOKUP(H479,[1]Priv_Workers!$B$2:$BD$55,43,FALSE),D479=8,VLOOKUP(H479,[1]Priv_Workers!$B$2:$BD$55,44,FALSE),D479=9,VLOOKUP(H479,[1]Priv_Workers!$B$2:$BD$55,45,FALSE),D479=10,VLOOKUP(H479,[1]Priv_Workers!$B$2:$BD$55,46,FALSE),D479=11,VLOOKUP(H479,[1]Priv_Workers!$B$2:$BD$55,47,FALSE),D479=12,VLOOKUP(H479,[1]Priv_Workers!$B$2:$BD$55,48)),C479=2018,_xlfn.IFS(D479=1,VLOOKUP(H479,[1]Priv_Workers!$B$2:$BD$55,49,FALSE),D479=2,VLOOKUP(H479,[1]Priv_Workers!$B$2:$BD$55,50,FALSE),D479=3,VLOOKUP(H479,[1]Priv_Workers!$B$2:$BD$55,51,FALSE),D479=4,VLOOKUP(H479,[1]Priv_Workers!$B$2:$BD$55,52,FALSE),D479=5,VLOOKUP(H479,[1]Priv_Workers!$B$2:$BD$55,53,FALSE),D479=6,VLOOKUP(H479,[1]Priv_Workers!$B$2:$BD$55,54)))</f>
        <v>0</v>
      </c>
      <c r="X479" s="3" t="e">
        <f t="shared" si="59"/>
        <v>#DIV/0!</v>
      </c>
      <c r="Y479" s="2">
        <f>_xlfn.IFS(C479=2014, _xlfn.IFS(E479=1, VLOOKUP(H479, [1]Wage_Info!$B$2:$AH$55, 2, FALSE), E479=2, VLOOKUP(H479, [1]Wage_Info!$B$2:$AH$55, 3, FALSE), E479=3, VLOOKUP(H479, [1]Wage_Info!$B$2:$AH$55, 4, FALSE), E479=4, VLOOKUP(H479, [1]Wage_Info!$B$2:$AH$55, 5, FALSE)), C479=2015, _xlfn.IFS(E479=1, VLOOKUP(H479, [1]Wage_Info!$B$2:$AH$55, 6, FALSE), E479=2, VLOOKUP(H479, [1]Wage_Info!$B$2:$AH$55, 7, FALSE), E479=3, VLOOKUP(H479, [1]Wage_Info!$B$2:$AH$55, 8, FALSE), E479=4, VLOOKUP(H479, [1]Wage_Info!$B$2:$AH$55, 9, FALSE)), C479=2016, _xlfn.IFS(E479=1, VLOOKUP(H479, [1]Wage_Info!$B$2:$AH$55, 10, FALSE), E479=2, VLOOKUP(H479, [1]Wage_Info!$B$2:$AH$55, 11, FALSE), E479=3, VLOOKUP(H479, [1]Wage_Info!$B$2:$AH$55, 12, FALSE), E479=4, VLOOKUP(H479, [1]Wage_Info!$B$2:$AH$55, 13, FALSE)), C479=2017, _xlfn.IFS(E479=1, VLOOKUP(H479, [1]Wage_Info!$B$2:$AH$55, 14, FALSE), E479=2, VLOOKUP(H479, [1]Wage_Info!$B$2:$AH$55, 15, FALSE), E479=3, VLOOKUP(H479, [1]Wage_Info!$B$2:$AH$55, 16, FALSE), E479=4, VLOOKUP(H479, [1]Wage_Info!$B$2:$AH$55, 17, FALSE)), C479 = 2018, _xlfn.IFS(E479=1, VLOOKUP(H479, [1]Wage_Info!$B$2:$AH$55, 18, FALSE), E479=3, VLOOKUP(H479, [1]Wage_Info!$B$2:$AH$55, 19, FALSE)))</f>
        <v>0</v>
      </c>
      <c r="Z479" s="2">
        <f>_xlfn.IFS(C479=2014, _xlfn.IFS(E479=1, VLOOKUP(H479, [1]Wage_Info!$B$2:$AL$55, 20, FALSE), E479=2, VLOOKUP(H479, [1]Wage_Info!$B$2:$AL$55, 21, FALSE), E479=3, VLOOKUP(H479, [1]Wage_Info!$B$2:$AL$55, 22, FALSE), E479=4, VLOOKUP(H479, [1]Wage_Info!$B$2:$AL$55, 23, FALSE)), C479=2015, _xlfn.IFS(E479=1, VLOOKUP(H479, [1]Wage_Info!$B$2:$AL$55, 24, FALSE), E479=2, VLOOKUP(H479, [1]Wage_Info!$B$2:$AL$55, 25, FALSE), E479=3, VLOOKUP(H479, [1]Wage_Info!$B$2:$AL$55, 26, FALSE), E479=4, VLOOKUP(H479, [1]Wage_Info!$B$2:$AL$55, 27, FALSE)), C479=2016, _xlfn.IFS(E479=1, VLOOKUP(H479, [1]Wage_Info!$B$2:$AL$55, 28, FALSE), E479=2, VLOOKUP(H479, [1]Wage_Info!$B$2:$AL$55, 29, FALSE), E479=3, VLOOKUP(H479, [1]Wage_Info!$B$2:$AL$55, 30, FALSE), E479=4, VLOOKUP(H479, [1]Wage_Info!$B$2:$AL$55, 31, FALSE)), C479=2017, _xlfn.IFS(E479=1, VLOOKUP(H479, [1]Wage_Info!$B$2:$AL$55, 32, FALSE), E479=2, VLOOKUP(H479, [1]Wage_Info!$B$2:$AL$55, 33, FALSE), E479=3, VLOOKUP(H479, [1]Wage_Info!$B$2:$AL$55, 34, FALSE), E479=4, VLOOKUP(H479, [1]Wage_Info!$B$2:$AL$55, 35, FALSE)), C479 = 2018, _xlfn.IFS(E479=1, VLOOKUP(H479, [1]Wage_Info!$B$2:$AL$55, 36, FALSE), E479=2, VLOOKUP(H479, [1]Wage_Info!$B$2:$AL$55, 37, FALSE)))</f>
        <v>0</v>
      </c>
      <c r="AA479" s="4" t="e">
        <f t="shared" si="60"/>
        <v>#DIV/0!</v>
      </c>
      <c r="AB479">
        <f>[1]Key!C479</f>
        <v>1</v>
      </c>
      <c r="AC479">
        <f t="shared" si="61"/>
        <v>0</v>
      </c>
      <c r="AD479">
        <f t="shared" si="62"/>
        <v>0</v>
      </c>
      <c r="AE479">
        <f t="shared" si="63"/>
        <v>0</v>
      </c>
      <c r="AF479">
        <f>[1]Key!D479</f>
        <v>0</v>
      </c>
    </row>
    <row r="480" spans="1:32" x14ac:dyDescent="0.3">
      <c r="A480">
        <v>479</v>
      </c>
      <c r="B480">
        <v>23</v>
      </c>
      <c r="C480">
        <v>2018</v>
      </c>
      <c r="D480">
        <v>1</v>
      </c>
      <c r="E480">
        <f t="shared" si="56"/>
        <v>1</v>
      </c>
      <c r="F480">
        <v>2018</v>
      </c>
      <c r="G480" t="s">
        <v>138</v>
      </c>
      <c r="H480" s="1">
        <f>VALUE(IF(G480="foreign",53,SUBSTITUTE(G480,G480,VLOOKUP(G480,[1]Key!$G$2:$H$55,2,))))</f>
        <v>41</v>
      </c>
      <c r="I480" t="s">
        <v>77</v>
      </c>
      <c r="J480">
        <f>VALUE(_xlfn.IFS(I480="foreign",53,I480="fictional",54, I480="unspecified", 55, NOT(OR(I480="foreign",I480="fictional")),SUBSTITUTE(I480,I480,VLOOKUP(I480,[1]Key!$G$2:$H$55,2,))))</f>
        <v>14</v>
      </c>
      <c r="K480">
        <f t="shared" si="57"/>
        <v>0</v>
      </c>
      <c r="L480">
        <f>VLOOKUP(H480, [1]Key!$H$2:$K$54, 2)</f>
        <v>3</v>
      </c>
      <c r="M480">
        <f>VLOOKUP(J480, [1]Key!$H$2:$K$54, 2)</f>
        <v>3</v>
      </c>
      <c r="N480">
        <f>VLOOKUP("*"&amp;G480&amp;"*",[1]Key!$N$2:$O$6,2,FALSE)</f>
        <v>3</v>
      </c>
      <c r="O480">
        <f>VLOOKUP("*"&amp;G480&amp;"*",[1]Key!$R$2:$S$11,2,FALSE)</f>
        <v>7</v>
      </c>
      <c r="P480">
        <v>3990</v>
      </c>
      <c r="Q480" s="2">
        <v>15000000</v>
      </c>
      <c r="R480" t="s">
        <v>33</v>
      </c>
      <c r="S480">
        <f>VLOOKUP(R480, [1]Key!$U$2:$V$27, 2, FALSE)</f>
        <v>1</v>
      </c>
      <c r="T480">
        <f t="shared" si="58"/>
        <v>0</v>
      </c>
      <c r="U480">
        <f>_xlfn.IFS(C480=2018, VLOOKUP(H480, '[1]State Pop'!$B$2:$G$55,6),C480=2017, VLOOKUP(H480, '[1]State Pop'!$B$2:$F$55,5),C480=2016, VLOOKUP(H480, '[1]State Pop'!$B$2:$F$55,4), C480=2015, VLOOKUP(H480, '[1]State Pop'!$B$2:$F$55,3), C480=2014, VLOOKUP(H480, '[1]State Pop'!$B$2:$F$55,2))</f>
        <v>5084127</v>
      </c>
      <c r="V480">
        <f>_xlfn.IFS(C480=2014,_xlfn.IFS(D480=1,VLOOKUP(H480,[1]Film_Workers!$B$2:$BD$55,2,FALSE),D480=2,VLOOKUP(H480,[1]Film_Workers!$B$2:$BD$55,3,FALSE),D480=3,VLOOKUP(H480,[1]Film_Workers!$B$2:$BD$55,4,FALSE),D480=4,VLOOKUP(H480,[1]Film_Workers!$B$2:$BD$55,5,FALSE),D480=5,VLOOKUP(H480,[1]Film_Workers!$B$2:$BD$55,6,FALSE),D480=6,VLOOKUP(H480,[1]Film_Workers!$B$2:$BD$55,7,FALSE),D480=7,VLOOKUP(H480,[1]Film_Workers!$B$2:$BD$55,8,FALSE),D480=8,VLOOKUP(H480,[1]Film_Workers!$B$2:$BD$55,9,FALSE),D480=9,VLOOKUP(H480,[1]Film_Workers!$B$2:$BD$55,10,FALSE),D480=10,VLOOKUP(H480,[1]Film_Workers!$B$2:$BD$55,11,FALSE),D480=11,VLOOKUP(H480,[1]Film_Workers!$B$2:$BD$55,12,FALSE),D480=12,VLOOKUP(H480,[1]Film_Workers!$B$2:$BD$55,13,FALSE)),C480=2015,_xlfn.IFS(D480=1,VLOOKUP(H480,[1]Film_Workers!$B$2:$BD$55,14,FALSE),D480=2,VLOOKUP(H480,[1]Film_Workers!$B$2:$BD$55,15,FALSE),D480=3,VLOOKUP(H480,[1]Film_Workers!$B$2:$BD$55,16,FALSE),D480=4,VLOOKUP(H480,[1]Film_Workers!$B$2:$BD$55,17,FALSE),D480=5,VLOOKUP(H480,[1]Film_Workers!$B$2:$BD$55,18,FALSE),D480=6,VLOOKUP(H480,[1]Film_Workers!$B$2:$BD$55,19,FALSE),D480=7,VLOOKUP(H480,[1]Film_Workers!$B$2:$BD$55,20,FALSE),D480=8,VLOOKUP(H480,[1]Film_Workers!$B$2:$BD$55,21,FALSE),D480=9,VLOOKUP(H480,[1]Film_Workers!$B$2:$BD$55,22,FALSE),D480=10,VLOOKUP(H480,[1]Film_Workers!$B$2:$BD$55,23,FALSE),D480=11,VLOOKUP(H480,[1]Film_Workers!$B$2:$BD$55,24,FALSE),D480=12,VLOOKUP(H480,[1]Film_Workers!$B$2:$BD$55,25,FALSE)),C480=2016,_xlfn.IFS(D480=1,VLOOKUP(H480,[1]Film_Workers!$B$2:$BD$55,26,FALSE),D480=2,VLOOKUP(H480,[1]Film_Workers!$B$2:$BD$55,27,FALSE),D480=3,VLOOKUP(H480,[1]Film_Workers!$B$2:$BD$55,28,FALSE),D480=4,VLOOKUP(H480,[1]Film_Workers!$B$2:$BD$55,29,FALSE),D480=5,VLOOKUP(H480,[1]Film_Workers!$B$2:$BD$55,30,FALSE),D480=6,VLOOKUP(H480,[1]Film_Workers!$B$2:$BD$55,31,FALSE),D480=7,VLOOKUP(H480,[1]Film_Workers!$B$2:$BD$55,32,FALSE),D480=8,VLOOKUP(H480,[1]Film_Workers!$B$2:$BD$55,33,FALSE),D480=9,VLOOKUP(H480,[1]Film_Workers!$B$2:$BD$55,34,FALSE),D480=10,VLOOKUP(H480,[1]Film_Workers!$B$2:$BD$55,35,FALSE),D480=11,VLOOKUP(H480,[1]Film_Workers!$B$2:$BD$55,36,FALSE),D480=12,VLOOKUP(H480,[1]Film_Workers!$B$2:$BD$55,37,FALSE)),C480=2017,_xlfn.IFS(D480=1,VLOOKUP(H480,[1]Film_Workers!$B$2:$BD$55,38,FALSE),D480=2,VLOOKUP(H480,[1]Film_Workers!$B$2:$BD$55,39,FALSE),D480=3,VLOOKUP(H480,[1]Film_Workers!$B$2:$BD$55,40,FALSE),D480=4,VLOOKUP(H480,[1]Film_Workers!$B$2:$BD$55,41,FALSE),D480=5,VLOOKUP(H480,[1]Film_Workers!$B$2:$BD$55,42,FALSE),D480=6,VLOOKUP(H480,[1]Film_Workers!$B$2:$BD$55,43,FALSE),D480=7,VLOOKUP(H480,[1]Film_Workers!$B$2:$BD$55,43,FALSE),D480=8,VLOOKUP(H480,[1]Film_Workers!$B$2:$BD$55,44,FALSE),D480=9,VLOOKUP(H480,[1]Film_Workers!$B$2:$BD$55,45,FALSE),D480=10,VLOOKUP(H480,[1]Film_Workers!$B$2:$BD$55,46,FALSE),D480=11,VLOOKUP(H480,[1]Film_Workers!$B$2:$BD$55,47,FALSE),D480=12,VLOOKUP(H480,[1]Film_Workers!$B$2:$BD$55,48)),C480=2018,_xlfn.IFS(D480=1,VLOOKUP(H480,[1]Film_Workers!$B$2:$BD$55,49,FALSE),D480=2,VLOOKUP(H480,[1]Film_Workers!$B$2:$BD$55,50,FALSE),D480=3,VLOOKUP(H480,[1]Film_Workers!$B$2:$BD$55,51,FALSE),D480=4,VLOOKUP(H480,[1]Film_Workers!$B$2:$BD$55,52,FALSE),D480=5,VLOOKUP(H480,[1]Film_Workers!$B$2:$BD$55,53,FALSE),D480=6,VLOOKUP(H480,[1]Film_Workers!$B$2:$BD$55,54)))</f>
        <v>766</v>
      </c>
      <c r="W480">
        <f>_xlfn.IFS(C480=2014,_xlfn.IFS(D480=1,VLOOKUP(H480,[1]Priv_Workers!$B$2:$BD$55,2,FALSE),D480=2,VLOOKUP(H480,[1]Priv_Workers!$B$2:$BD$55,3,FALSE),D480=3,VLOOKUP(H480,[1]Priv_Workers!$B$2:$BD$55,4,FALSE),D480=4,VLOOKUP(H480,[1]Priv_Workers!$B$2:$BD$55,5,FALSE),D480=5,VLOOKUP(H480,[1]Priv_Workers!$B$2:$BD$55,6,FALSE),D480=6,VLOOKUP(H480,[1]Priv_Workers!$B$2:$BD$55,7,FALSE),D480=7,VLOOKUP(H480,[1]Priv_Workers!$B$2:$BD$55,8,FALSE),D480=8,VLOOKUP(H480,[1]Priv_Workers!$B$2:$BD$55,9,FALSE),D480=9,VLOOKUP(H480,[1]Priv_Workers!$B$2:$BD$55,10,FALSE),D480=10,VLOOKUP(H480,[1]Priv_Workers!$B$2:$BD$55,11,FALSE),D480=11,VLOOKUP(H480,[1]Priv_Workers!$B$2:$BD$55,12,FALSE),D480=12,VLOOKUP(H480,[1]Priv_Workers!$B$2:$BD$55,13,FALSE)),C480=2015,_xlfn.IFS(D480=1,VLOOKUP(H480,[1]Priv_Workers!$B$2:$BD$55,14,FALSE),D480=2,VLOOKUP(H480,[1]Priv_Workers!$B$2:$BD$55,15,FALSE),D480=3,VLOOKUP(H480,[1]Priv_Workers!$B$2:$BD$55,16,FALSE),D480=4,VLOOKUP(H480,[1]Priv_Workers!$B$2:$BD$55,17,FALSE),D480=5,VLOOKUP(H480,[1]Priv_Workers!$B$2:$BD$55,18,FALSE),D480=6,VLOOKUP(H480,[1]Priv_Workers!$B$2:$BD$55,19,FALSE),D480=7,VLOOKUP(H480,[1]Priv_Workers!$B$2:$BD$55,20,FALSE),D480=8,VLOOKUP(H480,[1]Priv_Workers!$B$2:$BD$55,21,FALSE),D480=9,VLOOKUP(H480,[1]Priv_Workers!$B$2:$BD$55,22,FALSE),D480=10,VLOOKUP(H480,[1]Priv_Workers!$B$2:$BD$55,23,FALSE),D480=11,VLOOKUP(H480,[1]Priv_Workers!$B$2:$BD$55,24,FALSE),D480=12,VLOOKUP(H480,[1]Priv_Workers!$B$2:$BD$55,25,FALSE)),C480=2016,_xlfn.IFS(D480=1,VLOOKUP(H480,[1]Priv_Workers!$B$2:$BD$55,26,FALSE),D480=2,VLOOKUP(H480,[1]Priv_Workers!$B$2:$BD$55,27,FALSE),D480=3,VLOOKUP(H480,[1]Priv_Workers!$B$2:$BD$55,28,FALSE),D480=4,VLOOKUP(H480,[1]Priv_Workers!$B$2:$BD$55,29,FALSE),D480=5,VLOOKUP(H480,[1]Priv_Workers!$B$2:$BD$55,30,FALSE),D480=6,VLOOKUP(H480,[1]Priv_Workers!$B$2:$BD$55,31,FALSE),D480=7,VLOOKUP(H480,[1]Priv_Workers!$B$2:$BD$55,32,FALSE),D480=8,VLOOKUP(H480,[1]Priv_Workers!$B$2:$BD$55,33,FALSE),D480=9,VLOOKUP(H480,[1]Priv_Workers!$B$2:$BD$55,34,FALSE),D480=10,VLOOKUP(H480,[1]Priv_Workers!$B$2:$BD$55,35,FALSE),D480=11,VLOOKUP(H480,[1]Priv_Workers!$B$2:$BD$55,36,FALSE),D480=12,VLOOKUP(H480,[1]Priv_Workers!$B$2:$BD$55,37,FALSE)),C480=2017,_xlfn.IFS(D480=1,VLOOKUP(H480,[1]Priv_Workers!$B$2:$BD$55,38,FALSE),D480=2,VLOOKUP(H480,[1]Priv_Workers!$B$2:$BD$55,39,FALSE),D480=3,VLOOKUP(H480,[1]Priv_Workers!$B$2:$BD$55,40,FALSE),D480=4,VLOOKUP(H480,[1]Priv_Workers!$B$2:$BD$55,41,FALSE),D480=5,VLOOKUP(H480,[1]Priv_Workers!$B$2:$BD$55,42,FALSE),D480=6,VLOOKUP(H480,[1]Priv_Workers!$B$2:$BD$55,43,FALSE),D480=7,VLOOKUP(H480,[1]Priv_Workers!$B$2:$BD$55,43,FALSE),D480=8,VLOOKUP(H480,[1]Priv_Workers!$B$2:$BD$55,44,FALSE),D480=9,VLOOKUP(H480,[1]Priv_Workers!$B$2:$BD$55,45,FALSE),D480=10,VLOOKUP(H480,[1]Priv_Workers!$B$2:$BD$55,46,FALSE),D480=11,VLOOKUP(H480,[1]Priv_Workers!$B$2:$BD$55,47,FALSE),D480=12,VLOOKUP(H480,[1]Priv_Workers!$B$2:$BD$55,48)),C480=2018,_xlfn.IFS(D480=1,VLOOKUP(H480,[1]Priv_Workers!$B$2:$BD$55,49,FALSE),D480=2,VLOOKUP(H480,[1]Priv_Workers!$B$2:$BD$55,50,FALSE),D480=3,VLOOKUP(H480,[1]Priv_Workers!$B$2:$BD$55,51,FALSE),D480=4,VLOOKUP(H480,[1]Priv_Workers!$B$2:$BD$55,52,FALSE),D480=5,VLOOKUP(H480,[1]Priv_Workers!$B$2:$BD$55,53,FALSE),D480=6,VLOOKUP(H480,[1]Priv_Workers!$B$2:$BD$55,54)))</f>
        <v>1706954</v>
      </c>
      <c r="X480" s="3">
        <f t="shared" si="59"/>
        <v>4.4875257329723002E-4</v>
      </c>
      <c r="Y480" s="2">
        <f>_xlfn.IFS(C480=2014, _xlfn.IFS(E480=1, VLOOKUP(H480, [1]Wage_Info!$B$2:$AH$55, 2, FALSE), E480=2, VLOOKUP(H480, [1]Wage_Info!$B$2:$AH$55, 3, FALSE), E480=3, VLOOKUP(H480, [1]Wage_Info!$B$2:$AH$55, 4, FALSE), E480=4, VLOOKUP(H480, [1]Wage_Info!$B$2:$AH$55, 5, FALSE)), C480=2015, _xlfn.IFS(E480=1, VLOOKUP(H480, [1]Wage_Info!$B$2:$AH$55, 6, FALSE), E480=2, VLOOKUP(H480, [1]Wage_Info!$B$2:$AH$55, 7, FALSE), E480=3, VLOOKUP(H480, [1]Wage_Info!$B$2:$AH$55, 8, FALSE), E480=4, VLOOKUP(H480, [1]Wage_Info!$B$2:$AH$55, 9, FALSE)), C480=2016, _xlfn.IFS(E480=1, VLOOKUP(H480, [1]Wage_Info!$B$2:$AH$55, 10, FALSE), E480=2, VLOOKUP(H480, [1]Wage_Info!$B$2:$AH$55, 11, FALSE), E480=3, VLOOKUP(H480, [1]Wage_Info!$B$2:$AH$55, 12, FALSE), E480=4, VLOOKUP(H480, [1]Wage_Info!$B$2:$AH$55, 13, FALSE)), C480=2017, _xlfn.IFS(E480=1, VLOOKUP(H480, [1]Wage_Info!$B$2:$AH$55, 14, FALSE), E480=2, VLOOKUP(H480, [1]Wage_Info!$B$2:$AH$55, 15, FALSE), E480=3, VLOOKUP(H480, [1]Wage_Info!$B$2:$AH$55, 16, FALSE), E480=4, VLOOKUP(H480, [1]Wage_Info!$B$2:$AH$55, 17, FALSE)), C480 = 2018, _xlfn.IFS(E480=1, VLOOKUP(H480, [1]Wage_Info!$B$2:$AH$55, 18, FALSE), E480=3, VLOOKUP(H480, [1]Wage_Info!$B$2:$AH$55, 19, FALSE)))</f>
        <v>9287870</v>
      </c>
      <c r="Z480" s="2">
        <f>_xlfn.IFS(C480=2014, _xlfn.IFS(E480=1, VLOOKUP(H480, [1]Wage_Info!$B$2:$AL$55, 20, FALSE), E480=2, VLOOKUP(H480, [1]Wage_Info!$B$2:$AL$55, 21, FALSE), E480=3, VLOOKUP(H480, [1]Wage_Info!$B$2:$AL$55, 22, FALSE), E480=4, VLOOKUP(H480, [1]Wage_Info!$B$2:$AL$55, 23, FALSE)), C480=2015, _xlfn.IFS(E480=1, VLOOKUP(H480, [1]Wage_Info!$B$2:$AL$55, 24, FALSE), E480=2, VLOOKUP(H480, [1]Wage_Info!$B$2:$AL$55, 25, FALSE), E480=3, VLOOKUP(H480, [1]Wage_Info!$B$2:$AL$55, 26, FALSE), E480=4, VLOOKUP(H480, [1]Wage_Info!$B$2:$AL$55, 27, FALSE)), C480=2016, _xlfn.IFS(E480=1, VLOOKUP(H480, [1]Wage_Info!$B$2:$AL$55, 28, FALSE), E480=2, VLOOKUP(H480, [1]Wage_Info!$B$2:$AL$55, 29, FALSE), E480=3, VLOOKUP(H480, [1]Wage_Info!$B$2:$AL$55, 30, FALSE), E480=4, VLOOKUP(H480, [1]Wage_Info!$B$2:$AL$55, 31, FALSE)), C480=2017, _xlfn.IFS(E480=1, VLOOKUP(H480, [1]Wage_Info!$B$2:$AL$55, 32, FALSE), E480=2, VLOOKUP(H480, [1]Wage_Info!$B$2:$AL$55, 33, FALSE), E480=3, VLOOKUP(H480, [1]Wage_Info!$B$2:$AL$55, 34, FALSE), E480=4, VLOOKUP(H480, [1]Wage_Info!$B$2:$AL$55, 35, FALSE)), C480 = 2018, _xlfn.IFS(E480=1, VLOOKUP(H480, [1]Wage_Info!$B$2:$AL$55, 36, FALSE), E480=2, VLOOKUP(H480, [1]Wage_Info!$B$2:$AL$55, 37, FALSE)))</f>
        <v>19251373981</v>
      </c>
      <c r="AA480" s="4">
        <f t="shared" si="60"/>
        <v>4.8245231790554761E-4</v>
      </c>
      <c r="AB480">
        <f>[1]Key!C480</f>
        <v>1</v>
      </c>
      <c r="AC480">
        <f t="shared" si="61"/>
        <v>0</v>
      </c>
      <c r="AD480">
        <f t="shared" si="62"/>
        <v>0</v>
      </c>
      <c r="AE480">
        <f t="shared" si="63"/>
        <v>0</v>
      </c>
      <c r="AF480">
        <f>[1]Key!D480</f>
        <v>0</v>
      </c>
    </row>
    <row r="481" spans="1:32" x14ac:dyDescent="0.3">
      <c r="A481">
        <v>480</v>
      </c>
      <c r="B481">
        <v>24</v>
      </c>
      <c r="C481">
        <v>2016</v>
      </c>
      <c r="D481">
        <v>11</v>
      </c>
      <c r="E481">
        <f t="shared" si="56"/>
        <v>4</v>
      </c>
      <c r="F481">
        <v>2018</v>
      </c>
      <c r="G481" t="s">
        <v>40</v>
      </c>
      <c r="H481" s="1">
        <f>VALUE(IF(G481="foreign",53,SUBSTITUTE(G481,G481,VLOOKUP(G481,[1]Key!$G$2:$H$55,2,))))</f>
        <v>5</v>
      </c>
      <c r="I481" t="s">
        <v>97</v>
      </c>
      <c r="J481">
        <f>VALUE(_xlfn.IFS(I481="foreign",53,I481="fictional",54, I481="unspecified", 55, NOT(OR(I481="foreign",I481="fictional")),SUBSTITUTE(I481,I481,VLOOKUP(I481,[1]Key!$G$2:$H$55,2,))))</f>
        <v>54</v>
      </c>
      <c r="K481">
        <f t="shared" si="57"/>
        <v>0</v>
      </c>
      <c r="L481">
        <f>VLOOKUP(H481, [1]Key!$H$2:$K$54, 2)</f>
        <v>3</v>
      </c>
      <c r="M481">
        <f>VLOOKUP(J481, [1]Key!$H$2:$K$54, 2)</f>
        <v>0</v>
      </c>
      <c r="N481">
        <f>VLOOKUP("*"&amp;G481&amp;"*",[1]Key!$N$2:$O$6,2,FALSE)</f>
        <v>4</v>
      </c>
      <c r="O481">
        <f>VLOOKUP("*"&amp;G481&amp;"*",[1]Key!$R$2:$S$11,2,FALSE)</f>
        <v>6</v>
      </c>
      <c r="P481">
        <v>3980</v>
      </c>
      <c r="Q481" s="2">
        <v>130000000</v>
      </c>
      <c r="R481" t="s">
        <v>34</v>
      </c>
      <c r="S481">
        <f>VLOOKUP(R481, [1]Key!$U$2:$V$27, 2, FALSE)</f>
        <v>2</v>
      </c>
      <c r="T481">
        <f t="shared" si="58"/>
        <v>0</v>
      </c>
      <c r="U481">
        <f>_xlfn.IFS(C481=2018, VLOOKUP(H481, '[1]State Pop'!$B$2:$G$55,6),C481=2017, VLOOKUP(H481, '[1]State Pop'!$B$2:$F$55,5),C481=2016, VLOOKUP(H481, '[1]State Pop'!$B$2:$F$55,4), C481=2015, VLOOKUP(H481, '[1]State Pop'!$B$2:$F$55,3), C481=2014, VLOOKUP(H481, '[1]State Pop'!$B$2:$F$55,2))</f>
        <v>39296476</v>
      </c>
      <c r="V481">
        <f>_xlfn.IFS(C481=2014,_xlfn.IFS(D481=1,VLOOKUP(H481,[1]Film_Workers!$B$2:$BD$55,2,FALSE),D481=2,VLOOKUP(H481,[1]Film_Workers!$B$2:$BD$55,3,FALSE),D481=3,VLOOKUP(H481,[1]Film_Workers!$B$2:$BD$55,4,FALSE),D481=4,VLOOKUP(H481,[1]Film_Workers!$B$2:$BD$55,5,FALSE),D481=5,VLOOKUP(H481,[1]Film_Workers!$B$2:$BD$55,6,FALSE),D481=6,VLOOKUP(H481,[1]Film_Workers!$B$2:$BD$55,7,FALSE),D481=7,VLOOKUP(H481,[1]Film_Workers!$B$2:$BD$55,8,FALSE),D481=8,VLOOKUP(H481,[1]Film_Workers!$B$2:$BD$55,9,FALSE),D481=9,VLOOKUP(H481,[1]Film_Workers!$B$2:$BD$55,10,FALSE),D481=10,VLOOKUP(H481,[1]Film_Workers!$B$2:$BD$55,11,FALSE),D481=11,VLOOKUP(H481,[1]Film_Workers!$B$2:$BD$55,12,FALSE),D481=12,VLOOKUP(H481,[1]Film_Workers!$B$2:$BD$55,13,FALSE)),C481=2015,_xlfn.IFS(D481=1,VLOOKUP(H481,[1]Film_Workers!$B$2:$BD$55,14,FALSE),D481=2,VLOOKUP(H481,[1]Film_Workers!$B$2:$BD$55,15,FALSE),D481=3,VLOOKUP(H481,[1]Film_Workers!$B$2:$BD$55,16,FALSE),D481=4,VLOOKUP(H481,[1]Film_Workers!$B$2:$BD$55,17,FALSE),D481=5,VLOOKUP(H481,[1]Film_Workers!$B$2:$BD$55,18,FALSE),D481=6,VLOOKUP(H481,[1]Film_Workers!$B$2:$BD$55,19,FALSE),D481=7,VLOOKUP(H481,[1]Film_Workers!$B$2:$BD$55,20,FALSE),D481=8,VLOOKUP(H481,[1]Film_Workers!$B$2:$BD$55,21,FALSE),D481=9,VLOOKUP(H481,[1]Film_Workers!$B$2:$BD$55,22,FALSE),D481=10,VLOOKUP(H481,[1]Film_Workers!$B$2:$BD$55,23,FALSE),D481=11,VLOOKUP(H481,[1]Film_Workers!$B$2:$BD$55,24,FALSE),D481=12,VLOOKUP(H481,[1]Film_Workers!$B$2:$BD$55,25,FALSE)),C481=2016,_xlfn.IFS(D481=1,VLOOKUP(H481,[1]Film_Workers!$B$2:$BD$55,26,FALSE),D481=2,VLOOKUP(H481,[1]Film_Workers!$B$2:$BD$55,27,FALSE),D481=3,VLOOKUP(H481,[1]Film_Workers!$B$2:$BD$55,28,FALSE),D481=4,VLOOKUP(H481,[1]Film_Workers!$B$2:$BD$55,29,FALSE),D481=5,VLOOKUP(H481,[1]Film_Workers!$B$2:$BD$55,30,FALSE),D481=6,VLOOKUP(H481,[1]Film_Workers!$B$2:$BD$55,31,FALSE),D481=7,VLOOKUP(H481,[1]Film_Workers!$B$2:$BD$55,32,FALSE),D481=8,VLOOKUP(H481,[1]Film_Workers!$B$2:$BD$55,33,FALSE),D481=9,VLOOKUP(H481,[1]Film_Workers!$B$2:$BD$55,34,FALSE),D481=10,VLOOKUP(H481,[1]Film_Workers!$B$2:$BD$55,35,FALSE),D481=11,VLOOKUP(H481,[1]Film_Workers!$B$2:$BD$55,36,FALSE),D481=12,VLOOKUP(H481,[1]Film_Workers!$B$2:$BD$55,37,FALSE)),C481=2017,_xlfn.IFS(D481=1,VLOOKUP(H481,[1]Film_Workers!$B$2:$BD$55,38,FALSE),D481=2,VLOOKUP(H481,[1]Film_Workers!$B$2:$BD$55,39,FALSE),D481=3,VLOOKUP(H481,[1]Film_Workers!$B$2:$BD$55,40,FALSE),D481=4,VLOOKUP(H481,[1]Film_Workers!$B$2:$BD$55,41,FALSE),D481=5,VLOOKUP(H481,[1]Film_Workers!$B$2:$BD$55,42,FALSE),D481=6,VLOOKUP(H481,[1]Film_Workers!$B$2:$BD$55,43,FALSE),D481=7,VLOOKUP(H481,[1]Film_Workers!$B$2:$BD$55,43,FALSE),D481=8,VLOOKUP(H481,[1]Film_Workers!$B$2:$BD$55,44,FALSE),D481=9,VLOOKUP(H481,[1]Film_Workers!$B$2:$BD$55,45,FALSE),D481=10,VLOOKUP(H481,[1]Film_Workers!$B$2:$BD$55,46,FALSE),D481=11,VLOOKUP(H481,[1]Film_Workers!$B$2:$BD$55,47,FALSE),D481=12,VLOOKUP(H481,[1]Film_Workers!$B$2:$BD$55,48)),C481=2018,_xlfn.IFS(D481=1,VLOOKUP(H481,[1]Film_Workers!$B$2:$BD$55,49,FALSE),D481=2,VLOOKUP(H481,[1]Film_Workers!$B$2:$BD$55,50,FALSE),D481=3,VLOOKUP(H481,[1]Film_Workers!$B$2:$BD$55,51,FALSE),D481=4,VLOOKUP(H481,[1]Film_Workers!$B$2:$BD$55,52,FALSE),D481=5,VLOOKUP(H481,[1]Film_Workers!$B$2:$BD$55,53,FALSE),D481=6,VLOOKUP(H481,[1]Film_Workers!$B$2:$BD$55,54)))</f>
        <v>136458</v>
      </c>
      <c r="W481">
        <f>_xlfn.IFS(C481=2014,_xlfn.IFS(D481=1,VLOOKUP(H481,[1]Priv_Workers!$B$2:$BD$55,2,FALSE),D481=2,VLOOKUP(H481,[1]Priv_Workers!$B$2:$BD$55,3,FALSE),D481=3,VLOOKUP(H481,[1]Priv_Workers!$B$2:$BD$55,4,FALSE),D481=4,VLOOKUP(H481,[1]Priv_Workers!$B$2:$BD$55,5,FALSE),D481=5,VLOOKUP(H481,[1]Priv_Workers!$B$2:$BD$55,6,FALSE),D481=6,VLOOKUP(H481,[1]Priv_Workers!$B$2:$BD$55,7,FALSE),D481=7,VLOOKUP(H481,[1]Priv_Workers!$B$2:$BD$55,8,FALSE),D481=8,VLOOKUP(H481,[1]Priv_Workers!$B$2:$BD$55,9,FALSE),D481=9,VLOOKUP(H481,[1]Priv_Workers!$B$2:$BD$55,10,FALSE),D481=10,VLOOKUP(H481,[1]Priv_Workers!$B$2:$BD$55,11,FALSE),D481=11,VLOOKUP(H481,[1]Priv_Workers!$B$2:$BD$55,12,FALSE),D481=12,VLOOKUP(H481,[1]Priv_Workers!$B$2:$BD$55,13,FALSE)),C481=2015,_xlfn.IFS(D481=1,VLOOKUP(H481,[1]Priv_Workers!$B$2:$BD$55,14,FALSE),D481=2,VLOOKUP(H481,[1]Priv_Workers!$B$2:$BD$55,15,FALSE),D481=3,VLOOKUP(H481,[1]Priv_Workers!$B$2:$BD$55,16,FALSE),D481=4,VLOOKUP(H481,[1]Priv_Workers!$B$2:$BD$55,17,FALSE),D481=5,VLOOKUP(H481,[1]Priv_Workers!$B$2:$BD$55,18,FALSE),D481=6,VLOOKUP(H481,[1]Priv_Workers!$B$2:$BD$55,19,FALSE),D481=7,VLOOKUP(H481,[1]Priv_Workers!$B$2:$BD$55,20,FALSE),D481=8,VLOOKUP(H481,[1]Priv_Workers!$B$2:$BD$55,21,FALSE),D481=9,VLOOKUP(H481,[1]Priv_Workers!$B$2:$BD$55,22,FALSE),D481=10,VLOOKUP(H481,[1]Priv_Workers!$B$2:$BD$55,23,FALSE),D481=11,VLOOKUP(H481,[1]Priv_Workers!$B$2:$BD$55,24,FALSE),D481=12,VLOOKUP(H481,[1]Priv_Workers!$B$2:$BD$55,25,FALSE)),C481=2016,_xlfn.IFS(D481=1,VLOOKUP(H481,[1]Priv_Workers!$B$2:$BD$55,26,FALSE),D481=2,VLOOKUP(H481,[1]Priv_Workers!$B$2:$BD$55,27,FALSE),D481=3,VLOOKUP(H481,[1]Priv_Workers!$B$2:$BD$55,28,FALSE),D481=4,VLOOKUP(H481,[1]Priv_Workers!$B$2:$BD$55,29,FALSE),D481=5,VLOOKUP(H481,[1]Priv_Workers!$B$2:$BD$55,30,FALSE),D481=6,VLOOKUP(H481,[1]Priv_Workers!$B$2:$BD$55,31,FALSE),D481=7,VLOOKUP(H481,[1]Priv_Workers!$B$2:$BD$55,32,FALSE),D481=8,VLOOKUP(H481,[1]Priv_Workers!$B$2:$BD$55,33,FALSE),D481=9,VLOOKUP(H481,[1]Priv_Workers!$B$2:$BD$55,34,FALSE),D481=10,VLOOKUP(H481,[1]Priv_Workers!$B$2:$BD$55,35,FALSE),D481=11,VLOOKUP(H481,[1]Priv_Workers!$B$2:$BD$55,36,FALSE),D481=12,VLOOKUP(H481,[1]Priv_Workers!$B$2:$BD$55,37,FALSE)),C481=2017,_xlfn.IFS(D481=1,VLOOKUP(H481,[1]Priv_Workers!$B$2:$BD$55,38,FALSE),D481=2,VLOOKUP(H481,[1]Priv_Workers!$B$2:$BD$55,39,FALSE),D481=3,VLOOKUP(H481,[1]Priv_Workers!$B$2:$BD$55,40,FALSE),D481=4,VLOOKUP(H481,[1]Priv_Workers!$B$2:$BD$55,41,FALSE),D481=5,VLOOKUP(H481,[1]Priv_Workers!$B$2:$BD$55,42,FALSE),D481=6,VLOOKUP(H481,[1]Priv_Workers!$B$2:$BD$55,43,FALSE),D481=7,VLOOKUP(H481,[1]Priv_Workers!$B$2:$BD$55,43,FALSE),D481=8,VLOOKUP(H481,[1]Priv_Workers!$B$2:$BD$55,44,FALSE),D481=9,VLOOKUP(H481,[1]Priv_Workers!$B$2:$BD$55,45,FALSE),D481=10,VLOOKUP(H481,[1]Priv_Workers!$B$2:$BD$55,46,FALSE),D481=11,VLOOKUP(H481,[1]Priv_Workers!$B$2:$BD$55,47,FALSE),D481=12,VLOOKUP(H481,[1]Priv_Workers!$B$2:$BD$55,48)),C481=2018,_xlfn.IFS(D481=1,VLOOKUP(H481,[1]Priv_Workers!$B$2:$BD$55,49,FALSE),D481=2,VLOOKUP(H481,[1]Priv_Workers!$B$2:$BD$55,50,FALSE),D481=3,VLOOKUP(H481,[1]Priv_Workers!$B$2:$BD$55,51,FALSE),D481=4,VLOOKUP(H481,[1]Priv_Workers!$B$2:$BD$55,52,FALSE),D481=5,VLOOKUP(H481,[1]Priv_Workers!$B$2:$BD$55,53,FALSE),D481=6,VLOOKUP(H481,[1]Priv_Workers!$B$2:$BD$55,54)))</f>
        <v>14494664</v>
      </c>
      <c r="X481" s="3">
        <f t="shared" si="59"/>
        <v>9.4143610365856022E-3</v>
      </c>
      <c r="Y481" s="2">
        <f>_xlfn.IFS(C481=2014, _xlfn.IFS(E481=1, VLOOKUP(H481, [1]Wage_Info!$B$2:$AH$55, 2, FALSE), E481=2, VLOOKUP(H481, [1]Wage_Info!$B$2:$AH$55, 3, FALSE), E481=3, VLOOKUP(H481, [1]Wage_Info!$B$2:$AH$55, 4, FALSE), E481=4, VLOOKUP(H481, [1]Wage_Info!$B$2:$AH$55, 5, FALSE)), C481=2015, _xlfn.IFS(E481=1, VLOOKUP(H481, [1]Wage_Info!$B$2:$AH$55, 6, FALSE), E481=2, VLOOKUP(H481, [1]Wage_Info!$B$2:$AH$55, 7, FALSE), E481=3, VLOOKUP(H481, [1]Wage_Info!$B$2:$AH$55, 8, FALSE), E481=4, VLOOKUP(H481, [1]Wage_Info!$B$2:$AH$55, 9, FALSE)), C481=2016, _xlfn.IFS(E481=1, VLOOKUP(H481, [1]Wage_Info!$B$2:$AH$55, 10, FALSE), E481=2, VLOOKUP(H481, [1]Wage_Info!$B$2:$AH$55, 11, FALSE), E481=3, VLOOKUP(H481, [1]Wage_Info!$B$2:$AH$55, 12, FALSE), E481=4, VLOOKUP(H481, [1]Wage_Info!$B$2:$AH$55, 13, FALSE)), C481=2017, _xlfn.IFS(E481=1, VLOOKUP(H481, [1]Wage_Info!$B$2:$AH$55, 14, FALSE), E481=2, VLOOKUP(H481, [1]Wage_Info!$B$2:$AH$55, 15, FALSE), E481=3, VLOOKUP(H481, [1]Wage_Info!$B$2:$AH$55, 16, FALSE), E481=4, VLOOKUP(H481, [1]Wage_Info!$B$2:$AH$55, 17, FALSE)), C481 = 2018, _xlfn.IFS(E481=1, VLOOKUP(H481, [1]Wage_Info!$B$2:$AH$55, 18, FALSE), E481=3, VLOOKUP(H481, [1]Wage_Info!$B$2:$AH$55, 19, FALSE)))</f>
        <v>4179100111</v>
      </c>
      <c r="Z481" s="2">
        <f>_xlfn.IFS(C481=2014, _xlfn.IFS(E481=1, VLOOKUP(H481, [1]Wage_Info!$B$2:$AL$55, 20, FALSE), E481=2, VLOOKUP(H481, [1]Wage_Info!$B$2:$AL$55, 21, FALSE), E481=3, VLOOKUP(H481, [1]Wage_Info!$B$2:$AL$55, 22, FALSE), E481=4, VLOOKUP(H481, [1]Wage_Info!$B$2:$AL$55, 23, FALSE)), C481=2015, _xlfn.IFS(E481=1, VLOOKUP(H481, [1]Wage_Info!$B$2:$AL$55, 24, FALSE), E481=2, VLOOKUP(H481, [1]Wage_Info!$B$2:$AL$55, 25, FALSE), E481=3, VLOOKUP(H481, [1]Wage_Info!$B$2:$AL$55, 26, FALSE), E481=4, VLOOKUP(H481, [1]Wage_Info!$B$2:$AL$55, 27, FALSE)), C481=2016, _xlfn.IFS(E481=1, VLOOKUP(H481, [1]Wage_Info!$B$2:$AL$55, 28, FALSE), E481=2, VLOOKUP(H481, [1]Wage_Info!$B$2:$AL$55, 29, FALSE), E481=3, VLOOKUP(H481, [1]Wage_Info!$B$2:$AL$55, 30, FALSE), E481=4, VLOOKUP(H481, [1]Wage_Info!$B$2:$AL$55, 31, FALSE)), C481=2017, _xlfn.IFS(E481=1, VLOOKUP(H481, [1]Wage_Info!$B$2:$AL$55, 32, FALSE), E481=2, VLOOKUP(H481, [1]Wage_Info!$B$2:$AL$55, 33, FALSE), E481=3, VLOOKUP(H481, [1]Wage_Info!$B$2:$AL$55, 34, FALSE), E481=4, VLOOKUP(H481, [1]Wage_Info!$B$2:$AL$55, 35, FALSE)), C481 = 2018, _xlfn.IFS(E481=1, VLOOKUP(H481, [1]Wage_Info!$B$2:$AL$55, 36, FALSE), E481=2, VLOOKUP(H481, [1]Wage_Info!$B$2:$AL$55, 37, FALSE)))</f>
        <v>240116432427</v>
      </c>
      <c r="AA481" s="4">
        <f t="shared" si="60"/>
        <v>1.7404473607904893E-2</v>
      </c>
      <c r="AB481">
        <f>[1]Key!C481</f>
        <v>1</v>
      </c>
      <c r="AC481">
        <f t="shared" si="61"/>
        <v>1</v>
      </c>
      <c r="AD481">
        <f t="shared" si="62"/>
        <v>0</v>
      </c>
      <c r="AE481">
        <f t="shared" si="63"/>
        <v>1</v>
      </c>
      <c r="AF481">
        <f>[1]Key!D481</f>
        <v>0</v>
      </c>
    </row>
    <row r="482" spans="1:32" x14ac:dyDescent="0.3">
      <c r="A482">
        <v>481</v>
      </c>
      <c r="B482">
        <v>25</v>
      </c>
      <c r="C482">
        <v>2017</v>
      </c>
      <c r="D482">
        <v>4</v>
      </c>
      <c r="E482">
        <f t="shared" si="56"/>
        <v>2</v>
      </c>
      <c r="F482">
        <v>2018</v>
      </c>
      <c r="G482" t="s">
        <v>40</v>
      </c>
      <c r="H482" s="1">
        <f>VALUE(IF(G482="foreign",53,SUBSTITUTE(G482,G482,VLOOKUP(G482,[1]Key!$G$2:$H$55,2,))))</f>
        <v>5</v>
      </c>
      <c r="I482" t="s">
        <v>47</v>
      </c>
      <c r="J482">
        <f>VALUE(_xlfn.IFS(I482="foreign",53,I482="fictional",54, I482="unspecified", 55, NOT(OR(I482="foreign",I482="fictional")),SUBSTITUTE(I482,I482,VLOOKUP(I482,[1]Key!$G$2:$H$55,2,))))</f>
        <v>55</v>
      </c>
      <c r="K482">
        <f t="shared" si="57"/>
        <v>0</v>
      </c>
      <c r="L482">
        <f>VLOOKUP(H482, [1]Key!$H$2:$K$54, 2)</f>
        <v>3</v>
      </c>
      <c r="M482">
        <f>VLOOKUP(J482, [1]Key!$H$2:$K$54, 2)</f>
        <v>0</v>
      </c>
      <c r="N482">
        <f>VLOOKUP("*"&amp;G482&amp;"*",[1]Key!$N$2:$O$6,2,FALSE)</f>
        <v>4</v>
      </c>
      <c r="O482">
        <f>VLOOKUP("*"&amp;G482&amp;"*",[1]Key!$R$2:$S$11,2,FALSE)</f>
        <v>6</v>
      </c>
      <c r="P482">
        <v>3904</v>
      </c>
      <c r="Q482" s="2">
        <v>40000000</v>
      </c>
      <c r="R482" t="s">
        <v>37</v>
      </c>
      <c r="S482">
        <f>VLOOKUP(R482, [1]Key!$U$2:$V$27, 2, FALSE)</f>
        <v>3</v>
      </c>
      <c r="T482">
        <f t="shared" si="58"/>
        <v>0</v>
      </c>
      <c r="U482">
        <f>_xlfn.IFS(C482=2018, VLOOKUP(H482, '[1]State Pop'!$B$2:$G$55,6),C482=2017, VLOOKUP(H482, '[1]State Pop'!$B$2:$F$55,5),C482=2016, VLOOKUP(H482, '[1]State Pop'!$B$2:$F$55,4), C482=2015, VLOOKUP(H482, '[1]State Pop'!$B$2:$F$55,3), C482=2014, VLOOKUP(H482, '[1]State Pop'!$B$2:$F$55,2))</f>
        <v>39536653</v>
      </c>
      <c r="V482">
        <f>_xlfn.IFS(C482=2014,_xlfn.IFS(D482=1,VLOOKUP(H482,[1]Film_Workers!$B$2:$BD$55,2,FALSE),D482=2,VLOOKUP(H482,[1]Film_Workers!$B$2:$BD$55,3,FALSE),D482=3,VLOOKUP(H482,[1]Film_Workers!$B$2:$BD$55,4,FALSE),D482=4,VLOOKUP(H482,[1]Film_Workers!$B$2:$BD$55,5,FALSE),D482=5,VLOOKUP(H482,[1]Film_Workers!$B$2:$BD$55,6,FALSE),D482=6,VLOOKUP(H482,[1]Film_Workers!$B$2:$BD$55,7,FALSE),D482=7,VLOOKUP(H482,[1]Film_Workers!$B$2:$BD$55,8,FALSE),D482=8,VLOOKUP(H482,[1]Film_Workers!$B$2:$BD$55,9,FALSE),D482=9,VLOOKUP(H482,[1]Film_Workers!$B$2:$BD$55,10,FALSE),D482=10,VLOOKUP(H482,[1]Film_Workers!$B$2:$BD$55,11,FALSE),D482=11,VLOOKUP(H482,[1]Film_Workers!$B$2:$BD$55,12,FALSE),D482=12,VLOOKUP(H482,[1]Film_Workers!$B$2:$BD$55,13,FALSE)),C482=2015,_xlfn.IFS(D482=1,VLOOKUP(H482,[1]Film_Workers!$B$2:$BD$55,14,FALSE),D482=2,VLOOKUP(H482,[1]Film_Workers!$B$2:$BD$55,15,FALSE),D482=3,VLOOKUP(H482,[1]Film_Workers!$B$2:$BD$55,16,FALSE),D482=4,VLOOKUP(H482,[1]Film_Workers!$B$2:$BD$55,17,FALSE),D482=5,VLOOKUP(H482,[1]Film_Workers!$B$2:$BD$55,18,FALSE),D482=6,VLOOKUP(H482,[1]Film_Workers!$B$2:$BD$55,19,FALSE),D482=7,VLOOKUP(H482,[1]Film_Workers!$B$2:$BD$55,20,FALSE),D482=8,VLOOKUP(H482,[1]Film_Workers!$B$2:$BD$55,21,FALSE),D482=9,VLOOKUP(H482,[1]Film_Workers!$B$2:$BD$55,22,FALSE),D482=10,VLOOKUP(H482,[1]Film_Workers!$B$2:$BD$55,23,FALSE),D482=11,VLOOKUP(H482,[1]Film_Workers!$B$2:$BD$55,24,FALSE),D482=12,VLOOKUP(H482,[1]Film_Workers!$B$2:$BD$55,25,FALSE)),C482=2016,_xlfn.IFS(D482=1,VLOOKUP(H482,[1]Film_Workers!$B$2:$BD$55,26,FALSE),D482=2,VLOOKUP(H482,[1]Film_Workers!$B$2:$BD$55,27,FALSE),D482=3,VLOOKUP(H482,[1]Film_Workers!$B$2:$BD$55,28,FALSE),D482=4,VLOOKUP(H482,[1]Film_Workers!$B$2:$BD$55,29,FALSE),D482=5,VLOOKUP(H482,[1]Film_Workers!$B$2:$BD$55,30,FALSE),D482=6,VLOOKUP(H482,[1]Film_Workers!$B$2:$BD$55,31,FALSE),D482=7,VLOOKUP(H482,[1]Film_Workers!$B$2:$BD$55,32,FALSE),D482=8,VLOOKUP(H482,[1]Film_Workers!$B$2:$BD$55,33,FALSE),D482=9,VLOOKUP(H482,[1]Film_Workers!$B$2:$BD$55,34,FALSE),D482=10,VLOOKUP(H482,[1]Film_Workers!$B$2:$BD$55,35,FALSE),D482=11,VLOOKUP(H482,[1]Film_Workers!$B$2:$BD$55,36,FALSE),D482=12,VLOOKUP(H482,[1]Film_Workers!$B$2:$BD$55,37,FALSE)),C482=2017,_xlfn.IFS(D482=1,VLOOKUP(H482,[1]Film_Workers!$B$2:$BD$55,38,FALSE),D482=2,VLOOKUP(H482,[1]Film_Workers!$B$2:$BD$55,39,FALSE),D482=3,VLOOKUP(H482,[1]Film_Workers!$B$2:$BD$55,40,FALSE),D482=4,VLOOKUP(H482,[1]Film_Workers!$B$2:$BD$55,41,FALSE),D482=5,VLOOKUP(H482,[1]Film_Workers!$B$2:$BD$55,42,FALSE),D482=6,VLOOKUP(H482,[1]Film_Workers!$B$2:$BD$55,43,FALSE),D482=7,VLOOKUP(H482,[1]Film_Workers!$B$2:$BD$55,43,FALSE),D482=8,VLOOKUP(H482,[1]Film_Workers!$B$2:$BD$55,44,FALSE),D482=9,VLOOKUP(H482,[1]Film_Workers!$B$2:$BD$55,45,FALSE),D482=10,VLOOKUP(H482,[1]Film_Workers!$B$2:$BD$55,46,FALSE),D482=11,VLOOKUP(H482,[1]Film_Workers!$B$2:$BD$55,47,FALSE),D482=12,VLOOKUP(H482,[1]Film_Workers!$B$2:$BD$55,48)),C482=2018,_xlfn.IFS(D482=1,VLOOKUP(H482,[1]Film_Workers!$B$2:$BD$55,49,FALSE),D482=2,VLOOKUP(H482,[1]Film_Workers!$B$2:$BD$55,50,FALSE),D482=3,VLOOKUP(H482,[1]Film_Workers!$B$2:$BD$55,51,FALSE),D482=4,VLOOKUP(H482,[1]Film_Workers!$B$2:$BD$55,52,FALSE),D482=5,VLOOKUP(H482,[1]Film_Workers!$B$2:$BD$55,53,FALSE),D482=6,VLOOKUP(H482,[1]Film_Workers!$B$2:$BD$55,54)))</f>
        <v>101263</v>
      </c>
      <c r="W482">
        <f>_xlfn.IFS(C482=2014,_xlfn.IFS(D482=1,VLOOKUP(H482,[1]Priv_Workers!$B$2:$BD$55,2,FALSE),D482=2,VLOOKUP(H482,[1]Priv_Workers!$B$2:$BD$55,3,FALSE),D482=3,VLOOKUP(H482,[1]Priv_Workers!$B$2:$BD$55,4,FALSE),D482=4,VLOOKUP(H482,[1]Priv_Workers!$B$2:$BD$55,5,FALSE),D482=5,VLOOKUP(H482,[1]Priv_Workers!$B$2:$BD$55,6,FALSE),D482=6,VLOOKUP(H482,[1]Priv_Workers!$B$2:$BD$55,7,FALSE),D482=7,VLOOKUP(H482,[1]Priv_Workers!$B$2:$BD$55,8,FALSE),D482=8,VLOOKUP(H482,[1]Priv_Workers!$B$2:$BD$55,9,FALSE),D482=9,VLOOKUP(H482,[1]Priv_Workers!$B$2:$BD$55,10,FALSE),D482=10,VLOOKUP(H482,[1]Priv_Workers!$B$2:$BD$55,11,FALSE),D482=11,VLOOKUP(H482,[1]Priv_Workers!$B$2:$BD$55,12,FALSE),D482=12,VLOOKUP(H482,[1]Priv_Workers!$B$2:$BD$55,13,FALSE)),C482=2015,_xlfn.IFS(D482=1,VLOOKUP(H482,[1]Priv_Workers!$B$2:$BD$55,14,FALSE),D482=2,VLOOKUP(H482,[1]Priv_Workers!$B$2:$BD$55,15,FALSE),D482=3,VLOOKUP(H482,[1]Priv_Workers!$B$2:$BD$55,16,FALSE),D482=4,VLOOKUP(H482,[1]Priv_Workers!$B$2:$BD$55,17,FALSE),D482=5,VLOOKUP(H482,[1]Priv_Workers!$B$2:$BD$55,18,FALSE),D482=6,VLOOKUP(H482,[1]Priv_Workers!$B$2:$BD$55,19,FALSE),D482=7,VLOOKUP(H482,[1]Priv_Workers!$B$2:$BD$55,20,FALSE),D482=8,VLOOKUP(H482,[1]Priv_Workers!$B$2:$BD$55,21,FALSE),D482=9,VLOOKUP(H482,[1]Priv_Workers!$B$2:$BD$55,22,FALSE),D482=10,VLOOKUP(H482,[1]Priv_Workers!$B$2:$BD$55,23,FALSE),D482=11,VLOOKUP(H482,[1]Priv_Workers!$B$2:$BD$55,24,FALSE),D482=12,VLOOKUP(H482,[1]Priv_Workers!$B$2:$BD$55,25,FALSE)),C482=2016,_xlfn.IFS(D482=1,VLOOKUP(H482,[1]Priv_Workers!$B$2:$BD$55,26,FALSE),D482=2,VLOOKUP(H482,[1]Priv_Workers!$B$2:$BD$55,27,FALSE),D482=3,VLOOKUP(H482,[1]Priv_Workers!$B$2:$BD$55,28,FALSE),D482=4,VLOOKUP(H482,[1]Priv_Workers!$B$2:$BD$55,29,FALSE),D482=5,VLOOKUP(H482,[1]Priv_Workers!$B$2:$BD$55,30,FALSE),D482=6,VLOOKUP(H482,[1]Priv_Workers!$B$2:$BD$55,31,FALSE),D482=7,VLOOKUP(H482,[1]Priv_Workers!$B$2:$BD$55,32,FALSE),D482=8,VLOOKUP(H482,[1]Priv_Workers!$B$2:$BD$55,33,FALSE),D482=9,VLOOKUP(H482,[1]Priv_Workers!$B$2:$BD$55,34,FALSE),D482=10,VLOOKUP(H482,[1]Priv_Workers!$B$2:$BD$55,35,FALSE),D482=11,VLOOKUP(H482,[1]Priv_Workers!$B$2:$BD$55,36,FALSE),D482=12,VLOOKUP(H482,[1]Priv_Workers!$B$2:$BD$55,37,FALSE)),C482=2017,_xlfn.IFS(D482=1,VLOOKUP(H482,[1]Priv_Workers!$B$2:$BD$55,38,FALSE),D482=2,VLOOKUP(H482,[1]Priv_Workers!$B$2:$BD$55,39,FALSE),D482=3,VLOOKUP(H482,[1]Priv_Workers!$B$2:$BD$55,40,FALSE),D482=4,VLOOKUP(H482,[1]Priv_Workers!$B$2:$BD$55,41,FALSE),D482=5,VLOOKUP(H482,[1]Priv_Workers!$B$2:$BD$55,42,FALSE),D482=6,VLOOKUP(H482,[1]Priv_Workers!$B$2:$BD$55,43,FALSE),D482=7,VLOOKUP(H482,[1]Priv_Workers!$B$2:$BD$55,43,FALSE),D482=8,VLOOKUP(H482,[1]Priv_Workers!$B$2:$BD$55,44,FALSE),D482=9,VLOOKUP(H482,[1]Priv_Workers!$B$2:$BD$55,45,FALSE),D482=10,VLOOKUP(H482,[1]Priv_Workers!$B$2:$BD$55,46,FALSE),D482=11,VLOOKUP(H482,[1]Priv_Workers!$B$2:$BD$55,47,FALSE),D482=12,VLOOKUP(H482,[1]Priv_Workers!$B$2:$BD$55,48)),C482=2018,_xlfn.IFS(D482=1,VLOOKUP(H482,[1]Priv_Workers!$B$2:$BD$55,49,FALSE),D482=2,VLOOKUP(H482,[1]Priv_Workers!$B$2:$BD$55,50,FALSE),D482=3,VLOOKUP(H482,[1]Priv_Workers!$B$2:$BD$55,51,FALSE),D482=4,VLOOKUP(H482,[1]Priv_Workers!$B$2:$BD$55,52,FALSE),D482=5,VLOOKUP(H482,[1]Priv_Workers!$B$2:$BD$55,53,FALSE),D482=6,VLOOKUP(H482,[1]Priv_Workers!$B$2:$BD$55,54)))</f>
        <v>14421576</v>
      </c>
      <c r="X482" s="3">
        <f t="shared" si="59"/>
        <v>7.0216320324491578E-3</v>
      </c>
      <c r="Y482" s="2">
        <f>_xlfn.IFS(C482=2014, _xlfn.IFS(E482=1, VLOOKUP(H482, [1]Wage_Info!$B$2:$AH$55, 2, FALSE), E482=2, VLOOKUP(H482, [1]Wage_Info!$B$2:$AH$55, 3, FALSE), E482=3, VLOOKUP(H482, [1]Wage_Info!$B$2:$AH$55, 4, FALSE), E482=4, VLOOKUP(H482, [1]Wage_Info!$B$2:$AH$55, 5, FALSE)), C482=2015, _xlfn.IFS(E482=1, VLOOKUP(H482, [1]Wage_Info!$B$2:$AH$55, 6, FALSE), E482=2, VLOOKUP(H482, [1]Wage_Info!$B$2:$AH$55, 7, FALSE), E482=3, VLOOKUP(H482, [1]Wage_Info!$B$2:$AH$55, 8, FALSE), E482=4, VLOOKUP(H482, [1]Wage_Info!$B$2:$AH$55, 9, FALSE)), C482=2016, _xlfn.IFS(E482=1, VLOOKUP(H482, [1]Wage_Info!$B$2:$AH$55, 10, FALSE), E482=2, VLOOKUP(H482, [1]Wage_Info!$B$2:$AH$55, 11, FALSE), E482=3, VLOOKUP(H482, [1]Wage_Info!$B$2:$AH$55, 12, FALSE), E482=4, VLOOKUP(H482, [1]Wage_Info!$B$2:$AH$55, 13, FALSE)), C482=2017, _xlfn.IFS(E482=1, VLOOKUP(H482, [1]Wage_Info!$B$2:$AH$55, 14, FALSE), E482=2, VLOOKUP(H482, [1]Wage_Info!$B$2:$AH$55, 15, FALSE), E482=3, VLOOKUP(H482, [1]Wage_Info!$B$2:$AH$55, 16, FALSE), E482=4, VLOOKUP(H482, [1]Wage_Info!$B$2:$AH$55, 17, FALSE)), C482 = 2018, _xlfn.IFS(E482=1, VLOOKUP(H482, [1]Wage_Info!$B$2:$AH$55, 18, FALSE), E482=3, VLOOKUP(H482, [1]Wage_Info!$B$2:$AH$55, 19, FALSE)))</f>
        <v>2898469551</v>
      </c>
      <c r="Z482" s="2">
        <f>_xlfn.IFS(C482=2014, _xlfn.IFS(E482=1, VLOOKUP(H482, [1]Wage_Info!$B$2:$AL$55, 20, FALSE), E482=2, VLOOKUP(H482, [1]Wage_Info!$B$2:$AL$55, 21, FALSE), E482=3, VLOOKUP(H482, [1]Wage_Info!$B$2:$AL$55, 22, FALSE), E482=4, VLOOKUP(H482, [1]Wage_Info!$B$2:$AL$55, 23, FALSE)), C482=2015, _xlfn.IFS(E482=1, VLOOKUP(H482, [1]Wage_Info!$B$2:$AL$55, 24, FALSE), E482=2, VLOOKUP(H482, [1]Wage_Info!$B$2:$AL$55, 25, FALSE), E482=3, VLOOKUP(H482, [1]Wage_Info!$B$2:$AL$55, 26, FALSE), E482=4, VLOOKUP(H482, [1]Wage_Info!$B$2:$AL$55, 27, FALSE)), C482=2016, _xlfn.IFS(E482=1, VLOOKUP(H482, [1]Wage_Info!$B$2:$AL$55, 28, FALSE), E482=2, VLOOKUP(H482, [1]Wage_Info!$B$2:$AL$55, 29, FALSE), E482=3, VLOOKUP(H482, [1]Wage_Info!$B$2:$AL$55, 30, FALSE), E482=4, VLOOKUP(H482, [1]Wage_Info!$B$2:$AL$55, 31, FALSE)), C482=2017, _xlfn.IFS(E482=1, VLOOKUP(H482, [1]Wage_Info!$B$2:$AL$55, 32, FALSE), E482=2, VLOOKUP(H482, [1]Wage_Info!$B$2:$AL$55, 33, FALSE), E482=3, VLOOKUP(H482, [1]Wage_Info!$B$2:$AL$55, 34, FALSE), E482=4, VLOOKUP(H482, [1]Wage_Info!$B$2:$AL$55, 35, FALSE)), C482 = 2018, _xlfn.IFS(E482=1, VLOOKUP(H482, [1]Wage_Info!$B$2:$AL$55, 36, FALSE), E482=2, VLOOKUP(H482, [1]Wage_Info!$B$2:$AL$55, 37, FALSE)))</f>
        <v>226131690818</v>
      </c>
      <c r="AA482" s="4">
        <f t="shared" si="60"/>
        <v>1.2817617647996125E-2</v>
      </c>
      <c r="AB482">
        <f>[1]Key!C482</f>
        <v>1</v>
      </c>
      <c r="AC482">
        <f t="shared" si="61"/>
        <v>1</v>
      </c>
      <c r="AD482">
        <f t="shared" si="62"/>
        <v>0</v>
      </c>
      <c r="AE482">
        <f t="shared" si="63"/>
        <v>1</v>
      </c>
      <c r="AF482">
        <f>[1]Key!D482</f>
        <v>0</v>
      </c>
    </row>
    <row r="483" spans="1:32" x14ac:dyDescent="0.3">
      <c r="A483">
        <v>482</v>
      </c>
      <c r="B483">
        <v>26</v>
      </c>
      <c r="C483">
        <v>2017</v>
      </c>
      <c r="D483">
        <v>5</v>
      </c>
      <c r="E483">
        <f t="shared" si="56"/>
        <v>2</v>
      </c>
      <c r="F483">
        <v>2018</v>
      </c>
      <c r="G483" t="s">
        <v>62</v>
      </c>
      <c r="H483" s="1">
        <f>VALUE(IF(G483="foreign",53,SUBSTITUTE(G483,G483,VLOOKUP(G483,[1]Key!$G$2:$H$55,2,))))</f>
        <v>53</v>
      </c>
      <c r="I483" t="s">
        <v>32</v>
      </c>
      <c r="J483">
        <f>VALUE(_xlfn.IFS(I483="foreign",53,I483="fictional",54, I483="unspecified", 55, NOT(OR(I483="foreign",I483="fictional")),SUBSTITUTE(I483,I483,VLOOKUP(I483,[1]Key!$G$2:$H$55,2,))))</f>
        <v>53</v>
      </c>
      <c r="K483">
        <f t="shared" si="57"/>
        <v>1</v>
      </c>
      <c r="L483">
        <f>VLOOKUP(H483, [1]Key!$H$2:$K$54, 2)</f>
        <v>0</v>
      </c>
      <c r="M483">
        <f>VLOOKUP(J483, [1]Key!$H$2:$K$54, 2)</f>
        <v>0</v>
      </c>
      <c r="N483">
        <f>VLOOKUP("*"&amp;G483&amp;"*",[1]Key!$N$2:$O$6,2,FALSE)</f>
        <v>0</v>
      </c>
      <c r="O483">
        <f>VLOOKUP("*"&amp;G483&amp;"*",[1]Key!$R$2:$S$11,2,FALSE)</f>
        <v>0</v>
      </c>
      <c r="P483">
        <v>3876</v>
      </c>
      <c r="Q483" s="2">
        <v>22000000</v>
      </c>
      <c r="R483" t="s">
        <v>37</v>
      </c>
      <c r="S483">
        <f>VLOOKUP(R483, [1]Key!$U$2:$V$27, 2, FALSE)</f>
        <v>3</v>
      </c>
      <c r="T483">
        <f t="shared" si="58"/>
        <v>0</v>
      </c>
      <c r="U483">
        <f>_xlfn.IFS(C483=2018, VLOOKUP(H483, '[1]State Pop'!$B$2:$G$55,6),C483=2017, VLOOKUP(H483, '[1]State Pop'!$B$2:$F$55,5),C483=2016, VLOOKUP(H483, '[1]State Pop'!$B$2:$F$55,4), C483=2015, VLOOKUP(H483, '[1]State Pop'!$B$2:$F$55,3), C483=2014, VLOOKUP(H483, '[1]State Pop'!$B$2:$F$55,2))</f>
        <v>0</v>
      </c>
      <c r="V483">
        <f>_xlfn.IFS(C483=2014,_xlfn.IFS(D483=1,VLOOKUP(H483,[1]Film_Workers!$B$2:$BD$55,2,FALSE),D483=2,VLOOKUP(H483,[1]Film_Workers!$B$2:$BD$55,3,FALSE),D483=3,VLOOKUP(H483,[1]Film_Workers!$B$2:$BD$55,4,FALSE),D483=4,VLOOKUP(H483,[1]Film_Workers!$B$2:$BD$55,5,FALSE),D483=5,VLOOKUP(H483,[1]Film_Workers!$B$2:$BD$55,6,FALSE),D483=6,VLOOKUP(H483,[1]Film_Workers!$B$2:$BD$55,7,FALSE),D483=7,VLOOKUP(H483,[1]Film_Workers!$B$2:$BD$55,8,FALSE),D483=8,VLOOKUP(H483,[1]Film_Workers!$B$2:$BD$55,9,FALSE),D483=9,VLOOKUP(H483,[1]Film_Workers!$B$2:$BD$55,10,FALSE),D483=10,VLOOKUP(H483,[1]Film_Workers!$B$2:$BD$55,11,FALSE),D483=11,VLOOKUP(H483,[1]Film_Workers!$B$2:$BD$55,12,FALSE),D483=12,VLOOKUP(H483,[1]Film_Workers!$B$2:$BD$55,13,FALSE)),C483=2015,_xlfn.IFS(D483=1,VLOOKUP(H483,[1]Film_Workers!$B$2:$BD$55,14,FALSE),D483=2,VLOOKUP(H483,[1]Film_Workers!$B$2:$BD$55,15,FALSE),D483=3,VLOOKUP(H483,[1]Film_Workers!$B$2:$BD$55,16,FALSE),D483=4,VLOOKUP(H483,[1]Film_Workers!$B$2:$BD$55,17,FALSE),D483=5,VLOOKUP(H483,[1]Film_Workers!$B$2:$BD$55,18,FALSE),D483=6,VLOOKUP(H483,[1]Film_Workers!$B$2:$BD$55,19,FALSE),D483=7,VLOOKUP(H483,[1]Film_Workers!$B$2:$BD$55,20,FALSE),D483=8,VLOOKUP(H483,[1]Film_Workers!$B$2:$BD$55,21,FALSE),D483=9,VLOOKUP(H483,[1]Film_Workers!$B$2:$BD$55,22,FALSE),D483=10,VLOOKUP(H483,[1]Film_Workers!$B$2:$BD$55,23,FALSE),D483=11,VLOOKUP(H483,[1]Film_Workers!$B$2:$BD$55,24,FALSE),D483=12,VLOOKUP(H483,[1]Film_Workers!$B$2:$BD$55,25,FALSE)),C483=2016,_xlfn.IFS(D483=1,VLOOKUP(H483,[1]Film_Workers!$B$2:$BD$55,26,FALSE),D483=2,VLOOKUP(H483,[1]Film_Workers!$B$2:$BD$55,27,FALSE),D483=3,VLOOKUP(H483,[1]Film_Workers!$B$2:$BD$55,28,FALSE),D483=4,VLOOKUP(H483,[1]Film_Workers!$B$2:$BD$55,29,FALSE),D483=5,VLOOKUP(H483,[1]Film_Workers!$B$2:$BD$55,30,FALSE),D483=6,VLOOKUP(H483,[1]Film_Workers!$B$2:$BD$55,31,FALSE),D483=7,VLOOKUP(H483,[1]Film_Workers!$B$2:$BD$55,32,FALSE),D483=8,VLOOKUP(H483,[1]Film_Workers!$B$2:$BD$55,33,FALSE),D483=9,VLOOKUP(H483,[1]Film_Workers!$B$2:$BD$55,34,FALSE),D483=10,VLOOKUP(H483,[1]Film_Workers!$B$2:$BD$55,35,FALSE),D483=11,VLOOKUP(H483,[1]Film_Workers!$B$2:$BD$55,36,FALSE),D483=12,VLOOKUP(H483,[1]Film_Workers!$B$2:$BD$55,37,FALSE)),C483=2017,_xlfn.IFS(D483=1,VLOOKUP(H483,[1]Film_Workers!$B$2:$BD$55,38,FALSE),D483=2,VLOOKUP(H483,[1]Film_Workers!$B$2:$BD$55,39,FALSE),D483=3,VLOOKUP(H483,[1]Film_Workers!$B$2:$BD$55,40,FALSE),D483=4,VLOOKUP(H483,[1]Film_Workers!$B$2:$BD$55,41,FALSE),D483=5,VLOOKUP(H483,[1]Film_Workers!$B$2:$BD$55,42,FALSE),D483=6,VLOOKUP(H483,[1]Film_Workers!$B$2:$BD$55,43,FALSE),D483=7,VLOOKUP(H483,[1]Film_Workers!$B$2:$BD$55,43,FALSE),D483=8,VLOOKUP(H483,[1]Film_Workers!$B$2:$BD$55,44,FALSE),D483=9,VLOOKUP(H483,[1]Film_Workers!$B$2:$BD$55,45,FALSE),D483=10,VLOOKUP(H483,[1]Film_Workers!$B$2:$BD$55,46,FALSE),D483=11,VLOOKUP(H483,[1]Film_Workers!$B$2:$BD$55,47,FALSE),D483=12,VLOOKUP(H483,[1]Film_Workers!$B$2:$BD$55,48)),C483=2018,_xlfn.IFS(D483=1,VLOOKUP(H483,[1]Film_Workers!$B$2:$BD$55,49,FALSE),D483=2,VLOOKUP(H483,[1]Film_Workers!$B$2:$BD$55,50,FALSE),D483=3,VLOOKUP(H483,[1]Film_Workers!$B$2:$BD$55,51,FALSE),D483=4,VLOOKUP(H483,[1]Film_Workers!$B$2:$BD$55,52,FALSE),D483=5,VLOOKUP(H483,[1]Film_Workers!$B$2:$BD$55,53,FALSE),D483=6,VLOOKUP(H483,[1]Film_Workers!$B$2:$BD$55,54)))</f>
        <v>0</v>
      </c>
      <c r="W483">
        <f>_xlfn.IFS(C483=2014,_xlfn.IFS(D483=1,VLOOKUP(H483,[1]Priv_Workers!$B$2:$BD$55,2,FALSE),D483=2,VLOOKUP(H483,[1]Priv_Workers!$B$2:$BD$55,3,FALSE),D483=3,VLOOKUP(H483,[1]Priv_Workers!$B$2:$BD$55,4,FALSE),D483=4,VLOOKUP(H483,[1]Priv_Workers!$B$2:$BD$55,5,FALSE),D483=5,VLOOKUP(H483,[1]Priv_Workers!$B$2:$BD$55,6,FALSE),D483=6,VLOOKUP(H483,[1]Priv_Workers!$B$2:$BD$55,7,FALSE),D483=7,VLOOKUP(H483,[1]Priv_Workers!$B$2:$BD$55,8,FALSE),D483=8,VLOOKUP(H483,[1]Priv_Workers!$B$2:$BD$55,9,FALSE),D483=9,VLOOKUP(H483,[1]Priv_Workers!$B$2:$BD$55,10,FALSE),D483=10,VLOOKUP(H483,[1]Priv_Workers!$B$2:$BD$55,11,FALSE),D483=11,VLOOKUP(H483,[1]Priv_Workers!$B$2:$BD$55,12,FALSE),D483=12,VLOOKUP(H483,[1]Priv_Workers!$B$2:$BD$55,13,FALSE)),C483=2015,_xlfn.IFS(D483=1,VLOOKUP(H483,[1]Priv_Workers!$B$2:$BD$55,14,FALSE),D483=2,VLOOKUP(H483,[1]Priv_Workers!$B$2:$BD$55,15,FALSE),D483=3,VLOOKUP(H483,[1]Priv_Workers!$B$2:$BD$55,16,FALSE),D483=4,VLOOKUP(H483,[1]Priv_Workers!$B$2:$BD$55,17,FALSE),D483=5,VLOOKUP(H483,[1]Priv_Workers!$B$2:$BD$55,18,FALSE),D483=6,VLOOKUP(H483,[1]Priv_Workers!$B$2:$BD$55,19,FALSE),D483=7,VLOOKUP(H483,[1]Priv_Workers!$B$2:$BD$55,20,FALSE),D483=8,VLOOKUP(H483,[1]Priv_Workers!$B$2:$BD$55,21,FALSE),D483=9,VLOOKUP(H483,[1]Priv_Workers!$B$2:$BD$55,22,FALSE),D483=10,VLOOKUP(H483,[1]Priv_Workers!$B$2:$BD$55,23,FALSE),D483=11,VLOOKUP(H483,[1]Priv_Workers!$B$2:$BD$55,24,FALSE),D483=12,VLOOKUP(H483,[1]Priv_Workers!$B$2:$BD$55,25,FALSE)),C483=2016,_xlfn.IFS(D483=1,VLOOKUP(H483,[1]Priv_Workers!$B$2:$BD$55,26,FALSE),D483=2,VLOOKUP(H483,[1]Priv_Workers!$B$2:$BD$55,27,FALSE),D483=3,VLOOKUP(H483,[1]Priv_Workers!$B$2:$BD$55,28,FALSE),D483=4,VLOOKUP(H483,[1]Priv_Workers!$B$2:$BD$55,29,FALSE),D483=5,VLOOKUP(H483,[1]Priv_Workers!$B$2:$BD$55,30,FALSE),D483=6,VLOOKUP(H483,[1]Priv_Workers!$B$2:$BD$55,31,FALSE),D483=7,VLOOKUP(H483,[1]Priv_Workers!$B$2:$BD$55,32,FALSE),D483=8,VLOOKUP(H483,[1]Priv_Workers!$B$2:$BD$55,33,FALSE),D483=9,VLOOKUP(H483,[1]Priv_Workers!$B$2:$BD$55,34,FALSE),D483=10,VLOOKUP(H483,[1]Priv_Workers!$B$2:$BD$55,35,FALSE),D483=11,VLOOKUP(H483,[1]Priv_Workers!$B$2:$BD$55,36,FALSE),D483=12,VLOOKUP(H483,[1]Priv_Workers!$B$2:$BD$55,37,FALSE)),C483=2017,_xlfn.IFS(D483=1,VLOOKUP(H483,[1]Priv_Workers!$B$2:$BD$55,38,FALSE),D483=2,VLOOKUP(H483,[1]Priv_Workers!$B$2:$BD$55,39,FALSE),D483=3,VLOOKUP(H483,[1]Priv_Workers!$B$2:$BD$55,40,FALSE),D483=4,VLOOKUP(H483,[1]Priv_Workers!$B$2:$BD$55,41,FALSE),D483=5,VLOOKUP(H483,[1]Priv_Workers!$B$2:$BD$55,42,FALSE),D483=6,VLOOKUP(H483,[1]Priv_Workers!$B$2:$BD$55,43,FALSE),D483=7,VLOOKUP(H483,[1]Priv_Workers!$B$2:$BD$55,43,FALSE),D483=8,VLOOKUP(H483,[1]Priv_Workers!$B$2:$BD$55,44,FALSE),D483=9,VLOOKUP(H483,[1]Priv_Workers!$B$2:$BD$55,45,FALSE),D483=10,VLOOKUP(H483,[1]Priv_Workers!$B$2:$BD$55,46,FALSE),D483=11,VLOOKUP(H483,[1]Priv_Workers!$B$2:$BD$55,47,FALSE),D483=12,VLOOKUP(H483,[1]Priv_Workers!$B$2:$BD$55,48)),C483=2018,_xlfn.IFS(D483=1,VLOOKUP(H483,[1]Priv_Workers!$B$2:$BD$55,49,FALSE),D483=2,VLOOKUP(H483,[1]Priv_Workers!$B$2:$BD$55,50,FALSE),D483=3,VLOOKUP(H483,[1]Priv_Workers!$B$2:$BD$55,51,FALSE),D483=4,VLOOKUP(H483,[1]Priv_Workers!$B$2:$BD$55,52,FALSE),D483=5,VLOOKUP(H483,[1]Priv_Workers!$B$2:$BD$55,53,FALSE),D483=6,VLOOKUP(H483,[1]Priv_Workers!$B$2:$BD$55,54)))</f>
        <v>0</v>
      </c>
      <c r="X483" s="3" t="e">
        <f t="shared" si="59"/>
        <v>#DIV/0!</v>
      </c>
      <c r="Y483" s="2">
        <f>_xlfn.IFS(C483=2014, _xlfn.IFS(E483=1, VLOOKUP(H483, [1]Wage_Info!$B$2:$AH$55, 2, FALSE), E483=2, VLOOKUP(H483, [1]Wage_Info!$B$2:$AH$55, 3, FALSE), E483=3, VLOOKUP(H483, [1]Wage_Info!$B$2:$AH$55, 4, FALSE), E483=4, VLOOKUP(H483, [1]Wage_Info!$B$2:$AH$55, 5, FALSE)), C483=2015, _xlfn.IFS(E483=1, VLOOKUP(H483, [1]Wage_Info!$B$2:$AH$55, 6, FALSE), E483=2, VLOOKUP(H483, [1]Wage_Info!$B$2:$AH$55, 7, FALSE), E483=3, VLOOKUP(H483, [1]Wage_Info!$B$2:$AH$55, 8, FALSE), E483=4, VLOOKUP(H483, [1]Wage_Info!$B$2:$AH$55, 9, FALSE)), C483=2016, _xlfn.IFS(E483=1, VLOOKUP(H483, [1]Wage_Info!$B$2:$AH$55, 10, FALSE), E483=2, VLOOKUP(H483, [1]Wage_Info!$B$2:$AH$55, 11, FALSE), E483=3, VLOOKUP(H483, [1]Wage_Info!$B$2:$AH$55, 12, FALSE), E483=4, VLOOKUP(H483, [1]Wage_Info!$B$2:$AH$55, 13, FALSE)), C483=2017, _xlfn.IFS(E483=1, VLOOKUP(H483, [1]Wage_Info!$B$2:$AH$55, 14, FALSE), E483=2, VLOOKUP(H483, [1]Wage_Info!$B$2:$AH$55, 15, FALSE), E483=3, VLOOKUP(H483, [1]Wage_Info!$B$2:$AH$55, 16, FALSE), E483=4, VLOOKUP(H483, [1]Wage_Info!$B$2:$AH$55, 17, FALSE)), C483 = 2018, _xlfn.IFS(E483=1, VLOOKUP(H483, [1]Wage_Info!$B$2:$AH$55, 18, FALSE), E483=3, VLOOKUP(H483, [1]Wage_Info!$B$2:$AH$55, 19, FALSE)))</f>
        <v>0</v>
      </c>
      <c r="Z483" s="2">
        <f>_xlfn.IFS(C483=2014, _xlfn.IFS(E483=1, VLOOKUP(H483, [1]Wage_Info!$B$2:$AL$55, 20, FALSE), E483=2, VLOOKUP(H483, [1]Wage_Info!$B$2:$AL$55, 21, FALSE), E483=3, VLOOKUP(H483, [1]Wage_Info!$B$2:$AL$55, 22, FALSE), E483=4, VLOOKUP(H483, [1]Wage_Info!$B$2:$AL$55, 23, FALSE)), C483=2015, _xlfn.IFS(E483=1, VLOOKUP(H483, [1]Wage_Info!$B$2:$AL$55, 24, FALSE), E483=2, VLOOKUP(H483, [1]Wage_Info!$B$2:$AL$55, 25, FALSE), E483=3, VLOOKUP(H483, [1]Wage_Info!$B$2:$AL$55, 26, FALSE), E483=4, VLOOKUP(H483, [1]Wage_Info!$B$2:$AL$55, 27, FALSE)), C483=2016, _xlfn.IFS(E483=1, VLOOKUP(H483, [1]Wage_Info!$B$2:$AL$55, 28, FALSE), E483=2, VLOOKUP(H483, [1]Wage_Info!$B$2:$AL$55, 29, FALSE), E483=3, VLOOKUP(H483, [1]Wage_Info!$B$2:$AL$55, 30, FALSE), E483=4, VLOOKUP(H483, [1]Wage_Info!$B$2:$AL$55, 31, FALSE)), C483=2017, _xlfn.IFS(E483=1, VLOOKUP(H483, [1]Wage_Info!$B$2:$AL$55, 32, FALSE), E483=2, VLOOKUP(H483, [1]Wage_Info!$B$2:$AL$55, 33, FALSE), E483=3, VLOOKUP(H483, [1]Wage_Info!$B$2:$AL$55, 34, FALSE), E483=4, VLOOKUP(H483, [1]Wage_Info!$B$2:$AL$55, 35, FALSE)), C483 = 2018, _xlfn.IFS(E483=1, VLOOKUP(H483, [1]Wage_Info!$B$2:$AL$55, 36, FALSE), E483=2, VLOOKUP(H483, [1]Wage_Info!$B$2:$AL$55, 37, FALSE)))</f>
        <v>0</v>
      </c>
      <c r="AA483" s="4" t="e">
        <f t="shared" si="60"/>
        <v>#DIV/0!</v>
      </c>
      <c r="AB483">
        <f>[1]Key!C483</f>
        <v>1</v>
      </c>
      <c r="AC483">
        <f t="shared" si="61"/>
        <v>0</v>
      </c>
      <c r="AD483">
        <f t="shared" si="62"/>
        <v>0</v>
      </c>
      <c r="AE483">
        <f t="shared" si="63"/>
        <v>0</v>
      </c>
      <c r="AF483">
        <f>[1]Key!D483</f>
        <v>0</v>
      </c>
    </row>
    <row r="484" spans="1:32" x14ac:dyDescent="0.3">
      <c r="A484">
        <v>483</v>
      </c>
      <c r="B484">
        <v>27</v>
      </c>
      <c r="C484">
        <v>2017</v>
      </c>
      <c r="D484">
        <v>4</v>
      </c>
      <c r="E484">
        <f t="shared" si="56"/>
        <v>2</v>
      </c>
      <c r="F484">
        <v>2018</v>
      </c>
      <c r="G484" t="s">
        <v>62</v>
      </c>
      <c r="H484" s="1">
        <f>VALUE(IF(G484="foreign",53,SUBSTITUTE(G484,G484,VLOOKUP(G484,[1]Key!$G$2:$H$55,2,))))</f>
        <v>53</v>
      </c>
      <c r="I484" t="s">
        <v>32</v>
      </c>
      <c r="J484">
        <f>VALUE(_xlfn.IFS(I484="foreign",53,I484="fictional",54, I484="unspecified", 55, NOT(OR(I484="foreign",I484="fictional")),SUBSTITUTE(I484,I484,VLOOKUP(I484,[1]Key!$G$2:$H$55,2,))))</f>
        <v>53</v>
      </c>
      <c r="K484">
        <f t="shared" si="57"/>
        <v>1</v>
      </c>
      <c r="L484">
        <f>VLOOKUP(H484, [1]Key!$H$2:$K$54, 2)</f>
        <v>0</v>
      </c>
      <c r="M484">
        <f>VLOOKUP(J484, [1]Key!$H$2:$K$54, 2)</f>
        <v>0</v>
      </c>
      <c r="N484">
        <f>VLOOKUP("*"&amp;G484&amp;"*",[1]Key!$N$2:$O$6,2,FALSE)</f>
        <v>0</v>
      </c>
      <c r="O484">
        <f>VLOOKUP("*"&amp;G484&amp;"*",[1]Key!$R$2:$S$11,2,FALSE)</f>
        <v>0</v>
      </c>
      <c r="P484">
        <v>3865</v>
      </c>
      <c r="Q484" s="2">
        <v>30000000</v>
      </c>
      <c r="R484" t="s">
        <v>37</v>
      </c>
      <c r="S484">
        <f>VLOOKUP(R484, [1]Key!$U$2:$V$27, 2, FALSE)</f>
        <v>3</v>
      </c>
      <c r="T484">
        <f t="shared" si="58"/>
        <v>0</v>
      </c>
      <c r="U484">
        <f>_xlfn.IFS(C484=2018, VLOOKUP(H484, '[1]State Pop'!$B$2:$G$55,6),C484=2017, VLOOKUP(H484, '[1]State Pop'!$B$2:$F$55,5),C484=2016, VLOOKUP(H484, '[1]State Pop'!$B$2:$F$55,4), C484=2015, VLOOKUP(H484, '[1]State Pop'!$B$2:$F$55,3), C484=2014, VLOOKUP(H484, '[1]State Pop'!$B$2:$F$55,2))</f>
        <v>0</v>
      </c>
      <c r="V484">
        <f>_xlfn.IFS(C484=2014,_xlfn.IFS(D484=1,VLOOKUP(H484,[1]Film_Workers!$B$2:$BD$55,2,FALSE),D484=2,VLOOKUP(H484,[1]Film_Workers!$B$2:$BD$55,3,FALSE),D484=3,VLOOKUP(H484,[1]Film_Workers!$B$2:$BD$55,4,FALSE),D484=4,VLOOKUP(H484,[1]Film_Workers!$B$2:$BD$55,5,FALSE),D484=5,VLOOKUP(H484,[1]Film_Workers!$B$2:$BD$55,6,FALSE),D484=6,VLOOKUP(H484,[1]Film_Workers!$B$2:$BD$55,7,FALSE),D484=7,VLOOKUP(H484,[1]Film_Workers!$B$2:$BD$55,8,FALSE),D484=8,VLOOKUP(H484,[1]Film_Workers!$B$2:$BD$55,9,FALSE),D484=9,VLOOKUP(H484,[1]Film_Workers!$B$2:$BD$55,10,FALSE),D484=10,VLOOKUP(H484,[1]Film_Workers!$B$2:$BD$55,11,FALSE),D484=11,VLOOKUP(H484,[1]Film_Workers!$B$2:$BD$55,12,FALSE),D484=12,VLOOKUP(H484,[1]Film_Workers!$B$2:$BD$55,13,FALSE)),C484=2015,_xlfn.IFS(D484=1,VLOOKUP(H484,[1]Film_Workers!$B$2:$BD$55,14,FALSE),D484=2,VLOOKUP(H484,[1]Film_Workers!$B$2:$BD$55,15,FALSE),D484=3,VLOOKUP(H484,[1]Film_Workers!$B$2:$BD$55,16,FALSE),D484=4,VLOOKUP(H484,[1]Film_Workers!$B$2:$BD$55,17,FALSE),D484=5,VLOOKUP(H484,[1]Film_Workers!$B$2:$BD$55,18,FALSE),D484=6,VLOOKUP(H484,[1]Film_Workers!$B$2:$BD$55,19,FALSE),D484=7,VLOOKUP(H484,[1]Film_Workers!$B$2:$BD$55,20,FALSE),D484=8,VLOOKUP(H484,[1]Film_Workers!$B$2:$BD$55,21,FALSE),D484=9,VLOOKUP(H484,[1]Film_Workers!$B$2:$BD$55,22,FALSE),D484=10,VLOOKUP(H484,[1]Film_Workers!$B$2:$BD$55,23,FALSE),D484=11,VLOOKUP(H484,[1]Film_Workers!$B$2:$BD$55,24,FALSE),D484=12,VLOOKUP(H484,[1]Film_Workers!$B$2:$BD$55,25,FALSE)),C484=2016,_xlfn.IFS(D484=1,VLOOKUP(H484,[1]Film_Workers!$B$2:$BD$55,26,FALSE),D484=2,VLOOKUP(H484,[1]Film_Workers!$B$2:$BD$55,27,FALSE),D484=3,VLOOKUP(H484,[1]Film_Workers!$B$2:$BD$55,28,FALSE),D484=4,VLOOKUP(H484,[1]Film_Workers!$B$2:$BD$55,29,FALSE),D484=5,VLOOKUP(H484,[1]Film_Workers!$B$2:$BD$55,30,FALSE),D484=6,VLOOKUP(H484,[1]Film_Workers!$B$2:$BD$55,31,FALSE),D484=7,VLOOKUP(H484,[1]Film_Workers!$B$2:$BD$55,32,FALSE),D484=8,VLOOKUP(H484,[1]Film_Workers!$B$2:$BD$55,33,FALSE),D484=9,VLOOKUP(H484,[1]Film_Workers!$B$2:$BD$55,34,FALSE),D484=10,VLOOKUP(H484,[1]Film_Workers!$B$2:$BD$55,35,FALSE),D484=11,VLOOKUP(H484,[1]Film_Workers!$B$2:$BD$55,36,FALSE),D484=12,VLOOKUP(H484,[1]Film_Workers!$B$2:$BD$55,37,FALSE)),C484=2017,_xlfn.IFS(D484=1,VLOOKUP(H484,[1]Film_Workers!$B$2:$BD$55,38,FALSE),D484=2,VLOOKUP(H484,[1]Film_Workers!$B$2:$BD$55,39,FALSE),D484=3,VLOOKUP(H484,[1]Film_Workers!$B$2:$BD$55,40,FALSE),D484=4,VLOOKUP(H484,[1]Film_Workers!$B$2:$BD$55,41,FALSE),D484=5,VLOOKUP(H484,[1]Film_Workers!$B$2:$BD$55,42,FALSE),D484=6,VLOOKUP(H484,[1]Film_Workers!$B$2:$BD$55,43,FALSE),D484=7,VLOOKUP(H484,[1]Film_Workers!$B$2:$BD$55,43,FALSE),D484=8,VLOOKUP(H484,[1]Film_Workers!$B$2:$BD$55,44,FALSE),D484=9,VLOOKUP(H484,[1]Film_Workers!$B$2:$BD$55,45,FALSE),D484=10,VLOOKUP(H484,[1]Film_Workers!$B$2:$BD$55,46,FALSE),D484=11,VLOOKUP(H484,[1]Film_Workers!$B$2:$BD$55,47,FALSE),D484=12,VLOOKUP(H484,[1]Film_Workers!$B$2:$BD$55,48)),C484=2018,_xlfn.IFS(D484=1,VLOOKUP(H484,[1]Film_Workers!$B$2:$BD$55,49,FALSE),D484=2,VLOOKUP(H484,[1]Film_Workers!$B$2:$BD$55,50,FALSE),D484=3,VLOOKUP(H484,[1]Film_Workers!$B$2:$BD$55,51,FALSE),D484=4,VLOOKUP(H484,[1]Film_Workers!$B$2:$BD$55,52,FALSE),D484=5,VLOOKUP(H484,[1]Film_Workers!$B$2:$BD$55,53,FALSE),D484=6,VLOOKUP(H484,[1]Film_Workers!$B$2:$BD$55,54)))</f>
        <v>0</v>
      </c>
      <c r="W484">
        <f>_xlfn.IFS(C484=2014,_xlfn.IFS(D484=1,VLOOKUP(H484,[1]Priv_Workers!$B$2:$BD$55,2,FALSE),D484=2,VLOOKUP(H484,[1]Priv_Workers!$B$2:$BD$55,3,FALSE),D484=3,VLOOKUP(H484,[1]Priv_Workers!$B$2:$BD$55,4,FALSE),D484=4,VLOOKUP(H484,[1]Priv_Workers!$B$2:$BD$55,5,FALSE),D484=5,VLOOKUP(H484,[1]Priv_Workers!$B$2:$BD$55,6,FALSE),D484=6,VLOOKUP(H484,[1]Priv_Workers!$B$2:$BD$55,7,FALSE),D484=7,VLOOKUP(H484,[1]Priv_Workers!$B$2:$BD$55,8,FALSE),D484=8,VLOOKUP(H484,[1]Priv_Workers!$B$2:$BD$55,9,FALSE),D484=9,VLOOKUP(H484,[1]Priv_Workers!$B$2:$BD$55,10,FALSE),D484=10,VLOOKUP(H484,[1]Priv_Workers!$B$2:$BD$55,11,FALSE),D484=11,VLOOKUP(H484,[1]Priv_Workers!$B$2:$BD$55,12,FALSE),D484=12,VLOOKUP(H484,[1]Priv_Workers!$B$2:$BD$55,13,FALSE)),C484=2015,_xlfn.IFS(D484=1,VLOOKUP(H484,[1]Priv_Workers!$B$2:$BD$55,14,FALSE),D484=2,VLOOKUP(H484,[1]Priv_Workers!$B$2:$BD$55,15,FALSE),D484=3,VLOOKUP(H484,[1]Priv_Workers!$B$2:$BD$55,16,FALSE),D484=4,VLOOKUP(H484,[1]Priv_Workers!$B$2:$BD$55,17,FALSE),D484=5,VLOOKUP(H484,[1]Priv_Workers!$B$2:$BD$55,18,FALSE),D484=6,VLOOKUP(H484,[1]Priv_Workers!$B$2:$BD$55,19,FALSE),D484=7,VLOOKUP(H484,[1]Priv_Workers!$B$2:$BD$55,20,FALSE),D484=8,VLOOKUP(H484,[1]Priv_Workers!$B$2:$BD$55,21,FALSE),D484=9,VLOOKUP(H484,[1]Priv_Workers!$B$2:$BD$55,22,FALSE),D484=10,VLOOKUP(H484,[1]Priv_Workers!$B$2:$BD$55,23,FALSE),D484=11,VLOOKUP(H484,[1]Priv_Workers!$B$2:$BD$55,24,FALSE),D484=12,VLOOKUP(H484,[1]Priv_Workers!$B$2:$BD$55,25,FALSE)),C484=2016,_xlfn.IFS(D484=1,VLOOKUP(H484,[1]Priv_Workers!$B$2:$BD$55,26,FALSE),D484=2,VLOOKUP(H484,[1]Priv_Workers!$B$2:$BD$55,27,FALSE),D484=3,VLOOKUP(H484,[1]Priv_Workers!$B$2:$BD$55,28,FALSE),D484=4,VLOOKUP(H484,[1]Priv_Workers!$B$2:$BD$55,29,FALSE),D484=5,VLOOKUP(H484,[1]Priv_Workers!$B$2:$BD$55,30,FALSE),D484=6,VLOOKUP(H484,[1]Priv_Workers!$B$2:$BD$55,31,FALSE),D484=7,VLOOKUP(H484,[1]Priv_Workers!$B$2:$BD$55,32,FALSE),D484=8,VLOOKUP(H484,[1]Priv_Workers!$B$2:$BD$55,33,FALSE),D484=9,VLOOKUP(H484,[1]Priv_Workers!$B$2:$BD$55,34,FALSE),D484=10,VLOOKUP(H484,[1]Priv_Workers!$B$2:$BD$55,35,FALSE),D484=11,VLOOKUP(H484,[1]Priv_Workers!$B$2:$BD$55,36,FALSE),D484=12,VLOOKUP(H484,[1]Priv_Workers!$B$2:$BD$55,37,FALSE)),C484=2017,_xlfn.IFS(D484=1,VLOOKUP(H484,[1]Priv_Workers!$B$2:$BD$55,38,FALSE),D484=2,VLOOKUP(H484,[1]Priv_Workers!$B$2:$BD$55,39,FALSE),D484=3,VLOOKUP(H484,[1]Priv_Workers!$B$2:$BD$55,40,FALSE),D484=4,VLOOKUP(H484,[1]Priv_Workers!$B$2:$BD$55,41,FALSE),D484=5,VLOOKUP(H484,[1]Priv_Workers!$B$2:$BD$55,42,FALSE),D484=6,VLOOKUP(H484,[1]Priv_Workers!$B$2:$BD$55,43,FALSE),D484=7,VLOOKUP(H484,[1]Priv_Workers!$B$2:$BD$55,43,FALSE),D484=8,VLOOKUP(H484,[1]Priv_Workers!$B$2:$BD$55,44,FALSE),D484=9,VLOOKUP(H484,[1]Priv_Workers!$B$2:$BD$55,45,FALSE),D484=10,VLOOKUP(H484,[1]Priv_Workers!$B$2:$BD$55,46,FALSE),D484=11,VLOOKUP(H484,[1]Priv_Workers!$B$2:$BD$55,47,FALSE),D484=12,VLOOKUP(H484,[1]Priv_Workers!$B$2:$BD$55,48)),C484=2018,_xlfn.IFS(D484=1,VLOOKUP(H484,[1]Priv_Workers!$B$2:$BD$55,49,FALSE),D484=2,VLOOKUP(H484,[1]Priv_Workers!$B$2:$BD$55,50,FALSE),D484=3,VLOOKUP(H484,[1]Priv_Workers!$B$2:$BD$55,51,FALSE),D484=4,VLOOKUP(H484,[1]Priv_Workers!$B$2:$BD$55,52,FALSE),D484=5,VLOOKUP(H484,[1]Priv_Workers!$B$2:$BD$55,53,FALSE),D484=6,VLOOKUP(H484,[1]Priv_Workers!$B$2:$BD$55,54)))</f>
        <v>0</v>
      </c>
      <c r="X484" s="3" t="e">
        <f t="shared" si="59"/>
        <v>#DIV/0!</v>
      </c>
      <c r="Y484" s="2">
        <f>_xlfn.IFS(C484=2014, _xlfn.IFS(E484=1, VLOOKUP(H484, [1]Wage_Info!$B$2:$AH$55, 2, FALSE), E484=2, VLOOKUP(H484, [1]Wage_Info!$B$2:$AH$55, 3, FALSE), E484=3, VLOOKUP(H484, [1]Wage_Info!$B$2:$AH$55, 4, FALSE), E484=4, VLOOKUP(H484, [1]Wage_Info!$B$2:$AH$55, 5, FALSE)), C484=2015, _xlfn.IFS(E484=1, VLOOKUP(H484, [1]Wage_Info!$B$2:$AH$55, 6, FALSE), E484=2, VLOOKUP(H484, [1]Wage_Info!$B$2:$AH$55, 7, FALSE), E484=3, VLOOKUP(H484, [1]Wage_Info!$B$2:$AH$55, 8, FALSE), E484=4, VLOOKUP(H484, [1]Wage_Info!$B$2:$AH$55, 9, FALSE)), C484=2016, _xlfn.IFS(E484=1, VLOOKUP(H484, [1]Wage_Info!$B$2:$AH$55, 10, FALSE), E484=2, VLOOKUP(H484, [1]Wage_Info!$B$2:$AH$55, 11, FALSE), E484=3, VLOOKUP(H484, [1]Wage_Info!$B$2:$AH$55, 12, FALSE), E484=4, VLOOKUP(H484, [1]Wage_Info!$B$2:$AH$55, 13, FALSE)), C484=2017, _xlfn.IFS(E484=1, VLOOKUP(H484, [1]Wage_Info!$B$2:$AH$55, 14, FALSE), E484=2, VLOOKUP(H484, [1]Wage_Info!$B$2:$AH$55, 15, FALSE), E484=3, VLOOKUP(H484, [1]Wage_Info!$B$2:$AH$55, 16, FALSE), E484=4, VLOOKUP(H484, [1]Wage_Info!$B$2:$AH$55, 17, FALSE)), C484 = 2018, _xlfn.IFS(E484=1, VLOOKUP(H484, [1]Wage_Info!$B$2:$AH$55, 18, FALSE), E484=3, VLOOKUP(H484, [1]Wage_Info!$B$2:$AH$55, 19, FALSE)))</f>
        <v>0</v>
      </c>
      <c r="Z484" s="2">
        <f>_xlfn.IFS(C484=2014, _xlfn.IFS(E484=1, VLOOKUP(H484, [1]Wage_Info!$B$2:$AL$55, 20, FALSE), E484=2, VLOOKUP(H484, [1]Wage_Info!$B$2:$AL$55, 21, FALSE), E484=3, VLOOKUP(H484, [1]Wage_Info!$B$2:$AL$55, 22, FALSE), E484=4, VLOOKUP(H484, [1]Wage_Info!$B$2:$AL$55, 23, FALSE)), C484=2015, _xlfn.IFS(E484=1, VLOOKUP(H484, [1]Wage_Info!$B$2:$AL$55, 24, FALSE), E484=2, VLOOKUP(H484, [1]Wage_Info!$B$2:$AL$55, 25, FALSE), E484=3, VLOOKUP(H484, [1]Wage_Info!$B$2:$AL$55, 26, FALSE), E484=4, VLOOKUP(H484, [1]Wage_Info!$B$2:$AL$55, 27, FALSE)), C484=2016, _xlfn.IFS(E484=1, VLOOKUP(H484, [1]Wage_Info!$B$2:$AL$55, 28, FALSE), E484=2, VLOOKUP(H484, [1]Wage_Info!$B$2:$AL$55, 29, FALSE), E484=3, VLOOKUP(H484, [1]Wage_Info!$B$2:$AL$55, 30, FALSE), E484=4, VLOOKUP(H484, [1]Wage_Info!$B$2:$AL$55, 31, FALSE)), C484=2017, _xlfn.IFS(E484=1, VLOOKUP(H484, [1]Wage_Info!$B$2:$AL$55, 32, FALSE), E484=2, VLOOKUP(H484, [1]Wage_Info!$B$2:$AL$55, 33, FALSE), E484=3, VLOOKUP(H484, [1]Wage_Info!$B$2:$AL$55, 34, FALSE), E484=4, VLOOKUP(H484, [1]Wage_Info!$B$2:$AL$55, 35, FALSE)), C484 = 2018, _xlfn.IFS(E484=1, VLOOKUP(H484, [1]Wage_Info!$B$2:$AL$55, 36, FALSE), E484=2, VLOOKUP(H484, [1]Wage_Info!$B$2:$AL$55, 37, FALSE)))</f>
        <v>0</v>
      </c>
      <c r="AA484" s="4" t="e">
        <f t="shared" si="60"/>
        <v>#DIV/0!</v>
      </c>
      <c r="AB484">
        <f>[1]Key!C484</f>
        <v>1</v>
      </c>
      <c r="AC484">
        <f t="shared" si="61"/>
        <v>0</v>
      </c>
      <c r="AD484">
        <f t="shared" si="62"/>
        <v>0</v>
      </c>
      <c r="AE484">
        <f t="shared" si="63"/>
        <v>0</v>
      </c>
      <c r="AF484">
        <f>[1]Key!D484</f>
        <v>0</v>
      </c>
    </row>
    <row r="485" spans="1:32" x14ac:dyDescent="0.3">
      <c r="A485">
        <v>484</v>
      </c>
      <c r="B485">
        <v>28</v>
      </c>
      <c r="C485">
        <v>2017</v>
      </c>
      <c r="D485">
        <v>1</v>
      </c>
      <c r="E485">
        <f t="shared" si="56"/>
        <v>1</v>
      </c>
      <c r="F485">
        <v>2018</v>
      </c>
      <c r="G485" t="s">
        <v>62</v>
      </c>
      <c r="H485" s="1">
        <f>VALUE(IF(G485="foreign",53,SUBSTITUTE(G485,G485,VLOOKUP(G485,[1]Key!$G$2:$H$55,2,))))</f>
        <v>53</v>
      </c>
      <c r="I485" t="s">
        <v>32</v>
      </c>
      <c r="J485">
        <f>VALUE(_xlfn.IFS(I485="foreign",53,I485="fictional",54, I485="unspecified", 55, NOT(OR(I485="foreign",I485="fictional")),SUBSTITUTE(I485,I485,VLOOKUP(I485,[1]Key!$G$2:$H$55,2,))))</f>
        <v>53</v>
      </c>
      <c r="K485">
        <f t="shared" si="57"/>
        <v>1</v>
      </c>
      <c r="L485">
        <f>VLOOKUP(H485, [1]Key!$H$2:$K$54, 2)</f>
        <v>0</v>
      </c>
      <c r="M485">
        <f>VLOOKUP(J485, [1]Key!$H$2:$K$54, 2)</f>
        <v>0</v>
      </c>
      <c r="N485">
        <f>VLOOKUP("*"&amp;G485&amp;"*",[1]Key!$N$2:$O$6,2,FALSE)</f>
        <v>0</v>
      </c>
      <c r="O485">
        <f>VLOOKUP("*"&amp;G485&amp;"*",[1]Key!$R$2:$S$11,2,FALSE)</f>
        <v>0</v>
      </c>
      <c r="P485">
        <v>3854</v>
      </c>
      <c r="Q485" s="2">
        <v>106000000</v>
      </c>
      <c r="R485" t="s">
        <v>37</v>
      </c>
      <c r="S485">
        <f>VLOOKUP(R485, [1]Key!$U$2:$V$27, 2, FALSE)</f>
        <v>3</v>
      </c>
      <c r="T485">
        <f t="shared" si="58"/>
        <v>0</v>
      </c>
      <c r="U485">
        <f>_xlfn.IFS(C485=2018, VLOOKUP(H485, '[1]State Pop'!$B$2:$G$55,6),C485=2017, VLOOKUP(H485, '[1]State Pop'!$B$2:$F$55,5),C485=2016, VLOOKUP(H485, '[1]State Pop'!$B$2:$F$55,4), C485=2015, VLOOKUP(H485, '[1]State Pop'!$B$2:$F$55,3), C485=2014, VLOOKUP(H485, '[1]State Pop'!$B$2:$F$55,2))</f>
        <v>0</v>
      </c>
      <c r="V485">
        <f>_xlfn.IFS(C485=2014,_xlfn.IFS(D485=1,VLOOKUP(H485,[1]Film_Workers!$B$2:$BD$55,2,FALSE),D485=2,VLOOKUP(H485,[1]Film_Workers!$B$2:$BD$55,3,FALSE),D485=3,VLOOKUP(H485,[1]Film_Workers!$B$2:$BD$55,4,FALSE),D485=4,VLOOKUP(H485,[1]Film_Workers!$B$2:$BD$55,5,FALSE),D485=5,VLOOKUP(H485,[1]Film_Workers!$B$2:$BD$55,6,FALSE),D485=6,VLOOKUP(H485,[1]Film_Workers!$B$2:$BD$55,7,FALSE),D485=7,VLOOKUP(H485,[1]Film_Workers!$B$2:$BD$55,8,FALSE),D485=8,VLOOKUP(H485,[1]Film_Workers!$B$2:$BD$55,9,FALSE),D485=9,VLOOKUP(H485,[1]Film_Workers!$B$2:$BD$55,10,FALSE),D485=10,VLOOKUP(H485,[1]Film_Workers!$B$2:$BD$55,11,FALSE),D485=11,VLOOKUP(H485,[1]Film_Workers!$B$2:$BD$55,12,FALSE),D485=12,VLOOKUP(H485,[1]Film_Workers!$B$2:$BD$55,13,FALSE)),C485=2015,_xlfn.IFS(D485=1,VLOOKUP(H485,[1]Film_Workers!$B$2:$BD$55,14,FALSE),D485=2,VLOOKUP(H485,[1]Film_Workers!$B$2:$BD$55,15,FALSE),D485=3,VLOOKUP(H485,[1]Film_Workers!$B$2:$BD$55,16,FALSE),D485=4,VLOOKUP(H485,[1]Film_Workers!$B$2:$BD$55,17,FALSE),D485=5,VLOOKUP(H485,[1]Film_Workers!$B$2:$BD$55,18,FALSE),D485=6,VLOOKUP(H485,[1]Film_Workers!$B$2:$BD$55,19,FALSE),D485=7,VLOOKUP(H485,[1]Film_Workers!$B$2:$BD$55,20,FALSE),D485=8,VLOOKUP(H485,[1]Film_Workers!$B$2:$BD$55,21,FALSE),D485=9,VLOOKUP(H485,[1]Film_Workers!$B$2:$BD$55,22,FALSE),D485=10,VLOOKUP(H485,[1]Film_Workers!$B$2:$BD$55,23,FALSE),D485=11,VLOOKUP(H485,[1]Film_Workers!$B$2:$BD$55,24,FALSE),D485=12,VLOOKUP(H485,[1]Film_Workers!$B$2:$BD$55,25,FALSE)),C485=2016,_xlfn.IFS(D485=1,VLOOKUP(H485,[1]Film_Workers!$B$2:$BD$55,26,FALSE),D485=2,VLOOKUP(H485,[1]Film_Workers!$B$2:$BD$55,27,FALSE),D485=3,VLOOKUP(H485,[1]Film_Workers!$B$2:$BD$55,28,FALSE),D485=4,VLOOKUP(H485,[1]Film_Workers!$B$2:$BD$55,29,FALSE),D485=5,VLOOKUP(H485,[1]Film_Workers!$B$2:$BD$55,30,FALSE),D485=6,VLOOKUP(H485,[1]Film_Workers!$B$2:$BD$55,31,FALSE),D485=7,VLOOKUP(H485,[1]Film_Workers!$B$2:$BD$55,32,FALSE),D485=8,VLOOKUP(H485,[1]Film_Workers!$B$2:$BD$55,33,FALSE),D485=9,VLOOKUP(H485,[1]Film_Workers!$B$2:$BD$55,34,FALSE),D485=10,VLOOKUP(H485,[1]Film_Workers!$B$2:$BD$55,35,FALSE),D485=11,VLOOKUP(H485,[1]Film_Workers!$B$2:$BD$55,36,FALSE),D485=12,VLOOKUP(H485,[1]Film_Workers!$B$2:$BD$55,37,FALSE)),C485=2017,_xlfn.IFS(D485=1,VLOOKUP(H485,[1]Film_Workers!$B$2:$BD$55,38,FALSE),D485=2,VLOOKUP(H485,[1]Film_Workers!$B$2:$BD$55,39,FALSE),D485=3,VLOOKUP(H485,[1]Film_Workers!$B$2:$BD$55,40,FALSE),D485=4,VLOOKUP(H485,[1]Film_Workers!$B$2:$BD$55,41,FALSE),D485=5,VLOOKUP(H485,[1]Film_Workers!$B$2:$BD$55,42,FALSE),D485=6,VLOOKUP(H485,[1]Film_Workers!$B$2:$BD$55,43,FALSE),D485=7,VLOOKUP(H485,[1]Film_Workers!$B$2:$BD$55,43,FALSE),D485=8,VLOOKUP(H485,[1]Film_Workers!$B$2:$BD$55,44,FALSE),D485=9,VLOOKUP(H485,[1]Film_Workers!$B$2:$BD$55,45,FALSE),D485=10,VLOOKUP(H485,[1]Film_Workers!$B$2:$BD$55,46,FALSE),D485=11,VLOOKUP(H485,[1]Film_Workers!$B$2:$BD$55,47,FALSE),D485=12,VLOOKUP(H485,[1]Film_Workers!$B$2:$BD$55,48)),C485=2018,_xlfn.IFS(D485=1,VLOOKUP(H485,[1]Film_Workers!$B$2:$BD$55,49,FALSE),D485=2,VLOOKUP(H485,[1]Film_Workers!$B$2:$BD$55,50,FALSE),D485=3,VLOOKUP(H485,[1]Film_Workers!$B$2:$BD$55,51,FALSE),D485=4,VLOOKUP(H485,[1]Film_Workers!$B$2:$BD$55,52,FALSE),D485=5,VLOOKUP(H485,[1]Film_Workers!$B$2:$BD$55,53,FALSE),D485=6,VLOOKUP(H485,[1]Film_Workers!$B$2:$BD$55,54)))</f>
        <v>0</v>
      </c>
      <c r="W485">
        <f>_xlfn.IFS(C485=2014,_xlfn.IFS(D485=1,VLOOKUP(H485,[1]Priv_Workers!$B$2:$BD$55,2,FALSE),D485=2,VLOOKUP(H485,[1]Priv_Workers!$B$2:$BD$55,3,FALSE),D485=3,VLOOKUP(H485,[1]Priv_Workers!$B$2:$BD$55,4,FALSE),D485=4,VLOOKUP(H485,[1]Priv_Workers!$B$2:$BD$55,5,FALSE),D485=5,VLOOKUP(H485,[1]Priv_Workers!$B$2:$BD$55,6,FALSE),D485=6,VLOOKUP(H485,[1]Priv_Workers!$B$2:$BD$55,7,FALSE),D485=7,VLOOKUP(H485,[1]Priv_Workers!$B$2:$BD$55,8,FALSE),D485=8,VLOOKUP(H485,[1]Priv_Workers!$B$2:$BD$55,9,FALSE),D485=9,VLOOKUP(H485,[1]Priv_Workers!$B$2:$BD$55,10,FALSE),D485=10,VLOOKUP(H485,[1]Priv_Workers!$B$2:$BD$55,11,FALSE),D485=11,VLOOKUP(H485,[1]Priv_Workers!$B$2:$BD$55,12,FALSE),D485=12,VLOOKUP(H485,[1]Priv_Workers!$B$2:$BD$55,13,FALSE)),C485=2015,_xlfn.IFS(D485=1,VLOOKUP(H485,[1]Priv_Workers!$B$2:$BD$55,14,FALSE),D485=2,VLOOKUP(H485,[1]Priv_Workers!$B$2:$BD$55,15,FALSE),D485=3,VLOOKUP(H485,[1]Priv_Workers!$B$2:$BD$55,16,FALSE),D485=4,VLOOKUP(H485,[1]Priv_Workers!$B$2:$BD$55,17,FALSE),D485=5,VLOOKUP(H485,[1]Priv_Workers!$B$2:$BD$55,18,FALSE),D485=6,VLOOKUP(H485,[1]Priv_Workers!$B$2:$BD$55,19,FALSE),D485=7,VLOOKUP(H485,[1]Priv_Workers!$B$2:$BD$55,20,FALSE),D485=8,VLOOKUP(H485,[1]Priv_Workers!$B$2:$BD$55,21,FALSE),D485=9,VLOOKUP(H485,[1]Priv_Workers!$B$2:$BD$55,22,FALSE),D485=10,VLOOKUP(H485,[1]Priv_Workers!$B$2:$BD$55,23,FALSE),D485=11,VLOOKUP(H485,[1]Priv_Workers!$B$2:$BD$55,24,FALSE),D485=12,VLOOKUP(H485,[1]Priv_Workers!$B$2:$BD$55,25,FALSE)),C485=2016,_xlfn.IFS(D485=1,VLOOKUP(H485,[1]Priv_Workers!$B$2:$BD$55,26,FALSE),D485=2,VLOOKUP(H485,[1]Priv_Workers!$B$2:$BD$55,27,FALSE),D485=3,VLOOKUP(H485,[1]Priv_Workers!$B$2:$BD$55,28,FALSE),D485=4,VLOOKUP(H485,[1]Priv_Workers!$B$2:$BD$55,29,FALSE),D485=5,VLOOKUP(H485,[1]Priv_Workers!$B$2:$BD$55,30,FALSE),D485=6,VLOOKUP(H485,[1]Priv_Workers!$B$2:$BD$55,31,FALSE),D485=7,VLOOKUP(H485,[1]Priv_Workers!$B$2:$BD$55,32,FALSE),D485=8,VLOOKUP(H485,[1]Priv_Workers!$B$2:$BD$55,33,FALSE),D485=9,VLOOKUP(H485,[1]Priv_Workers!$B$2:$BD$55,34,FALSE),D485=10,VLOOKUP(H485,[1]Priv_Workers!$B$2:$BD$55,35,FALSE),D485=11,VLOOKUP(H485,[1]Priv_Workers!$B$2:$BD$55,36,FALSE),D485=12,VLOOKUP(H485,[1]Priv_Workers!$B$2:$BD$55,37,FALSE)),C485=2017,_xlfn.IFS(D485=1,VLOOKUP(H485,[1]Priv_Workers!$B$2:$BD$55,38,FALSE),D485=2,VLOOKUP(H485,[1]Priv_Workers!$B$2:$BD$55,39,FALSE),D485=3,VLOOKUP(H485,[1]Priv_Workers!$B$2:$BD$55,40,FALSE),D485=4,VLOOKUP(H485,[1]Priv_Workers!$B$2:$BD$55,41,FALSE),D485=5,VLOOKUP(H485,[1]Priv_Workers!$B$2:$BD$55,42,FALSE),D485=6,VLOOKUP(H485,[1]Priv_Workers!$B$2:$BD$55,43,FALSE),D485=7,VLOOKUP(H485,[1]Priv_Workers!$B$2:$BD$55,43,FALSE),D485=8,VLOOKUP(H485,[1]Priv_Workers!$B$2:$BD$55,44,FALSE),D485=9,VLOOKUP(H485,[1]Priv_Workers!$B$2:$BD$55,45,FALSE),D485=10,VLOOKUP(H485,[1]Priv_Workers!$B$2:$BD$55,46,FALSE),D485=11,VLOOKUP(H485,[1]Priv_Workers!$B$2:$BD$55,47,FALSE),D485=12,VLOOKUP(H485,[1]Priv_Workers!$B$2:$BD$55,48)),C485=2018,_xlfn.IFS(D485=1,VLOOKUP(H485,[1]Priv_Workers!$B$2:$BD$55,49,FALSE),D485=2,VLOOKUP(H485,[1]Priv_Workers!$B$2:$BD$55,50,FALSE),D485=3,VLOOKUP(H485,[1]Priv_Workers!$B$2:$BD$55,51,FALSE),D485=4,VLOOKUP(H485,[1]Priv_Workers!$B$2:$BD$55,52,FALSE),D485=5,VLOOKUP(H485,[1]Priv_Workers!$B$2:$BD$55,53,FALSE),D485=6,VLOOKUP(H485,[1]Priv_Workers!$B$2:$BD$55,54)))</f>
        <v>0</v>
      </c>
      <c r="X485" s="3" t="e">
        <f t="shared" si="59"/>
        <v>#DIV/0!</v>
      </c>
      <c r="Y485" s="2">
        <f>_xlfn.IFS(C485=2014, _xlfn.IFS(E485=1, VLOOKUP(H485, [1]Wage_Info!$B$2:$AH$55, 2, FALSE), E485=2, VLOOKUP(H485, [1]Wage_Info!$B$2:$AH$55, 3, FALSE), E485=3, VLOOKUP(H485, [1]Wage_Info!$B$2:$AH$55, 4, FALSE), E485=4, VLOOKUP(H485, [1]Wage_Info!$B$2:$AH$55, 5, FALSE)), C485=2015, _xlfn.IFS(E485=1, VLOOKUP(H485, [1]Wage_Info!$B$2:$AH$55, 6, FALSE), E485=2, VLOOKUP(H485, [1]Wage_Info!$B$2:$AH$55, 7, FALSE), E485=3, VLOOKUP(H485, [1]Wage_Info!$B$2:$AH$55, 8, FALSE), E485=4, VLOOKUP(H485, [1]Wage_Info!$B$2:$AH$55, 9, FALSE)), C485=2016, _xlfn.IFS(E485=1, VLOOKUP(H485, [1]Wage_Info!$B$2:$AH$55, 10, FALSE), E485=2, VLOOKUP(H485, [1]Wage_Info!$B$2:$AH$55, 11, FALSE), E485=3, VLOOKUP(H485, [1]Wage_Info!$B$2:$AH$55, 12, FALSE), E485=4, VLOOKUP(H485, [1]Wage_Info!$B$2:$AH$55, 13, FALSE)), C485=2017, _xlfn.IFS(E485=1, VLOOKUP(H485, [1]Wage_Info!$B$2:$AH$55, 14, FALSE), E485=2, VLOOKUP(H485, [1]Wage_Info!$B$2:$AH$55, 15, FALSE), E485=3, VLOOKUP(H485, [1]Wage_Info!$B$2:$AH$55, 16, FALSE), E485=4, VLOOKUP(H485, [1]Wage_Info!$B$2:$AH$55, 17, FALSE)), C485 = 2018, _xlfn.IFS(E485=1, VLOOKUP(H485, [1]Wage_Info!$B$2:$AH$55, 18, FALSE), E485=3, VLOOKUP(H485, [1]Wage_Info!$B$2:$AH$55, 19, FALSE)))</f>
        <v>0</v>
      </c>
      <c r="Z485" s="2">
        <f>_xlfn.IFS(C485=2014, _xlfn.IFS(E485=1, VLOOKUP(H485, [1]Wage_Info!$B$2:$AL$55, 20, FALSE), E485=2, VLOOKUP(H485, [1]Wage_Info!$B$2:$AL$55, 21, FALSE), E485=3, VLOOKUP(H485, [1]Wage_Info!$B$2:$AL$55, 22, FALSE), E485=4, VLOOKUP(H485, [1]Wage_Info!$B$2:$AL$55, 23, FALSE)), C485=2015, _xlfn.IFS(E485=1, VLOOKUP(H485, [1]Wage_Info!$B$2:$AL$55, 24, FALSE), E485=2, VLOOKUP(H485, [1]Wage_Info!$B$2:$AL$55, 25, FALSE), E485=3, VLOOKUP(H485, [1]Wage_Info!$B$2:$AL$55, 26, FALSE), E485=4, VLOOKUP(H485, [1]Wage_Info!$B$2:$AL$55, 27, FALSE)), C485=2016, _xlfn.IFS(E485=1, VLOOKUP(H485, [1]Wage_Info!$B$2:$AL$55, 28, FALSE), E485=2, VLOOKUP(H485, [1]Wage_Info!$B$2:$AL$55, 29, FALSE), E485=3, VLOOKUP(H485, [1]Wage_Info!$B$2:$AL$55, 30, FALSE), E485=4, VLOOKUP(H485, [1]Wage_Info!$B$2:$AL$55, 31, FALSE)), C485=2017, _xlfn.IFS(E485=1, VLOOKUP(H485, [1]Wage_Info!$B$2:$AL$55, 32, FALSE), E485=2, VLOOKUP(H485, [1]Wage_Info!$B$2:$AL$55, 33, FALSE), E485=3, VLOOKUP(H485, [1]Wage_Info!$B$2:$AL$55, 34, FALSE), E485=4, VLOOKUP(H485, [1]Wage_Info!$B$2:$AL$55, 35, FALSE)), C485 = 2018, _xlfn.IFS(E485=1, VLOOKUP(H485, [1]Wage_Info!$B$2:$AL$55, 36, FALSE), E485=2, VLOOKUP(H485, [1]Wage_Info!$B$2:$AL$55, 37, FALSE)))</f>
        <v>0</v>
      </c>
      <c r="AA485" s="4" t="e">
        <f t="shared" si="60"/>
        <v>#DIV/0!</v>
      </c>
      <c r="AB485">
        <f>[1]Key!C485</f>
        <v>1</v>
      </c>
      <c r="AC485">
        <f t="shared" si="61"/>
        <v>0</v>
      </c>
      <c r="AD485">
        <f t="shared" si="62"/>
        <v>0</v>
      </c>
      <c r="AE485">
        <f t="shared" si="63"/>
        <v>0</v>
      </c>
      <c r="AF485">
        <f>[1]Key!D485</f>
        <v>0</v>
      </c>
    </row>
    <row r="486" spans="1:32" x14ac:dyDescent="0.3">
      <c r="A486">
        <v>485</v>
      </c>
      <c r="B486">
        <v>29</v>
      </c>
      <c r="C486">
        <v>2017</v>
      </c>
      <c r="D486">
        <v>8</v>
      </c>
      <c r="E486">
        <f t="shared" si="56"/>
        <v>3</v>
      </c>
      <c r="F486">
        <v>2018</v>
      </c>
      <c r="G486" t="s">
        <v>62</v>
      </c>
      <c r="H486" s="1">
        <f>VALUE(IF(G486="foreign",53,SUBSTITUTE(G486,G486,VLOOKUP(G486,[1]Key!$G$2:$H$55,2,))))</f>
        <v>53</v>
      </c>
      <c r="I486" t="s">
        <v>32</v>
      </c>
      <c r="J486">
        <f>VALUE(_xlfn.IFS(I486="foreign",53,I486="fictional",54, I486="unspecified", 55, NOT(OR(I486="foreign",I486="fictional")),SUBSTITUTE(I486,I486,VLOOKUP(I486,[1]Key!$G$2:$H$55,2,))))</f>
        <v>53</v>
      </c>
      <c r="K486">
        <f t="shared" si="57"/>
        <v>1</v>
      </c>
      <c r="L486">
        <f>VLOOKUP(H486, [1]Key!$H$2:$K$54, 2)</f>
        <v>0</v>
      </c>
      <c r="M486">
        <f>VLOOKUP(J486, [1]Key!$H$2:$K$54, 2)</f>
        <v>0</v>
      </c>
      <c r="N486">
        <f>VLOOKUP("*"&amp;G486&amp;"*",[1]Key!$N$2:$O$6,2,FALSE)</f>
        <v>0</v>
      </c>
      <c r="O486">
        <f>VLOOKUP("*"&amp;G486&amp;"*",[1]Key!$R$2:$S$11,2,FALSE)</f>
        <v>0</v>
      </c>
      <c r="P486">
        <v>3822</v>
      </c>
      <c r="Q486" s="2">
        <v>125000000</v>
      </c>
      <c r="R486" t="s">
        <v>33</v>
      </c>
      <c r="S486">
        <f>VLOOKUP(R486, [1]Key!$U$2:$V$27, 2, FALSE)</f>
        <v>1</v>
      </c>
      <c r="T486">
        <f t="shared" si="58"/>
        <v>0</v>
      </c>
      <c r="U486">
        <f>_xlfn.IFS(C486=2018, VLOOKUP(H486, '[1]State Pop'!$B$2:$G$55,6),C486=2017, VLOOKUP(H486, '[1]State Pop'!$B$2:$F$55,5),C486=2016, VLOOKUP(H486, '[1]State Pop'!$B$2:$F$55,4), C486=2015, VLOOKUP(H486, '[1]State Pop'!$B$2:$F$55,3), C486=2014, VLOOKUP(H486, '[1]State Pop'!$B$2:$F$55,2))</f>
        <v>0</v>
      </c>
      <c r="V486">
        <f>_xlfn.IFS(C486=2014,_xlfn.IFS(D486=1,VLOOKUP(H486,[1]Film_Workers!$B$2:$BD$55,2,FALSE),D486=2,VLOOKUP(H486,[1]Film_Workers!$B$2:$BD$55,3,FALSE),D486=3,VLOOKUP(H486,[1]Film_Workers!$B$2:$BD$55,4,FALSE),D486=4,VLOOKUP(H486,[1]Film_Workers!$B$2:$BD$55,5,FALSE),D486=5,VLOOKUP(H486,[1]Film_Workers!$B$2:$BD$55,6,FALSE),D486=6,VLOOKUP(H486,[1]Film_Workers!$B$2:$BD$55,7,FALSE),D486=7,VLOOKUP(H486,[1]Film_Workers!$B$2:$BD$55,8,FALSE),D486=8,VLOOKUP(H486,[1]Film_Workers!$B$2:$BD$55,9,FALSE),D486=9,VLOOKUP(H486,[1]Film_Workers!$B$2:$BD$55,10,FALSE),D486=10,VLOOKUP(H486,[1]Film_Workers!$B$2:$BD$55,11,FALSE),D486=11,VLOOKUP(H486,[1]Film_Workers!$B$2:$BD$55,12,FALSE),D486=12,VLOOKUP(H486,[1]Film_Workers!$B$2:$BD$55,13,FALSE)),C486=2015,_xlfn.IFS(D486=1,VLOOKUP(H486,[1]Film_Workers!$B$2:$BD$55,14,FALSE),D486=2,VLOOKUP(H486,[1]Film_Workers!$B$2:$BD$55,15,FALSE),D486=3,VLOOKUP(H486,[1]Film_Workers!$B$2:$BD$55,16,FALSE),D486=4,VLOOKUP(H486,[1]Film_Workers!$B$2:$BD$55,17,FALSE),D486=5,VLOOKUP(H486,[1]Film_Workers!$B$2:$BD$55,18,FALSE),D486=6,VLOOKUP(H486,[1]Film_Workers!$B$2:$BD$55,19,FALSE),D486=7,VLOOKUP(H486,[1]Film_Workers!$B$2:$BD$55,20,FALSE),D486=8,VLOOKUP(H486,[1]Film_Workers!$B$2:$BD$55,21,FALSE),D486=9,VLOOKUP(H486,[1]Film_Workers!$B$2:$BD$55,22,FALSE),D486=10,VLOOKUP(H486,[1]Film_Workers!$B$2:$BD$55,23,FALSE),D486=11,VLOOKUP(H486,[1]Film_Workers!$B$2:$BD$55,24,FALSE),D486=12,VLOOKUP(H486,[1]Film_Workers!$B$2:$BD$55,25,FALSE)),C486=2016,_xlfn.IFS(D486=1,VLOOKUP(H486,[1]Film_Workers!$B$2:$BD$55,26,FALSE),D486=2,VLOOKUP(H486,[1]Film_Workers!$B$2:$BD$55,27,FALSE),D486=3,VLOOKUP(H486,[1]Film_Workers!$B$2:$BD$55,28,FALSE),D486=4,VLOOKUP(H486,[1]Film_Workers!$B$2:$BD$55,29,FALSE),D486=5,VLOOKUP(H486,[1]Film_Workers!$B$2:$BD$55,30,FALSE),D486=6,VLOOKUP(H486,[1]Film_Workers!$B$2:$BD$55,31,FALSE),D486=7,VLOOKUP(H486,[1]Film_Workers!$B$2:$BD$55,32,FALSE),D486=8,VLOOKUP(H486,[1]Film_Workers!$B$2:$BD$55,33,FALSE),D486=9,VLOOKUP(H486,[1]Film_Workers!$B$2:$BD$55,34,FALSE),D486=10,VLOOKUP(H486,[1]Film_Workers!$B$2:$BD$55,35,FALSE),D486=11,VLOOKUP(H486,[1]Film_Workers!$B$2:$BD$55,36,FALSE),D486=12,VLOOKUP(H486,[1]Film_Workers!$B$2:$BD$55,37,FALSE)),C486=2017,_xlfn.IFS(D486=1,VLOOKUP(H486,[1]Film_Workers!$B$2:$BD$55,38,FALSE),D486=2,VLOOKUP(H486,[1]Film_Workers!$B$2:$BD$55,39,FALSE),D486=3,VLOOKUP(H486,[1]Film_Workers!$B$2:$BD$55,40,FALSE),D486=4,VLOOKUP(H486,[1]Film_Workers!$B$2:$BD$55,41,FALSE),D486=5,VLOOKUP(H486,[1]Film_Workers!$B$2:$BD$55,42,FALSE),D486=6,VLOOKUP(H486,[1]Film_Workers!$B$2:$BD$55,43,FALSE),D486=7,VLOOKUP(H486,[1]Film_Workers!$B$2:$BD$55,43,FALSE),D486=8,VLOOKUP(H486,[1]Film_Workers!$B$2:$BD$55,44,FALSE),D486=9,VLOOKUP(H486,[1]Film_Workers!$B$2:$BD$55,45,FALSE),D486=10,VLOOKUP(H486,[1]Film_Workers!$B$2:$BD$55,46,FALSE),D486=11,VLOOKUP(H486,[1]Film_Workers!$B$2:$BD$55,47,FALSE),D486=12,VLOOKUP(H486,[1]Film_Workers!$B$2:$BD$55,48)),C486=2018,_xlfn.IFS(D486=1,VLOOKUP(H486,[1]Film_Workers!$B$2:$BD$55,49,FALSE),D486=2,VLOOKUP(H486,[1]Film_Workers!$B$2:$BD$55,50,FALSE),D486=3,VLOOKUP(H486,[1]Film_Workers!$B$2:$BD$55,51,FALSE),D486=4,VLOOKUP(H486,[1]Film_Workers!$B$2:$BD$55,52,FALSE),D486=5,VLOOKUP(H486,[1]Film_Workers!$B$2:$BD$55,53,FALSE),D486=6,VLOOKUP(H486,[1]Film_Workers!$B$2:$BD$55,54)))</f>
        <v>0</v>
      </c>
      <c r="W486">
        <f>_xlfn.IFS(C486=2014,_xlfn.IFS(D486=1,VLOOKUP(H486,[1]Priv_Workers!$B$2:$BD$55,2,FALSE),D486=2,VLOOKUP(H486,[1]Priv_Workers!$B$2:$BD$55,3,FALSE),D486=3,VLOOKUP(H486,[1]Priv_Workers!$B$2:$BD$55,4,FALSE),D486=4,VLOOKUP(H486,[1]Priv_Workers!$B$2:$BD$55,5,FALSE),D486=5,VLOOKUP(H486,[1]Priv_Workers!$B$2:$BD$55,6,FALSE),D486=6,VLOOKUP(H486,[1]Priv_Workers!$B$2:$BD$55,7,FALSE),D486=7,VLOOKUP(H486,[1]Priv_Workers!$B$2:$BD$55,8,FALSE),D486=8,VLOOKUP(H486,[1]Priv_Workers!$B$2:$BD$55,9,FALSE),D486=9,VLOOKUP(H486,[1]Priv_Workers!$B$2:$BD$55,10,FALSE),D486=10,VLOOKUP(H486,[1]Priv_Workers!$B$2:$BD$55,11,FALSE),D486=11,VLOOKUP(H486,[1]Priv_Workers!$B$2:$BD$55,12,FALSE),D486=12,VLOOKUP(H486,[1]Priv_Workers!$B$2:$BD$55,13,FALSE)),C486=2015,_xlfn.IFS(D486=1,VLOOKUP(H486,[1]Priv_Workers!$B$2:$BD$55,14,FALSE),D486=2,VLOOKUP(H486,[1]Priv_Workers!$B$2:$BD$55,15,FALSE),D486=3,VLOOKUP(H486,[1]Priv_Workers!$B$2:$BD$55,16,FALSE),D486=4,VLOOKUP(H486,[1]Priv_Workers!$B$2:$BD$55,17,FALSE),D486=5,VLOOKUP(H486,[1]Priv_Workers!$B$2:$BD$55,18,FALSE),D486=6,VLOOKUP(H486,[1]Priv_Workers!$B$2:$BD$55,19,FALSE),D486=7,VLOOKUP(H486,[1]Priv_Workers!$B$2:$BD$55,20,FALSE),D486=8,VLOOKUP(H486,[1]Priv_Workers!$B$2:$BD$55,21,FALSE),D486=9,VLOOKUP(H486,[1]Priv_Workers!$B$2:$BD$55,22,FALSE),D486=10,VLOOKUP(H486,[1]Priv_Workers!$B$2:$BD$55,23,FALSE),D486=11,VLOOKUP(H486,[1]Priv_Workers!$B$2:$BD$55,24,FALSE),D486=12,VLOOKUP(H486,[1]Priv_Workers!$B$2:$BD$55,25,FALSE)),C486=2016,_xlfn.IFS(D486=1,VLOOKUP(H486,[1]Priv_Workers!$B$2:$BD$55,26,FALSE),D486=2,VLOOKUP(H486,[1]Priv_Workers!$B$2:$BD$55,27,FALSE),D486=3,VLOOKUP(H486,[1]Priv_Workers!$B$2:$BD$55,28,FALSE),D486=4,VLOOKUP(H486,[1]Priv_Workers!$B$2:$BD$55,29,FALSE),D486=5,VLOOKUP(H486,[1]Priv_Workers!$B$2:$BD$55,30,FALSE),D486=6,VLOOKUP(H486,[1]Priv_Workers!$B$2:$BD$55,31,FALSE),D486=7,VLOOKUP(H486,[1]Priv_Workers!$B$2:$BD$55,32,FALSE),D486=8,VLOOKUP(H486,[1]Priv_Workers!$B$2:$BD$55,33,FALSE),D486=9,VLOOKUP(H486,[1]Priv_Workers!$B$2:$BD$55,34,FALSE),D486=10,VLOOKUP(H486,[1]Priv_Workers!$B$2:$BD$55,35,FALSE),D486=11,VLOOKUP(H486,[1]Priv_Workers!$B$2:$BD$55,36,FALSE),D486=12,VLOOKUP(H486,[1]Priv_Workers!$B$2:$BD$55,37,FALSE)),C486=2017,_xlfn.IFS(D486=1,VLOOKUP(H486,[1]Priv_Workers!$B$2:$BD$55,38,FALSE),D486=2,VLOOKUP(H486,[1]Priv_Workers!$B$2:$BD$55,39,FALSE),D486=3,VLOOKUP(H486,[1]Priv_Workers!$B$2:$BD$55,40,FALSE),D486=4,VLOOKUP(H486,[1]Priv_Workers!$B$2:$BD$55,41,FALSE),D486=5,VLOOKUP(H486,[1]Priv_Workers!$B$2:$BD$55,42,FALSE),D486=6,VLOOKUP(H486,[1]Priv_Workers!$B$2:$BD$55,43,FALSE),D486=7,VLOOKUP(H486,[1]Priv_Workers!$B$2:$BD$55,43,FALSE),D486=8,VLOOKUP(H486,[1]Priv_Workers!$B$2:$BD$55,44,FALSE),D486=9,VLOOKUP(H486,[1]Priv_Workers!$B$2:$BD$55,45,FALSE),D486=10,VLOOKUP(H486,[1]Priv_Workers!$B$2:$BD$55,46,FALSE),D486=11,VLOOKUP(H486,[1]Priv_Workers!$B$2:$BD$55,47,FALSE),D486=12,VLOOKUP(H486,[1]Priv_Workers!$B$2:$BD$55,48)),C486=2018,_xlfn.IFS(D486=1,VLOOKUP(H486,[1]Priv_Workers!$B$2:$BD$55,49,FALSE),D486=2,VLOOKUP(H486,[1]Priv_Workers!$B$2:$BD$55,50,FALSE),D486=3,VLOOKUP(H486,[1]Priv_Workers!$B$2:$BD$55,51,FALSE),D486=4,VLOOKUP(H486,[1]Priv_Workers!$B$2:$BD$55,52,FALSE),D486=5,VLOOKUP(H486,[1]Priv_Workers!$B$2:$BD$55,53,FALSE),D486=6,VLOOKUP(H486,[1]Priv_Workers!$B$2:$BD$55,54)))</f>
        <v>0</v>
      </c>
      <c r="X486" s="3" t="e">
        <f t="shared" si="59"/>
        <v>#DIV/0!</v>
      </c>
      <c r="Y486" s="2">
        <f>_xlfn.IFS(C486=2014, _xlfn.IFS(E486=1, VLOOKUP(H486, [1]Wage_Info!$B$2:$AH$55, 2, FALSE), E486=2, VLOOKUP(H486, [1]Wage_Info!$B$2:$AH$55, 3, FALSE), E486=3, VLOOKUP(H486, [1]Wage_Info!$B$2:$AH$55, 4, FALSE), E486=4, VLOOKUP(H486, [1]Wage_Info!$B$2:$AH$55, 5, FALSE)), C486=2015, _xlfn.IFS(E486=1, VLOOKUP(H486, [1]Wage_Info!$B$2:$AH$55, 6, FALSE), E486=2, VLOOKUP(H486, [1]Wage_Info!$B$2:$AH$55, 7, FALSE), E486=3, VLOOKUP(H486, [1]Wage_Info!$B$2:$AH$55, 8, FALSE), E486=4, VLOOKUP(H486, [1]Wage_Info!$B$2:$AH$55, 9, FALSE)), C486=2016, _xlfn.IFS(E486=1, VLOOKUP(H486, [1]Wage_Info!$B$2:$AH$55, 10, FALSE), E486=2, VLOOKUP(H486, [1]Wage_Info!$B$2:$AH$55, 11, FALSE), E486=3, VLOOKUP(H486, [1]Wage_Info!$B$2:$AH$55, 12, FALSE), E486=4, VLOOKUP(H486, [1]Wage_Info!$B$2:$AH$55, 13, FALSE)), C486=2017, _xlfn.IFS(E486=1, VLOOKUP(H486, [1]Wage_Info!$B$2:$AH$55, 14, FALSE), E486=2, VLOOKUP(H486, [1]Wage_Info!$B$2:$AH$55, 15, FALSE), E486=3, VLOOKUP(H486, [1]Wage_Info!$B$2:$AH$55, 16, FALSE), E486=4, VLOOKUP(H486, [1]Wage_Info!$B$2:$AH$55, 17, FALSE)), C486 = 2018, _xlfn.IFS(E486=1, VLOOKUP(H486, [1]Wage_Info!$B$2:$AH$55, 18, FALSE), E486=3, VLOOKUP(H486, [1]Wage_Info!$B$2:$AH$55, 19, FALSE)))</f>
        <v>0</v>
      </c>
      <c r="Z486" s="2">
        <f>_xlfn.IFS(C486=2014, _xlfn.IFS(E486=1, VLOOKUP(H486, [1]Wage_Info!$B$2:$AL$55, 20, FALSE), E486=2, VLOOKUP(H486, [1]Wage_Info!$B$2:$AL$55, 21, FALSE), E486=3, VLOOKUP(H486, [1]Wage_Info!$B$2:$AL$55, 22, FALSE), E486=4, VLOOKUP(H486, [1]Wage_Info!$B$2:$AL$55, 23, FALSE)), C486=2015, _xlfn.IFS(E486=1, VLOOKUP(H486, [1]Wage_Info!$B$2:$AL$55, 24, FALSE), E486=2, VLOOKUP(H486, [1]Wage_Info!$B$2:$AL$55, 25, FALSE), E486=3, VLOOKUP(H486, [1]Wage_Info!$B$2:$AL$55, 26, FALSE), E486=4, VLOOKUP(H486, [1]Wage_Info!$B$2:$AL$55, 27, FALSE)), C486=2016, _xlfn.IFS(E486=1, VLOOKUP(H486, [1]Wage_Info!$B$2:$AL$55, 28, FALSE), E486=2, VLOOKUP(H486, [1]Wage_Info!$B$2:$AL$55, 29, FALSE), E486=3, VLOOKUP(H486, [1]Wage_Info!$B$2:$AL$55, 30, FALSE), E486=4, VLOOKUP(H486, [1]Wage_Info!$B$2:$AL$55, 31, FALSE)), C486=2017, _xlfn.IFS(E486=1, VLOOKUP(H486, [1]Wage_Info!$B$2:$AL$55, 32, FALSE), E486=2, VLOOKUP(H486, [1]Wage_Info!$B$2:$AL$55, 33, FALSE), E486=3, VLOOKUP(H486, [1]Wage_Info!$B$2:$AL$55, 34, FALSE), E486=4, VLOOKUP(H486, [1]Wage_Info!$B$2:$AL$55, 35, FALSE)), C486 = 2018, _xlfn.IFS(E486=1, VLOOKUP(H486, [1]Wage_Info!$B$2:$AL$55, 36, FALSE), E486=2, VLOOKUP(H486, [1]Wage_Info!$B$2:$AL$55, 37, FALSE)))</f>
        <v>0</v>
      </c>
      <c r="AA486" s="4" t="e">
        <f t="shared" si="60"/>
        <v>#DIV/0!</v>
      </c>
      <c r="AB486">
        <f>[1]Key!C486</f>
        <v>1</v>
      </c>
      <c r="AC486">
        <f t="shared" si="61"/>
        <v>0</v>
      </c>
      <c r="AD486">
        <f t="shared" si="62"/>
        <v>0</v>
      </c>
      <c r="AE486">
        <f t="shared" si="63"/>
        <v>0</v>
      </c>
      <c r="AF486">
        <f>[1]Key!D486</f>
        <v>0</v>
      </c>
    </row>
    <row r="487" spans="1:32" x14ac:dyDescent="0.3">
      <c r="A487">
        <v>486</v>
      </c>
      <c r="B487">
        <v>30</v>
      </c>
      <c r="C487">
        <v>2016</v>
      </c>
      <c r="D487">
        <v>6</v>
      </c>
      <c r="E487">
        <f t="shared" si="56"/>
        <v>2</v>
      </c>
      <c r="F487">
        <v>2018</v>
      </c>
      <c r="G487" t="s">
        <v>40</v>
      </c>
      <c r="H487" s="1">
        <f>VALUE(IF(G487="foreign",53,SUBSTITUTE(G487,G487,VLOOKUP(G487,[1]Key!$G$2:$H$55,2,))))</f>
        <v>5</v>
      </c>
      <c r="I487" t="s">
        <v>64</v>
      </c>
      <c r="J487">
        <f>VALUE(_xlfn.IFS(I487="foreign",53,I487="fictional",54, I487="unspecified", 55, NOT(OR(I487="foreign",I487="fictional")),SUBSTITUTE(I487,I487,VLOOKUP(I487,[1]Key!$G$2:$H$55,2,))))</f>
        <v>33</v>
      </c>
      <c r="K487">
        <f t="shared" si="57"/>
        <v>0</v>
      </c>
      <c r="L487">
        <f>VLOOKUP(H487, [1]Key!$H$2:$K$54, 2)</f>
        <v>3</v>
      </c>
      <c r="M487">
        <f>VLOOKUP(J487, [1]Key!$H$2:$K$54, 2)</f>
        <v>3</v>
      </c>
      <c r="N487">
        <f>VLOOKUP("*"&amp;G487&amp;"*",[1]Key!$N$2:$O$6,2,FALSE)</f>
        <v>4</v>
      </c>
      <c r="O487">
        <f>VLOOKUP("*"&amp;G487&amp;"*",[1]Key!$R$2:$S$11,2,FALSE)</f>
        <v>6</v>
      </c>
      <c r="P487">
        <v>3813</v>
      </c>
      <c r="Q487" s="2">
        <v>90000000</v>
      </c>
      <c r="R487" t="s">
        <v>61</v>
      </c>
      <c r="S487">
        <f>VLOOKUP(R487, [1]Key!$U$2:$V$27, 2, FALSE)</f>
        <v>6</v>
      </c>
      <c r="T487">
        <f t="shared" si="58"/>
        <v>0</v>
      </c>
      <c r="U487">
        <f>_xlfn.IFS(C487=2018, VLOOKUP(H487, '[1]State Pop'!$B$2:$G$55,6),C487=2017, VLOOKUP(H487, '[1]State Pop'!$B$2:$F$55,5),C487=2016, VLOOKUP(H487, '[1]State Pop'!$B$2:$F$55,4), C487=2015, VLOOKUP(H487, '[1]State Pop'!$B$2:$F$55,3), C487=2014, VLOOKUP(H487, '[1]State Pop'!$B$2:$F$55,2))</f>
        <v>39296476</v>
      </c>
      <c r="V487">
        <f>_xlfn.IFS(C487=2014,_xlfn.IFS(D487=1,VLOOKUP(H487,[1]Film_Workers!$B$2:$BD$55,2,FALSE),D487=2,VLOOKUP(H487,[1]Film_Workers!$B$2:$BD$55,3,FALSE),D487=3,VLOOKUP(H487,[1]Film_Workers!$B$2:$BD$55,4,FALSE),D487=4,VLOOKUP(H487,[1]Film_Workers!$B$2:$BD$55,5,FALSE),D487=5,VLOOKUP(H487,[1]Film_Workers!$B$2:$BD$55,6,FALSE),D487=6,VLOOKUP(H487,[1]Film_Workers!$B$2:$BD$55,7,FALSE),D487=7,VLOOKUP(H487,[1]Film_Workers!$B$2:$BD$55,8,FALSE),D487=8,VLOOKUP(H487,[1]Film_Workers!$B$2:$BD$55,9,FALSE),D487=9,VLOOKUP(H487,[1]Film_Workers!$B$2:$BD$55,10,FALSE),D487=10,VLOOKUP(H487,[1]Film_Workers!$B$2:$BD$55,11,FALSE),D487=11,VLOOKUP(H487,[1]Film_Workers!$B$2:$BD$55,12,FALSE),D487=12,VLOOKUP(H487,[1]Film_Workers!$B$2:$BD$55,13,FALSE)),C487=2015,_xlfn.IFS(D487=1,VLOOKUP(H487,[1]Film_Workers!$B$2:$BD$55,14,FALSE),D487=2,VLOOKUP(H487,[1]Film_Workers!$B$2:$BD$55,15,FALSE),D487=3,VLOOKUP(H487,[1]Film_Workers!$B$2:$BD$55,16,FALSE),D487=4,VLOOKUP(H487,[1]Film_Workers!$B$2:$BD$55,17,FALSE),D487=5,VLOOKUP(H487,[1]Film_Workers!$B$2:$BD$55,18,FALSE),D487=6,VLOOKUP(H487,[1]Film_Workers!$B$2:$BD$55,19,FALSE),D487=7,VLOOKUP(H487,[1]Film_Workers!$B$2:$BD$55,20,FALSE),D487=8,VLOOKUP(H487,[1]Film_Workers!$B$2:$BD$55,21,FALSE),D487=9,VLOOKUP(H487,[1]Film_Workers!$B$2:$BD$55,22,FALSE),D487=10,VLOOKUP(H487,[1]Film_Workers!$B$2:$BD$55,23,FALSE),D487=11,VLOOKUP(H487,[1]Film_Workers!$B$2:$BD$55,24,FALSE),D487=12,VLOOKUP(H487,[1]Film_Workers!$B$2:$BD$55,25,FALSE)),C487=2016,_xlfn.IFS(D487=1,VLOOKUP(H487,[1]Film_Workers!$B$2:$BD$55,26,FALSE),D487=2,VLOOKUP(H487,[1]Film_Workers!$B$2:$BD$55,27,FALSE),D487=3,VLOOKUP(H487,[1]Film_Workers!$B$2:$BD$55,28,FALSE),D487=4,VLOOKUP(H487,[1]Film_Workers!$B$2:$BD$55,29,FALSE),D487=5,VLOOKUP(H487,[1]Film_Workers!$B$2:$BD$55,30,FALSE),D487=6,VLOOKUP(H487,[1]Film_Workers!$B$2:$BD$55,31,FALSE),D487=7,VLOOKUP(H487,[1]Film_Workers!$B$2:$BD$55,32,FALSE),D487=8,VLOOKUP(H487,[1]Film_Workers!$B$2:$BD$55,33,FALSE),D487=9,VLOOKUP(H487,[1]Film_Workers!$B$2:$BD$55,34,FALSE),D487=10,VLOOKUP(H487,[1]Film_Workers!$B$2:$BD$55,35,FALSE),D487=11,VLOOKUP(H487,[1]Film_Workers!$B$2:$BD$55,36,FALSE),D487=12,VLOOKUP(H487,[1]Film_Workers!$B$2:$BD$55,37,FALSE)),C487=2017,_xlfn.IFS(D487=1,VLOOKUP(H487,[1]Film_Workers!$B$2:$BD$55,38,FALSE),D487=2,VLOOKUP(H487,[1]Film_Workers!$B$2:$BD$55,39,FALSE),D487=3,VLOOKUP(H487,[1]Film_Workers!$B$2:$BD$55,40,FALSE),D487=4,VLOOKUP(H487,[1]Film_Workers!$B$2:$BD$55,41,FALSE),D487=5,VLOOKUP(H487,[1]Film_Workers!$B$2:$BD$55,42,FALSE),D487=6,VLOOKUP(H487,[1]Film_Workers!$B$2:$BD$55,43,FALSE),D487=7,VLOOKUP(H487,[1]Film_Workers!$B$2:$BD$55,43,FALSE),D487=8,VLOOKUP(H487,[1]Film_Workers!$B$2:$BD$55,44,FALSE),D487=9,VLOOKUP(H487,[1]Film_Workers!$B$2:$BD$55,45,FALSE),D487=10,VLOOKUP(H487,[1]Film_Workers!$B$2:$BD$55,46,FALSE),D487=11,VLOOKUP(H487,[1]Film_Workers!$B$2:$BD$55,47,FALSE),D487=12,VLOOKUP(H487,[1]Film_Workers!$B$2:$BD$55,48)),C487=2018,_xlfn.IFS(D487=1,VLOOKUP(H487,[1]Film_Workers!$B$2:$BD$55,49,FALSE),D487=2,VLOOKUP(H487,[1]Film_Workers!$B$2:$BD$55,50,FALSE),D487=3,VLOOKUP(H487,[1]Film_Workers!$B$2:$BD$55,51,FALSE),D487=4,VLOOKUP(H487,[1]Film_Workers!$B$2:$BD$55,52,FALSE),D487=5,VLOOKUP(H487,[1]Film_Workers!$B$2:$BD$55,53,FALSE),D487=6,VLOOKUP(H487,[1]Film_Workers!$B$2:$BD$55,54)))</f>
        <v>137445</v>
      </c>
      <c r="W487">
        <f>_xlfn.IFS(C487=2014,_xlfn.IFS(D487=1,VLOOKUP(H487,[1]Priv_Workers!$B$2:$BD$55,2,FALSE),D487=2,VLOOKUP(H487,[1]Priv_Workers!$B$2:$BD$55,3,FALSE),D487=3,VLOOKUP(H487,[1]Priv_Workers!$B$2:$BD$55,4,FALSE),D487=4,VLOOKUP(H487,[1]Priv_Workers!$B$2:$BD$55,5,FALSE),D487=5,VLOOKUP(H487,[1]Priv_Workers!$B$2:$BD$55,6,FALSE),D487=6,VLOOKUP(H487,[1]Priv_Workers!$B$2:$BD$55,7,FALSE),D487=7,VLOOKUP(H487,[1]Priv_Workers!$B$2:$BD$55,8,FALSE),D487=8,VLOOKUP(H487,[1]Priv_Workers!$B$2:$BD$55,9,FALSE),D487=9,VLOOKUP(H487,[1]Priv_Workers!$B$2:$BD$55,10,FALSE),D487=10,VLOOKUP(H487,[1]Priv_Workers!$B$2:$BD$55,11,FALSE),D487=11,VLOOKUP(H487,[1]Priv_Workers!$B$2:$BD$55,12,FALSE),D487=12,VLOOKUP(H487,[1]Priv_Workers!$B$2:$BD$55,13,FALSE)),C487=2015,_xlfn.IFS(D487=1,VLOOKUP(H487,[1]Priv_Workers!$B$2:$BD$55,14,FALSE),D487=2,VLOOKUP(H487,[1]Priv_Workers!$B$2:$BD$55,15,FALSE),D487=3,VLOOKUP(H487,[1]Priv_Workers!$B$2:$BD$55,16,FALSE),D487=4,VLOOKUP(H487,[1]Priv_Workers!$B$2:$BD$55,17,FALSE),D487=5,VLOOKUP(H487,[1]Priv_Workers!$B$2:$BD$55,18,FALSE),D487=6,VLOOKUP(H487,[1]Priv_Workers!$B$2:$BD$55,19,FALSE),D487=7,VLOOKUP(H487,[1]Priv_Workers!$B$2:$BD$55,20,FALSE),D487=8,VLOOKUP(H487,[1]Priv_Workers!$B$2:$BD$55,21,FALSE),D487=9,VLOOKUP(H487,[1]Priv_Workers!$B$2:$BD$55,22,FALSE),D487=10,VLOOKUP(H487,[1]Priv_Workers!$B$2:$BD$55,23,FALSE),D487=11,VLOOKUP(H487,[1]Priv_Workers!$B$2:$BD$55,24,FALSE),D487=12,VLOOKUP(H487,[1]Priv_Workers!$B$2:$BD$55,25,FALSE)),C487=2016,_xlfn.IFS(D487=1,VLOOKUP(H487,[1]Priv_Workers!$B$2:$BD$55,26,FALSE),D487=2,VLOOKUP(H487,[1]Priv_Workers!$B$2:$BD$55,27,FALSE),D487=3,VLOOKUP(H487,[1]Priv_Workers!$B$2:$BD$55,28,FALSE),D487=4,VLOOKUP(H487,[1]Priv_Workers!$B$2:$BD$55,29,FALSE),D487=5,VLOOKUP(H487,[1]Priv_Workers!$B$2:$BD$55,30,FALSE),D487=6,VLOOKUP(H487,[1]Priv_Workers!$B$2:$BD$55,31,FALSE),D487=7,VLOOKUP(H487,[1]Priv_Workers!$B$2:$BD$55,32,FALSE),D487=8,VLOOKUP(H487,[1]Priv_Workers!$B$2:$BD$55,33,FALSE),D487=9,VLOOKUP(H487,[1]Priv_Workers!$B$2:$BD$55,34,FALSE),D487=10,VLOOKUP(H487,[1]Priv_Workers!$B$2:$BD$55,35,FALSE),D487=11,VLOOKUP(H487,[1]Priv_Workers!$B$2:$BD$55,36,FALSE),D487=12,VLOOKUP(H487,[1]Priv_Workers!$B$2:$BD$55,37,FALSE)),C487=2017,_xlfn.IFS(D487=1,VLOOKUP(H487,[1]Priv_Workers!$B$2:$BD$55,38,FALSE),D487=2,VLOOKUP(H487,[1]Priv_Workers!$B$2:$BD$55,39,FALSE),D487=3,VLOOKUP(H487,[1]Priv_Workers!$B$2:$BD$55,40,FALSE),D487=4,VLOOKUP(H487,[1]Priv_Workers!$B$2:$BD$55,41,FALSE),D487=5,VLOOKUP(H487,[1]Priv_Workers!$B$2:$BD$55,42,FALSE),D487=6,VLOOKUP(H487,[1]Priv_Workers!$B$2:$BD$55,43,FALSE),D487=7,VLOOKUP(H487,[1]Priv_Workers!$B$2:$BD$55,43,FALSE),D487=8,VLOOKUP(H487,[1]Priv_Workers!$B$2:$BD$55,44,FALSE),D487=9,VLOOKUP(H487,[1]Priv_Workers!$B$2:$BD$55,45,FALSE),D487=10,VLOOKUP(H487,[1]Priv_Workers!$B$2:$BD$55,46,FALSE),D487=11,VLOOKUP(H487,[1]Priv_Workers!$B$2:$BD$55,47,FALSE),D487=12,VLOOKUP(H487,[1]Priv_Workers!$B$2:$BD$55,48)),C487=2018,_xlfn.IFS(D487=1,VLOOKUP(H487,[1]Priv_Workers!$B$2:$BD$55,49,FALSE),D487=2,VLOOKUP(H487,[1]Priv_Workers!$B$2:$BD$55,50,FALSE),D487=3,VLOOKUP(H487,[1]Priv_Workers!$B$2:$BD$55,51,FALSE),D487=4,VLOOKUP(H487,[1]Priv_Workers!$B$2:$BD$55,52,FALSE),D487=5,VLOOKUP(H487,[1]Priv_Workers!$B$2:$BD$55,53,FALSE),D487=6,VLOOKUP(H487,[1]Priv_Workers!$B$2:$BD$55,54)))</f>
        <v>14300544</v>
      </c>
      <c r="X487" s="3">
        <f t="shared" si="59"/>
        <v>9.6111728337047869E-3</v>
      </c>
      <c r="Y487" s="2">
        <f>_xlfn.IFS(C487=2014, _xlfn.IFS(E487=1, VLOOKUP(H487, [1]Wage_Info!$B$2:$AH$55, 2, FALSE), E487=2, VLOOKUP(H487, [1]Wage_Info!$B$2:$AH$55, 3, FALSE), E487=3, VLOOKUP(H487, [1]Wage_Info!$B$2:$AH$55, 4, FALSE), E487=4, VLOOKUP(H487, [1]Wage_Info!$B$2:$AH$55, 5, FALSE)), C487=2015, _xlfn.IFS(E487=1, VLOOKUP(H487, [1]Wage_Info!$B$2:$AH$55, 6, FALSE), E487=2, VLOOKUP(H487, [1]Wage_Info!$B$2:$AH$55, 7, FALSE), E487=3, VLOOKUP(H487, [1]Wage_Info!$B$2:$AH$55, 8, FALSE), E487=4, VLOOKUP(H487, [1]Wage_Info!$B$2:$AH$55, 9, FALSE)), C487=2016, _xlfn.IFS(E487=1, VLOOKUP(H487, [1]Wage_Info!$B$2:$AH$55, 10, FALSE), E487=2, VLOOKUP(H487, [1]Wage_Info!$B$2:$AH$55, 11, FALSE), E487=3, VLOOKUP(H487, [1]Wage_Info!$B$2:$AH$55, 12, FALSE), E487=4, VLOOKUP(H487, [1]Wage_Info!$B$2:$AH$55, 13, FALSE)), C487=2017, _xlfn.IFS(E487=1, VLOOKUP(H487, [1]Wage_Info!$B$2:$AH$55, 14, FALSE), E487=2, VLOOKUP(H487, [1]Wage_Info!$B$2:$AH$55, 15, FALSE), E487=3, VLOOKUP(H487, [1]Wage_Info!$B$2:$AH$55, 16, FALSE), E487=4, VLOOKUP(H487, [1]Wage_Info!$B$2:$AH$55, 17, FALSE)), C487 = 2018, _xlfn.IFS(E487=1, VLOOKUP(H487, [1]Wage_Info!$B$2:$AH$55, 18, FALSE), E487=3, VLOOKUP(H487, [1]Wage_Info!$B$2:$AH$55, 19, FALSE)))</f>
        <v>2891215074</v>
      </c>
      <c r="Z487" s="2">
        <f>_xlfn.IFS(C487=2014, _xlfn.IFS(E487=1, VLOOKUP(H487, [1]Wage_Info!$B$2:$AL$55, 20, FALSE), E487=2, VLOOKUP(H487, [1]Wage_Info!$B$2:$AL$55, 21, FALSE), E487=3, VLOOKUP(H487, [1]Wage_Info!$B$2:$AL$55, 22, FALSE), E487=4, VLOOKUP(H487, [1]Wage_Info!$B$2:$AL$55, 23, FALSE)), C487=2015, _xlfn.IFS(E487=1, VLOOKUP(H487, [1]Wage_Info!$B$2:$AL$55, 24, FALSE), E487=2, VLOOKUP(H487, [1]Wage_Info!$B$2:$AL$55, 25, FALSE), E487=3, VLOOKUP(H487, [1]Wage_Info!$B$2:$AL$55, 26, FALSE), E487=4, VLOOKUP(H487, [1]Wage_Info!$B$2:$AL$55, 27, FALSE)), C487=2016, _xlfn.IFS(E487=1, VLOOKUP(H487, [1]Wage_Info!$B$2:$AL$55, 28, FALSE), E487=2, VLOOKUP(H487, [1]Wage_Info!$B$2:$AL$55, 29, FALSE), E487=3, VLOOKUP(H487, [1]Wage_Info!$B$2:$AL$55, 30, FALSE), E487=4, VLOOKUP(H487, [1]Wage_Info!$B$2:$AL$55, 31, FALSE)), C487=2017, _xlfn.IFS(E487=1, VLOOKUP(H487, [1]Wage_Info!$B$2:$AL$55, 32, FALSE), E487=2, VLOOKUP(H487, [1]Wage_Info!$B$2:$AL$55, 33, FALSE), E487=3, VLOOKUP(H487, [1]Wage_Info!$B$2:$AL$55, 34, FALSE), E487=4, VLOOKUP(H487, [1]Wage_Info!$B$2:$AL$55, 35, FALSE)), C487 = 2018, _xlfn.IFS(E487=1, VLOOKUP(H487, [1]Wage_Info!$B$2:$AL$55, 36, FALSE), E487=2, VLOOKUP(H487, [1]Wage_Info!$B$2:$AL$55, 37, FALSE)))</f>
        <v>212107959501</v>
      </c>
      <c r="AA487" s="4">
        <f t="shared" si="60"/>
        <v>1.3630865530939064E-2</v>
      </c>
      <c r="AB487">
        <f>[1]Key!C487</f>
        <v>0</v>
      </c>
      <c r="AC487">
        <f t="shared" si="61"/>
        <v>1</v>
      </c>
      <c r="AD487">
        <f t="shared" si="62"/>
        <v>0</v>
      </c>
      <c r="AE487">
        <f t="shared" si="63"/>
        <v>1</v>
      </c>
      <c r="AF487">
        <f>[1]Key!D487</f>
        <v>0</v>
      </c>
    </row>
    <row r="488" spans="1:32" x14ac:dyDescent="0.3">
      <c r="A488">
        <v>487</v>
      </c>
      <c r="B488">
        <v>31</v>
      </c>
      <c r="C488">
        <v>2017</v>
      </c>
      <c r="D488">
        <v>5</v>
      </c>
      <c r="E488">
        <f t="shared" si="56"/>
        <v>2</v>
      </c>
      <c r="F488">
        <v>2018</v>
      </c>
      <c r="G488" t="s">
        <v>64</v>
      </c>
      <c r="H488" s="1">
        <f>VALUE(IF(G488="foreign",53,SUBSTITUTE(G488,G488,VLOOKUP(G488,[1]Key!$G$2:$H$55,2,))))</f>
        <v>33</v>
      </c>
      <c r="I488" t="s">
        <v>47</v>
      </c>
      <c r="J488">
        <f>VALUE(_xlfn.IFS(I488="foreign",53,I488="fictional",54, I488="unspecified", 55, NOT(OR(I488="foreign",I488="fictional")),SUBSTITUTE(I488,I488,VLOOKUP(I488,[1]Key!$G$2:$H$55,2,))))</f>
        <v>55</v>
      </c>
      <c r="K488">
        <f t="shared" si="57"/>
        <v>0</v>
      </c>
      <c r="L488">
        <f>VLOOKUP(H488, [1]Key!$H$2:$K$54, 2)</f>
        <v>3</v>
      </c>
      <c r="M488">
        <f>VLOOKUP(J488, [1]Key!$H$2:$K$54, 2)</f>
        <v>0</v>
      </c>
      <c r="N488">
        <f>VLOOKUP("*"&amp;G488&amp;"*",[1]Key!$N$2:$O$6,2,FALSE)</f>
        <v>2</v>
      </c>
      <c r="O488">
        <f>VLOOKUP("*"&amp;G488&amp;"*",[1]Key!$R$2:$S$11,2,FALSE)</f>
        <v>3</v>
      </c>
      <c r="P488">
        <v>3808</v>
      </c>
      <c r="Q488" s="2">
        <v>21000000</v>
      </c>
      <c r="R488" t="s">
        <v>42</v>
      </c>
      <c r="S488">
        <f>VLOOKUP(R488, [1]Key!$U$2:$V$27, 2, FALSE)</f>
        <v>5</v>
      </c>
      <c r="T488">
        <f t="shared" si="58"/>
        <v>0</v>
      </c>
      <c r="U488">
        <f>_xlfn.IFS(C488=2018, VLOOKUP(H488, '[1]State Pop'!$B$2:$G$55,6),C488=2017, VLOOKUP(H488, '[1]State Pop'!$B$2:$F$55,5),C488=2016, VLOOKUP(H488, '[1]State Pop'!$B$2:$F$55,4), C488=2015, VLOOKUP(H488, '[1]State Pop'!$B$2:$F$55,3), C488=2014, VLOOKUP(H488, '[1]State Pop'!$B$2:$F$55,2))</f>
        <v>19849399</v>
      </c>
      <c r="V488">
        <f>_xlfn.IFS(C488=2014,_xlfn.IFS(D488=1,VLOOKUP(H488,[1]Film_Workers!$B$2:$BD$55,2,FALSE),D488=2,VLOOKUP(H488,[1]Film_Workers!$B$2:$BD$55,3,FALSE),D488=3,VLOOKUP(H488,[1]Film_Workers!$B$2:$BD$55,4,FALSE),D488=4,VLOOKUP(H488,[1]Film_Workers!$B$2:$BD$55,5,FALSE),D488=5,VLOOKUP(H488,[1]Film_Workers!$B$2:$BD$55,6,FALSE),D488=6,VLOOKUP(H488,[1]Film_Workers!$B$2:$BD$55,7,FALSE),D488=7,VLOOKUP(H488,[1]Film_Workers!$B$2:$BD$55,8,FALSE),D488=8,VLOOKUP(H488,[1]Film_Workers!$B$2:$BD$55,9,FALSE),D488=9,VLOOKUP(H488,[1]Film_Workers!$B$2:$BD$55,10,FALSE),D488=10,VLOOKUP(H488,[1]Film_Workers!$B$2:$BD$55,11,FALSE),D488=11,VLOOKUP(H488,[1]Film_Workers!$B$2:$BD$55,12,FALSE),D488=12,VLOOKUP(H488,[1]Film_Workers!$B$2:$BD$55,13,FALSE)),C488=2015,_xlfn.IFS(D488=1,VLOOKUP(H488,[1]Film_Workers!$B$2:$BD$55,14,FALSE),D488=2,VLOOKUP(H488,[1]Film_Workers!$B$2:$BD$55,15,FALSE),D488=3,VLOOKUP(H488,[1]Film_Workers!$B$2:$BD$55,16,FALSE),D488=4,VLOOKUP(H488,[1]Film_Workers!$B$2:$BD$55,17,FALSE),D488=5,VLOOKUP(H488,[1]Film_Workers!$B$2:$BD$55,18,FALSE),D488=6,VLOOKUP(H488,[1]Film_Workers!$B$2:$BD$55,19,FALSE),D488=7,VLOOKUP(H488,[1]Film_Workers!$B$2:$BD$55,20,FALSE),D488=8,VLOOKUP(H488,[1]Film_Workers!$B$2:$BD$55,21,FALSE),D488=9,VLOOKUP(H488,[1]Film_Workers!$B$2:$BD$55,22,FALSE),D488=10,VLOOKUP(H488,[1]Film_Workers!$B$2:$BD$55,23,FALSE),D488=11,VLOOKUP(H488,[1]Film_Workers!$B$2:$BD$55,24,FALSE),D488=12,VLOOKUP(H488,[1]Film_Workers!$B$2:$BD$55,25,FALSE)),C488=2016,_xlfn.IFS(D488=1,VLOOKUP(H488,[1]Film_Workers!$B$2:$BD$55,26,FALSE),D488=2,VLOOKUP(H488,[1]Film_Workers!$B$2:$BD$55,27,FALSE),D488=3,VLOOKUP(H488,[1]Film_Workers!$B$2:$BD$55,28,FALSE),D488=4,VLOOKUP(H488,[1]Film_Workers!$B$2:$BD$55,29,FALSE),D488=5,VLOOKUP(H488,[1]Film_Workers!$B$2:$BD$55,30,FALSE),D488=6,VLOOKUP(H488,[1]Film_Workers!$B$2:$BD$55,31,FALSE),D488=7,VLOOKUP(H488,[1]Film_Workers!$B$2:$BD$55,32,FALSE),D488=8,VLOOKUP(H488,[1]Film_Workers!$B$2:$BD$55,33,FALSE),D488=9,VLOOKUP(H488,[1]Film_Workers!$B$2:$BD$55,34,FALSE),D488=10,VLOOKUP(H488,[1]Film_Workers!$B$2:$BD$55,35,FALSE),D488=11,VLOOKUP(H488,[1]Film_Workers!$B$2:$BD$55,36,FALSE),D488=12,VLOOKUP(H488,[1]Film_Workers!$B$2:$BD$55,37,FALSE)),C488=2017,_xlfn.IFS(D488=1,VLOOKUP(H488,[1]Film_Workers!$B$2:$BD$55,38,FALSE),D488=2,VLOOKUP(H488,[1]Film_Workers!$B$2:$BD$55,39,FALSE),D488=3,VLOOKUP(H488,[1]Film_Workers!$B$2:$BD$55,40,FALSE),D488=4,VLOOKUP(H488,[1]Film_Workers!$B$2:$BD$55,41,FALSE),D488=5,VLOOKUP(H488,[1]Film_Workers!$B$2:$BD$55,42,FALSE),D488=6,VLOOKUP(H488,[1]Film_Workers!$B$2:$BD$55,43,FALSE),D488=7,VLOOKUP(H488,[1]Film_Workers!$B$2:$BD$55,43,FALSE),D488=8,VLOOKUP(H488,[1]Film_Workers!$B$2:$BD$55,44,FALSE),D488=9,VLOOKUP(H488,[1]Film_Workers!$B$2:$BD$55,45,FALSE),D488=10,VLOOKUP(H488,[1]Film_Workers!$B$2:$BD$55,46,FALSE),D488=11,VLOOKUP(H488,[1]Film_Workers!$B$2:$BD$55,47,FALSE),D488=12,VLOOKUP(H488,[1]Film_Workers!$B$2:$BD$55,48)),C488=2018,_xlfn.IFS(D488=1,VLOOKUP(H488,[1]Film_Workers!$B$2:$BD$55,49,FALSE),D488=2,VLOOKUP(H488,[1]Film_Workers!$B$2:$BD$55,50,FALSE),D488=3,VLOOKUP(H488,[1]Film_Workers!$B$2:$BD$55,51,FALSE),D488=4,VLOOKUP(H488,[1]Film_Workers!$B$2:$BD$55,52,FALSE),D488=5,VLOOKUP(H488,[1]Film_Workers!$B$2:$BD$55,53,FALSE),D488=6,VLOOKUP(H488,[1]Film_Workers!$B$2:$BD$55,54)))</f>
        <v>44684</v>
      </c>
      <c r="W488">
        <f>_xlfn.IFS(C488=2014,_xlfn.IFS(D488=1,VLOOKUP(H488,[1]Priv_Workers!$B$2:$BD$55,2,FALSE),D488=2,VLOOKUP(H488,[1]Priv_Workers!$B$2:$BD$55,3,FALSE),D488=3,VLOOKUP(H488,[1]Priv_Workers!$B$2:$BD$55,4,FALSE),D488=4,VLOOKUP(H488,[1]Priv_Workers!$B$2:$BD$55,5,FALSE),D488=5,VLOOKUP(H488,[1]Priv_Workers!$B$2:$BD$55,6,FALSE),D488=6,VLOOKUP(H488,[1]Priv_Workers!$B$2:$BD$55,7,FALSE),D488=7,VLOOKUP(H488,[1]Priv_Workers!$B$2:$BD$55,8,FALSE),D488=8,VLOOKUP(H488,[1]Priv_Workers!$B$2:$BD$55,9,FALSE),D488=9,VLOOKUP(H488,[1]Priv_Workers!$B$2:$BD$55,10,FALSE),D488=10,VLOOKUP(H488,[1]Priv_Workers!$B$2:$BD$55,11,FALSE),D488=11,VLOOKUP(H488,[1]Priv_Workers!$B$2:$BD$55,12,FALSE),D488=12,VLOOKUP(H488,[1]Priv_Workers!$B$2:$BD$55,13,FALSE)),C488=2015,_xlfn.IFS(D488=1,VLOOKUP(H488,[1]Priv_Workers!$B$2:$BD$55,14,FALSE),D488=2,VLOOKUP(H488,[1]Priv_Workers!$B$2:$BD$55,15,FALSE),D488=3,VLOOKUP(H488,[1]Priv_Workers!$B$2:$BD$55,16,FALSE),D488=4,VLOOKUP(H488,[1]Priv_Workers!$B$2:$BD$55,17,FALSE),D488=5,VLOOKUP(H488,[1]Priv_Workers!$B$2:$BD$55,18,FALSE),D488=6,VLOOKUP(H488,[1]Priv_Workers!$B$2:$BD$55,19,FALSE),D488=7,VLOOKUP(H488,[1]Priv_Workers!$B$2:$BD$55,20,FALSE),D488=8,VLOOKUP(H488,[1]Priv_Workers!$B$2:$BD$55,21,FALSE),D488=9,VLOOKUP(H488,[1]Priv_Workers!$B$2:$BD$55,22,FALSE),D488=10,VLOOKUP(H488,[1]Priv_Workers!$B$2:$BD$55,23,FALSE),D488=11,VLOOKUP(H488,[1]Priv_Workers!$B$2:$BD$55,24,FALSE),D488=12,VLOOKUP(H488,[1]Priv_Workers!$B$2:$BD$55,25,FALSE)),C488=2016,_xlfn.IFS(D488=1,VLOOKUP(H488,[1]Priv_Workers!$B$2:$BD$55,26,FALSE),D488=2,VLOOKUP(H488,[1]Priv_Workers!$B$2:$BD$55,27,FALSE),D488=3,VLOOKUP(H488,[1]Priv_Workers!$B$2:$BD$55,28,FALSE),D488=4,VLOOKUP(H488,[1]Priv_Workers!$B$2:$BD$55,29,FALSE),D488=5,VLOOKUP(H488,[1]Priv_Workers!$B$2:$BD$55,30,FALSE),D488=6,VLOOKUP(H488,[1]Priv_Workers!$B$2:$BD$55,31,FALSE),D488=7,VLOOKUP(H488,[1]Priv_Workers!$B$2:$BD$55,32,FALSE),D488=8,VLOOKUP(H488,[1]Priv_Workers!$B$2:$BD$55,33,FALSE),D488=9,VLOOKUP(H488,[1]Priv_Workers!$B$2:$BD$55,34,FALSE),D488=10,VLOOKUP(H488,[1]Priv_Workers!$B$2:$BD$55,35,FALSE),D488=11,VLOOKUP(H488,[1]Priv_Workers!$B$2:$BD$55,36,FALSE),D488=12,VLOOKUP(H488,[1]Priv_Workers!$B$2:$BD$55,37,FALSE)),C488=2017,_xlfn.IFS(D488=1,VLOOKUP(H488,[1]Priv_Workers!$B$2:$BD$55,38,FALSE),D488=2,VLOOKUP(H488,[1]Priv_Workers!$B$2:$BD$55,39,FALSE),D488=3,VLOOKUP(H488,[1]Priv_Workers!$B$2:$BD$55,40,FALSE),D488=4,VLOOKUP(H488,[1]Priv_Workers!$B$2:$BD$55,41,FALSE),D488=5,VLOOKUP(H488,[1]Priv_Workers!$B$2:$BD$55,42,FALSE),D488=6,VLOOKUP(H488,[1]Priv_Workers!$B$2:$BD$55,43,FALSE),D488=7,VLOOKUP(H488,[1]Priv_Workers!$B$2:$BD$55,43,FALSE),D488=8,VLOOKUP(H488,[1]Priv_Workers!$B$2:$BD$55,44,FALSE),D488=9,VLOOKUP(H488,[1]Priv_Workers!$B$2:$BD$55,45,FALSE),D488=10,VLOOKUP(H488,[1]Priv_Workers!$B$2:$BD$55,46,FALSE),D488=11,VLOOKUP(H488,[1]Priv_Workers!$B$2:$BD$55,47,FALSE),D488=12,VLOOKUP(H488,[1]Priv_Workers!$B$2:$BD$55,48)),C488=2018,_xlfn.IFS(D488=1,VLOOKUP(H488,[1]Priv_Workers!$B$2:$BD$55,49,FALSE),D488=2,VLOOKUP(H488,[1]Priv_Workers!$B$2:$BD$55,50,FALSE),D488=3,VLOOKUP(H488,[1]Priv_Workers!$B$2:$BD$55,51,FALSE),D488=4,VLOOKUP(H488,[1]Priv_Workers!$B$2:$BD$55,52,FALSE),D488=5,VLOOKUP(H488,[1]Priv_Workers!$B$2:$BD$55,53,FALSE),D488=6,VLOOKUP(H488,[1]Priv_Workers!$B$2:$BD$55,54)))</f>
        <v>7908520</v>
      </c>
      <c r="X488" s="3">
        <f t="shared" si="59"/>
        <v>5.6501089963735315E-3</v>
      </c>
      <c r="Y488" s="2">
        <f>_xlfn.IFS(C488=2014, _xlfn.IFS(E488=1, VLOOKUP(H488, [1]Wage_Info!$B$2:$AH$55, 2, FALSE), E488=2, VLOOKUP(H488, [1]Wage_Info!$B$2:$AH$55, 3, FALSE), E488=3, VLOOKUP(H488, [1]Wage_Info!$B$2:$AH$55, 4, FALSE), E488=4, VLOOKUP(H488, [1]Wage_Info!$B$2:$AH$55, 5, FALSE)), C488=2015, _xlfn.IFS(E488=1, VLOOKUP(H488, [1]Wage_Info!$B$2:$AH$55, 6, FALSE), E488=2, VLOOKUP(H488, [1]Wage_Info!$B$2:$AH$55, 7, FALSE), E488=3, VLOOKUP(H488, [1]Wage_Info!$B$2:$AH$55, 8, FALSE), E488=4, VLOOKUP(H488, [1]Wage_Info!$B$2:$AH$55, 9, FALSE)), C488=2016, _xlfn.IFS(E488=1, VLOOKUP(H488, [1]Wage_Info!$B$2:$AH$55, 10, FALSE), E488=2, VLOOKUP(H488, [1]Wage_Info!$B$2:$AH$55, 11, FALSE), E488=3, VLOOKUP(H488, [1]Wage_Info!$B$2:$AH$55, 12, FALSE), E488=4, VLOOKUP(H488, [1]Wage_Info!$B$2:$AH$55, 13, FALSE)), C488=2017, _xlfn.IFS(E488=1, VLOOKUP(H488, [1]Wage_Info!$B$2:$AH$55, 14, FALSE), E488=2, VLOOKUP(H488, [1]Wage_Info!$B$2:$AH$55, 15, FALSE), E488=3, VLOOKUP(H488, [1]Wage_Info!$B$2:$AH$55, 16, FALSE), E488=4, VLOOKUP(H488, [1]Wage_Info!$B$2:$AH$55, 17, FALSE)), C488 = 2018, _xlfn.IFS(E488=1, VLOOKUP(H488, [1]Wage_Info!$B$2:$AH$55, 18, FALSE), E488=3, VLOOKUP(H488, [1]Wage_Info!$B$2:$AH$55, 19, FALSE)))</f>
        <v>928890090</v>
      </c>
      <c r="Z488" s="2">
        <f>_xlfn.IFS(C488=2014, _xlfn.IFS(E488=1, VLOOKUP(H488, [1]Wage_Info!$B$2:$AL$55, 20, FALSE), E488=2, VLOOKUP(H488, [1]Wage_Info!$B$2:$AL$55, 21, FALSE), E488=3, VLOOKUP(H488, [1]Wage_Info!$B$2:$AL$55, 22, FALSE), E488=4, VLOOKUP(H488, [1]Wage_Info!$B$2:$AL$55, 23, FALSE)), C488=2015, _xlfn.IFS(E488=1, VLOOKUP(H488, [1]Wage_Info!$B$2:$AL$55, 24, FALSE), E488=2, VLOOKUP(H488, [1]Wage_Info!$B$2:$AL$55, 25, FALSE), E488=3, VLOOKUP(H488, [1]Wage_Info!$B$2:$AL$55, 26, FALSE), E488=4, VLOOKUP(H488, [1]Wage_Info!$B$2:$AL$55, 27, FALSE)), C488=2016, _xlfn.IFS(E488=1, VLOOKUP(H488, [1]Wage_Info!$B$2:$AL$55, 28, FALSE), E488=2, VLOOKUP(H488, [1]Wage_Info!$B$2:$AL$55, 29, FALSE), E488=3, VLOOKUP(H488, [1]Wage_Info!$B$2:$AL$55, 30, FALSE), E488=4, VLOOKUP(H488, [1]Wage_Info!$B$2:$AL$55, 31, FALSE)), C488=2017, _xlfn.IFS(E488=1, VLOOKUP(H488, [1]Wage_Info!$B$2:$AL$55, 32, FALSE), E488=2, VLOOKUP(H488, [1]Wage_Info!$B$2:$AL$55, 33, FALSE), E488=3, VLOOKUP(H488, [1]Wage_Info!$B$2:$AL$55, 34, FALSE), E488=4, VLOOKUP(H488, [1]Wage_Info!$B$2:$AL$55, 35, FALSE)), C488 = 2018, _xlfn.IFS(E488=1, VLOOKUP(H488, [1]Wage_Info!$B$2:$AL$55, 36, FALSE), E488=2, VLOOKUP(H488, [1]Wage_Info!$B$2:$AL$55, 37, FALSE)))</f>
        <v>126487134153</v>
      </c>
      <c r="AA488" s="4">
        <f t="shared" si="60"/>
        <v>7.3437515698348103E-3</v>
      </c>
      <c r="AB488">
        <f>[1]Key!C488</f>
        <v>1</v>
      </c>
      <c r="AC488">
        <f t="shared" si="61"/>
        <v>0</v>
      </c>
      <c r="AD488">
        <f t="shared" si="62"/>
        <v>1</v>
      </c>
      <c r="AE488">
        <f t="shared" si="63"/>
        <v>1</v>
      </c>
      <c r="AF488">
        <f>[1]Key!D488</f>
        <v>0</v>
      </c>
    </row>
    <row r="489" spans="1:32" x14ac:dyDescent="0.3">
      <c r="A489">
        <v>488</v>
      </c>
      <c r="B489">
        <v>32</v>
      </c>
      <c r="C489">
        <v>2016</v>
      </c>
      <c r="D489">
        <v>3</v>
      </c>
      <c r="E489">
        <f t="shared" si="56"/>
        <v>1</v>
      </c>
      <c r="F489">
        <v>2018</v>
      </c>
      <c r="G489" t="s">
        <v>62</v>
      </c>
      <c r="H489" s="1">
        <f>VALUE(IF(G489="foreign",53,SUBSTITUTE(G489,G489,VLOOKUP(G489,[1]Key!$G$2:$H$55,2,))))</f>
        <v>53</v>
      </c>
      <c r="I489" t="s">
        <v>97</v>
      </c>
      <c r="J489">
        <f>VALUE(_xlfn.IFS(I489="foreign",53,I489="fictional",54, I489="unspecified", 55, NOT(OR(I489="foreign",I489="fictional")),SUBSTITUTE(I489,I489,VLOOKUP(I489,[1]Key!$G$2:$H$55,2,))))</f>
        <v>54</v>
      </c>
      <c r="K489">
        <f t="shared" si="57"/>
        <v>0</v>
      </c>
      <c r="L489">
        <f>VLOOKUP(H489, [1]Key!$H$2:$K$54, 2)</f>
        <v>0</v>
      </c>
      <c r="M489">
        <f>VLOOKUP(J489, [1]Key!$H$2:$K$54, 2)</f>
        <v>0</v>
      </c>
      <c r="N489">
        <f>VLOOKUP("*"&amp;G489&amp;"*",[1]Key!$N$2:$O$6,2,FALSE)</f>
        <v>0</v>
      </c>
      <c r="O489">
        <f>VLOOKUP("*"&amp;G489&amp;"*",[1]Key!$R$2:$S$11,2,FALSE)</f>
        <v>0</v>
      </c>
      <c r="P489">
        <v>3793</v>
      </c>
      <c r="Q489" s="2">
        <v>62000000</v>
      </c>
      <c r="R489" t="s">
        <v>66</v>
      </c>
      <c r="S489">
        <f>VLOOKUP(R489, [1]Key!$U$2:$V$27, 2, FALSE)</f>
        <v>4</v>
      </c>
      <c r="T489">
        <f t="shared" si="58"/>
        <v>0</v>
      </c>
      <c r="U489">
        <f>_xlfn.IFS(C489=2018, VLOOKUP(H489, '[1]State Pop'!$B$2:$G$55,6),C489=2017, VLOOKUP(H489, '[1]State Pop'!$B$2:$F$55,5),C489=2016, VLOOKUP(H489, '[1]State Pop'!$B$2:$F$55,4), C489=2015, VLOOKUP(H489, '[1]State Pop'!$B$2:$F$55,3), C489=2014, VLOOKUP(H489, '[1]State Pop'!$B$2:$F$55,2))</f>
        <v>0</v>
      </c>
      <c r="V489">
        <f>_xlfn.IFS(C489=2014,_xlfn.IFS(D489=1,VLOOKUP(H489,[1]Film_Workers!$B$2:$BD$55,2,FALSE),D489=2,VLOOKUP(H489,[1]Film_Workers!$B$2:$BD$55,3,FALSE),D489=3,VLOOKUP(H489,[1]Film_Workers!$B$2:$BD$55,4,FALSE),D489=4,VLOOKUP(H489,[1]Film_Workers!$B$2:$BD$55,5,FALSE),D489=5,VLOOKUP(H489,[1]Film_Workers!$B$2:$BD$55,6,FALSE),D489=6,VLOOKUP(H489,[1]Film_Workers!$B$2:$BD$55,7,FALSE),D489=7,VLOOKUP(H489,[1]Film_Workers!$B$2:$BD$55,8,FALSE),D489=8,VLOOKUP(H489,[1]Film_Workers!$B$2:$BD$55,9,FALSE),D489=9,VLOOKUP(H489,[1]Film_Workers!$B$2:$BD$55,10,FALSE),D489=10,VLOOKUP(H489,[1]Film_Workers!$B$2:$BD$55,11,FALSE),D489=11,VLOOKUP(H489,[1]Film_Workers!$B$2:$BD$55,12,FALSE),D489=12,VLOOKUP(H489,[1]Film_Workers!$B$2:$BD$55,13,FALSE)),C489=2015,_xlfn.IFS(D489=1,VLOOKUP(H489,[1]Film_Workers!$B$2:$BD$55,14,FALSE),D489=2,VLOOKUP(H489,[1]Film_Workers!$B$2:$BD$55,15,FALSE),D489=3,VLOOKUP(H489,[1]Film_Workers!$B$2:$BD$55,16,FALSE),D489=4,VLOOKUP(H489,[1]Film_Workers!$B$2:$BD$55,17,FALSE),D489=5,VLOOKUP(H489,[1]Film_Workers!$B$2:$BD$55,18,FALSE),D489=6,VLOOKUP(H489,[1]Film_Workers!$B$2:$BD$55,19,FALSE),D489=7,VLOOKUP(H489,[1]Film_Workers!$B$2:$BD$55,20,FALSE),D489=8,VLOOKUP(H489,[1]Film_Workers!$B$2:$BD$55,21,FALSE),D489=9,VLOOKUP(H489,[1]Film_Workers!$B$2:$BD$55,22,FALSE),D489=10,VLOOKUP(H489,[1]Film_Workers!$B$2:$BD$55,23,FALSE),D489=11,VLOOKUP(H489,[1]Film_Workers!$B$2:$BD$55,24,FALSE),D489=12,VLOOKUP(H489,[1]Film_Workers!$B$2:$BD$55,25,FALSE)),C489=2016,_xlfn.IFS(D489=1,VLOOKUP(H489,[1]Film_Workers!$B$2:$BD$55,26,FALSE),D489=2,VLOOKUP(H489,[1]Film_Workers!$B$2:$BD$55,27,FALSE),D489=3,VLOOKUP(H489,[1]Film_Workers!$B$2:$BD$55,28,FALSE),D489=4,VLOOKUP(H489,[1]Film_Workers!$B$2:$BD$55,29,FALSE),D489=5,VLOOKUP(H489,[1]Film_Workers!$B$2:$BD$55,30,FALSE),D489=6,VLOOKUP(H489,[1]Film_Workers!$B$2:$BD$55,31,FALSE),D489=7,VLOOKUP(H489,[1]Film_Workers!$B$2:$BD$55,32,FALSE),D489=8,VLOOKUP(H489,[1]Film_Workers!$B$2:$BD$55,33,FALSE),D489=9,VLOOKUP(H489,[1]Film_Workers!$B$2:$BD$55,34,FALSE),D489=10,VLOOKUP(H489,[1]Film_Workers!$B$2:$BD$55,35,FALSE),D489=11,VLOOKUP(H489,[1]Film_Workers!$B$2:$BD$55,36,FALSE),D489=12,VLOOKUP(H489,[1]Film_Workers!$B$2:$BD$55,37,FALSE)),C489=2017,_xlfn.IFS(D489=1,VLOOKUP(H489,[1]Film_Workers!$B$2:$BD$55,38,FALSE),D489=2,VLOOKUP(H489,[1]Film_Workers!$B$2:$BD$55,39,FALSE),D489=3,VLOOKUP(H489,[1]Film_Workers!$B$2:$BD$55,40,FALSE),D489=4,VLOOKUP(H489,[1]Film_Workers!$B$2:$BD$55,41,FALSE),D489=5,VLOOKUP(H489,[1]Film_Workers!$B$2:$BD$55,42,FALSE),D489=6,VLOOKUP(H489,[1]Film_Workers!$B$2:$BD$55,43,FALSE),D489=7,VLOOKUP(H489,[1]Film_Workers!$B$2:$BD$55,43,FALSE),D489=8,VLOOKUP(H489,[1]Film_Workers!$B$2:$BD$55,44,FALSE),D489=9,VLOOKUP(H489,[1]Film_Workers!$B$2:$BD$55,45,FALSE),D489=10,VLOOKUP(H489,[1]Film_Workers!$B$2:$BD$55,46,FALSE),D489=11,VLOOKUP(H489,[1]Film_Workers!$B$2:$BD$55,47,FALSE),D489=12,VLOOKUP(H489,[1]Film_Workers!$B$2:$BD$55,48)),C489=2018,_xlfn.IFS(D489=1,VLOOKUP(H489,[1]Film_Workers!$B$2:$BD$55,49,FALSE),D489=2,VLOOKUP(H489,[1]Film_Workers!$B$2:$BD$55,50,FALSE),D489=3,VLOOKUP(H489,[1]Film_Workers!$B$2:$BD$55,51,FALSE),D489=4,VLOOKUP(H489,[1]Film_Workers!$B$2:$BD$55,52,FALSE),D489=5,VLOOKUP(H489,[1]Film_Workers!$B$2:$BD$55,53,FALSE),D489=6,VLOOKUP(H489,[1]Film_Workers!$B$2:$BD$55,54)))</f>
        <v>0</v>
      </c>
      <c r="W489">
        <f>_xlfn.IFS(C489=2014,_xlfn.IFS(D489=1,VLOOKUP(H489,[1]Priv_Workers!$B$2:$BD$55,2,FALSE),D489=2,VLOOKUP(H489,[1]Priv_Workers!$B$2:$BD$55,3,FALSE),D489=3,VLOOKUP(H489,[1]Priv_Workers!$B$2:$BD$55,4,FALSE),D489=4,VLOOKUP(H489,[1]Priv_Workers!$B$2:$BD$55,5,FALSE),D489=5,VLOOKUP(H489,[1]Priv_Workers!$B$2:$BD$55,6,FALSE),D489=6,VLOOKUP(H489,[1]Priv_Workers!$B$2:$BD$55,7,FALSE),D489=7,VLOOKUP(H489,[1]Priv_Workers!$B$2:$BD$55,8,FALSE),D489=8,VLOOKUP(H489,[1]Priv_Workers!$B$2:$BD$55,9,FALSE),D489=9,VLOOKUP(H489,[1]Priv_Workers!$B$2:$BD$55,10,FALSE),D489=10,VLOOKUP(H489,[1]Priv_Workers!$B$2:$BD$55,11,FALSE),D489=11,VLOOKUP(H489,[1]Priv_Workers!$B$2:$BD$55,12,FALSE),D489=12,VLOOKUP(H489,[1]Priv_Workers!$B$2:$BD$55,13,FALSE)),C489=2015,_xlfn.IFS(D489=1,VLOOKUP(H489,[1]Priv_Workers!$B$2:$BD$55,14,FALSE),D489=2,VLOOKUP(H489,[1]Priv_Workers!$B$2:$BD$55,15,FALSE),D489=3,VLOOKUP(H489,[1]Priv_Workers!$B$2:$BD$55,16,FALSE),D489=4,VLOOKUP(H489,[1]Priv_Workers!$B$2:$BD$55,17,FALSE),D489=5,VLOOKUP(H489,[1]Priv_Workers!$B$2:$BD$55,18,FALSE),D489=6,VLOOKUP(H489,[1]Priv_Workers!$B$2:$BD$55,19,FALSE),D489=7,VLOOKUP(H489,[1]Priv_Workers!$B$2:$BD$55,20,FALSE),D489=8,VLOOKUP(H489,[1]Priv_Workers!$B$2:$BD$55,21,FALSE),D489=9,VLOOKUP(H489,[1]Priv_Workers!$B$2:$BD$55,22,FALSE),D489=10,VLOOKUP(H489,[1]Priv_Workers!$B$2:$BD$55,23,FALSE),D489=11,VLOOKUP(H489,[1]Priv_Workers!$B$2:$BD$55,24,FALSE),D489=12,VLOOKUP(H489,[1]Priv_Workers!$B$2:$BD$55,25,FALSE)),C489=2016,_xlfn.IFS(D489=1,VLOOKUP(H489,[1]Priv_Workers!$B$2:$BD$55,26,FALSE),D489=2,VLOOKUP(H489,[1]Priv_Workers!$B$2:$BD$55,27,FALSE),D489=3,VLOOKUP(H489,[1]Priv_Workers!$B$2:$BD$55,28,FALSE),D489=4,VLOOKUP(H489,[1]Priv_Workers!$B$2:$BD$55,29,FALSE),D489=5,VLOOKUP(H489,[1]Priv_Workers!$B$2:$BD$55,30,FALSE),D489=6,VLOOKUP(H489,[1]Priv_Workers!$B$2:$BD$55,31,FALSE),D489=7,VLOOKUP(H489,[1]Priv_Workers!$B$2:$BD$55,32,FALSE),D489=8,VLOOKUP(H489,[1]Priv_Workers!$B$2:$BD$55,33,FALSE),D489=9,VLOOKUP(H489,[1]Priv_Workers!$B$2:$BD$55,34,FALSE),D489=10,VLOOKUP(H489,[1]Priv_Workers!$B$2:$BD$55,35,FALSE),D489=11,VLOOKUP(H489,[1]Priv_Workers!$B$2:$BD$55,36,FALSE),D489=12,VLOOKUP(H489,[1]Priv_Workers!$B$2:$BD$55,37,FALSE)),C489=2017,_xlfn.IFS(D489=1,VLOOKUP(H489,[1]Priv_Workers!$B$2:$BD$55,38,FALSE),D489=2,VLOOKUP(H489,[1]Priv_Workers!$B$2:$BD$55,39,FALSE),D489=3,VLOOKUP(H489,[1]Priv_Workers!$B$2:$BD$55,40,FALSE),D489=4,VLOOKUP(H489,[1]Priv_Workers!$B$2:$BD$55,41,FALSE),D489=5,VLOOKUP(H489,[1]Priv_Workers!$B$2:$BD$55,42,FALSE),D489=6,VLOOKUP(H489,[1]Priv_Workers!$B$2:$BD$55,43,FALSE),D489=7,VLOOKUP(H489,[1]Priv_Workers!$B$2:$BD$55,43,FALSE),D489=8,VLOOKUP(H489,[1]Priv_Workers!$B$2:$BD$55,44,FALSE),D489=9,VLOOKUP(H489,[1]Priv_Workers!$B$2:$BD$55,45,FALSE),D489=10,VLOOKUP(H489,[1]Priv_Workers!$B$2:$BD$55,46,FALSE),D489=11,VLOOKUP(H489,[1]Priv_Workers!$B$2:$BD$55,47,FALSE),D489=12,VLOOKUP(H489,[1]Priv_Workers!$B$2:$BD$55,48)),C489=2018,_xlfn.IFS(D489=1,VLOOKUP(H489,[1]Priv_Workers!$B$2:$BD$55,49,FALSE),D489=2,VLOOKUP(H489,[1]Priv_Workers!$B$2:$BD$55,50,FALSE),D489=3,VLOOKUP(H489,[1]Priv_Workers!$B$2:$BD$55,51,FALSE),D489=4,VLOOKUP(H489,[1]Priv_Workers!$B$2:$BD$55,52,FALSE),D489=5,VLOOKUP(H489,[1]Priv_Workers!$B$2:$BD$55,53,FALSE),D489=6,VLOOKUP(H489,[1]Priv_Workers!$B$2:$BD$55,54)))</f>
        <v>0</v>
      </c>
      <c r="X489" s="3" t="e">
        <f t="shared" si="59"/>
        <v>#DIV/0!</v>
      </c>
      <c r="Y489" s="2">
        <f>_xlfn.IFS(C489=2014, _xlfn.IFS(E489=1, VLOOKUP(H489, [1]Wage_Info!$B$2:$AH$55, 2, FALSE), E489=2, VLOOKUP(H489, [1]Wage_Info!$B$2:$AH$55, 3, FALSE), E489=3, VLOOKUP(H489, [1]Wage_Info!$B$2:$AH$55, 4, FALSE), E489=4, VLOOKUP(H489, [1]Wage_Info!$B$2:$AH$55, 5, FALSE)), C489=2015, _xlfn.IFS(E489=1, VLOOKUP(H489, [1]Wage_Info!$B$2:$AH$55, 6, FALSE), E489=2, VLOOKUP(H489, [1]Wage_Info!$B$2:$AH$55, 7, FALSE), E489=3, VLOOKUP(H489, [1]Wage_Info!$B$2:$AH$55, 8, FALSE), E489=4, VLOOKUP(H489, [1]Wage_Info!$B$2:$AH$55, 9, FALSE)), C489=2016, _xlfn.IFS(E489=1, VLOOKUP(H489, [1]Wage_Info!$B$2:$AH$55, 10, FALSE), E489=2, VLOOKUP(H489, [1]Wage_Info!$B$2:$AH$55, 11, FALSE), E489=3, VLOOKUP(H489, [1]Wage_Info!$B$2:$AH$55, 12, FALSE), E489=4, VLOOKUP(H489, [1]Wage_Info!$B$2:$AH$55, 13, FALSE)), C489=2017, _xlfn.IFS(E489=1, VLOOKUP(H489, [1]Wage_Info!$B$2:$AH$55, 14, FALSE), E489=2, VLOOKUP(H489, [1]Wage_Info!$B$2:$AH$55, 15, FALSE), E489=3, VLOOKUP(H489, [1]Wage_Info!$B$2:$AH$55, 16, FALSE), E489=4, VLOOKUP(H489, [1]Wage_Info!$B$2:$AH$55, 17, FALSE)), C489 = 2018, _xlfn.IFS(E489=1, VLOOKUP(H489, [1]Wage_Info!$B$2:$AH$55, 18, FALSE), E489=3, VLOOKUP(H489, [1]Wage_Info!$B$2:$AH$55, 19, FALSE)))</f>
        <v>0</v>
      </c>
      <c r="Z489" s="2">
        <f>_xlfn.IFS(C489=2014, _xlfn.IFS(E489=1, VLOOKUP(H489, [1]Wage_Info!$B$2:$AL$55, 20, FALSE), E489=2, VLOOKUP(H489, [1]Wage_Info!$B$2:$AL$55, 21, FALSE), E489=3, VLOOKUP(H489, [1]Wage_Info!$B$2:$AL$55, 22, FALSE), E489=4, VLOOKUP(H489, [1]Wage_Info!$B$2:$AL$55, 23, FALSE)), C489=2015, _xlfn.IFS(E489=1, VLOOKUP(H489, [1]Wage_Info!$B$2:$AL$55, 24, FALSE), E489=2, VLOOKUP(H489, [1]Wage_Info!$B$2:$AL$55, 25, FALSE), E489=3, VLOOKUP(H489, [1]Wage_Info!$B$2:$AL$55, 26, FALSE), E489=4, VLOOKUP(H489, [1]Wage_Info!$B$2:$AL$55, 27, FALSE)), C489=2016, _xlfn.IFS(E489=1, VLOOKUP(H489, [1]Wage_Info!$B$2:$AL$55, 28, FALSE), E489=2, VLOOKUP(H489, [1]Wage_Info!$B$2:$AL$55, 29, FALSE), E489=3, VLOOKUP(H489, [1]Wage_Info!$B$2:$AL$55, 30, FALSE), E489=4, VLOOKUP(H489, [1]Wage_Info!$B$2:$AL$55, 31, FALSE)), C489=2017, _xlfn.IFS(E489=1, VLOOKUP(H489, [1]Wage_Info!$B$2:$AL$55, 32, FALSE), E489=2, VLOOKUP(H489, [1]Wage_Info!$B$2:$AL$55, 33, FALSE), E489=3, VLOOKUP(H489, [1]Wage_Info!$B$2:$AL$55, 34, FALSE), E489=4, VLOOKUP(H489, [1]Wage_Info!$B$2:$AL$55, 35, FALSE)), C489 = 2018, _xlfn.IFS(E489=1, VLOOKUP(H489, [1]Wage_Info!$B$2:$AL$55, 36, FALSE), E489=2, VLOOKUP(H489, [1]Wage_Info!$B$2:$AL$55, 37, FALSE)))</f>
        <v>0</v>
      </c>
      <c r="AA489" s="4" t="e">
        <f t="shared" si="60"/>
        <v>#DIV/0!</v>
      </c>
      <c r="AB489">
        <f>[1]Key!C489</f>
        <v>1</v>
      </c>
      <c r="AC489">
        <f t="shared" si="61"/>
        <v>0</v>
      </c>
      <c r="AD489">
        <f t="shared" si="62"/>
        <v>0</v>
      </c>
      <c r="AE489">
        <f t="shared" si="63"/>
        <v>0</v>
      </c>
      <c r="AF489">
        <f>[1]Key!D489</f>
        <v>0</v>
      </c>
    </row>
    <row r="490" spans="1:32" x14ac:dyDescent="0.3">
      <c r="A490">
        <v>489</v>
      </c>
      <c r="B490">
        <v>33</v>
      </c>
      <c r="C490">
        <v>2016</v>
      </c>
      <c r="D490">
        <v>2</v>
      </c>
      <c r="E490">
        <f t="shared" si="56"/>
        <v>1</v>
      </c>
      <c r="F490">
        <v>2018</v>
      </c>
      <c r="G490" t="s">
        <v>62</v>
      </c>
      <c r="H490" s="1">
        <f>VALUE(IF(G490="foreign",53,SUBSTITUTE(G490,G490,VLOOKUP(G490,[1]Key!$G$2:$H$55,2,))))</f>
        <v>53</v>
      </c>
      <c r="I490" t="s">
        <v>89</v>
      </c>
      <c r="J490">
        <f>VALUE(_xlfn.IFS(I490="foreign",53,I490="fictional",54, I490="unspecified", 55, NOT(OR(I490="foreign",I490="fictional")),SUBSTITUTE(I490,I490,VLOOKUP(I490,[1]Key!$G$2:$H$55,2,))))</f>
        <v>48</v>
      </c>
      <c r="K490">
        <f t="shared" si="57"/>
        <v>0</v>
      </c>
      <c r="L490">
        <f>VLOOKUP(H490, [1]Key!$H$2:$K$54, 2)</f>
        <v>0</v>
      </c>
      <c r="M490">
        <f>VLOOKUP(J490, [1]Key!$H$2:$K$54, 2)</f>
        <v>2</v>
      </c>
      <c r="N490">
        <f>VLOOKUP("*"&amp;G490&amp;"*",[1]Key!$N$2:$O$6,2,FALSE)</f>
        <v>0</v>
      </c>
      <c r="O490">
        <f>VLOOKUP("*"&amp;G490&amp;"*",[1]Key!$R$2:$S$11,2,FALSE)</f>
        <v>0</v>
      </c>
      <c r="P490">
        <v>3768</v>
      </c>
      <c r="Q490" s="2">
        <v>55000000</v>
      </c>
      <c r="R490" t="s">
        <v>33</v>
      </c>
      <c r="S490">
        <f>VLOOKUP(R490, [1]Key!$U$2:$V$27, 2, FALSE)</f>
        <v>1</v>
      </c>
      <c r="T490">
        <f t="shared" si="58"/>
        <v>0</v>
      </c>
      <c r="U490">
        <f>_xlfn.IFS(C490=2018, VLOOKUP(H490, '[1]State Pop'!$B$2:$G$55,6),C490=2017, VLOOKUP(H490, '[1]State Pop'!$B$2:$F$55,5),C490=2016, VLOOKUP(H490, '[1]State Pop'!$B$2:$F$55,4), C490=2015, VLOOKUP(H490, '[1]State Pop'!$B$2:$F$55,3), C490=2014, VLOOKUP(H490, '[1]State Pop'!$B$2:$F$55,2))</f>
        <v>0</v>
      </c>
      <c r="V490">
        <f>_xlfn.IFS(C490=2014,_xlfn.IFS(D490=1,VLOOKUP(H490,[1]Film_Workers!$B$2:$BD$55,2,FALSE),D490=2,VLOOKUP(H490,[1]Film_Workers!$B$2:$BD$55,3,FALSE),D490=3,VLOOKUP(H490,[1]Film_Workers!$B$2:$BD$55,4,FALSE),D490=4,VLOOKUP(H490,[1]Film_Workers!$B$2:$BD$55,5,FALSE),D490=5,VLOOKUP(H490,[1]Film_Workers!$B$2:$BD$55,6,FALSE),D490=6,VLOOKUP(H490,[1]Film_Workers!$B$2:$BD$55,7,FALSE),D490=7,VLOOKUP(H490,[1]Film_Workers!$B$2:$BD$55,8,FALSE),D490=8,VLOOKUP(H490,[1]Film_Workers!$B$2:$BD$55,9,FALSE),D490=9,VLOOKUP(H490,[1]Film_Workers!$B$2:$BD$55,10,FALSE),D490=10,VLOOKUP(H490,[1]Film_Workers!$B$2:$BD$55,11,FALSE),D490=11,VLOOKUP(H490,[1]Film_Workers!$B$2:$BD$55,12,FALSE),D490=12,VLOOKUP(H490,[1]Film_Workers!$B$2:$BD$55,13,FALSE)),C490=2015,_xlfn.IFS(D490=1,VLOOKUP(H490,[1]Film_Workers!$B$2:$BD$55,14,FALSE),D490=2,VLOOKUP(H490,[1]Film_Workers!$B$2:$BD$55,15,FALSE),D490=3,VLOOKUP(H490,[1]Film_Workers!$B$2:$BD$55,16,FALSE),D490=4,VLOOKUP(H490,[1]Film_Workers!$B$2:$BD$55,17,FALSE),D490=5,VLOOKUP(H490,[1]Film_Workers!$B$2:$BD$55,18,FALSE),D490=6,VLOOKUP(H490,[1]Film_Workers!$B$2:$BD$55,19,FALSE),D490=7,VLOOKUP(H490,[1]Film_Workers!$B$2:$BD$55,20,FALSE),D490=8,VLOOKUP(H490,[1]Film_Workers!$B$2:$BD$55,21,FALSE),D490=9,VLOOKUP(H490,[1]Film_Workers!$B$2:$BD$55,22,FALSE),D490=10,VLOOKUP(H490,[1]Film_Workers!$B$2:$BD$55,23,FALSE),D490=11,VLOOKUP(H490,[1]Film_Workers!$B$2:$BD$55,24,FALSE),D490=12,VLOOKUP(H490,[1]Film_Workers!$B$2:$BD$55,25,FALSE)),C490=2016,_xlfn.IFS(D490=1,VLOOKUP(H490,[1]Film_Workers!$B$2:$BD$55,26,FALSE),D490=2,VLOOKUP(H490,[1]Film_Workers!$B$2:$BD$55,27,FALSE),D490=3,VLOOKUP(H490,[1]Film_Workers!$B$2:$BD$55,28,FALSE),D490=4,VLOOKUP(H490,[1]Film_Workers!$B$2:$BD$55,29,FALSE),D490=5,VLOOKUP(H490,[1]Film_Workers!$B$2:$BD$55,30,FALSE),D490=6,VLOOKUP(H490,[1]Film_Workers!$B$2:$BD$55,31,FALSE),D490=7,VLOOKUP(H490,[1]Film_Workers!$B$2:$BD$55,32,FALSE),D490=8,VLOOKUP(H490,[1]Film_Workers!$B$2:$BD$55,33,FALSE),D490=9,VLOOKUP(H490,[1]Film_Workers!$B$2:$BD$55,34,FALSE),D490=10,VLOOKUP(H490,[1]Film_Workers!$B$2:$BD$55,35,FALSE),D490=11,VLOOKUP(H490,[1]Film_Workers!$B$2:$BD$55,36,FALSE),D490=12,VLOOKUP(H490,[1]Film_Workers!$B$2:$BD$55,37,FALSE)),C490=2017,_xlfn.IFS(D490=1,VLOOKUP(H490,[1]Film_Workers!$B$2:$BD$55,38,FALSE),D490=2,VLOOKUP(H490,[1]Film_Workers!$B$2:$BD$55,39,FALSE),D490=3,VLOOKUP(H490,[1]Film_Workers!$B$2:$BD$55,40,FALSE),D490=4,VLOOKUP(H490,[1]Film_Workers!$B$2:$BD$55,41,FALSE),D490=5,VLOOKUP(H490,[1]Film_Workers!$B$2:$BD$55,42,FALSE),D490=6,VLOOKUP(H490,[1]Film_Workers!$B$2:$BD$55,43,FALSE),D490=7,VLOOKUP(H490,[1]Film_Workers!$B$2:$BD$55,43,FALSE),D490=8,VLOOKUP(H490,[1]Film_Workers!$B$2:$BD$55,44,FALSE),D490=9,VLOOKUP(H490,[1]Film_Workers!$B$2:$BD$55,45,FALSE),D490=10,VLOOKUP(H490,[1]Film_Workers!$B$2:$BD$55,46,FALSE),D490=11,VLOOKUP(H490,[1]Film_Workers!$B$2:$BD$55,47,FALSE),D490=12,VLOOKUP(H490,[1]Film_Workers!$B$2:$BD$55,48)),C490=2018,_xlfn.IFS(D490=1,VLOOKUP(H490,[1]Film_Workers!$B$2:$BD$55,49,FALSE),D490=2,VLOOKUP(H490,[1]Film_Workers!$B$2:$BD$55,50,FALSE),D490=3,VLOOKUP(H490,[1]Film_Workers!$B$2:$BD$55,51,FALSE),D490=4,VLOOKUP(H490,[1]Film_Workers!$B$2:$BD$55,52,FALSE),D490=5,VLOOKUP(H490,[1]Film_Workers!$B$2:$BD$55,53,FALSE),D490=6,VLOOKUP(H490,[1]Film_Workers!$B$2:$BD$55,54)))</f>
        <v>0</v>
      </c>
      <c r="W490">
        <f>_xlfn.IFS(C490=2014,_xlfn.IFS(D490=1,VLOOKUP(H490,[1]Priv_Workers!$B$2:$BD$55,2,FALSE),D490=2,VLOOKUP(H490,[1]Priv_Workers!$B$2:$BD$55,3,FALSE),D490=3,VLOOKUP(H490,[1]Priv_Workers!$B$2:$BD$55,4,FALSE),D490=4,VLOOKUP(H490,[1]Priv_Workers!$B$2:$BD$55,5,FALSE),D490=5,VLOOKUP(H490,[1]Priv_Workers!$B$2:$BD$55,6,FALSE),D490=6,VLOOKUP(H490,[1]Priv_Workers!$B$2:$BD$55,7,FALSE),D490=7,VLOOKUP(H490,[1]Priv_Workers!$B$2:$BD$55,8,FALSE),D490=8,VLOOKUP(H490,[1]Priv_Workers!$B$2:$BD$55,9,FALSE),D490=9,VLOOKUP(H490,[1]Priv_Workers!$B$2:$BD$55,10,FALSE),D490=10,VLOOKUP(H490,[1]Priv_Workers!$B$2:$BD$55,11,FALSE),D490=11,VLOOKUP(H490,[1]Priv_Workers!$B$2:$BD$55,12,FALSE),D490=12,VLOOKUP(H490,[1]Priv_Workers!$B$2:$BD$55,13,FALSE)),C490=2015,_xlfn.IFS(D490=1,VLOOKUP(H490,[1]Priv_Workers!$B$2:$BD$55,14,FALSE),D490=2,VLOOKUP(H490,[1]Priv_Workers!$B$2:$BD$55,15,FALSE),D490=3,VLOOKUP(H490,[1]Priv_Workers!$B$2:$BD$55,16,FALSE),D490=4,VLOOKUP(H490,[1]Priv_Workers!$B$2:$BD$55,17,FALSE),D490=5,VLOOKUP(H490,[1]Priv_Workers!$B$2:$BD$55,18,FALSE),D490=6,VLOOKUP(H490,[1]Priv_Workers!$B$2:$BD$55,19,FALSE),D490=7,VLOOKUP(H490,[1]Priv_Workers!$B$2:$BD$55,20,FALSE),D490=8,VLOOKUP(H490,[1]Priv_Workers!$B$2:$BD$55,21,FALSE),D490=9,VLOOKUP(H490,[1]Priv_Workers!$B$2:$BD$55,22,FALSE),D490=10,VLOOKUP(H490,[1]Priv_Workers!$B$2:$BD$55,23,FALSE),D490=11,VLOOKUP(H490,[1]Priv_Workers!$B$2:$BD$55,24,FALSE),D490=12,VLOOKUP(H490,[1]Priv_Workers!$B$2:$BD$55,25,FALSE)),C490=2016,_xlfn.IFS(D490=1,VLOOKUP(H490,[1]Priv_Workers!$B$2:$BD$55,26,FALSE),D490=2,VLOOKUP(H490,[1]Priv_Workers!$B$2:$BD$55,27,FALSE),D490=3,VLOOKUP(H490,[1]Priv_Workers!$B$2:$BD$55,28,FALSE),D490=4,VLOOKUP(H490,[1]Priv_Workers!$B$2:$BD$55,29,FALSE),D490=5,VLOOKUP(H490,[1]Priv_Workers!$B$2:$BD$55,30,FALSE),D490=6,VLOOKUP(H490,[1]Priv_Workers!$B$2:$BD$55,31,FALSE),D490=7,VLOOKUP(H490,[1]Priv_Workers!$B$2:$BD$55,32,FALSE),D490=8,VLOOKUP(H490,[1]Priv_Workers!$B$2:$BD$55,33,FALSE),D490=9,VLOOKUP(H490,[1]Priv_Workers!$B$2:$BD$55,34,FALSE),D490=10,VLOOKUP(H490,[1]Priv_Workers!$B$2:$BD$55,35,FALSE),D490=11,VLOOKUP(H490,[1]Priv_Workers!$B$2:$BD$55,36,FALSE),D490=12,VLOOKUP(H490,[1]Priv_Workers!$B$2:$BD$55,37,FALSE)),C490=2017,_xlfn.IFS(D490=1,VLOOKUP(H490,[1]Priv_Workers!$B$2:$BD$55,38,FALSE),D490=2,VLOOKUP(H490,[1]Priv_Workers!$B$2:$BD$55,39,FALSE),D490=3,VLOOKUP(H490,[1]Priv_Workers!$B$2:$BD$55,40,FALSE),D490=4,VLOOKUP(H490,[1]Priv_Workers!$B$2:$BD$55,41,FALSE),D490=5,VLOOKUP(H490,[1]Priv_Workers!$B$2:$BD$55,42,FALSE),D490=6,VLOOKUP(H490,[1]Priv_Workers!$B$2:$BD$55,43,FALSE),D490=7,VLOOKUP(H490,[1]Priv_Workers!$B$2:$BD$55,43,FALSE),D490=8,VLOOKUP(H490,[1]Priv_Workers!$B$2:$BD$55,44,FALSE),D490=9,VLOOKUP(H490,[1]Priv_Workers!$B$2:$BD$55,45,FALSE),D490=10,VLOOKUP(H490,[1]Priv_Workers!$B$2:$BD$55,46,FALSE),D490=11,VLOOKUP(H490,[1]Priv_Workers!$B$2:$BD$55,47,FALSE),D490=12,VLOOKUP(H490,[1]Priv_Workers!$B$2:$BD$55,48)),C490=2018,_xlfn.IFS(D490=1,VLOOKUP(H490,[1]Priv_Workers!$B$2:$BD$55,49,FALSE),D490=2,VLOOKUP(H490,[1]Priv_Workers!$B$2:$BD$55,50,FALSE),D490=3,VLOOKUP(H490,[1]Priv_Workers!$B$2:$BD$55,51,FALSE),D490=4,VLOOKUP(H490,[1]Priv_Workers!$B$2:$BD$55,52,FALSE),D490=5,VLOOKUP(H490,[1]Priv_Workers!$B$2:$BD$55,53,FALSE),D490=6,VLOOKUP(H490,[1]Priv_Workers!$B$2:$BD$55,54)))</f>
        <v>0</v>
      </c>
      <c r="X490" s="3" t="e">
        <f t="shared" si="59"/>
        <v>#DIV/0!</v>
      </c>
      <c r="Y490" s="2">
        <f>_xlfn.IFS(C490=2014, _xlfn.IFS(E490=1, VLOOKUP(H490, [1]Wage_Info!$B$2:$AH$55, 2, FALSE), E490=2, VLOOKUP(H490, [1]Wage_Info!$B$2:$AH$55, 3, FALSE), E490=3, VLOOKUP(H490, [1]Wage_Info!$B$2:$AH$55, 4, FALSE), E490=4, VLOOKUP(H490, [1]Wage_Info!$B$2:$AH$55, 5, FALSE)), C490=2015, _xlfn.IFS(E490=1, VLOOKUP(H490, [1]Wage_Info!$B$2:$AH$55, 6, FALSE), E490=2, VLOOKUP(H490, [1]Wage_Info!$B$2:$AH$55, 7, FALSE), E490=3, VLOOKUP(H490, [1]Wage_Info!$B$2:$AH$55, 8, FALSE), E490=4, VLOOKUP(H490, [1]Wage_Info!$B$2:$AH$55, 9, FALSE)), C490=2016, _xlfn.IFS(E490=1, VLOOKUP(H490, [1]Wage_Info!$B$2:$AH$55, 10, FALSE), E490=2, VLOOKUP(H490, [1]Wage_Info!$B$2:$AH$55, 11, FALSE), E490=3, VLOOKUP(H490, [1]Wage_Info!$B$2:$AH$55, 12, FALSE), E490=4, VLOOKUP(H490, [1]Wage_Info!$B$2:$AH$55, 13, FALSE)), C490=2017, _xlfn.IFS(E490=1, VLOOKUP(H490, [1]Wage_Info!$B$2:$AH$55, 14, FALSE), E490=2, VLOOKUP(H490, [1]Wage_Info!$B$2:$AH$55, 15, FALSE), E490=3, VLOOKUP(H490, [1]Wage_Info!$B$2:$AH$55, 16, FALSE), E490=4, VLOOKUP(H490, [1]Wage_Info!$B$2:$AH$55, 17, FALSE)), C490 = 2018, _xlfn.IFS(E490=1, VLOOKUP(H490, [1]Wage_Info!$B$2:$AH$55, 18, FALSE), E490=3, VLOOKUP(H490, [1]Wage_Info!$B$2:$AH$55, 19, FALSE)))</f>
        <v>0</v>
      </c>
      <c r="Z490" s="2">
        <f>_xlfn.IFS(C490=2014, _xlfn.IFS(E490=1, VLOOKUP(H490, [1]Wage_Info!$B$2:$AL$55, 20, FALSE), E490=2, VLOOKUP(H490, [1]Wage_Info!$B$2:$AL$55, 21, FALSE), E490=3, VLOOKUP(H490, [1]Wage_Info!$B$2:$AL$55, 22, FALSE), E490=4, VLOOKUP(H490, [1]Wage_Info!$B$2:$AL$55, 23, FALSE)), C490=2015, _xlfn.IFS(E490=1, VLOOKUP(H490, [1]Wage_Info!$B$2:$AL$55, 24, FALSE), E490=2, VLOOKUP(H490, [1]Wage_Info!$B$2:$AL$55, 25, FALSE), E490=3, VLOOKUP(H490, [1]Wage_Info!$B$2:$AL$55, 26, FALSE), E490=4, VLOOKUP(H490, [1]Wage_Info!$B$2:$AL$55, 27, FALSE)), C490=2016, _xlfn.IFS(E490=1, VLOOKUP(H490, [1]Wage_Info!$B$2:$AL$55, 28, FALSE), E490=2, VLOOKUP(H490, [1]Wage_Info!$B$2:$AL$55, 29, FALSE), E490=3, VLOOKUP(H490, [1]Wage_Info!$B$2:$AL$55, 30, FALSE), E490=4, VLOOKUP(H490, [1]Wage_Info!$B$2:$AL$55, 31, FALSE)), C490=2017, _xlfn.IFS(E490=1, VLOOKUP(H490, [1]Wage_Info!$B$2:$AL$55, 32, FALSE), E490=2, VLOOKUP(H490, [1]Wage_Info!$B$2:$AL$55, 33, FALSE), E490=3, VLOOKUP(H490, [1]Wage_Info!$B$2:$AL$55, 34, FALSE), E490=4, VLOOKUP(H490, [1]Wage_Info!$B$2:$AL$55, 35, FALSE)), C490 = 2018, _xlfn.IFS(E490=1, VLOOKUP(H490, [1]Wage_Info!$B$2:$AL$55, 36, FALSE), E490=2, VLOOKUP(H490, [1]Wage_Info!$B$2:$AL$55, 37, FALSE)))</f>
        <v>0</v>
      </c>
      <c r="AA490" s="4" t="e">
        <f t="shared" si="60"/>
        <v>#DIV/0!</v>
      </c>
      <c r="AB490">
        <f>[1]Key!C490</f>
        <v>1</v>
      </c>
      <c r="AC490">
        <f t="shared" si="61"/>
        <v>0</v>
      </c>
      <c r="AD490">
        <f t="shared" si="62"/>
        <v>0</v>
      </c>
      <c r="AE490">
        <f t="shared" si="63"/>
        <v>0</v>
      </c>
      <c r="AF490">
        <f>[1]Key!D490</f>
        <v>0</v>
      </c>
    </row>
    <row r="491" spans="1:32" x14ac:dyDescent="0.3">
      <c r="A491">
        <v>490</v>
      </c>
      <c r="B491">
        <v>34</v>
      </c>
      <c r="C491">
        <v>2016</v>
      </c>
      <c r="D491">
        <v>10</v>
      </c>
      <c r="E491">
        <f t="shared" si="56"/>
        <v>4</v>
      </c>
      <c r="F491">
        <v>2018</v>
      </c>
      <c r="G491" t="s">
        <v>62</v>
      </c>
      <c r="H491" s="1">
        <f>VALUE(IF(G491="foreign",53,SUBSTITUTE(G491,G491,VLOOKUP(G491,[1]Key!$G$2:$H$55,2,))))</f>
        <v>53</v>
      </c>
      <c r="I491" t="s">
        <v>97</v>
      </c>
      <c r="J491">
        <f>VALUE(_xlfn.IFS(I491="foreign",53,I491="fictional",54, I491="unspecified", 55, NOT(OR(I491="foreign",I491="fictional")),SUBSTITUTE(I491,I491,VLOOKUP(I491,[1]Key!$G$2:$H$55,2,))))</f>
        <v>54</v>
      </c>
      <c r="K491">
        <f t="shared" si="57"/>
        <v>0</v>
      </c>
      <c r="L491">
        <f>VLOOKUP(H491, [1]Key!$H$2:$K$54, 2)</f>
        <v>0</v>
      </c>
      <c r="M491">
        <f>VLOOKUP(J491, [1]Key!$H$2:$K$54, 2)</f>
        <v>0</v>
      </c>
      <c r="N491">
        <f>VLOOKUP("*"&amp;G491&amp;"*",[1]Key!$N$2:$O$6,2,FALSE)</f>
        <v>0</v>
      </c>
      <c r="O491">
        <f>VLOOKUP("*"&amp;G491&amp;"*",[1]Key!$R$2:$S$11,2,FALSE)</f>
        <v>0</v>
      </c>
      <c r="P491">
        <v>3766</v>
      </c>
      <c r="Q491" s="2">
        <v>133000000</v>
      </c>
      <c r="R491" t="s">
        <v>34</v>
      </c>
      <c r="S491">
        <f>VLOOKUP(R491, [1]Key!$U$2:$V$27, 2, FALSE)</f>
        <v>2</v>
      </c>
      <c r="T491">
        <f t="shared" si="58"/>
        <v>0</v>
      </c>
      <c r="U491">
        <f>_xlfn.IFS(C491=2018, VLOOKUP(H491, '[1]State Pop'!$B$2:$G$55,6),C491=2017, VLOOKUP(H491, '[1]State Pop'!$B$2:$F$55,5),C491=2016, VLOOKUP(H491, '[1]State Pop'!$B$2:$F$55,4), C491=2015, VLOOKUP(H491, '[1]State Pop'!$B$2:$F$55,3), C491=2014, VLOOKUP(H491, '[1]State Pop'!$B$2:$F$55,2))</f>
        <v>0</v>
      </c>
      <c r="V491">
        <f>_xlfn.IFS(C491=2014,_xlfn.IFS(D491=1,VLOOKUP(H491,[1]Film_Workers!$B$2:$BD$55,2,FALSE),D491=2,VLOOKUP(H491,[1]Film_Workers!$B$2:$BD$55,3,FALSE),D491=3,VLOOKUP(H491,[1]Film_Workers!$B$2:$BD$55,4,FALSE),D491=4,VLOOKUP(H491,[1]Film_Workers!$B$2:$BD$55,5,FALSE),D491=5,VLOOKUP(H491,[1]Film_Workers!$B$2:$BD$55,6,FALSE),D491=6,VLOOKUP(H491,[1]Film_Workers!$B$2:$BD$55,7,FALSE),D491=7,VLOOKUP(H491,[1]Film_Workers!$B$2:$BD$55,8,FALSE),D491=8,VLOOKUP(H491,[1]Film_Workers!$B$2:$BD$55,9,FALSE),D491=9,VLOOKUP(H491,[1]Film_Workers!$B$2:$BD$55,10,FALSE),D491=10,VLOOKUP(H491,[1]Film_Workers!$B$2:$BD$55,11,FALSE),D491=11,VLOOKUP(H491,[1]Film_Workers!$B$2:$BD$55,12,FALSE),D491=12,VLOOKUP(H491,[1]Film_Workers!$B$2:$BD$55,13,FALSE)),C491=2015,_xlfn.IFS(D491=1,VLOOKUP(H491,[1]Film_Workers!$B$2:$BD$55,14,FALSE),D491=2,VLOOKUP(H491,[1]Film_Workers!$B$2:$BD$55,15,FALSE),D491=3,VLOOKUP(H491,[1]Film_Workers!$B$2:$BD$55,16,FALSE),D491=4,VLOOKUP(H491,[1]Film_Workers!$B$2:$BD$55,17,FALSE),D491=5,VLOOKUP(H491,[1]Film_Workers!$B$2:$BD$55,18,FALSE),D491=6,VLOOKUP(H491,[1]Film_Workers!$B$2:$BD$55,19,FALSE),D491=7,VLOOKUP(H491,[1]Film_Workers!$B$2:$BD$55,20,FALSE),D491=8,VLOOKUP(H491,[1]Film_Workers!$B$2:$BD$55,21,FALSE),D491=9,VLOOKUP(H491,[1]Film_Workers!$B$2:$BD$55,22,FALSE),D491=10,VLOOKUP(H491,[1]Film_Workers!$B$2:$BD$55,23,FALSE),D491=11,VLOOKUP(H491,[1]Film_Workers!$B$2:$BD$55,24,FALSE),D491=12,VLOOKUP(H491,[1]Film_Workers!$B$2:$BD$55,25,FALSE)),C491=2016,_xlfn.IFS(D491=1,VLOOKUP(H491,[1]Film_Workers!$B$2:$BD$55,26,FALSE),D491=2,VLOOKUP(H491,[1]Film_Workers!$B$2:$BD$55,27,FALSE),D491=3,VLOOKUP(H491,[1]Film_Workers!$B$2:$BD$55,28,FALSE),D491=4,VLOOKUP(H491,[1]Film_Workers!$B$2:$BD$55,29,FALSE),D491=5,VLOOKUP(H491,[1]Film_Workers!$B$2:$BD$55,30,FALSE),D491=6,VLOOKUP(H491,[1]Film_Workers!$B$2:$BD$55,31,FALSE),D491=7,VLOOKUP(H491,[1]Film_Workers!$B$2:$BD$55,32,FALSE),D491=8,VLOOKUP(H491,[1]Film_Workers!$B$2:$BD$55,33,FALSE),D491=9,VLOOKUP(H491,[1]Film_Workers!$B$2:$BD$55,34,FALSE),D491=10,VLOOKUP(H491,[1]Film_Workers!$B$2:$BD$55,35,FALSE),D491=11,VLOOKUP(H491,[1]Film_Workers!$B$2:$BD$55,36,FALSE),D491=12,VLOOKUP(H491,[1]Film_Workers!$B$2:$BD$55,37,FALSE)),C491=2017,_xlfn.IFS(D491=1,VLOOKUP(H491,[1]Film_Workers!$B$2:$BD$55,38,FALSE),D491=2,VLOOKUP(H491,[1]Film_Workers!$B$2:$BD$55,39,FALSE),D491=3,VLOOKUP(H491,[1]Film_Workers!$B$2:$BD$55,40,FALSE),D491=4,VLOOKUP(H491,[1]Film_Workers!$B$2:$BD$55,41,FALSE),D491=5,VLOOKUP(H491,[1]Film_Workers!$B$2:$BD$55,42,FALSE),D491=6,VLOOKUP(H491,[1]Film_Workers!$B$2:$BD$55,43,FALSE),D491=7,VLOOKUP(H491,[1]Film_Workers!$B$2:$BD$55,43,FALSE),D491=8,VLOOKUP(H491,[1]Film_Workers!$B$2:$BD$55,44,FALSE),D491=9,VLOOKUP(H491,[1]Film_Workers!$B$2:$BD$55,45,FALSE),D491=10,VLOOKUP(H491,[1]Film_Workers!$B$2:$BD$55,46,FALSE),D491=11,VLOOKUP(H491,[1]Film_Workers!$B$2:$BD$55,47,FALSE),D491=12,VLOOKUP(H491,[1]Film_Workers!$B$2:$BD$55,48)),C491=2018,_xlfn.IFS(D491=1,VLOOKUP(H491,[1]Film_Workers!$B$2:$BD$55,49,FALSE),D491=2,VLOOKUP(H491,[1]Film_Workers!$B$2:$BD$55,50,FALSE),D491=3,VLOOKUP(H491,[1]Film_Workers!$B$2:$BD$55,51,FALSE),D491=4,VLOOKUP(H491,[1]Film_Workers!$B$2:$BD$55,52,FALSE),D491=5,VLOOKUP(H491,[1]Film_Workers!$B$2:$BD$55,53,FALSE),D491=6,VLOOKUP(H491,[1]Film_Workers!$B$2:$BD$55,54)))</f>
        <v>0</v>
      </c>
      <c r="W491">
        <f>_xlfn.IFS(C491=2014,_xlfn.IFS(D491=1,VLOOKUP(H491,[1]Priv_Workers!$B$2:$BD$55,2,FALSE),D491=2,VLOOKUP(H491,[1]Priv_Workers!$B$2:$BD$55,3,FALSE),D491=3,VLOOKUP(H491,[1]Priv_Workers!$B$2:$BD$55,4,FALSE),D491=4,VLOOKUP(H491,[1]Priv_Workers!$B$2:$BD$55,5,FALSE),D491=5,VLOOKUP(H491,[1]Priv_Workers!$B$2:$BD$55,6,FALSE),D491=6,VLOOKUP(H491,[1]Priv_Workers!$B$2:$BD$55,7,FALSE),D491=7,VLOOKUP(H491,[1]Priv_Workers!$B$2:$BD$55,8,FALSE),D491=8,VLOOKUP(H491,[1]Priv_Workers!$B$2:$BD$55,9,FALSE),D491=9,VLOOKUP(H491,[1]Priv_Workers!$B$2:$BD$55,10,FALSE),D491=10,VLOOKUP(H491,[1]Priv_Workers!$B$2:$BD$55,11,FALSE),D491=11,VLOOKUP(H491,[1]Priv_Workers!$B$2:$BD$55,12,FALSE),D491=12,VLOOKUP(H491,[1]Priv_Workers!$B$2:$BD$55,13,FALSE)),C491=2015,_xlfn.IFS(D491=1,VLOOKUP(H491,[1]Priv_Workers!$B$2:$BD$55,14,FALSE),D491=2,VLOOKUP(H491,[1]Priv_Workers!$B$2:$BD$55,15,FALSE),D491=3,VLOOKUP(H491,[1]Priv_Workers!$B$2:$BD$55,16,FALSE),D491=4,VLOOKUP(H491,[1]Priv_Workers!$B$2:$BD$55,17,FALSE),D491=5,VLOOKUP(H491,[1]Priv_Workers!$B$2:$BD$55,18,FALSE),D491=6,VLOOKUP(H491,[1]Priv_Workers!$B$2:$BD$55,19,FALSE),D491=7,VLOOKUP(H491,[1]Priv_Workers!$B$2:$BD$55,20,FALSE),D491=8,VLOOKUP(H491,[1]Priv_Workers!$B$2:$BD$55,21,FALSE),D491=9,VLOOKUP(H491,[1]Priv_Workers!$B$2:$BD$55,22,FALSE),D491=10,VLOOKUP(H491,[1]Priv_Workers!$B$2:$BD$55,23,FALSE),D491=11,VLOOKUP(H491,[1]Priv_Workers!$B$2:$BD$55,24,FALSE),D491=12,VLOOKUP(H491,[1]Priv_Workers!$B$2:$BD$55,25,FALSE)),C491=2016,_xlfn.IFS(D491=1,VLOOKUP(H491,[1]Priv_Workers!$B$2:$BD$55,26,FALSE),D491=2,VLOOKUP(H491,[1]Priv_Workers!$B$2:$BD$55,27,FALSE),D491=3,VLOOKUP(H491,[1]Priv_Workers!$B$2:$BD$55,28,FALSE),D491=4,VLOOKUP(H491,[1]Priv_Workers!$B$2:$BD$55,29,FALSE),D491=5,VLOOKUP(H491,[1]Priv_Workers!$B$2:$BD$55,30,FALSE),D491=6,VLOOKUP(H491,[1]Priv_Workers!$B$2:$BD$55,31,FALSE),D491=7,VLOOKUP(H491,[1]Priv_Workers!$B$2:$BD$55,32,FALSE),D491=8,VLOOKUP(H491,[1]Priv_Workers!$B$2:$BD$55,33,FALSE),D491=9,VLOOKUP(H491,[1]Priv_Workers!$B$2:$BD$55,34,FALSE),D491=10,VLOOKUP(H491,[1]Priv_Workers!$B$2:$BD$55,35,FALSE),D491=11,VLOOKUP(H491,[1]Priv_Workers!$B$2:$BD$55,36,FALSE),D491=12,VLOOKUP(H491,[1]Priv_Workers!$B$2:$BD$55,37,FALSE)),C491=2017,_xlfn.IFS(D491=1,VLOOKUP(H491,[1]Priv_Workers!$B$2:$BD$55,38,FALSE),D491=2,VLOOKUP(H491,[1]Priv_Workers!$B$2:$BD$55,39,FALSE),D491=3,VLOOKUP(H491,[1]Priv_Workers!$B$2:$BD$55,40,FALSE),D491=4,VLOOKUP(H491,[1]Priv_Workers!$B$2:$BD$55,41,FALSE),D491=5,VLOOKUP(H491,[1]Priv_Workers!$B$2:$BD$55,42,FALSE),D491=6,VLOOKUP(H491,[1]Priv_Workers!$B$2:$BD$55,43,FALSE),D491=7,VLOOKUP(H491,[1]Priv_Workers!$B$2:$BD$55,43,FALSE),D491=8,VLOOKUP(H491,[1]Priv_Workers!$B$2:$BD$55,44,FALSE),D491=9,VLOOKUP(H491,[1]Priv_Workers!$B$2:$BD$55,45,FALSE),D491=10,VLOOKUP(H491,[1]Priv_Workers!$B$2:$BD$55,46,FALSE),D491=11,VLOOKUP(H491,[1]Priv_Workers!$B$2:$BD$55,47,FALSE),D491=12,VLOOKUP(H491,[1]Priv_Workers!$B$2:$BD$55,48)),C491=2018,_xlfn.IFS(D491=1,VLOOKUP(H491,[1]Priv_Workers!$B$2:$BD$55,49,FALSE),D491=2,VLOOKUP(H491,[1]Priv_Workers!$B$2:$BD$55,50,FALSE),D491=3,VLOOKUP(H491,[1]Priv_Workers!$B$2:$BD$55,51,FALSE),D491=4,VLOOKUP(H491,[1]Priv_Workers!$B$2:$BD$55,52,FALSE),D491=5,VLOOKUP(H491,[1]Priv_Workers!$B$2:$BD$55,53,FALSE),D491=6,VLOOKUP(H491,[1]Priv_Workers!$B$2:$BD$55,54)))</f>
        <v>0</v>
      </c>
      <c r="X491" s="3" t="e">
        <f t="shared" si="59"/>
        <v>#DIV/0!</v>
      </c>
      <c r="Y491" s="2">
        <f>_xlfn.IFS(C491=2014, _xlfn.IFS(E491=1, VLOOKUP(H491, [1]Wage_Info!$B$2:$AH$55, 2, FALSE), E491=2, VLOOKUP(H491, [1]Wage_Info!$B$2:$AH$55, 3, FALSE), E491=3, VLOOKUP(H491, [1]Wage_Info!$B$2:$AH$55, 4, FALSE), E491=4, VLOOKUP(H491, [1]Wage_Info!$B$2:$AH$55, 5, FALSE)), C491=2015, _xlfn.IFS(E491=1, VLOOKUP(H491, [1]Wage_Info!$B$2:$AH$55, 6, FALSE), E491=2, VLOOKUP(H491, [1]Wage_Info!$B$2:$AH$55, 7, FALSE), E491=3, VLOOKUP(H491, [1]Wage_Info!$B$2:$AH$55, 8, FALSE), E491=4, VLOOKUP(H491, [1]Wage_Info!$B$2:$AH$55, 9, FALSE)), C491=2016, _xlfn.IFS(E491=1, VLOOKUP(H491, [1]Wage_Info!$B$2:$AH$55, 10, FALSE), E491=2, VLOOKUP(H491, [1]Wage_Info!$B$2:$AH$55, 11, FALSE), E491=3, VLOOKUP(H491, [1]Wage_Info!$B$2:$AH$55, 12, FALSE), E491=4, VLOOKUP(H491, [1]Wage_Info!$B$2:$AH$55, 13, FALSE)), C491=2017, _xlfn.IFS(E491=1, VLOOKUP(H491, [1]Wage_Info!$B$2:$AH$55, 14, FALSE), E491=2, VLOOKUP(H491, [1]Wage_Info!$B$2:$AH$55, 15, FALSE), E491=3, VLOOKUP(H491, [1]Wage_Info!$B$2:$AH$55, 16, FALSE), E491=4, VLOOKUP(H491, [1]Wage_Info!$B$2:$AH$55, 17, FALSE)), C491 = 2018, _xlfn.IFS(E491=1, VLOOKUP(H491, [1]Wage_Info!$B$2:$AH$55, 18, FALSE), E491=3, VLOOKUP(H491, [1]Wage_Info!$B$2:$AH$55, 19, FALSE)))</f>
        <v>0</v>
      </c>
      <c r="Z491" s="2">
        <f>_xlfn.IFS(C491=2014, _xlfn.IFS(E491=1, VLOOKUP(H491, [1]Wage_Info!$B$2:$AL$55, 20, FALSE), E491=2, VLOOKUP(H491, [1]Wage_Info!$B$2:$AL$55, 21, FALSE), E491=3, VLOOKUP(H491, [1]Wage_Info!$B$2:$AL$55, 22, FALSE), E491=4, VLOOKUP(H491, [1]Wage_Info!$B$2:$AL$55, 23, FALSE)), C491=2015, _xlfn.IFS(E491=1, VLOOKUP(H491, [1]Wage_Info!$B$2:$AL$55, 24, FALSE), E491=2, VLOOKUP(H491, [1]Wage_Info!$B$2:$AL$55, 25, FALSE), E491=3, VLOOKUP(H491, [1]Wage_Info!$B$2:$AL$55, 26, FALSE), E491=4, VLOOKUP(H491, [1]Wage_Info!$B$2:$AL$55, 27, FALSE)), C491=2016, _xlfn.IFS(E491=1, VLOOKUP(H491, [1]Wage_Info!$B$2:$AL$55, 28, FALSE), E491=2, VLOOKUP(H491, [1]Wage_Info!$B$2:$AL$55, 29, FALSE), E491=3, VLOOKUP(H491, [1]Wage_Info!$B$2:$AL$55, 30, FALSE), E491=4, VLOOKUP(H491, [1]Wage_Info!$B$2:$AL$55, 31, FALSE)), C491=2017, _xlfn.IFS(E491=1, VLOOKUP(H491, [1]Wage_Info!$B$2:$AL$55, 32, FALSE), E491=2, VLOOKUP(H491, [1]Wage_Info!$B$2:$AL$55, 33, FALSE), E491=3, VLOOKUP(H491, [1]Wage_Info!$B$2:$AL$55, 34, FALSE), E491=4, VLOOKUP(H491, [1]Wage_Info!$B$2:$AL$55, 35, FALSE)), C491 = 2018, _xlfn.IFS(E491=1, VLOOKUP(H491, [1]Wage_Info!$B$2:$AL$55, 36, FALSE), E491=2, VLOOKUP(H491, [1]Wage_Info!$B$2:$AL$55, 37, FALSE)))</f>
        <v>0</v>
      </c>
      <c r="AA491" s="4" t="e">
        <f t="shared" si="60"/>
        <v>#DIV/0!</v>
      </c>
      <c r="AB491">
        <f>[1]Key!C491</f>
        <v>1</v>
      </c>
      <c r="AC491">
        <f t="shared" si="61"/>
        <v>0</v>
      </c>
      <c r="AD491">
        <f t="shared" si="62"/>
        <v>0</v>
      </c>
      <c r="AE491">
        <f t="shared" si="63"/>
        <v>0</v>
      </c>
      <c r="AF491">
        <f>[1]Key!D491</f>
        <v>0</v>
      </c>
    </row>
    <row r="492" spans="1:32" x14ac:dyDescent="0.3">
      <c r="A492">
        <v>491</v>
      </c>
      <c r="B492">
        <v>35</v>
      </c>
      <c r="C492">
        <v>2018</v>
      </c>
      <c r="D492">
        <v>3</v>
      </c>
      <c r="E492">
        <f t="shared" si="56"/>
        <v>1</v>
      </c>
      <c r="F492">
        <v>2018</v>
      </c>
      <c r="G492" t="s">
        <v>79</v>
      </c>
      <c r="H492" s="1">
        <f>VALUE(IF(G492="foreign",53,SUBSTITUTE(G492,G492,VLOOKUP(G492,[1]Key!$G$2:$H$55,2,))))</f>
        <v>39</v>
      </c>
      <c r="I492" t="s">
        <v>40</v>
      </c>
      <c r="J492">
        <f>VALUE(_xlfn.IFS(I492="foreign",53,I492="fictional",54, I492="unspecified", 55, NOT(OR(I492="foreign",I492="fictional")),SUBSTITUTE(I492,I492,VLOOKUP(I492,[1]Key!$G$2:$H$55,2,))))</f>
        <v>5</v>
      </c>
      <c r="K492">
        <f t="shared" si="57"/>
        <v>0</v>
      </c>
      <c r="L492">
        <f>VLOOKUP(H492, [1]Key!$H$2:$K$54, 2)</f>
        <v>4</v>
      </c>
      <c r="M492">
        <f>VLOOKUP(J492, [1]Key!$H$2:$K$54, 2)</f>
        <v>3</v>
      </c>
      <c r="N492">
        <f>VLOOKUP("*"&amp;G492&amp;"*",[1]Key!$N$2:$O$6,2,FALSE)</f>
        <v>2</v>
      </c>
      <c r="O492">
        <f>VLOOKUP("*"&amp;G492&amp;"*",[1]Key!$R$2:$S$11,2,FALSE)</f>
        <v>3</v>
      </c>
      <c r="P492">
        <v>3752</v>
      </c>
      <c r="Q492" s="2">
        <v>50000000</v>
      </c>
      <c r="R492" t="s">
        <v>37</v>
      </c>
      <c r="S492">
        <f>VLOOKUP(R492, [1]Key!$U$2:$V$27, 2, FALSE)</f>
        <v>3</v>
      </c>
      <c r="T492">
        <f t="shared" si="58"/>
        <v>0</v>
      </c>
      <c r="U492">
        <f>_xlfn.IFS(C492=2018, VLOOKUP(H492, '[1]State Pop'!$B$2:$G$55,6),C492=2017, VLOOKUP(H492, '[1]State Pop'!$B$2:$F$55,5),C492=2016, VLOOKUP(H492, '[1]State Pop'!$B$2:$F$55,4), C492=2015, VLOOKUP(H492, '[1]State Pop'!$B$2:$F$55,3), C492=2014, VLOOKUP(H492, '[1]State Pop'!$B$2:$F$55,2))</f>
        <v>12807060</v>
      </c>
      <c r="V492">
        <f>_xlfn.IFS(C492=2014,_xlfn.IFS(D492=1,VLOOKUP(H492,[1]Film_Workers!$B$2:$BD$55,2,FALSE),D492=2,VLOOKUP(H492,[1]Film_Workers!$B$2:$BD$55,3,FALSE),D492=3,VLOOKUP(H492,[1]Film_Workers!$B$2:$BD$55,4,FALSE),D492=4,VLOOKUP(H492,[1]Film_Workers!$B$2:$BD$55,5,FALSE),D492=5,VLOOKUP(H492,[1]Film_Workers!$B$2:$BD$55,6,FALSE),D492=6,VLOOKUP(H492,[1]Film_Workers!$B$2:$BD$55,7,FALSE),D492=7,VLOOKUP(H492,[1]Film_Workers!$B$2:$BD$55,8,FALSE),D492=8,VLOOKUP(H492,[1]Film_Workers!$B$2:$BD$55,9,FALSE),D492=9,VLOOKUP(H492,[1]Film_Workers!$B$2:$BD$55,10,FALSE),D492=10,VLOOKUP(H492,[1]Film_Workers!$B$2:$BD$55,11,FALSE),D492=11,VLOOKUP(H492,[1]Film_Workers!$B$2:$BD$55,12,FALSE),D492=12,VLOOKUP(H492,[1]Film_Workers!$B$2:$BD$55,13,FALSE)),C492=2015,_xlfn.IFS(D492=1,VLOOKUP(H492,[1]Film_Workers!$B$2:$BD$55,14,FALSE),D492=2,VLOOKUP(H492,[1]Film_Workers!$B$2:$BD$55,15,FALSE),D492=3,VLOOKUP(H492,[1]Film_Workers!$B$2:$BD$55,16,FALSE),D492=4,VLOOKUP(H492,[1]Film_Workers!$B$2:$BD$55,17,FALSE),D492=5,VLOOKUP(H492,[1]Film_Workers!$B$2:$BD$55,18,FALSE),D492=6,VLOOKUP(H492,[1]Film_Workers!$B$2:$BD$55,19,FALSE),D492=7,VLOOKUP(H492,[1]Film_Workers!$B$2:$BD$55,20,FALSE),D492=8,VLOOKUP(H492,[1]Film_Workers!$B$2:$BD$55,21,FALSE),D492=9,VLOOKUP(H492,[1]Film_Workers!$B$2:$BD$55,22,FALSE),D492=10,VLOOKUP(H492,[1]Film_Workers!$B$2:$BD$55,23,FALSE),D492=11,VLOOKUP(H492,[1]Film_Workers!$B$2:$BD$55,24,FALSE),D492=12,VLOOKUP(H492,[1]Film_Workers!$B$2:$BD$55,25,FALSE)),C492=2016,_xlfn.IFS(D492=1,VLOOKUP(H492,[1]Film_Workers!$B$2:$BD$55,26,FALSE),D492=2,VLOOKUP(H492,[1]Film_Workers!$B$2:$BD$55,27,FALSE),D492=3,VLOOKUP(H492,[1]Film_Workers!$B$2:$BD$55,28,FALSE),D492=4,VLOOKUP(H492,[1]Film_Workers!$B$2:$BD$55,29,FALSE),D492=5,VLOOKUP(H492,[1]Film_Workers!$B$2:$BD$55,30,FALSE),D492=6,VLOOKUP(H492,[1]Film_Workers!$B$2:$BD$55,31,FALSE),D492=7,VLOOKUP(H492,[1]Film_Workers!$B$2:$BD$55,32,FALSE),D492=8,VLOOKUP(H492,[1]Film_Workers!$B$2:$BD$55,33,FALSE),D492=9,VLOOKUP(H492,[1]Film_Workers!$B$2:$BD$55,34,FALSE),D492=10,VLOOKUP(H492,[1]Film_Workers!$B$2:$BD$55,35,FALSE),D492=11,VLOOKUP(H492,[1]Film_Workers!$B$2:$BD$55,36,FALSE),D492=12,VLOOKUP(H492,[1]Film_Workers!$B$2:$BD$55,37,FALSE)),C492=2017,_xlfn.IFS(D492=1,VLOOKUP(H492,[1]Film_Workers!$B$2:$BD$55,38,FALSE),D492=2,VLOOKUP(H492,[1]Film_Workers!$B$2:$BD$55,39,FALSE),D492=3,VLOOKUP(H492,[1]Film_Workers!$B$2:$BD$55,40,FALSE),D492=4,VLOOKUP(H492,[1]Film_Workers!$B$2:$BD$55,41,FALSE),D492=5,VLOOKUP(H492,[1]Film_Workers!$B$2:$BD$55,42,FALSE),D492=6,VLOOKUP(H492,[1]Film_Workers!$B$2:$BD$55,43,FALSE),D492=7,VLOOKUP(H492,[1]Film_Workers!$B$2:$BD$55,43,FALSE),D492=8,VLOOKUP(H492,[1]Film_Workers!$B$2:$BD$55,44,FALSE),D492=9,VLOOKUP(H492,[1]Film_Workers!$B$2:$BD$55,45,FALSE),D492=10,VLOOKUP(H492,[1]Film_Workers!$B$2:$BD$55,46,FALSE),D492=11,VLOOKUP(H492,[1]Film_Workers!$B$2:$BD$55,47,FALSE),D492=12,VLOOKUP(H492,[1]Film_Workers!$B$2:$BD$55,48)),C492=2018,_xlfn.IFS(D492=1,VLOOKUP(H492,[1]Film_Workers!$B$2:$BD$55,49,FALSE),D492=2,VLOOKUP(H492,[1]Film_Workers!$B$2:$BD$55,50,FALSE),D492=3,VLOOKUP(H492,[1]Film_Workers!$B$2:$BD$55,51,FALSE),D492=4,VLOOKUP(H492,[1]Film_Workers!$B$2:$BD$55,52,FALSE),D492=5,VLOOKUP(H492,[1]Film_Workers!$B$2:$BD$55,53,FALSE),D492=6,VLOOKUP(H492,[1]Film_Workers!$B$2:$BD$55,54)))</f>
        <v>3239</v>
      </c>
      <c r="W492">
        <f>_xlfn.IFS(C492=2014,_xlfn.IFS(D492=1,VLOOKUP(H492,[1]Priv_Workers!$B$2:$BD$55,2,FALSE),D492=2,VLOOKUP(H492,[1]Priv_Workers!$B$2:$BD$55,3,FALSE),D492=3,VLOOKUP(H492,[1]Priv_Workers!$B$2:$BD$55,4,FALSE),D492=4,VLOOKUP(H492,[1]Priv_Workers!$B$2:$BD$55,5,FALSE),D492=5,VLOOKUP(H492,[1]Priv_Workers!$B$2:$BD$55,6,FALSE),D492=6,VLOOKUP(H492,[1]Priv_Workers!$B$2:$BD$55,7,FALSE),D492=7,VLOOKUP(H492,[1]Priv_Workers!$B$2:$BD$55,8,FALSE),D492=8,VLOOKUP(H492,[1]Priv_Workers!$B$2:$BD$55,9,FALSE),D492=9,VLOOKUP(H492,[1]Priv_Workers!$B$2:$BD$55,10,FALSE),D492=10,VLOOKUP(H492,[1]Priv_Workers!$B$2:$BD$55,11,FALSE),D492=11,VLOOKUP(H492,[1]Priv_Workers!$B$2:$BD$55,12,FALSE),D492=12,VLOOKUP(H492,[1]Priv_Workers!$B$2:$BD$55,13,FALSE)),C492=2015,_xlfn.IFS(D492=1,VLOOKUP(H492,[1]Priv_Workers!$B$2:$BD$55,14,FALSE),D492=2,VLOOKUP(H492,[1]Priv_Workers!$B$2:$BD$55,15,FALSE),D492=3,VLOOKUP(H492,[1]Priv_Workers!$B$2:$BD$55,16,FALSE),D492=4,VLOOKUP(H492,[1]Priv_Workers!$B$2:$BD$55,17,FALSE),D492=5,VLOOKUP(H492,[1]Priv_Workers!$B$2:$BD$55,18,FALSE),D492=6,VLOOKUP(H492,[1]Priv_Workers!$B$2:$BD$55,19,FALSE),D492=7,VLOOKUP(H492,[1]Priv_Workers!$B$2:$BD$55,20,FALSE),D492=8,VLOOKUP(H492,[1]Priv_Workers!$B$2:$BD$55,21,FALSE),D492=9,VLOOKUP(H492,[1]Priv_Workers!$B$2:$BD$55,22,FALSE),D492=10,VLOOKUP(H492,[1]Priv_Workers!$B$2:$BD$55,23,FALSE),D492=11,VLOOKUP(H492,[1]Priv_Workers!$B$2:$BD$55,24,FALSE),D492=12,VLOOKUP(H492,[1]Priv_Workers!$B$2:$BD$55,25,FALSE)),C492=2016,_xlfn.IFS(D492=1,VLOOKUP(H492,[1]Priv_Workers!$B$2:$BD$55,26,FALSE),D492=2,VLOOKUP(H492,[1]Priv_Workers!$B$2:$BD$55,27,FALSE),D492=3,VLOOKUP(H492,[1]Priv_Workers!$B$2:$BD$55,28,FALSE),D492=4,VLOOKUP(H492,[1]Priv_Workers!$B$2:$BD$55,29,FALSE),D492=5,VLOOKUP(H492,[1]Priv_Workers!$B$2:$BD$55,30,FALSE),D492=6,VLOOKUP(H492,[1]Priv_Workers!$B$2:$BD$55,31,FALSE),D492=7,VLOOKUP(H492,[1]Priv_Workers!$B$2:$BD$55,32,FALSE),D492=8,VLOOKUP(H492,[1]Priv_Workers!$B$2:$BD$55,33,FALSE),D492=9,VLOOKUP(H492,[1]Priv_Workers!$B$2:$BD$55,34,FALSE),D492=10,VLOOKUP(H492,[1]Priv_Workers!$B$2:$BD$55,35,FALSE),D492=11,VLOOKUP(H492,[1]Priv_Workers!$B$2:$BD$55,36,FALSE),D492=12,VLOOKUP(H492,[1]Priv_Workers!$B$2:$BD$55,37,FALSE)),C492=2017,_xlfn.IFS(D492=1,VLOOKUP(H492,[1]Priv_Workers!$B$2:$BD$55,38,FALSE),D492=2,VLOOKUP(H492,[1]Priv_Workers!$B$2:$BD$55,39,FALSE),D492=3,VLOOKUP(H492,[1]Priv_Workers!$B$2:$BD$55,40,FALSE),D492=4,VLOOKUP(H492,[1]Priv_Workers!$B$2:$BD$55,41,FALSE),D492=5,VLOOKUP(H492,[1]Priv_Workers!$B$2:$BD$55,42,FALSE),D492=6,VLOOKUP(H492,[1]Priv_Workers!$B$2:$BD$55,43,FALSE),D492=7,VLOOKUP(H492,[1]Priv_Workers!$B$2:$BD$55,43,FALSE),D492=8,VLOOKUP(H492,[1]Priv_Workers!$B$2:$BD$55,44,FALSE),D492=9,VLOOKUP(H492,[1]Priv_Workers!$B$2:$BD$55,45,FALSE),D492=10,VLOOKUP(H492,[1]Priv_Workers!$B$2:$BD$55,46,FALSE),D492=11,VLOOKUP(H492,[1]Priv_Workers!$B$2:$BD$55,47,FALSE),D492=12,VLOOKUP(H492,[1]Priv_Workers!$B$2:$BD$55,48)),C492=2018,_xlfn.IFS(D492=1,VLOOKUP(H492,[1]Priv_Workers!$B$2:$BD$55,49,FALSE),D492=2,VLOOKUP(H492,[1]Priv_Workers!$B$2:$BD$55,50,FALSE),D492=3,VLOOKUP(H492,[1]Priv_Workers!$B$2:$BD$55,51,FALSE),D492=4,VLOOKUP(H492,[1]Priv_Workers!$B$2:$BD$55,52,FALSE),D492=5,VLOOKUP(H492,[1]Priv_Workers!$B$2:$BD$55,53,FALSE),D492=6,VLOOKUP(H492,[1]Priv_Workers!$B$2:$BD$55,54)))</f>
        <v>5073633</v>
      </c>
      <c r="X492" s="3">
        <f t="shared" si="59"/>
        <v>6.3839855976969564E-4</v>
      </c>
      <c r="Y492" s="2">
        <f>_xlfn.IFS(C492=2014, _xlfn.IFS(E492=1, VLOOKUP(H492, [1]Wage_Info!$B$2:$AH$55, 2, FALSE), E492=2, VLOOKUP(H492, [1]Wage_Info!$B$2:$AH$55, 3, FALSE), E492=3, VLOOKUP(H492, [1]Wage_Info!$B$2:$AH$55, 4, FALSE), E492=4, VLOOKUP(H492, [1]Wage_Info!$B$2:$AH$55, 5, FALSE)), C492=2015, _xlfn.IFS(E492=1, VLOOKUP(H492, [1]Wage_Info!$B$2:$AH$55, 6, FALSE), E492=2, VLOOKUP(H492, [1]Wage_Info!$B$2:$AH$55, 7, FALSE), E492=3, VLOOKUP(H492, [1]Wage_Info!$B$2:$AH$55, 8, FALSE), E492=4, VLOOKUP(H492, [1]Wage_Info!$B$2:$AH$55, 9, FALSE)), C492=2016, _xlfn.IFS(E492=1, VLOOKUP(H492, [1]Wage_Info!$B$2:$AH$55, 10, FALSE), E492=2, VLOOKUP(H492, [1]Wage_Info!$B$2:$AH$55, 11, FALSE), E492=3, VLOOKUP(H492, [1]Wage_Info!$B$2:$AH$55, 12, FALSE), E492=4, VLOOKUP(H492, [1]Wage_Info!$B$2:$AH$55, 13, FALSE)), C492=2017, _xlfn.IFS(E492=1, VLOOKUP(H492, [1]Wage_Info!$B$2:$AH$55, 14, FALSE), E492=2, VLOOKUP(H492, [1]Wage_Info!$B$2:$AH$55, 15, FALSE), E492=3, VLOOKUP(H492, [1]Wage_Info!$B$2:$AH$55, 16, FALSE), E492=4, VLOOKUP(H492, [1]Wage_Info!$B$2:$AH$55, 17, FALSE)), C492 = 2018, _xlfn.IFS(E492=1, VLOOKUP(H492, [1]Wage_Info!$B$2:$AH$55, 18, FALSE), E492=3, VLOOKUP(H492, [1]Wage_Info!$B$2:$AH$55, 19, FALSE)))</f>
        <v>41101310</v>
      </c>
      <c r="Z492" s="2">
        <f>_xlfn.IFS(C492=2014, _xlfn.IFS(E492=1, VLOOKUP(H492, [1]Wage_Info!$B$2:$AL$55, 20, FALSE), E492=2, VLOOKUP(H492, [1]Wage_Info!$B$2:$AL$55, 21, FALSE), E492=3, VLOOKUP(H492, [1]Wage_Info!$B$2:$AL$55, 22, FALSE), E492=4, VLOOKUP(H492, [1]Wage_Info!$B$2:$AL$55, 23, FALSE)), C492=2015, _xlfn.IFS(E492=1, VLOOKUP(H492, [1]Wage_Info!$B$2:$AL$55, 24, FALSE), E492=2, VLOOKUP(H492, [1]Wage_Info!$B$2:$AL$55, 25, FALSE), E492=3, VLOOKUP(H492, [1]Wage_Info!$B$2:$AL$55, 26, FALSE), E492=4, VLOOKUP(H492, [1]Wage_Info!$B$2:$AL$55, 27, FALSE)), C492=2016, _xlfn.IFS(E492=1, VLOOKUP(H492, [1]Wage_Info!$B$2:$AL$55, 28, FALSE), E492=2, VLOOKUP(H492, [1]Wage_Info!$B$2:$AL$55, 29, FALSE), E492=3, VLOOKUP(H492, [1]Wage_Info!$B$2:$AL$55, 30, FALSE), E492=4, VLOOKUP(H492, [1]Wage_Info!$B$2:$AL$55, 31, FALSE)), C492=2017, _xlfn.IFS(E492=1, VLOOKUP(H492, [1]Wage_Info!$B$2:$AL$55, 32, FALSE), E492=2, VLOOKUP(H492, [1]Wage_Info!$B$2:$AL$55, 33, FALSE), E492=3, VLOOKUP(H492, [1]Wage_Info!$B$2:$AL$55, 34, FALSE), E492=4, VLOOKUP(H492, [1]Wage_Info!$B$2:$AL$55, 35, FALSE)), C492 = 2018, _xlfn.IFS(E492=1, VLOOKUP(H492, [1]Wage_Info!$B$2:$AL$55, 36, FALSE), E492=2, VLOOKUP(H492, [1]Wage_Info!$B$2:$AL$55, 37, FALSE)))</f>
        <v>73878864812</v>
      </c>
      <c r="AA492" s="4">
        <f t="shared" si="60"/>
        <v>5.5633380540687455E-4</v>
      </c>
      <c r="AB492">
        <f>[1]Key!C492</f>
        <v>1</v>
      </c>
      <c r="AC492">
        <f t="shared" si="61"/>
        <v>0</v>
      </c>
      <c r="AD492">
        <f t="shared" si="62"/>
        <v>0</v>
      </c>
      <c r="AE492">
        <f t="shared" si="63"/>
        <v>0</v>
      </c>
      <c r="AF492">
        <f>[1]Key!D492</f>
        <v>0</v>
      </c>
    </row>
    <row r="493" spans="1:32" x14ac:dyDescent="0.3">
      <c r="A493">
        <v>492</v>
      </c>
      <c r="B493">
        <v>36</v>
      </c>
      <c r="C493">
        <v>2016</v>
      </c>
      <c r="D493">
        <v>12</v>
      </c>
      <c r="E493">
        <f t="shared" si="56"/>
        <v>4</v>
      </c>
      <c r="F493">
        <v>2018</v>
      </c>
      <c r="G493" t="s">
        <v>32</v>
      </c>
      <c r="H493" s="1">
        <f>VALUE(IF(G493="foreign",53,SUBSTITUTE(G493,G493,VLOOKUP(G493,[1]Key!$G$2:$H$55,2,))))</f>
        <v>53</v>
      </c>
      <c r="I493" t="s">
        <v>32</v>
      </c>
      <c r="J493">
        <f>VALUE(_xlfn.IFS(I493="foreign",53,I493="fictional",54, I493="unspecified", 55, NOT(OR(I493="foreign",I493="fictional")),SUBSTITUTE(I493,I493,VLOOKUP(I493,[1]Key!$G$2:$H$55,2,))))</f>
        <v>53</v>
      </c>
      <c r="K493">
        <f t="shared" si="57"/>
        <v>1</v>
      </c>
      <c r="L493">
        <f>VLOOKUP(H493, [1]Key!$H$2:$K$54, 2)</f>
        <v>0</v>
      </c>
      <c r="M493">
        <f>VLOOKUP(J493, [1]Key!$H$2:$K$54, 2)</f>
        <v>0</v>
      </c>
      <c r="N493">
        <f>VLOOKUP("*"&amp;G493&amp;"*",[1]Key!$N$2:$O$6,2,FALSE)</f>
        <v>0</v>
      </c>
      <c r="O493">
        <f>VLOOKUP("*"&amp;G493&amp;"*",[1]Key!$R$2:$S$11,2,FALSE)</f>
        <v>0</v>
      </c>
      <c r="P493">
        <v>3725</v>
      </c>
      <c r="Q493" s="2">
        <v>50000000</v>
      </c>
      <c r="R493" t="s">
        <v>61</v>
      </c>
      <c r="S493">
        <f>VLOOKUP(R493, [1]Key!$U$2:$V$27, 2, FALSE)</f>
        <v>6</v>
      </c>
      <c r="T493">
        <f t="shared" si="58"/>
        <v>0</v>
      </c>
      <c r="U493">
        <f>_xlfn.IFS(C493=2018, VLOOKUP(H493, '[1]State Pop'!$B$2:$G$55,6),C493=2017, VLOOKUP(H493, '[1]State Pop'!$B$2:$F$55,5),C493=2016, VLOOKUP(H493, '[1]State Pop'!$B$2:$F$55,4), C493=2015, VLOOKUP(H493, '[1]State Pop'!$B$2:$F$55,3), C493=2014, VLOOKUP(H493, '[1]State Pop'!$B$2:$F$55,2))</f>
        <v>0</v>
      </c>
      <c r="V493">
        <f>_xlfn.IFS(C493=2014,_xlfn.IFS(D493=1,VLOOKUP(H493,[1]Film_Workers!$B$2:$BD$55,2,FALSE),D493=2,VLOOKUP(H493,[1]Film_Workers!$B$2:$BD$55,3,FALSE),D493=3,VLOOKUP(H493,[1]Film_Workers!$B$2:$BD$55,4,FALSE),D493=4,VLOOKUP(H493,[1]Film_Workers!$B$2:$BD$55,5,FALSE),D493=5,VLOOKUP(H493,[1]Film_Workers!$B$2:$BD$55,6,FALSE),D493=6,VLOOKUP(H493,[1]Film_Workers!$B$2:$BD$55,7,FALSE),D493=7,VLOOKUP(H493,[1]Film_Workers!$B$2:$BD$55,8,FALSE),D493=8,VLOOKUP(H493,[1]Film_Workers!$B$2:$BD$55,9,FALSE),D493=9,VLOOKUP(H493,[1]Film_Workers!$B$2:$BD$55,10,FALSE),D493=10,VLOOKUP(H493,[1]Film_Workers!$B$2:$BD$55,11,FALSE),D493=11,VLOOKUP(H493,[1]Film_Workers!$B$2:$BD$55,12,FALSE),D493=12,VLOOKUP(H493,[1]Film_Workers!$B$2:$BD$55,13,FALSE)),C493=2015,_xlfn.IFS(D493=1,VLOOKUP(H493,[1]Film_Workers!$B$2:$BD$55,14,FALSE),D493=2,VLOOKUP(H493,[1]Film_Workers!$B$2:$BD$55,15,FALSE),D493=3,VLOOKUP(H493,[1]Film_Workers!$B$2:$BD$55,16,FALSE),D493=4,VLOOKUP(H493,[1]Film_Workers!$B$2:$BD$55,17,FALSE),D493=5,VLOOKUP(H493,[1]Film_Workers!$B$2:$BD$55,18,FALSE),D493=6,VLOOKUP(H493,[1]Film_Workers!$B$2:$BD$55,19,FALSE),D493=7,VLOOKUP(H493,[1]Film_Workers!$B$2:$BD$55,20,FALSE),D493=8,VLOOKUP(H493,[1]Film_Workers!$B$2:$BD$55,21,FALSE),D493=9,VLOOKUP(H493,[1]Film_Workers!$B$2:$BD$55,22,FALSE),D493=10,VLOOKUP(H493,[1]Film_Workers!$B$2:$BD$55,23,FALSE),D493=11,VLOOKUP(H493,[1]Film_Workers!$B$2:$BD$55,24,FALSE),D493=12,VLOOKUP(H493,[1]Film_Workers!$B$2:$BD$55,25,FALSE)),C493=2016,_xlfn.IFS(D493=1,VLOOKUP(H493,[1]Film_Workers!$B$2:$BD$55,26,FALSE),D493=2,VLOOKUP(H493,[1]Film_Workers!$B$2:$BD$55,27,FALSE),D493=3,VLOOKUP(H493,[1]Film_Workers!$B$2:$BD$55,28,FALSE),D493=4,VLOOKUP(H493,[1]Film_Workers!$B$2:$BD$55,29,FALSE),D493=5,VLOOKUP(H493,[1]Film_Workers!$B$2:$BD$55,30,FALSE),D493=6,VLOOKUP(H493,[1]Film_Workers!$B$2:$BD$55,31,FALSE),D493=7,VLOOKUP(H493,[1]Film_Workers!$B$2:$BD$55,32,FALSE),D493=8,VLOOKUP(H493,[1]Film_Workers!$B$2:$BD$55,33,FALSE),D493=9,VLOOKUP(H493,[1]Film_Workers!$B$2:$BD$55,34,FALSE),D493=10,VLOOKUP(H493,[1]Film_Workers!$B$2:$BD$55,35,FALSE),D493=11,VLOOKUP(H493,[1]Film_Workers!$B$2:$BD$55,36,FALSE),D493=12,VLOOKUP(H493,[1]Film_Workers!$B$2:$BD$55,37,FALSE)),C493=2017,_xlfn.IFS(D493=1,VLOOKUP(H493,[1]Film_Workers!$B$2:$BD$55,38,FALSE),D493=2,VLOOKUP(H493,[1]Film_Workers!$B$2:$BD$55,39,FALSE),D493=3,VLOOKUP(H493,[1]Film_Workers!$B$2:$BD$55,40,FALSE),D493=4,VLOOKUP(H493,[1]Film_Workers!$B$2:$BD$55,41,FALSE),D493=5,VLOOKUP(H493,[1]Film_Workers!$B$2:$BD$55,42,FALSE),D493=6,VLOOKUP(H493,[1]Film_Workers!$B$2:$BD$55,43,FALSE),D493=7,VLOOKUP(H493,[1]Film_Workers!$B$2:$BD$55,43,FALSE),D493=8,VLOOKUP(H493,[1]Film_Workers!$B$2:$BD$55,44,FALSE),D493=9,VLOOKUP(H493,[1]Film_Workers!$B$2:$BD$55,45,FALSE),D493=10,VLOOKUP(H493,[1]Film_Workers!$B$2:$BD$55,46,FALSE),D493=11,VLOOKUP(H493,[1]Film_Workers!$B$2:$BD$55,47,FALSE),D493=12,VLOOKUP(H493,[1]Film_Workers!$B$2:$BD$55,48)),C493=2018,_xlfn.IFS(D493=1,VLOOKUP(H493,[1]Film_Workers!$B$2:$BD$55,49,FALSE),D493=2,VLOOKUP(H493,[1]Film_Workers!$B$2:$BD$55,50,FALSE),D493=3,VLOOKUP(H493,[1]Film_Workers!$B$2:$BD$55,51,FALSE),D493=4,VLOOKUP(H493,[1]Film_Workers!$B$2:$BD$55,52,FALSE),D493=5,VLOOKUP(H493,[1]Film_Workers!$B$2:$BD$55,53,FALSE),D493=6,VLOOKUP(H493,[1]Film_Workers!$B$2:$BD$55,54)))</f>
        <v>0</v>
      </c>
      <c r="W493">
        <f>_xlfn.IFS(C493=2014,_xlfn.IFS(D493=1,VLOOKUP(H493,[1]Priv_Workers!$B$2:$BD$55,2,FALSE),D493=2,VLOOKUP(H493,[1]Priv_Workers!$B$2:$BD$55,3,FALSE),D493=3,VLOOKUP(H493,[1]Priv_Workers!$B$2:$BD$55,4,FALSE),D493=4,VLOOKUP(H493,[1]Priv_Workers!$B$2:$BD$55,5,FALSE),D493=5,VLOOKUP(H493,[1]Priv_Workers!$B$2:$BD$55,6,FALSE),D493=6,VLOOKUP(H493,[1]Priv_Workers!$B$2:$BD$55,7,FALSE),D493=7,VLOOKUP(H493,[1]Priv_Workers!$B$2:$BD$55,8,FALSE),D493=8,VLOOKUP(H493,[1]Priv_Workers!$B$2:$BD$55,9,FALSE),D493=9,VLOOKUP(H493,[1]Priv_Workers!$B$2:$BD$55,10,FALSE),D493=10,VLOOKUP(H493,[1]Priv_Workers!$B$2:$BD$55,11,FALSE),D493=11,VLOOKUP(H493,[1]Priv_Workers!$B$2:$BD$55,12,FALSE),D493=12,VLOOKUP(H493,[1]Priv_Workers!$B$2:$BD$55,13,FALSE)),C493=2015,_xlfn.IFS(D493=1,VLOOKUP(H493,[1]Priv_Workers!$B$2:$BD$55,14,FALSE),D493=2,VLOOKUP(H493,[1]Priv_Workers!$B$2:$BD$55,15,FALSE),D493=3,VLOOKUP(H493,[1]Priv_Workers!$B$2:$BD$55,16,FALSE),D493=4,VLOOKUP(H493,[1]Priv_Workers!$B$2:$BD$55,17,FALSE),D493=5,VLOOKUP(H493,[1]Priv_Workers!$B$2:$BD$55,18,FALSE),D493=6,VLOOKUP(H493,[1]Priv_Workers!$B$2:$BD$55,19,FALSE),D493=7,VLOOKUP(H493,[1]Priv_Workers!$B$2:$BD$55,20,FALSE),D493=8,VLOOKUP(H493,[1]Priv_Workers!$B$2:$BD$55,21,FALSE),D493=9,VLOOKUP(H493,[1]Priv_Workers!$B$2:$BD$55,22,FALSE),D493=10,VLOOKUP(H493,[1]Priv_Workers!$B$2:$BD$55,23,FALSE),D493=11,VLOOKUP(H493,[1]Priv_Workers!$B$2:$BD$55,24,FALSE),D493=12,VLOOKUP(H493,[1]Priv_Workers!$B$2:$BD$55,25,FALSE)),C493=2016,_xlfn.IFS(D493=1,VLOOKUP(H493,[1]Priv_Workers!$B$2:$BD$55,26,FALSE),D493=2,VLOOKUP(H493,[1]Priv_Workers!$B$2:$BD$55,27,FALSE),D493=3,VLOOKUP(H493,[1]Priv_Workers!$B$2:$BD$55,28,FALSE),D493=4,VLOOKUP(H493,[1]Priv_Workers!$B$2:$BD$55,29,FALSE),D493=5,VLOOKUP(H493,[1]Priv_Workers!$B$2:$BD$55,30,FALSE),D493=6,VLOOKUP(H493,[1]Priv_Workers!$B$2:$BD$55,31,FALSE),D493=7,VLOOKUP(H493,[1]Priv_Workers!$B$2:$BD$55,32,FALSE),D493=8,VLOOKUP(H493,[1]Priv_Workers!$B$2:$BD$55,33,FALSE),D493=9,VLOOKUP(H493,[1]Priv_Workers!$B$2:$BD$55,34,FALSE),D493=10,VLOOKUP(H493,[1]Priv_Workers!$B$2:$BD$55,35,FALSE),D493=11,VLOOKUP(H493,[1]Priv_Workers!$B$2:$BD$55,36,FALSE),D493=12,VLOOKUP(H493,[1]Priv_Workers!$B$2:$BD$55,37,FALSE)),C493=2017,_xlfn.IFS(D493=1,VLOOKUP(H493,[1]Priv_Workers!$B$2:$BD$55,38,FALSE),D493=2,VLOOKUP(H493,[1]Priv_Workers!$B$2:$BD$55,39,FALSE),D493=3,VLOOKUP(H493,[1]Priv_Workers!$B$2:$BD$55,40,FALSE),D493=4,VLOOKUP(H493,[1]Priv_Workers!$B$2:$BD$55,41,FALSE),D493=5,VLOOKUP(H493,[1]Priv_Workers!$B$2:$BD$55,42,FALSE),D493=6,VLOOKUP(H493,[1]Priv_Workers!$B$2:$BD$55,43,FALSE),D493=7,VLOOKUP(H493,[1]Priv_Workers!$B$2:$BD$55,43,FALSE),D493=8,VLOOKUP(H493,[1]Priv_Workers!$B$2:$BD$55,44,FALSE),D493=9,VLOOKUP(H493,[1]Priv_Workers!$B$2:$BD$55,45,FALSE),D493=10,VLOOKUP(H493,[1]Priv_Workers!$B$2:$BD$55,46,FALSE),D493=11,VLOOKUP(H493,[1]Priv_Workers!$B$2:$BD$55,47,FALSE),D493=12,VLOOKUP(H493,[1]Priv_Workers!$B$2:$BD$55,48)),C493=2018,_xlfn.IFS(D493=1,VLOOKUP(H493,[1]Priv_Workers!$B$2:$BD$55,49,FALSE),D493=2,VLOOKUP(H493,[1]Priv_Workers!$B$2:$BD$55,50,FALSE),D493=3,VLOOKUP(H493,[1]Priv_Workers!$B$2:$BD$55,51,FALSE),D493=4,VLOOKUP(H493,[1]Priv_Workers!$B$2:$BD$55,52,FALSE),D493=5,VLOOKUP(H493,[1]Priv_Workers!$B$2:$BD$55,53,FALSE),D493=6,VLOOKUP(H493,[1]Priv_Workers!$B$2:$BD$55,54)))</f>
        <v>0</v>
      </c>
      <c r="X493" s="3" t="e">
        <f t="shared" si="59"/>
        <v>#DIV/0!</v>
      </c>
      <c r="Y493" s="2">
        <f>_xlfn.IFS(C493=2014, _xlfn.IFS(E493=1, VLOOKUP(H493, [1]Wage_Info!$B$2:$AH$55, 2, FALSE), E493=2, VLOOKUP(H493, [1]Wage_Info!$B$2:$AH$55, 3, FALSE), E493=3, VLOOKUP(H493, [1]Wage_Info!$B$2:$AH$55, 4, FALSE), E493=4, VLOOKUP(H493, [1]Wage_Info!$B$2:$AH$55, 5, FALSE)), C493=2015, _xlfn.IFS(E493=1, VLOOKUP(H493, [1]Wage_Info!$B$2:$AH$55, 6, FALSE), E493=2, VLOOKUP(H493, [1]Wage_Info!$B$2:$AH$55, 7, FALSE), E493=3, VLOOKUP(H493, [1]Wage_Info!$B$2:$AH$55, 8, FALSE), E493=4, VLOOKUP(H493, [1]Wage_Info!$B$2:$AH$55, 9, FALSE)), C493=2016, _xlfn.IFS(E493=1, VLOOKUP(H493, [1]Wage_Info!$B$2:$AH$55, 10, FALSE), E493=2, VLOOKUP(H493, [1]Wage_Info!$B$2:$AH$55, 11, FALSE), E493=3, VLOOKUP(H493, [1]Wage_Info!$B$2:$AH$55, 12, FALSE), E493=4, VLOOKUP(H493, [1]Wage_Info!$B$2:$AH$55, 13, FALSE)), C493=2017, _xlfn.IFS(E493=1, VLOOKUP(H493, [1]Wage_Info!$B$2:$AH$55, 14, FALSE), E493=2, VLOOKUP(H493, [1]Wage_Info!$B$2:$AH$55, 15, FALSE), E493=3, VLOOKUP(H493, [1]Wage_Info!$B$2:$AH$55, 16, FALSE), E493=4, VLOOKUP(H493, [1]Wage_Info!$B$2:$AH$55, 17, FALSE)), C493 = 2018, _xlfn.IFS(E493=1, VLOOKUP(H493, [1]Wage_Info!$B$2:$AH$55, 18, FALSE), E493=3, VLOOKUP(H493, [1]Wage_Info!$B$2:$AH$55, 19, FALSE)))</f>
        <v>0</v>
      </c>
      <c r="Z493" s="2">
        <f>_xlfn.IFS(C493=2014, _xlfn.IFS(E493=1, VLOOKUP(H493, [1]Wage_Info!$B$2:$AL$55, 20, FALSE), E493=2, VLOOKUP(H493, [1]Wage_Info!$B$2:$AL$55, 21, FALSE), E493=3, VLOOKUP(H493, [1]Wage_Info!$B$2:$AL$55, 22, FALSE), E493=4, VLOOKUP(H493, [1]Wage_Info!$B$2:$AL$55, 23, FALSE)), C493=2015, _xlfn.IFS(E493=1, VLOOKUP(H493, [1]Wage_Info!$B$2:$AL$55, 24, FALSE), E493=2, VLOOKUP(H493, [1]Wage_Info!$B$2:$AL$55, 25, FALSE), E493=3, VLOOKUP(H493, [1]Wage_Info!$B$2:$AL$55, 26, FALSE), E493=4, VLOOKUP(H493, [1]Wage_Info!$B$2:$AL$55, 27, FALSE)), C493=2016, _xlfn.IFS(E493=1, VLOOKUP(H493, [1]Wage_Info!$B$2:$AL$55, 28, FALSE), E493=2, VLOOKUP(H493, [1]Wage_Info!$B$2:$AL$55, 29, FALSE), E493=3, VLOOKUP(H493, [1]Wage_Info!$B$2:$AL$55, 30, FALSE), E493=4, VLOOKUP(H493, [1]Wage_Info!$B$2:$AL$55, 31, FALSE)), C493=2017, _xlfn.IFS(E493=1, VLOOKUP(H493, [1]Wage_Info!$B$2:$AL$55, 32, FALSE), E493=2, VLOOKUP(H493, [1]Wage_Info!$B$2:$AL$55, 33, FALSE), E493=3, VLOOKUP(H493, [1]Wage_Info!$B$2:$AL$55, 34, FALSE), E493=4, VLOOKUP(H493, [1]Wage_Info!$B$2:$AL$55, 35, FALSE)), C493 = 2018, _xlfn.IFS(E493=1, VLOOKUP(H493, [1]Wage_Info!$B$2:$AL$55, 36, FALSE), E493=2, VLOOKUP(H493, [1]Wage_Info!$B$2:$AL$55, 37, FALSE)))</f>
        <v>0</v>
      </c>
      <c r="AA493" s="4" t="e">
        <f t="shared" si="60"/>
        <v>#DIV/0!</v>
      </c>
      <c r="AB493">
        <f>[1]Key!C493</f>
        <v>1</v>
      </c>
      <c r="AC493">
        <f t="shared" si="61"/>
        <v>0</v>
      </c>
      <c r="AD493">
        <f t="shared" si="62"/>
        <v>0</v>
      </c>
      <c r="AE493">
        <f t="shared" si="63"/>
        <v>0</v>
      </c>
      <c r="AF493">
        <f>[1]Key!D493</f>
        <v>0</v>
      </c>
    </row>
    <row r="494" spans="1:32" x14ac:dyDescent="0.3">
      <c r="A494">
        <v>493</v>
      </c>
      <c r="B494">
        <v>37</v>
      </c>
      <c r="C494">
        <v>2017</v>
      </c>
      <c r="D494">
        <v>3</v>
      </c>
      <c r="E494">
        <f t="shared" si="56"/>
        <v>1</v>
      </c>
      <c r="F494">
        <v>2018</v>
      </c>
      <c r="G494" t="s">
        <v>65</v>
      </c>
      <c r="H494" s="1">
        <f>VALUE(IF(G494="foreign",53,SUBSTITUTE(G494,G494,VLOOKUP(G494,[1]Key!$G$2:$H$55,2,))))</f>
        <v>11</v>
      </c>
      <c r="I494" t="s">
        <v>64</v>
      </c>
      <c r="J494">
        <f>VALUE(_xlfn.IFS(I494="foreign",53,I494="fictional",54, I494="unspecified", 55, NOT(OR(I494="foreign",I494="fictional")),SUBSTITUTE(I494,I494,VLOOKUP(I494,[1]Key!$G$2:$H$55,2,))))</f>
        <v>33</v>
      </c>
      <c r="K494">
        <f t="shared" si="57"/>
        <v>0</v>
      </c>
      <c r="L494">
        <f>VLOOKUP(H494, [1]Key!$H$2:$K$54, 2)</f>
        <v>5</v>
      </c>
      <c r="M494">
        <f>VLOOKUP(J494, [1]Key!$H$2:$K$54, 2)</f>
        <v>3</v>
      </c>
      <c r="N494">
        <f>VLOOKUP("*"&amp;G494&amp;"*",[1]Key!$N$2:$O$6,2,FALSE)</f>
        <v>3</v>
      </c>
      <c r="O494">
        <f>VLOOKUP("*"&amp;G494&amp;"*",[1]Key!$R$2:$S$11,2,FALSE)</f>
        <v>7</v>
      </c>
      <c r="P494">
        <v>3723</v>
      </c>
      <c r="Q494" s="2">
        <v>35000000</v>
      </c>
      <c r="R494" t="s">
        <v>61</v>
      </c>
      <c r="S494">
        <f>VLOOKUP(R494, [1]Key!$U$2:$V$27, 2, FALSE)</f>
        <v>6</v>
      </c>
      <c r="T494">
        <f t="shared" si="58"/>
        <v>0</v>
      </c>
      <c r="U494">
        <f>_xlfn.IFS(C494=2018, VLOOKUP(H494, '[1]State Pop'!$B$2:$G$55,6),C494=2017, VLOOKUP(H494, '[1]State Pop'!$B$2:$F$55,5),C494=2016, VLOOKUP(H494, '[1]State Pop'!$B$2:$F$55,4), C494=2015, VLOOKUP(H494, '[1]State Pop'!$B$2:$F$55,3), C494=2014, VLOOKUP(H494, '[1]State Pop'!$B$2:$F$55,2))</f>
        <v>10429379</v>
      </c>
      <c r="V494">
        <f>_xlfn.IFS(C494=2014,_xlfn.IFS(D494=1,VLOOKUP(H494,[1]Film_Workers!$B$2:$BD$55,2,FALSE),D494=2,VLOOKUP(H494,[1]Film_Workers!$B$2:$BD$55,3,FALSE),D494=3,VLOOKUP(H494,[1]Film_Workers!$B$2:$BD$55,4,FALSE),D494=4,VLOOKUP(H494,[1]Film_Workers!$B$2:$BD$55,5,FALSE),D494=5,VLOOKUP(H494,[1]Film_Workers!$B$2:$BD$55,6,FALSE),D494=6,VLOOKUP(H494,[1]Film_Workers!$B$2:$BD$55,7,FALSE),D494=7,VLOOKUP(H494,[1]Film_Workers!$B$2:$BD$55,8,FALSE),D494=8,VLOOKUP(H494,[1]Film_Workers!$B$2:$BD$55,9,FALSE),D494=9,VLOOKUP(H494,[1]Film_Workers!$B$2:$BD$55,10,FALSE),D494=10,VLOOKUP(H494,[1]Film_Workers!$B$2:$BD$55,11,FALSE),D494=11,VLOOKUP(H494,[1]Film_Workers!$B$2:$BD$55,12,FALSE),D494=12,VLOOKUP(H494,[1]Film_Workers!$B$2:$BD$55,13,FALSE)),C494=2015,_xlfn.IFS(D494=1,VLOOKUP(H494,[1]Film_Workers!$B$2:$BD$55,14,FALSE),D494=2,VLOOKUP(H494,[1]Film_Workers!$B$2:$BD$55,15,FALSE),D494=3,VLOOKUP(H494,[1]Film_Workers!$B$2:$BD$55,16,FALSE),D494=4,VLOOKUP(H494,[1]Film_Workers!$B$2:$BD$55,17,FALSE),D494=5,VLOOKUP(H494,[1]Film_Workers!$B$2:$BD$55,18,FALSE),D494=6,VLOOKUP(H494,[1]Film_Workers!$B$2:$BD$55,19,FALSE),D494=7,VLOOKUP(H494,[1]Film_Workers!$B$2:$BD$55,20,FALSE),D494=8,VLOOKUP(H494,[1]Film_Workers!$B$2:$BD$55,21,FALSE),D494=9,VLOOKUP(H494,[1]Film_Workers!$B$2:$BD$55,22,FALSE),D494=10,VLOOKUP(H494,[1]Film_Workers!$B$2:$BD$55,23,FALSE),D494=11,VLOOKUP(H494,[1]Film_Workers!$B$2:$BD$55,24,FALSE),D494=12,VLOOKUP(H494,[1]Film_Workers!$B$2:$BD$55,25,FALSE)),C494=2016,_xlfn.IFS(D494=1,VLOOKUP(H494,[1]Film_Workers!$B$2:$BD$55,26,FALSE),D494=2,VLOOKUP(H494,[1]Film_Workers!$B$2:$BD$55,27,FALSE),D494=3,VLOOKUP(H494,[1]Film_Workers!$B$2:$BD$55,28,FALSE),D494=4,VLOOKUP(H494,[1]Film_Workers!$B$2:$BD$55,29,FALSE),D494=5,VLOOKUP(H494,[1]Film_Workers!$B$2:$BD$55,30,FALSE),D494=6,VLOOKUP(H494,[1]Film_Workers!$B$2:$BD$55,31,FALSE),D494=7,VLOOKUP(H494,[1]Film_Workers!$B$2:$BD$55,32,FALSE),D494=8,VLOOKUP(H494,[1]Film_Workers!$B$2:$BD$55,33,FALSE),D494=9,VLOOKUP(H494,[1]Film_Workers!$B$2:$BD$55,34,FALSE),D494=10,VLOOKUP(H494,[1]Film_Workers!$B$2:$BD$55,35,FALSE),D494=11,VLOOKUP(H494,[1]Film_Workers!$B$2:$BD$55,36,FALSE),D494=12,VLOOKUP(H494,[1]Film_Workers!$B$2:$BD$55,37,FALSE)),C494=2017,_xlfn.IFS(D494=1,VLOOKUP(H494,[1]Film_Workers!$B$2:$BD$55,38,FALSE),D494=2,VLOOKUP(H494,[1]Film_Workers!$B$2:$BD$55,39,FALSE),D494=3,VLOOKUP(H494,[1]Film_Workers!$B$2:$BD$55,40,FALSE),D494=4,VLOOKUP(H494,[1]Film_Workers!$B$2:$BD$55,41,FALSE),D494=5,VLOOKUP(H494,[1]Film_Workers!$B$2:$BD$55,42,FALSE),D494=6,VLOOKUP(H494,[1]Film_Workers!$B$2:$BD$55,43,FALSE),D494=7,VLOOKUP(H494,[1]Film_Workers!$B$2:$BD$55,43,FALSE),D494=8,VLOOKUP(H494,[1]Film_Workers!$B$2:$BD$55,44,FALSE),D494=9,VLOOKUP(H494,[1]Film_Workers!$B$2:$BD$55,45,FALSE),D494=10,VLOOKUP(H494,[1]Film_Workers!$B$2:$BD$55,46,FALSE),D494=11,VLOOKUP(H494,[1]Film_Workers!$B$2:$BD$55,47,FALSE),D494=12,VLOOKUP(H494,[1]Film_Workers!$B$2:$BD$55,48)),C494=2018,_xlfn.IFS(D494=1,VLOOKUP(H494,[1]Film_Workers!$B$2:$BD$55,49,FALSE),D494=2,VLOOKUP(H494,[1]Film_Workers!$B$2:$BD$55,50,FALSE),D494=3,VLOOKUP(H494,[1]Film_Workers!$B$2:$BD$55,51,FALSE),D494=4,VLOOKUP(H494,[1]Film_Workers!$B$2:$BD$55,52,FALSE),D494=5,VLOOKUP(H494,[1]Film_Workers!$B$2:$BD$55,53,FALSE),D494=6,VLOOKUP(H494,[1]Film_Workers!$B$2:$BD$55,54)))</f>
        <v>13125</v>
      </c>
      <c r="W494">
        <f>_xlfn.IFS(C494=2014,_xlfn.IFS(D494=1,VLOOKUP(H494,[1]Priv_Workers!$B$2:$BD$55,2,FALSE),D494=2,VLOOKUP(H494,[1]Priv_Workers!$B$2:$BD$55,3,FALSE),D494=3,VLOOKUP(H494,[1]Priv_Workers!$B$2:$BD$55,4,FALSE),D494=4,VLOOKUP(H494,[1]Priv_Workers!$B$2:$BD$55,5,FALSE),D494=5,VLOOKUP(H494,[1]Priv_Workers!$B$2:$BD$55,6,FALSE),D494=6,VLOOKUP(H494,[1]Priv_Workers!$B$2:$BD$55,7,FALSE),D494=7,VLOOKUP(H494,[1]Priv_Workers!$B$2:$BD$55,8,FALSE),D494=8,VLOOKUP(H494,[1]Priv_Workers!$B$2:$BD$55,9,FALSE),D494=9,VLOOKUP(H494,[1]Priv_Workers!$B$2:$BD$55,10,FALSE),D494=10,VLOOKUP(H494,[1]Priv_Workers!$B$2:$BD$55,11,FALSE),D494=11,VLOOKUP(H494,[1]Priv_Workers!$B$2:$BD$55,12,FALSE),D494=12,VLOOKUP(H494,[1]Priv_Workers!$B$2:$BD$55,13,FALSE)),C494=2015,_xlfn.IFS(D494=1,VLOOKUP(H494,[1]Priv_Workers!$B$2:$BD$55,14,FALSE),D494=2,VLOOKUP(H494,[1]Priv_Workers!$B$2:$BD$55,15,FALSE),D494=3,VLOOKUP(H494,[1]Priv_Workers!$B$2:$BD$55,16,FALSE),D494=4,VLOOKUP(H494,[1]Priv_Workers!$B$2:$BD$55,17,FALSE),D494=5,VLOOKUP(H494,[1]Priv_Workers!$B$2:$BD$55,18,FALSE),D494=6,VLOOKUP(H494,[1]Priv_Workers!$B$2:$BD$55,19,FALSE),D494=7,VLOOKUP(H494,[1]Priv_Workers!$B$2:$BD$55,20,FALSE),D494=8,VLOOKUP(H494,[1]Priv_Workers!$B$2:$BD$55,21,FALSE),D494=9,VLOOKUP(H494,[1]Priv_Workers!$B$2:$BD$55,22,FALSE),D494=10,VLOOKUP(H494,[1]Priv_Workers!$B$2:$BD$55,23,FALSE),D494=11,VLOOKUP(H494,[1]Priv_Workers!$B$2:$BD$55,24,FALSE),D494=12,VLOOKUP(H494,[1]Priv_Workers!$B$2:$BD$55,25,FALSE)),C494=2016,_xlfn.IFS(D494=1,VLOOKUP(H494,[1]Priv_Workers!$B$2:$BD$55,26,FALSE),D494=2,VLOOKUP(H494,[1]Priv_Workers!$B$2:$BD$55,27,FALSE),D494=3,VLOOKUP(H494,[1]Priv_Workers!$B$2:$BD$55,28,FALSE),D494=4,VLOOKUP(H494,[1]Priv_Workers!$B$2:$BD$55,29,FALSE),D494=5,VLOOKUP(H494,[1]Priv_Workers!$B$2:$BD$55,30,FALSE),D494=6,VLOOKUP(H494,[1]Priv_Workers!$B$2:$BD$55,31,FALSE),D494=7,VLOOKUP(H494,[1]Priv_Workers!$B$2:$BD$55,32,FALSE),D494=8,VLOOKUP(H494,[1]Priv_Workers!$B$2:$BD$55,33,FALSE),D494=9,VLOOKUP(H494,[1]Priv_Workers!$B$2:$BD$55,34,FALSE),D494=10,VLOOKUP(H494,[1]Priv_Workers!$B$2:$BD$55,35,FALSE),D494=11,VLOOKUP(H494,[1]Priv_Workers!$B$2:$BD$55,36,FALSE),D494=12,VLOOKUP(H494,[1]Priv_Workers!$B$2:$BD$55,37,FALSE)),C494=2017,_xlfn.IFS(D494=1,VLOOKUP(H494,[1]Priv_Workers!$B$2:$BD$55,38,FALSE),D494=2,VLOOKUP(H494,[1]Priv_Workers!$B$2:$BD$55,39,FALSE),D494=3,VLOOKUP(H494,[1]Priv_Workers!$B$2:$BD$55,40,FALSE),D494=4,VLOOKUP(H494,[1]Priv_Workers!$B$2:$BD$55,41,FALSE),D494=5,VLOOKUP(H494,[1]Priv_Workers!$B$2:$BD$55,42,FALSE),D494=6,VLOOKUP(H494,[1]Priv_Workers!$B$2:$BD$55,43,FALSE),D494=7,VLOOKUP(H494,[1]Priv_Workers!$B$2:$BD$55,43,FALSE),D494=8,VLOOKUP(H494,[1]Priv_Workers!$B$2:$BD$55,44,FALSE),D494=9,VLOOKUP(H494,[1]Priv_Workers!$B$2:$BD$55,45,FALSE),D494=10,VLOOKUP(H494,[1]Priv_Workers!$B$2:$BD$55,46,FALSE),D494=11,VLOOKUP(H494,[1]Priv_Workers!$B$2:$BD$55,47,FALSE),D494=12,VLOOKUP(H494,[1]Priv_Workers!$B$2:$BD$55,48)),C494=2018,_xlfn.IFS(D494=1,VLOOKUP(H494,[1]Priv_Workers!$B$2:$BD$55,49,FALSE),D494=2,VLOOKUP(H494,[1]Priv_Workers!$B$2:$BD$55,50,FALSE),D494=3,VLOOKUP(H494,[1]Priv_Workers!$B$2:$BD$55,51,FALSE),D494=4,VLOOKUP(H494,[1]Priv_Workers!$B$2:$BD$55,52,FALSE),D494=5,VLOOKUP(H494,[1]Priv_Workers!$B$2:$BD$55,53,FALSE),D494=6,VLOOKUP(H494,[1]Priv_Workers!$B$2:$BD$55,54)))</f>
        <v>3660272</v>
      </c>
      <c r="X494" s="3">
        <f t="shared" si="59"/>
        <v>3.5857990881551973E-3</v>
      </c>
      <c r="Y494" s="2">
        <f>_xlfn.IFS(C494=2014, _xlfn.IFS(E494=1, VLOOKUP(H494, [1]Wage_Info!$B$2:$AH$55, 2, FALSE), E494=2, VLOOKUP(H494, [1]Wage_Info!$B$2:$AH$55, 3, FALSE), E494=3, VLOOKUP(H494, [1]Wage_Info!$B$2:$AH$55, 4, FALSE), E494=4, VLOOKUP(H494, [1]Wage_Info!$B$2:$AH$55, 5, FALSE)), C494=2015, _xlfn.IFS(E494=1, VLOOKUP(H494, [1]Wage_Info!$B$2:$AH$55, 6, FALSE), E494=2, VLOOKUP(H494, [1]Wage_Info!$B$2:$AH$55, 7, FALSE), E494=3, VLOOKUP(H494, [1]Wage_Info!$B$2:$AH$55, 8, FALSE), E494=4, VLOOKUP(H494, [1]Wage_Info!$B$2:$AH$55, 9, FALSE)), C494=2016, _xlfn.IFS(E494=1, VLOOKUP(H494, [1]Wage_Info!$B$2:$AH$55, 10, FALSE), E494=2, VLOOKUP(H494, [1]Wage_Info!$B$2:$AH$55, 11, FALSE), E494=3, VLOOKUP(H494, [1]Wage_Info!$B$2:$AH$55, 12, FALSE), E494=4, VLOOKUP(H494, [1]Wage_Info!$B$2:$AH$55, 13, FALSE)), C494=2017, _xlfn.IFS(E494=1, VLOOKUP(H494, [1]Wage_Info!$B$2:$AH$55, 14, FALSE), E494=2, VLOOKUP(H494, [1]Wage_Info!$B$2:$AH$55, 15, FALSE), E494=3, VLOOKUP(H494, [1]Wage_Info!$B$2:$AH$55, 16, FALSE), E494=4, VLOOKUP(H494, [1]Wage_Info!$B$2:$AH$55, 17, FALSE)), C494 = 2018, _xlfn.IFS(E494=1, VLOOKUP(H494, [1]Wage_Info!$B$2:$AH$55, 18, FALSE), E494=3, VLOOKUP(H494, [1]Wage_Info!$B$2:$AH$55, 19, FALSE)))</f>
        <v>195291583</v>
      </c>
      <c r="Z494" s="2">
        <f>_xlfn.IFS(C494=2014, _xlfn.IFS(E494=1, VLOOKUP(H494, [1]Wage_Info!$B$2:$AL$55, 20, FALSE), E494=2, VLOOKUP(H494, [1]Wage_Info!$B$2:$AL$55, 21, FALSE), E494=3, VLOOKUP(H494, [1]Wage_Info!$B$2:$AL$55, 22, FALSE), E494=4, VLOOKUP(H494, [1]Wage_Info!$B$2:$AL$55, 23, FALSE)), C494=2015, _xlfn.IFS(E494=1, VLOOKUP(H494, [1]Wage_Info!$B$2:$AL$55, 24, FALSE), E494=2, VLOOKUP(H494, [1]Wage_Info!$B$2:$AL$55, 25, FALSE), E494=3, VLOOKUP(H494, [1]Wage_Info!$B$2:$AL$55, 26, FALSE), E494=4, VLOOKUP(H494, [1]Wage_Info!$B$2:$AL$55, 27, FALSE)), C494=2016, _xlfn.IFS(E494=1, VLOOKUP(H494, [1]Wage_Info!$B$2:$AL$55, 28, FALSE), E494=2, VLOOKUP(H494, [1]Wage_Info!$B$2:$AL$55, 29, FALSE), E494=3, VLOOKUP(H494, [1]Wage_Info!$B$2:$AL$55, 30, FALSE), E494=4, VLOOKUP(H494, [1]Wage_Info!$B$2:$AL$55, 31, FALSE)), C494=2017, _xlfn.IFS(E494=1, VLOOKUP(H494, [1]Wage_Info!$B$2:$AL$55, 32, FALSE), E494=2, VLOOKUP(H494, [1]Wage_Info!$B$2:$AL$55, 33, FALSE), E494=3, VLOOKUP(H494, [1]Wage_Info!$B$2:$AL$55, 34, FALSE), E494=4, VLOOKUP(H494, [1]Wage_Info!$B$2:$AL$55, 35, FALSE)), C494 = 2018, _xlfn.IFS(E494=1, VLOOKUP(H494, [1]Wage_Info!$B$2:$AL$55, 36, FALSE), E494=2, VLOOKUP(H494, [1]Wage_Info!$B$2:$AL$55, 37, FALSE)))</f>
        <v>51887921650</v>
      </c>
      <c r="AA494" s="4">
        <f t="shared" si="60"/>
        <v>3.7637195090854058E-3</v>
      </c>
      <c r="AB494">
        <f>[1]Key!C494</f>
        <v>1</v>
      </c>
      <c r="AC494">
        <f t="shared" si="61"/>
        <v>0</v>
      </c>
      <c r="AD494">
        <f t="shared" si="62"/>
        <v>0</v>
      </c>
      <c r="AE494">
        <f t="shared" si="63"/>
        <v>0</v>
      </c>
      <c r="AF494">
        <f>[1]Key!D494</f>
        <v>0</v>
      </c>
    </row>
    <row r="495" spans="1:32" x14ac:dyDescent="0.3">
      <c r="A495">
        <v>494</v>
      </c>
      <c r="B495">
        <v>38</v>
      </c>
      <c r="C495">
        <v>2016</v>
      </c>
      <c r="D495">
        <v>11</v>
      </c>
      <c r="E495">
        <f t="shared" si="56"/>
        <v>4</v>
      </c>
      <c r="F495">
        <v>2018</v>
      </c>
      <c r="G495" t="s">
        <v>62</v>
      </c>
      <c r="H495" s="1">
        <f>VALUE(IF(G495="foreign",53,SUBSTITUTE(G495,G495,VLOOKUP(G495,[1]Key!$G$2:$H$55,2,))))</f>
        <v>53</v>
      </c>
      <c r="I495" t="s">
        <v>32</v>
      </c>
      <c r="J495">
        <f>VALUE(_xlfn.IFS(I495="foreign",53,I495="fictional",54, I495="unspecified", 55, NOT(OR(I495="foreign",I495="fictional")),SUBSTITUTE(I495,I495,VLOOKUP(I495,[1]Key!$G$2:$H$55,2,))))</f>
        <v>53</v>
      </c>
      <c r="K495">
        <f t="shared" si="57"/>
        <v>1</v>
      </c>
      <c r="L495">
        <f>VLOOKUP(H495, [1]Key!$H$2:$K$54, 2)</f>
        <v>0</v>
      </c>
      <c r="M495">
        <f>VLOOKUP(J495, [1]Key!$H$2:$K$54, 2)</f>
        <v>0</v>
      </c>
      <c r="N495">
        <f>VLOOKUP("*"&amp;G495&amp;"*",[1]Key!$N$2:$O$6,2,FALSE)</f>
        <v>0</v>
      </c>
      <c r="O495">
        <f>VLOOKUP("*"&amp;G495&amp;"*",[1]Key!$R$2:$S$11,2,FALSE)</f>
        <v>0</v>
      </c>
      <c r="P495">
        <v>3708</v>
      </c>
      <c r="Q495" s="2">
        <v>176000000</v>
      </c>
      <c r="R495" t="s">
        <v>33</v>
      </c>
      <c r="S495">
        <f>VLOOKUP(R495, [1]Key!$U$2:$V$27, 2, FALSE)</f>
        <v>1</v>
      </c>
      <c r="T495">
        <f t="shared" si="58"/>
        <v>0</v>
      </c>
      <c r="U495">
        <f>_xlfn.IFS(C495=2018, VLOOKUP(H495, '[1]State Pop'!$B$2:$G$55,6),C495=2017, VLOOKUP(H495, '[1]State Pop'!$B$2:$F$55,5),C495=2016, VLOOKUP(H495, '[1]State Pop'!$B$2:$F$55,4), C495=2015, VLOOKUP(H495, '[1]State Pop'!$B$2:$F$55,3), C495=2014, VLOOKUP(H495, '[1]State Pop'!$B$2:$F$55,2))</f>
        <v>0</v>
      </c>
      <c r="V495">
        <f>_xlfn.IFS(C495=2014,_xlfn.IFS(D495=1,VLOOKUP(H495,[1]Film_Workers!$B$2:$BD$55,2,FALSE),D495=2,VLOOKUP(H495,[1]Film_Workers!$B$2:$BD$55,3,FALSE),D495=3,VLOOKUP(H495,[1]Film_Workers!$B$2:$BD$55,4,FALSE),D495=4,VLOOKUP(H495,[1]Film_Workers!$B$2:$BD$55,5,FALSE),D495=5,VLOOKUP(H495,[1]Film_Workers!$B$2:$BD$55,6,FALSE),D495=6,VLOOKUP(H495,[1]Film_Workers!$B$2:$BD$55,7,FALSE),D495=7,VLOOKUP(H495,[1]Film_Workers!$B$2:$BD$55,8,FALSE),D495=8,VLOOKUP(H495,[1]Film_Workers!$B$2:$BD$55,9,FALSE),D495=9,VLOOKUP(H495,[1]Film_Workers!$B$2:$BD$55,10,FALSE),D495=10,VLOOKUP(H495,[1]Film_Workers!$B$2:$BD$55,11,FALSE),D495=11,VLOOKUP(H495,[1]Film_Workers!$B$2:$BD$55,12,FALSE),D495=12,VLOOKUP(H495,[1]Film_Workers!$B$2:$BD$55,13,FALSE)),C495=2015,_xlfn.IFS(D495=1,VLOOKUP(H495,[1]Film_Workers!$B$2:$BD$55,14,FALSE),D495=2,VLOOKUP(H495,[1]Film_Workers!$B$2:$BD$55,15,FALSE),D495=3,VLOOKUP(H495,[1]Film_Workers!$B$2:$BD$55,16,FALSE),D495=4,VLOOKUP(H495,[1]Film_Workers!$B$2:$BD$55,17,FALSE),D495=5,VLOOKUP(H495,[1]Film_Workers!$B$2:$BD$55,18,FALSE),D495=6,VLOOKUP(H495,[1]Film_Workers!$B$2:$BD$55,19,FALSE),D495=7,VLOOKUP(H495,[1]Film_Workers!$B$2:$BD$55,20,FALSE),D495=8,VLOOKUP(H495,[1]Film_Workers!$B$2:$BD$55,21,FALSE),D495=9,VLOOKUP(H495,[1]Film_Workers!$B$2:$BD$55,22,FALSE),D495=10,VLOOKUP(H495,[1]Film_Workers!$B$2:$BD$55,23,FALSE),D495=11,VLOOKUP(H495,[1]Film_Workers!$B$2:$BD$55,24,FALSE),D495=12,VLOOKUP(H495,[1]Film_Workers!$B$2:$BD$55,25,FALSE)),C495=2016,_xlfn.IFS(D495=1,VLOOKUP(H495,[1]Film_Workers!$B$2:$BD$55,26,FALSE),D495=2,VLOOKUP(H495,[1]Film_Workers!$B$2:$BD$55,27,FALSE),D495=3,VLOOKUP(H495,[1]Film_Workers!$B$2:$BD$55,28,FALSE),D495=4,VLOOKUP(H495,[1]Film_Workers!$B$2:$BD$55,29,FALSE),D495=5,VLOOKUP(H495,[1]Film_Workers!$B$2:$BD$55,30,FALSE),D495=6,VLOOKUP(H495,[1]Film_Workers!$B$2:$BD$55,31,FALSE),D495=7,VLOOKUP(H495,[1]Film_Workers!$B$2:$BD$55,32,FALSE),D495=8,VLOOKUP(H495,[1]Film_Workers!$B$2:$BD$55,33,FALSE),D495=9,VLOOKUP(H495,[1]Film_Workers!$B$2:$BD$55,34,FALSE),D495=10,VLOOKUP(H495,[1]Film_Workers!$B$2:$BD$55,35,FALSE),D495=11,VLOOKUP(H495,[1]Film_Workers!$B$2:$BD$55,36,FALSE),D495=12,VLOOKUP(H495,[1]Film_Workers!$B$2:$BD$55,37,FALSE)),C495=2017,_xlfn.IFS(D495=1,VLOOKUP(H495,[1]Film_Workers!$B$2:$BD$55,38,FALSE),D495=2,VLOOKUP(H495,[1]Film_Workers!$B$2:$BD$55,39,FALSE),D495=3,VLOOKUP(H495,[1]Film_Workers!$B$2:$BD$55,40,FALSE),D495=4,VLOOKUP(H495,[1]Film_Workers!$B$2:$BD$55,41,FALSE),D495=5,VLOOKUP(H495,[1]Film_Workers!$B$2:$BD$55,42,FALSE),D495=6,VLOOKUP(H495,[1]Film_Workers!$B$2:$BD$55,43,FALSE),D495=7,VLOOKUP(H495,[1]Film_Workers!$B$2:$BD$55,43,FALSE),D495=8,VLOOKUP(H495,[1]Film_Workers!$B$2:$BD$55,44,FALSE),D495=9,VLOOKUP(H495,[1]Film_Workers!$B$2:$BD$55,45,FALSE),D495=10,VLOOKUP(H495,[1]Film_Workers!$B$2:$BD$55,46,FALSE),D495=11,VLOOKUP(H495,[1]Film_Workers!$B$2:$BD$55,47,FALSE),D495=12,VLOOKUP(H495,[1]Film_Workers!$B$2:$BD$55,48)),C495=2018,_xlfn.IFS(D495=1,VLOOKUP(H495,[1]Film_Workers!$B$2:$BD$55,49,FALSE),D495=2,VLOOKUP(H495,[1]Film_Workers!$B$2:$BD$55,50,FALSE),D495=3,VLOOKUP(H495,[1]Film_Workers!$B$2:$BD$55,51,FALSE),D495=4,VLOOKUP(H495,[1]Film_Workers!$B$2:$BD$55,52,FALSE),D495=5,VLOOKUP(H495,[1]Film_Workers!$B$2:$BD$55,53,FALSE),D495=6,VLOOKUP(H495,[1]Film_Workers!$B$2:$BD$55,54)))</f>
        <v>0</v>
      </c>
      <c r="W495">
        <f>_xlfn.IFS(C495=2014,_xlfn.IFS(D495=1,VLOOKUP(H495,[1]Priv_Workers!$B$2:$BD$55,2,FALSE),D495=2,VLOOKUP(H495,[1]Priv_Workers!$B$2:$BD$55,3,FALSE),D495=3,VLOOKUP(H495,[1]Priv_Workers!$B$2:$BD$55,4,FALSE),D495=4,VLOOKUP(H495,[1]Priv_Workers!$B$2:$BD$55,5,FALSE),D495=5,VLOOKUP(H495,[1]Priv_Workers!$B$2:$BD$55,6,FALSE),D495=6,VLOOKUP(H495,[1]Priv_Workers!$B$2:$BD$55,7,FALSE),D495=7,VLOOKUP(H495,[1]Priv_Workers!$B$2:$BD$55,8,FALSE),D495=8,VLOOKUP(H495,[1]Priv_Workers!$B$2:$BD$55,9,FALSE),D495=9,VLOOKUP(H495,[1]Priv_Workers!$B$2:$BD$55,10,FALSE),D495=10,VLOOKUP(H495,[1]Priv_Workers!$B$2:$BD$55,11,FALSE),D495=11,VLOOKUP(H495,[1]Priv_Workers!$B$2:$BD$55,12,FALSE),D495=12,VLOOKUP(H495,[1]Priv_Workers!$B$2:$BD$55,13,FALSE)),C495=2015,_xlfn.IFS(D495=1,VLOOKUP(H495,[1]Priv_Workers!$B$2:$BD$55,14,FALSE),D495=2,VLOOKUP(H495,[1]Priv_Workers!$B$2:$BD$55,15,FALSE),D495=3,VLOOKUP(H495,[1]Priv_Workers!$B$2:$BD$55,16,FALSE),D495=4,VLOOKUP(H495,[1]Priv_Workers!$B$2:$BD$55,17,FALSE),D495=5,VLOOKUP(H495,[1]Priv_Workers!$B$2:$BD$55,18,FALSE),D495=6,VLOOKUP(H495,[1]Priv_Workers!$B$2:$BD$55,19,FALSE),D495=7,VLOOKUP(H495,[1]Priv_Workers!$B$2:$BD$55,20,FALSE),D495=8,VLOOKUP(H495,[1]Priv_Workers!$B$2:$BD$55,21,FALSE),D495=9,VLOOKUP(H495,[1]Priv_Workers!$B$2:$BD$55,22,FALSE),D495=10,VLOOKUP(H495,[1]Priv_Workers!$B$2:$BD$55,23,FALSE),D495=11,VLOOKUP(H495,[1]Priv_Workers!$B$2:$BD$55,24,FALSE),D495=12,VLOOKUP(H495,[1]Priv_Workers!$B$2:$BD$55,25,FALSE)),C495=2016,_xlfn.IFS(D495=1,VLOOKUP(H495,[1]Priv_Workers!$B$2:$BD$55,26,FALSE),D495=2,VLOOKUP(H495,[1]Priv_Workers!$B$2:$BD$55,27,FALSE),D495=3,VLOOKUP(H495,[1]Priv_Workers!$B$2:$BD$55,28,FALSE),D495=4,VLOOKUP(H495,[1]Priv_Workers!$B$2:$BD$55,29,FALSE),D495=5,VLOOKUP(H495,[1]Priv_Workers!$B$2:$BD$55,30,FALSE),D495=6,VLOOKUP(H495,[1]Priv_Workers!$B$2:$BD$55,31,FALSE),D495=7,VLOOKUP(H495,[1]Priv_Workers!$B$2:$BD$55,32,FALSE),D495=8,VLOOKUP(H495,[1]Priv_Workers!$B$2:$BD$55,33,FALSE),D495=9,VLOOKUP(H495,[1]Priv_Workers!$B$2:$BD$55,34,FALSE),D495=10,VLOOKUP(H495,[1]Priv_Workers!$B$2:$BD$55,35,FALSE),D495=11,VLOOKUP(H495,[1]Priv_Workers!$B$2:$BD$55,36,FALSE),D495=12,VLOOKUP(H495,[1]Priv_Workers!$B$2:$BD$55,37,FALSE)),C495=2017,_xlfn.IFS(D495=1,VLOOKUP(H495,[1]Priv_Workers!$B$2:$BD$55,38,FALSE),D495=2,VLOOKUP(H495,[1]Priv_Workers!$B$2:$BD$55,39,FALSE),D495=3,VLOOKUP(H495,[1]Priv_Workers!$B$2:$BD$55,40,FALSE),D495=4,VLOOKUP(H495,[1]Priv_Workers!$B$2:$BD$55,41,FALSE),D495=5,VLOOKUP(H495,[1]Priv_Workers!$B$2:$BD$55,42,FALSE),D495=6,VLOOKUP(H495,[1]Priv_Workers!$B$2:$BD$55,43,FALSE),D495=7,VLOOKUP(H495,[1]Priv_Workers!$B$2:$BD$55,43,FALSE),D495=8,VLOOKUP(H495,[1]Priv_Workers!$B$2:$BD$55,44,FALSE),D495=9,VLOOKUP(H495,[1]Priv_Workers!$B$2:$BD$55,45,FALSE),D495=10,VLOOKUP(H495,[1]Priv_Workers!$B$2:$BD$55,46,FALSE),D495=11,VLOOKUP(H495,[1]Priv_Workers!$B$2:$BD$55,47,FALSE),D495=12,VLOOKUP(H495,[1]Priv_Workers!$B$2:$BD$55,48)),C495=2018,_xlfn.IFS(D495=1,VLOOKUP(H495,[1]Priv_Workers!$B$2:$BD$55,49,FALSE),D495=2,VLOOKUP(H495,[1]Priv_Workers!$B$2:$BD$55,50,FALSE),D495=3,VLOOKUP(H495,[1]Priv_Workers!$B$2:$BD$55,51,FALSE),D495=4,VLOOKUP(H495,[1]Priv_Workers!$B$2:$BD$55,52,FALSE),D495=5,VLOOKUP(H495,[1]Priv_Workers!$B$2:$BD$55,53,FALSE),D495=6,VLOOKUP(H495,[1]Priv_Workers!$B$2:$BD$55,54)))</f>
        <v>0</v>
      </c>
      <c r="X495" s="3" t="e">
        <f t="shared" si="59"/>
        <v>#DIV/0!</v>
      </c>
      <c r="Y495" s="2">
        <f>_xlfn.IFS(C495=2014, _xlfn.IFS(E495=1, VLOOKUP(H495, [1]Wage_Info!$B$2:$AH$55, 2, FALSE), E495=2, VLOOKUP(H495, [1]Wage_Info!$B$2:$AH$55, 3, FALSE), E495=3, VLOOKUP(H495, [1]Wage_Info!$B$2:$AH$55, 4, FALSE), E495=4, VLOOKUP(H495, [1]Wage_Info!$B$2:$AH$55, 5, FALSE)), C495=2015, _xlfn.IFS(E495=1, VLOOKUP(H495, [1]Wage_Info!$B$2:$AH$55, 6, FALSE), E495=2, VLOOKUP(H495, [1]Wage_Info!$B$2:$AH$55, 7, FALSE), E495=3, VLOOKUP(H495, [1]Wage_Info!$B$2:$AH$55, 8, FALSE), E495=4, VLOOKUP(H495, [1]Wage_Info!$B$2:$AH$55, 9, FALSE)), C495=2016, _xlfn.IFS(E495=1, VLOOKUP(H495, [1]Wage_Info!$B$2:$AH$55, 10, FALSE), E495=2, VLOOKUP(H495, [1]Wage_Info!$B$2:$AH$55, 11, FALSE), E495=3, VLOOKUP(H495, [1]Wage_Info!$B$2:$AH$55, 12, FALSE), E495=4, VLOOKUP(H495, [1]Wage_Info!$B$2:$AH$55, 13, FALSE)), C495=2017, _xlfn.IFS(E495=1, VLOOKUP(H495, [1]Wage_Info!$B$2:$AH$55, 14, FALSE), E495=2, VLOOKUP(H495, [1]Wage_Info!$B$2:$AH$55, 15, FALSE), E495=3, VLOOKUP(H495, [1]Wage_Info!$B$2:$AH$55, 16, FALSE), E495=4, VLOOKUP(H495, [1]Wage_Info!$B$2:$AH$55, 17, FALSE)), C495 = 2018, _xlfn.IFS(E495=1, VLOOKUP(H495, [1]Wage_Info!$B$2:$AH$55, 18, FALSE), E495=3, VLOOKUP(H495, [1]Wage_Info!$B$2:$AH$55, 19, FALSE)))</f>
        <v>0</v>
      </c>
      <c r="Z495" s="2">
        <f>_xlfn.IFS(C495=2014, _xlfn.IFS(E495=1, VLOOKUP(H495, [1]Wage_Info!$B$2:$AL$55, 20, FALSE), E495=2, VLOOKUP(H495, [1]Wage_Info!$B$2:$AL$55, 21, FALSE), E495=3, VLOOKUP(H495, [1]Wage_Info!$B$2:$AL$55, 22, FALSE), E495=4, VLOOKUP(H495, [1]Wage_Info!$B$2:$AL$55, 23, FALSE)), C495=2015, _xlfn.IFS(E495=1, VLOOKUP(H495, [1]Wage_Info!$B$2:$AL$55, 24, FALSE), E495=2, VLOOKUP(H495, [1]Wage_Info!$B$2:$AL$55, 25, FALSE), E495=3, VLOOKUP(H495, [1]Wage_Info!$B$2:$AL$55, 26, FALSE), E495=4, VLOOKUP(H495, [1]Wage_Info!$B$2:$AL$55, 27, FALSE)), C495=2016, _xlfn.IFS(E495=1, VLOOKUP(H495, [1]Wage_Info!$B$2:$AL$55, 28, FALSE), E495=2, VLOOKUP(H495, [1]Wage_Info!$B$2:$AL$55, 29, FALSE), E495=3, VLOOKUP(H495, [1]Wage_Info!$B$2:$AL$55, 30, FALSE), E495=4, VLOOKUP(H495, [1]Wage_Info!$B$2:$AL$55, 31, FALSE)), C495=2017, _xlfn.IFS(E495=1, VLOOKUP(H495, [1]Wage_Info!$B$2:$AL$55, 32, FALSE), E495=2, VLOOKUP(H495, [1]Wage_Info!$B$2:$AL$55, 33, FALSE), E495=3, VLOOKUP(H495, [1]Wage_Info!$B$2:$AL$55, 34, FALSE), E495=4, VLOOKUP(H495, [1]Wage_Info!$B$2:$AL$55, 35, FALSE)), C495 = 2018, _xlfn.IFS(E495=1, VLOOKUP(H495, [1]Wage_Info!$B$2:$AL$55, 36, FALSE), E495=2, VLOOKUP(H495, [1]Wage_Info!$B$2:$AL$55, 37, FALSE)))</f>
        <v>0</v>
      </c>
      <c r="AA495" s="4" t="e">
        <f t="shared" si="60"/>
        <v>#DIV/0!</v>
      </c>
      <c r="AB495">
        <f>[1]Key!C495</f>
        <v>1</v>
      </c>
      <c r="AC495">
        <f t="shared" si="61"/>
        <v>0</v>
      </c>
      <c r="AD495">
        <f t="shared" si="62"/>
        <v>0</v>
      </c>
      <c r="AE495">
        <f t="shared" si="63"/>
        <v>0</v>
      </c>
      <c r="AF495">
        <f>[1]Key!D495</f>
        <v>0</v>
      </c>
    </row>
    <row r="496" spans="1:32" x14ac:dyDescent="0.3">
      <c r="A496">
        <v>495</v>
      </c>
      <c r="B496">
        <v>39</v>
      </c>
      <c r="C496">
        <v>2016</v>
      </c>
      <c r="D496">
        <v>10</v>
      </c>
      <c r="E496">
        <f t="shared" si="56"/>
        <v>4</v>
      </c>
      <c r="F496">
        <v>2018</v>
      </c>
      <c r="G496" t="s">
        <v>62</v>
      </c>
      <c r="H496" s="1">
        <f>VALUE(IF(G496="foreign",53,SUBSTITUTE(G496,G496,VLOOKUP(G496,[1]Key!$G$2:$H$55,2,))))</f>
        <v>53</v>
      </c>
      <c r="I496" t="s">
        <v>32</v>
      </c>
      <c r="J496">
        <f>VALUE(_xlfn.IFS(I496="foreign",53,I496="fictional",54, I496="unspecified", 55, NOT(OR(I496="foreign",I496="fictional")),SUBSTITUTE(I496,I496,VLOOKUP(I496,[1]Key!$G$2:$H$55,2,))))</f>
        <v>53</v>
      </c>
      <c r="K496">
        <f t="shared" si="57"/>
        <v>1</v>
      </c>
      <c r="L496">
        <f>VLOOKUP(H496, [1]Key!$H$2:$K$54, 2)</f>
        <v>0</v>
      </c>
      <c r="M496">
        <f>VLOOKUP(J496, [1]Key!$H$2:$K$54, 2)</f>
        <v>0</v>
      </c>
      <c r="N496">
        <f>VLOOKUP("*"&amp;G496&amp;"*",[1]Key!$N$2:$O$6,2,FALSE)</f>
        <v>0</v>
      </c>
      <c r="O496">
        <f>VLOOKUP("*"&amp;G496&amp;"*",[1]Key!$R$2:$S$11,2,FALSE)</f>
        <v>0</v>
      </c>
      <c r="P496">
        <v>3702</v>
      </c>
      <c r="Q496" s="2">
        <v>40000000</v>
      </c>
      <c r="R496" t="s">
        <v>37</v>
      </c>
      <c r="S496">
        <f>VLOOKUP(R496, [1]Key!$U$2:$V$27, 2, FALSE)</f>
        <v>3</v>
      </c>
      <c r="T496">
        <f t="shared" si="58"/>
        <v>0</v>
      </c>
      <c r="U496">
        <f>_xlfn.IFS(C496=2018, VLOOKUP(H496, '[1]State Pop'!$B$2:$G$55,6),C496=2017, VLOOKUP(H496, '[1]State Pop'!$B$2:$F$55,5),C496=2016, VLOOKUP(H496, '[1]State Pop'!$B$2:$F$55,4), C496=2015, VLOOKUP(H496, '[1]State Pop'!$B$2:$F$55,3), C496=2014, VLOOKUP(H496, '[1]State Pop'!$B$2:$F$55,2))</f>
        <v>0</v>
      </c>
      <c r="V496">
        <f>_xlfn.IFS(C496=2014,_xlfn.IFS(D496=1,VLOOKUP(H496,[1]Film_Workers!$B$2:$BD$55,2,FALSE),D496=2,VLOOKUP(H496,[1]Film_Workers!$B$2:$BD$55,3,FALSE),D496=3,VLOOKUP(H496,[1]Film_Workers!$B$2:$BD$55,4,FALSE),D496=4,VLOOKUP(H496,[1]Film_Workers!$B$2:$BD$55,5,FALSE),D496=5,VLOOKUP(H496,[1]Film_Workers!$B$2:$BD$55,6,FALSE),D496=6,VLOOKUP(H496,[1]Film_Workers!$B$2:$BD$55,7,FALSE),D496=7,VLOOKUP(H496,[1]Film_Workers!$B$2:$BD$55,8,FALSE),D496=8,VLOOKUP(H496,[1]Film_Workers!$B$2:$BD$55,9,FALSE),D496=9,VLOOKUP(H496,[1]Film_Workers!$B$2:$BD$55,10,FALSE),D496=10,VLOOKUP(H496,[1]Film_Workers!$B$2:$BD$55,11,FALSE),D496=11,VLOOKUP(H496,[1]Film_Workers!$B$2:$BD$55,12,FALSE),D496=12,VLOOKUP(H496,[1]Film_Workers!$B$2:$BD$55,13,FALSE)),C496=2015,_xlfn.IFS(D496=1,VLOOKUP(H496,[1]Film_Workers!$B$2:$BD$55,14,FALSE),D496=2,VLOOKUP(H496,[1]Film_Workers!$B$2:$BD$55,15,FALSE),D496=3,VLOOKUP(H496,[1]Film_Workers!$B$2:$BD$55,16,FALSE),D496=4,VLOOKUP(H496,[1]Film_Workers!$B$2:$BD$55,17,FALSE),D496=5,VLOOKUP(H496,[1]Film_Workers!$B$2:$BD$55,18,FALSE),D496=6,VLOOKUP(H496,[1]Film_Workers!$B$2:$BD$55,19,FALSE),D496=7,VLOOKUP(H496,[1]Film_Workers!$B$2:$BD$55,20,FALSE),D496=8,VLOOKUP(H496,[1]Film_Workers!$B$2:$BD$55,21,FALSE),D496=9,VLOOKUP(H496,[1]Film_Workers!$B$2:$BD$55,22,FALSE),D496=10,VLOOKUP(H496,[1]Film_Workers!$B$2:$BD$55,23,FALSE),D496=11,VLOOKUP(H496,[1]Film_Workers!$B$2:$BD$55,24,FALSE),D496=12,VLOOKUP(H496,[1]Film_Workers!$B$2:$BD$55,25,FALSE)),C496=2016,_xlfn.IFS(D496=1,VLOOKUP(H496,[1]Film_Workers!$B$2:$BD$55,26,FALSE),D496=2,VLOOKUP(H496,[1]Film_Workers!$B$2:$BD$55,27,FALSE),D496=3,VLOOKUP(H496,[1]Film_Workers!$B$2:$BD$55,28,FALSE),D496=4,VLOOKUP(H496,[1]Film_Workers!$B$2:$BD$55,29,FALSE),D496=5,VLOOKUP(H496,[1]Film_Workers!$B$2:$BD$55,30,FALSE),D496=6,VLOOKUP(H496,[1]Film_Workers!$B$2:$BD$55,31,FALSE),D496=7,VLOOKUP(H496,[1]Film_Workers!$B$2:$BD$55,32,FALSE),D496=8,VLOOKUP(H496,[1]Film_Workers!$B$2:$BD$55,33,FALSE),D496=9,VLOOKUP(H496,[1]Film_Workers!$B$2:$BD$55,34,FALSE),D496=10,VLOOKUP(H496,[1]Film_Workers!$B$2:$BD$55,35,FALSE),D496=11,VLOOKUP(H496,[1]Film_Workers!$B$2:$BD$55,36,FALSE),D496=12,VLOOKUP(H496,[1]Film_Workers!$B$2:$BD$55,37,FALSE)),C496=2017,_xlfn.IFS(D496=1,VLOOKUP(H496,[1]Film_Workers!$B$2:$BD$55,38,FALSE),D496=2,VLOOKUP(H496,[1]Film_Workers!$B$2:$BD$55,39,FALSE),D496=3,VLOOKUP(H496,[1]Film_Workers!$B$2:$BD$55,40,FALSE),D496=4,VLOOKUP(H496,[1]Film_Workers!$B$2:$BD$55,41,FALSE),D496=5,VLOOKUP(H496,[1]Film_Workers!$B$2:$BD$55,42,FALSE),D496=6,VLOOKUP(H496,[1]Film_Workers!$B$2:$BD$55,43,FALSE),D496=7,VLOOKUP(H496,[1]Film_Workers!$B$2:$BD$55,43,FALSE),D496=8,VLOOKUP(H496,[1]Film_Workers!$B$2:$BD$55,44,FALSE),D496=9,VLOOKUP(H496,[1]Film_Workers!$B$2:$BD$55,45,FALSE),D496=10,VLOOKUP(H496,[1]Film_Workers!$B$2:$BD$55,46,FALSE),D496=11,VLOOKUP(H496,[1]Film_Workers!$B$2:$BD$55,47,FALSE),D496=12,VLOOKUP(H496,[1]Film_Workers!$B$2:$BD$55,48)),C496=2018,_xlfn.IFS(D496=1,VLOOKUP(H496,[1]Film_Workers!$B$2:$BD$55,49,FALSE),D496=2,VLOOKUP(H496,[1]Film_Workers!$B$2:$BD$55,50,FALSE),D496=3,VLOOKUP(H496,[1]Film_Workers!$B$2:$BD$55,51,FALSE),D496=4,VLOOKUP(H496,[1]Film_Workers!$B$2:$BD$55,52,FALSE),D496=5,VLOOKUP(H496,[1]Film_Workers!$B$2:$BD$55,53,FALSE),D496=6,VLOOKUP(H496,[1]Film_Workers!$B$2:$BD$55,54)))</f>
        <v>0</v>
      </c>
      <c r="W496">
        <f>_xlfn.IFS(C496=2014,_xlfn.IFS(D496=1,VLOOKUP(H496,[1]Priv_Workers!$B$2:$BD$55,2,FALSE),D496=2,VLOOKUP(H496,[1]Priv_Workers!$B$2:$BD$55,3,FALSE),D496=3,VLOOKUP(H496,[1]Priv_Workers!$B$2:$BD$55,4,FALSE),D496=4,VLOOKUP(H496,[1]Priv_Workers!$B$2:$BD$55,5,FALSE),D496=5,VLOOKUP(H496,[1]Priv_Workers!$B$2:$BD$55,6,FALSE),D496=6,VLOOKUP(H496,[1]Priv_Workers!$B$2:$BD$55,7,FALSE),D496=7,VLOOKUP(H496,[1]Priv_Workers!$B$2:$BD$55,8,FALSE),D496=8,VLOOKUP(H496,[1]Priv_Workers!$B$2:$BD$55,9,FALSE),D496=9,VLOOKUP(H496,[1]Priv_Workers!$B$2:$BD$55,10,FALSE),D496=10,VLOOKUP(H496,[1]Priv_Workers!$B$2:$BD$55,11,FALSE),D496=11,VLOOKUP(H496,[1]Priv_Workers!$B$2:$BD$55,12,FALSE),D496=12,VLOOKUP(H496,[1]Priv_Workers!$B$2:$BD$55,13,FALSE)),C496=2015,_xlfn.IFS(D496=1,VLOOKUP(H496,[1]Priv_Workers!$B$2:$BD$55,14,FALSE),D496=2,VLOOKUP(H496,[1]Priv_Workers!$B$2:$BD$55,15,FALSE),D496=3,VLOOKUP(H496,[1]Priv_Workers!$B$2:$BD$55,16,FALSE),D496=4,VLOOKUP(H496,[1]Priv_Workers!$B$2:$BD$55,17,FALSE),D496=5,VLOOKUP(H496,[1]Priv_Workers!$B$2:$BD$55,18,FALSE),D496=6,VLOOKUP(H496,[1]Priv_Workers!$B$2:$BD$55,19,FALSE),D496=7,VLOOKUP(H496,[1]Priv_Workers!$B$2:$BD$55,20,FALSE),D496=8,VLOOKUP(H496,[1]Priv_Workers!$B$2:$BD$55,21,FALSE),D496=9,VLOOKUP(H496,[1]Priv_Workers!$B$2:$BD$55,22,FALSE),D496=10,VLOOKUP(H496,[1]Priv_Workers!$B$2:$BD$55,23,FALSE),D496=11,VLOOKUP(H496,[1]Priv_Workers!$B$2:$BD$55,24,FALSE),D496=12,VLOOKUP(H496,[1]Priv_Workers!$B$2:$BD$55,25,FALSE)),C496=2016,_xlfn.IFS(D496=1,VLOOKUP(H496,[1]Priv_Workers!$B$2:$BD$55,26,FALSE),D496=2,VLOOKUP(H496,[1]Priv_Workers!$B$2:$BD$55,27,FALSE),D496=3,VLOOKUP(H496,[1]Priv_Workers!$B$2:$BD$55,28,FALSE),D496=4,VLOOKUP(H496,[1]Priv_Workers!$B$2:$BD$55,29,FALSE),D496=5,VLOOKUP(H496,[1]Priv_Workers!$B$2:$BD$55,30,FALSE),D496=6,VLOOKUP(H496,[1]Priv_Workers!$B$2:$BD$55,31,FALSE),D496=7,VLOOKUP(H496,[1]Priv_Workers!$B$2:$BD$55,32,FALSE),D496=8,VLOOKUP(H496,[1]Priv_Workers!$B$2:$BD$55,33,FALSE),D496=9,VLOOKUP(H496,[1]Priv_Workers!$B$2:$BD$55,34,FALSE),D496=10,VLOOKUP(H496,[1]Priv_Workers!$B$2:$BD$55,35,FALSE),D496=11,VLOOKUP(H496,[1]Priv_Workers!$B$2:$BD$55,36,FALSE),D496=12,VLOOKUP(H496,[1]Priv_Workers!$B$2:$BD$55,37,FALSE)),C496=2017,_xlfn.IFS(D496=1,VLOOKUP(H496,[1]Priv_Workers!$B$2:$BD$55,38,FALSE),D496=2,VLOOKUP(H496,[1]Priv_Workers!$B$2:$BD$55,39,FALSE),D496=3,VLOOKUP(H496,[1]Priv_Workers!$B$2:$BD$55,40,FALSE),D496=4,VLOOKUP(H496,[1]Priv_Workers!$B$2:$BD$55,41,FALSE),D496=5,VLOOKUP(H496,[1]Priv_Workers!$B$2:$BD$55,42,FALSE),D496=6,VLOOKUP(H496,[1]Priv_Workers!$B$2:$BD$55,43,FALSE),D496=7,VLOOKUP(H496,[1]Priv_Workers!$B$2:$BD$55,43,FALSE),D496=8,VLOOKUP(H496,[1]Priv_Workers!$B$2:$BD$55,44,FALSE),D496=9,VLOOKUP(H496,[1]Priv_Workers!$B$2:$BD$55,45,FALSE),D496=10,VLOOKUP(H496,[1]Priv_Workers!$B$2:$BD$55,46,FALSE),D496=11,VLOOKUP(H496,[1]Priv_Workers!$B$2:$BD$55,47,FALSE),D496=12,VLOOKUP(H496,[1]Priv_Workers!$B$2:$BD$55,48)),C496=2018,_xlfn.IFS(D496=1,VLOOKUP(H496,[1]Priv_Workers!$B$2:$BD$55,49,FALSE),D496=2,VLOOKUP(H496,[1]Priv_Workers!$B$2:$BD$55,50,FALSE),D496=3,VLOOKUP(H496,[1]Priv_Workers!$B$2:$BD$55,51,FALSE),D496=4,VLOOKUP(H496,[1]Priv_Workers!$B$2:$BD$55,52,FALSE),D496=5,VLOOKUP(H496,[1]Priv_Workers!$B$2:$BD$55,53,FALSE),D496=6,VLOOKUP(H496,[1]Priv_Workers!$B$2:$BD$55,54)))</f>
        <v>0</v>
      </c>
      <c r="X496" s="3" t="e">
        <f t="shared" si="59"/>
        <v>#DIV/0!</v>
      </c>
      <c r="Y496" s="2">
        <f>_xlfn.IFS(C496=2014, _xlfn.IFS(E496=1, VLOOKUP(H496, [1]Wage_Info!$B$2:$AH$55, 2, FALSE), E496=2, VLOOKUP(H496, [1]Wage_Info!$B$2:$AH$55, 3, FALSE), E496=3, VLOOKUP(H496, [1]Wage_Info!$B$2:$AH$55, 4, FALSE), E496=4, VLOOKUP(H496, [1]Wage_Info!$B$2:$AH$55, 5, FALSE)), C496=2015, _xlfn.IFS(E496=1, VLOOKUP(H496, [1]Wage_Info!$B$2:$AH$55, 6, FALSE), E496=2, VLOOKUP(H496, [1]Wage_Info!$B$2:$AH$55, 7, FALSE), E496=3, VLOOKUP(H496, [1]Wage_Info!$B$2:$AH$55, 8, FALSE), E496=4, VLOOKUP(H496, [1]Wage_Info!$B$2:$AH$55, 9, FALSE)), C496=2016, _xlfn.IFS(E496=1, VLOOKUP(H496, [1]Wage_Info!$B$2:$AH$55, 10, FALSE), E496=2, VLOOKUP(H496, [1]Wage_Info!$B$2:$AH$55, 11, FALSE), E496=3, VLOOKUP(H496, [1]Wage_Info!$B$2:$AH$55, 12, FALSE), E496=4, VLOOKUP(H496, [1]Wage_Info!$B$2:$AH$55, 13, FALSE)), C496=2017, _xlfn.IFS(E496=1, VLOOKUP(H496, [1]Wage_Info!$B$2:$AH$55, 14, FALSE), E496=2, VLOOKUP(H496, [1]Wage_Info!$B$2:$AH$55, 15, FALSE), E496=3, VLOOKUP(H496, [1]Wage_Info!$B$2:$AH$55, 16, FALSE), E496=4, VLOOKUP(H496, [1]Wage_Info!$B$2:$AH$55, 17, FALSE)), C496 = 2018, _xlfn.IFS(E496=1, VLOOKUP(H496, [1]Wage_Info!$B$2:$AH$55, 18, FALSE), E496=3, VLOOKUP(H496, [1]Wage_Info!$B$2:$AH$55, 19, FALSE)))</f>
        <v>0</v>
      </c>
      <c r="Z496" s="2">
        <f>_xlfn.IFS(C496=2014, _xlfn.IFS(E496=1, VLOOKUP(H496, [1]Wage_Info!$B$2:$AL$55, 20, FALSE), E496=2, VLOOKUP(H496, [1]Wage_Info!$B$2:$AL$55, 21, FALSE), E496=3, VLOOKUP(H496, [1]Wage_Info!$B$2:$AL$55, 22, FALSE), E496=4, VLOOKUP(H496, [1]Wage_Info!$B$2:$AL$55, 23, FALSE)), C496=2015, _xlfn.IFS(E496=1, VLOOKUP(H496, [1]Wage_Info!$B$2:$AL$55, 24, FALSE), E496=2, VLOOKUP(H496, [1]Wage_Info!$B$2:$AL$55, 25, FALSE), E496=3, VLOOKUP(H496, [1]Wage_Info!$B$2:$AL$55, 26, FALSE), E496=4, VLOOKUP(H496, [1]Wage_Info!$B$2:$AL$55, 27, FALSE)), C496=2016, _xlfn.IFS(E496=1, VLOOKUP(H496, [1]Wage_Info!$B$2:$AL$55, 28, FALSE), E496=2, VLOOKUP(H496, [1]Wage_Info!$B$2:$AL$55, 29, FALSE), E496=3, VLOOKUP(H496, [1]Wage_Info!$B$2:$AL$55, 30, FALSE), E496=4, VLOOKUP(H496, [1]Wage_Info!$B$2:$AL$55, 31, FALSE)), C496=2017, _xlfn.IFS(E496=1, VLOOKUP(H496, [1]Wage_Info!$B$2:$AL$55, 32, FALSE), E496=2, VLOOKUP(H496, [1]Wage_Info!$B$2:$AL$55, 33, FALSE), E496=3, VLOOKUP(H496, [1]Wage_Info!$B$2:$AL$55, 34, FALSE), E496=4, VLOOKUP(H496, [1]Wage_Info!$B$2:$AL$55, 35, FALSE)), C496 = 2018, _xlfn.IFS(E496=1, VLOOKUP(H496, [1]Wage_Info!$B$2:$AL$55, 36, FALSE), E496=2, VLOOKUP(H496, [1]Wage_Info!$B$2:$AL$55, 37, FALSE)))</f>
        <v>0</v>
      </c>
      <c r="AA496" s="4" t="e">
        <f t="shared" si="60"/>
        <v>#DIV/0!</v>
      </c>
      <c r="AB496">
        <f>[1]Key!C496</f>
        <v>1</v>
      </c>
      <c r="AC496">
        <f t="shared" si="61"/>
        <v>0</v>
      </c>
      <c r="AD496">
        <f t="shared" si="62"/>
        <v>0</v>
      </c>
      <c r="AE496">
        <f t="shared" si="63"/>
        <v>0</v>
      </c>
      <c r="AF496">
        <f>[1]Key!D496</f>
        <v>0</v>
      </c>
    </row>
    <row r="497" spans="1:32" x14ac:dyDescent="0.3">
      <c r="A497">
        <v>496</v>
      </c>
      <c r="B497">
        <v>40</v>
      </c>
      <c r="C497">
        <v>2012</v>
      </c>
      <c r="D497">
        <v>9</v>
      </c>
      <c r="E497">
        <f t="shared" si="56"/>
        <v>3</v>
      </c>
      <c r="F497">
        <v>2018</v>
      </c>
      <c r="G497" t="s">
        <v>40</v>
      </c>
      <c r="H497" s="1">
        <f>VALUE(IF(G497="foreign",53,SUBSTITUTE(G497,G497,VLOOKUP(G497,[1]Key!$G$2:$H$55,2,))))</f>
        <v>5</v>
      </c>
      <c r="I497" t="s">
        <v>32</v>
      </c>
      <c r="J497">
        <f>VALUE(_xlfn.IFS(I497="foreign",53,I497="fictional",54, I497="unspecified", 55, NOT(OR(I497="foreign",I497="fictional")),SUBSTITUTE(I497,I497,VLOOKUP(I497,[1]Key!$G$2:$H$55,2,))))</f>
        <v>53</v>
      </c>
      <c r="K497">
        <f t="shared" si="57"/>
        <v>0</v>
      </c>
      <c r="L497">
        <f>VLOOKUP(H497, [1]Key!$H$2:$K$54, 2)</f>
        <v>3</v>
      </c>
      <c r="M497">
        <f>VLOOKUP(J497, [1]Key!$H$2:$K$54, 2)</f>
        <v>0</v>
      </c>
      <c r="N497">
        <f>VLOOKUP("*"&amp;G497&amp;"*",[1]Key!$N$2:$O$6,2,FALSE)</f>
        <v>4</v>
      </c>
      <c r="O497">
        <f>VLOOKUP("*"&amp;G497&amp;"*",[1]Key!$R$2:$S$11,2,FALSE)</f>
        <v>6</v>
      </c>
      <c r="P497">
        <v>3662</v>
      </c>
      <c r="Q497" s="2">
        <v>59000000</v>
      </c>
      <c r="R497" t="s">
        <v>42</v>
      </c>
      <c r="S497">
        <f>VLOOKUP(R497, [1]Key!$U$2:$V$27, 2, FALSE)</f>
        <v>5</v>
      </c>
      <c r="T497">
        <f t="shared" si="58"/>
        <v>0</v>
      </c>
      <c r="U497" t="e">
        <f>_xlfn.IFS(C497=2018, VLOOKUP(H497, '[1]State Pop'!$B$2:$G$55,6),C497=2017, VLOOKUP(H497, '[1]State Pop'!$B$2:$F$55,5),C497=2016, VLOOKUP(H497, '[1]State Pop'!$B$2:$F$55,4), C497=2015, VLOOKUP(H497, '[1]State Pop'!$B$2:$F$55,3), C497=2014, VLOOKUP(H497, '[1]State Pop'!$B$2:$F$55,2))</f>
        <v>#N/A</v>
      </c>
      <c r="V497" t="e">
        <f>_xlfn.IFS(C497=2014,_xlfn.IFS(D497=1,VLOOKUP(H497,[1]Film_Workers!$B$2:$BD$55,2,FALSE),D497=2,VLOOKUP(H497,[1]Film_Workers!$B$2:$BD$55,3,FALSE),D497=3,VLOOKUP(H497,[1]Film_Workers!$B$2:$BD$55,4,FALSE),D497=4,VLOOKUP(H497,[1]Film_Workers!$B$2:$BD$55,5,FALSE),D497=5,VLOOKUP(H497,[1]Film_Workers!$B$2:$BD$55,6,FALSE),D497=6,VLOOKUP(H497,[1]Film_Workers!$B$2:$BD$55,7,FALSE),D497=7,VLOOKUP(H497,[1]Film_Workers!$B$2:$BD$55,8,FALSE),D497=8,VLOOKUP(H497,[1]Film_Workers!$B$2:$BD$55,9,FALSE),D497=9,VLOOKUP(H497,[1]Film_Workers!$B$2:$BD$55,10,FALSE),D497=10,VLOOKUP(H497,[1]Film_Workers!$B$2:$BD$55,11,FALSE),D497=11,VLOOKUP(H497,[1]Film_Workers!$B$2:$BD$55,12,FALSE),D497=12,VLOOKUP(H497,[1]Film_Workers!$B$2:$BD$55,13,FALSE)),C497=2015,_xlfn.IFS(D497=1,VLOOKUP(H497,[1]Film_Workers!$B$2:$BD$55,14,FALSE),D497=2,VLOOKUP(H497,[1]Film_Workers!$B$2:$BD$55,15,FALSE),D497=3,VLOOKUP(H497,[1]Film_Workers!$B$2:$BD$55,16,FALSE),D497=4,VLOOKUP(H497,[1]Film_Workers!$B$2:$BD$55,17,FALSE),D497=5,VLOOKUP(H497,[1]Film_Workers!$B$2:$BD$55,18,FALSE),D497=6,VLOOKUP(H497,[1]Film_Workers!$B$2:$BD$55,19,FALSE),D497=7,VLOOKUP(H497,[1]Film_Workers!$B$2:$BD$55,20,FALSE),D497=8,VLOOKUP(H497,[1]Film_Workers!$B$2:$BD$55,21,FALSE),D497=9,VLOOKUP(H497,[1]Film_Workers!$B$2:$BD$55,22,FALSE),D497=10,VLOOKUP(H497,[1]Film_Workers!$B$2:$BD$55,23,FALSE),D497=11,VLOOKUP(H497,[1]Film_Workers!$B$2:$BD$55,24,FALSE),D497=12,VLOOKUP(H497,[1]Film_Workers!$B$2:$BD$55,25,FALSE)),C497=2016,_xlfn.IFS(D497=1,VLOOKUP(H497,[1]Film_Workers!$B$2:$BD$55,26,FALSE),D497=2,VLOOKUP(H497,[1]Film_Workers!$B$2:$BD$55,27,FALSE),D497=3,VLOOKUP(H497,[1]Film_Workers!$B$2:$BD$55,28,FALSE),D497=4,VLOOKUP(H497,[1]Film_Workers!$B$2:$BD$55,29,FALSE),D497=5,VLOOKUP(H497,[1]Film_Workers!$B$2:$BD$55,30,FALSE),D497=6,VLOOKUP(H497,[1]Film_Workers!$B$2:$BD$55,31,FALSE),D497=7,VLOOKUP(H497,[1]Film_Workers!$B$2:$BD$55,32,FALSE),D497=8,VLOOKUP(H497,[1]Film_Workers!$B$2:$BD$55,33,FALSE),D497=9,VLOOKUP(H497,[1]Film_Workers!$B$2:$BD$55,34,FALSE),D497=10,VLOOKUP(H497,[1]Film_Workers!$B$2:$BD$55,35,FALSE),D497=11,VLOOKUP(H497,[1]Film_Workers!$B$2:$BD$55,36,FALSE),D497=12,VLOOKUP(H497,[1]Film_Workers!$B$2:$BD$55,37,FALSE)),C497=2017,_xlfn.IFS(D497=1,VLOOKUP(H497,[1]Film_Workers!$B$2:$BD$55,38,FALSE),D497=2,VLOOKUP(H497,[1]Film_Workers!$B$2:$BD$55,39,FALSE),D497=3,VLOOKUP(H497,[1]Film_Workers!$B$2:$BD$55,40,FALSE),D497=4,VLOOKUP(H497,[1]Film_Workers!$B$2:$BD$55,41,FALSE),D497=5,VLOOKUP(H497,[1]Film_Workers!$B$2:$BD$55,42,FALSE),D497=6,VLOOKUP(H497,[1]Film_Workers!$B$2:$BD$55,43,FALSE),D497=7,VLOOKUP(H497,[1]Film_Workers!$B$2:$BD$55,43,FALSE),D497=8,VLOOKUP(H497,[1]Film_Workers!$B$2:$BD$55,44,FALSE),D497=9,VLOOKUP(H497,[1]Film_Workers!$B$2:$BD$55,45,FALSE),D497=10,VLOOKUP(H497,[1]Film_Workers!$B$2:$BD$55,46,FALSE),D497=11,VLOOKUP(H497,[1]Film_Workers!$B$2:$BD$55,47,FALSE),D497=12,VLOOKUP(H497,[1]Film_Workers!$B$2:$BD$55,48)),C497=2018,_xlfn.IFS(D497=1,VLOOKUP(H497,[1]Film_Workers!$B$2:$BD$55,49,FALSE),D497=2,VLOOKUP(H497,[1]Film_Workers!$B$2:$BD$55,50,FALSE),D497=3,VLOOKUP(H497,[1]Film_Workers!$B$2:$BD$55,51,FALSE),D497=4,VLOOKUP(H497,[1]Film_Workers!$B$2:$BD$55,52,FALSE),D497=5,VLOOKUP(H497,[1]Film_Workers!$B$2:$BD$55,53,FALSE),D497=6,VLOOKUP(H497,[1]Film_Workers!$B$2:$BD$55,54)))</f>
        <v>#N/A</v>
      </c>
      <c r="W497" t="e">
        <f>_xlfn.IFS(C497=2014,_xlfn.IFS(D497=1,VLOOKUP(H497,[1]Priv_Workers!$B$2:$BD$55,2,FALSE),D497=2,VLOOKUP(H497,[1]Priv_Workers!$B$2:$BD$55,3,FALSE),D497=3,VLOOKUP(H497,[1]Priv_Workers!$B$2:$BD$55,4,FALSE),D497=4,VLOOKUP(H497,[1]Priv_Workers!$B$2:$BD$55,5,FALSE),D497=5,VLOOKUP(H497,[1]Priv_Workers!$B$2:$BD$55,6,FALSE),D497=6,VLOOKUP(H497,[1]Priv_Workers!$B$2:$BD$55,7,FALSE),D497=7,VLOOKUP(H497,[1]Priv_Workers!$B$2:$BD$55,8,FALSE),D497=8,VLOOKUP(H497,[1]Priv_Workers!$B$2:$BD$55,9,FALSE),D497=9,VLOOKUP(H497,[1]Priv_Workers!$B$2:$BD$55,10,FALSE),D497=10,VLOOKUP(H497,[1]Priv_Workers!$B$2:$BD$55,11,FALSE),D497=11,VLOOKUP(H497,[1]Priv_Workers!$B$2:$BD$55,12,FALSE),D497=12,VLOOKUP(H497,[1]Priv_Workers!$B$2:$BD$55,13,FALSE)),C497=2015,_xlfn.IFS(D497=1,VLOOKUP(H497,[1]Priv_Workers!$B$2:$BD$55,14,FALSE),D497=2,VLOOKUP(H497,[1]Priv_Workers!$B$2:$BD$55,15,FALSE),D497=3,VLOOKUP(H497,[1]Priv_Workers!$B$2:$BD$55,16,FALSE),D497=4,VLOOKUP(H497,[1]Priv_Workers!$B$2:$BD$55,17,FALSE),D497=5,VLOOKUP(H497,[1]Priv_Workers!$B$2:$BD$55,18,FALSE),D497=6,VLOOKUP(H497,[1]Priv_Workers!$B$2:$BD$55,19,FALSE),D497=7,VLOOKUP(H497,[1]Priv_Workers!$B$2:$BD$55,20,FALSE),D497=8,VLOOKUP(H497,[1]Priv_Workers!$B$2:$BD$55,21,FALSE),D497=9,VLOOKUP(H497,[1]Priv_Workers!$B$2:$BD$55,22,FALSE),D497=10,VLOOKUP(H497,[1]Priv_Workers!$B$2:$BD$55,23,FALSE),D497=11,VLOOKUP(H497,[1]Priv_Workers!$B$2:$BD$55,24,FALSE),D497=12,VLOOKUP(H497,[1]Priv_Workers!$B$2:$BD$55,25,FALSE)),C497=2016,_xlfn.IFS(D497=1,VLOOKUP(H497,[1]Priv_Workers!$B$2:$BD$55,26,FALSE),D497=2,VLOOKUP(H497,[1]Priv_Workers!$B$2:$BD$55,27,FALSE),D497=3,VLOOKUP(H497,[1]Priv_Workers!$B$2:$BD$55,28,FALSE),D497=4,VLOOKUP(H497,[1]Priv_Workers!$B$2:$BD$55,29,FALSE),D497=5,VLOOKUP(H497,[1]Priv_Workers!$B$2:$BD$55,30,FALSE),D497=6,VLOOKUP(H497,[1]Priv_Workers!$B$2:$BD$55,31,FALSE),D497=7,VLOOKUP(H497,[1]Priv_Workers!$B$2:$BD$55,32,FALSE),D497=8,VLOOKUP(H497,[1]Priv_Workers!$B$2:$BD$55,33,FALSE),D497=9,VLOOKUP(H497,[1]Priv_Workers!$B$2:$BD$55,34,FALSE),D497=10,VLOOKUP(H497,[1]Priv_Workers!$B$2:$BD$55,35,FALSE),D497=11,VLOOKUP(H497,[1]Priv_Workers!$B$2:$BD$55,36,FALSE),D497=12,VLOOKUP(H497,[1]Priv_Workers!$B$2:$BD$55,37,FALSE)),C497=2017,_xlfn.IFS(D497=1,VLOOKUP(H497,[1]Priv_Workers!$B$2:$BD$55,38,FALSE),D497=2,VLOOKUP(H497,[1]Priv_Workers!$B$2:$BD$55,39,FALSE),D497=3,VLOOKUP(H497,[1]Priv_Workers!$B$2:$BD$55,40,FALSE),D497=4,VLOOKUP(H497,[1]Priv_Workers!$B$2:$BD$55,41,FALSE),D497=5,VLOOKUP(H497,[1]Priv_Workers!$B$2:$BD$55,42,FALSE),D497=6,VLOOKUP(H497,[1]Priv_Workers!$B$2:$BD$55,43,FALSE),D497=7,VLOOKUP(H497,[1]Priv_Workers!$B$2:$BD$55,43,FALSE),D497=8,VLOOKUP(H497,[1]Priv_Workers!$B$2:$BD$55,44,FALSE),D497=9,VLOOKUP(H497,[1]Priv_Workers!$B$2:$BD$55,45,FALSE),D497=10,VLOOKUP(H497,[1]Priv_Workers!$B$2:$BD$55,46,FALSE),D497=11,VLOOKUP(H497,[1]Priv_Workers!$B$2:$BD$55,47,FALSE),D497=12,VLOOKUP(H497,[1]Priv_Workers!$B$2:$BD$55,48)),C497=2018,_xlfn.IFS(D497=1,VLOOKUP(H497,[1]Priv_Workers!$B$2:$BD$55,49,FALSE),D497=2,VLOOKUP(H497,[1]Priv_Workers!$B$2:$BD$55,50,FALSE),D497=3,VLOOKUP(H497,[1]Priv_Workers!$B$2:$BD$55,51,FALSE),D497=4,VLOOKUP(H497,[1]Priv_Workers!$B$2:$BD$55,52,FALSE),D497=5,VLOOKUP(H497,[1]Priv_Workers!$B$2:$BD$55,53,FALSE),D497=6,VLOOKUP(H497,[1]Priv_Workers!$B$2:$BD$55,54)))</f>
        <v>#N/A</v>
      </c>
      <c r="X497" s="3" t="e">
        <f t="shared" si="59"/>
        <v>#N/A</v>
      </c>
      <c r="Y497" s="2" t="e">
        <f>_xlfn.IFS(C497=2014, _xlfn.IFS(E497=1, VLOOKUP(H497, [1]Wage_Info!$B$2:$AH$55, 2, FALSE), E497=2, VLOOKUP(H497, [1]Wage_Info!$B$2:$AH$55, 3, FALSE), E497=3, VLOOKUP(H497, [1]Wage_Info!$B$2:$AH$55, 4, FALSE), E497=4, VLOOKUP(H497, [1]Wage_Info!$B$2:$AH$55, 5, FALSE)), C497=2015, _xlfn.IFS(E497=1, VLOOKUP(H497, [1]Wage_Info!$B$2:$AH$55, 6, FALSE), E497=2, VLOOKUP(H497, [1]Wage_Info!$B$2:$AH$55, 7, FALSE), E497=3, VLOOKUP(H497, [1]Wage_Info!$B$2:$AH$55, 8, FALSE), E497=4, VLOOKUP(H497, [1]Wage_Info!$B$2:$AH$55, 9, FALSE)), C497=2016, _xlfn.IFS(E497=1, VLOOKUP(H497, [1]Wage_Info!$B$2:$AH$55, 10, FALSE), E497=2, VLOOKUP(H497, [1]Wage_Info!$B$2:$AH$55, 11, FALSE), E497=3, VLOOKUP(H497, [1]Wage_Info!$B$2:$AH$55, 12, FALSE), E497=4, VLOOKUP(H497, [1]Wage_Info!$B$2:$AH$55, 13, FALSE)), C497=2017, _xlfn.IFS(E497=1, VLOOKUP(H497, [1]Wage_Info!$B$2:$AH$55, 14, FALSE), E497=2, VLOOKUP(H497, [1]Wage_Info!$B$2:$AH$55, 15, FALSE), E497=3, VLOOKUP(H497, [1]Wage_Info!$B$2:$AH$55, 16, FALSE), E497=4, VLOOKUP(H497, [1]Wage_Info!$B$2:$AH$55, 17, FALSE)), C497 = 2018, _xlfn.IFS(E497=1, VLOOKUP(H497, [1]Wage_Info!$B$2:$AH$55, 18, FALSE), E497=3, VLOOKUP(H497, [1]Wage_Info!$B$2:$AH$55, 19, FALSE)))</f>
        <v>#N/A</v>
      </c>
      <c r="Z497" s="2" t="e">
        <f>_xlfn.IFS(C497=2014, _xlfn.IFS(E497=1, VLOOKUP(H497, [1]Wage_Info!$B$2:$AL$55, 20, FALSE), E497=2, VLOOKUP(H497, [1]Wage_Info!$B$2:$AL$55, 21, FALSE), E497=3, VLOOKUP(H497, [1]Wage_Info!$B$2:$AL$55, 22, FALSE), E497=4, VLOOKUP(H497, [1]Wage_Info!$B$2:$AL$55, 23, FALSE)), C497=2015, _xlfn.IFS(E497=1, VLOOKUP(H497, [1]Wage_Info!$B$2:$AL$55, 24, FALSE), E497=2, VLOOKUP(H497, [1]Wage_Info!$B$2:$AL$55, 25, FALSE), E497=3, VLOOKUP(H497, [1]Wage_Info!$B$2:$AL$55, 26, FALSE), E497=4, VLOOKUP(H497, [1]Wage_Info!$B$2:$AL$55, 27, FALSE)), C497=2016, _xlfn.IFS(E497=1, VLOOKUP(H497, [1]Wage_Info!$B$2:$AL$55, 28, FALSE), E497=2, VLOOKUP(H497, [1]Wage_Info!$B$2:$AL$55, 29, FALSE), E497=3, VLOOKUP(H497, [1]Wage_Info!$B$2:$AL$55, 30, FALSE), E497=4, VLOOKUP(H497, [1]Wage_Info!$B$2:$AL$55, 31, FALSE)), C497=2017, _xlfn.IFS(E497=1, VLOOKUP(H497, [1]Wage_Info!$B$2:$AL$55, 32, FALSE), E497=2, VLOOKUP(H497, [1]Wage_Info!$B$2:$AL$55, 33, FALSE), E497=3, VLOOKUP(H497, [1]Wage_Info!$B$2:$AL$55, 34, FALSE), E497=4, VLOOKUP(H497, [1]Wage_Info!$B$2:$AL$55, 35, FALSE)), C497 = 2018, _xlfn.IFS(E497=1, VLOOKUP(H497, [1]Wage_Info!$B$2:$AL$55, 36, FALSE), E497=2, VLOOKUP(H497, [1]Wage_Info!$B$2:$AL$55, 37, FALSE)))</f>
        <v>#N/A</v>
      </c>
      <c r="AA497" s="4" t="e">
        <f t="shared" si="60"/>
        <v>#N/A</v>
      </c>
      <c r="AB497">
        <f>[1]Key!C497</f>
        <v>0</v>
      </c>
      <c r="AC497">
        <f t="shared" si="61"/>
        <v>1</v>
      </c>
      <c r="AD497">
        <f t="shared" si="62"/>
        <v>0</v>
      </c>
      <c r="AE497">
        <f t="shared" si="63"/>
        <v>1</v>
      </c>
      <c r="AF497">
        <f>[1]Key!D497</f>
        <v>0</v>
      </c>
    </row>
    <row r="498" spans="1:32" x14ac:dyDescent="0.3">
      <c r="A498">
        <v>497</v>
      </c>
      <c r="B498">
        <v>41</v>
      </c>
      <c r="C498">
        <v>2016</v>
      </c>
      <c r="D498">
        <v>8</v>
      </c>
      <c r="E498">
        <f t="shared" si="56"/>
        <v>3</v>
      </c>
      <c r="F498">
        <v>2018</v>
      </c>
      <c r="G498" t="s">
        <v>65</v>
      </c>
      <c r="H498" s="1">
        <f>VALUE(IF(G498="foreign",53,SUBSTITUTE(G498,G498,VLOOKUP(G498,[1]Key!$G$2:$H$55,2,))))</f>
        <v>11</v>
      </c>
      <c r="I498" t="s">
        <v>65</v>
      </c>
      <c r="J498">
        <f>VALUE(_xlfn.IFS(I498="foreign",53,I498="fictional",54, I498="unspecified", 55, NOT(OR(I498="foreign",I498="fictional")),SUBSTITUTE(I498,I498,VLOOKUP(I498,[1]Key!$G$2:$H$55,2,))))</f>
        <v>11</v>
      </c>
      <c r="K498">
        <f t="shared" si="57"/>
        <v>1</v>
      </c>
      <c r="L498">
        <f>VLOOKUP(H498, [1]Key!$H$2:$K$54, 2)</f>
        <v>5</v>
      </c>
      <c r="M498">
        <f>VLOOKUP(J498, [1]Key!$H$2:$K$54, 2)</f>
        <v>5</v>
      </c>
      <c r="N498">
        <f>VLOOKUP("*"&amp;G498&amp;"*",[1]Key!$N$2:$O$6,2,FALSE)</f>
        <v>3</v>
      </c>
      <c r="O498">
        <f>VLOOKUP("*"&amp;G498&amp;"*",[1]Key!$R$2:$S$11,2,FALSE)</f>
        <v>7</v>
      </c>
      <c r="P498">
        <v>3656</v>
      </c>
      <c r="Q498" s="2">
        <v>30000000</v>
      </c>
      <c r="R498" t="s">
        <v>37</v>
      </c>
      <c r="S498">
        <f>VLOOKUP(R498, [1]Key!$U$2:$V$27, 2, FALSE)</f>
        <v>3</v>
      </c>
      <c r="T498">
        <f t="shared" si="58"/>
        <v>0</v>
      </c>
      <c r="U498">
        <f>_xlfn.IFS(C498=2018, VLOOKUP(H498, '[1]State Pop'!$B$2:$G$55,6),C498=2017, VLOOKUP(H498, '[1]State Pop'!$B$2:$F$55,5),C498=2016, VLOOKUP(H498, '[1]State Pop'!$B$2:$F$55,4), C498=2015, VLOOKUP(H498, '[1]State Pop'!$B$2:$F$55,3), C498=2014, VLOOKUP(H498, '[1]State Pop'!$B$2:$F$55,2))</f>
        <v>10313620</v>
      </c>
      <c r="V498">
        <f>_xlfn.IFS(C498=2014,_xlfn.IFS(D498=1,VLOOKUP(H498,[1]Film_Workers!$B$2:$BD$55,2,FALSE),D498=2,VLOOKUP(H498,[1]Film_Workers!$B$2:$BD$55,3,FALSE),D498=3,VLOOKUP(H498,[1]Film_Workers!$B$2:$BD$55,4,FALSE),D498=4,VLOOKUP(H498,[1]Film_Workers!$B$2:$BD$55,5,FALSE),D498=5,VLOOKUP(H498,[1]Film_Workers!$B$2:$BD$55,6,FALSE),D498=6,VLOOKUP(H498,[1]Film_Workers!$B$2:$BD$55,7,FALSE),D498=7,VLOOKUP(H498,[1]Film_Workers!$B$2:$BD$55,8,FALSE),D498=8,VLOOKUP(H498,[1]Film_Workers!$B$2:$BD$55,9,FALSE),D498=9,VLOOKUP(H498,[1]Film_Workers!$B$2:$BD$55,10,FALSE),D498=10,VLOOKUP(H498,[1]Film_Workers!$B$2:$BD$55,11,FALSE),D498=11,VLOOKUP(H498,[1]Film_Workers!$B$2:$BD$55,12,FALSE),D498=12,VLOOKUP(H498,[1]Film_Workers!$B$2:$BD$55,13,FALSE)),C498=2015,_xlfn.IFS(D498=1,VLOOKUP(H498,[1]Film_Workers!$B$2:$BD$55,14,FALSE),D498=2,VLOOKUP(H498,[1]Film_Workers!$B$2:$BD$55,15,FALSE),D498=3,VLOOKUP(H498,[1]Film_Workers!$B$2:$BD$55,16,FALSE),D498=4,VLOOKUP(H498,[1]Film_Workers!$B$2:$BD$55,17,FALSE),D498=5,VLOOKUP(H498,[1]Film_Workers!$B$2:$BD$55,18,FALSE),D498=6,VLOOKUP(H498,[1]Film_Workers!$B$2:$BD$55,19,FALSE),D498=7,VLOOKUP(H498,[1]Film_Workers!$B$2:$BD$55,20,FALSE),D498=8,VLOOKUP(H498,[1]Film_Workers!$B$2:$BD$55,21,FALSE),D498=9,VLOOKUP(H498,[1]Film_Workers!$B$2:$BD$55,22,FALSE),D498=10,VLOOKUP(H498,[1]Film_Workers!$B$2:$BD$55,23,FALSE),D498=11,VLOOKUP(H498,[1]Film_Workers!$B$2:$BD$55,24,FALSE),D498=12,VLOOKUP(H498,[1]Film_Workers!$B$2:$BD$55,25,FALSE)),C498=2016,_xlfn.IFS(D498=1,VLOOKUP(H498,[1]Film_Workers!$B$2:$BD$55,26,FALSE),D498=2,VLOOKUP(H498,[1]Film_Workers!$B$2:$BD$55,27,FALSE),D498=3,VLOOKUP(H498,[1]Film_Workers!$B$2:$BD$55,28,FALSE),D498=4,VLOOKUP(H498,[1]Film_Workers!$B$2:$BD$55,29,FALSE),D498=5,VLOOKUP(H498,[1]Film_Workers!$B$2:$BD$55,30,FALSE),D498=6,VLOOKUP(H498,[1]Film_Workers!$B$2:$BD$55,31,FALSE),D498=7,VLOOKUP(H498,[1]Film_Workers!$B$2:$BD$55,32,FALSE),D498=8,VLOOKUP(H498,[1]Film_Workers!$B$2:$BD$55,33,FALSE),D498=9,VLOOKUP(H498,[1]Film_Workers!$B$2:$BD$55,34,FALSE),D498=10,VLOOKUP(H498,[1]Film_Workers!$B$2:$BD$55,35,FALSE),D498=11,VLOOKUP(H498,[1]Film_Workers!$B$2:$BD$55,36,FALSE),D498=12,VLOOKUP(H498,[1]Film_Workers!$B$2:$BD$55,37,FALSE)),C498=2017,_xlfn.IFS(D498=1,VLOOKUP(H498,[1]Film_Workers!$B$2:$BD$55,38,FALSE),D498=2,VLOOKUP(H498,[1]Film_Workers!$B$2:$BD$55,39,FALSE),D498=3,VLOOKUP(H498,[1]Film_Workers!$B$2:$BD$55,40,FALSE),D498=4,VLOOKUP(H498,[1]Film_Workers!$B$2:$BD$55,41,FALSE),D498=5,VLOOKUP(H498,[1]Film_Workers!$B$2:$BD$55,42,FALSE),D498=6,VLOOKUP(H498,[1]Film_Workers!$B$2:$BD$55,43,FALSE),D498=7,VLOOKUP(H498,[1]Film_Workers!$B$2:$BD$55,43,FALSE),D498=8,VLOOKUP(H498,[1]Film_Workers!$B$2:$BD$55,44,FALSE),D498=9,VLOOKUP(H498,[1]Film_Workers!$B$2:$BD$55,45,FALSE),D498=10,VLOOKUP(H498,[1]Film_Workers!$B$2:$BD$55,46,FALSE),D498=11,VLOOKUP(H498,[1]Film_Workers!$B$2:$BD$55,47,FALSE),D498=12,VLOOKUP(H498,[1]Film_Workers!$B$2:$BD$55,48)),C498=2018,_xlfn.IFS(D498=1,VLOOKUP(H498,[1]Film_Workers!$B$2:$BD$55,49,FALSE),D498=2,VLOOKUP(H498,[1]Film_Workers!$B$2:$BD$55,50,FALSE),D498=3,VLOOKUP(H498,[1]Film_Workers!$B$2:$BD$55,51,FALSE),D498=4,VLOOKUP(H498,[1]Film_Workers!$B$2:$BD$55,52,FALSE),D498=5,VLOOKUP(H498,[1]Film_Workers!$B$2:$BD$55,53,FALSE),D498=6,VLOOKUP(H498,[1]Film_Workers!$B$2:$BD$55,54)))</f>
        <v>9737</v>
      </c>
      <c r="W498">
        <f>_xlfn.IFS(C498=2014,_xlfn.IFS(D498=1,VLOOKUP(H498,[1]Priv_Workers!$B$2:$BD$55,2,FALSE),D498=2,VLOOKUP(H498,[1]Priv_Workers!$B$2:$BD$55,3,FALSE),D498=3,VLOOKUP(H498,[1]Priv_Workers!$B$2:$BD$55,4,FALSE),D498=4,VLOOKUP(H498,[1]Priv_Workers!$B$2:$BD$55,5,FALSE),D498=5,VLOOKUP(H498,[1]Priv_Workers!$B$2:$BD$55,6,FALSE),D498=6,VLOOKUP(H498,[1]Priv_Workers!$B$2:$BD$55,7,FALSE),D498=7,VLOOKUP(H498,[1]Priv_Workers!$B$2:$BD$55,8,FALSE),D498=8,VLOOKUP(H498,[1]Priv_Workers!$B$2:$BD$55,9,FALSE),D498=9,VLOOKUP(H498,[1]Priv_Workers!$B$2:$BD$55,10,FALSE),D498=10,VLOOKUP(H498,[1]Priv_Workers!$B$2:$BD$55,11,FALSE),D498=11,VLOOKUP(H498,[1]Priv_Workers!$B$2:$BD$55,12,FALSE),D498=12,VLOOKUP(H498,[1]Priv_Workers!$B$2:$BD$55,13,FALSE)),C498=2015,_xlfn.IFS(D498=1,VLOOKUP(H498,[1]Priv_Workers!$B$2:$BD$55,14,FALSE),D498=2,VLOOKUP(H498,[1]Priv_Workers!$B$2:$BD$55,15,FALSE),D498=3,VLOOKUP(H498,[1]Priv_Workers!$B$2:$BD$55,16,FALSE),D498=4,VLOOKUP(H498,[1]Priv_Workers!$B$2:$BD$55,17,FALSE),D498=5,VLOOKUP(H498,[1]Priv_Workers!$B$2:$BD$55,18,FALSE),D498=6,VLOOKUP(H498,[1]Priv_Workers!$B$2:$BD$55,19,FALSE),D498=7,VLOOKUP(H498,[1]Priv_Workers!$B$2:$BD$55,20,FALSE),D498=8,VLOOKUP(H498,[1]Priv_Workers!$B$2:$BD$55,21,FALSE),D498=9,VLOOKUP(H498,[1]Priv_Workers!$B$2:$BD$55,22,FALSE),D498=10,VLOOKUP(H498,[1]Priv_Workers!$B$2:$BD$55,23,FALSE),D498=11,VLOOKUP(H498,[1]Priv_Workers!$B$2:$BD$55,24,FALSE),D498=12,VLOOKUP(H498,[1]Priv_Workers!$B$2:$BD$55,25,FALSE)),C498=2016,_xlfn.IFS(D498=1,VLOOKUP(H498,[1]Priv_Workers!$B$2:$BD$55,26,FALSE),D498=2,VLOOKUP(H498,[1]Priv_Workers!$B$2:$BD$55,27,FALSE),D498=3,VLOOKUP(H498,[1]Priv_Workers!$B$2:$BD$55,28,FALSE),D498=4,VLOOKUP(H498,[1]Priv_Workers!$B$2:$BD$55,29,FALSE),D498=5,VLOOKUP(H498,[1]Priv_Workers!$B$2:$BD$55,30,FALSE),D498=6,VLOOKUP(H498,[1]Priv_Workers!$B$2:$BD$55,31,FALSE),D498=7,VLOOKUP(H498,[1]Priv_Workers!$B$2:$BD$55,32,FALSE),D498=8,VLOOKUP(H498,[1]Priv_Workers!$B$2:$BD$55,33,FALSE),D498=9,VLOOKUP(H498,[1]Priv_Workers!$B$2:$BD$55,34,FALSE),D498=10,VLOOKUP(H498,[1]Priv_Workers!$B$2:$BD$55,35,FALSE),D498=11,VLOOKUP(H498,[1]Priv_Workers!$B$2:$BD$55,36,FALSE),D498=12,VLOOKUP(H498,[1]Priv_Workers!$B$2:$BD$55,37,FALSE)),C498=2017,_xlfn.IFS(D498=1,VLOOKUP(H498,[1]Priv_Workers!$B$2:$BD$55,38,FALSE),D498=2,VLOOKUP(H498,[1]Priv_Workers!$B$2:$BD$55,39,FALSE),D498=3,VLOOKUP(H498,[1]Priv_Workers!$B$2:$BD$55,40,FALSE),D498=4,VLOOKUP(H498,[1]Priv_Workers!$B$2:$BD$55,41,FALSE),D498=5,VLOOKUP(H498,[1]Priv_Workers!$B$2:$BD$55,42,FALSE),D498=6,VLOOKUP(H498,[1]Priv_Workers!$B$2:$BD$55,43,FALSE),D498=7,VLOOKUP(H498,[1]Priv_Workers!$B$2:$BD$55,43,FALSE),D498=8,VLOOKUP(H498,[1]Priv_Workers!$B$2:$BD$55,44,FALSE),D498=9,VLOOKUP(H498,[1]Priv_Workers!$B$2:$BD$55,45,FALSE),D498=10,VLOOKUP(H498,[1]Priv_Workers!$B$2:$BD$55,46,FALSE),D498=11,VLOOKUP(H498,[1]Priv_Workers!$B$2:$BD$55,47,FALSE),D498=12,VLOOKUP(H498,[1]Priv_Workers!$B$2:$BD$55,48)),C498=2018,_xlfn.IFS(D498=1,VLOOKUP(H498,[1]Priv_Workers!$B$2:$BD$55,49,FALSE),D498=2,VLOOKUP(H498,[1]Priv_Workers!$B$2:$BD$55,50,FALSE),D498=3,VLOOKUP(H498,[1]Priv_Workers!$B$2:$BD$55,51,FALSE),D498=4,VLOOKUP(H498,[1]Priv_Workers!$B$2:$BD$55,52,FALSE),D498=5,VLOOKUP(H498,[1]Priv_Workers!$B$2:$BD$55,53,FALSE),D498=6,VLOOKUP(H498,[1]Priv_Workers!$B$2:$BD$55,54)))</f>
        <v>3639987</v>
      </c>
      <c r="X498" s="3">
        <f t="shared" si="59"/>
        <v>2.6750095536055484E-3</v>
      </c>
      <c r="Y498" s="2">
        <f>_xlfn.IFS(C498=2014, _xlfn.IFS(E498=1, VLOOKUP(H498, [1]Wage_Info!$B$2:$AH$55, 2, FALSE), E498=2, VLOOKUP(H498, [1]Wage_Info!$B$2:$AH$55, 3, FALSE), E498=3, VLOOKUP(H498, [1]Wage_Info!$B$2:$AH$55, 4, FALSE), E498=4, VLOOKUP(H498, [1]Wage_Info!$B$2:$AH$55, 5, FALSE)), C498=2015, _xlfn.IFS(E498=1, VLOOKUP(H498, [1]Wage_Info!$B$2:$AH$55, 6, FALSE), E498=2, VLOOKUP(H498, [1]Wage_Info!$B$2:$AH$55, 7, FALSE), E498=3, VLOOKUP(H498, [1]Wage_Info!$B$2:$AH$55, 8, FALSE), E498=4, VLOOKUP(H498, [1]Wage_Info!$B$2:$AH$55, 9, FALSE)), C498=2016, _xlfn.IFS(E498=1, VLOOKUP(H498, [1]Wage_Info!$B$2:$AH$55, 10, FALSE), E498=2, VLOOKUP(H498, [1]Wage_Info!$B$2:$AH$55, 11, FALSE), E498=3, VLOOKUP(H498, [1]Wage_Info!$B$2:$AH$55, 12, FALSE), E498=4, VLOOKUP(H498, [1]Wage_Info!$B$2:$AH$55, 13, FALSE)), C498=2017, _xlfn.IFS(E498=1, VLOOKUP(H498, [1]Wage_Info!$B$2:$AH$55, 14, FALSE), E498=2, VLOOKUP(H498, [1]Wage_Info!$B$2:$AH$55, 15, FALSE), E498=3, VLOOKUP(H498, [1]Wage_Info!$B$2:$AH$55, 16, FALSE), E498=4, VLOOKUP(H498, [1]Wage_Info!$B$2:$AH$55, 17, FALSE)), C498 = 2018, _xlfn.IFS(E498=1, VLOOKUP(H498, [1]Wage_Info!$B$2:$AH$55, 18, FALSE), E498=3, VLOOKUP(H498, [1]Wage_Info!$B$2:$AH$55, 19, FALSE)))</f>
        <v>183789379</v>
      </c>
      <c r="Z498" s="2">
        <f>_xlfn.IFS(C498=2014, _xlfn.IFS(E498=1, VLOOKUP(H498, [1]Wage_Info!$B$2:$AL$55, 20, FALSE), E498=2, VLOOKUP(H498, [1]Wage_Info!$B$2:$AL$55, 21, FALSE), E498=3, VLOOKUP(H498, [1]Wage_Info!$B$2:$AL$55, 22, FALSE), E498=4, VLOOKUP(H498, [1]Wage_Info!$B$2:$AL$55, 23, FALSE)), C498=2015, _xlfn.IFS(E498=1, VLOOKUP(H498, [1]Wage_Info!$B$2:$AL$55, 24, FALSE), E498=2, VLOOKUP(H498, [1]Wage_Info!$B$2:$AL$55, 25, FALSE), E498=3, VLOOKUP(H498, [1]Wage_Info!$B$2:$AL$55, 26, FALSE), E498=4, VLOOKUP(H498, [1]Wage_Info!$B$2:$AL$55, 27, FALSE)), C498=2016, _xlfn.IFS(E498=1, VLOOKUP(H498, [1]Wage_Info!$B$2:$AL$55, 28, FALSE), E498=2, VLOOKUP(H498, [1]Wage_Info!$B$2:$AL$55, 29, FALSE), E498=3, VLOOKUP(H498, [1]Wage_Info!$B$2:$AL$55, 30, FALSE), E498=4, VLOOKUP(H498, [1]Wage_Info!$B$2:$AL$55, 31, FALSE)), C498=2017, _xlfn.IFS(E498=1, VLOOKUP(H498, [1]Wage_Info!$B$2:$AL$55, 32, FALSE), E498=2, VLOOKUP(H498, [1]Wage_Info!$B$2:$AL$55, 33, FALSE), E498=3, VLOOKUP(H498, [1]Wage_Info!$B$2:$AL$55, 34, FALSE), E498=4, VLOOKUP(H498, [1]Wage_Info!$B$2:$AL$55, 35, FALSE)), C498 = 2018, _xlfn.IFS(E498=1, VLOOKUP(H498, [1]Wage_Info!$B$2:$AL$55, 36, FALSE), E498=2, VLOOKUP(H498, [1]Wage_Info!$B$2:$AL$55, 37, FALSE)))</f>
        <v>46142269478</v>
      </c>
      <c r="AA498" s="4">
        <f t="shared" si="60"/>
        <v>3.9831022851537085E-3</v>
      </c>
      <c r="AB498">
        <f>[1]Key!C498</f>
        <v>1</v>
      </c>
      <c r="AC498">
        <f t="shared" si="61"/>
        <v>0</v>
      </c>
      <c r="AD498">
        <f t="shared" si="62"/>
        <v>0</v>
      </c>
      <c r="AE498">
        <f t="shared" si="63"/>
        <v>0</v>
      </c>
      <c r="AF498">
        <f>[1]Key!D498</f>
        <v>0</v>
      </c>
    </row>
    <row r="499" spans="1:32" x14ac:dyDescent="0.3">
      <c r="A499">
        <v>498</v>
      </c>
      <c r="B499">
        <v>42</v>
      </c>
      <c r="C499">
        <v>2017</v>
      </c>
      <c r="D499">
        <v>11</v>
      </c>
      <c r="E499">
        <f t="shared" si="56"/>
        <v>4</v>
      </c>
      <c r="F499">
        <v>2018</v>
      </c>
      <c r="G499" t="s">
        <v>65</v>
      </c>
      <c r="H499" s="1">
        <f>VALUE(IF(G499="foreign",53,SUBSTITUTE(G499,G499,VLOOKUP(G499,[1]Key!$G$2:$H$55,2,))))</f>
        <v>11</v>
      </c>
      <c r="I499" t="s">
        <v>96</v>
      </c>
      <c r="J499">
        <f>VALUE(_xlfn.IFS(I499="foreign",53,I499="fictional",54, I499="unspecified", 55, NOT(OR(I499="foreign",I499="fictional")),SUBSTITUTE(I499,I499,VLOOKUP(I499,[1]Key!$G$2:$H$55,2,))))</f>
        <v>44</v>
      </c>
      <c r="K499">
        <f t="shared" si="57"/>
        <v>0</v>
      </c>
      <c r="L499">
        <f>VLOOKUP(H499, [1]Key!$H$2:$K$54, 2)</f>
        <v>5</v>
      </c>
      <c r="M499">
        <f>VLOOKUP(J499, [1]Key!$H$2:$K$54, 2)</f>
        <v>3</v>
      </c>
      <c r="N499">
        <f>VLOOKUP("*"&amp;G499&amp;"*",[1]Key!$N$2:$O$6,2,FALSE)</f>
        <v>3</v>
      </c>
      <c r="O499">
        <f>VLOOKUP("*"&amp;G499&amp;"*",[1]Key!$R$2:$S$11,2,FALSE)</f>
        <v>7</v>
      </c>
      <c r="P499">
        <v>3640</v>
      </c>
      <c r="Q499" s="2">
        <v>70000000</v>
      </c>
      <c r="R499" t="s">
        <v>33</v>
      </c>
      <c r="S499">
        <f>VLOOKUP(R499, [1]Key!$U$2:$V$27, 2, FALSE)</f>
        <v>1</v>
      </c>
      <c r="T499">
        <f t="shared" si="58"/>
        <v>0</v>
      </c>
      <c r="U499">
        <f>_xlfn.IFS(C499=2018, VLOOKUP(H499, '[1]State Pop'!$B$2:$G$55,6),C499=2017, VLOOKUP(H499, '[1]State Pop'!$B$2:$F$55,5),C499=2016, VLOOKUP(H499, '[1]State Pop'!$B$2:$F$55,4), C499=2015, VLOOKUP(H499, '[1]State Pop'!$B$2:$F$55,3), C499=2014, VLOOKUP(H499, '[1]State Pop'!$B$2:$F$55,2))</f>
        <v>10429379</v>
      </c>
      <c r="V499">
        <f>_xlfn.IFS(C499=2014,_xlfn.IFS(D499=1,VLOOKUP(H499,[1]Film_Workers!$B$2:$BD$55,2,FALSE),D499=2,VLOOKUP(H499,[1]Film_Workers!$B$2:$BD$55,3,FALSE),D499=3,VLOOKUP(H499,[1]Film_Workers!$B$2:$BD$55,4,FALSE),D499=4,VLOOKUP(H499,[1]Film_Workers!$B$2:$BD$55,5,FALSE),D499=5,VLOOKUP(H499,[1]Film_Workers!$B$2:$BD$55,6,FALSE),D499=6,VLOOKUP(H499,[1]Film_Workers!$B$2:$BD$55,7,FALSE),D499=7,VLOOKUP(H499,[1]Film_Workers!$B$2:$BD$55,8,FALSE),D499=8,VLOOKUP(H499,[1]Film_Workers!$B$2:$BD$55,9,FALSE),D499=9,VLOOKUP(H499,[1]Film_Workers!$B$2:$BD$55,10,FALSE),D499=10,VLOOKUP(H499,[1]Film_Workers!$B$2:$BD$55,11,FALSE),D499=11,VLOOKUP(H499,[1]Film_Workers!$B$2:$BD$55,12,FALSE),D499=12,VLOOKUP(H499,[1]Film_Workers!$B$2:$BD$55,13,FALSE)),C499=2015,_xlfn.IFS(D499=1,VLOOKUP(H499,[1]Film_Workers!$B$2:$BD$55,14,FALSE),D499=2,VLOOKUP(H499,[1]Film_Workers!$B$2:$BD$55,15,FALSE),D499=3,VLOOKUP(H499,[1]Film_Workers!$B$2:$BD$55,16,FALSE),D499=4,VLOOKUP(H499,[1]Film_Workers!$B$2:$BD$55,17,FALSE),D499=5,VLOOKUP(H499,[1]Film_Workers!$B$2:$BD$55,18,FALSE),D499=6,VLOOKUP(H499,[1]Film_Workers!$B$2:$BD$55,19,FALSE),D499=7,VLOOKUP(H499,[1]Film_Workers!$B$2:$BD$55,20,FALSE),D499=8,VLOOKUP(H499,[1]Film_Workers!$B$2:$BD$55,21,FALSE),D499=9,VLOOKUP(H499,[1]Film_Workers!$B$2:$BD$55,22,FALSE),D499=10,VLOOKUP(H499,[1]Film_Workers!$B$2:$BD$55,23,FALSE),D499=11,VLOOKUP(H499,[1]Film_Workers!$B$2:$BD$55,24,FALSE),D499=12,VLOOKUP(H499,[1]Film_Workers!$B$2:$BD$55,25,FALSE)),C499=2016,_xlfn.IFS(D499=1,VLOOKUP(H499,[1]Film_Workers!$B$2:$BD$55,26,FALSE),D499=2,VLOOKUP(H499,[1]Film_Workers!$B$2:$BD$55,27,FALSE),D499=3,VLOOKUP(H499,[1]Film_Workers!$B$2:$BD$55,28,FALSE),D499=4,VLOOKUP(H499,[1]Film_Workers!$B$2:$BD$55,29,FALSE),D499=5,VLOOKUP(H499,[1]Film_Workers!$B$2:$BD$55,30,FALSE),D499=6,VLOOKUP(H499,[1]Film_Workers!$B$2:$BD$55,31,FALSE),D499=7,VLOOKUP(H499,[1]Film_Workers!$B$2:$BD$55,32,FALSE),D499=8,VLOOKUP(H499,[1]Film_Workers!$B$2:$BD$55,33,FALSE),D499=9,VLOOKUP(H499,[1]Film_Workers!$B$2:$BD$55,34,FALSE),D499=10,VLOOKUP(H499,[1]Film_Workers!$B$2:$BD$55,35,FALSE),D499=11,VLOOKUP(H499,[1]Film_Workers!$B$2:$BD$55,36,FALSE),D499=12,VLOOKUP(H499,[1]Film_Workers!$B$2:$BD$55,37,FALSE)),C499=2017,_xlfn.IFS(D499=1,VLOOKUP(H499,[1]Film_Workers!$B$2:$BD$55,38,FALSE),D499=2,VLOOKUP(H499,[1]Film_Workers!$B$2:$BD$55,39,FALSE),D499=3,VLOOKUP(H499,[1]Film_Workers!$B$2:$BD$55,40,FALSE),D499=4,VLOOKUP(H499,[1]Film_Workers!$B$2:$BD$55,41,FALSE),D499=5,VLOOKUP(H499,[1]Film_Workers!$B$2:$BD$55,42,FALSE),D499=6,VLOOKUP(H499,[1]Film_Workers!$B$2:$BD$55,43,FALSE),D499=7,VLOOKUP(H499,[1]Film_Workers!$B$2:$BD$55,43,FALSE),D499=8,VLOOKUP(H499,[1]Film_Workers!$B$2:$BD$55,44,FALSE),D499=9,VLOOKUP(H499,[1]Film_Workers!$B$2:$BD$55,45,FALSE),D499=10,VLOOKUP(H499,[1]Film_Workers!$B$2:$BD$55,46,FALSE),D499=11,VLOOKUP(H499,[1]Film_Workers!$B$2:$BD$55,47,FALSE),D499=12,VLOOKUP(H499,[1]Film_Workers!$B$2:$BD$55,48)),C499=2018,_xlfn.IFS(D499=1,VLOOKUP(H499,[1]Film_Workers!$B$2:$BD$55,49,FALSE),D499=2,VLOOKUP(H499,[1]Film_Workers!$B$2:$BD$55,50,FALSE),D499=3,VLOOKUP(H499,[1]Film_Workers!$B$2:$BD$55,51,FALSE),D499=4,VLOOKUP(H499,[1]Film_Workers!$B$2:$BD$55,52,FALSE),D499=5,VLOOKUP(H499,[1]Film_Workers!$B$2:$BD$55,53,FALSE),D499=6,VLOOKUP(H499,[1]Film_Workers!$B$2:$BD$55,54)))</f>
        <v>20769</v>
      </c>
      <c r="W499">
        <f>_xlfn.IFS(C499=2014,_xlfn.IFS(D499=1,VLOOKUP(H499,[1]Priv_Workers!$B$2:$BD$55,2,FALSE),D499=2,VLOOKUP(H499,[1]Priv_Workers!$B$2:$BD$55,3,FALSE),D499=3,VLOOKUP(H499,[1]Priv_Workers!$B$2:$BD$55,4,FALSE),D499=4,VLOOKUP(H499,[1]Priv_Workers!$B$2:$BD$55,5,FALSE),D499=5,VLOOKUP(H499,[1]Priv_Workers!$B$2:$BD$55,6,FALSE),D499=6,VLOOKUP(H499,[1]Priv_Workers!$B$2:$BD$55,7,FALSE),D499=7,VLOOKUP(H499,[1]Priv_Workers!$B$2:$BD$55,8,FALSE),D499=8,VLOOKUP(H499,[1]Priv_Workers!$B$2:$BD$55,9,FALSE),D499=9,VLOOKUP(H499,[1]Priv_Workers!$B$2:$BD$55,10,FALSE),D499=10,VLOOKUP(H499,[1]Priv_Workers!$B$2:$BD$55,11,FALSE),D499=11,VLOOKUP(H499,[1]Priv_Workers!$B$2:$BD$55,12,FALSE),D499=12,VLOOKUP(H499,[1]Priv_Workers!$B$2:$BD$55,13,FALSE)),C499=2015,_xlfn.IFS(D499=1,VLOOKUP(H499,[1]Priv_Workers!$B$2:$BD$55,14,FALSE),D499=2,VLOOKUP(H499,[1]Priv_Workers!$B$2:$BD$55,15,FALSE),D499=3,VLOOKUP(H499,[1]Priv_Workers!$B$2:$BD$55,16,FALSE),D499=4,VLOOKUP(H499,[1]Priv_Workers!$B$2:$BD$55,17,FALSE),D499=5,VLOOKUP(H499,[1]Priv_Workers!$B$2:$BD$55,18,FALSE),D499=6,VLOOKUP(H499,[1]Priv_Workers!$B$2:$BD$55,19,FALSE),D499=7,VLOOKUP(H499,[1]Priv_Workers!$B$2:$BD$55,20,FALSE),D499=8,VLOOKUP(H499,[1]Priv_Workers!$B$2:$BD$55,21,FALSE),D499=9,VLOOKUP(H499,[1]Priv_Workers!$B$2:$BD$55,22,FALSE),D499=10,VLOOKUP(H499,[1]Priv_Workers!$B$2:$BD$55,23,FALSE),D499=11,VLOOKUP(H499,[1]Priv_Workers!$B$2:$BD$55,24,FALSE),D499=12,VLOOKUP(H499,[1]Priv_Workers!$B$2:$BD$55,25,FALSE)),C499=2016,_xlfn.IFS(D499=1,VLOOKUP(H499,[1]Priv_Workers!$B$2:$BD$55,26,FALSE),D499=2,VLOOKUP(H499,[1]Priv_Workers!$B$2:$BD$55,27,FALSE),D499=3,VLOOKUP(H499,[1]Priv_Workers!$B$2:$BD$55,28,FALSE),D499=4,VLOOKUP(H499,[1]Priv_Workers!$B$2:$BD$55,29,FALSE),D499=5,VLOOKUP(H499,[1]Priv_Workers!$B$2:$BD$55,30,FALSE),D499=6,VLOOKUP(H499,[1]Priv_Workers!$B$2:$BD$55,31,FALSE),D499=7,VLOOKUP(H499,[1]Priv_Workers!$B$2:$BD$55,32,FALSE),D499=8,VLOOKUP(H499,[1]Priv_Workers!$B$2:$BD$55,33,FALSE),D499=9,VLOOKUP(H499,[1]Priv_Workers!$B$2:$BD$55,34,FALSE),D499=10,VLOOKUP(H499,[1]Priv_Workers!$B$2:$BD$55,35,FALSE),D499=11,VLOOKUP(H499,[1]Priv_Workers!$B$2:$BD$55,36,FALSE),D499=12,VLOOKUP(H499,[1]Priv_Workers!$B$2:$BD$55,37,FALSE)),C499=2017,_xlfn.IFS(D499=1,VLOOKUP(H499,[1]Priv_Workers!$B$2:$BD$55,38,FALSE),D499=2,VLOOKUP(H499,[1]Priv_Workers!$B$2:$BD$55,39,FALSE),D499=3,VLOOKUP(H499,[1]Priv_Workers!$B$2:$BD$55,40,FALSE),D499=4,VLOOKUP(H499,[1]Priv_Workers!$B$2:$BD$55,41,FALSE),D499=5,VLOOKUP(H499,[1]Priv_Workers!$B$2:$BD$55,42,FALSE),D499=6,VLOOKUP(H499,[1]Priv_Workers!$B$2:$BD$55,43,FALSE),D499=7,VLOOKUP(H499,[1]Priv_Workers!$B$2:$BD$55,43,FALSE),D499=8,VLOOKUP(H499,[1]Priv_Workers!$B$2:$BD$55,44,FALSE),D499=9,VLOOKUP(H499,[1]Priv_Workers!$B$2:$BD$55,45,FALSE),D499=10,VLOOKUP(H499,[1]Priv_Workers!$B$2:$BD$55,46,FALSE),D499=11,VLOOKUP(H499,[1]Priv_Workers!$B$2:$BD$55,47,FALSE),D499=12,VLOOKUP(H499,[1]Priv_Workers!$B$2:$BD$55,48)),C499=2018,_xlfn.IFS(D499=1,VLOOKUP(H499,[1]Priv_Workers!$B$2:$BD$55,49,FALSE),D499=2,VLOOKUP(H499,[1]Priv_Workers!$B$2:$BD$55,50,FALSE),D499=3,VLOOKUP(H499,[1]Priv_Workers!$B$2:$BD$55,51,FALSE),D499=4,VLOOKUP(H499,[1]Priv_Workers!$B$2:$BD$55,52,FALSE),D499=5,VLOOKUP(H499,[1]Priv_Workers!$B$2:$BD$55,53,FALSE),D499=6,VLOOKUP(H499,[1]Priv_Workers!$B$2:$BD$55,54)))</f>
        <v>3740675</v>
      </c>
      <c r="X499" s="3">
        <f t="shared" si="59"/>
        <v>5.552206486797169E-3</v>
      </c>
      <c r="Y499" s="2">
        <f>_xlfn.IFS(C499=2014, _xlfn.IFS(E499=1, VLOOKUP(H499, [1]Wage_Info!$B$2:$AH$55, 2, FALSE), E499=2, VLOOKUP(H499, [1]Wage_Info!$B$2:$AH$55, 3, FALSE), E499=3, VLOOKUP(H499, [1]Wage_Info!$B$2:$AH$55, 4, FALSE), E499=4, VLOOKUP(H499, [1]Wage_Info!$B$2:$AH$55, 5, FALSE)), C499=2015, _xlfn.IFS(E499=1, VLOOKUP(H499, [1]Wage_Info!$B$2:$AH$55, 6, FALSE), E499=2, VLOOKUP(H499, [1]Wage_Info!$B$2:$AH$55, 7, FALSE), E499=3, VLOOKUP(H499, [1]Wage_Info!$B$2:$AH$55, 8, FALSE), E499=4, VLOOKUP(H499, [1]Wage_Info!$B$2:$AH$55, 9, FALSE)), C499=2016, _xlfn.IFS(E499=1, VLOOKUP(H499, [1]Wage_Info!$B$2:$AH$55, 10, FALSE), E499=2, VLOOKUP(H499, [1]Wage_Info!$B$2:$AH$55, 11, FALSE), E499=3, VLOOKUP(H499, [1]Wage_Info!$B$2:$AH$55, 12, FALSE), E499=4, VLOOKUP(H499, [1]Wage_Info!$B$2:$AH$55, 13, FALSE)), C499=2017, _xlfn.IFS(E499=1, VLOOKUP(H499, [1]Wage_Info!$B$2:$AH$55, 14, FALSE), E499=2, VLOOKUP(H499, [1]Wage_Info!$B$2:$AH$55, 15, FALSE), E499=3, VLOOKUP(H499, [1]Wage_Info!$B$2:$AH$55, 16, FALSE), E499=4, VLOOKUP(H499, [1]Wage_Info!$B$2:$AH$55, 17, FALSE)), C499 = 2018, _xlfn.IFS(E499=1, VLOOKUP(H499, [1]Wage_Info!$B$2:$AH$55, 18, FALSE), E499=3, VLOOKUP(H499, [1]Wage_Info!$B$2:$AH$55, 19, FALSE)))</f>
        <v>315626889</v>
      </c>
      <c r="Z499" s="2">
        <f>_xlfn.IFS(C499=2014, _xlfn.IFS(E499=1, VLOOKUP(H499, [1]Wage_Info!$B$2:$AL$55, 20, FALSE), E499=2, VLOOKUP(H499, [1]Wage_Info!$B$2:$AL$55, 21, FALSE), E499=3, VLOOKUP(H499, [1]Wage_Info!$B$2:$AL$55, 22, FALSE), E499=4, VLOOKUP(H499, [1]Wage_Info!$B$2:$AL$55, 23, FALSE)), C499=2015, _xlfn.IFS(E499=1, VLOOKUP(H499, [1]Wage_Info!$B$2:$AL$55, 24, FALSE), E499=2, VLOOKUP(H499, [1]Wage_Info!$B$2:$AL$55, 25, FALSE), E499=3, VLOOKUP(H499, [1]Wage_Info!$B$2:$AL$55, 26, FALSE), E499=4, VLOOKUP(H499, [1]Wage_Info!$B$2:$AL$55, 27, FALSE)), C499=2016, _xlfn.IFS(E499=1, VLOOKUP(H499, [1]Wage_Info!$B$2:$AL$55, 28, FALSE), E499=2, VLOOKUP(H499, [1]Wage_Info!$B$2:$AL$55, 29, FALSE), E499=3, VLOOKUP(H499, [1]Wage_Info!$B$2:$AL$55, 30, FALSE), E499=4, VLOOKUP(H499, [1]Wage_Info!$B$2:$AL$55, 31, FALSE)), C499=2017, _xlfn.IFS(E499=1, VLOOKUP(H499, [1]Wage_Info!$B$2:$AL$55, 32, FALSE), E499=2, VLOOKUP(H499, [1]Wage_Info!$B$2:$AL$55, 33, FALSE), E499=3, VLOOKUP(H499, [1]Wage_Info!$B$2:$AL$55, 34, FALSE), E499=4, VLOOKUP(H499, [1]Wage_Info!$B$2:$AL$55, 35, FALSE)), C499 = 2018, _xlfn.IFS(E499=1, VLOOKUP(H499, [1]Wage_Info!$B$2:$AL$55, 36, FALSE), E499=2, VLOOKUP(H499, [1]Wage_Info!$B$2:$AL$55, 37, FALSE)))</f>
        <v>51014434499</v>
      </c>
      <c r="AA499" s="4">
        <f t="shared" si="60"/>
        <v>6.1870114233293525E-3</v>
      </c>
      <c r="AB499">
        <f>[1]Key!C499</f>
        <v>1</v>
      </c>
      <c r="AC499">
        <f t="shared" si="61"/>
        <v>0</v>
      </c>
      <c r="AD499">
        <f t="shared" si="62"/>
        <v>0</v>
      </c>
      <c r="AE499">
        <f t="shared" si="63"/>
        <v>0</v>
      </c>
      <c r="AF499">
        <f>[1]Key!D499</f>
        <v>0</v>
      </c>
    </row>
    <row r="500" spans="1:32" x14ac:dyDescent="0.3">
      <c r="A500">
        <v>499</v>
      </c>
      <c r="B500">
        <v>43</v>
      </c>
      <c r="C500">
        <v>2017</v>
      </c>
      <c r="D500">
        <v>8</v>
      </c>
      <c r="E500">
        <f t="shared" si="56"/>
        <v>3</v>
      </c>
      <c r="F500">
        <v>2018</v>
      </c>
      <c r="G500" t="s">
        <v>62</v>
      </c>
      <c r="H500" s="1">
        <f>VALUE(IF(G500="foreign",53,SUBSTITUTE(G500,G500,VLOOKUP(G500,[1]Key!$G$2:$H$55,2,))))</f>
        <v>53</v>
      </c>
      <c r="I500" t="s">
        <v>32</v>
      </c>
      <c r="J500">
        <f>VALUE(_xlfn.IFS(I500="foreign",53,I500="fictional",54, I500="unspecified", 55, NOT(OR(I500="foreign",I500="fictional")),SUBSTITUTE(I500,I500,VLOOKUP(I500,[1]Key!$G$2:$H$55,2,))))</f>
        <v>53</v>
      </c>
      <c r="K500">
        <f t="shared" si="57"/>
        <v>1</v>
      </c>
      <c r="L500">
        <f>VLOOKUP(H500, [1]Key!$H$2:$K$54, 2)</f>
        <v>0</v>
      </c>
      <c r="M500">
        <f>VLOOKUP(J500, [1]Key!$H$2:$K$54, 2)</f>
        <v>0</v>
      </c>
      <c r="N500">
        <f>VLOOKUP("*"&amp;G500&amp;"*",[1]Key!$N$2:$O$6,2,FALSE)</f>
        <v>0</v>
      </c>
      <c r="O500">
        <f>VLOOKUP("*"&amp;G500&amp;"*",[1]Key!$R$2:$S$11,2,FALSE)</f>
        <v>0</v>
      </c>
      <c r="P500">
        <v>3602</v>
      </c>
      <c r="Q500" s="2">
        <v>70000000</v>
      </c>
      <c r="R500" t="s">
        <v>34</v>
      </c>
      <c r="S500">
        <f>VLOOKUP(R500, [1]Key!$U$2:$V$27, 2, FALSE)</f>
        <v>2</v>
      </c>
      <c r="T500">
        <f t="shared" si="58"/>
        <v>0</v>
      </c>
      <c r="U500">
        <f>_xlfn.IFS(C500=2018, VLOOKUP(H500, '[1]State Pop'!$B$2:$G$55,6),C500=2017, VLOOKUP(H500, '[1]State Pop'!$B$2:$F$55,5),C500=2016, VLOOKUP(H500, '[1]State Pop'!$B$2:$F$55,4), C500=2015, VLOOKUP(H500, '[1]State Pop'!$B$2:$F$55,3), C500=2014, VLOOKUP(H500, '[1]State Pop'!$B$2:$F$55,2))</f>
        <v>0</v>
      </c>
      <c r="V500">
        <f>_xlfn.IFS(C500=2014,_xlfn.IFS(D500=1,VLOOKUP(H500,[1]Film_Workers!$B$2:$BD$55,2,FALSE),D500=2,VLOOKUP(H500,[1]Film_Workers!$B$2:$BD$55,3,FALSE),D500=3,VLOOKUP(H500,[1]Film_Workers!$B$2:$BD$55,4,FALSE),D500=4,VLOOKUP(H500,[1]Film_Workers!$B$2:$BD$55,5,FALSE),D500=5,VLOOKUP(H500,[1]Film_Workers!$B$2:$BD$55,6,FALSE),D500=6,VLOOKUP(H500,[1]Film_Workers!$B$2:$BD$55,7,FALSE),D500=7,VLOOKUP(H500,[1]Film_Workers!$B$2:$BD$55,8,FALSE),D500=8,VLOOKUP(H500,[1]Film_Workers!$B$2:$BD$55,9,FALSE),D500=9,VLOOKUP(H500,[1]Film_Workers!$B$2:$BD$55,10,FALSE),D500=10,VLOOKUP(H500,[1]Film_Workers!$B$2:$BD$55,11,FALSE),D500=11,VLOOKUP(H500,[1]Film_Workers!$B$2:$BD$55,12,FALSE),D500=12,VLOOKUP(H500,[1]Film_Workers!$B$2:$BD$55,13,FALSE)),C500=2015,_xlfn.IFS(D500=1,VLOOKUP(H500,[1]Film_Workers!$B$2:$BD$55,14,FALSE),D500=2,VLOOKUP(H500,[1]Film_Workers!$B$2:$BD$55,15,FALSE),D500=3,VLOOKUP(H500,[1]Film_Workers!$B$2:$BD$55,16,FALSE),D500=4,VLOOKUP(H500,[1]Film_Workers!$B$2:$BD$55,17,FALSE),D500=5,VLOOKUP(H500,[1]Film_Workers!$B$2:$BD$55,18,FALSE),D500=6,VLOOKUP(H500,[1]Film_Workers!$B$2:$BD$55,19,FALSE),D500=7,VLOOKUP(H500,[1]Film_Workers!$B$2:$BD$55,20,FALSE),D500=8,VLOOKUP(H500,[1]Film_Workers!$B$2:$BD$55,21,FALSE),D500=9,VLOOKUP(H500,[1]Film_Workers!$B$2:$BD$55,22,FALSE),D500=10,VLOOKUP(H500,[1]Film_Workers!$B$2:$BD$55,23,FALSE),D500=11,VLOOKUP(H500,[1]Film_Workers!$B$2:$BD$55,24,FALSE),D500=12,VLOOKUP(H500,[1]Film_Workers!$B$2:$BD$55,25,FALSE)),C500=2016,_xlfn.IFS(D500=1,VLOOKUP(H500,[1]Film_Workers!$B$2:$BD$55,26,FALSE),D500=2,VLOOKUP(H500,[1]Film_Workers!$B$2:$BD$55,27,FALSE),D500=3,VLOOKUP(H500,[1]Film_Workers!$B$2:$BD$55,28,FALSE),D500=4,VLOOKUP(H500,[1]Film_Workers!$B$2:$BD$55,29,FALSE),D500=5,VLOOKUP(H500,[1]Film_Workers!$B$2:$BD$55,30,FALSE),D500=6,VLOOKUP(H500,[1]Film_Workers!$B$2:$BD$55,31,FALSE),D500=7,VLOOKUP(H500,[1]Film_Workers!$B$2:$BD$55,32,FALSE),D500=8,VLOOKUP(H500,[1]Film_Workers!$B$2:$BD$55,33,FALSE),D500=9,VLOOKUP(H500,[1]Film_Workers!$B$2:$BD$55,34,FALSE),D500=10,VLOOKUP(H500,[1]Film_Workers!$B$2:$BD$55,35,FALSE),D500=11,VLOOKUP(H500,[1]Film_Workers!$B$2:$BD$55,36,FALSE),D500=12,VLOOKUP(H500,[1]Film_Workers!$B$2:$BD$55,37,FALSE)),C500=2017,_xlfn.IFS(D500=1,VLOOKUP(H500,[1]Film_Workers!$B$2:$BD$55,38,FALSE),D500=2,VLOOKUP(H500,[1]Film_Workers!$B$2:$BD$55,39,FALSE),D500=3,VLOOKUP(H500,[1]Film_Workers!$B$2:$BD$55,40,FALSE),D500=4,VLOOKUP(H500,[1]Film_Workers!$B$2:$BD$55,41,FALSE),D500=5,VLOOKUP(H500,[1]Film_Workers!$B$2:$BD$55,42,FALSE),D500=6,VLOOKUP(H500,[1]Film_Workers!$B$2:$BD$55,43,FALSE),D500=7,VLOOKUP(H500,[1]Film_Workers!$B$2:$BD$55,43,FALSE),D500=8,VLOOKUP(H500,[1]Film_Workers!$B$2:$BD$55,44,FALSE),D500=9,VLOOKUP(H500,[1]Film_Workers!$B$2:$BD$55,45,FALSE),D500=10,VLOOKUP(H500,[1]Film_Workers!$B$2:$BD$55,46,FALSE),D500=11,VLOOKUP(H500,[1]Film_Workers!$B$2:$BD$55,47,FALSE),D500=12,VLOOKUP(H500,[1]Film_Workers!$B$2:$BD$55,48)),C500=2018,_xlfn.IFS(D500=1,VLOOKUP(H500,[1]Film_Workers!$B$2:$BD$55,49,FALSE),D500=2,VLOOKUP(H500,[1]Film_Workers!$B$2:$BD$55,50,FALSE),D500=3,VLOOKUP(H500,[1]Film_Workers!$B$2:$BD$55,51,FALSE),D500=4,VLOOKUP(H500,[1]Film_Workers!$B$2:$BD$55,52,FALSE),D500=5,VLOOKUP(H500,[1]Film_Workers!$B$2:$BD$55,53,FALSE),D500=6,VLOOKUP(H500,[1]Film_Workers!$B$2:$BD$55,54)))</f>
        <v>0</v>
      </c>
      <c r="W500">
        <f>_xlfn.IFS(C500=2014,_xlfn.IFS(D500=1,VLOOKUP(H500,[1]Priv_Workers!$B$2:$BD$55,2,FALSE),D500=2,VLOOKUP(H500,[1]Priv_Workers!$B$2:$BD$55,3,FALSE),D500=3,VLOOKUP(H500,[1]Priv_Workers!$B$2:$BD$55,4,FALSE),D500=4,VLOOKUP(H500,[1]Priv_Workers!$B$2:$BD$55,5,FALSE),D500=5,VLOOKUP(H500,[1]Priv_Workers!$B$2:$BD$55,6,FALSE),D500=6,VLOOKUP(H500,[1]Priv_Workers!$B$2:$BD$55,7,FALSE),D500=7,VLOOKUP(H500,[1]Priv_Workers!$B$2:$BD$55,8,FALSE),D500=8,VLOOKUP(H500,[1]Priv_Workers!$B$2:$BD$55,9,FALSE),D500=9,VLOOKUP(H500,[1]Priv_Workers!$B$2:$BD$55,10,FALSE),D500=10,VLOOKUP(H500,[1]Priv_Workers!$B$2:$BD$55,11,FALSE),D500=11,VLOOKUP(H500,[1]Priv_Workers!$B$2:$BD$55,12,FALSE),D500=12,VLOOKUP(H500,[1]Priv_Workers!$B$2:$BD$55,13,FALSE)),C500=2015,_xlfn.IFS(D500=1,VLOOKUP(H500,[1]Priv_Workers!$B$2:$BD$55,14,FALSE),D500=2,VLOOKUP(H500,[1]Priv_Workers!$B$2:$BD$55,15,FALSE),D500=3,VLOOKUP(H500,[1]Priv_Workers!$B$2:$BD$55,16,FALSE),D500=4,VLOOKUP(H500,[1]Priv_Workers!$B$2:$BD$55,17,FALSE),D500=5,VLOOKUP(H500,[1]Priv_Workers!$B$2:$BD$55,18,FALSE),D500=6,VLOOKUP(H500,[1]Priv_Workers!$B$2:$BD$55,19,FALSE),D500=7,VLOOKUP(H500,[1]Priv_Workers!$B$2:$BD$55,20,FALSE),D500=8,VLOOKUP(H500,[1]Priv_Workers!$B$2:$BD$55,21,FALSE),D500=9,VLOOKUP(H500,[1]Priv_Workers!$B$2:$BD$55,22,FALSE),D500=10,VLOOKUP(H500,[1]Priv_Workers!$B$2:$BD$55,23,FALSE),D500=11,VLOOKUP(H500,[1]Priv_Workers!$B$2:$BD$55,24,FALSE),D500=12,VLOOKUP(H500,[1]Priv_Workers!$B$2:$BD$55,25,FALSE)),C500=2016,_xlfn.IFS(D500=1,VLOOKUP(H500,[1]Priv_Workers!$B$2:$BD$55,26,FALSE),D500=2,VLOOKUP(H500,[1]Priv_Workers!$B$2:$BD$55,27,FALSE),D500=3,VLOOKUP(H500,[1]Priv_Workers!$B$2:$BD$55,28,FALSE),D500=4,VLOOKUP(H500,[1]Priv_Workers!$B$2:$BD$55,29,FALSE),D500=5,VLOOKUP(H500,[1]Priv_Workers!$B$2:$BD$55,30,FALSE),D500=6,VLOOKUP(H500,[1]Priv_Workers!$B$2:$BD$55,31,FALSE),D500=7,VLOOKUP(H500,[1]Priv_Workers!$B$2:$BD$55,32,FALSE),D500=8,VLOOKUP(H500,[1]Priv_Workers!$B$2:$BD$55,33,FALSE),D500=9,VLOOKUP(H500,[1]Priv_Workers!$B$2:$BD$55,34,FALSE),D500=10,VLOOKUP(H500,[1]Priv_Workers!$B$2:$BD$55,35,FALSE),D500=11,VLOOKUP(H500,[1]Priv_Workers!$B$2:$BD$55,36,FALSE),D500=12,VLOOKUP(H500,[1]Priv_Workers!$B$2:$BD$55,37,FALSE)),C500=2017,_xlfn.IFS(D500=1,VLOOKUP(H500,[1]Priv_Workers!$B$2:$BD$55,38,FALSE),D500=2,VLOOKUP(H500,[1]Priv_Workers!$B$2:$BD$55,39,FALSE),D500=3,VLOOKUP(H500,[1]Priv_Workers!$B$2:$BD$55,40,FALSE),D500=4,VLOOKUP(H500,[1]Priv_Workers!$B$2:$BD$55,41,FALSE),D500=5,VLOOKUP(H500,[1]Priv_Workers!$B$2:$BD$55,42,FALSE),D500=6,VLOOKUP(H500,[1]Priv_Workers!$B$2:$BD$55,43,FALSE),D500=7,VLOOKUP(H500,[1]Priv_Workers!$B$2:$BD$55,43,FALSE),D500=8,VLOOKUP(H500,[1]Priv_Workers!$B$2:$BD$55,44,FALSE),D500=9,VLOOKUP(H500,[1]Priv_Workers!$B$2:$BD$55,45,FALSE),D500=10,VLOOKUP(H500,[1]Priv_Workers!$B$2:$BD$55,46,FALSE),D500=11,VLOOKUP(H500,[1]Priv_Workers!$B$2:$BD$55,47,FALSE),D500=12,VLOOKUP(H500,[1]Priv_Workers!$B$2:$BD$55,48)),C500=2018,_xlfn.IFS(D500=1,VLOOKUP(H500,[1]Priv_Workers!$B$2:$BD$55,49,FALSE),D500=2,VLOOKUP(H500,[1]Priv_Workers!$B$2:$BD$55,50,FALSE),D500=3,VLOOKUP(H500,[1]Priv_Workers!$B$2:$BD$55,51,FALSE),D500=4,VLOOKUP(H500,[1]Priv_Workers!$B$2:$BD$55,52,FALSE),D500=5,VLOOKUP(H500,[1]Priv_Workers!$B$2:$BD$55,53,FALSE),D500=6,VLOOKUP(H500,[1]Priv_Workers!$B$2:$BD$55,54)))</f>
        <v>0</v>
      </c>
      <c r="X500" s="3" t="e">
        <f t="shared" si="59"/>
        <v>#DIV/0!</v>
      </c>
      <c r="Y500" s="2">
        <f>_xlfn.IFS(C500=2014, _xlfn.IFS(E500=1, VLOOKUP(H500, [1]Wage_Info!$B$2:$AH$55, 2, FALSE), E500=2, VLOOKUP(H500, [1]Wage_Info!$B$2:$AH$55, 3, FALSE), E500=3, VLOOKUP(H500, [1]Wage_Info!$B$2:$AH$55, 4, FALSE), E500=4, VLOOKUP(H500, [1]Wage_Info!$B$2:$AH$55, 5, FALSE)), C500=2015, _xlfn.IFS(E500=1, VLOOKUP(H500, [1]Wage_Info!$B$2:$AH$55, 6, FALSE), E500=2, VLOOKUP(H500, [1]Wage_Info!$B$2:$AH$55, 7, FALSE), E500=3, VLOOKUP(H500, [1]Wage_Info!$B$2:$AH$55, 8, FALSE), E500=4, VLOOKUP(H500, [1]Wage_Info!$B$2:$AH$55, 9, FALSE)), C500=2016, _xlfn.IFS(E500=1, VLOOKUP(H500, [1]Wage_Info!$B$2:$AH$55, 10, FALSE), E500=2, VLOOKUP(H500, [1]Wage_Info!$B$2:$AH$55, 11, FALSE), E500=3, VLOOKUP(H500, [1]Wage_Info!$B$2:$AH$55, 12, FALSE), E500=4, VLOOKUP(H500, [1]Wage_Info!$B$2:$AH$55, 13, FALSE)), C500=2017, _xlfn.IFS(E500=1, VLOOKUP(H500, [1]Wage_Info!$B$2:$AH$55, 14, FALSE), E500=2, VLOOKUP(H500, [1]Wage_Info!$B$2:$AH$55, 15, FALSE), E500=3, VLOOKUP(H500, [1]Wage_Info!$B$2:$AH$55, 16, FALSE), E500=4, VLOOKUP(H500, [1]Wage_Info!$B$2:$AH$55, 17, FALSE)), C500 = 2018, _xlfn.IFS(E500=1, VLOOKUP(H500, [1]Wage_Info!$B$2:$AH$55, 18, FALSE), E500=3, VLOOKUP(H500, [1]Wage_Info!$B$2:$AH$55, 19, FALSE)))</f>
        <v>0</v>
      </c>
      <c r="Z500" s="2">
        <f>_xlfn.IFS(C500=2014, _xlfn.IFS(E500=1, VLOOKUP(H500, [1]Wage_Info!$B$2:$AL$55, 20, FALSE), E500=2, VLOOKUP(H500, [1]Wage_Info!$B$2:$AL$55, 21, FALSE), E500=3, VLOOKUP(H500, [1]Wage_Info!$B$2:$AL$55, 22, FALSE), E500=4, VLOOKUP(H500, [1]Wage_Info!$B$2:$AL$55, 23, FALSE)), C500=2015, _xlfn.IFS(E500=1, VLOOKUP(H500, [1]Wage_Info!$B$2:$AL$55, 24, FALSE), E500=2, VLOOKUP(H500, [1]Wage_Info!$B$2:$AL$55, 25, FALSE), E500=3, VLOOKUP(H500, [1]Wage_Info!$B$2:$AL$55, 26, FALSE), E500=4, VLOOKUP(H500, [1]Wage_Info!$B$2:$AL$55, 27, FALSE)), C500=2016, _xlfn.IFS(E500=1, VLOOKUP(H500, [1]Wage_Info!$B$2:$AL$55, 28, FALSE), E500=2, VLOOKUP(H500, [1]Wage_Info!$B$2:$AL$55, 29, FALSE), E500=3, VLOOKUP(H500, [1]Wage_Info!$B$2:$AL$55, 30, FALSE), E500=4, VLOOKUP(H500, [1]Wage_Info!$B$2:$AL$55, 31, FALSE)), C500=2017, _xlfn.IFS(E500=1, VLOOKUP(H500, [1]Wage_Info!$B$2:$AL$55, 32, FALSE), E500=2, VLOOKUP(H500, [1]Wage_Info!$B$2:$AL$55, 33, FALSE), E500=3, VLOOKUP(H500, [1]Wage_Info!$B$2:$AL$55, 34, FALSE), E500=4, VLOOKUP(H500, [1]Wage_Info!$B$2:$AL$55, 35, FALSE)), C500 = 2018, _xlfn.IFS(E500=1, VLOOKUP(H500, [1]Wage_Info!$B$2:$AL$55, 36, FALSE), E500=2, VLOOKUP(H500, [1]Wage_Info!$B$2:$AL$55, 37, FALSE)))</f>
        <v>0</v>
      </c>
      <c r="AA500" s="4" t="e">
        <f t="shared" si="60"/>
        <v>#DIV/0!</v>
      </c>
      <c r="AB500">
        <f>[1]Key!C500</f>
        <v>1</v>
      </c>
      <c r="AC500">
        <f t="shared" si="61"/>
        <v>0</v>
      </c>
      <c r="AD500">
        <f t="shared" si="62"/>
        <v>0</v>
      </c>
      <c r="AE500">
        <f t="shared" si="63"/>
        <v>0</v>
      </c>
      <c r="AF500">
        <f>[1]Key!D500</f>
        <v>0</v>
      </c>
    </row>
    <row r="501" spans="1:32" x14ac:dyDescent="0.3">
      <c r="A501">
        <v>500</v>
      </c>
      <c r="B501">
        <v>44</v>
      </c>
      <c r="C501">
        <v>2017</v>
      </c>
      <c r="D501">
        <v>7</v>
      </c>
      <c r="E501">
        <f t="shared" si="56"/>
        <v>3</v>
      </c>
      <c r="F501">
        <v>2018</v>
      </c>
      <c r="G501" t="s">
        <v>40</v>
      </c>
      <c r="H501" s="1">
        <f>VALUE(IF(G501="foreign",53,SUBSTITUTE(G501,G501,VLOOKUP(G501,[1]Key!$G$2:$H$55,2,))))</f>
        <v>5</v>
      </c>
      <c r="I501" t="s">
        <v>40</v>
      </c>
      <c r="J501">
        <f>VALUE(_xlfn.IFS(I501="foreign",53,I501="fictional",54, I501="unspecified", 55, NOT(OR(I501="foreign",I501="fictional")),SUBSTITUTE(I501,I501,VLOOKUP(I501,[1]Key!$G$2:$H$55,2,))))</f>
        <v>5</v>
      </c>
      <c r="K501">
        <f t="shared" si="57"/>
        <v>1</v>
      </c>
      <c r="L501">
        <f>VLOOKUP(H501, [1]Key!$H$2:$K$54, 2)</f>
        <v>3</v>
      </c>
      <c r="M501">
        <f>VLOOKUP(J501, [1]Key!$H$2:$K$54, 2)</f>
        <v>3</v>
      </c>
      <c r="N501">
        <f>VLOOKUP("*"&amp;G501&amp;"*",[1]Key!$N$2:$O$6,2,FALSE)</f>
        <v>4</v>
      </c>
      <c r="O501">
        <f>VLOOKUP("*"&amp;G501&amp;"*",[1]Key!$R$2:$S$11,2,FALSE)</f>
        <v>6</v>
      </c>
      <c r="P501">
        <v>3597</v>
      </c>
      <c r="Q501" s="2">
        <v>135000000</v>
      </c>
      <c r="R501" t="s">
        <v>42</v>
      </c>
      <c r="S501">
        <f>VLOOKUP(R501, [1]Key!$U$2:$V$27, 2, FALSE)</f>
        <v>5</v>
      </c>
      <c r="T501">
        <f t="shared" si="58"/>
        <v>0</v>
      </c>
      <c r="U501">
        <f>_xlfn.IFS(C501=2018, VLOOKUP(H501, '[1]State Pop'!$B$2:$G$55,6),C501=2017, VLOOKUP(H501, '[1]State Pop'!$B$2:$F$55,5),C501=2016, VLOOKUP(H501, '[1]State Pop'!$B$2:$F$55,4), C501=2015, VLOOKUP(H501, '[1]State Pop'!$B$2:$F$55,3), C501=2014, VLOOKUP(H501, '[1]State Pop'!$B$2:$F$55,2))</f>
        <v>39536653</v>
      </c>
      <c r="V501">
        <f>_xlfn.IFS(C501=2014,_xlfn.IFS(D501=1,VLOOKUP(H501,[1]Film_Workers!$B$2:$BD$55,2,FALSE),D501=2,VLOOKUP(H501,[1]Film_Workers!$B$2:$BD$55,3,FALSE),D501=3,VLOOKUP(H501,[1]Film_Workers!$B$2:$BD$55,4,FALSE),D501=4,VLOOKUP(H501,[1]Film_Workers!$B$2:$BD$55,5,FALSE),D501=5,VLOOKUP(H501,[1]Film_Workers!$B$2:$BD$55,6,FALSE),D501=6,VLOOKUP(H501,[1]Film_Workers!$B$2:$BD$55,7,FALSE),D501=7,VLOOKUP(H501,[1]Film_Workers!$B$2:$BD$55,8,FALSE),D501=8,VLOOKUP(H501,[1]Film_Workers!$B$2:$BD$55,9,FALSE),D501=9,VLOOKUP(H501,[1]Film_Workers!$B$2:$BD$55,10,FALSE),D501=10,VLOOKUP(H501,[1]Film_Workers!$B$2:$BD$55,11,FALSE),D501=11,VLOOKUP(H501,[1]Film_Workers!$B$2:$BD$55,12,FALSE),D501=12,VLOOKUP(H501,[1]Film_Workers!$B$2:$BD$55,13,FALSE)),C501=2015,_xlfn.IFS(D501=1,VLOOKUP(H501,[1]Film_Workers!$B$2:$BD$55,14,FALSE),D501=2,VLOOKUP(H501,[1]Film_Workers!$B$2:$BD$55,15,FALSE),D501=3,VLOOKUP(H501,[1]Film_Workers!$B$2:$BD$55,16,FALSE),D501=4,VLOOKUP(H501,[1]Film_Workers!$B$2:$BD$55,17,FALSE),D501=5,VLOOKUP(H501,[1]Film_Workers!$B$2:$BD$55,18,FALSE),D501=6,VLOOKUP(H501,[1]Film_Workers!$B$2:$BD$55,19,FALSE),D501=7,VLOOKUP(H501,[1]Film_Workers!$B$2:$BD$55,20,FALSE),D501=8,VLOOKUP(H501,[1]Film_Workers!$B$2:$BD$55,21,FALSE),D501=9,VLOOKUP(H501,[1]Film_Workers!$B$2:$BD$55,22,FALSE),D501=10,VLOOKUP(H501,[1]Film_Workers!$B$2:$BD$55,23,FALSE),D501=11,VLOOKUP(H501,[1]Film_Workers!$B$2:$BD$55,24,FALSE),D501=12,VLOOKUP(H501,[1]Film_Workers!$B$2:$BD$55,25,FALSE)),C501=2016,_xlfn.IFS(D501=1,VLOOKUP(H501,[1]Film_Workers!$B$2:$BD$55,26,FALSE),D501=2,VLOOKUP(H501,[1]Film_Workers!$B$2:$BD$55,27,FALSE),D501=3,VLOOKUP(H501,[1]Film_Workers!$B$2:$BD$55,28,FALSE),D501=4,VLOOKUP(H501,[1]Film_Workers!$B$2:$BD$55,29,FALSE),D501=5,VLOOKUP(H501,[1]Film_Workers!$B$2:$BD$55,30,FALSE),D501=6,VLOOKUP(H501,[1]Film_Workers!$B$2:$BD$55,31,FALSE),D501=7,VLOOKUP(H501,[1]Film_Workers!$B$2:$BD$55,32,FALSE),D501=8,VLOOKUP(H501,[1]Film_Workers!$B$2:$BD$55,33,FALSE),D501=9,VLOOKUP(H501,[1]Film_Workers!$B$2:$BD$55,34,FALSE),D501=10,VLOOKUP(H501,[1]Film_Workers!$B$2:$BD$55,35,FALSE),D501=11,VLOOKUP(H501,[1]Film_Workers!$B$2:$BD$55,36,FALSE),D501=12,VLOOKUP(H501,[1]Film_Workers!$B$2:$BD$55,37,FALSE)),C501=2017,_xlfn.IFS(D501=1,VLOOKUP(H501,[1]Film_Workers!$B$2:$BD$55,38,FALSE),D501=2,VLOOKUP(H501,[1]Film_Workers!$B$2:$BD$55,39,FALSE),D501=3,VLOOKUP(H501,[1]Film_Workers!$B$2:$BD$55,40,FALSE),D501=4,VLOOKUP(H501,[1]Film_Workers!$B$2:$BD$55,41,FALSE),D501=5,VLOOKUP(H501,[1]Film_Workers!$B$2:$BD$55,42,FALSE),D501=6,VLOOKUP(H501,[1]Film_Workers!$B$2:$BD$55,43,FALSE),D501=7,VLOOKUP(H501,[1]Film_Workers!$B$2:$BD$55,43,FALSE),D501=8,VLOOKUP(H501,[1]Film_Workers!$B$2:$BD$55,44,FALSE),D501=9,VLOOKUP(H501,[1]Film_Workers!$B$2:$BD$55,45,FALSE),D501=10,VLOOKUP(H501,[1]Film_Workers!$B$2:$BD$55,46,FALSE),D501=11,VLOOKUP(H501,[1]Film_Workers!$B$2:$BD$55,47,FALSE),D501=12,VLOOKUP(H501,[1]Film_Workers!$B$2:$BD$55,48)),C501=2018,_xlfn.IFS(D501=1,VLOOKUP(H501,[1]Film_Workers!$B$2:$BD$55,49,FALSE),D501=2,VLOOKUP(H501,[1]Film_Workers!$B$2:$BD$55,50,FALSE),D501=3,VLOOKUP(H501,[1]Film_Workers!$B$2:$BD$55,51,FALSE),D501=4,VLOOKUP(H501,[1]Film_Workers!$B$2:$BD$55,52,FALSE),D501=5,VLOOKUP(H501,[1]Film_Workers!$B$2:$BD$55,53,FALSE),D501=6,VLOOKUP(H501,[1]Film_Workers!$B$2:$BD$55,54)))</f>
        <v>98415</v>
      </c>
      <c r="W501">
        <f>_xlfn.IFS(C501=2014,_xlfn.IFS(D501=1,VLOOKUP(H501,[1]Priv_Workers!$B$2:$BD$55,2,FALSE),D501=2,VLOOKUP(H501,[1]Priv_Workers!$B$2:$BD$55,3,FALSE),D501=3,VLOOKUP(H501,[1]Priv_Workers!$B$2:$BD$55,4,FALSE),D501=4,VLOOKUP(H501,[1]Priv_Workers!$B$2:$BD$55,5,FALSE),D501=5,VLOOKUP(H501,[1]Priv_Workers!$B$2:$BD$55,6,FALSE),D501=6,VLOOKUP(H501,[1]Priv_Workers!$B$2:$BD$55,7,FALSE),D501=7,VLOOKUP(H501,[1]Priv_Workers!$B$2:$BD$55,8,FALSE),D501=8,VLOOKUP(H501,[1]Priv_Workers!$B$2:$BD$55,9,FALSE),D501=9,VLOOKUP(H501,[1]Priv_Workers!$B$2:$BD$55,10,FALSE),D501=10,VLOOKUP(H501,[1]Priv_Workers!$B$2:$BD$55,11,FALSE),D501=11,VLOOKUP(H501,[1]Priv_Workers!$B$2:$BD$55,12,FALSE),D501=12,VLOOKUP(H501,[1]Priv_Workers!$B$2:$BD$55,13,FALSE)),C501=2015,_xlfn.IFS(D501=1,VLOOKUP(H501,[1]Priv_Workers!$B$2:$BD$55,14,FALSE),D501=2,VLOOKUP(H501,[1]Priv_Workers!$B$2:$BD$55,15,FALSE),D501=3,VLOOKUP(H501,[1]Priv_Workers!$B$2:$BD$55,16,FALSE),D501=4,VLOOKUP(H501,[1]Priv_Workers!$B$2:$BD$55,17,FALSE),D501=5,VLOOKUP(H501,[1]Priv_Workers!$B$2:$BD$55,18,FALSE),D501=6,VLOOKUP(H501,[1]Priv_Workers!$B$2:$BD$55,19,FALSE),D501=7,VLOOKUP(H501,[1]Priv_Workers!$B$2:$BD$55,20,FALSE),D501=8,VLOOKUP(H501,[1]Priv_Workers!$B$2:$BD$55,21,FALSE),D501=9,VLOOKUP(H501,[1]Priv_Workers!$B$2:$BD$55,22,FALSE),D501=10,VLOOKUP(H501,[1]Priv_Workers!$B$2:$BD$55,23,FALSE),D501=11,VLOOKUP(H501,[1]Priv_Workers!$B$2:$BD$55,24,FALSE),D501=12,VLOOKUP(H501,[1]Priv_Workers!$B$2:$BD$55,25,FALSE)),C501=2016,_xlfn.IFS(D501=1,VLOOKUP(H501,[1]Priv_Workers!$B$2:$BD$55,26,FALSE),D501=2,VLOOKUP(H501,[1]Priv_Workers!$B$2:$BD$55,27,FALSE),D501=3,VLOOKUP(H501,[1]Priv_Workers!$B$2:$BD$55,28,FALSE),D501=4,VLOOKUP(H501,[1]Priv_Workers!$B$2:$BD$55,29,FALSE),D501=5,VLOOKUP(H501,[1]Priv_Workers!$B$2:$BD$55,30,FALSE),D501=6,VLOOKUP(H501,[1]Priv_Workers!$B$2:$BD$55,31,FALSE),D501=7,VLOOKUP(H501,[1]Priv_Workers!$B$2:$BD$55,32,FALSE),D501=8,VLOOKUP(H501,[1]Priv_Workers!$B$2:$BD$55,33,FALSE),D501=9,VLOOKUP(H501,[1]Priv_Workers!$B$2:$BD$55,34,FALSE),D501=10,VLOOKUP(H501,[1]Priv_Workers!$B$2:$BD$55,35,FALSE),D501=11,VLOOKUP(H501,[1]Priv_Workers!$B$2:$BD$55,36,FALSE),D501=12,VLOOKUP(H501,[1]Priv_Workers!$B$2:$BD$55,37,FALSE)),C501=2017,_xlfn.IFS(D501=1,VLOOKUP(H501,[1]Priv_Workers!$B$2:$BD$55,38,FALSE),D501=2,VLOOKUP(H501,[1]Priv_Workers!$B$2:$BD$55,39,FALSE),D501=3,VLOOKUP(H501,[1]Priv_Workers!$B$2:$BD$55,40,FALSE),D501=4,VLOOKUP(H501,[1]Priv_Workers!$B$2:$BD$55,41,FALSE),D501=5,VLOOKUP(H501,[1]Priv_Workers!$B$2:$BD$55,42,FALSE),D501=6,VLOOKUP(H501,[1]Priv_Workers!$B$2:$BD$55,43,FALSE),D501=7,VLOOKUP(H501,[1]Priv_Workers!$B$2:$BD$55,43,FALSE),D501=8,VLOOKUP(H501,[1]Priv_Workers!$B$2:$BD$55,44,FALSE),D501=9,VLOOKUP(H501,[1]Priv_Workers!$B$2:$BD$55,45,FALSE),D501=10,VLOOKUP(H501,[1]Priv_Workers!$B$2:$BD$55,46,FALSE),D501=11,VLOOKUP(H501,[1]Priv_Workers!$B$2:$BD$55,47,FALSE),D501=12,VLOOKUP(H501,[1]Priv_Workers!$B$2:$BD$55,48)),C501=2018,_xlfn.IFS(D501=1,VLOOKUP(H501,[1]Priv_Workers!$B$2:$BD$55,49,FALSE),D501=2,VLOOKUP(H501,[1]Priv_Workers!$B$2:$BD$55,50,FALSE),D501=3,VLOOKUP(H501,[1]Priv_Workers!$B$2:$BD$55,51,FALSE),D501=4,VLOOKUP(H501,[1]Priv_Workers!$B$2:$BD$55,52,FALSE),D501=5,VLOOKUP(H501,[1]Priv_Workers!$B$2:$BD$55,53,FALSE),D501=6,VLOOKUP(H501,[1]Priv_Workers!$B$2:$BD$55,54)))</f>
        <v>14632884</v>
      </c>
      <c r="X501" s="3">
        <f t="shared" si="59"/>
        <v>6.7256051507002994E-3</v>
      </c>
      <c r="Y501" s="2">
        <f>_xlfn.IFS(C501=2014, _xlfn.IFS(E501=1, VLOOKUP(H501, [1]Wage_Info!$B$2:$AH$55, 2, FALSE), E501=2, VLOOKUP(H501, [1]Wage_Info!$B$2:$AH$55, 3, FALSE), E501=3, VLOOKUP(H501, [1]Wage_Info!$B$2:$AH$55, 4, FALSE), E501=4, VLOOKUP(H501, [1]Wage_Info!$B$2:$AH$55, 5, FALSE)), C501=2015, _xlfn.IFS(E501=1, VLOOKUP(H501, [1]Wage_Info!$B$2:$AH$55, 6, FALSE), E501=2, VLOOKUP(H501, [1]Wage_Info!$B$2:$AH$55, 7, FALSE), E501=3, VLOOKUP(H501, [1]Wage_Info!$B$2:$AH$55, 8, FALSE), E501=4, VLOOKUP(H501, [1]Wage_Info!$B$2:$AH$55, 9, FALSE)), C501=2016, _xlfn.IFS(E501=1, VLOOKUP(H501, [1]Wage_Info!$B$2:$AH$55, 10, FALSE), E501=2, VLOOKUP(H501, [1]Wage_Info!$B$2:$AH$55, 11, FALSE), E501=3, VLOOKUP(H501, [1]Wage_Info!$B$2:$AH$55, 12, FALSE), E501=4, VLOOKUP(H501, [1]Wage_Info!$B$2:$AH$55, 13, FALSE)), C501=2017, _xlfn.IFS(E501=1, VLOOKUP(H501, [1]Wage_Info!$B$2:$AH$55, 14, FALSE), E501=2, VLOOKUP(H501, [1]Wage_Info!$B$2:$AH$55, 15, FALSE), E501=3, VLOOKUP(H501, [1]Wage_Info!$B$2:$AH$55, 16, FALSE), E501=4, VLOOKUP(H501, [1]Wage_Info!$B$2:$AH$55, 17, FALSE)), C501 = 2018, _xlfn.IFS(E501=1, VLOOKUP(H501, [1]Wage_Info!$B$2:$AH$55, 18, FALSE), E501=3, VLOOKUP(H501, [1]Wage_Info!$B$2:$AH$55, 19, FALSE)))</f>
        <v>2988478047</v>
      </c>
      <c r="Z501" s="2">
        <f>_xlfn.IFS(C501=2014, _xlfn.IFS(E501=1, VLOOKUP(H501, [1]Wage_Info!$B$2:$AL$55, 20, FALSE), E501=2, VLOOKUP(H501, [1]Wage_Info!$B$2:$AL$55, 21, FALSE), E501=3, VLOOKUP(H501, [1]Wage_Info!$B$2:$AL$55, 22, FALSE), E501=4, VLOOKUP(H501, [1]Wage_Info!$B$2:$AL$55, 23, FALSE)), C501=2015, _xlfn.IFS(E501=1, VLOOKUP(H501, [1]Wage_Info!$B$2:$AL$55, 24, FALSE), E501=2, VLOOKUP(H501, [1]Wage_Info!$B$2:$AL$55, 25, FALSE), E501=3, VLOOKUP(H501, [1]Wage_Info!$B$2:$AL$55, 26, FALSE), E501=4, VLOOKUP(H501, [1]Wage_Info!$B$2:$AL$55, 27, FALSE)), C501=2016, _xlfn.IFS(E501=1, VLOOKUP(H501, [1]Wage_Info!$B$2:$AL$55, 28, FALSE), E501=2, VLOOKUP(H501, [1]Wage_Info!$B$2:$AL$55, 29, FALSE), E501=3, VLOOKUP(H501, [1]Wage_Info!$B$2:$AL$55, 30, FALSE), E501=4, VLOOKUP(H501, [1]Wage_Info!$B$2:$AL$55, 31, FALSE)), C501=2017, _xlfn.IFS(E501=1, VLOOKUP(H501, [1]Wage_Info!$B$2:$AL$55, 32, FALSE), E501=2, VLOOKUP(H501, [1]Wage_Info!$B$2:$AL$55, 33, FALSE), E501=3, VLOOKUP(H501, [1]Wage_Info!$B$2:$AL$55, 34, FALSE), E501=4, VLOOKUP(H501, [1]Wage_Info!$B$2:$AL$55, 35, FALSE)), C501 = 2018, _xlfn.IFS(E501=1, VLOOKUP(H501, [1]Wage_Info!$B$2:$AL$55, 36, FALSE), E501=2, VLOOKUP(H501, [1]Wage_Info!$B$2:$AL$55, 37, FALSE)))</f>
        <v>229152576063</v>
      </c>
      <c r="AA501" s="4">
        <f t="shared" si="60"/>
        <v>1.3041433346917252E-2</v>
      </c>
      <c r="AB501">
        <f>[1]Key!C501</f>
        <v>1</v>
      </c>
      <c r="AC501">
        <f t="shared" si="61"/>
        <v>1</v>
      </c>
      <c r="AD501">
        <f t="shared" si="62"/>
        <v>0</v>
      </c>
      <c r="AE501">
        <f t="shared" si="63"/>
        <v>1</v>
      </c>
      <c r="AF501">
        <f>[1]Key!D501</f>
        <v>0</v>
      </c>
    </row>
    <row r="502" spans="1:32" x14ac:dyDescent="0.3">
      <c r="A502">
        <v>501</v>
      </c>
      <c r="B502">
        <v>45</v>
      </c>
      <c r="C502">
        <v>2017</v>
      </c>
      <c r="D502">
        <v>10</v>
      </c>
      <c r="E502">
        <f t="shared" si="56"/>
        <v>4</v>
      </c>
      <c r="F502">
        <v>2018</v>
      </c>
      <c r="G502" t="s">
        <v>65</v>
      </c>
      <c r="H502" s="1">
        <f>VALUE(IF(G502="foreign",53,SUBSTITUTE(G502,G502,VLOOKUP(G502,[1]Key!$G$2:$H$55,2,))))</f>
        <v>11</v>
      </c>
      <c r="I502" t="s">
        <v>47</v>
      </c>
      <c r="J502">
        <f>VALUE(_xlfn.IFS(I502="foreign",53,I502="fictional",54, I502="unspecified", 55, NOT(OR(I502="foreign",I502="fictional")),SUBSTITUTE(I502,I502,VLOOKUP(I502,[1]Key!$G$2:$H$55,2,))))</f>
        <v>55</v>
      </c>
      <c r="K502">
        <f t="shared" si="57"/>
        <v>0</v>
      </c>
      <c r="L502">
        <f>VLOOKUP(H502, [1]Key!$H$2:$K$54, 2)</f>
        <v>5</v>
      </c>
      <c r="M502">
        <f>VLOOKUP(J502, [1]Key!$H$2:$K$54, 2)</f>
        <v>0</v>
      </c>
      <c r="N502">
        <f>VLOOKUP("*"&amp;G502&amp;"*",[1]Key!$N$2:$O$6,2,FALSE)</f>
        <v>3</v>
      </c>
      <c r="O502">
        <f>VLOOKUP("*"&amp;G502&amp;"*",[1]Key!$R$2:$S$11,2,FALSE)</f>
        <v>7</v>
      </c>
      <c r="P502">
        <v>3592</v>
      </c>
      <c r="Q502" s="2">
        <v>42000000</v>
      </c>
      <c r="R502" t="s">
        <v>33</v>
      </c>
      <c r="S502">
        <f>VLOOKUP(R502, [1]Key!$U$2:$V$27, 2, FALSE)</f>
        <v>1</v>
      </c>
      <c r="T502">
        <f t="shared" si="58"/>
        <v>0</v>
      </c>
      <c r="U502">
        <f>_xlfn.IFS(C502=2018, VLOOKUP(H502, '[1]State Pop'!$B$2:$G$55,6),C502=2017, VLOOKUP(H502, '[1]State Pop'!$B$2:$F$55,5),C502=2016, VLOOKUP(H502, '[1]State Pop'!$B$2:$F$55,4), C502=2015, VLOOKUP(H502, '[1]State Pop'!$B$2:$F$55,3), C502=2014, VLOOKUP(H502, '[1]State Pop'!$B$2:$F$55,2))</f>
        <v>10429379</v>
      </c>
      <c r="V502">
        <f>_xlfn.IFS(C502=2014,_xlfn.IFS(D502=1,VLOOKUP(H502,[1]Film_Workers!$B$2:$BD$55,2,FALSE),D502=2,VLOOKUP(H502,[1]Film_Workers!$B$2:$BD$55,3,FALSE),D502=3,VLOOKUP(H502,[1]Film_Workers!$B$2:$BD$55,4,FALSE),D502=4,VLOOKUP(H502,[1]Film_Workers!$B$2:$BD$55,5,FALSE),D502=5,VLOOKUP(H502,[1]Film_Workers!$B$2:$BD$55,6,FALSE),D502=6,VLOOKUP(H502,[1]Film_Workers!$B$2:$BD$55,7,FALSE),D502=7,VLOOKUP(H502,[1]Film_Workers!$B$2:$BD$55,8,FALSE),D502=8,VLOOKUP(H502,[1]Film_Workers!$B$2:$BD$55,9,FALSE),D502=9,VLOOKUP(H502,[1]Film_Workers!$B$2:$BD$55,10,FALSE),D502=10,VLOOKUP(H502,[1]Film_Workers!$B$2:$BD$55,11,FALSE),D502=11,VLOOKUP(H502,[1]Film_Workers!$B$2:$BD$55,12,FALSE),D502=12,VLOOKUP(H502,[1]Film_Workers!$B$2:$BD$55,13,FALSE)),C502=2015,_xlfn.IFS(D502=1,VLOOKUP(H502,[1]Film_Workers!$B$2:$BD$55,14,FALSE),D502=2,VLOOKUP(H502,[1]Film_Workers!$B$2:$BD$55,15,FALSE),D502=3,VLOOKUP(H502,[1]Film_Workers!$B$2:$BD$55,16,FALSE),D502=4,VLOOKUP(H502,[1]Film_Workers!$B$2:$BD$55,17,FALSE),D502=5,VLOOKUP(H502,[1]Film_Workers!$B$2:$BD$55,18,FALSE),D502=6,VLOOKUP(H502,[1]Film_Workers!$B$2:$BD$55,19,FALSE),D502=7,VLOOKUP(H502,[1]Film_Workers!$B$2:$BD$55,20,FALSE),D502=8,VLOOKUP(H502,[1]Film_Workers!$B$2:$BD$55,21,FALSE),D502=9,VLOOKUP(H502,[1]Film_Workers!$B$2:$BD$55,22,FALSE),D502=10,VLOOKUP(H502,[1]Film_Workers!$B$2:$BD$55,23,FALSE),D502=11,VLOOKUP(H502,[1]Film_Workers!$B$2:$BD$55,24,FALSE),D502=12,VLOOKUP(H502,[1]Film_Workers!$B$2:$BD$55,25,FALSE)),C502=2016,_xlfn.IFS(D502=1,VLOOKUP(H502,[1]Film_Workers!$B$2:$BD$55,26,FALSE),D502=2,VLOOKUP(H502,[1]Film_Workers!$B$2:$BD$55,27,FALSE),D502=3,VLOOKUP(H502,[1]Film_Workers!$B$2:$BD$55,28,FALSE),D502=4,VLOOKUP(H502,[1]Film_Workers!$B$2:$BD$55,29,FALSE),D502=5,VLOOKUP(H502,[1]Film_Workers!$B$2:$BD$55,30,FALSE),D502=6,VLOOKUP(H502,[1]Film_Workers!$B$2:$BD$55,31,FALSE),D502=7,VLOOKUP(H502,[1]Film_Workers!$B$2:$BD$55,32,FALSE),D502=8,VLOOKUP(H502,[1]Film_Workers!$B$2:$BD$55,33,FALSE),D502=9,VLOOKUP(H502,[1]Film_Workers!$B$2:$BD$55,34,FALSE),D502=10,VLOOKUP(H502,[1]Film_Workers!$B$2:$BD$55,35,FALSE),D502=11,VLOOKUP(H502,[1]Film_Workers!$B$2:$BD$55,36,FALSE),D502=12,VLOOKUP(H502,[1]Film_Workers!$B$2:$BD$55,37,FALSE)),C502=2017,_xlfn.IFS(D502=1,VLOOKUP(H502,[1]Film_Workers!$B$2:$BD$55,38,FALSE),D502=2,VLOOKUP(H502,[1]Film_Workers!$B$2:$BD$55,39,FALSE),D502=3,VLOOKUP(H502,[1]Film_Workers!$B$2:$BD$55,40,FALSE),D502=4,VLOOKUP(H502,[1]Film_Workers!$B$2:$BD$55,41,FALSE),D502=5,VLOOKUP(H502,[1]Film_Workers!$B$2:$BD$55,42,FALSE),D502=6,VLOOKUP(H502,[1]Film_Workers!$B$2:$BD$55,43,FALSE),D502=7,VLOOKUP(H502,[1]Film_Workers!$B$2:$BD$55,43,FALSE),D502=8,VLOOKUP(H502,[1]Film_Workers!$B$2:$BD$55,44,FALSE),D502=9,VLOOKUP(H502,[1]Film_Workers!$B$2:$BD$55,45,FALSE),D502=10,VLOOKUP(H502,[1]Film_Workers!$B$2:$BD$55,46,FALSE),D502=11,VLOOKUP(H502,[1]Film_Workers!$B$2:$BD$55,47,FALSE),D502=12,VLOOKUP(H502,[1]Film_Workers!$B$2:$BD$55,48)),C502=2018,_xlfn.IFS(D502=1,VLOOKUP(H502,[1]Film_Workers!$B$2:$BD$55,49,FALSE),D502=2,VLOOKUP(H502,[1]Film_Workers!$B$2:$BD$55,50,FALSE),D502=3,VLOOKUP(H502,[1]Film_Workers!$B$2:$BD$55,51,FALSE),D502=4,VLOOKUP(H502,[1]Film_Workers!$B$2:$BD$55,52,FALSE),D502=5,VLOOKUP(H502,[1]Film_Workers!$B$2:$BD$55,53,FALSE),D502=6,VLOOKUP(H502,[1]Film_Workers!$B$2:$BD$55,54)))</f>
        <v>14845</v>
      </c>
      <c r="W502">
        <f>_xlfn.IFS(C502=2014,_xlfn.IFS(D502=1,VLOOKUP(H502,[1]Priv_Workers!$B$2:$BD$55,2,FALSE),D502=2,VLOOKUP(H502,[1]Priv_Workers!$B$2:$BD$55,3,FALSE),D502=3,VLOOKUP(H502,[1]Priv_Workers!$B$2:$BD$55,4,FALSE),D502=4,VLOOKUP(H502,[1]Priv_Workers!$B$2:$BD$55,5,FALSE),D502=5,VLOOKUP(H502,[1]Priv_Workers!$B$2:$BD$55,6,FALSE),D502=6,VLOOKUP(H502,[1]Priv_Workers!$B$2:$BD$55,7,FALSE),D502=7,VLOOKUP(H502,[1]Priv_Workers!$B$2:$BD$55,8,FALSE),D502=8,VLOOKUP(H502,[1]Priv_Workers!$B$2:$BD$55,9,FALSE),D502=9,VLOOKUP(H502,[1]Priv_Workers!$B$2:$BD$55,10,FALSE),D502=10,VLOOKUP(H502,[1]Priv_Workers!$B$2:$BD$55,11,FALSE),D502=11,VLOOKUP(H502,[1]Priv_Workers!$B$2:$BD$55,12,FALSE),D502=12,VLOOKUP(H502,[1]Priv_Workers!$B$2:$BD$55,13,FALSE)),C502=2015,_xlfn.IFS(D502=1,VLOOKUP(H502,[1]Priv_Workers!$B$2:$BD$55,14,FALSE),D502=2,VLOOKUP(H502,[1]Priv_Workers!$B$2:$BD$55,15,FALSE),D502=3,VLOOKUP(H502,[1]Priv_Workers!$B$2:$BD$55,16,FALSE),D502=4,VLOOKUP(H502,[1]Priv_Workers!$B$2:$BD$55,17,FALSE),D502=5,VLOOKUP(H502,[1]Priv_Workers!$B$2:$BD$55,18,FALSE),D502=6,VLOOKUP(H502,[1]Priv_Workers!$B$2:$BD$55,19,FALSE),D502=7,VLOOKUP(H502,[1]Priv_Workers!$B$2:$BD$55,20,FALSE),D502=8,VLOOKUP(H502,[1]Priv_Workers!$B$2:$BD$55,21,FALSE),D502=9,VLOOKUP(H502,[1]Priv_Workers!$B$2:$BD$55,22,FALSE),D502=10,VLOOKUP(H502,[1]Priv_Workers!$B$2:$BD$55,23,FALSE),D502=11,VLOOKUP(H502,[1]Priv_Workers!$B$2:$BD$55,24,FALSE),D502=12,VLOOKUP(H502,[1]Priv_Workers!$B$2:$BD$55,25,FALSE)),C502=2016,_xlfn.IFS(D502=1,VLOOKUP(H502,[1]Priv_Workers!$B$2:$BD$55,26,FALSE),D502=2,VLOOKUP(H502,[1]Priv_Workers!$B$2:$BD$55,27,FALSE),D502=3,VLOOKUP(H502,[1]Priv_Workers!$B$2:$BD$55,28,FALSE),D502=4,VLOOKUP(H502,[1]Priv_Workers!$B$2:$BD$55,29,FALSE),D502=5,VLOOKUP(H502,[1]Priv_Workers!$B$2:$BD$55,30,FALSE),D502=6,VLOOKUP(H502,[1]Priv_Workers!$B$2:$BD$55,31,FALSE),D502=7,VLOOKUP(H502,[1]Priv_Workers!$B$2:$BD$55,32,FALSE),D502=8,VLOOKUP(H502,[1]Priv_Workers!$B$2:$BD$55,33,FALSE),D502=9,VLOOKUP(H502,[1]Priv_Workers!$B$2:$BD$55,34,FALSE),D502=10,VLOOKUP(H502,[1]Priv_Workers!$B$2:$BD$55,35,FALSE),D502=11,VLOOKUP(H502,[1]Priv_Workers!$B$2:$BD$55,36,FALSE),D502=12,VLOOKUP(H502,[1]Priv_Workers!$B$2:$BD$55,37,FALSE)),C502=2017,_xlfn.IFS(D502=1,VLOOKUP(H502,[1]Priv_Workers!$B$2:$BD$55,38,FALSE),D502=2,VLOOKUP(H502,[1]Priv_Workers!$B$2:$BD$55,39,FALSE),D502=3,VLOOKUP(H502,[1]Priv_Workers!$B$2:$BD$55,40,FALSE),D502=4,VLOOKUP(H502,[1]Priv_Workers!$B$2:$BD$55,41,FALSE),D502=5,VLOOKUP(H502,[1]Priv_Workers!$B$2:$BD$55,42,FALSE),D502=6,VLOOKUP(H502,[1]Priv_Workers!$B$2:$BD$55,43,FALSE),D502=7,VLOOKUP(H502,[1]Priv_Workers!$B$2:$BD$55,43,FALSE),D502=8,VLOOKUP(H502,[1]Priv_Workers!$B$2:$BD$55,44,FALSE),D502=9,VLOOKUP(H502,[1]Priv_Workers!$B$2:$BD$55,45,FALSE),D502=10,VLOOKUP(H502,[1]Priv_Workers!$B$2:$BD$55,46,FALSE),D502=11,VLOOKUP(H502,[1]Priv_Workers!$B$2:$BD$55,47,FALSE),D502=12,VLOOKUP(H502,[1]Priv_Workers!$B$2:$BD$55,48)),C502=2018,_xlfn.IFS(D502=1,VLOOKUP(H502,[1]Priv_Workers!$B$2:$BD$55,49,FALSE),D502=2,VLOOKUP(H502,[1]Priv_Workers!$B$2:$BD$55,50,FALSE),D502=3,VLOOKUP(H502,[1]Priv_Workers!$B$2:$BD$55,51,FALSE),D502=4,VLOOKUP(H502,[1]Priv_Workers!$B$2:$BD$55,52,FALSE),D502=5,VLOOKUP(H502,[1]Priv_Workers!$B$2:$BD$55,53,FALSE),D502=6,VLOOKUP(H502,[1]Priv_Workers!$B$2:$BD$55,54)))</f>
        <v>3697890</v>
      </c>
      <c r="X502" s="3">
        <f t="shared" si="59"/>
        <v>4.0144514844952118E-3</v>
      </c>
      <c r="Y502" s="2">
        <f>_xlfn.IFS(C502=2014, _xlfn.IFS(E502=1, VLOOKUP(H502, [1]Wage_Info!$B$2:$AH$55, 2, FALSE), E502=2, VLOOKUP(H502, [1]Wage_Info!$B$2:$AH$55, 3, FALSE), E502=3, VLOOKUP(H502, [1]Wage_Info!$B$2:$AH$55, 4, FALSE), E502=4, VLOOKUP(H502, [1]Wage_Info!$B$2:$AH$55, 5, FALSE)), C502=2015, _xlfn.IFS(E502=1, VLOOKUP(H502, [1]Wage_Info!$B$2:$AH$55, 6, FALSE), E502=2, VLOOKUP(H502, [1]Wage_Info!$B$2:$AH$55, 7, FALSE), E502=3, VLOOKUP(H502, [1]Wage_Info!$B$2:$AH$55, 8, FALSE), E502=4, VLOOKUP(H502, [1]Wage_Info!$B$2:$AH$55, 9, FALSE)), C502=2016, _xlfn.IFS(E502=1, VLOOKUP(H502, [1]Wage_Info!$B$2:$AH$55, 10, FALSE), E502=2, VLOOKUP(H502, [1]Wage_Info!$B$2:$AH$55, 11, FALSE), E502=3, VLOOKUP(H502, [1]Wage_Info!$B$2:$AH$55, 12, FALSE), E502=4, VLOOKUP(H502, [1]Wage_Info!$B$2:$AH$55, 13, FALSE)), C502=2017, _xlfn.IFS(E502=1, VLOOKUP(H502, [1]Wage_Info!$B$2:$AH$55, 14, FALSE), E502=2, VLOOKUP(H502, [1]Wage_Info!$B$2:$AH$55, 15, FALSE), E502=3, VLOOKUP(H502, [1]Wage_Info!$B$2:$AH$55, 16, FALSE), E502=4, VLOOKUP(H502, [1]Wage_Info!$B$2:$AH$55, 17, FALSE)), C502 = 2018, _xlfn.IFS(E502=1, VLOOKUP(H502, [1]Wage_Info!$B$2:$AH$55, 18, FALSE), E502=3, VLOOKUP(H502, [1]Wage_Info!$B$2:$AH$55, 19, FALSE)))</f>
        <v>315626889</v>
      </c>
      <c r="Z502" s="2">
        <f>_xlfn.IFS(C502=2014, _xlfn.IFS(E502=1, VLOOKUP(H502, [1]Wage_Info!$B$2:$AL$55, 20, FALSE), E502=2, VLOOKUP(H502, [1]Wage_Info!$B$2:$AL$55, 21, FALSE), E502=3, VLOOKUP(H502, [1]Wage_Info!$B$2:$AL$55, 22, FALSE), E502=4, VLOOKUP(H502, [1]Wage_Info!$B$2:$AL$55, 23, FALSE)), C502=2015, _xlfn.IFS(E502=1, VLOOKUP(H502, [1]Wage_Info!$B$2:$AL$55, 24, FALSE), E502=2, VLOOKUP(H502, [1]Wage_Info!$B$2:$AL$55, 25, FALSE), E502=3, VLOOKUP(H502, [1]Wage_Info!$B$2:$AL$55, 26, FALSE), E502=4, VLOOKUP(H502, [1]Wage_Info!$B$2:$AL$55, 27, FALSE)), C502=2016, _xlfn.IFS(E502=1, VLOOKUP(H502, [1]Wage_Info!$B$2:$AL$55, 28, FALSE), E502=2, VLOOKUP(H502, [1]Wage_Info!$B$2:$AL$55, 29, FALSE), E502=3, VLOOKUP(H502, [1]Wage_Info!$B$2:$AL$55, 30, FALSE), E502=4, VLOOKUP(H502, [1]Wage_Info!$B$2:$AL$55, 31, FALSE)), C502=2017, _xlfn.IFS(E502=1, VLOOKUP(H502, [1]Wage_Info!$B$2:$AL$55, 32, FALSE), E502=2, VLOOKUP(H502, [1]Wage_Info!$B$2:$AL$55, 33, FALSE), E502=3, VLOOKUP(H502, [1]Wage_Info!$B$2:$AL$55, 34, FALSE), E502=4, VLOOKUP(H502, [1]Wage_Info!$B$2:$AL$55, 35, FALSE)), C502 = 2018, _xlfn.IFS(E502=1, VLOOKUP(H502, [1]Wage_Info!$B$2:$AL$55, 36, FALSE), E502=2, VLOOKUP(H502, [1]Wage_Info!$B$2:$AL$55, 37, FALSE)))</f>
        <v>51014434499</v>
      </c>
      <c r="AA502" s="4">
        <f t="shared" si="60"/>
        <v>6.1870114233293525E-3</v>
      </c>
      <c r="AB502">
        <f>[1]Key!C502</f>
        <v>1</v>
      </c>
      <c r="AC502">
        <f t="shared" si="61"/>
        <v>0</v>
      </c>
      <c r="AD502">
        <f t="shared" si="62"/>
        <v>0</v>
      </c>
      <c r="AE502">
        <f t="shared" si="63"/>
        <v>0</v>
      </c>
      <c r="AF502">
        <f>[1]Key!D502</f>
        <v>0</v>
      </c>
    </row>
    <row r="503" spans="1:32" x14ac:dyDescent="0.3">
      <c r="A503">
        <v>502</v>
      </c>
      <c r="B503">
        <v>46</v>
      </c>
      <c r="C503">
        <v>2017</v>
      </c>
      <c r="D503">
        <v>11</v>
      </c>
      <c r="E503">
        <f t="shared" si="56"/>
        <v>4</v>
      </c>
      <c r="F503">
        <v>2018</v>
      </c>
      <c r="G503" t="s">
        <v>65</v>
      </c>
      <c r="H503" s="1">
        <f>VALUE(IF(G503="foreign",53,SUBSTITUTE(G503,G503,VLOOKUP(G503,[1]Key!$G$2:$H$55,2,))))</f>
        <v>11</v>
      </c>
      <c r="I503" t="s">
        <v>32</v>
      </c>
      <c r="J503">
        <f>VALUE(_xlfn.IFS(I503="foreign",53,I503="fictional",54, I503="unspecified", 55, NOT(OR(I503="foreign",I503="fictional")),SUBSTITUTE(I503,I503,VLOOKUP(I503,[1]Key!$G$2:$H$55,2,))))</f>
        <v>53</v>
      </c>
      <c r="K503">
        <f t="shared" si="57"/>
        <v>0</v>
      </c>
      <c r="L503">
        <f>VLOOKUP(H503, [1]Key!$H$2:$K$54, 2)</f>
        <v>5</v>
      </c>
      <c r="M503">
        <f>VLOOKUP(J503, [1]Key!$H$2:$K$54, 2)</f>
        <v>0</v>
      </c>
      <c r="N503">
        <f>VLOOKUP("*"&amp;G503&amp;"*",[1]Key!$N$2:$O$6,2,FALSE)</f>
        <v>3</v>
      </c>
      <c r="O503">
        <f>VLOOKUP("*"&amp;G503&amp;"*",[1]Key!$R$2:$S$11,2,FALSE)</f>
        <v>7</v>
      </c>
      <c r="P503">
        <v>3520</v>
      </c>
      <c r="Q503" s="2">
        <v>60000000</v>
      </c>
      <c r="R503" t="s">
        <v>67</v>
      </c>
      <c r="S503">
        <f>VLOOKUP(R503, [1]Key!$U$2:$V$27, 2, FALSE)</f>
        <v>9</v>
      </c>
      <c r="T503">
        <f t="shared" si="58"/>
        <v>1</v>
      </c>
      <c r="U503">
        <f>_xlfn.IFS(C503=2018, VLOOKUP(H503, '[1]State Pop'!$B$2:$G$55,6),C503=2017, VLOOKUP(H503, '[1]State Pop'!$B$2:$F$55,5),C503=2016, VLOOKUP(H503, '[1]State Pop'!$B$2:$F$55,4), C503=2015, VLOOKUP(H503, '[1]State Pop'!$B$2:$F$55,3), C503=2014, VLOOKUP(H503, '[1]State Pop'!$B$2:$F$55,2))</f>
        <v>10429379</v>
      </c>
      <c r="V503">
        <f>_xlfn.IFS(C503=2014,_xlfn.IFS(D503=1,VLOOKUP(H503,[1]Film_Workers!$B$2:$BD$55,2,FALSE),D503=2,VLOOKUP(H503,[1]Film_Workers!$B$2:$BD$55,3,FALSE),D503=3,VLOOKUP(H503,[1]Film_Workers!$B$2:$BD$55,4,FALSE),D503=4,VLOOKUP(H503,[1]Film_Workers!$B$2:$BD$55,5,FALSE),D503=5,VLOOKUP(H503,[1]Film_Workers!$B$2:$BD$55,6,FALSE),D503=6,VLOOKUP(H503,[1]Film_Workers!$B$2:$BD$55,7,FALSE),D503=7,VLOOKUP(H503,[1]Film_Workers!$B$2:$BD$55,8,FALSE),D503=8,VLOOKUP(H503,[1]Film_Workers!$B$2:$BD$55,9,FALSE),D503=9,VLOOKUP(H503,[1]Film_Workers!$B$2:$BD$55,10,FALSE),D503=10,VLOOKUP(H503,[1]Film_Workers!$B$2:$BD$55,11,FALSE),D503=11,VLOOKUP(H503,[1]Film_Workers!$B$2:$BD$55,12,FALSE),D503=12,VLOOKUP(H503,[1]Film_Workers!$B$2:$BD$55,13,FALSE)),C503=2015,_xlfn.IFS(D503=1,VLOOKUP(H503,[1]Film_Workers!$B$2:$BD$55,14,FALSE),D503=2,VLOOKUP(H503,[1]Film_Workers!$B$2:$BD$55,15,FALSE),D503=3,VLOOKUP(H503,[1]Film_Workers!$B$2:$BD$55,16,FALSE),D503=4,VLOOKUP(H503,[1]Film_Workers!$B$2:$BD$55,17,FALSE),D503=5,VLOOKUP(H503,[1]Film_Workers!$B$2:$BD$55,18,FALSE),D503=6,VLOOKUP(H503,[1]Film_Workers!$B$2:$BD$55,19,FALSE),D503=7,VLOOKUP(H503,[1]Film_Workers!$B$2:$BD$55,20,FALSE),D503=8,VLOOKUP(H503,[1]Film_Workers!$B$2:$BD$55,21,FALSE),D503=9,VLOOKUP(H503,[1]Film_Workers!$B$2:$BD$55,22,FALSE),D503=10,VLOOKUP(H503,[1]Film_Workers!$B$2:$BD$55,23,FALSE),D503=11,VLOOKUP(H503,[1]Film_Workers!$B$2:$BD$55,24,FALSE),D503=12,VLOOKUP(H503,[1]Film_Workers!$B$2:$BD$55,25,FALSE)),C503=2016,_xlfn.IFS(D503=1,VLOOKUP(H503,[1]Film_Workers!$B$2:$BD$55,26,FALSE),D503=2,VLOOKUP(H503,[1]Film_Workers!$B$2:$BD$55,27,FALSE),D503=3,VLOOKUP(H503,[1]Film_Workers!$B$2:$BD$55,28,FALSE),D503=4,VLOOKUP(H503,[1]Film_Workers!$B$2:$BD$55,29,FALSE),D503=5,VLOOKUP(H503,[1]Film_Workers!$B$2:$BD$55,30,FALSE),D503=6,VLOOKUP(H503,[1]Film_Workers!$B$2:$BD$55,31,FALSE),D503=7,VLOOKUP(H503,[1]Film_Workers!$B$2:$BD$55,32,FALSE),D503=8,VLOOKUP(H503,[1]Film_Workers!$B$2:$BD$55,33,FALSE),D503=9,VLOOKUP(H503,[1]Film_Workers!$B$2:$BD$55,34,FALSE),D503=10,VLOOKUP(H503,[1]Film_Workers!$B$2:$BD$55,35,FALSE),D503=11,VLOOKUP(H503,[1]Film_Workers!$B$2:$BD$55,36,FALSE),D503=12,VLOOKUP(H503,[1]Film_Workers!$B$2:$BD$55,37,FALSE)),C503=2017,_xlfn.IFS(D503=1,VLOOKUP(H503,[1]Film_Workers!$B$2:$BD$55,38,FALSE),D503=2,VLOOKUP(H503,[1]Film_Workers!$B$2:$BD$55,39,FALSE),D503=3,VLOOKUP(H503,[1]Film_Workers!$B$2:$BD$55,40,FALSE),D503=4,VLOOKUP(H503,[1]Film_Workers!$B$2:$BD$55,41,FALSE),D503=5,VLOOKUP(H503,[1]Film_Workers!$B$2:$BD$55,42,FALSE),D503=6,VLOOKUP(H503,[1]Film_Workers!$B$2:$BD$55,43,FALSE),D503=7,VLOOKUP(H503,[1]Film_Workers!$B$2:$BD$55,43,FALSE),D503=8,VLOOKUP(H503,[1]Film_Workers!$B$2:$BD$55,44,FALSE),D503=9,VLOOKUP(H503,[1]Film_Workers!$B$2:$BD$55,45,FALSE),D503=10,VLOOKUP(H503,[1]Film_Workers!$B$2:$BD$55,46,FALSE),D503=11,VLOOKUP(H503,[1]Film_Workers!$B$2:$BD$55,47,FALSE),D503=12,VLOOKUP(H503,[1]Film_Workers!$B$2:$BD$55,48)),C503=2018,_xlfn.IFS(D503=1,VLOOKUP(H503,[1]Film_Workers!$B$2:$BD$55,49,FALSE),D503=2,VLOOKUP(H503,[1]Film_Workers!$B$2:$BD$55,50,FALSE),D503=3,VLOOKUP(H503,[1]Film_Workers!$B$2:$BD$55,51,FALSE),D503=4,VLOOKUP(H503,[1]Film_Workers!$B$2:$BD$55,52,FALSE),D503=5,VLOOKUP(H503,[1]Film_Workers!$B$2:$BD$55,53,FALSE),D503=6,VLOOKUP(H503,[1]Film_Workers!$B$2:$BD$55,54)))</f>
        <v>20769</v>
      </c>
      <c r="W503">
        <f>_xlfn.IFS(C503=2014,_xlfn.IFS(D503=1,VLOOKUP(H503,[1]Priv_Workers!$B$2:$BD$55,2,FALSE),D503=2,VLOOKUP(H503,[1]Priv_Workers!$B$2:$BD$55,3,FALSE),D503=3,VLOOKUP(H503,[1]Priv_Workers!$B$2:$BD$55,4,FALSE),D503=4,VLOOKUP(H503,[1]Priv_Workers!$B$2:$BD$55,5,FALSE),D503=5,VLOOKUP(H503,[1]Priv_Workers!$B$2:$BD$55,6,FALSE),D503=6,VLOOKUP(H503,[1]Priv_Workers!$B$2:$BD$55,7,FALSE),D503=7,VLOOKUP(H503,[1]Priv_Workers!$B$2:$BD$55,8,FALSE),D503=8,VLOOKUP(H503,[1]Priv_Workers!$B$2:$BD$55,9,FALSE),D503=9,VLOOKUP(H503,[1]Priv_Workers!$B$2:$BD$55,10,FALSE),D503=10,VLOOKUP(H503,[1]Priv_Workers!$B$2:$BD$55,11,FALSE),D503=11,VLOOKUP(H503,[1]Priv_Workers!$B$2:$BD$55,12,FALSE),D503=12,VLOOKUP(H503,[1]Priv_Workers!$B$2:$BD$55,13,FALSE)),C503=2015,_xlfn.IFS(D503=1,VLOOKUP(H503,[1]Priv_Workers!$B$2:$BD$55,14,FALSE),D503=2,VLOOKUP(H503,[1]Priv_Workers!$B$2:$BD$55,15,FALSE),D503=3,VLOOKUP(H503,[1]Priv_Workers!$B$2:$BD$55,16,FALSE),D503=4,VLOOKUP(H503,[1]Priv_Workers!$B$2:$BD$55,17,FALSE),D503=5,VLOOKUP(H503,[1]Priv_Workers!$B$2:$BD$55,18,FALSE),D503=6,VLOOKUP(H503,[1]Priv_Workers!$B$2:$BD$55,19,FALSE),D503=7,VLOOKUP(H503,[1]Priv_Workers!$B$2:$BD$55,20,FALSE),D503=8,VLOOKUP(H503,[1]Priv_Workers!$B$2:$BD$55,21,FALSE),D503=9,VLOOKUP(H503,[1]Priv_Workers!$B$2:$BD$55,22,FALSE),D503=10,VLOOKUP(H503,[1]Priv_Workers!$B$2:$BD$55,23,FALSE),D503=11,VLOOKUP(H503,[1]Priv_Workers!$B$2:$BD$55,24,FALSE),D503=12,VLOOKUP(H503,[1]Priv_Workers!$B$2:$BD$55,25,FALSE)),C503=2016,_xlfn.IFS(D503=1,VLOOKUP(H503,[1]Priv_Workers!$B$2:$BD$55,26,FALSE),D503=2,VLOOKUP(H503,[1]Priv_Workers!$B$2:$BD$55,27,FALSE),D503=3,VLOOKUP(H503,[1]Priv_Workers!$B$2:$BD$55,28,FALSE),D503=4,VLOOKUP(H503,[1]Priv_Workers!$B$2:$BD$55,29,FALSE),D503=5,VLOOKUP(H503,[1]Priv_Workers!$B$2:$BD$55,30,FALSE),D503=6,VLOOKUP(H503,[1]Priv_Workers!$B$2:$BD$55,31,FALSE),D503=7,VLOOKUP(H503,[1]Priv_Workers!$B$2:$BD$55,32,FALSE),D503=8,VLOOKUP(H503,[1]Priv_Workers!$B$2:$BD$55,33,FALSE),D503=9,VLOOKUP(H503,[1]Priv_Workers!$B$2:$BD$55,34,FALSE),D503=10,VLOOKUP(H503,[1]Priv_Workers!$B$2:$BD$55,35,FALSE),D503=11,VLOOKUP(H503,[1]Priv_Workers!$B$2:$BD$55,36,FALSE),D503=12,VLOOKUP(H503,[1]Priv_Workers!$B$2:$BD$55,37,FALSE)),C503=2017,_xlfn.IFS(D503=1,VLOOKUP(H503,[1]Priv_Workers!$B$2:$BD$55,38,FALSE),D503=2,VLOOKUP(H503,[1]Priv_Workers!$B$2:$BD$55,39,FALSE),D503=3,VLOOKUP(H503,[1]Priv_Workers!$B$2:$BD$55,40,FALSE),D503=4,VLOOKUP(H503,[1]Priv_Workers!$B$2:$BD$55,41,FALSE),D503=5,VLOOKUP(H503,[1]Priv_Workers!$B$2:$BD$55,42,FALSE),D503=6,VLOOKUP(H503,[1]Priv_Workers!$B$2:$BD$55,43,FALSE),D503=7,VLOOKUP(H503,[1]Priv_Workers!$B$2:$BD$55,43,FALSE),D503=8,VLOOKUP(H503,[1]Priv_Workers!$B$2:$BD$55,44,FALSE),D503=9,VLOOKUP(H503,[1]Priv_Workers!$B$2:$BD$55,45,FALSE),D503=10,VLOOKUP(H503,[1]Priv_Workers!$B$2:$BD$55,46,FALSE),D503=11,VLOOKUP(H503,[1]Priv_Workers!$B$2:$BD$55,47,FALSE),D503=12,VLOOKUP(H503,[1]Priv_Workers!$B$2:$BD$55,48)),C503=2018,_xlfn.IFS(D503=1,VLOOKUP(H503,[1]Priv_Workers!$B$2:$BD$55,49,FALSE),D503=2,VLOOKUP(H503,[1]Priv_Workers!$B$2:$BD$55,50,FALSE),D503=3,VLOOKUP(H503,[1]Priv_Workers!$B$2:$BD$55,51,FALSE),D503=4,VLOOKUP(H503,[1]Priv_Workers!$B$2:$BD$55,52,FALSE),D503=5,VLOOKUP(H503,[1]Priv_Workers!$B$2:$BD$55,53,FALSE),D503=6,VLOOKUP(H503,[1]Priv_Workers!$B$2:$BD$55,54)))</f>
        <v>3740675</v>
      </c>
      <c r="X503" s="3">
        <f t="shared" si="59"/>
        <v>5.552206486797169E-3</v>
      </c>
      <c r="Y503" s="2">
        <f>_xlfn.IFS(C503=2014, _xlfn.IFS(E503=1, VLOOKUP(H503, [1]Wage_Info!$B$2:$AH$55, 2, FALSE), E503=2, VLOOKUP(H503, [1]Wage_Info!$B$2:$AH$55, 3, FALSE), E503=3, VLOOKUP(H503, [1]Wage_Info!$B$2:$AH$55, 4, FALSE), E503=4, VLOOKUP(H503, [1]Wage_Info!$B$2:$AH$55, 5, FALSE)), C503=2015, _xlfn.IFS(E503=1, VLOOKUP(H503, [1]Wage_Info!$B$2:$AH$55, 6, FALSE), E503=2, VLOOKUP(H503, [1]Wage_Info!$B$2:$AH$55, 7, FALSE), E503=3, VLOOKUP(H503, [1]Wage_Info!$B$2:$AH$55, 8, FALSE), E503=4, VLOOKUP(H503, [1]Wage_Info!$B$2:$AH$55, 9, FALSE)), C503=2016, _xlfn.IFS(E503=1, VLOOKUP(H503, [1]Wage_Info!$B$2:$AH$55, 10, FALSE), E503=2, VLOOKUP(H503, [1]Wage_Info!$B$2:$AH$55, 11, FALSE), E503=3, VLOOKUP(H503, [1]Wage_Info!$B$2:$AH$55, 12, FALSE), E503=4, VLOOKUP(H503, [1]Wage_Info!$B$2:$AH$55, 13, FALSE)), C503=2017, _xlfn.IFS(E503=1, VLOOKUP(H503, [1]Wage_Info!$B$2:$AH$55, 14, FALSE), E503=2, VLOOKUP(H503, [1]Wage_Info!$B$2:$AH$55, 15, FALSE), E503=3, VLOOKUP(H503, [1]Wage_Info!$B$2:$AH$55, 16, FALSE), E503=4, VLOOKUP(H503, [1]Wage_Info!$B$2:$AH$55, 17, FALSE)), C503 = 2018, _xlfn.IFS(E503=1, VLOOKUP(H503, [1]Wage_Info!$B$2:$AH$55, 18, FALSE), E503=3, VLOOKUP(H503, [1]Wage_Info!$B$2:$AH$55, 19, FALSE)))</f>
        <v>315626889</v>
      </c>
      <c r="Z503" s="2">
        <f>_xlfn.IFS(C503=2014, _xlfn.IFS(E503=1, VLOOKUP(H503, [1]Wage_Info!$B$2:$AL$55, 20, FALSE), E503=2, VLOOKUP(H503, [1]Wage_Info!$B$2:$AL$55, 21, FALSE), E503=3, VLOOKUP(H503, [1]Wage_Info!$B$2:$AL$55, 22, FALSE), E503=4, VLOOKUP(H503, [1]Wage_Info!$B$2:$AL$55, 23, FALSE)), C503=2015, _xlfn.IFS(E503=1, VLOOKUP(H503, [1]Wage_Info!$B$2:$AL$55, 24, FALSE), E503=2, VLOOKUP(H503, [1]Wage_Info!$B$2:$AL$55, 25, FALSE), E503=3, VLOOKUP(H503, [1]Wage_Info!$B$2:$AL$55, 26, FALSE), E503=4, VLOOKUP(H503, [1]Wage_Info!$B$2:$AL$55, 27, FALSE)), C503=2016, _xlfn.IFS(E503=1, VLOOKUP(H503, [1]Wage_Info!$B$2:$AL$55, 28, FALSE), E503=2, VLOOKUP(H503, [1]Wage_Info!$B$2:$AL$55, 29, FALSE), E503=3, VLOOKUP(H503, [1]Wage_Info!$B$2:$AL$55, 30, FALSE), E503=4, VLOOKUP(H503, [1]Wage_Info!$B$2:$AL$55, 31, FALSE)), C503=2017, _xlfn.IFS(E503=1, VLOOKUP(H503, [1]Wage_Info!$B$2:$AL$55, 32, FALSE), E503=2, VLOOKUP(H503, [1]Wage_Info!$B$2:$AL$55, 33, FALSE), E503=3, VLOOKUP(H503, [1]Wage_Info!$B$2:$AL$55, 34, FALSE), E503=4, VLOOKUP(H503, [1]Wage_Info!$B$2:$AL$55, 35, FALSE)), C503 = 2018, _xlfn.IFS(E503=1, VLOOKUP(H503, [1]Wage_Info!$B$2:$AL$55, 36, FALSE), E503=2, VLOOKUP(H503, [1]Wage_Info!$B$2:$AL$55, 37, FALSE)))</f>
        <v>51014434499</v>
      </c>
      <c r="AA503" s="4">
        <f t="shared" si="60"/>
        <v>6.1870114233293525E-3</v>
      </c>
      <c r="AB503">
        <f>[1]Key!C503</f>
        <v>1</v>
      </c>
      <c r="AC503">
        <f t="shared" si="61"/>
        <v>0</v>
      </c>
      <c r="AD503">
        <f t="shared" si="62"/>
        <v>0</v>
      </c>
      <c r="AE503">
        <f t="shared" si="63"/>
        <v>0</v>
      </c>
      <c r="AF503">
        <f>[1]Key!D503</f>
        <v>0</v>
      </c>
    </row>
    <row r="504" spans="1:32" x14ac:dyDescent="0.3">
      <c r="A504">
        <v>503</v>
      </c>
      <c r="B504">
        <v>47</v>
      </c>
      <c r="C504">
        <v>2017</v>
      </c>
      <c r="D504">
        <v>8</v>
      </c>
      <c r="E504">
        <f t="shared" si="56"/>
        <v>3</v>
      </c>
      <c r="F504">
        <v>2018</v>
      </c>
      <c r="G504" t="s">
        <v>62</v>
      </c>
      <c r="H504" s="1">
        <f>VALUE(IF(G504="foreign",53,SUBSTITUTE(G504,G504,VLOOKUP(G504,[1]Key!$G$2:$H$55,2,))))</f>
        <v>53</v>
      </c>
      <c r="I504" t="s">
        <v>62</v>
      </c>
      <c r="J504">
        <f>VALUE(_xlfn.IFS(I504="foreign",53,I504="fictional",54, I504="unspecified", 55, NOT(OR(I504="foreign",I504="fictional")),SUBSTITUTE(I504,I504,VLOOKUP(I504,[1]Key!$G$2:$H$55,2,))))</f>
        <v>53</v>
      </c>
      <c r="K504">
        <f t="shared" si="57"/>
        <v>1</v>
      </c>
      <c r="L504">
        <f>VLOOKUP(H504, [1]Key!$H$2:$K$54, 2)</f>
        <v>0</v>
      </c>
      <c r="M504">
        <f>VLOOKUP(J504, [1]Key!$H$2:$K$54, 2)</f>
        <v>0</v>
      </c>
      <c r="N504">
        <f>VLOOKUP("*"&amp;G504&amp;"*",[1]Key!$N$2:$O$6,2,FALSE)</f>
        <v>0</v>
      </c>
      <c r="O504">
        <f>VLOOKUP("*"&amp;G504&amp;"*",[1]Key!$R$2:$S$11,2,FALSE)</f>
        <v>0</v>
      </c>
      <c r="P504">
        <v>3514</v>
      </c>
      <c r="Q504" s="2">
        <v>75000000</v>
      </c>
      <c r="R504" t="s">
        <v>33</v>
      </c>
      <c r="S504">
        <f>VLOOKUP(R504, [1]Key!$U$2:$V$27, 2, FALSE)</f>
        <v>1</v>
      </c>
      <c r="T504">
        <f t="shared" si="58"/>
        <v>0</v>
      </c>
      <c r="U504">
        <f>_xlfn.IFS(C504=2018, VLOOKUP(H504, '[1]State Pop'!$B$2:$G$55,6),C504=2017, VLOOKUP(H504, '[1]State Pop'!$B$2:$F$55,5),C504=2016, VLOOKUP(H504, '[1]State Pop'!$B$2:$F$55,4), C504=2015, VLOOKUP(H504, '[1]State Pop'!$B$2:$F$55,3), C504=2014, VLOOKUP(H504, '[1]State Pop'!$B$2:$F$55,2))</f>
        <v>0</v>
      </c>
      <c r="V504">
        <f>_xlfn.IFS(C504=2014,_xlfn.IFS(D504=1,VLOOKUP(H504,[1]Film_Workers!$B$2:$BD$55,2,FALSE),D504=2,VLOOKUP(H504,[1]Film_Workers!$B$2:$BD$55,3,FALSE),D504=3,VLOOKUP(H504,[1]Film_Workers!$B$2:$BD$55,4,FALSE),D504=4,VLOOKUP(H504,[1]Film_Workers!$B$2:$BD$55,5,FALSE),D504=5,VLOOKUP(H504,[1]Film_Workers!$B$2:$BD$55,6,FALSE),D504=6,VLOOKUP(H504,[1]Film_Workers!$B$2:$BD$55,7,FALSE),D504=7,VLOOKUP(H504,[1]Film_Workers!$B$2:$BD$55,8,FALSE),D504=8,VLOOKUP(H504,[1]Film_Workers!$B$2:$BD$55,9,FALSE),D504=9,VLOOKUP(H504,[1]Film_Workers!$B$2:$BD$55,10,FALSE),D504=10,VLOOKUP(H504,[1]Film_Workers!$B$2:$BD$55,11,FALSE),D504=11,VLOOKUP(H504,[1]Film_Workers!$B$2:$BD$55,12,FALSE),D504=12,VLOOKUP(H504,[1]Film_Workers!$B$2:$BD$55,13,FALSE)),C504=2015,_xlfn.IFS(D504=1,VLOOKUP(H504,[1]Film_Workers!$B$2:$BD$55,14,FALSE),D504=2,VLOOKUP(H504,[1]Film_Workers!$B$2:$BD$55,15,FALSE),D504=3,VLOOKUP(H504,[1]Film_Workers!$B$2:$BD$55,16,FALSE),D504=4,VLOOKUP(H504,[1]Film_Workers!$B$2:$BD$55,17,FALSE),D504=5,VLOOKUP(H504,[1]Film_Workers!$B$2:$BD$55,18,FALSE),D504=6,VLOOKUP(H504,[1]Film_Workers!$B$2:$BD$55,19,FALSE),D504=7,VLOOKUP(H504,[1]Film_Workers!$B$2:$BD$55,20,FALSE),D504=8,VLOOKUP(H504,[1]Film_Workers!$B$2:$BD$55,21,FALSE),D504=9,VLOOKUP(H504,[1]Film_Workers!$B$2:$BD$55,22,FALSE),D504=10,VLOOKUP(H504,[1]Film_Workers!$B$2:$BD$55,23,FALSE),D504=11,VLOOKUP(H504,[1]Film_Workers!$B$2:$BD$55,24,FALSE),D504=12,VLOOKUP(H504,[1]Film_Workers!$B$2:$BD$55,25,FALSE)),C504=2016,_xlfn.IFS(D504=1,VLOOKUP(H504,[1]Film_Workers!$B$2:$BD$55,26,FALSE),D504=2,VLOOKUP(H504,[1]Film_Workers!$B$2:$BD$55,27,FALSE),D504=3,VLOOKUP(H504,[1]Film_Workers!$B$2:$BD$55,28,FALSE),D504=4,VLOOKUP(H504,[1]Film_Workers!$B$2:$BD$55,29,FALSE),D504=5,VLOOKUP(H504,[1]Film_Workers!$B$2:$BD$55,30,FALSE),D504=6,VLOOKUP(H504,[1]Film_Workers!$B$2:$BD$55,31,FALSE),D504=7,VLOOKUP(H504,[1]Film_Workers!$B$2:$BD$55,32,FALSE),D504=8,VLOOKUP(H504,[1]Film_Workers!$B$2:$BD$55,33,FALSE),D504=9,VLOOKUP(H504,[1]Film_Workers!$B$2:$BD$55,34,FALSE),D504=10,VLOOKUP(H504,[1]Film_Workers!$B$2:$BD$55,35,FALSE),D504=11,VLOOKUP(H504,[1]Film_Workers!$B$2:$BD$55,36,FALSE),D504=12,VLOOKUP(H504,[1]Film_Workers!$B$2:$BD$55,37,FALSE)),C504=2017,_xlfn.IFS(D504=1,VLOOKUP(H504,[1]Film_Workers!$B$2:$BD$55,38,FALSE),D504=2,VLOOKUP(H504,[1]Film_Workers!$B$2:$BD$55,39,FALSE),D504=3,VLOOKUP(H504,[1]Film_Workers!$B$2:$BD$55,40,FALSE),D504=4,VLOOKUP(H504,[1]Film_Workers!$B$2:$BD$55,41,FALSE),D504=5,VLOOKUP(H504,[1]Film_Workers!$B$2:$BD$55,42,FALSE),D504=6,VLOOKUP(H504,[1]Film_Workers!$B$2:$BD$55,43,FALSE),D504=7,VLOOKUP(H504,[1]Film_Workers!$B$2:$BD$55,43,FALSE),D504=8,VLOOKUP(H504,[1]Film_Workers!$B$2:$BD$55,44,FALSE),D504=9,VLOOKUP(H504,[1]Film_Workers!$B$2:$BD$55,45,FALSE),D504=10,VLOOKUP(H504,[1]Film_Workers!$B$2:$BD$55,46,FALSE),D504=11,VLOOKUP(H504,[1]Film_Workers!$B$2:$BD$55,47,FALSE),D504=12,VLOOKUP(H504,[1]Film_Workers!$B$2:$BD$55,48)),C504=2018,_xlfn.IFS(D504=1,VLOOKUP(H504,[1]Film_Workers!$B$2:$BD$55,49,FALSE),D504=2,VLOOKUP(H504,[1]Film_Workers!$B$2:$BD$55,50,FALSE),D504=3,VLOOKUP(H504,[1]Film_Workers!$B$2:$BD$55,51,FALSE),D504=4,VLOOKUP(H504,[1]Film_Workers!$B$2:$BD$55,52,FALSE),D504=5,VLOOKUP(H504,[1]Film_Workers!$B$2:$BD$55,53,FALSE),D504=6,VLOOKUP(H504,[1]Film_Workers!$B$2:$BD$55,54)))</f>
        <v>0</v>
      </c>
      <c r="W504">
        <f>_xlfn.IFS(C504=2014,_xlfn.IFS(D504=1,VLOOKUP(H504,[1]Priv_Workers!$B$2:$BD$55,2,FALSE),D504=2,VLOOKUP(H504,[1]Priv_Workers!$B$2:$BD$55,3,FALSE),D504=3,VLOOKUP(H504,[1]Priv_Workers!$B$2:$BD$55,4,FALSE),D504=4,VLOOKUP(H504,[1]Priv_Workers!$B$2:$BD$55,5,FALSE),D504=5,VLOOKUP(H504,[1]Priv_Workers!$B$2:$BD$55,6,FALSE),D504=6,VLOOKUP(H504,[1]Priv_Workers!$B$2:$BD$55,7,FALSE),D504=7,VLOOKUP(H504,[1]Priv_Workers!$B$2:$BD$55,8,FALSE),D504=8,VLOOKUP(H504,[1]Priv_Workers!$B$2:$BD$55,9,FALSE),D504=9,VLOOKUP(H504,[1]Priv_Workers!$B$2:$BD$55,10,FALSE),D504=10,VLOOKUP(H504,[1]Priv_Workers!$B$2:$BD$55,11,FALSE),D504=11,VLOOKUP(H504,[1]Priv_Workers!$B$2:$BD$55,12,FALSE),D504=12,VLOOKUP(H504,[1]Priv_Workers!$B$2:$BD$55,13,FALSE)),C504=2015,_xlfn.IFS(D504=1,VLOOKUP(H504,[1]Priv_Workers!$B$2:$BD$55,14,FALSE),D504=2,VLOOKUP(H504,[1]Priv_Workers!$B$2:$BD$55,15,FALSE),D504=3,VLOOKUP(H504,[1]Priv_Workers!$B$2:$BD$55,16,FALSE),D504=4,VLOOKUP(H504,[1]Priv_Workers!$B$2:$BD$55,17,FALSE),D504=5,VLOOKUP(H504,[1]Priv_Workers!$B$2:$BD$55,18,FALSE),D504=6,VLOOKUP(H504,[1]Priv_Workers!$B$2:$BD$55,19,FALSE),D504=7,VLOOKUP(H504,[1]Priv_Workers!$B$2:$BD$55,20,FALSE),D504=8,VLOOKUP(H504,[1]Priv_Workers!$B$2:$BD$55,21,FALSE),D504=9,VLOOKUP(H504,[1]Priv_Workers!$B$2:$BD$55,22,FALSE),D504=10,VLOOKUP(H504,[1]Priv_Workers!$B$2:$BD$55,23,FALSE),D504=11,VLOOKUP(H504,[1]Priv_Workers!$B$2:$BD$55,24,FALSE),D504=12,VLOOKUP(H504,[1]Priv_Workers!$B$2:$BD$55,25,FALSE)),C504=2016,_xlfn.IFS(D504=1,VLOOKUP(H504,[1]Priv_Workers!$B$2:$BD$55,26,FALSE),D504=2,VLOOKUP(H504,[1]Priv_Workers!$B$2:$BD$55,27,FALSE),D504=3,VLOOKUP(H504,[1]Priv_Workers!$B$2:$BD$55,28,FALSE),D504=4,VLOOKUP(H504,[1]Priv_Workers!$B$2:$BD$55,29,FALSE),D504=5,VLOOKUP(H504,[1]Priv_Workers!$B$2:$BD$55,30,FALSE),D504=6,VLOOKUP(H504,[1]Priv_Workers!$B$2:$BD$55,31,FALSE),D504=7,VLOOKUP(H504,[1]Priv_Workers!$B$2:$BD$55,32,FALSE),D504=8,VLOOKUP(H504,[1]Priv_Workers!$B$2:$BD$55,33,FALSE),D504=9,VLOOKUP(H504,[1]Priv_Workers!$B$2:$BD$55,34,FALSE),D504=10,VLOOKUP(H504,[1]Priv_Workers!$B$2:$BD$55,35,FALSE),D504=11,VLOOKUP(H504,[1]Priv_Workers!$B$2:$BD$55,36,FALSE),D504=12,VLOOKUP(H504,[1]Priv_Workers!$B$2:$BD$55,37,FALSE)),C504=2017,_xlfn.IFS(D504=1,VLOOKUP(H504,[1]Priv_Workers!$B$2:$BD$55,38,FALSE),D504=2,VLOOKUP(H504,[1]Priv_Workers!$B$2:$BD$55,39,FALSE),D504=3,VLOOKUP(H504,[1]Priv_Workers!$B$2:$BD$55,40,FALSE),D504=4,VLOOKUP(H504,[1]Priv_Workers!$B$2:$BD$55,41,FALSE),D504=5,VLOOKUP(H504,[1]Priv_Workers!$B$2:$BD$55,42,FALSE),D504=6,VLOOKUP(H504,[1]Priv_Workers!$B$2:$BD$55,43,FALSE),D504=7,VLOOKUP(H504,[1]Priv_Workers!$B$2:$BD$55,43,FALSE),D504=8,VLOOKUP(H504,[1]Priv_Workers!$B$2:$BD$55,44,FALSE),D504=9,VLOOKUP(H504,[1]Priv_Workers!$B$2:$BD$55,45,FALSE),D504=10,VLOOKUP(H504,[1]Priv_Workers!$B$2:$BD$55,46,FALSE),D504=11,VLOOKUP(H504,[1]Priv_Workers!$B$2:$BD$55,47,FALSE),D504=12,VLOOKUP(H504,[1]Priv_Workers!$B$2:$BD$55,48)),C504=2018,_xlfn.IFS(D504=1,VLOOKUP(H504,[1]Priv_Workers!$B$2:$BD$55,49,FALSE),D504=2,VLOOKUP(H504,[1]Priv_Workers!$B$2:$BD$55,50,FALSE),D504=3,VLOOKUP(H504,[1]Priv_Workers!$B$2:$BD$55,51,FALSE),D504=4,VLOOKUP(H504,[1]Priv_Workers!$B$2:$BD$55,52,FALSE),D504=5,VLOOKUP(H504,[1]Priv_Workers!$B$2:$BD$55,53,FALSE),D504=6,VLOOKUP(H504,[1]Priv_Workers!$B$2:$BD$55,54)))</f>
        <v>0</v>
      </c>
      <c r="X504" s="3" t="e">
        <f t="shared" si="59"/>
        <v>#DIV/0!</v>
      </c>
      <c r="Y504" s="2">
        <f>_xlfn.IFS(C504=2014, _xlfn.IFS(E504=1, VLOOKUP(H504, [1]Wage_Info!$B$2:$AH$55, 2, FALSE), E504=2, VLOOKUP(H504, [1]Wage_Info!$B$2:$AH$55, 3, FALSE), E504=3, VLOOKUP(H504, [1]Wage_Info!$B$2:$AH$55, 4, FALSE), E504=4, VLOOKUP(H504, [1]Wage_Info!$B$2:$AH$55, 5, FALSE)), C504=2015, _xlfn.IFS(E504=1, VLOOKUP(H504, [1]Wage_Info!$B$2:$AH$55, 6, FALSE), E504=2, VLOOKUP(H504, [1]Wage_Info!$B$2:$AH$55, 7, FALSE), E504=3, VLOOKUP(H504, [1]Wage_Info!$B$2:$AH$55, 8, FALSE), E504=4, VLOOKUP(H504, [1]Wage_Info!$B$2:$AH$55, 9, FALSE)), C504=2016, _xlfn.IFS(E504=1, VLOOKUP(H504, [1]Wage_Info!$B$2:$AH$55, 10, FALSE), E504=2, VLOOKUP(H504, [1]Wage_Info!$B$2:$AH$55, 11, FALSE), E504=3, VLOOKUP(H504, [1]Wage_Info!$B$2:$AH$55, 12, FALSE), E504=4, VLOOKUP(H504, [1]Wage_Info!$B$2:$AH$55, 13, FALSE)), C504=2017, _xlfn.IFS(E504=1, VLOOKUP(H504, [1]Wage_Info!$B$2:$AH$55, 14, FALSE), E504=2, VLOOKUP(H504, [1]Wage_Info!$B$2:$AH$55, 15, FALSE), E504=3, VLOOKUP(H504, [1]Wage_Info!$B$2:$AH$55, 16, FALSE), E504=4, VLOOKUP(H504, [1]Wage_Info!$B$2:$AH$55, 17, FALSE)), C504 = 2018, _xlfn.IFS(E504=1, VLOOKUP(H504, [1]Wage_Info!$B$2:$AH$55, 18, FALSE), E504=3, VLOOKUP(H504, [1]Wage_Info!$B$2:$AH$55, 19, FALSE)))</f>
        <v>0</v>
      </c>
      <c r="Z504" s="2">
        <f>_xlfn.IFS(C504=2014, _xlfn.IFS(E504=1, VLOOKUP(H504, [1]Wage_Info!$B$2:$AL$55, 20, FALSE), E504=2, VLOOKUP(H504, [1]Wage_Info!$B$2:$AL$55, 21, FALSE), E504=3, VLOOKUP(H504, [1]Wage_Info!$B$2:$AL$55, 22, FALSE), E504=4, VLOOKUP(H504, [1]Wage_Info!$B$2:$AL$55, 23, FALSE)), C504=2015, _xlfn.IFS(E504=1, VLOOKUP(H504, [1]Wage_Info!$B$2:$AL$55, 24, FALSE), E504=2, VLOOKUP(H504, [1]Wage_Info!$B$2:$AL$55, 25, FALSE), E504=3, VLOOKUP(H504, [1]Wage_Info!$B$2:$AL$55, 26, FALSE), E504=4, VLOOKUP(H504, [1]Wage_Info!$B$2:$AL$55, 27, FALSE)), C504=2016, _xlfn.IFS(E504=1, VLOOKUP(H504, [1]Wage_Info!$B$2:$AL$55, 28, FALSE), E504=2, VLOOKUP(H504, [1]Wage_Info!$B$2:$AL$55, 29, FALSE), E504=3, VLOOKUP(H504, [1]Wage_Info!$B$2:$AL$55, 30, FALSE), E504=4, VLOOKUP(H504, [1]Wage_Info!$B$2:$AL$55, 31, FALSE)), C504=2017, _xlfn.IFS(E504=1, VLOOKUP(H504, [1]Wage_Info!$B$2:$AL$55, 32, FALSE), E504=2, VLOOKUP(H504, [1]Wage_Info!$B$2:$AL$55, 33, FALSE), E504=3, VLOOKUP(H504, [1]Wage_Info!$B$2:$AL$55, 34, FALSE), E504=4, VLOOKUP(H504, [1]Wage_Info!$B$2:$AL$55, 35, FALSE)), C504 = 2018, _xlfn.IFS(E504=1, VLOOKUP(H504, [1]Wage_Info!$B$2:$AL$55, 36, FALSE), E504=2, VLOOKUP(H504, [1]Wage_Info!$B$2:$AL$55, 37, FALSE)))</f>
        <v>0</v>
      </c>
      <c r="AA504" s="4" t="e">
        <f t="shared" si="60"/>
        <v>#DIV/0!</v>
      </c>
      <c r="AB504">
        <f>[1]Key!C504</f>
        <v>1</v>
      </c>
      <c r="AC504">
        <f t="shared" si="61"/>
        <v>0</v>
      </c>
      <c r="AD504">
        <f t="shared" si="62"/>
        <v>0</v>
      </c>
      <c r="AE504">
        <f t="shared" si="63"/>
        <v>0</v>
      </c>
      <c r="AF504">
        <f>[1]Key!D504</f>
        <v>0</v>
      </c>
    </row>
    <row r="505" spans="1:32" x14ac:dyDescent="0.3">
      <c r="A505">
        <v>504</v>
      </c>
      <c r="B505">
        <v>48</v>
      </c>
      <c r="C505">
        <v>2017</v>
      </c>
      <c r="D505">
        <v>4</v>
      </c>
      <c r="E505">
        <f t="shared" si="56"/>
        <v>2</v>
      </c>
      <c r="F505">
        <v>2018</v>
      </c>
      <c r="G505" t="s">
        <v>65</v>
      </c>
      <c r="H505" s="1">
        <f>VALUE(IF(G505="foreign",53,SUBSTITUTE(G505,G505,VLOOKUP(G505,[1]Key!$G$2:$H$55,2,))))</f>
        <v>11</v>
      </c>
      <c r="I505" t="s">
        <v>47</v>
      </c>
      <c r="J505">
        <f>VALUE(_xlfn.IFS(I505="foreign",53,I505="fictional",54, I505="unspecified", 55, NOT(OR(I505="foreign",I505="fictional")),SUBSTITUTE(I505,I505,VLOOKUP(I505,[1]Key!$G$2:$H$55,2,))))</f>
        <v>55</v>
      </c>
      <c r="K505">
        <f t="shared" si="57"/>
        <v>0</v>
      </c>
      <c r="L505">
        <f>VLOOKUP(H505, [1]Key!$H$2:$K$54, 2)</f>
        <v>5</v>
      </c>
      <c r="M505">
        <f>VLOOKUP(J505, [1]Key!$H$2:$K$54, 2)</f>
        <v>0</v>
      </c>
      <c r="N505">
        <f>VLOOKUP("*"&amp;G505&amp;"*",[1]Key!$N$2:$O$6,2,FALSE)</f>
        <v>3</v>
      </c>
      <c r="O505">
        <f>VLOOKUP("*"&amp;G505&amp;"*",[1]Key!$R$2:$S$11,2,FALSE)</f>
        <v>7</v>
      </c>
      <c r="P505">
        <v>3502</v>
      </c>
      <c r="Q505" s="2">
        <v>37000000</v>
      </c>
      <c r="R505" t="s">
        <v>37</v>
      </c>
      <c r="S505">
        <f>VLOOKUP(R505, [1]Key!$U$2:$V$27, 2, FALSE)</f>
        <v>3</v>
      </c>
      <c r="T505">
        <f t="shared" si="58"/>
        <v>0</v>
      </c>
      <c r="U505">
        <f>_xlfn.IFS(C505=2018, VLOOKUP(H505, '[1]State Pop'!$B$2:$G$55,6),C505=2017, VLOOKUP(H505, '[1]State Pop'!$B$2:$F$55,5),C505=2016, VLOOKUP(H505, '[1]State Pop'!$B$2:$F$55,4), C505=2015, VLOOKUP(H505, '[1]State Pop'!$B$2:$F$55,3), C505=2014, VLOOKUP(H505, '[1]State Pop'!$B$2:$F$55,2))</f>
        <v>10429379</v>
      </c>
      <c r="V505">
        <f>_xlfn.IFS(C505=2014,_xlfn.IFS(D505=1,VLOOKUP(H505,[1]Film_Workers!$B$2:$BD$55,2,FALSE),D505=2,VLOOKUP(H505,[1]Film_Workers!$B$2:$BD$55,3,FALSE),D505=3,VLOOKUP(H505,[1]Film_Workers!$B$2:$BD$55,4,FALSE),D505=4,VLOOKUP(H505,[1]Film_Workers!$B$2:$BD$55,5,FALSE),D505=5,VLOOKUP(H505,[1]Film_Workers!$B$2:$BD$55,6,FALSE),D505=6,VLOOKUP(H505,[1]Film_Workers!$B$2:$BD$55,7,FALSE),D505=7,VLOOKUP(H505,[1]Film_Workers!$B$2:$BD$55,8,FALSE),D505=8,VLOOKUP(H505,[1]Film_Workers!$B$2:$BD$55,9,FALSE),D505=9,VLOOKUP(H505,[1]Film_Workers!$B$2:$BD$55,10,FALSE),D505=10,VLOOKUP(H505,[1]Film_Workers!$B$2:$BD$55,11,FALSE),D505=11,VLOOKUP(H505,[1]Film_Workers!$B$2:$BD$55,12,FALSE),D505=12,VLOOKUP(H505,[1]Film_Workers!$B$2:$BD$55,13,FALSE)),C505=2015,_xlfn.IFS(D505=1,VLOOKUP(H505,[1]Film_Workers!$B$2:$BD$55,14,FALSE),D505=2,VLOOKUP(H505,[1]Film_Workers!$B$2:$BD$55,15,FALSE),D505=3,VLOOKUP(H505,[1]Film_Workers!$B$2:$BD$55,16,FALSE),D505=4,VLOOKUP(H505,[1]Film_Workers!$B$2:$BD$55,17,FALSE),D505=5,VLOOKUP(H505,[1]Film_Workers!$B$2:$BD$55,18,FALSE),D505=6,VLOOKUP(H505,[1]Film_Workers!$B$2:$BD$55,19,FALSE),D505=7,VLOOKUP(H505,[1]Film_Workers!$B$2:$BD$55,20,FALSE),D505=8,VLOOKUP(H505,[1]Film_Workers!$B$2:$BD$55,21,FALSE),D505=9,VLOOKUP(H505,[1]Film_Workers!$B$2:$BD$55,22,FALSE),D505=10,VLOOKUP(H505,[1]Film_Workers!$B$2:$BD$55,23,FALSE),D505=11,VLOOKUP(H505,[1]Film_Workers!$B$2:$BD$55,24,FALSE),D505=12,VLOOKUP(H505,[1]Film_Workers!$B$2:$BD$55,25,FALSE)),C505=2016,_xlfn.IFS(D505=1,VLOOKUP(H505,[1]Film_Workers!$B$2:$BD$55,26,FALSE),D505=2,VLOOKUP(H505,[1]Film_Workers!$B$2:$BD$55,27,FALSE),D505=3,VLOOKUP(H505,[1]Film_Workers!$B$2:$BD$55,28,FALSE),D505=4,VLOOKUP(H505,[1]Film_Workers!$B$2:$BD$55,29,FALSE),D505=5,VLOOKUP(H505,[1]Film_Workers!$B$2:$BD$55,30,FALSE),D505=6,VLOOKUP(H505,[1]Film_Workers!$B$2:$BD$55,31,FALSE),D505=7,VLOOKUP(H505,[1]Film_Workers!$B$2:$BD$55,32,FALSE),D505=8,VLOOKUP(H505,[1]Film_Workers!$B$2:$BD$55,33,FALSE),D505=9,VLOOKUP(H505,[1]Film_Workers!$B$2:$BD$55,34,FALSE),D505=10,VLOOKUP(H505,[1]Film_Workers!$B$2:$BD$55,35,FALSE),D505=11,VLOOKUP(H505,[1]Film_Workers!$B$2:$BD$55,36,FALSE),D505=12,VLOOKUP(H505,[1]Film_Workers!$B$2:$BD$55,37,FALSE)),C505=2017,_xlfn.IFS(D505=1,VLOOKUP(H505,[1]Film_Workers!$B$2:$BD$55,38,FALSE),D505=2,VLOOKUP(H505,[1]Film_Workers!$B$2:$BD$55,39,FALSE),D505=3,VLOOKUP(H505,[1]Film_Workers!$B$2:$BD$55,40,FALSE),D505=4,VLOOKUP(H505,[1]Film_Workers!$B$2:$BD$55,41,FALSE),D505=5,VLOOKUP(H505,[1]Film_Workers!$B$2:$BD$55,42,FALSE),D505=6,VLOOKUP(H505,[1]Film_Workers!$B$2:$BD$55,43,FALSE),D505=7,VLOOKUP(H505,[1]Film_Workers!$B$2:$BD$55,43,FALSE),D505=8,VLOOKUP(H505,[1]Film_Workers!$B$2:$BD$55,44,FALSE),D505=9,VLOOKUP(H505,[1]Film_Workers!$B$2:$BD$55,45,FALSE),D505=10,VLOOKUP(H505,[1]Film_Workers!$B$2:$BD$55,46,FALSE),D505=11,VLOOKUP(H505,[1]Film_Workers!$B$2:$BD$55,47,FALSE),D505=12,VLOOKUP(H505,[1]Film_Workers!$B$2:$BD$55,48)),C505=2018,_xlfn.IFS(D505=1,VLOOKUP(H505,[1]Film_Workers!$B$2:$BD$55,49,FALSE),D505=2,VLOOKUP(H505,[1]Film_Workers!$B$2:$BD$55,50,FALSE),D505=3,VLOOKUP(H505,[1]Film_Workers!$B$2:$BD$55,51,FALSE),D505=4,VLOOKUP(H505,[1]Film_Workers!$B$2:$BD$55,52,FALSE),D505=5,VLOOKUP(H505,[1]Film_Workers!$B$2:$BD$55,53,FALSE),D505=6,VLOOKUP(H505,[1]Film_Workers!$B$2:$BD$55,54)))</f>
        <v>14013</v>
      </c>
      <c r="W505">
        <f>_xlfn.IFS(C505=2014,_xlfn.IFS(D505=1,VLOOKUP(H505,[1]Priv_Workers!$B$2:$BD$55,2,FALSE),D505=2,VLOOKUP(H505,[1]Priv_Workers!$B$2:$BD$55,3,FALSE),D505=3,VLOOKUP(H505,[1]Priv_Workers!$B$2:$BD$55,4,FALSE),D505=4,VLOOKUP(H505,[1]Priv_Workers!$B$2:$BD$55,5,FALSE),D505=5,VLOOKUP(H505,[1]Priv_Workers!$B$2:$BD$55,6,FALSE),D505=6,VLOOKUP(H505,[1]Priv_Workers!$B$2:$BD$55,7,FALSE),D505=7,VLOOKUP(H505,[1]Priv_Workers!$B$2:$BD$55,8,FALSE),D505=8,VLOOKUP(H505,[1]Priv_Workers!$B$2:$BD$55,9,FALSE),D505=9,VLOOKUP(H505,[1]Priv_Workers!$B$2:$BD$55,10,FALSE),D505=10,VLOOKUP(H505,[1]Priv_Workers!$B$2:$BD$55,11,FALSE),D505=11,VLOOKUP(H505,[1]Priv_Workers!$B$2:$BD$55,12,FALSE),D505=12,VLOOKUP(H505,[1]Priv_Workers!$B$2:$BD$55,13,FALSE)),C505=2015,_xlfn.IFS(D505=1,VLOOKUP(H505,[1]Priv_Workers!$B$2:$BD$55,14,FALSE),D505=2,VLOOKUP(H505,[1]Priv_Workers!$B$2:$BD$55,15,FALSE),D505=3,VLOOKUP(H505,[1]Priv_Workers!$B$2:$BD$55,16,FALSE),D505=4,VLOOKUP(H505,[1]Priv_Workers!$B$2:$BD$55,17,FALSE),D505=5,VLOOKUP(H505,[1]Priv_Workers!$B$2:$BD$55,18,FALSE),D505=6,VLOOKUP(H505,[1]Priv_Workers!$B$2:$BD$55,19,FALSE),D505=7,VLOOKUP(H505,[1]Priv_Workers!$B$2:$BD$55,20,FALSE),D505=8,VLOOKUP(H505,[1]Priv_Workers!$B$2:$BD$55,21,FALSE),D505=9,VLOOKUP(H505,[1]Priv_Workers!$B$2:$BD$55,22,FALSE),D505=10,VLOOKUP(H505,[1]Priv_Workers!$B$2:$BD$55,23,FALSE),D505=11,VLOOKUP(H505,[1]Priv_Workers!$B$2:$BD$55,24,FALSE),D505=12,VLOOKUP(H505,[1]Priv_Workers!$B$2:$BD$55,25,FALSE)),C505=2016,_xlfn.IFS(D505=1,VLOOKUP(H505,[1]Priv_Workers!$B$2:$BD$55,26,FALSE),D505=2,VLOOKUP(H505,[1]Priv_Workers!$B$2:$BD$55,27,FALSE),D505=3,VLOOKUP(H505,[1]Priv_Workers!$B$2:$BD$55,28,FALSE),D505=4,VLOOKUP(H505,[1]Priv_Workers!$B$2:$BD$55,29,FALSE),D505=5,VLOOKUP(H505,[1]Priv_Workers!$B$2:$BD$55,30,FALSE),D505=6,VLOOKUP(H505,[1]Priv_Workers!$B$2:$BD$55,31,FALSE),D505=7,VLOOKUP(H505,[1]Priv_Workers!$B$2:$BD$55,32,FALSE),D505=8,VLOOKUP(H505,[1]Priv_Workers!$B$2:$BD$55,33,FALSE),D505=9,VLOOKUP(H505,[1]Priv_Workers!$B$2:$BD$55,34,FALSE),D505=10,VLOOKUP(H505,[1]Priv_Workers!$B$2:$BD$55,35,FALSE),D505=11,VLOOKUP(H505,[1]Priv_Workers!$B$2:$BD$55,36,FALSE),D505=12,VLOOKUP(H505,[1]Priv_Workers!$B$2:$BD$55,37,FALSE)),C505=2017,_xlfn.IFS(D505=1,VLOOKUP(H505,[1]Priv_Workers!$B$2:$BD$55,38,FALSE),D505=2,VLOOKUP(H505,[1]Priv_Workers!$B$2:$BD$55,39,FALSE),D505=3,VLOOKUP(H505,[1]Priv_Workers!$B$2:$BD$55,40,FALSE),D505=4,VLOOKUP(H505,[1]Priv_Workers!$B$2:$BD$55,41,FALSE),D505=5,VLOOKUP(H505,[1]Priv_Workers!$B$2:$BD$55,42,FALSE),D505=6,VLOOKUP(H505,[1]Priv_Workers!$B$2:$BD$55,43,FALSE),D505=7,VLOOKUP(H505,[1]Priv_Workers!$B$2:$BD$55,43,FALSE),D505=8,VLOOKUP(H505,[1]Priv_Workers!$B$2:$BD$55,44,FALSE),D505=9,VLOOKUP(H505,[1]Priv_Workers!$B$2:$BD$55,45,FALSE),D505=10,VLOOKUP(H505,[1]Priv_Workers!$B$2:$BD$55,46,FALSE),D505=11,VLOOKUP(H505,[1]Priv_Workers!$B$2:$BD$55,47,FALSE),D505=12,VLOOKUP(H505,[1]Priv_Workers!$B$2:$BD$55,48)),C505=2018,_xlfn.IFS(D505=1,VLOOKUP(H505,[1]Priv_Workers!$B$2:$BD$55,49,FALSE),D505=2,VLOOKUP(H505,[1]Priv_Workers!$B$2:$BD$55,50,FALSE),D505=3,VLOOKUP(H505,[1]Priv_Workers!$B$2:$BD$55,51,FALSE),D505=4,VLOOKUP(H505,[1]Priv_Workers!$B$2:$BD$55,52,FALSE),D505=5,VLOOKUP(H505,[1]Priv_Workers!$B$2:$BD$55,53,FALSE),D505=6,VLOOKUP(H505,[1]Priv_Workers!$B$2:$BD$55,54)))</f>
        <v>3678027</v>
      </c>
      <c r="X505" s="3">
        <f t="shared" si="59"/>
        <v>3.809923091918575E-3</v>
      </c>
      <c r="Y505" s="2">
        <f>_xlfn.IFS(C505=2014, _xlfn.IFS(E505=1, VLOOKUP(H505, [1]Wage_Info!$B$2:$AH$55, 2, FALSE), E505=2, VLOOKUP(H505, [1]Wage_Info!$B$2:$AH$55, 3, FALSE), E505=3, VLOOKUP(H505, [1]Wage_Info!$B$2:$AH$55, 4, FALSE), E505=4, VLOOKUP(H505, [1]Wage_Info!$B$2:$AH$55, 5, FALSE)), C505=2015, _xlfn.IFS(E505=1, VLOOKUP(H505, [1]Wage_Info!$B$2:$AH$55, 6, FALSE), E505=2, VLOOKUP(H505, [1]Wage_Info!$B$2:$AH$55, 7, FALSE), E505=3, VLOOKUP(H505, [1]Wage_Info!$B$2:$AH$55, 8, FALSE), E505=4, VLOOKUP(H505, [1]Wage_Info!$B$2:$AH$55, 9, FALSE)), C505=2016, _xlfn.IFS(E505=1, VLOOKUP(H505, [1]Wage_Info!$B$2:$AH$55, 10, FALSE), E505=2, VLOOKUP(H505, [1]Wage_Info!$B$2:$AH$55, 11, FALSE), E505=3, VLOOKUP(H505, [1]Wage_Info!$B$2:$AH$55, 12, FALSE), E505=4, VLOOKUP(H505, [1]Wage_Info!$B$2:$AH$55, 13, FALSE)), C505=2017, _xlfn.IFS(E505=1, VLOOKUP(H505, [1]Wage_Info!$B$2:$AH$55, 14, FALSE), E505=2, VLOOKUP(H505, [1]Wage_Info!$B$2:$AH$55, 15, FALSE), E505=3, VLOOKUP(H505, [1]Wage_Info!$B$2:$AH$55, 16, FALSE), E505=4, VLOOKUP(H505, [1]Wage_Info!$B$2:$AH$55, 17, FALSE)), C505 = 2018, _xlfn.IFS(E505=1, VLOOKUP(H505, [1]Wage_Info!$B$2:$AH$55, 18, FALSE), E505=3, VLOOKUP(H505, [1]Wage_Info!$B$2:$AH$55, 19, FALSE)))</f>
        <v>238711048</v>
      </c>
      <c r="Z505" s="2">
        <f>_xlfn.IFS(C505=2014, _xlfn.IFS(E505=1, VLOOKUP(H505, [1]Wage_Info!$B$2:$AL$55, 20, FALSE), E505=2, VLOOKUP(H505, [1]Wage_Info!$B$2:$AL$55, 21, FALSE), E505=3, VLOOKUP(H505, [1]Wage_Info!$B$2:$AL$55, 22, FALSE), E505=4, VLOOKUP(H505, [1]Wage_Info!$B$2:$AL$55, 23, FALSE)), C505=2015, _xlfn.IFS(E505=1, VLOOKUP(H505, [1]Wage_Info!$B$2:$AL$55, 24, FALSE), E505=2, VLOOKUP(H505, [1]Wage_Info!$B$2:$AL$55, 25, FALSE), E505=3, VLOOKUP(H505, [1]Wage_Info!$B$2:$AL$55, 26, FALSE), E505=4, VLOOKUP(H505, [1]Wage_Info!$B$2:$AL$55, 27, FALSE)), C505=2016, _xlfn.IFS(E505=1, VLOOKUP(H505, [1]Wage_Info!$B$2:$AL$55, 28, FALSE), E505=2, VLOOKUP(H505, [1]Wage_Info!$B$2:$AL$55, 29, FALSE), E505=3, VLOOKUP(H505, [1]Wage_Info!$B$2:$AL$55, 30, FALSE), E505=4, VLOOKUP(H505, [1]Wage_Info!$B$2:$AL$55, 31, FALSE)), C505=2017, _xlfn.IFS(E505=1, VLOOKUP(H505, [1]Wage_Info!$B$2:$AL$55, 32, FALSE), E505=2, VLOOKUP(H505, [1]Wage_Info!$B$2:$AL$55, 33, FALSE), E505=3, VLOOKUP(H505, [1]Wage_Info!$B$2:$AL$55, 34, FALSE), E505=4, VLOOKUP(H505, [1]Wage_Info!$B$2:$AL$55, 35, FALSE)), C505 = 2018, _xlfn.IFS(E505=1, VLOOKUP(H505, [1]Wage_Info!$B$2:$AL$55, 36, FALSE), E505=2, VLOOKUP(H505, [1]Wage_Info!$B$2:$AL$55, 37, FALSE)))</f>
        <v>46315728091</v>
      </c>
      <c r="AA505" s="4">
        <f t="shared" si="60"/>
        <v>5.1539953669946939E-3</v>
      </c>
      <c r="AB505">
        <f>[1]Key!C505</f>
        <v>1</v>
      </c>
      <c r="AC505">
        <f t="shared" si="61"/>
        <v>0</v>
      </c>
      <c r="AD505">
        <f t="shared" si="62"/>
        <v>0</v>
      </c>
      <c r="AE505">
        <f t="shared" si="63"/>
        <v>0</v>
      </c>
      <c r="AF505">
        <f>[1]Key!D505</f>
        <v>0</v>
      </c>
    </row>
    <row r="506" spans="1:32" x14ac:dyDescent="0.3">
      <c r="A506">
        <v>505</v>
      </c>
      <c r="B506">
        <v>49</v>
      </c>
      <c r="C506">
        <v>2017</v>
      </c>
      <c r="D506">
        <v>7</v>
      </c>
      <c r="E506">
        <f t="shared" si="56"/>
        <v>3</v>
      </c>
      <c r="F506">
        <v>2018</v>
      </c>
      <c r="G506" t="s">
        <v>72</v>
      </c>
      <c r="H506" s="1">
        <f>VALUE(IF(G506="foreign",53,SUBSTITUTE(G506,G506,VLOOKUP(G506,[1]Key!$G$2:$H$55,2,))))</f>
        <v>22</v>
      </c>
      <c r="I506" t="s">
        <v>64</v>
      </c>
      <c r="J506">
        <f>VALUE(_xlfn.IFS(I506="foreign",53,I506="fictional",54, I506="unspecified", 55, NOT(OR(I506="foreign",I506="fictional")),SUBSTITUTE(I506,I506,VLOOKUP(I506,[1]Key!$G$2:$H$55,2,))))</f>
        <v>33</v>
      </c>
      <c r="K506">
        <f t="shared" si="57"/>
        <v>0</v>
      </c>
      <c r="L506">
        <f>VLOOKUP(H506, [1]Key!$H$2:$K$54, 2)</f>
        <v>4</v>
      </c>
      <c r="M506">
        <f>VLOOKUP(J506, [1]Key!$H$2:$K$54, 2)</f>
        <v>3</v>
      </c>
      <c r="N506">
        <f>VLOOKUP("*"&amp;G506&amp;"*",[1]Key!$N$2:$O$6,2,FALSE)</f>
        <v>2</v>
      </c>
      <c r="O506">
        <f>VLOOKUP("*"&amp;G506&amp;"*",[1]Key!$R$2:$S$11,2,FALSE)</f>
        <v>5</v>
      </c>
      <c r="P506">
        <v>3440</v>
      </c>
      <c r="Q506" s="2">
        <v>32000000</v>
      </c>
      <c r="R506" t="s">
        <v>67</v>
      </c>
      <c r="S506">
        <f>VLOOKUP(R506, [1]Key!$U$2:$V$27, 2, FALSE)</f>
        <v>9</v>
      </c>
      <c r="T506">
        <f t="shared" si="58"/>
        <v>1</v>
      </c>
      <c r="U506">
        <f>_xlfn.IFS(C506=2018, VLOOKUP(H506, '[1]State Pop'!$B$2:$G$55,6),C506=2017, VLOOKUP(H506, '[1]State Pop'!$B$2:$F$55,5),C506=2016, VLOOKUP(H506, '[1]State Pop'!$B$2:$F$55,4), C506=2015, VLOOKUP(H506, '[1]State Pop'!$B$2:$F$55,3), C506=2014, VLOOKUP(H506, '[1]State Pop'!$B$2:$F$55,2))</f>
        <v>6859819</v>
      </c>
      <c r="V506">
        <f>_xlfn.IFS(C506=2014,_xlfn.IFS(D506=1,VLOOKUP(H506,[1]Film_Workers!$B$2:$BD$55,2,FALSE),D506=2,VLOOKUP(H506,[1]Film_Workers!$B$2:$BD$55,3,FALSE),D506=3,VLOOKUP(H506,[1]Film_Workers!$B$2:$BD$55,4,FALSE),D506=4,VLOOKUP(H506,[1]Film_Workers!$B$2:$BD$55,5,FALSE),D506=5,VLOOKUP(H506,[1]Film_Workers!$B$2:$BD$55,6,FALSE),D506=6,VLOOKUP(H506,[1]Film_Workers!$B$2:$BD$55,7,FALSE),D506=7,VLOOKUP(H506,[1]Film_Workers!$B$2:$BD$55,8,FALSE),D506=8,VLOOKUP(H506,[1]Film_Workers!$B$2:$BD$55,9,FALSE),D506=9,VLOOKUP(H506,[1]Film_Workers!$B$2:$BD$55,10,FALSE),D506=10,VLOOKUP(H506,[1]Film_Workers!$B$2:$BD$55,11,FALSE),D506=11,VLOOKUP(H506,[1]Film_Workers!$B$2:$BD$55,12,FALSE),D506=12,VLOOKUP(H506,[1]Film_Workers!$B$2:$BD$55,13,FALSE)),C506=2015,_xlfn.IFS(D506=1,VLOOKUP(H506,[1]Film_Workers!$B$2:$BD$55,14,FALSE),D506=2,VLOOKUP(H506,[1]Film_Workers!$B$2:$BD$55,15,FALSE),D506=3,VLOOKUP(H506,[1]Film_Workers!$B$2:$BD$55,16,FALSE),D506=4,VLOOKUP(H506,[1]Film_Workers!$B$2:$BD$55,17,FALSE),D506=5,VLOOKUP(H506,[1]Film_Workers!$B$2:$BD$55,18,FALSE),D506=6,VLOOKUP(H506,[1]Film_Workers!$B$2:$BD$55,19,FALSE),D506=7,VLOOKUP(H506,[1]Film_Workers!$B$2:$BD$55,20,FALSE),D506=8,VLOOKUP(H506,[1]Film_Workers!$B$2:$BD$55,21,FALSE),D506=9,VLOOKUP(H506,[1]Film_Workers!$B$2:$BD$55,22,FALSE),D506=10,VLOOKUP(H506,[1]Film_Workers!$B$2:$BD$55,23,FALSE),D506=11,VLOOKUP(H506,[1]Film_Workers!$B$2:$BD$55,24,FALSE),D506=12,VLOOKUP(H506,[1]Film_Workers!$B$2:$BD$55,25,FALSE)),C506=2016,_xlfn.IFS(D506=1,VLOOKUP(H506,[1]Film_Workers!$B$2:$BD$55,26,FALSE),D506=2,VLOOKUP(H506,[1]Film_Workers!$B$2:$BD$55,27,FALSE),D506=3,VLOOKUP(H506,[1]Film_Workers!$B$2:$BD$55,28,FALSE),D506=4,VLOOKUP(H506,[1]Film_Workers!$B$2:$BD$55,29,FALSE),D506=5,VLOOKUP(H506,[1]Film_Workers!$B$2:$BD$55,30,FALSE),D506=6,VLOOKUP(H506,[1]Film_Workers!$B$2:$BD$55,31,FALSE),D506=7,VLOOKUP(H506,[1]Film_Workers!$B$2:$BD$55,32,FALSE),D506=8,VLOOKUP(H506,[1]Film_Workers!$B$2:$BD$55,33,FALSE),D506=9,VLOOKUP(H506,[1]Film_Workers!$B$2:$BD$55,34,FALSE),D506=10,VLOOKUP(H506,[1]Film_Workers!$B$2:$BD$55,35,FALSE),D506=11,VLOOKUP(H506,[1]Film_Workers!$B$2:$BD$55,36,FALSE),D506=12,VLOOKUP(H506,[1]Film_Workers!$B$2:$BD$55,37,FALSE)),C506=2017,_xlfn.IFS(D506=1,VLOOKUP(H506,[1]Film_Workers!$B$2:$BD$55,38,FALSE),D506=2,VLOOKUP(H506,[1]Film_Workers!$B$2:$BD$55,39,FALSE),D506=3,VLOOKUP(H506,[1]Film_Workers!$B$2:$BD$55,40,FALSE),D506=4,VLOOKUP(H506,[1]Film_Workers!$B$2:$BD$55,41,FALSE),D506=5,VLOOKUP(H506,[1]Film_Workers!$B$2:$BD$55,42,FALSE),D506=6,VLOOKUP(H506,[1]Film_Workers!$B$2:$BD$55,43,FALSE),D506=7,VLOOKUP(H506,[1]Film_Workers!$B$2:$BD$55,43,FALSE),D506=8,VLOOKUP(H506,[1]Film_Workers!$B$2:$BD$55,44,FALSE),D506=9,VLOOKUP(H506,[1]Film_Workers!$B$2:$BD$55,45,FALSE),D506=10,VLOOKUP(H506,[1]Film_Workers!$B$2:$BD$55,46,FALSE),D506=11,VLOOKUP(H506,[1]Film_Workers!$B$2:$BD$55,47,FALSE),D506=12,VLOOKUP(H506,[1]Film_Workers!$B$2:$BD$55,48)),C506=2018,_xlfn.IFS(D506=1,VLOOKUP(H506,[1]Film_Workers!$B$2:$BD$55,49,FALSE),D506=2,VLOOKUP(H506,[1]Film_Workers!$B$2:$BD$55,50,FALSE),D506=3,VLOOKUP(H506,[1]Film_Workers!$B$2:$BD$55,51,FALSE),D506=4,VLOOKUP(H506,[1]Film_Workers!$B$2:$BD$55,52,FALSE),D506=5,VLOOKUP(H506,[1]Film_Workers!$B$2:$BD$55,53,FALSE),D506=6,VLOOKUP(H506,[1]Film_Workers!$B$2:$BD$55,54)))</f>
        <v>2644</v>
      </c>
      <c r="W506">
        <f>_xlfn.IFS(C506=2014,_xlfn.IFS(D506=1,VLOOKUP(H506,[1]Priv_Workers!$B$2:$BD$55,2,FALSE),D506=2,VLOOKUP(H506,[1]Priv_Workers!$B$2:$BD$55,3,FALSE),D506=3,VLOOKUP(H506,[1]Priv_Workers!$B$2:$BD$55,4,FALSE),D506=4,VLOOKUP(H506,[1]Priv_Workers!$B$2:$BD$55,5,FALSE),D506=5,VLOOKUP(H506,[1]Priv_Workers!$B$2:$BD$55,6,FALSE),D506=6,VLOOKUP(H506,[1]Priv_Workers!$B$2:$BD$55,7,FALSE),D506=7,VLOOKUP(H506,[1]Priv_Workers!$B$2:$BD$55,8,FALSE),D506=8,VLOOKUP(H506,[1]Priv_Workers!$B$2:$BD$55,9,FALSE),D506=9,VLOOKUP(H506,[1]Priv_Workers!$B$2:$BD$55,10,FALSE),D506=10,VLOOKUP(H506,[1]Priv_Workers!$B$2:$BD$55,11,FALSE),D506=11,VLOOKUP(H506,[1]Priv_Workers!$B$2:$BD$55,12,FALSE),D506=12,VLOOKUP(H506,[1]Priv_Workers!$B$2:$BD$55,13,FALSE)),C506=2015,_xlfn.IFS(D506=1,VLOOKUP(H506,[1]Priv_Workers!$B$2:$BD$55,14,FALSE),D506=2,VLOOKUP(H506,[1]Priv_Workers!$B$2:$BD$55,15,FALSE),D506=3,VLOOKUP(H506,[1]Priv_Workers!$B$2:$BD$55,16,FALSE),D506=4,VLOOKUP(H506,[1]Priv_Workers!$B$2:$BD$55,17,FALSE),D506=5,VLOOKUP(H506,[1]Priv_Workers!$B$2:$BD$55,18,FALSE),D506=6,VLOOKUP(H506,[1]Priv_Workers!$B$2:$BD$55,19,FALSE),D506=7,VLOOKUP(H506,[1]Priv_Workers!$B$2:$BD$55,20,FALSE),D506=8,VLOOKUP(H506,[1]Priv_Workers!$B$2:$BD$55,21,FALSE),D506=9,VLOOKUP(H506,[1]Priv_Workers!$B$2:$BD$55,22,FALSE),D506=10,VLOOKUP(H506,[1]Priv_Workers!$B$2:$BD$55,23,FALSE),D506=11,VLOOKUP(H506,[1]Priv_Workers!$B$2:$BD$55,24,FALSE),D506=12,VLOOKUP(H506,[1]Priv_Workers!$B$2:$BD$55,25,FALSE)),C506=2016,_xlfn.IFS(D506=1,VLOOKUP(H506,[1]Priv_Workers!$B$2:$BD$55,26,FALSE),D506=2,VLOOKUP(H506,[1]Priv_Workers!$B$2:$BD$55,27,FALSE),D506=3,VLOOKUP(H506,[1]Priv_Workers!$B$2:$BD$55,28,FALSE),D506=4,VLOOKUP(H506,[1]Priv_Workers!$B$2:$BD$55,29,FALSE),D506=5,VLOOKUP(H506,[1]Priv_Workers!$B$2:$BD$55,30,FALSE),D506=6,VLOOKUP(H506,[1]Priv_Workers!$B$2:$BD$55,31,FALSE),D506=7,VLOOKUP(H506,[1]Priv_Workers!$B$2:$BD$55,32,FALSE),D506=8,VLOOKUP(H506,[1]Priv_Workers!$B$2:$BD$55,33,FALSE),D506=9,VLOOKUP(H506,[1]Priv_Workers!$B$2:$BD$55,34,FALSE),D506=10,VLOOKUP(H506,[1]Priv_Workers!$B$2:$BD$55,35,FALSE),D506=11,VLOOKUP(H506,[1]Priv_Workers!$B$2:$BD$55,36,FALSE),D506=12,VLOOKUP(H506,[1]Priv_Workers!$B$2:$BD$55,37,FALSE)),C506=2017,_xlfn.IFS(D506=1,VLOOKUP(H506,[1]Priv_Workers!$B$2:$BD$55,38,FALSE),D506=2,VLOOKUP(H506,[1]Priv_Workers!$B$2:$BD$55,39,FALSE),D506=3,VLOOKUP(H506,[1]Priv_Workers!$B$2:$BD$55,40,FALSE),D506=4,VLOOKUP(H506,[1]Priv_Workers!$B$2:$BD$55,41,FALSE),D506=5,VLOOKUP(H506,[1]Priv_Workers!$B$2:$BD$55,42,FALSE),D506=6,VLOOKUP(H506,[1]Priv_Workers!$B$2:$BD$55,43,FALSE),D506=7,VLOOKUP(H506,[1]Priv_Workers!$B$2:$BD$55,43,FALSE),D506=8,VLOOKUP(H506,[1]Priv_Workers!$B$2:$BD$55,44,FALSE),D506=9,VLOOKUP(H506,[1]Priv_Workers!$B$2:$BD$55,45,FALSE),D506=10,VLOOKUP(H506,[1]Priv_Workers!$B$2:$BD$55,46,FALSE),D506=11,VLOOKUP(H506,[1]Priv_Workers!$B$2:$BD$55,47,FALSE),D506=12,VLOOKUP(H506,[1]Priv_Workers!$B$2:$BD$55,48)),C506=2018,_xlfn.IFS(D506=1,VLOOKUP(H506,[1]Priv_Workers!$B$2:$BD$55,49,FALSE),D506=2,VLOOKUP(H506,[1]Priv_Workers!$B$2:$BD$55,50,FALSE),D506=3,VLOOKUP(H506,[1]Priv_Workers!$B$2:$BD$55,51,FALSE),D506=4,VLOOKUP(H506,[1]Priv_Workers!$B$2:$BD$55,52,FALSE),D506=5,VLOOKUP(H506,[1]Priv_Workers!$B$2:$BD$55,53,FALSE),D506=6,VLOOKUP(H506,[1]Priv_Workers!$B$2:$BD$55,54)))</f>
        <v>3175920</v>
      </c>
      <c r="X506" s="3">
        <f t="shared" si="59"/>
        <v>8.3251467291367543E-4</v>
      </c>
      <c r="Y506" s="2">
        <f>_xlfn.IFS(C506=2014, _xlfn.IFS(E506=1, VLOOKUP(H506, [1]Wage_Info!$B$2:$AH$55, 2, FALSE), E506=2, VLOOKUP(H506, [1]Wage_Info!$B$2:$AH$55, 3, FALSE), E506=3, VLOOKUP(H506, [1]Wage_Info!$B$2:$AH$55, 4, FALSE), E506=4, VLOOKUP(H506, [1]Wage_Info!$B$2:$AH$55, 5, FALSE)), C506=2015, _xlfn.IFS(E506=1, VLOOKUP(H506, [1]Wage_Info!$B$2:$AH$55, 6, FALSE), E506=2, VLOOKUP(H506, [1]Wage_Info!$B$2:$AH$55, 7, FALSE), E506=3, VLOOKUP(H506, [1]Wage_Info!$B$2:$AH$55, 8, FALSE), E506=4, VLOOKUP(H506, [1]Wage_Info!$B$2:$AH$55, 9, FALSE)), C506=2016, _xlfn.IFS(E506=1, VLOOKUP(H506, [1]Wage_Info!$B$2:$AH$55, 10, FALSE), E506=2, VLOOKUP(H506, [1]Wage_Info!$B$2:$AH$55, 11, FALSE), E506=3, VLOOKUP(H506, [1]Wage_Info!$B$2:$AH$55, 12, FALSE), E506=4, VLOOKUP(H506, [1]Wage_Info!$B$2:$AH$55, 13, FALSE)), C506=2017, _xlfn.IFS(E506=1, VLOOKUP(H506, [1]Wage_Info!$B$2:$AH$55, 14, FALSE), E506=2, VLOOKUP(H506, [1]Wage_Info!$B$2:$AH$55, 15, FALSE), E506=3, VLOOKUP(H506, [1]Wage_Info!$B$2:$AH$55, 16, FALSE), E506=4, VLOOKUP(H506, [1]Wage_Info!$B$2:$AH$55, 17, FALSE)), C506 = 2018, _xlfn.IFS(E506=1, VLOOKUP(H506, [1]Wage_Info!$B$2:$AH$55, 18, FALSE), E506=3, VLOOKUP(H506, [1]Wage_Info!$B$2:$AH$55, 19, FALSE)))</f>
        <v>52098574</v>
      </c>
      <c r="Z506" s="2">
        <f>_xlfn.IFS(C506=2014, _xlfn.IFS(E506=1, VLOOKUP(H506, [1]Wage_Info!$B$2:$AL$55, 20, FALSE), E506=2, VLOOKUP(H506, [1]Wage_Info!$B$2:$AL$55, 21, FALSE), E506=3, VLOOKUP(H506, [1]Wage_Info!$B$2:$AL$55, 22, FALSE), E506=4, VLOOKUP(H506, [1]Wage_Info!$B$2:$AL$55, 23, FALSE)), C506=2015, _xlfn.IFS(E506=1, VLOOKUP(H506, [1]Wage_Info!$B$2:$AL$55, 24, FALSE), E506=2, VLOOKUP(H506, [1]Wage_Info!$B$2:$AL$55, 25, FALSE), E506=3, VLOOKUP(H506, [1]Wage_Info!$B$2:$AL$55, 26, FALSE), E506=4, VLOOKUP(H506, [1]Wage_Info!$B$2:$AL$55, 27, FALSE)), C506=2016, _xlfn.IFS(E506=1, VLOOKUP(H506, [1]Wage_Info!$B$2:$AL$55, 28, FALSE), E506=2, VLOOKUP(H506, [1]Wage_Info!$B$2:$AL$55, 29, FALSE), E506=3, VLOOKUP(H506, [1]Wage_Info!$B$2:$AL$55, 30, FALSE), E506=4, VLOOKUP(H506, [1]Wage_Info!$B$2:$AL$55, 31, FALSE)), C506=2017, _xlfn.IFS(E506=1, VLOOKUP(H506, [1]Wage_Info!$B$2:$AL$55, 32, FALSE), E506=2, VLOOKUP(H506, [1]Wage_Info!$B$2:$AL$55, 33, FALSE), E506=3, VLOOKUP(H506, [1]Wage_Info!$B$2:$AL$55, 34, FALSE), E506=4, VLOOKUP(H506, [1]Wage_Info!$B$2:$AL$55, 35, FALSE)), C506 = 2018, _xlfn.IFS(E506=1, VLOOKUP(H506, [1]Wage_Info!$B$2:$AL$55, 36, FALSE), E506=2, VLOOKUP(H506, [1]Wage_Info!$B$2:$AL$55, 37, FALSE)))</f>
        <v>52454973393</v>
      </c>
      <c r="AA506" s="4">
        <f t="shared" si="60"/>
        <v>9.9320561292959189E-4</v>
      </c>
      <c r="AB506">
        <f>[1]Key!C506</f>
        <v>1</v>
      </c>
      <c r="AC506">
        <f t="shared" si="61"/>
        <v>0</v>
      </c>
      <c r="AD506">
        <f t="shared" si="62"/>
        <v>0</v>
      </c>
      <c r="AE506">
        <f t="shared" si="63"/>
        <v>0</v>
      </c>
      <c r="AF506">
        <f>[1]Key!D506</f>
        <v>0</v>
      </c>
    </row>
    <row r="507" spans="1:32" x14ac:dyDescent="0.3">
      <c r="A507">
        <v>506</v>
      </c>
      <c r="B507">
        <v>50</v>
      </c>
      <c r="C507">
        <v>2018</v>
      </c>
      <c r="D507">
        <v>3</v>
      </c>
      <c r="E507">
        <f t="shared" si="56"/>
        <v>1</v>
      </c>
      <c r="F507">
        <v>2018</v>
      </c>
      <c r="G507" t="s">
        <v>65</v>
      </c>
      <c r="H507" s="1">
        <f>VALUE(IF(G507="foreign",53,SUBSTITUTE(G507,G507,VLOOKUP(G507,[1]Key!$G$2:$H$55,2,))))</f>
        <v>11</v>
      </c>
      <c r="I507" t="s">
        <v>47</v>
      </c>
      <c r="J507">
        <f>VALUE(_xlfn.IFS(I507="foreign",53,I507="fictional",54, I507="unspecified", 55, NOT(OR(I507="foreign",I507="fictional")),SUBSTITUTE(I507,I507,VLOOKUP(I507,[1]Key!$G$2:$H$55,2,))))</f>
        <v>55</v>
      </c>
      <c r="K507">
        <f t="shared" si="57"/>
        <v>0</v>
      </c>
      <c r="L507">
        <f>VLOOKUP(H507, [1]Key!$H$2:$K$54, 2)</f>
        <v>5</v>
      </c>
      <c r="M507">
        <f>VLOOKUP(J507, [1]Key!$H$2:$K$54, 2)</f>
        <v>0</v>
      </c>
      <c r="N507">
        <f>VLOOKUP("*"&amp;G507&amp;"*",[1]Key!$N$2:$O$6,2,FALSE)</f>
        <v>3</v>
      </c>
      <c r="O507">
        <f>VLOOKUP("*"&amp;G507&amp;"*",[1]Key!$R$2:$S$11,2,FALSE)</f>
        <v>7</v>
      </c>
      <c r="P507">
        <v>3426</v>
      </c>
      <c r="Q507" s="2">
        <v>48000000</v>
      </c>
      <c r="R507" t="s">
        <v>42</v>
      </c>
      <c r="S507">
        <f>VLOOKUP(R507, [1]Key!$U$2:$V$27, 2, FALSE)</f>
        <v>5</v>
      </c>
      <c r="T507">
        <f t="shared" si="58"/>
        <v>0</v>
      </c>
      <c r="U507">
        <f>_xlfn.IFS(C507=2018, VLOOKUP(H507, '[1]State Pop'!$B$2:$G$55,6),C507=2017, VLOOKUP(H507, '[1]State Pop'!$B$2:$F$55,5),C507=2016, VLOOKUP(H507, '[1]State Pop'!$B$2:$F$55,4), C507=2015, VLOOKUP(H507, '[1]State Pop'!$B$2:$F$55,3), C507=2014, VLOOKUP(H507, '[1]State Pop'!$B$2:$F$55,2))</f>
        <v>10519475</v>
      </c>
      <c r="V507">
        <f>_xlfn.IFS(C507=2014,_xlfn.IFS(D507=1,VLOOKUP(H507,[1]Film_Workers!$B$2:$BD$55,2,FALSE),D507=2,VLOOKUP(H507,[1]Film_Workers!$B$2:$BD$55,3,FALSE),D507=3,VLOOKUP(H507,[1]Film_Workers!$B$2:$BD$55,4,FALSE),D507=4,VLOOKUP(H507,[1]Film_Workers!$B$2:$BD$55,5,FALSE),D507=5,VLOOKUP(H507,[1]Film_Workers!$B$2:$BD$55,6,FALSE),D507=6,VLOOKUP(H507,[1]Film_Workers!$B$2:$BD$55,7,FALSE),D507=7,VLOOKUP(H507,[1]Film_Workers!$B$2:$BD$55,8,FALSE),D507=8,VLOOKUP(H507,[1]Film_Workers!$B$2:$BD$55,9,FALSE),D507=9,VLOOKUP(H507,[1]Film_Workers!$B$2:$BD$55,10,FALSE),D507=10,VLOOKUP(H507,[1]Film_Workers!$B$2:$BD$55,11,FALSE),D507=11,VLOOKUP(H507,[1]Film_Workers!$B$2:$BD$55,12,FALSE),D507=12,VLOOKUP(H507,[1]Film_Workers!$B$2:$BD$55,13,FALSE)),C507=2015,_xlfn.IFS(D507=1,VLOOKUP(H507,[1]Film_Workers!$B$2:$BD$55,14,FALSE),D507=2,VLOOKUP(H507,[1]Film_Workers!$B$2:$BD$55,15,FALSE),D507=3,VLOOKUP(H507,[1]Film_Workers!$B$2:$BD$55,16,FALSE),D507=4,VLOOKUP(H507,[1]Film_Workers!$B$2:$BD$55,17,FALSE),D507=5,VLOOKUP(H507,[1]Film_Workers!$B$2:$BD$55,18,FALSE),D507=6,VLOOKUP(H507,[1]Film_Workers!$B$2:$BD$55,19,FALSE),D507=7,VLOOKUP(H507,[1]Film_Workers!$B$2:$BD$55,20,FALSE),D507=8,VLOOKUP(H507,[1]Film_Workers!$B$2:$BD$55,21,FALSE),D507=9,VLOOKUP(H507,[1]Film_Workers!$B$2:$BD$55,22,FALSE),D507=10,VLOOKUP(H507,[1]Film_Workers!$B$2:$BD$55,23,FALSE),D507=11,VLOOKUP(H507,[1]Film_Workers!$B$2:$BD$55,24,FALSE),D507=12,VLOOKUP(H507,[1]Film_Workers!$B$2:$BD$55,25,FALSE)),C507=2016,_xlfn.IFS(D507=1,VLOOKUP(H507,[1]Film_Workers!$B$2:$BD$55,26,FALSE),D507=2,VLOOKUP(H507,[1]Film_Workers!$B$2:$BD$55,27,FALSE),D507=3,VLOOKUP(H507,[1]Film_Workers!$B$2:$BD$55,28,FALSE),D507=4,VLOOKUP(H507,[1]Film_Workers!$B$2:$BD$55,29,FALSE),D507=5,VLOOKUP(H507,[1]Film_Workers!$B$2:$BD$55,30,FALSE),D507=6,VLOOKUP(H507,[1]Film_Workers!$B$2:$BD$55,31,FALSE),D507=7,VLOOKUP(H507,[1]Film_Workers!$B$2:$BD$55,32,FALSE),D507=8,VLOOKUP(H507,[1]Film_Workers!$B$2:$BD$55,33,FALSE),D507=9,VLOOKUP(H507,[1]Film_Workers!$B$2:$BD$55,34,FALSE),D507=10,VLOOKUP(H507,[1]Film_Workers!$B$2:$BD$55,35,FALSE),D507=11,VLOOKUP(H507,[1]Film_Workers!$B$2:$BD$55,36,FALSE),D507=12,VLOOKUP(H507,[1]Film_Workers!$B$2:$BD$55,37,FALSE)),C507=2017,_xlfn.IFS(D507=1,VLOOKUP(H507,[1]Film_Workers!$B$2:$BD$55,38,FALSE),D507=2,VLOOKUP(H507,[1]Film_Workers!$B$2:$BD$55,39,FALSE),D507=3,VLOOKUP(H507,[1]Film_Workers!$B$2:$BD$55,40,FALSE),D507=4,VLOOKUP(H507,[1]Film_Workers!$B$2:$BD$55,41,FALSE),D507=5,VLOOKUP(H507,[1]Film_Workers!$B$2:$BD$55,42,FALSE),D507=6,VLOOKUP(H507,[1]Film_Workers!$B$2:$BD$55,43,FALSE),D507=7,VLOOKUP(H507,[1]Film_Workers!$B$2:$BD$55,43,FALSE),D507=8,VLOOKUP(H507,[1]Film_Workers!$B$2:$BD$55,44,FALSE),D507=9,VLOOKUP(H507,[1]Film_Workers!$B$2:$BD$55,45,FALSE),D507=10,VLOOKUP(H507,[1]Film_Workers!$B$2:$BD$55,46,FALSE),D507=11,VLOOKUP(H507,[1]Film_Workers!$B$2:$BD$55,47,FALSE),D507=12,VLOOKUP(H507,[1]Film_Workers!$B$2:$BD$55,48)),C507=2018,_xlfn.IFS(D507=1,VLOOKUP(H507,[1]Film_Workers!$B$2:$BD$55,49,FALSE),D507=2,VLOOKUP(H507,[1]Film_Workers!$B$2:$BD$55,50,FALSE),D507=3,VLOOKUP(H507,[1]Film_Workers!$B$2:$BD$55,51,FALSE),D507=4,VLOOKUP(H507,[1]Film_Workers!$B$2:$BD$55,52,FALSE),D507=5,VLOOKUP(H507,[1]Film_Workers!$B$2:$BD$55,53,FALSE),D507=6,VLOOKUP(H507,[1]Film_Workers!$B$2:$BD$55,54)))</f>
        <v>14295</v>
      </c>
      <c r="W507">
        <f>_xlfn.IFS(C507=2014,_xlfn.IFS(D507=1,VLOOKUP(H507,[1]Priv_Workers!$B$2:$BD$55,2,FALSE),D507=2,VLOOKUP(H507,[1]Priv_Workers!$B$2:$BD$55,3,FALSE),D507=3,VLOOKUP(H507,[1]Priv_Workers!$B$2:$BD$55,4,FALSE),D507=4,VLOOKUP(H507,[1]Priv_Workers!$B$2:$BD$55,5,FALSE),D507=5,VLOOKUP(H507,[1]Priv_Workers!$B$2:$BD$55,6,FALSE),D507=6,VLOOKUP(H507,[1]Priv_Workers!$B$2:$BD$55,7,FALSE),D507=7,VLOOKUP(H507,[1]Priv_Workers!$B$2:$BD$55,8,FALSE),D507=8,VLOOKUP(H507,[1]Priv_Workers!$B$2:$BD$55,9,FALSE),D507=9,VLOOKUP(H507,[1]Priv_Workers!$B$2:$BD$55,10,FALSE),D507=10,VLOOKUP(H507,[1]Priv_Workers!$B$2:$BD$55,11,FALSE),D507=11,VLOOKUP(H507,[1]Priv_Workers!$B$2:$BD$55,12,FALSE),D507=12,VLOOKUP(H507,[1]Priv_Workers!$B$2:$BD$55,13,FALSE)),C507=2015,_xlfn.IFS(D507=1,VLOOKUP(H507,[1]Priv_Workers!$B$2:$BD$55,14,FALSE),D507=2,VLOOKUP(H507,[1]Priv_Workers!$B$2:$BD$55,15,FALSE),D507=3,VLOOKUP(H507,[1]Priv_Workers!$B$2:$BD$55,16,FALSE),D507=4,VLOOKUP(H507,[1]Priv_Workers!$B$2:$BD$55,17,FALSE),D507=5,VLOOKUP(H507,[1]Priv_Workers!$B$2:$BD$55,18,FALSE),D507=6,VLOOKUP(H507,[1]Priv_Workers!$B$2:$BD$55,19,FALSE),D507=7,VLOOKUP(H507,[1]Priv_Workers!$B$2:$BD$55,20,FALSE),D507=8,VLOOKUP(H507,[1]Priv_Workers!$B$2:$BD$55,21,FALSE),D507=9,VLOOKUP(H507,[1]Priv_Workers!$B$2:$BD$55,22,FALSE),D507=10,VLOOKUP(H507,[1]Priv_Workers!$B$2:$BD$55,23,FALSE),D507=11,VLOOKUP(H507,[1]Priv_Workers!$B$2:$BD$55,24,FALSE),D507=12,VLOOKUP(H507,[1]Priv_Workers!$B$2:$BD$55,25,FALSE)),C507=2016,_xlfn.IFS(D507=1,VLOOKUP(H507,[1]Priv_Workers!$B$2:$BD$55,26,FALSE),D507=2,VLOOKUP(H507,[1]Priv_Workers!$B$2:$BD$55,27,FALSE),D507=3,VLOOKUP(H507,[1]Priv_Workers!$B$2:$BD$55,28,FALSE),D507=4,VLOOKUP(H507,[1]Priv_Workers!$B$2:$BD$55,29,FALSE),D507=5,VLOOKUP(H507,[1]Priv_Workers!$B$2:$BD$55,30,FALSE),D507=6,VLOOKUP(H507,[1]Priv_Workers!$B$2:$BD$55,31,FALSE),D507=7,VLOOKUP(H507,[1]Priv_Workers!$B$2:$BD$55,32,FALSE),D507=8,VLOOKUP(H507,[1]Priv_Workers!$B$2:$BD$55,33,FALSE),D507=9,VLOOKUP(H507,[1]Priv_Workers!$B$2:$BD$55,34,FALSE),D507=10,VLOOKUP(H507,[1]Priv_Workers!$B$2:$BD$55,35,FALSE),D507=11,VLOOKUP(H507,[1]Priv_Workers!$B$2:$BD$55,36,FALSE),D507=12,VLOOKUP(H507,[1]Priv_Workers!$B$2:$BD$55,37,FALSE)),C507=2017,_xlfn.IFS(D507=1,VLOOKUP(H507,[1]Priv_Workers!$B$2:$BD$55,38,FALSE),D507=2,VLOOKUP(H507,[1]Priv_Workers!$B$2:$BD$55,39,FALSE),D507=3,VLOOKUP(H507,[1]Priv_Workers!$B$2:$BD$55,40,FALSE),D507=4,VLOOKUP(H507,[1]Priv_Workers!$B$2:$BD$55,41,FALSE),D507=5,VLOOKUP(H507,[1]Priv_Workers!$B$2:$BD$55,42,FALSE),D507=6,VLOOKUP(H507,[1]Priv_Workers!$B$2:$BD$55,43,FALSE),D507=7,VLOOKUP(H507,[1]Priv_Workers!$B$2:$BD$55,43,FALSE),D507=8,VLOOKUP(H507,[1]Priv_Workers!$B$2:$BD$55,44,FALSE),D507=9,VLOOKUP(H507,[1]Priv_Workers!$B$2:$BD$55,45,FALSE),D507=10,VLOOKUP(H507,[1]Priv_Workers!$B$2:$BD$55,46,FALSE),D507=11,VLOOKUP(H507,[1]Priv_Workers!$B$2:$BD$55,47,FALSE),D507=12,VLOOKUP(H507,[1]Priv_Workers!$B$2:$BD$55,48)),C507=2018,_xlfn.IFS(D507=1,VLOOKUP(H507,[1]Priv_Workers!$B$2:$BD$55,49,FALSE),D507=2,VLOOKUP(H507,[1]Priv_Workers!$B$2:$BD$55,50,FALSE),D507=3,VLOOKUP(H507,[1]Priv_Workers!$B$2:$BD$55,51,FALSE),D507=4,VLOOKUP(H507,[1]Priv_Workers!$B$2:$BD$55,52,FALSE),D507=5,VLOOKUP(H507,[1]Priv_Workers!$B$2:$BD$55,53,FALSE),D507=6,VLOOKUP(H507,[1]Priv_Workers!$B$2:$BD$55,54)))</f>
        <v>3714484</v>
      </c>
      <c r="X507" s="3">
        <f t="shared" si="59"/>
        <v>3.8484483982162798E-3</v>
      </c>
      <c r="Y507" s="2">
        <f>_xlfn.IFS(C507=2014, _xlfn.IFS(E507=1, VLOOKUP(H507, [1]Wage_Info!$B$2:$AH$55, 2, FALSE), E507=2, VLOOKUP(H507, [1]Wage_Info!$B$2:$AH$55, 3, FALSE), E507=3, VLOOKUP(H507, [1]Wage_Info!$B$2:$AH$55, 4, FALSE), E507=4, VLOOKUP(H507, [1]Wage_Info!$B$2:$AH$55, 5, FALSE)), C507=2015, _xlfn.IFS(E507=1, VLOOKUP(H507, [1]Wage_Info!$B$2:$AH$55, 6, FALSE), E507=2, VLOOKUP(H507, [1]Wage_Info!$B$2:$AH$55, 7, FALSE), E507=3, VLOOKUP(H507, [1]Wage_Info!$B$2:$AH$55, 8, FALSE), E507=4, VLOOKUP(H507, [1]Wage_Info!$B$2:$AH$55, 9, FALSE)), C507=2016, _xlfn.IFS(E507=1, VLOOKUP(H507, [1]Wage_Info!$B$2:$AH$55, 10, FALSE), E507=2, VLOOKUP(H507, [1]Wage_Info!$B$2:$AH$55, 11, FALSE), E507=3, VLOOKUP(H507, [1]Wage_Info!$B$2:$AH$55, 12, FALSE), E507=4, VLOOKUP(H507, [1]Wage_Info!$B$2:$AH$55, 13, FALSE)), C507=2017, _xlfn.IFS(E507=1, VLOOKUP(H507, [1]Wage_Info!$B$2:$AH$55, 14, FALSE), E507=2, VLOOKUP(H507, [1]Wage_Info!$B$2:$AH$55, 15, FALSE), E507=3, VLOOKUP(H507, [1]Wage_Info!$B$2:$AH$55, 16, FALSE), E507=4, VLOOKUP(H507, [1]Wage_Info!$B$2:$AH$55, 17, FALSE)), C507 = 2018, _xlfn.IFS(E507=1, VLOOKUP(H507, [1]Wage_Info!$B$2:$AH$55, 18, FALSE), E507=3, VLOOKUP(H507, [1]Wage_Info!$B$2:$AH$55, 19, FALSE)))</f>
        <v>191811638</v>
      </c>
      <c r="Z507" s="2">
        <f>_xlfn.IFS(C507=2014, _xlfn.IFS(E507=1, VLOOKUP(H507, [1]Wage_Info!$B$2:$AL$55, 20, FALSE), E507=2, VLOOKUP(H507, [1]Wage_Info!$B$2:$AL$55, 21, FALSE), E507=3, VLOOKUP(H507, [1]Wage_Info!$B$2:$AL$55, 22, FALSE), E507=4, VLOOKUP(H507, [1]Wage_Info!$B$2:$AL$55, 23, FALSE)), C507=2015, _xlfn.IFS(E507=1, VLOOKUP(H507, [1]Wage_Info!$B$2:$AL$55, 24, FALSE), E507=2, VLOOKUP(H507, [1]Wage_Info!$B$2:$AL$55, 25, FALSE), E507=3, VLOOKUP(H507, [1]Wage_Info!$B$2:$AL$55, 26, FALSE), E507=4, VLOOKUP(H507, [1]Wage_Info!$B$2:$AL$55, 27, FALSE)), C507=2016, _xlfn.IFS(E507=1, VLOOKUP(H507, [1]Wage_Info!$B$2:$AL$55, 28, FALSE), E507=2, VLOOKUP(H507, [1]Wage_Info!$B$2:$AL$55, 29, FALSE), E507=3, VLOOKUP(H507, [1]Wage_Info!$B$2:$AL$55, 30, FALSE), E507=4, VLOOKUP(H507, [1]Wage_Info!$B$2:$AL$55, 31, FALSE)), C507=2017, _xlfn.IFS(E507=1, VLOOKUP(H507, [1]Wage_Info!$B$2:$AL$55, 32, FALSE), E507=2, VLOOKUP(H507, [1]Wage_Info!$B$2:$AL$55, 33, FALSE), E507=3, VLOOKUP(H507, [1]Wage_Info!$B$2:$AL$55, 34, FALSE), E507=4, VLOOKUP(H507, [1]Wage_Info!$B$2:$AL$55, 35, FALSE)), C507 = 2018, _xlfn.IFS(E507=1, VLOOKUP(H507, [1]Wage_Info!$B$2:$AL$55, 36, FALSE), E507=2, VLOOKUP(H507, [1]Wage_Info!$B$2:$AL$55, 37, FALSE)))</f>
        <v>54208765933</v>
      </c>
      <c r="AA507" s="4">
        <f t="shared" si="60"/>
        <v>3.538387836333924E-3</v>
      </c>
      <c r="AB507">
        <f>[1]Key!C507</f>
        <v>1</v>
      </c>
      <c r="AC507">
        <f t="shared" si="61"/>
        <v>0</v>
      </c>
      <c r="AD507">
        <f t="shared" si="62"/>
        <v>0</v>
      </c>
      <c r="AE507">
        <f t="shared" si="63"/>
        <v>0</v>
      </c>
      <c r="AF507">
        <f>[1]Key!D507</f>
        <v>0</v>
      </c>
    </row>
    <row r="508" spans="1:32" x14ac:dyDescent="0.3">
      <c r="A508">
        <v>507</v>
      </c>
      <c r="B508">
        <v>51</v>
      </c>
      <c r="C508">
        <v>2017</v>
      </c>
      <c r="D508">
        <v>5</v>
      </c>
      <c r="E508">
        <f t="shared" si="56"/>
        <v>2</v>
      </c>
      <c r="F508">
        <v>2018</v>
      </c>
      <c r="G508" t="s">
        <v>65</v>
      </c>
      <c r="H508" s="1">
        <f>VALUE(IF(G508="foreign",53,SUBSTITUTE(G508,G508,VLOOKUP(G508,[1]Key!$G$2:$H$55,2,))))</f>
        <v>11</v>
      </c>
      <c r="I508" t="s">
        <v>77</v>
      </c>
      <c r="J508">
        <f>VALUE(_xlfn.IFS(I508="foreign",53,I508="fictional",54, I508="unspecified", 55, NOT(OR(I508="foreign",I508="fictional")),SUBSTITUTE(I508,I508,VLOOKUP(I508,[1]Key!$G$2:$H$55,2,))))</f>
        <v>14</v>
      </c>
      <c r="K508">
        <f t="shared" si="57"/>
        <v>0</v>
      </c>
      <c r="L508">
        <f>VLOOKUP(H508, [1]Key!$H$2:$K$54, 2)</f>
        <v>5</v>
      </c>
      <c r="M508">
        <f>VLOOKUP(J508, [1]Key!$H$2:$K$54, 2)</f>
        <v>3</v>
      </c>
      <c r="N508">
        <f>VLOOKUP("*"&amp;G508&amp;"*",[1]Key!$N$2:$O$6,2,FALSE)</f>
        <v>3</v>
      </c>
      <c r="O508">
        <f>VLOOKUP("*"&amp;G508&amp;"*",[1]Key!$R$2:$S$11,2,FALSE)</f>
        <v>7</v>
      </c>
      <c r="P508">
        <v>3418</v>
      </c>
      <c r="Q508" s="2">
        <v>21000000</v>
      </c>
      <c r="R508" t="s">
        <v>33</v>
      </c>
      <c r="S508">
        <f>VLOOKUP(R508, [1]Key!$U$2:$V$27, 2, FALSE)</f>
        <v>1</v>
      </c>
      <c r="T508">
        <f t="shared" si="58"/>
        <v>0</v>
      </c>
      <c r="U508">
        <f>_xlfn.IFS(C508=2018, VLOOKUP(H508, '[1]State Pop'!$B$2:$G$55,6),C508=2017, VLOOKUP(H508, '[1]State Pop'!$B$2:$F$55,5),C508=2016, VLOOKUP(H508, '[1]State Pop'!$B$2:$F$55,4), C508=2015, VLOOKUP(H508, '[1]State Pop'!$B$2:$F$55,3), C508=2014, VLOOKUP(H508, '[1]State Pop'!$B$2:$F$55,2))</f>
        <v>10429379</v>
      </c>
      <c r="V508">
        <f>_xlfn.IFS(C508=2014,_xlfn.IFS(D508=1,VLOOKUP(H508,[1]Film_Workers!$B$2:$BD$55,2,FALSE),D508=2,VLOOKUP(H508,[1]Film_Workers!$B$2:$BD$55,3,FALSE),D508=3,VLOOKUP(H508,[1]Film_Workers!$B$2:$BD$55,4,FALSE),D508=4,VLOOKUP(H508,[1]Film_Workers!$B$2:$BD$55,5,FALSE),D508=5,VLOOKUP(H508,[1]Film_Workers!$B$2:$BD$55,6,FALSE),D508=6,VLOOKUP(H508,[1]Film_Workers!$B$2:$BD$55,7,FALSE),D508=7,VLOOKUP(H508,[1]Film_Workers!$B$2:$BD$55,8,FALSE),D508=8,VLOOKUP(H508,[1]Film_Workers!$B$2:$BD$55,9,FALSE),D508=9,VLOOKUP(H508,[1]Film_Workers!$B$2:$BD$55,10,FALSE),D508=10,VLOOKUP(H508,[1]Film_Workers!$B$2:$BD$55,11,FALSE),D508=11,VLOOKUP(H508,[1]Film_Workers!$B$2:$BD$55,12,FALSE),D508=12,VLOOKUP(H508,[1]Film_Workers!$B$2:$BD$55,13,FALSE)),C508=2015,_xlfn.IFS(D508=1,VLOOKUP(H508,[1]Film_Workers!$B$2:$BD$55,14,FALSE),D508=2,VLOOKUP(H508,[1]Film_Workers!$B$2:$BD$55,15,FALSE),D508=3,VLOOKUP(H508,[1]Film_Workers!$B$2:$BD$55,16,FALSE),D508=4,VLOOKUP(H508,[1]Film_Workers!$B$2:$BD$55,17,FALSE),D508=5,VLOOKUP(H508,[1]Film_Workers!$B$2:$BD$55,18,FALSE),D508=6,VLOOKUP(H508,[1]Film_Workers!$B$2:$BD$55,19,FALSE),D508=7,VLOOKUP(H508,[1]Film_Workers!$B$2:$BD$55,20,FALSE),D508=8,VLOOKUP(H508,[1]Film_Workers!$B$2:$BD$55,21,FALSE),D508=9,VLOOKUP(H508,[1]Film_Workers!$B$2:$BD$55,22,FALSE),D508=10,VLOOKUP(H508,[1]Film_Workers!$B$2:$BD$55,23,FALSE),D508=11,VLOOKUP(H508,[1]Film_Workers!$B$2:$BD$55,24,FALSE),D508=12,VLOOKUP(H508,[1]Film_Workers!$B$2:$BD$55,25,FALSE)),C508=2016,_xlfn.IFS(D508=1,VLOOKUP(H508,[1]Film_Workers!$B$2:$BD$55,26,FALSE),D508=2,VLOOKUP(H508,[1]Film_Workers!$B$2:$BD$55,27,FALSE),D508=3,VLOOKUP(H508,[1]Film_Workers!$B$2:$BD$55,28,FALSE),D508=4,VLOOKUP(H508,[1]Film_Workers!$B$2:$BD$55,29,FALSE),D508=5,VLOOKUP(H508,[1]Film_Workers!$B$2:$BD$55,30,FALSE),D508=6,VLOOKUP(H508,[1]Film_Workers!$B$2:$BD$55,31,FALSE),D508=7,VLOOKUP(H508,[1]Film_Workers!$B$2:$BD$55,32,FALSE),D508=8,VLOOKUP(H508,[1]Film_Workers!$B$2:$BD$55,33,FALSE),D508=9,VLOOKUP(H508,[1]Film_Workers!$B$2:$BD$55,34,FALSE),D508=10,VLOOKUP(H508,[1]Film_Workers!$B$2:$BD$55,35,FALSE),D508=11,VLOOKUP(H508,[1]Film_Workers!$B$2:$BD$55,36,FALSE),D508=12,VLOOKUP(H508,[1]Film_Workers!$B$2:$BD$55,37,FALSE)),C508=2017,_xlfn.IFS(D508=1,VLOOKUP(H508,[1]Film_Workers!$B$2:$BD$55,38,FALSE),D508=2,VLOOKUP(H508,[1]Film_Workers!$B$2:$BD$55,39,FALSE),D508=3,VLOOKUP(H508,[1]Film_Workers!$B$2:$BD$55,40,FALSE),D508=4,VLOOKUP(H508,[1]Film_Workers!$B$2:$BD$55,41,FALSE),D508=5,VLOOKUP(H508,[1]Film_Workers!$B$2:$BD$55,42,FALSE),D508=6,VLOOKUP(H508,[1]Film_Workers!$B$2:$BD$55,43,FALSE),D508=7,VLOOKUP(H508,[1]Film_Workers!$B$2:$BD$55,43,FALSE),D508=8,VLOOKUP(H508,[1]Film_Workers!$B$2:$BD$55,44,FALSE),D508=9,VLOOKUP(H508,[1]Film_Workers!$B$2:$BD$55,45,FALSE),D508=10,VLOOKUP(H508,[1]Film_Workers!$B$2:$BD$55,46,FALSE),D508=11,VLOOKUP(H508,[1]Film_Workers!$B$2:$BD$55,47,FALSE),D508=12,VLOOKUP(H508,[1]Film_Workers!$B$2:$BD$55,48)),C508=2018,_xlfn.IFS(D508=1,VLOOKUP(H508,[1]Film_Workers!$B$2:$BD$55,49,FALSE),D508=2,VLOOKUP(H508,[1]Film_Workers!$B$2:$BD$55,50,FALSE),D508=3,VLOOKUP(H508,[1]Film_Workers!$B$2:$BD$55,51,FALSE),D508=4,VLOOKUP(H508,[1]Film_Workers!$B$2:$BD$55,52,FALSE),D508=5,VLOOKUP(H508,[1]Film_Workers!$B$2:$BD$55,53,FALSE),D508=6,VLOOKUP(H508,[1]Film_Workers!$B$2:$BD$55,54)))</f>
        <v>14624</v>
      </c>
      <c r="W508">
        <f>_xlfn.IFS(C508=2014,_xlfn.IFS(D508=1,VLOOKUP(H508,[1]Priv_Workers!$B$2:$BD$55,2,FALSE),D508=2,VLOOKUP(H508,[1]Priv_Workers!$B$2:$BD$55,3,FALSE),D508=3,VLOOKUP(H508,[1]Priv_Workers!$B$2:$BD$55,4,FALSE),D508=4,VLOOKUP(H508,[1]Priv_Workers!$B$2:$BD$55,5,FALSE),D508=5,VLOOKUP(H508,[1]Priv_Workers!$B$2:$BD$55,6,FALSE),D508=6,VLOOKUP(H508,[1]Priv_Workers!$B$2:$BD$55,7,FALSE),D508=7,VLOOKUP(H508,[1]Priv_Workers!$B$2:$BD$55,8,FALSE),D508=8,VLOOKUP(H508,[1]Priv_Workers!$B$2:$BD$55,9,FALSE),D508=9,VLOOKUP(H508,[1]Priv_Workers!$B$2:$BD$55,10,FALSE),D508=10,VLOOKUP(H508,[1]Priv_Workers!$B$2:$BD$55,11,FALSE),D508=11,VLOOKUP(H508,[1]Priv_Workers!$B$2:$BD$55,12,FALSE),D508=12,VLOOKUP(H508,[1]Priv_Workers!$B$2:$BD$55,13,FALSE)),C508=2015,_xlfn.IFS(D508=1,VLOOKUP(H508,[1]Priv_Workers!$B$2:$BD$55,14,FALSE),D508=2,VLOOKUP(H508,[1]Priv_Workers!$B$2:$BD$55,15,FALSE),D508=3,VLOOKUP(H508,[1]Priv_Workers!$B$2:$BD$55,16,FALSE),D508=4,VLOOKUP(H508,[1]Priv_Workers!$B$2:$BD$55,17,FALSE),D508=5,VLOOKUP(H508,[1]Priv_Workers!$B$2:$BD$55,18,FALSE),D508=6,VLOOKUP(H508,[1]Priv_Workers!$B$2:$BD$55,19,FALSE),D508=7,VLOOKUP(H508,[1]Priv_Workers!$B$2:$BD$55,20,FALSE),D508=8,VLOOKUP(H508,[1]Priv_Workers!$B$2:$BD$55,21,FALSE),D508=9,VLOOKUP(H508,[1]Priv_Workers!$B$2:$BD$55,22,FALSE),D508=10,VLOOKUP(H508,[1]Priv_Workers!$B$2:$BD$55,23,FALSE),D508=11,VLOOKUP(H508,[1]Priv_Workers!$B$2:$BD$55,24,FALSE),D508=12,VLOOKUP(H508,[1]Priv_Workers!$B$2:$BD$55,25,FALSE)),C508=2016,_xlfn.IFS(D508=1,VLOOKUP(H508,[1]Priv_Workers!$B$2:$BD$55,26,FALSE),D508=2,VLOOKUP(H508,[1]Priv_Workers!$B$2:$BD$55,27,FALSE),D508=3,VLOOKUP(H508,[1]Priv_Workers!$B$2:$BD$55,28,FALSE),D508=4,VLOOKUP(H508,[1]Priv_Workers!$B$2:$BD$55,29,FALSE),D508=5,VLOOKUP(H508,[1]Priv_Workers!$B$2:$BD$55,30,FALSE),D508=6,VLOOKUP(H508,[1]Priv_Workers!$B$2:$BD$55,31,FALSE),D508=7,VLOOKUP(H508,[1]Priv_Workers!$B$2:$BD$55,32,FALSE),D508=8,VLOOKUP(H508,[1]Priv_Workers!$B$2:$BD$55,33,FALSE),D508=9,VLOOKUP(H508,[1]Priv_Workers!$B$2:$BD$55,34,FALSE),D508=10,VLOOKUP(H508,[1]Priv_Workers!$B$2:$BD$55,35,FALSE),D508=11,VLOOKUP(H508,[1]Priv_Workers!$B$2:$BD$55,36,FALSE),D508=12,VLOOKUP(H508,[1]Priv_Workers!$B$2:$BD$55,37,FALSE)),C508=2017,_xlfn.IFS(D508=1,VLOOKUP(H508,[1]Priv_Workers!$B$2:$BD$55,38,FALSE),D508=2,VLOOKUP(H508,[1]Priv_Workers!$B$2:$BD$55,39,FALSE),D508=3,VLOOKUP(H508,[1]Priv_Workers!$B$2:$BD$55,40,FALSE),D508=4,VLOOKUP(H508,[1]Priv_Workers!$B$2:$BD$55,41,FALSE),D508=5,VLOOKUP(H508,[1]Priv_Workers!$B$2:$BD$55,42,FALSE),D508=6,VLOOKUP(H508,[1]Priv_Workers!$B$2:$BD$55,43,FALSE),D508=7,VLOOKUP(H508,[1]Priv_Workers!$B$2:$BD$55,43,FALSE),D508=8,VLOOKUP(H508,[1]Priv_Workers!$B$2:$BD$55,44,FALSE),D508=9,VLOOKUP(H508,[1]Priv_Workers!$B$2:$BD$55,45,FALSE),D508=10,VLOOKUP(H508,[1]Priv_Workers!$B$2:$BD$55,46,FALSE),D508=11,VLOOKUP(H508,[1]Priv_Workers!$B$2:$BD$55,47,FALSE),D508=12,VLOOKUP(H508,[1]Priv_Workers!$B$2:$BD$55,48)),C508=2018,_xlfn.IFS(D508=1,VLOOKUP(H508,[1]Priv_Workers!$B$2:$BD$55,49,FALSE),D508=2,VLOOKUP(H508,[1]Priv_Workers!$B$2:$BD$55,50,FALSE),D508=3,VLOOKUP(H508,[1]Priv_Workers!$B$2:$BD$55,51,FALSE),D508=4,VLOOKUP(H508,[1]Priv_Workers!$B$2:$BD$55,52,FALSE),D508=5,VLOOKUP(H508,[1]Priv_Workers!$B$2:$BD$55,53,FALSE),D508=6,VLOOKUP(H508,[1]Priv_Workers!$B$2:$BD$55,54)))</f>
        <v>3695033</v>
      </c>
      <c r="X508" s="3">
        <f t="shared" si="59"/>
        <v>3.957745438268075E-3</v>
      </c>
      <c r="Y508" s="2">
        <f>_xlfn.IFS(C508=2014, _xlfn.IFS(E508=1, VLOOKUP(H508, [1]Wage_Info!$B$2:$AH$55, 2, FALSE), E508=2, VLOOKUP(H508, [1]Wage_Info!$B$2:$AH$55, 3, FALSE), E508=3, VLOOKUP(H508, [1]Wage_Info!$B$2:$AH$55, 4, FALSE), E508=4, VLOOKUP(H508, [1]Wage_Info!$B$2:$AH$55, 5, FALSE)), C508=2015, _xlfn.IFS(E508=1, VLOOKUP(H508, [1]Wage_Info!$B$2:$AH$55, 6, FALSE), E508=2, VLOOKUP(H508, [1]Wage_Info!$B$2:$AH$55, 7, FALSE), E508=3, VLOOKUP(H508, [1]Wage_Info!$B$2:$AH$55, 8, FALSE), E508=4, VLOOKUP(H508, [1]Wage_Info!$B$2:$AH$55, 9, FALSE)), C508=2016, _xlfn.IFS(E508=1, VLOOKUP(H508, [1]Wage_Info!$B$2:$AH$55, 10, FALSE), E508=2, VLOOKUP(H508, [1]Wage_Info!$B$2:$AH$55, 11, FALSE), E508=3, VLOOKUP(H508, [1]Wage_Info!$B$2:$AH$55, 12, FALSE), E508=4, VLOOKUP(H508, [1]Wage_Info!$B$2:$AH$55, 13, FALSE)), C508=2017, _xlfn.IFS(E508=1, VLOOKUP(H508, [1]Wage_Info!$B$2:$AH$55, 14, FALSE), E508=2, VLOOKUP(H508, [1]Wage_Info!$B$2:$AH$55, 15, FALSE), E508=3, VLOOKUP(H508, [1]Wage_Info!$B$2:$AH$55, 16, FALSE), E508=4, VLOOKUP(H508, [1]Wage_Info!$B$2:$AH$55, 17, FALSE)), C508 = 2018, _xlfn.IFS(E508=1, VLOOKUP(H508, [1]Wage_Info!$B$2:$AH$55, 18, FALSE), E508=3, VLOOKUP(H508, [1]Wage_Info!$B$2:$AH$55, 19, FALSE)))</f>
        <v>238711048</v>
      </c>
      <c r="Z508" s="2">
        <f>_xlfn.IFS(C508=2014, _xlfn.IFS(E508=1, VLOOKUP(H508, [1]Wage_Info!$B$2:$AL$55, 20, FALSE), E508=2, VLOOKUP(H508, [1]Wage_Info!$B$2:$AL$55, 21, FALSE), E508=3, VLOOKUP(H508, [1]Wage_Info!$B$2:$AL$55, 22, FALSE), E508=4, VLOOKUP(H508, [1]Wage_Info!$B$2:$AL$55, 23, FALSE)), C508=2015, _xlfn.IFS(E508=1, VLOOKUP(H508, [1]Wage_Info!$B$2:$AL$55, 24, FALSE), E508=2, VLOOKUP(H508, [1]Wage_Info!$B$2:$AL$55, 25, FALSE), E508=3, VLOOKUP(H508, [1]Wage_Info!$B$2:$AL$55, 26, FALSE), E508=4, VLOOKUP(H508, [1]Wage_Info!$B$2:$AL$55, 27, FALSE)), C508=2016, _xlfn.IFS(E508=1, VLOOKUP(H508, [1]Wage_Info!$B$2:$AL$55, 28, FALSE), E508=2, VLOOKUP(H508, [1]Wage_Info!$B$2:$AL$55, 29, FALSE), E508=3, VLOOKUP(H508, [1]Wage_Info!$B$2:$AL$55, 30, FALSE), E508=4, VLOOKUP(H508, [1]Wage_Info!$B$2:$AL$55, 31, FALSE)), C508=2017, _xlfn.IFS(E508=1, VLOOKUP(H508, [1]Wage_Info!$B$2:$AL$55, 32, FALSE), E508=2, VLOOKUP(H508, [1]Wage_Info!$B$2:$AL$55, 33, FALSE), E508=3, VLOOKUP(H508, [1]Wage_Info!$B$2:$AL$55, 34, FALSE), E508=4, VLOOKUP(H508, [1]Wage_Info!$B$2:$AL$55, 35, FALSE)), C508 = 2018, _xlfn.IFS(E508=1, VLOOKUP(H508, [1]Wage_Info!$B$2:$AL$55, 36, FALSE), E508=2, VLOOKUP(H508, [1]Wage_Info!$B$2:$AL$55, 37, FALSE)))</f>
        <v>46315728091</v>
      </c>
      <c r="AA508" s="4">
        <f t="shared" si="60"/>
        <v>5.1539953669946939E-3</v>
      </c>
      <c r="AB508">
        <f>[1]Key!C508</f>
        <v>1</v>
      </c>
      <c r="AC508">
        <f t="shared" si="61"/>
        <v>0</v>
      </c>
      <c r="AD508">
        <f t="shared" si="62"/>
        <v>0</v>
      </c>
      <c r="AE508">
        <f t="shared" si="63"/>
        <v>0</v>
      </c>
      <c r="AF508">
        <f>[1]Key!D508</f>
        <v>0</v>
      </c>
    </row>
    <row r="509" spans="1:32" x14ac:dyDescent="0.3">
      <c r="A509">
        <v>508</v>
      </c>
      <c r="B509">
        <v>52</v>
      </c>
      <c r="C509">
        <v>2017</v>
      </c>
      <c r="D509">
        <v>9</v>
      </c>
      <c r="E509">
        <f t="shared" si="56"/>
        <v>3</v>
      </c>
      <c r="F509">
        <v>2018</v>
      </c>
      <c r="G509" t="s">
        <v>72</v>
      </c>
      <c r="H509" s="1">
        <f>VALUE(IF(G509="foreign",53,SUBSTITUTE(G509,G509,VLOOKUP(G509,[1]Key!$G$2:$H$55,2,))))</f>
        <v>22</v>
      </c>
      <c r="I509" t="s">
        <v>72</v>
      </c>
      <c r="J509">
        <f>VALUE(_xlfn.IFS(I509="foreign",53,I509="fictional",54, I509="unspecified", 55, NOT(OR(I509="foreign",I509="fictional")),SUBSTITUTE(I509,I509,VLOOKUP(I509,[1]Key!$G$2:$H$55,2,))))</f>
        <v>22</v>
      </c>
      <c r="K509">
        <f t="shared" si="57"/>
        <v>1</v>
      </c>
      <c r="L509">
        <f>VLOOKUP(H509, [1]Key!$H$2:$K$54, 2)</f>
        <v>4</v>
      </c>
      <c r="M509">
        <f>VLOOKUP(J509, [1]Key!$H$2:$K$54, 2)</f>
        <v>4</v>
      </c>
      <c r="N509">
        <f>VLOOKUP("*"&amp;G509&amp;"*",[1]Key!$N$2:$O$6,2,FALSE)</f>
        <v>2</v>
      </c>
      <c r="O509">
        <f>VLOOKUP("*"&amp;G509&amp;"*",[1]Key!$R$2:$S$11,2,FALSE)</f>
        <v>5</v>
      </c>
      <c r="P509">
        <v>3388</v>
      </c>
      <c r="Q509" s="2">
        <v>79000000</v>
      </c>
      <c r="R509" t="s">
        <v>61</v>
      </c>
      <c r="S509">
        <f>VLOOKUP(R509, [1]Key!$U$2:$V$27, 2, FALSE)</f>
        <v>6</v>
      </c>
      <c r="T509">
        <f t="shared" si="58"/>
        <v>0</v>
      </c>
      <c r="U509">
        <f>_xlfn.IFS(C509=2018, VLOOKUP(H509, '[1]State Pop'!$B$2:$G$55,6),C509=2017, VLOOKUP(H509, '[1]State Pop'!$B$2:$F$55,5),C509=2016, VLOOKUP(H509, '[1]State Pop'!$B$2:$F$55,4), C509=2015, VLOOKUP(H509, '[1]State Pop'!$B$2:$F$55,3), C509=2014, VLOOKUP(H509, '[1]State Pop'!$B$2:$F$55,2))</f>
        <v>6859819</v>
      </c>
      <c r="V509">
        <f>_xlfn.IFS(C509=2014,_xlfn.IFS(D509=1,VLOOKUP(H509,[1]Film_Workers!$B$2:$BD$55,2,FALSE),D509=2,VLOOKUP(H509,[1]Film_Workers!$B$2:$BD$55,3,FALSE),D509=3,VLOOKUP(H509,[1]Film_Workers!$B$2:$BD$55,4,FALSE),D509=4,VLOOKUP(H509,[1]Film_Workers!$B$2:$BD$55,5,FALSE),D509=5,VLOOKUP(H509,[1]Film_Workers!$B$2:$BD$55,6,FALSE),D509=6,VLOOKUP(H509,[1]Film_Workers!$B$2:$BD$55,7,FALSE),D509=7,VLOOKUP(H509,[1]Film_Workers!$B$2:$BD$55,8,FALSE),D509=8,VLOOKUP(H509,[1]Film_Workers!$B$2:$BD$55,9,FALSE),D509=9,VLOOKUP(H509,[1]Film_Workers!$B$2:$BD$55,10,FALSE),D509=10,VLOOKUP(H509,[1]Film_Workers!$B$2:$BD$55,11,FALSE),D509=11,VLOOKUP(H509,[1]Film_Workers!$B$2:$BD$55,12,FALSE),D509=12,VLOOKUP(H509,[1]Film_Workers!$B$2:$BD$55,13,FALSE)),C509=2015,_xlfn.IFS(D509=1,VLOOKUP(H509,[1]Film_Workers!$B$2:$BD$55,14,FALSE),D509=2,VLOOKUP(H509,[1]Film_Workers!$B$2:$BD$55,15,FALSE),D509=3,VLOOKUP(H509,[1]Film_Workers!$B$2:$BD$55,16,FALSE),D509=4,VLOOKUP(H509,[1]Film_Workers!$B$2:$BD$55,17,FALSE),D509=5,VLOOKUP(H509,[1]Film_Workers!$B$2:$BD$55,18,FALSE),D509=6,VLOOKUP(H509,[1]Film_Workers!$B$2:$BD$55,19,FALSE),D509=7,VLOOKUP(H509,[1]Film_Workers!$B$2:$BD$55,20,FALSE),D509=8,VLOOKUP(H509,[1]Film_Workers!$B$2:$BD$55,21,FALSE),D509=9,VLOOKUP(H509,[1]Film_Workers!$B$2:$BD$55,22,FALSE),D509=10,VLOOKUP(H509,[1]Film_Workers!$B$2:$BD$55,23,FALSE),D509=11,VLOOKUP(H509,[1]Film_Workers!$B$2:$BD$55,24,FALSE),D509=12,VLOOKUP(H509,[1]Film_Workers!$B$2:$BD$55,25,FALSE)),C509=2016,_xlfn.IFS(D509=1,VLOOKUP(H509,[1]Film_Workers!$B$2:$BD$55,26,FALSE),D509=2,VLOOKUP(H509,[1]Film_Workers!$B$2:$BD$55,27,FALSE),D509=3,VLOOKUP(H509,[1]Film_Workers!$B$2:$BD$55,28,FALSE),D509=4,VLOOKUP(H509,[1]Film_Workers!$B$2:$BD$55,29,FALSE),D509=5,VLOOKUP(H509,[1]Film_Workers!$B$2:$BD$55,30,FALSE),D509=6,VLOOKUP(H509,[1]Film_Workers!$B$2:$BD$55,31,FALSE),D509=7,VLOOKUP(H509,[1]Film_Workers!$B$2:$BD$55,32,FALSE),D509=8,VLOOKUP(H509,[1]Film_Workers!$B$2:$BD$55,33,FALSE),D509=9,VLOOKUP(H509,[1]Film_Workers!$B$2:$BD$55,34,FALSE),D509=10,VLOOKUP(H509,[1]Film_Workers!$B$2:$BD$55,35,FALSE),D509=11,VLOOKUP(H509,[1]Film_Workers!$B$2:$BD$55,36,FALSE),D509=12,VLOOKUP(H509,[1]Film_Workers!$B$2:$BD$55,37,FALSE)),C509=2017,_xlfn.IFS(D509=1,VLOOKUP(H509,[1]Film_Workers!$B$2:$BD$55,38,FALSE),D509=2,VLOOKUP(H509,[1]Film_Workers!$B$2:$BD$55,39,FALSE),D509=3,VLOOKUP(H509,[1]Film_Workers!$B$2:$BD$55,40,FALSE),D509=4,VLOOKUP(H509,[1]Film_Workers!$B$2:$BD$55,41,FALSE),D509=5,VLOOKUP(H509,[1]Film_Workers!$B$2:$BD$55,42,FALSE),D509=6,VLOOKUP(H509,[1]Film_Workers!$B$2:$BD$55,43,FALSE),D509=7,VLOOKUP(H509,[1]Film_Workers!$B$2:$BD$55,43,FALSE),D509=8,VLOOKUP(H509,[1]Film_Workers!$B$2:$BD$55,44,FALSE),D509=9,VLOOKUP(H509,[1]Film_Workers!$B$2:$BD$55,45,FALSE),D509=10,VLOOKUP(H509,[1]Film_Workers!$B$2:$BD$55,46,FALSE),D509=11,VLOOKUP(H509,[1]Film_Workers!$B$2:$BD$55,47,FALSE),D509=12,VLOOKUP(H509,[1]Film_Workers!$B$2:$BD$55,48)),C509=2018,_xlfn.IFS(D509=1,VLOOKUP(H509,[1]Film_Workers!$B$2:$BD$55,49,FALSE),D509=2,VLOOKUP(H509,[1]Film_Workers!$B$2:$BD$55,50,FALSE),D509=3,VLOOKUP(H509,[1]Film_Workers!$B$2:$BD$55,51,FALSE),D509=4,VLOOKUP(H509,[1]Film_Workers!$B$2:$BD$55,52,FALSE),D509=5,VLOOKUP(H509,[1]Film_Workers!$B$2:$BD$55,53,FALSE),D509=6,VLOOKUP(H509,[1]Film_Workers!$B$2:$BD$55,54)))</f>
        <v>3736</v>
      </c>
      <c r="W509">
        <f>_xlfn.IFS(C509=2014,_xlfn.IFS(D509=1,VLOOKUP(H509,[1]Priv_Workers!$B$2:$BD$55,2,FALSE),D509=2,VLOOKUP(H509,[1]Priv_Workers!$B$2:$BD$55,3,FALSE),D509=3,VLOOKUP(H509,[1]Priv_Workers!$B$2:$BD$55,4,FALSE),D509=4,VLOOKUP(H509,[1]Priv_Workers!$B$2:$BD$55,5,FALSE),D509=5,VLOOKUP(H509,[1]Priv_Workers!$B$2:$BD$55,6,FALSE),D509=6,VLOOKUP(H509,[1]Priv_Workers!$B$2:$BD$55,7,FALSE),D509=7,VLOOKUP(H509,[1]Priv_Workers!$B$2:$BD$55,8,FALSE),D509=8,VLOOKUP(H509,[1]Priv_Workers!$B$2:$BD$55,9,FALSE),D509=9,VLOOKUP(H509,[1]Priv_Workers!$B$2:$BD$55,10,FALSE),D509=10,VLOOKUP(H509,[1]Priv_Workers!$B$2:$BD$55,11,FALSE),D509=11,VLOOKUP(H509,[1]Priv_Workers!$B$2:$BD$55,12,FALSE),D509=12,VLOOKUP(H509,[1]Priv_Workers!$B$2:$BD$55,13,FALSE)),C509=2015,_xlfn.IFS(D509=1,VLOOKUP(H509,[1]Priv_Workers!$B$2:$BD$55,14,FALSE),D509=2,VLOOKUP(H509,[1]Priv_Workers!$B$2:$BD$55,15,FALSE),D509=3,VLOOKUP(H509,[1]Priv_Workers!$B$2:$BD$55,16,FALSE),D509=4,VLOOKUP(H509,[1]Priv_Workers!$B$2:$BD$55,17,FALSE),D509=5,VLOOKUP(H509,[1]Priv_Workers!$B$2:$BD$55,18,FALSE),D509=6,VLOOKUP(H509,[1]Priv_Workers!$B$2:$BD$55,19,FALSE),D509=7,VLOOKUP(H509,[1]Priv_Workers!$B$2:$BD$55,20,FALSE),D509=8,VLOOKUP(H509,[1]Priv_Workers!$B$2:$BD$55,21,FALSE),D509=9,VLOOKUP(H509,[1]Priv_Workers!$B$2:$BD$55,22,FALSE),D509=10,VLOOKUP(H509,[1]Priv_Workers!$B$2:$BD$55,23,FALSE),D509=11,VLOOKUP(H509,[1]Priv_Workers!$B$2:$BD$55,24,FALSE),D509=12,VLOOKUP(H509,[1]Priv_Workers!$B$2:$BD$55,25,FALSE)),C509=2016,_xlfn.IFS(D509=1,VLOOKUP(H509,[1]Priv_Workers!$B$2:$BD$55,26,FALSE),D509=2,VLOOKUP(H509,[1]Priv_Workers!$B$2:$BD$55,27,FALSE),D509=3,VLOOKUP(H509,[1]Priv_Workers!$B$2:$BD$55,28,FALSE),D509=4,VLOOKUP(H509,[1]Priv_Workers!$B$2:$BD$55,29,FALSE),D509=5,VLOOKUP(H509,[1]Priv_Workers!$B$2:$BD$55,30,FALSE),D509=6,VLOOKUP(H509,[1]Priv_Workers!$B$2:$BD$55,31,FALSE),D509=7,VLOOKUP(H509,[1]Priv_Workers!$B$2:$BD$55,32,FALSE),D509=8,VLOOKUP(H509,[1]Priv_Workers!$B$2:$BD$55,33,FALSE),D509=9,VLOOKUP(H509,[1]Priv_Workers!$B$2:$BD$55,34,FALSE),D509=10,VLOOKUP(H509,[1]Priv_Workers!$B$2:$BD$55,35,FALSE),D509=11,VLOOKUP(H509,[1]Priv_Workers!$B$2:$BD$55,36,FALSE),D509=12,VLOOKUP(H509,[1]Priv_Workers!$B$2:$BD$55,37,FALSE)),C509=2017,_xlfn.IFS(D509=1,VLOOKUP(H509,[1]Priv_Workers!$B$2:$BD$55,38,FALSE),D509=2,VLOOKUP(H509,[1]Priv_Workers!$B$2:$BD$55,39,FALSE),D509=3,VLOOKUP(H509,[1]Priv_Workers!$B$2:$BD$55,40,FALSE),D509=4,VLOOKUP(H509,[1]Priv_Workers!$B$2:$BD$55,41,FALSE),D509=5,VLOOKUP(H509,[1]Priv_Workers!$B$2:$BD$55,42,FALSE),D509=6,VLOOKUP(H509,[1]Priv_Workers!$B$2:$BD$55,43,FALSE),D509=7,VLOOKUP(H509,[1]Priv_Workers!$B$2:$BD$55,43,FALSE),D509=8,VLOOKUP(H509,[1]Priv_Workers!$B$2:$BD$55,44,FALSE),D509=9,VLOOKUP(H509,[1]Priv_Workers!$B$2:$BD$55,45,FALSE),D509=10,VLOOKUP(H509,[1]Priv_Workers!$B$2:$BD$55,46,FALSE),D509=11,VLOOKUP(H509,[1]Priv_Workers!$B$2:$BD$55,47,FALSE),D509=12,VLOOKUP(H509,[1]Priv_Workers!$B$2:$BD$55,48)),C509=2018,_xlfn.IFS(D509=1,VLOOKUP(H509,[1]Priv_Workers!$B$2:$BD$55,49,FALSE),D509=2,VLOOKUP(H509,[1]Priv_Workers!$B$2:$BD$55,50,FALSE),D509=3,VLOOKUP(H509,[1]Priv_Workers!$B$2:$BD$55,51,FALSE),D509=4,VLOOKUP(H509,[1]Priv_Workers!$B$2:$BD$55,52,FALSE),D509=5,VLOOKUP(H509,[1]Priv_Workers!$B$2:$BD$55,53,FALSE),D509=6,VLOOKUP(H509,[1]Priv_Workers!$B$2:$BD$55,54)))</f>
        <v>3181614</v>
      </c>
      <c r="X509" s="3">
        <f t="shared" si="59"/>
        <v>1.1742467816649035E-3</v>
      </c>
      <c r="Y509" s="2">
        <f>_xlfn.IFS(C509=2014, _xlfn.IFS(E509=1, VLOOKUP(H509, [1]Wage_Info!$B$2:$AH$55, 2, FALSE), E509=2, VLOOKUP(H509, [1]Wage_Info!$B$2:$AH$55, 3, FALSE), E509=3, VLOOKUP(H509, [1]Wage_Info!$B$2:$AH$55, 4, FALSE), E509=4, VLOOKUP(H509, [1]Wage_Info!$B$2:$AH$55, 5, FALSE)), C509=2015, _xlfn.IFS(E509=1, VLOOKUP(H509, [1]Wage_Info!$B$2:$AH$55, 6, FALSE), E509=2, VLOOKUP(H509, [1]Wage_Info!$B$2:$AH$55, 7, FALSE), E509=3, VLOOKUP(H509, [1]Wage_Info!$B$2:$AH$55, 8, FALSE), E509=4, VLOOKUP(H509, [1]Wage_Info!$B$2:$AH$55, 9, FALSE)), C509=2016, _xlfn.IFS(E509=1, VLOOKUP(H509, [1]Wage_Info!$B$2:$AH$55, 10, FALSE), E509=2, VLOOKUP(H509, [1]Wage_Info!$B$2:$AH$55, 11, FALSE), E509=3, VLOOKUP(H509, [1]Wage_Info!$B$2:$AH$55, 12, FALSE), E509=4, VLOOKUP(H509, [1]Wage_Info!$B$2:$AH$55, 13, FALSE)), C509=2017, _xlfn.IFS(E509=1, VLOOKUP(H509, [1]Wage_Info!$B$2:$AH$55, 14, FALSE), E509=2, VLOOKUP(H509, [1]Wage_Info!$B$2:$AH$55, 15, FALSE), E509=3, VLOOKUP(H509, [1]Wage_Info!$B$2:$AH$55, 16, FALSE), E509=4, VLOOKUP(H509, [1]Wage_Info!$B$2:$AH$55, 17, FALSE)), C509 = 2018, _xlfn.IFS(E509=1, VLOOKUP(H509, [1]Wage_Info!$B$2:$AH$55, 18, FALSE), E509=3, VLOOKUP(H509, [1]Wage_Info!$B$2:$AH$55, 19, FALSE)))</f>
        <v>52098574</v>
      </c>
      <c r="Z509" s="2">
        <f>_xlfn.IFS(C509=2014, _xlfn.IFS(E509=1, VLOOKUP(H509, [1]Wage_Info!$B$2:$AL$55, 20, FALSE), E509=2, VLOOKUP(H509, [1]Wage_Info!$B$2:$AL$55, 21, FALSE), E509=3, VLOOKUP(H509, [1]Wage_Info!$B$2:$AL$55, 22, FALSE), E509=4, VLOOKUP(H509, [1]Wage_Info!$B$2:$AL$55, 23, FALSE)), C509=2015, _xlfn.IFS(E509=1, VLOOKUP(H509, [1]Wage_Info!$B$2:$AL$55, 24, FALSE), E509=2, VLOOKUP(H509, [1]Wage_Info!$B$2:$AL$55, 25, FALSE), E509=3, VLOOKUP(H509, [1]Wage_Info!$B$2:$AL$55, 26, FALSE), E509=4, VLOOKUP(H509, [1]Wage_Info!$B$2:$AL$55, 27, FALSE)), C509=2016, _xlfn.IFS(E509=1, VLOOKUP(H509, [1]Wage_Info!$B$2:$AL$55, 28, FALSE), E509=2, VLOOKUP(H509, [1]Wage_Info!$B$2:$AL$55, 29, FALSE), E509=3, VLOOKUP(H509, [1]Wage_Info!$B$2:$AL$55, 30, FALSE), E509=4, VLOOKUP(H509, [1]Wage_Info!$B$2:$AL$55, 31, FALSE)), C509=2017, _xlfn.IFS(E509=1, VLOOKUP(H509, [1]Wage_Info!$B$2:$AL$55, 32, FALSE), E509=2, VLOOKUP(H509, [1]Wage_Info!$B$2:$AL$55, 33, FALSE), E509=3, VLOOKUP(H509, [1]Wage_Info!$B$2:$AL$55, 34, FALSE), E509=4, VLOOKUP(H509, [1]Wage_Info!$B$2:$AL$55, 35, FALSE)), C509 = 2018, _xlfn.IFS(E509=1, VLOOKUP(H509, [1]Wage_Info!$B$2:$AL$55, 36, FALSE), E509=2, VLOOKUP(H509, [1]Wage_Info!$B$2:$AL$55, 37, FALSE)))</f>
        <v>52454973393</v>
      </c>
      <c r="AA509" s="4">
        <f t="shared" si="60"/>
        <v>9.9320561292959189E-4</v>
      </c>
      <c r="AB509">
        <f>[1]Key!C509</f>
        <v>1</v>
      </c>
      <c r="AC509">
        <f t="shared" si="61"/>
        <v>0</v>
      </c>
      <c r="AD509">
        <f t="shared" si="62"/>
        <v>0</v>
      </c>
      <c r="AE509">
        <f t="shared" si="63"/>
        <v>0</v>
      </c>
      <c r="AF509">
        <f>[1]Key!D509</f>
        <v>0</v>
      </c>
    </row>
    <row r="510" spans="1:32" x14ac:dyDescent="0.3">
      <c r="A510">
        <v>509</v>
      </c>
      <c r="B510">
        <v>53</v>
      </c>
      <c r="C510">
        <v>2017</v>
      </c>
      <c r="D510">
        <v>6</v>
      </c>
      <c r="E510">
        <f t="shared" si="56"/>
        <v>2</v>
      </c>
      <c r="F510">
        <v>2018</v>
      </c>
      <c r="G510" t="s">
        <v>65</v>
      </c>
      <c r="H510" s="1">
        <f>VALUE(IF(G510="foreign",53,SUBSTITUTE(G510,G510,VLOOKUP(G510,[1]Key!$G$2:$H$55,2,))))</f>
        <v>11</v>
      </c>
      <c r="I510" t="s">
        <v>89</v>
      </c>
      <c r="J510">
        <f>VALUE(_xlfn.IFS(I510="foreign",53,I510="fictional",54, I510="unspecified", 55, NOT(OR(I510="foreign",I510="fictional")),SUBSTITUTE(I510,I510,VLOOKUP(I510,[1]Key!$G$2:$H$55,2,))))</f>
        <v>48</v>
      </c>
      <c r="K510">
        <f t="shared" si="57"/>
        <v>0</v>
      </c>
      <c r="L510">
        <f>VLOOKUP(H510, [1]Key!$H$2:$K$54, 2)</f>
        <v>5</v>
      </c>
      <c r="M510">
        <f>VLOOKUP(J510, [1]Key!$H$2:$K$54, 2)</f>
        <v>2</v>
      </c>
      <c r="N510">
        <f>VLOOKUP("*"&amp;G510&amp;"*",[1]Key!$N$2:$O$6,2,FALSE)</f>
        <v>3</v>
      </c>
      <c r="O510">
        <f>VLOOKUP("*"&amp;G510&amp;"*",[1]Key!$R$2:$S$11,2,FALSE)</f>
        <v>7</v>
      </c>
      <c r="P510">
        <v>3382</v>
      </c>
      <c r="Q510" s="2">
        <v>28000000</v>
      </c>
      <c r="R510" t="s">
        <v>37</v>
      </c>
      <c r="S510">
        <f>VLOOKUP(R510, [1]Key!$U$2:$V$27, 2, FALSE)</f>
        <v>3</v>
      </c>
      <c r="T510">
        <f t="shared" si="58"/>
        <v>0</v>
      </c>
      <c r="U510">
        <f>_xlfn.IFS(C510=2018, VLOOKUP(H510, '[1]State Pop'!$B$2:$G$55,6),C510=2017, VLOOKUP(H510, '[1]State Pop'!$B$2:$F$55,5),C510=2016, VLOOKUP(H510, '[1]State Pop'!$B$2:$F$55,4), C510=2015, VLOOKUP(H510, '[1]State Pop'!$B$2:$F$55,3), C510=2014, VLOOKUP(H510, '[1]State Pop'!$B$2:$F$55,2))</f>
        <v>10429379</v>
      </c>
      <c r="V510">
        <f>_xlfn.IFS(C510=2014,_xlfn.IFS(D510=1,VLOOKUP(H510,[1]Film_Workers!$B$2:$BD$55,2,FALSE),D510=2,VLOOKUP(H510,[1]Film_Workers!$B$2:$BD$55,3,FALSE),D510=3,VLOOKUP(H510,[1]Film_Workers!$B$2:$BD$55,4,FALSE),D510=4,VLOOKUP(H510,[1]Film_Workers!$B$2:$BD$55,5,FALSE),D510=5,VLOOKUP(H510,[1]Film_Workers!$B$2:$BD$55,6,FALSE),D510=6,VLOOKUP(H510,[1]Film_Workers!$B$2:$BD$55,7,FALSE),D510=7,VLOOKUP(H510,[1]Film_Workers!$B$2:$BD$55,8,FALSE),D510=8,VLOOKUP(H510,[1]Film_Workers!$B$2:$BD$55,9,FALSE),D510=9,VLOOKUP(H510,[1]Film_Workers!$B$2:$BD$55,10,FALSE),D510=10,VLOOKUP(H510,[1]Film_Workers!$B$2:$BD$55,11,FALSE),D510=11,VLOOKUP(H510,[1]Film_Workers!$B$2:$BD$55,12,FALSE),D510=12,VLOOKUP(H510,[1]Film_Workers!$B$2:$BD$55,13,FALSE)),C510=2015,_xlfn.IFS(D510=1,VLOOKUP(H510,[1]Film_Workers!$B$2:$BD$55,14,FALSE),D510=2,VLOOKUP(H510,[1]Film_Workers!$B$2:$BD$55,15,FALSE),D510=3,VLOOKUP(H510,[1]Film_Workers!$B$2:$BD$55,16,FALSE),D510=4,VLOOKUP(H510,[1]Film_Workers!$B$2:$BD$55,17,FALSE),D510=5,VLOOKUP(H510,[1]Film_Workers!$B$2:$BD$55,18,FALSE),D510=6,VLOOKUP(H510,[1]Film_Workers!$B$2:$BD$55,19,FALSE),D510=7,VLOOKUP(H510,[1]Film_Workers!$B$2:$BD$55,20,FALSE),D510=8,VLOOKUP(H510,[1]Film_Workers!$B$2:$BD$55,21,FALSE),D510=9,VLOOKUP(H510,[1]Film_Workers!$B$2:$BD$55,22,FALSE),D510=10,VLOOKUP(H510,[1]Film_Workers!$B$2:$BD$55,23,FALSE),D510=11,VLOOKUP(H510,[1]Film_Workers!$B$2:$BD$55,24,FALSE),D510=12,VLOOKUP(H510,[1]Film_Workers!$B$2:$BD$55,25,FALSE)),C510=2016,_xlfn.IFS(D510=1,VLOOKUP(H510,[1]Film_Workers!$B$2:$BD$55,26,FALSE),D510=2,VLOOKUP(H510,[1]Film_Workers!$B$2:$BD$55,27,FALSE),D510=3,VLOOKUP(H510,[1]Film_Workers!$B$2:$BD$55,28,FALSE),D510=4,VLOOKUP(H510,[1]Film_Workers!$B$2:$BD$55,29,FALSE),D510=5,VLOOKUP(H510,[1]Film_Workers!$B$2:$BD$55,30,FALSE),D510=6,VLOOKUP(H510,[1]Film_Workers!$B$2:$BD$55,31,FALSE),D510=7,VLOOKUP(H510,[1]Film_Workers!$B$2:$BD$55,32,FALSE),D510=8,VLOOKUP(H510,[1]Film_Workers!$B$2:$BD$55,33,FALSE),D510=9,VLOOKUP(H510,[1]Film_Workers!$B$2:$BD$55,34,FALSE),D510=10,VLOOKUP(H510,[1]Film_Workers!$B$2:$BD$55,35,FALSE),D510=11,VLOOKUP(H510,[1]Film_Workers!$B$2:$BD$55,36,FALSE),D510=12,VLOOKUP(H510,[1]Film_Workers!$B$2:$BD$55,37,FALSE)),C510=2017,_xlfn.IFS(D510=1,VLOOKUP(H510,[1]Film_Workers!$B$2:$BD$55,38,FALSE),D510=2,VLOOKUP(H510,[1]Film_Workers!$B$2:$BD$55,39,FALSE),D510=3,VLOOKUP(H510,[1]Film_Workers!$B$2:$BD$55,40,FALSE),D510=4,VLOOKUP(H510,[1]Film_Workers!$B$2:$BD$55,41,FALSE),D510=5,VLOOKUP(H510,[1]Film_Workers!$B$2:$BD$55,42,FALSE),D510=6,VLOOKUP(H510,[1]Film_Workers!$B$2:$BD$55,43,FALSE),D510=7,VLOOKUP(H510,[1]Film_Workers!$B$2:$BD$55,43,FALSE),D510=8,VLOOKUP(H510,[1]Film_Workers!$B$2:$BD$55,44,FALSE),D510=9,VLOOKUP(H510,[1]Film_Workers!$B$2:$BD$55,45,FALSE),D510=10,VLOOKUP(H510,[1]Film_Workers!$B$2:$BD$55,46,FALSE),D510=11,VLOOKUP(H510,[1]Film_Workers!$B$2:$BD$55,47,FALSE),D510=12,VLOOKUP(H510,[1]Film_Workers!$B$2:$BD$55,48)),C510=2018,_xlfn.IFS(D510=1,VLOOKUP(H510,[1]Film_Workers!$B$2:$BD$55,49,FALSE),D510=2,VLOOKUP(H510,[1]Film_Workers!$B$2:$BD$55,50,FALSE),D510=3,VLOOKUP(H510,[1]Film_Workers!$B$2:$BD$55,51,FALSE),D510=4,VLOOKUP(H510,[1]Film_Workers!$B$2:$BD$55,52,FALSE),D510=5,VLOOKUP(H510,[1]Film_Workers!$B$2:$BD$55,53,FALSE),D510=6,VLOOKUP(H510,[1]Film_Workers!$B$2:$BD$55,54)))</f>
        <v>14213</v>
      </c>
      <c r="W510">
        <f>_xlfn.IFS(C510=2014,_xlfn.IFS(D510=1,VLOOKUP(H510,[1]Priv_Workers!$B$2:$BD$55,2,FALSE),D510=2,VLOOKUP(H510,[1]Priv_Workers!$B$2:$BD$55,3,FALSE),D510=3,VLOOKUP(H510,[1]Priv_Workers!$B$2:$BD$55,4,FALSE),D510=4,VLOOKUP(H510,[1]Priv_Workers!$B$2:$BD$55,5,FALSE),D510=5,VLOOKUP(H510,[1]Priv_Workers!$B$2:$BD$55,6,FALSE),D510=6,VLOOKUP(H510,[1]Priv_Workers!$B$2:$BD$55,7,FALSE),D510=7,VLOOKUP(H510,[1]Priv_Workers!$B$2:$BD$55,8,FALSE),D510=8,VLOOKUP(H510,[1]Priv_Workers!$B$2:$BD$55,9,FALSE),D510=9,VLOOKUP(H510,[1]Priv_Workers!$B$2:$BD$55,10,FALSE),D510=10,VLOOKUP(H510,[1]Priv_Workers!$B$2:$BD$55,11,FALSE),D510=11,VLOOKUP(H510,[1]Priv_Workers!$B$2:$BD$55,12,FALSE),D510=12,VLOOKUP(H510,[1]Priv_Workers!$B$2:$BD$55,13,FALSE)),C510=2015,_xlfn.IFS(D510=1,VLOOKUP(H510,[1]Priv_Workers!$B$2:$BD$55,14,FALSE),D510=2,VLOOKUP(H510,[1]Priv_Workers!$B$2:$BD$55,15,FALSE),D510=3,VLOOKUP(H510,[1]Priv_Workers!$B$2:$BD$55,16,FALSE),D510=4,VLOOKUP(H510,[1]Priv_Workers!$B$2:$BD$55,17,FALSE),D510=5,VLOOKUP(H510,[1]Priv_Workers!$B$2:$BD$55,18,FALSE),D510=6,VLOOKUP(H510,[1]Priv_Workers!$B$2:$BD$55,19,FALSE),D510=7,VLOOKUP(H510,[1]Priv_Workers!$B$2:$BD$55,20,FALSE),D510=8,VLOOKUP(H510,[1]Priv_Workers!$B$2:$BD$55,21,FALSE),D510=9,VLOOKUP(H510,[1]Priv_Workers!$B$2:$BD$55,22,FALSE),D510=10,VLOOKUP(H510,[1]Priv_Workers!$B$2:$BD$55,23,FALSE),D510=11,VLOOKUP(H510,[1]Priv_Workers!$B$2:$BD$55,24,FALSE),D510=12,VLOOKUP(H510,[1]Priv_Workers!$B$2:$BD$55,25,FALSE)),C510=2016,_xlfn.IFS(D510=1,VLOOKUP(H510,[1]Priv_Workers!$B$2:$BD$55,26,FALSE),D510=2,VLOOKUP(H510,[1]Priv_Workers!$B$2:$BD$55,27,FALSE),D510=3,VLOOKUP(H510,[1]Priv_Workers!$B$2:$BD$55,28,FALSE),D510=4,VLOOKUP(H510,[1]Priv_Workers!$B$2:$BD$55,29,FALSE),D510=5,VLOOKUP(H510,[1]Priv_Workers!$B$2:$BD$55,30,FALSE),D510=6,VLOOKUP(H510,[1]Priv_Workers!$B$2:$BD$55,31,FALSE),D510=7,VLOOKUP(H510,[1]Priv_Workers!$B$2:$BD$55,32,FALSE),D510=8,VLOOKUP(H510,[1]Priv_Workers!$B$2:$BD$55,33,FALSE),D510=9,VLOOKUP(H510,[1]Priv_Workers!$B$2:$BD$55,34,FALSE),D510=10,VLOOKUP(H510,[1]Priv_Workers!$B$2:$BD$55,35,FALSE),D510=11,VLOOKUP(H510,[1]Priv_Workers!$B$2:$BD$55,36,FALSE),D510=12,VLOOKUP(H510,[1]Priv_Workers!$B$2:$BD$55,37,FALSE)),C510=2017,_xlfn.IFS(D510=1,VLOOKUP(H510,[1]Priv_Workers!$B$2:$BD$55,38,FALSE),D510=2,VLOOKUP(H510,[1]Priv_Workers!$B$2:$BD$55,39,FALSE),D510=3,VLOOKUP(H510,[1]Priv_Workers!$B$2:$BD$55,40,FALSE),D510=4,VLOOKUP(H510,[1]Priv_Workers!$B$2:$BD$55,41,FALSE),D510=5,VLOOKUP(H510,[1]Priv_Workers!$B$2:$BD$55,42,FALSE),D510=6,VLOOKUP(H510,[1]Priv_Workers!$B$2:$BD$55,43,FALSE),D510=7,VLOOKUP(H510,[1]Priv_Workers!$B$2:$BD$55,43,FALSE),D510=8,VLOOKUP(H510,[1]Priv_Workers!$B$2:$BD$55,44,FALSE),D510=9,VLOOKUP(H510,[1]Priv_Workers!$B$2:$BD$55,45,FALSE),D510=10,VLOOKUP(H510,[1]Priv_Workers!$B$2:$BD$55,46,FALSE),D510=11,VLOOKUP(H510,[1]Priv_Workers!$B$2:$BD$55,47,FALSE),D510=12,VLOOKUP(H510,[1]Priv_Workers!$B$2:$BD$55,48)),C510=2018,_xlfn.IFS(D510=1,VLOOKUP(H510,[1]Priv_Workers!$B$2:$BD$55,49,FALSE),D510=2,VLOOKUP(H510,[1]Priv_Workers!$B$2:$BD$55,50,FALSE),D510=3,VLOOKUP(H510,[1]Priv_Workers!$B$2:$BD$55,51,FALSE),D510=4,VLOOKUP(H510,[1]Priv_Workers!$B$2:$BD$55,52,FALSE),D510=5,VLOOKUP(H510,[1]Priv_Workers!$B$2:$BD$55,53,FALSE),D510=6,VLOOKUP(H510,[1]Priv_Workers!$B$2:$BD$55,54)))</f>
        <v>3710319</v>
      </c>
      <c r="X510" s="3">
        <f t="shared" si="59"/>
        <v>3.8306679290918111E-3</v>
      </c>
      <c r="Y510" s="2">
        <f>_xlfn.IFS(C510=2014, _xlfn.IFS(E510=1, VLOOKUP(H510, [1]Wage_Info!$B$2:$AH$55, 2, FALSE), E510=2, VLOOKUP(H510, [1]Wage_Info!$B$2:$AH$55, 3, FALSE), E510=3, VLOOKUP(H510, [1]Wage_Info!$B$2:$AH$55, 4, FALSE), E510=4, VLOOKUP(H510, [1]Wage_Info!$B$2:$AH$55, 5, FALSE)), C510=2015, _xlfn.IFS(E510=1, VLOOKUP(H510, [1]Wage_Info!$B$2:$AH$55, 6, FALSE), E510=2, VLOOKUP(H510, [1]Wage_Info!$B$2:$AH$55, 7, FALSE), E510=3, VLOOKUP(H510, [1]Wage_Info!$B$2:$AH$55, 8, FALSE), E510=4, VLOOKUP(H510, [1]Wage_Info!$B$2:$AH$55, 9, FALSE)), C510=2016, _xlfn.IFS(E510=1, VLOOKUP(H510, [1]Wage_Info!$B$2:$AH$55, 10, FALSE), E510=2, VLOOKUP(H510, [1]Wage_Info!$B$2:$AH$55, 11, FALSE), E510=3, VLOOKUP(H510, [1]Wage_Info!$B$2:$AH$55, 12, FALSE), E510=4, VLOOKUP(H510, [1]Wage_Info!$B$2:$AH$55, 13, FALSE)), C510=2017, _xlfn.IFS(E510=1, VLOOKUP(H510, [1]Wage_Info!$B$2:$AH$55, 14, FALSE), E510=2, VLOOKUP(H510, [1]Wage_Info!$B$2:$AH$55, 15, FALSE), E510=3, VLOOKUP(H510, [1]Wage_Info!$B$2:$AH$55, 16, FALSE), E510=4, VLOOKUP(H510, [1]Wage_Info!$B$2:$AH$55, 17, FALSE)), C510 = 2018, _xlfn.IFS(E510=1, VLOOKUP(H510, [1]Wage_Info!$B$2:$AH$55, 18, FALSE), E510=3, VLOOKUP(H510, [1]Wage_Info!$B$2:$AH$55, 19, FALSE)))</f>
        <v>238711048</v>
      </c>
      <c r="Z510" s="2">
        <f>_xlfn.IFS(C510=2014, _xlfn.IFS(E510=1, VLOOKUP(H510, [1]Wage_Info!$B$2:$AL$55, 20, FALSE), E510=2, VLOOKUP(H510, [1]Wage_Info!$B$2:$AL$55, 21, FALSE), E510=3, VLOOKUP(H510, [1]Wage_Info!$B$2:$AL$55, 22, FALSE), E510=4, VLOOKUP(H510, [1]Wage_Info!$B$2:$AL$55, 23, FALSE)), C510=2015, _xlfn.IFS(E510=1, VLOOKUP(H510, [1]Wage_Info!$B$2:$AL$55, 24, FALSE), E510=2, VLOOKUP(H510, [1]Wage_Info!$B$2:$AL$55, 25, FALSE), E510=3, VLOOKUP(H510, [1]Wage_Info!$B$2:$AL$55, 26, FALSE), E510=4, VLOOKUP(H510, [1]Wage_Info!$B$2:$AL$55, 27, FALSE)), C510=2016, _xlfn.IFS(E510=1, VLOOKUP(H510, [1]Wage_Info!$B$2:$AL$55, 28, FALSE), E510=2, VLOOKUP(H510, [1]Wage_Info!$B$2:$AL$55, 29, FALSE), E510=3, VLOOKUP(H510, [1]Wage_Info!$B$2:$AL$55, 30, FALSE), E510=4, VLOOKUP(H510, [1]Wage_Info!$B$2:$AL$55, 31, FALSE)), C510=2017, _xlfn.IFS(E510=1, VLOOKUP(H510, [1]Wage_Info!$B$2:$AL$55, 32, FALSE), E510=2, VLOOKUP(H510, [1]Wage_Info!$B$2:$AL$55, 33, FALSE), E510=3, VLOOKUP(H510, [1]Wage_Info!$B$2:$AL$55, 34, FALSE), E510=4, VLOOKUP(H510, [1]Wage_Info!$B$2:$AL$55, 35, FALSE)), C510 = 2018, _xlfn.IFS(E510=1, VLOOKUP(H510, [1]Wage_Info!$B$2:$AL$55, 36, FALSE), E510=2, VLOOKUP(H510, [1]Wage_Info!$B$2:$AL$55, 37, FALSE)))</f>
        <v>46315728091</v>
      </c>
      <c r="AA510" s="4">
        <f t="shared" si="60"/>
        <v>5.1539953669946939E-3</v>
      </c>
      <c r="AB510">
        <f>[1]Key!C510</f>
        <v>1</v>
      </c>
      <c r="AC510">
        <f t="shared" si="61"/>
        <v>0</v>
      </c>
      <c r="AD510">
        <f t="shared" si="62"/>
        <v>0</v>
      </c>
      <c r="AE510">
        <f t="shared" si="63"/>
        <v>0</v>
      </c>
      <c r="AF510">
        <f>[1]Key!D510</f>
        <v>0</v>
      </c>
    </row>
    <row r="511" spans="1:32" x14ac:dyDescent="0.3">
      <c r="A511">
        <v>510</v>
      </c>
      <c r="B511">
        <v>54</v>
      </c>
      <c r="C511">
        <v>2018</v>
      </c>
      <c r="D511">
        <v>6</v>
      </c>
      <c r="E511">
        <f t="shared" si="56"/>
        <v>2</v>
      </c>
      <c r="F511">
        <v>2018</v>
      </c>
      <c r="G511" t="s">
        <v>65</v>
      </c>
      <c r="H511" s="1">
        <f>VALUE(IF(G511="foreign",53,SUBSTITUTE(G511,G511,VLOOKUP(G511,[1]Key!$G$2:$H$55,2,))))</f>
        <v>11</v>
      </c>
      <c r="I511" t="s">
        <v>77</v>
      </c>
      <c r="J511">
        <f>VALUE(_xlfn.IFS(I511="foreign",53,I511="fictional",54, I511="unspecified", 55, NOT(OR(I511="foreign",I511="fictional")),SUBSTITUTE(I511,I511,VLOOKUP(I511,[1]Key!$G$2:$H$55,2,))))</f>
        <v>14</v>
      </c>
      <c r="K511">
        <f t="shared" si="57"/>
        <v>0</v>
      </c>
      <c r="L511">
        <f>VLOOKUP(H511, [1]Key!$H$2:$K$54, 2)</f>
        <v>5</v>
      </c>
      <c r="M511">
        <f>VLOOKUP(J511, [1]Key!$H$2:$K$54, 2)</f>
        <v>3</v>
      </c>
      <c r="N511">
        <f>VLOOKUP("*"&amp;G511&amp;"*",[1]Key!$N$2:$O$6,2,FALSE)</f>
        <v>3</v>
      </c>
      <c r="O511">
        <f>VLOOKUP("*"&amp;G511&amp;"*",[1]Key!$R$2:$S$11,2,FALSE)</f>
        <v>7</v>
      </c>
      <c r="P511">
        <v>3329</v>
      </c>
      <c r="Q511" s="2">
        <v>50000000</v>
      </c>
      <c r="R511" t="s">
        <v>37</v>
      </c>
      <c r="S511">
        <f>VLOOKUP(R511, [1]Key!$U$2:$V$27, 2, FALSE)</f>
        <v>3</v>
      </c>
      <c r="T511">
        <f t="shared" si="58"/>
        <v>0</v>
      </c>
      <c r="U511">
        <f>_xlfn.IFS(C511=2018, VLOOKUP(H511, '[1]State Pop'!$B$2:$G$55,6),C511=2017, VLOOKUP(H511, '[1]State Pop'!$B$2:$F$55,5),C511=2016, VLOOKUP(H511, '[1]State Pop'!$B$2:$F$55,4), C511=2015, VLOOKUP(H511, '[1]State Pop'!$B$2:$F$55,3), C511=2014, VLOOKUP(H511, '[1]State Pop'!$B$2:$F$55,2))</f>
        <v>10519475</v>
      </c>
      <c r="V511">
        <f>_xlfn.IFS(C511=2014,_xlfn.IFS(D511=1,VLOOKUP(H511,[1]Film_Workers!$B$2:$BD$55,2,FALSE),D511=2,VLOOKUP(H511,[1]Film_Workers!$B$2:$BD$55,3,FALSE),D511=3,VLOOKUP(H511,[1]Film_Workers!$B$2:$BD$55,4,FALSE),D511=4,VLOOKUP(H511,[1]Film_Workers!$B$2:$BD$55,5,FALSE),D511=5,VLOOKUP(H511,[1]Film_Workers!$B$2:$BD$55,6,FALSE),D511=6,VLOOKUP(H511,[1]Film_Workers!$B$2:$BD$55,7,FALSE),D511=7,VLOOKUP(H511,[1]Film_Workers!$B$2:$BD$55,8,FALSE),D511=8,VLOOKUP(H511,[1]Film_Workers!$B$2:$BD$55,9,FALSE),D511=9,VLOOKUP(H511,[1]Film_Workers!$B$2:$BD$55,10,FALSE),D511=10,VLOOKUP(H511,[1]Film_Workers!$B$2:$BD$55,11,FALSE),D511=11,VLOOKUP(H511,[1]Film_Workers!$B$2:$BD$55,12,FALSE),D511=12,VLOOKUP(H511,[1]Film_Workers!$B$2:$BD$55,13,FALSE)),C511=2015,_xlfn.IFS(D511=1,VLOOKUP(H511,[1]Film_Workers!$B$2:$BD$55,14,FALSE),D511=2,VLOOKUP(H511,[1]Film_Workers!$B$2:$BD$55,15,FALSE),D511=3,VLOOKUP(H511,[1]Film_Workers!$B$2:$BD$55,16,FALSE),D511=4,VLOOKUP(H511,[1]Film_Workers!$B$2:$BD$55,17,FALSE),D511=5,VLOOKUP(H511,[1]Film_Workers!$B$2:$BD$55,18,FALSE),D511=6,VLOOKUP(H511,[1]Film_Workers!$B$2:$BD$55,19,FALSE),D511=7,VLOOKUP(H511,[1]Film_Workers!$B$2:$BD$55,20,FALSE),D511=8,VLOOKUP(H511,[1]Film_Workers!$B$2:$BD$55,21,FALSE),D511=9,VLOOKUP(H511,[1]Film_Workers!$B$2:$BD$55,22,FALSE),D511=10,VLOOKUP(H511,[1]Film_Workers!$B$2:$BD$55,23,FALSE),D511=11,VLOOKUP(H511,[1]Film_Workers!$B$2:$BD$55,24,FALSE),D511=12,VLOOKUP(H511,[1]Film_Workers!$B$2:$BD$55,25,FALSE)),C511=2016,_xlfn.IFS(D511=1,VLOOKUP(H511,[1]Film_Workers!$B$2:$BD$55,26,FALSE),D511=2,VLOOKUP(H511,[1]Film_Workers!$B$2:$BD$55,27,FALSE),D511=3,VLOOKUP(H511,[1]Film_Workers!$B$2:$BD$55,28,FALSE),D511=4,VLOOKUP(H511,[1]Film_Workers!$B$2:$BD$55,29,FALSE),D511=5,VLOOKUP(H511,[1]Film_Workers!$B$2:$BD$55,30,FALSE),D511=6,VLOOKUP(H511,[1]Film_Workers!$B$2:$BD$55,31,FALSE),D511=7,VLOOKUP(H511,[1]Film_Workers!$B$2:$BD$55,32,FALSE),D511=8,VLOOKUP(H511,[1]Film_Workers!$B$2:$BD$55,33,FALSE),D511=9,VLOOKUP(H511,[1]Film_Workers!$B$2:$BD$55,34,FALSE),D511=10,VLOOKUP(H511,[1]Film_Workers!$B$2:$BD$55,35,FALSE),D511=11,VLOOKUP(H511,[1]Film_Workers!$B$2:$BD$55,36,FALSE),D511=12,VLOOKUP(H511,[1]Film_Workers!$B$2:$BD$55,37,FALSE)),C511=2017,_xlfn.IFS(D511=1,VLOOKUP(H511,[1]Film_Workers!$B$2:$BD$55,38,FALSE),D511=2,VLOOKUP(H511,[1]Film_Workers!$B$2:$BD$55,39,FALSE),D511=3,VLOOKUP(H511,[1]Film_Workers!$B$2:$BD$55,40,FALSE),D511=4,VLOOKUP(H511,[1]Film_Workers!$B$2:$BD$55,41,FALSE),D511=5,VLOOKUP(H511,[1]Film_Workers!$B$2:$BD$55,42,FALSE),D511=6,VLOOKUP(H511,[1]Film_Workers!$B$2:$BD$55,43,FALSE),D511=7,VLOOKUP(H511,[1]Film_Workers!$B$2:$BD$55,43,FALSE),D511=8,VLOOKUP(H511,[1]Film_Workers!$B$2:$BD$55,44,FALSE),D511=9,VLOOKUP(H511,[1]Film_Workers!$B$2:$BD$55,45,FALSE),D511=10,VLOOKUP(H511,[1]Film_Workers!$B$2:$BD$55,46,FALSE),D511=11,VLOOKUP(H511,[1]Film_Workers!$B$2:$BD$55,47,FALSE),D511=12,VLOOKUP(H511,[1]Film_Workers!$B$2:$BD$55,48)),C511=2018,_xlfn.IFS(D511=1,VLOOKUP(H511,[1]Film_Workers!$B$2:$BD$55,49,FALSE),D511=2,VLOOKUP(H511,[1]Film_Workers!$B$2:$BD$55,50,FALSE),D511=3,VLOOKUP(H511,[1]Film_Workers!$B$2:$BD$55,51,FALSE),D511=4,VLOOKUP(H511,[1]Film_Workers!$B$2:$BD$55,52,FALSE),D511=5,VLOOKUP(H511,[1]Film_Workers!$B$2:$BD$55,53,FALSE),D511=6,VLOOKUP(H511,[1]Film_Workers!$B$2:$BD$55,54)))</f>
        <v>12577</v>
      </c>
      <c r="W511">
        <f>_xlfn.IFS(C511=2014,_xlfn.IFS(D511=1,VLOOKUP(H511,[1]Priv_Workers!$B$2:$BD$55,2,FALSE),D511=2,VLOOKUP(H511,[1]Priv_Workers!$B$2:$BD$55,3,FALSE),D511=3,VLOOKUP(H511,[1]Priv_Workers!$B$2:$BD$55,4,FALSE),D511=4,VLOOKUP(H511,[1]Priv_Workers!$B$2:$BD$55,5,FALSE),D511=5,VLOOKUP(H511,[1]Priv_Workers!$B$2:$BD$55,6,FALSE),D511=6,VLOOKUP(H511,[1]Priv_Workers!$B$2:$BD$55,7,FALSE),D511=7,VLOOKUP(H511,[1]Priv_Workers!$B$2:$BD$55,8,FALSE),D511=8,VLOOKUP(H511,[1]Priv_Workers!$B$2:$BD$55,9,FALSE),D511=9,VLOOKUP(H511,[1]Priv_Workers!$B$2:$BD$55,10,FALSE),D511=10,VLOOKUP(H511,[1]Priv_Workers!$B$2:$BD$55,11,FALSE),D511=11,VLOOKUP(H511,[1]Priv_Workers!$B$2:$BD$55,12,FALSE),D511=12,VLOOKUP(H511,[1]Priv_Workers!$B$2:$BD$55,13,FALSE)),C511=2015,_xlfn.IFS(D511=1,VLOOKUP(H511,[1]Priv_Workers!$B$2:$BD$55,14,FALSE),D511=2,VLOOKUP(H511,[1]Priv_Workers!$B$2:$BD$55,15,FALSE),D511=3,VLOOKUP(H511,[1]Priv_Workers!$B$2:$BD$55,16,FALSE),D511=4,VLOOKUP(H511,[1]Priv_Workers!$B$2:$BD$55,17,FALSE),D511=5,VLOOKUP(H511,[1]Priv_Workers!$B$2:$BD$55,18,FALSE),D511=6,VLOOKUP(H511,[1]Priv_Workers!$B$2:$BD$55,19,FALSE),D511=7,VLOOKUP(H511,[1]Priv_Workers!$B$2:$BD$55,20,FALSE),D511=8,VLOOKUP(H511,[1]Priv_Workers!$B$2:$BD$55,21,FALSE),D511=9,VLOOKUP(H511,[1]Priv_Workers!$B$2:$BD$55,22,FALSE),D511=10,VLOOKUP(H511,[1]Priv_Workers!$B$2:$BD$55,23,FALSE),D511=11,VLOOKUP(H511,[1]Priv_Workers!$B$2:$BD$55,24,FALSE),D511=12,VLOOKUP(H511,[1]Priv_Workers!$B$2:$BD$55,25,FALSE)),C511=2016,_xlfn.IFS(D511=1,VLOOKUP(H511,[1]Priv_Workers!$B$2:$BD$55,26,FALSE),D511=2,VLOOKUP(H511,[1]Priv_Workers!$B$2:$BD$55,27,FALSE),D511=3,VLOOKUP(H511,[1]Priv_Workers!$B$2:$BD$55,28,FALSE),D511=4,VLOOKUP(H511,[1]Priv_Workers!$B$2:$BD$55,29,FALSE),D511=5,VLOOKUP(H511,[1]Priv_Workers!$B$2:$BD$55,30,FALSE),D511=6,VLOOKUP(H511,[1]Priv_Workers!$B$2:$BD$55,31,FALSE),D511=7,VLOOKUP(H511,[1]Priv_Workers!$B$2:$BD$55,32,FALSE),D511=8,VLOOKUP(H511,[1]Priv_Workers!$B$2:$BD$55,33,FALSE),D511=9,VLOOKUP(H511,[1]Priv_Workers!$B$2:$BD$55,34,FALSE),D511=10,VLOOKUP(H511,[1]Priv_Workers!$B$2:$BD$55,35,FALSE),D511=11,VLOOKUP(H511,[1]Priv_Workers!$B$2:$BD$55,36,FALSE),D511=12,VLOOKUP(H511,[1]Priv_Workers!$B$2:$BD$55,37,FALSE)),C511=2017,_xlfn.IFS(D511=1,VLOOKUP(H511,[1]Priv_Workers!$B$2:$BD$55,38,FALSE),D511=2,VLOOKUP(H511,[1]Priv_Workers!$B$2:$BD$55,39,FALSE),D511=3,VLOOKUP(H511,[1]Priv_Workers!$B$2:$BD$55,40,FALSE),D511=4,VLOOKUP(H511,[1]Priv_Workers!$B$2:$BD$55,41,FALSE),D511=5,VLOOKUP(H511,[1]Priv_Workers!$B$2:$BD$55,42,FALSE),D511=6,VLOOKUP(H511,[1]Priv_Workers!$B$2:$BD$55,43,FALSE),D511=7,VLOOKUP(H511,[1]Priv_Workers!$B$2:$BD$55,43,FALSE),D511=8,VLOOKUP(H511,[1]Priv_Workers!$B$2:$BD$55,44,FALSE),D511=9,VLOOKUP(H511,[1]Priv_Workers!$B$2:$BD$55,45,FALSE),D511=10,VLOOKUP(H511,[1]Priv_Workers!$B$2:$BD$55,46,FALSE),D511=11,VLOOKUP(H511,[1]Priv_Workers!$B$2:$BD$55,47,FALSE),D511=12,VLOOKUP(H511,[1]Priv_Workers!$B$2:$BD$55,48)),C511=2018,_xlfn.IFS(D511=1,VLOOKUP(H511,[1]Priv_Workers!$B$2:$BD$55,49,FALSE),D511=2,VLOOKUP(H511,[1]Priv_Workers!$B$2:$BD$55,50,FALSE),D511=3,VLOOKUP(H511,[1]Priv_Workers!$B$2:$BD$55,51,FALSE),D511=4,VLOOKUP(H511,[1]Priv_Workers!$B$2:$BD$55,52,FALSE),D511=5,VLOOKUP(H511,[1]Priv_Workers!$B$2:$BD$55,53,FALSE),D511=6,VLOOKUP(H511,[1]Priv_Workers!$B$2:$BD$55,54)))</f>
        <v>3771542</v>
      </c>
      <c r="X511" s="3">
        <f t="shared" si="59"/>
        <v>3.3347103121216734E-3</v>
      </c>
      <c r="Y511" s="2">
        <f>_xlfn.IFS(C511=2014, _xlfn.IFS(E511=1, VLOOKUP(H511, [1]Wage_Info!$B$2:$AL$55, 2, FALSE), E511=2, VLOOKUP(H511, [1]Wage_Info!$B$2:$AL$55, 3, FALSE), E511=3, VLOOKUP(H511, [1]Wage_Info!$B$2:$AL$55, 4, FALSE), E511=4, VLOOKUP(H511, [1]Wage_Info!$B$2:$AL$55, 5, FALSE)), C511=2015, _xlfn.IFS(E511=1, VLOOKUP(H511, [1]Wage_Info!$B$2:$AL$55, 6, FALSE), E511=2, VLOOKUP(H511, [1]Wage_Info!$B$2:$AL$55, 7, FALSE), E511=3, VLOOKUP(H511, [1]Wage_Info!$B$2:$AL$55, 8, FALSE), E511=4, VLOOKUP(H511, [1]Wage_Info!$B$2:$AH$55, 9, FALSE)), C511=2016, _xlfn.IFS(E511=1, VLOOKUP(H511, [1]Wage_Info!$B$2:$AH$55, 10, FALSE), E511=2, VLOOKUP(H511, [1]Wage_Info!$B$2:$AH$55, 11, FALSE), E511=3, VLOOKUP(H511, [1]Wage_Info!$B$2:$AH$55, 12, FALSE), E511=4, VLOOKUP(H511, [1]Wage_Info!$B$2:$AH$55, 13, FALSE)), C511=2017, _xlfn.IFS(E511=1, VLOOKUP(H511, [1]Wage_Info!$B$2:$AH$55, 14, FALSE), E511=2, VLOOKUP(H511, [1]Wage_Info!$B$2:$AH$55, 15, FALSE), E511=3, VLOOKUP(H511, [1]Wage_Info!$B$2:$AH$55, 16, FALSE), E511=4, VLOOKUP(H511, [1]Wage_Info!$B$2:$AH$55, 17, FALSE)), C511 = 2018, _xlfn.IFS(E511=1, VLOOKUP(H511, [1]Wage_Info!$B$2:$AH$55, 18, FALSE), E511=2, VLOOKUP(H511, [1]Wage_Info!$B$2:$AH$55, 19, FALSE)))</f>
        <v>186009593</v>
      </c>
      <c r="Z511" s="2">
        <f>_xlfn.IFS(C511=2014, _xlfn.IFS(E511=1, VLOOKUP(H511, [1]Wage_Info!$B$2:$AL$55, 20, FALSE), E511=2, VLOOKUP(H511, [1]Wage_Info!$B$2:$AL$55, 21, FALSE), E511=3, VLOOKUP(H511, [1]Wage_Info!$B$2:$AL$55, 22, FALSE), E511=4, VLOOKUP(H511, [1]Wage_Info!$B$2:$AL$55, 23, FALSE)), C511=2015, _xlfn.IFS(E511=1, VLOOKUP(H511, [1]Wage_Info!$B$2:$AL$55, 24, FALSE), E511=2, VLOOKUP(H511, [1]Wage_Info!$B$2:$AL$55, 25, FALSE), E511=3, VLOOKUP(H511, [1]Wage_Info!$B$2:$AL$55, 26, FALSE), E511=4, VLOOKUP(H511, [1]Wage_Info!$B$2:$AL$55, 27, FALSE)), C511=2016, _xlfn.IFS(E511=1, VLOOKUP(H511, [1]Wage_Info!$B$2:$AL$55, 28, FALSE), E511=2, VLOOKUP(H511, [1]Wage_Info!$B$2:$AL$55, 29, FALSE), E511=3, VLOOKUP(H511, [1]Wage_Info!$B$2:$AL$55, 30, FALSE), E511=4, VLOOKUP(H511, [1]Wage_Info!$B$2:$AL$55, 31, FALSE)), C511=2017, _xlfn.IFS(E511=1, VLOOKUP(H511, [1]Wage_Info!$B$2:$AL$55, 32, FALSE), E511=2, VLOOKUP(H511, [1]Wage_Info!$B$2:$AL$55, 33, FALSE), E511=3, VLOOKUP(H511, [1]Wage_Info!$B$2:$AL$55, 34, FALSE), E511=4, VLOOKUP(H511, [1]Wage_Info!$B$2:$AL$55, 35, FALSE)), C511 = 2018, _xlfn.IFS(E511=1, VLOOKUP(H511, [1]Wage_Info!$B$2:$AL$55, 36, FALSE), E511=2, VLOOKUP(H511, [1]Wage_Info!$B$2:$AL$55, 37, FALSE)))</f>
        <v>48284785436</v>
      </c>
      <c r="AA511" s="4">
        <f t="shared" si="60"/>
        <v>3.8523437832513516E-3</v>
      </c>
      <c r="AB511">
        <f>[1]Key!C511</f>
        <v>1</v>
      </c>
      <c r="AC511">
        <f t="shared" si="61"/>
        <v>0</v>
      </c>
      <c r="AD511">
        <f t="shared" si="62"/>
        <v>0</v>
      </c>
      <c r="AE511">
        <f t="shared" si="63"/>
        <v>0</v>
      </c>
      <c r="AF511">
        <f>[1]Key!D511</f>
        <v>0</v>
      </c>
    </row>
    <row r="512" spans="1:32" x14ac:dyDescent="0.3">
      <c r="A512">
        <v>511</v>
      </c>
      <c r="B512">
        <v>55</v>
      </c>
      <c r="C512">
        <v>2017</v>
      </c>
      <c r="D512">
        <v>9</v>
      </c>
      <c r="E512">
        <f t="shared" si="56"/>
        <v>3</v>
      </c>
      <c r="F512">
        <v>2018</v>
      </c>
      <c r="G512" t="s">
        <v>40</v>
      </c>
      <c r="H512" s="1">
        <f>VALUE(IF(G512="foreign",53,SUBSTITUTE(G512,G512,VLOOKUP(G512,[1]Key!$G$2:$H$55,2,))))</f>
        <v>5</v>
      </c>
      <c r="I512" t="s">
        <v>40</v>
      </c>
      <c r="J512">
        <f>VALUE(_xlfn.IFS(I512="foreign",53,I512="fictional",54, I512="unspecified", 55, NOT(OR(I512="foreign",I512="fictional")),SUBSTITUTE(I512,I512,VLOOKUP(I512,[1]Key!$G$2:$H$55,2,))))</f>
        <v>5</v>
      </c>
      <c r="K512">
        <f t="shared" si="57"/>
        <v>1</v>
      </c>
      <c r="L512">
        <f>VLOOKUP(H512, [1]Key!$H$2:$K$54, 2)</f>
        <v>3</v>
      </c>
      <c r="M512">
        <f>VLOOKUP(J512, [1]Key!$H$2:$K$54, 2)</f>
        <v>3</v>
      </c>
      <c r="N512">
        <f>VLOOKUP("*"&amp;G512&amp;"*",[1]Key!$N$2:$O$6,2,FALSE)</f>
        <v>4</v>
      </c>
      <c r="O512">
        <f>VLOOKUP("*"&amp;G512&amp;"*",[1]Key!$R$2:$S$11,2,FALSE)</f>
        <v>6</v>
      </c>
      <c r="P512">
        <v>3256</v>
      </c>
      <c r="Q512" s="2">
        <v>47000000</v>
      </c>
      <c r="R512" t="s">
        <v>67</v>
      </c>
      <c r="S512">
        <f>VLOOKUP(R512, [1]Key!$U$2:$V$31, 2, FALSE)</f>
        <v>9</v>
      </c>
      <c r="T512">
        <f t="shared" si="58"/>
        <v>1</v>
      </c>
      <c r="U512">
        <f>_xlfn.IFS(C512=2018, VLOOKUP(H512, '[1]State Pop'!$B$2:$G$55,6),C512=2017, VLOOKUP(H512, '[1]State Pop'!$B$2:$F$55,5),C512=2016, VLOOKUP(H512, '[1]State Pop'!$B$2:$F$55,4), C512=2015, VLOOKUP(H512, '[1]State Pop'!$B$2:$F$55,3), C512=2014, VLOOKUP(H512, '[1]State Pop'!$B$2:$F$55,2))</f>
        <v>39536653</v>
      </c>
      <c r="V512">
        <f>_xlfn.IFS(C512=2014,_xlfn.IFS(D512=1,VLOOKUP(H512,[1]Film_Workers!$B$2:$BD$55,2,FALSE),D512=2,VLOOKUP(H512,[1]Film_Workers!$B$2:$BD$55,3,FALSE),D512=3,VLOOKUP(H512,[1]Film_Workers!$B$2:$BD$55,4,FALSE),D512=4,VLOOKUP(H512,[1]Film_Workers!$B$2:$BD$55,5,FALSE),D512=5,VLOOKUP(H512,[1]Film_Workers!$B$2:$BD$55,6,FALSE),D512=6,VLOOKUP(H512,[1]Film_Workers!$B$2:$BD$55,7,FALSE),D512=7,VLOOKUP(H512,[1]Film_Workers!$B$2:$BD$55,8,FALSE),D512=8,VLOOKUP(H512,[1]Film_Workers!$B$2:$BD$55,9,FALSE),D512=9,VLOOKUP(H512,[1]Film_Workers!$B$2:$BD$55,10,FALSE),D512=10,VLOOKUP(H512,[1]Film_Workers!$B$2:$BD$55,11,FALSE),D512=11,VLOOKUP(H512,[1]Film_Workers!$B$2:$BD$55,12,FALSE),D512=12,VLOOKUP(H512,[1]Film_Workers!$B$2:$BD$55,13,FALSE)),C512=2015,_xlfn.IFS(D512=1,VLOOKUP(H512,[1]Film_Workers!$B$2:$BD$55,14,FALSE),D512=2,VLOOKUP(H512,[1]Film_Workers!$B$2:$BD$55,15,FALSE),D512=3,VLOOKUP(H512,[1]Film_Workers!$B$2:$BD$55,16,FALSE),D512=4,VLOOKUP(H512,[1]Film_Workers!$B$2:$BD$55,17,FALSE),D512=5,VLOOKUP(H512,[1]Film_Workers!$B$2:$BD$55,18,FALSE),D512=6,VLOOKUP(H512,[1]Film_Workers!$B$2:$BD$55,19,FALSE),D512=7,VLOOKUP(H512,[1]Film_Workers!$B$2:$BD$55,20,FALSE),D512=8,VLOOKUP(H512,[1]Film_Workers!$B$2:$BD$55,21,FALSE),D512=9,VLOOKUP(H512,[1]Film_Workers!$B$2:$BD$55,22,FALSE),D512=10,VLOOKUP(H512,[1]Film_Workers!$B$2:$BD$55,23,FALSE),D512=11,VLOOKUP(H512,[1]Film_Workers!$B$2:$BD$55,24,FALSE),D512=12,VLOOKUP(H512,[1]Film_Workers!$B$2:$BD$55,25,FALSE)),C512=2016,_xlfn.IFS(D512=1,VLOOKUP(H512,[1]Film_Workers!$B$2:$BD$55,26,FALSE),D512=2,VLOOKUP(H512,[1]Film_Workers!$B$2:$BD$55,27,FALSE),D512=3,VLOOKUP(H512,[1]Film_Workers!$B$2:$BD$55,28,FALSE),D512=4,VLOOKUP(H512,[1]Film_Workers!$B$2:$BD$55,29,FALSE),D512=5,VLOOKUP(H512,[1]Film_Workers!$B$2:$BD$55,30,FALSE),D512=6,VLOOKUP(H512,[1]Film_Workers!$B$2:$BD$55,31,FALSE),D512=7,VLOOKUP(H512,[1]Film_Workers!$B$2:$BD$55,32,FALSE),D512=8,VLOOKUP(H512,[1]Film_Workers!$B$2:$BD$55,33,FALSE),D512=9,VLOOKUP(H512,[1]Film_Workers!$B$2:$BD$55,34,FALSE),D512=10,VLOOKUP(H512,[1]Film_Workers!$B$2:$BD$55,35,FALSE),D512=11,VLOOKUP(H512,[1]Film_Workers!$B$2:$BD$55,36,FALSE),D512=12,VLOOKUP(H512,[1]Film_Workers!$B$2:$BD$55,37,FALSE)),C512=2017,_xlfn.IFS(D512=1,VLOOKUP(H512,[1]Film_Workers!$B$2:$BD$55,38,FALSE),D512=2,VLOOKUP(H512,[1]Film_Workers!$B$2:$BD$55,39,FALSE),D512=3,VLOOKUP(H512,[1]Film_Workers!$B$2:$BD$55,40,FALSE),D512=4,VLOOKUP(H512,[1]Film_Workers!$B$2:$BD$55,41,FALSE),D512=5,VLOOKUP(H512,[1]Film_Workers!$B$2:$BD$55,42,FALSE),D512=6,VLOOKUP(H512,[1]Film_Workers!$B$2:$BD$55,43,FALSE),D512=7,VLOOKUP(H512,[1]Film_Workers!$B$2:$BD$55,43,FALSE),D512=8,VLOOKUP(H512,[1]Film_Workers!$B$2:$BD$55,44,FALSE),D512=9,VLOOKUP(H512,[1]Film_Workers!$B$2:$BD$55,45,FALSE),D512=10,VLOOKUP(H512,[1]Film_Workers!$B$2:$BD$55,46,FALSE),D512=11,VLOOKUP(H512,[1]Film_Workers!$B$2:$BD$55,47,FALSE),D512=12,VLOOKUP(H512,[1]Film_Workers!$B$2:$BD$55,48)),C512=2018,_xlfn.IFS(D512=1,VLOOKUP(H512,[1]Film_Workers!$B$2:$BD$55,49,FALSE),D512=2,VLOOKUP(H512,[1]Film_Workers!$B$2:$BD$55,50,FALSE),D512=3,VLOOKUP(H512,[1]Film_Workers!$B$2:$BD$55,51,FALSE),D512=4,VLOOKUP(H512,[1]Film_Workers!$B$2:$BD$55,52,FALSE),D512=5,VLOOKUP(H512,[1]Film_Workers!$B$2:$BD$55,53,FALSE),D512=6,VLOOKUP(H512,[1]Film_Workers!$B$2:$BD$55,54)))</f>
        <v>116605</v>
      </c>
      <c r="W512">
        <f>_xlfn.IFS(C512=2014,_xlfn.IFS(D512=1,VLOOKUP(H512,[1]Priv_Workers!$B$2:$BD$55,2,FALSE),D512=2,VLOOKUP(H512,[1]Priv_Workers!$B$2:$BD$55,3,FALSE),D512=3,VLOOKUP(H512,[1]Priv_Workers!$B$2:$BD$55,4,FALSE),D512=4,VLOOKUP(H512,[1]Priv_Workers!$B$2:$BD$55,5,FALSE),D512=5,VLOOKUP(H512,[1]Priv_Workers!$B$2:$BD$55,6,FALSE),D512=6,VLOOKUP(H512,[1]Priv_Workers!$B$2:$BD$55,7,FALSE),D512=7,VLOOKUP(H512,[1]Priv_Workers!$B$2:$BD$55,8,FALSE),D512=8,VLOOKUP(H512,[1]Priv_Workers!$B$2:$BD$55,9,FALSE),D512=9,VLOOKUP(H512,[1]Priv_Workers!$B$2:$BD$55,10,FALSE),D512=10,VLOOKUP(H512,[1]Priv_Workers!$B$2:$BD$55,11,FALSE),D512=11,VLOOKUP(H512,[1]Priv_Workers!$B$2:$BD$55,12,FALSE),D512=12,VLOOKUP(H512,[1]Priv_Workers!$B$2:$BD$55,13,FALSE)),C512=2015,_xlfn.IFS(D512=1,VLOOKUP(H512,[1]Priv_Workers!$B$2:$BD$55,14,FALSE),D512=2,VLOOKUP(H512,[1]Priv_Workers!$B$2:$BD$55,15,FALSE),D512=3,VLOOKUP(H512,[1]Priv_Workers!$B$2:$BD$55,16,FALSE),D512=4,VLOOKUP(H512,[1]Priv_Workers!$B$2:$BD$55,17,FALSE),D512=5,VLOOKUP(H512,[1]Priv_Workers!$B$2:$BD$55,18,FALSE),D512=6,VLOOKUP(H512,[1]Priv_Workers!$B$2:$BD$55,19,FALSE),D512=7,VLOOKUP(H512,[1]Priv_Workers!$B$2:$BD$55,20,FALSE),D512=8,VLOOKUP(H512,[1]Priv_Workers!$B$2:$BD$55,21,FALSE),D512=9,VLOOKUP(H512,[1]Priv_Workers!$B$2:$BD$55,22,FALSE),D512=10,VLOOKUP(H512,[1]Priv_Workers!$B$2:$BD$55,23,FALSE),D512=11,VLOOKUP(H512,[1]Priv_Workers!$B$2:$BD$55,24,FALSE),D512=12,VLOOKUP(H512,[1]Priv_Workers!$B$2:$BD$55,25,FALSE)),C512=2016,_xlfn.IFS(D512=1,VLOOKUP(H512,[1]Priv_Workers!$B$2:$BD$55,26,FALSE),D512=2,VLOOKUP(H512,[1]Priv_Workers!$B$2:$BD$55,27,FALSE),D512=3,VLOOKUP(H512,[1]Priv_Workers!$B$2:$BD$55,28,FALSE),D512=4,VLOOKUP(H512,[1]Priv_Workers!$B$2:$BD$55,29,FALSE),D512=5,VLOOKUP(H512,[1]Priv_Workers!$B$2:$BD$55,30,FALSE),D512=6,VLOOKUP(H512,[1]Priv_Workers!$B$2:$BD$55,31,FALSE),D512=7,VLOOKUP(H512,[1]Priv_Workers!$B$2:$BD$55,32,FALSE),D512=8,VLOOKUP(H512,[1]Priv_Workers!$B$2:$BD$55,33,FALSE),D512=9,VLOOKUP(H512,[1]Priv_Workers!$B$2:$BD$55,34,FALSE),D512=10,VLOOKUP(H512,[1]Priv_Workers!$B$2:$BD$55,35,FALSE),D512=11,VLOOKUP(H512,[1]Priv_Workers!$B$2:$BD$55,36,FALSE),D512=12,VLOOKUP(H512,[1]Priv_Workers!$B$2:$BD$55,37,FALSE)),C512=2017,_xlfn.IFS(D512=1,VLOOKUP(H512,[1]Priv_Workers!$B$2:$BD$55,38,FALSE),D512=2,VLOOKUP(H512,[1]Priv_Workers!$B$2:$BD$55,39,FALSE),D512=3,VLOOKUP(H512,[1]Priv_Workers!$B$2:$BD$55,40,FALSE),D512=4,VLOOKUP(H512,[1]Priv_Workers!$B$2:$BD$55,41,FALSE),D512=5,VLOOKUP(H512,[1]Priv_Workers!$B$2:$BD$55,42,FALSE),D512=6,VLOOKUP(H512,[1]Priv_Workers!$B$2:$BD$55,43,FALSE),D512=7,VLOOKUP(H512,[1]Priv_Workers!$B$2:$BD$55,43,FALSE),D512=8,VLOOKUP(H512,[1]Priv_Workers!$B$2:$BD$55,44,FALSE),D512=9,VLOOKUP(H512,[1]Priv_Workers!$B$2:$BD$55,45,FALSE),D512=10,VLOOKUP(H512,[1]Priv_Workers!$B$2:$BD$55,46,FALSE),D512=11,VLOOKUP(H512,[1]Priv_Workers!$B$2:$BD$55,47,FALSE),D512=12,VLOOKUP(H512,[1]Priv_Workers!$B$2:$BD$55,48)),C512=2018,_xlfn.IFS(D512=1,VLOOKUP(H512,[1]Priv_Workers!$B$2:$BD$55,49,FALSE),D512=2,VLOOKUP(H512,[1]Priv_Workers!$B$2:$BD$55,50,FALSE),D512=3,VLOOKUP(H512,[1]Priv_Workers!$B$2:$BD$55,51,FALSE),D512=4,VLOOKUP(H512,[1]Priv_Workers!$B$2:$BD$55,52,FALSE),D512=5,VLOOKUP(H512,[1]Priv_Workers!$B$2:$BD$55,53,FALSE),D512=6,VLOOKUP(H512,[1]Priv_Workers!$B$2:$BD$55,54)))</f>
        <v>14734256</v>
      </c>
      <c r="X512" s="3">
        <f t="shared" si="59"/>
        <v>7.9138709141472769E-3</v>
      </c>
      <c r="Y512" s="2">
        <f>_xlfn.IFS(C512=2014, _xlfn.IFS(E512=1, VLOOKUP(H512, [1]Wage_Info!$B$2:$AH$55, 2, FALSE), E512=2, VLOOKUP(H512, [1]Wage_Info!$B$2:$AH$55, 3, FALSE), E512=3, VLOOKUP(H512, [1]Wage_Info!$B$2:$AH$55, 4, FALSE), E512=4, VLOOKUP(H512, [1]Wage_Info!$B$2:$AH$55, 5, FALSE)), C512=2015, _xlfn.IFS(E512=1, VLOOKUP(H512, [1]Wage_Info!$B$2:$AH$55, 6, FALSE), E512=2, VLOOKUP(H512, [1]Wage_Info!$B$2:$AH$55, 7, FALSE), E512=3, VLOOKUP(H512, [1]Wage_Info!$B$2:$AH$55, 8, FALSE), E512=4, VLOOKUP(H512, [1]Wage_Info!$B$2:$AH$55, 9, FALSE)), C512=2016, _xlfn.IFS(E512=1, VLOOKUP(H512, [1]Wage_Info!$B$2:$AH$55, 10, FALSE), E512=2, VLOOKUP(H512, [1]Wage_Info!$B$2:$AH$55, 11, FALSE), E512=3, VLOOKUP(H512, [1]Wage_Info!$B$2:$AH$55, 12, FALSE), E512=4, VLOOKUP(H512, [1]Wage_Info!$B$2:$AH$55, 13, FALSE)), C512=2017, _xlfn.IFS(E512=1, VLOOKUP(H512, [1]Wage_Info!$B$2:$AH$55, 14, FALSE), E512=2, VLOOKUP(H512, [1]Wage_Info!$B$2:$AH$55, 15, FALSE), E512=3, VLOOKUP(H512, [1]Wage_Info!$B$2:$AH$55, 16, FALSE), E512=4, VLOOKUP(H512, [1]Wage_Info!$B$2:$AH$55, 17, FALSE)), C512 = 2018, _xlfn.IFS(E512=1, VLOOKUP(H512, [1]Wage_Info!$B$2:$AH$55, 18, FALSE), E512=3, VLOOKUP(H512, [1]Wage_Info!$B$2:$AH$55, 19, FALSE)))</f>
        <v>2988478047</v>
      </c>
      <c r="Z512" s="2">
        <f>_xlfn.IFS(C512=2014, _xlfn.IFS(E512=1, VLOOKUP(H512, [1]Wage_Info!$B$2:$AL$55, 20, FALSE), E512=2, VLOOKUP(H512, [1]Wage_Info!$B$2:$AL$55, 21, FALSE), E512=3, VLOOKUP(H512, [1]Wage_Info!$B$2:$AL$55, 22, FALSE), E512=4, VLOOKUP(H512, [1]Wage_Info!$B$2:$AL$55, 23, FALSE)), C512=2015, _xlfn.IFS(E512=1, VLOOKUP(H512, [1]Wage_Info!$B$2:$AL$55, 24, FALSE), E512=2, VLOOKUP(H512, [1]Wage_Info!$B$2:$AL$55, 25, FALSE), E512=3, VLOOKUP(H512, [1]Wage_Info!$B$2:$AL$55, 26, FALSE), E512=4, VLOOKUP(H512, [1]Wage_Info!$B$2:$AL$55, 27, FALSE)), C512=2016, _xlfn.IFS(E512=1, VLOOKUP(H512, [1]Wage_Info!$B$2:$AL$55, 28, FALSE), E512=2, VLOOKUP(H512, [1]Wage_Info!$B$2:$AL$55, 29, FALSE), E512=3, VLOOKUP(H512, [1]Wage_Info!$B$2:$AL$55, 30, FALSE), E512=4, VLOOKUP(H512, [1]Wage_Info!$B$2:$AL$55, 31, FALSE)), C512=2017, _xlfn.IFS(E512=1, VLOOKUP(H512, [1]Wage_Info!$B$2:$AL$55, 32, FALSE), E512=2, VLOOKUP(H512, [1]Wage_Info!$B$2:$AL$55, 33, FALSE), E512=3, VLOOKUP(H512, [1]Wage_Info!$B$2:$AL$55, 34, FALSE), E512=4, VLOOKUP(H512, [1]Wage_Info!$B$2:$AL$55, 35, FALSE)), C512 = 2018, _xlfn.IFS(E512=1, VLOOKUP(H512, [1]Wage_Info!$B$2:$AL$55, 36, FALSE), E512=2, VLOOKUP(H512, [1]Wage_Info!$B$2:$AL$55, 37, FALSE)))</f>
        <v>229152576063</v>
      </c>
      <c r="AA512" s="4">
        <f t="shared" si="60"/>
        <v>1.3041433346917252E-2</v>
      </c>
      <c r="AB512">
        <f>[1]Key!C512</f>
        <v>1</v>
      </c>
      <c r="AC512">
        <f t="shared" si="61"/>
        <v>1</v>
      </c>
      <c r="AD512">
        <f t="shared" si="62"/>
        <v>0</v>
      </c>
      <c r="AE512">
        <f t="shared" si="63"/>
        <v>1</v>
      </c>
      <c r="AF512">
        <f>[1]Key!D512</f>
        <v>0</v>
      </c>
    </row>
    <row r="513" spans="1:32" x14ac:dyDescent="0.3">
      <c r="A513">
        <v>512</v>
      </c>
      <c r="B513">
        <v>56</v>
      </c>
      <c r="C513">
        <v>2016</v>
      </c>
      <c r="D513">
        <v>11</v>
      </c>
      <c r="E513">
        <f t="shared" si="56"/>
        <v>4</v>
      </c>
      <c r="F513">
        <v>2018</v>
      </c>
      <c r="G513" t="s">
        <v>62</v>
      </c>
      <c r="H513" s="1">
        <f>VALUE(IF(G513="foreign",53,SUBSTITUTE(G513,G513,VLOOKUP(G513,[1]Key!$G$2:$H$55,2,))))</f>
        <v>53</v>
      </c>
      <c r="I513" t="s">
        <v>114</v>
      </c>
      <c r="J513">
        <f>VALUE(_xlfn.IFS(I513="foreign",53,I513="fictional",54, I513="unspecified", 55, NOT(OR(I513="foreign",I513="fictional")),SUBSTITUTE(I513,I513,VLOOKUP(I513,[1]Key!$G$2:$H$55,2,))))</f>
        <v>29</v>
      </c>
      <c r="K513">
        <f t="shared" si="57"/>
        <v>0</v>
      </c>
      <c r="L513">
        <f>VLOOKUP(H513, [1]Key!$H$2:$K$54, 2)</f>
        <v>0</v>
      </c>
      <c r="M513">
        <f>VLOOKUP(J513, [1]Key!$H$2:$K$54, 2)</f>
        <v>2</v>
      </c>
      <c r="N513">
        <f>VLOOKUP("*"&amp;G513&amp;"*",[1]Key!$N$2:$O$6,2,FALSE)</f>
        <v>0</v>
      </c>
      <c r="O513">
        <f>VLOOKUP("*"&amp;G513&amp;"*",[1]Key!$R$2:$S$11,2,FALSE)</f>
        <v>0</v>
      </c>
      <c r="P513">
        <v>3212</v>
      </c>
      <c r="Q513" s="2">
        <v>5500000</v>
      </c>
      <c r="R513" t="s">
        <v>144</v>
      </c>
      <c r="S513">
        <f>VLOOKUP(R513, [1]Key!$U$2:$V$31, 2, FALSE)</f>
        <v>30</v>
      </c>
      <c r="T513">
        <f t="shared" si="58"/>
        <v>1</v>
      </c>
      <c r="U513">
        <f>_xlfn.IFS(C513=2018, VLOOKUP(H513, '[1]State Pop'!$B$2:$G$55,6),C513=2017, VLOOKUP(H513, '[1]State Pop'!$B$2:$F$55,5),C513=2016, VLOOKUP(H513, '[1]State Pop'!$B$2:$F$55,4), C513=2015, VLOOKUP(H513, '[1]State Pop'!$B$2:$F$55,3), C513=2014, VLOOKUP(H513, '[1]State Pop'!$B$2:$F$55,2))</f>
        <v>0</v>
      </c>
      <c r="V513">
        <f>_xlfn.IFS(C513=2014,_xlfn.IFS(D513=1,VLOOKUP(H513,[1]Film_Workers!$B$2:$BD$55,2,FALSE),D513=2,VLOOKUP(H513,[1]Film_Workers!$B$2:$BD$55,3,FALSE),D513=3,VLOOKUP(H513,[1]Film_Workers!$B$2:$BD$55,4,FALSE),D513=4,VLOOKUP(H513,[1]Film_Workers!$B$2:$BD$55,5,FALSE),D513=5,VLOOKUP(H513,[1]Film_Workers!$B$2:$BD$55,6,FALSE),D513=6,VLOOKUP(H513,[1]Film_Workers!$B$2:$BD$55,7,FALSE),D513=7,VLOOKUP(H513,[1]Film_Workers!$B$2:$BD$55,8,FALSE),D513=8,VLOOKUP(H513,[1]Film_Workers!$B$2:$BD$55,9,FALSE),D513=9,VLOOKUP(H513,[1]Film_Workers!$B$2:$BD$55,10,FALSE),D513=10,VLOOKUP(H513,[1]Film_Workers!$B$2:$BD$55,11,FALSE),D513=11,VLOOKUP(H513,[1]Film_Workers!$B$2:$BD$55,12,FALSE),D513=12,VLOOKUP(H513,[1]Film_Workers!$B$2:$BD$55,13,FALSE)),C513=2015,_xlfn.IFS(D513=1,VLOOKUP(H513,[1]Film_Workers!$B$2:$BD$55,14,FALSE),D513=2,VLOOKUP(H513,[1]Film_Workers!$B$2:$BD$55,15,FALSE),D513=3,VLOOKUP(H513,[1]Film_Workers!$B$2:$BD$55,16,FALSE),D513=4,VLOOKUP(H513,[1]Film_Workers!$B$2:$BD$55,17,FALSE),D513=5,VLOOKUP(H513,[1]Film_Workers!$B$2:$BD$55,18,FALSE),D513=6,VLOOKUP(H513,[1]Film_Workers!$B$2:$BD$55,19,FALSE),D513=7,VLOOKUP(H513,[1]Film_Workers!$B$2:$BD$55,20,FALSE),D513=8,VLOOKUP(H513,[1]Film_Workers!$B$2:$BD$55,21,FALSE),D513=9,VLOOKUP(H513,[1]Film_Workers!$B$2:$BD$55,22,FALSE),D513=10,VLOOKUP(H513,[1]Film_Workers!$B$2:$BD$55,23,FALSE),D513=11,VLOOKUP(H513,[1]Film_Workers!$B$2:$BD$55,24,FALSE),D513=12,VLOOKUP(H513,[1]Film_Workers!$B$2:$BD$55,25,FALSE)),C513=2016,_xlfn.IFS(D513=1,VLOOKUP(H513,[1]Film_Workers!$B$2:$BD$55,26,FALSE),D513=2,VLOOKUP(H513,[1]Film_Workers!$B$2:$BD$55,27,FALSE),D513=3,VLOOKUP(H513,[1]Film_Workers!$B$2:$BD$55,28,FALSE),D513=4,VLOOKUP(H513,[1]Film_Workers!$B$2:$BD$55,29,FALSE),D513=5,VLOOKUP(H513,[1]Film_Workers!$B$2:$BD$55,30,FALSE),D513=6,VLOOKUP(H513,[1]Film_Workers!$B$2:$BD$55,31,FALSE),D513=7,VLOOKUP(H513,[1]Film_Workers!$B$2:$BD$55,32,FALSE),D513=8,VLOOKUP(H513,[1]Film_Workers!$B$2:$BD$55,33,FALSE),D513=9,VLOOKUP(H513,[1]Film_Workers!$B$2:$BD$55,34,FALSE),D513=10,VLOOKUP(H513,[1]Film_Workers!$B$2:$BD$55,35,FALSE),D513=11,VLOOKUP(H513,[1]Film_Workers!$B$2:$BD$55,36,FALSE),D513=12,VLOOKUP(H513,[1]Film_Workers!$B$2:$BD$55,37,FALSE)),C513=2017,_xlfn.IFS(D513=1,VLOOKUP(H513,[1]Film_Workers!$B$2:$BD$55,38,FALSE),D513=2,VLOOKUP(H513,[1]Film_Workers!$B$2:$BD$55,39,FALSE),D513=3,VLOOKUP(H513,[1]Film_Workers!$B$2:$BD$55,40,FALSE),D513=4,VLOOKUP(H513,[1]Film_Workers!$B$2:$BD$55,41,FALSE),D513=5,VLOOKUP(H513,[1]Film_Workers!$B$2:$BD$55,42,FALSE),D513=6,VLOOKUP(H513,[1]Film_Workers!$B$2:$BD$55,43,FALSE),D513=7,VLOOKUP(H513,[1]Film_Workers!$B$2:$BD$55,43,FALSE),D513=8,VLOOKUP(H513,[1]Film_Workers!$B$2:$BD$55,44,FALSE),D513=9,VLOOKUP(H513,[1]Film_Workers!$B$2:$BD$55,45,FALSE),D513=10,VLOOKUP(H513,[1]Film_Workers!$B$2:$BD$55,46,FALSE),D513=11,VLOOKUP(H513,[1]Film_Workers!$B$2:$BD$55,47,FALSE),D513=12,VLOOKUP(H513,[1]Film_Workers!$B$2:$BD$55,48)),C513=2018,_xlfn.IFS(D513=1,VLOOKUP(H513,[1]Film_Workers!$B$2:$BD$55,49,FALSE),D513=2,VLOOKUP(H513,[1]Film_Workers!$B$2:$BD$55,50,FALSE),D513=3,VLOOKUP(H513,[1]Film_Workers!$B$2:$BD$55,51,FALSE),D513=4,VLOOKUP(H513,[1]Film_Workers!$B$2:$BD$55,52,FALSE),D513=5,VLOOKUP(H513,[1]Film_Workers!$B$2:$BD$55,53,FALSE),D513=6,VLOOKUP(H513,[1]Film_Workers!$B$2:$BD$55,54)))</f>
        <v>0</v>
      </c>
      <c r="W513">
        <f>_xlfn.IFS(C513=2014,_xlfn.IFS(D513=1,VLOOKUP(H513,[1]Priv_Workers!$B$2:$BD$55,2,FALSE),D513=2,VLOOKUP(H513,[1]Priv_Workers!$B$2:$BD$55,3,FALSE),D513=3,VLOOKUP(H513,[1]Priv_Workers!$B$2:$BD$55,4,FALSE),D513=4,VLOOKUP(H513,[1]Priv_Workers!$B$2:$BD$55,5,FALSE),D513=5,VLOOKUP(H513,[1]Priv_Workers!$B$2:$BD$55,6,FALSE),D513=6,VLOOKUP(H513,[1]Priv_Workers!$B$2:$BD$55,7,FALSE),D513=7,VLOOKUP(H513,[1]Priv_Workers!$B$2:$BD$55,8,FALSE),D513=8,VLOOKUP(H513,[1]Priv_Workers!$B$2:$BD$55,9,FALSE),D513=9,VLOOKUP(H513,[1]Priv_Workers!$B$2:$BD$55,10,FALSE),D513=10,VLOOKUP(H513,[1]Priv_Workers!$B$2:$BD$55,11,FALSE),D513=11,VLOOKUP(H513,[1]Priv_Workers!$B$2:$BD$55,12,FALSE),D513=12,VLOOKUP(H513,[1]Priv_Workers!$B$2:$BD$55,13,FALSE)),C513=2015,_xlfn.IFS(D513=1,VLOOKUP(H513,[1]Priv_Workers!$B$2:$BD$55,14,FALSE),D513=2,VLOOKUP(H513,[1]Priv_Workers!$B$2:$BD$55,15,FALSE),D513=3,VLOOKUP(H513,[1]Priv_Workers!$B$2:$BD$55,16,FALSE),D513=4,VLOOKUP(H513,[1]Priv_Workers!$B$2:$BD$55,17,FALSE),D513=5,VLOOKUP(H513,[1]Priv_Workers!$B$2:$BD$55,18,FALSE),D513=6,VLOOKUP(H513,[1]Priv_Workers!$B$2:$BD$55,19,FALSE),D513=7,VLOOKUP(H513,[1]Priv_Workers!$B$2:$BD$55,20,FALSE),D513=8,VLOOKUP(H513,[1]Priv_Workers!$B$2:$BD$55,21,FALSE),D513=9,VLOOKUP(H513,[1]Priv_Workers!$B$2:$BD$55,22,FALSE),D513=10,VLOOKUP(H513,[1]Priv_Workers!$B$2:$BD$55,23,FALSE),D513=11,VLOOKUP(H513,[1]Priv_Workers!$B$2:$BD$55,24,FALSE),D513=12,VLOOKUP(H513,[1]Priv_Workers!$B$2:$BD$55,25,FALSE)),C513=2016,_xlfn.IFS(D513=1,VLOOKUP(H513,[1]Priv_Workers!$B$2:$BD$55,26,FALSE),D513=2,VLOOKUP(H513,[1]Priv_Workers!$B$2:$BD$55,27,FALSE),D513=3,VLOOKUP(H513,[1]Priv_Workers!$B$2:$BD$55,28,FALSE),D513=4,VLOOKUP(H513,[1]Priv_Workers!$B$2:$BD$55,29,FALSE),D513=5,VLOOKUP(H513,[1]Priv_Workers!$B$2:$BD$55,30,FALSE),D513=6,VLOOKUP(H513,[1]Priv_Workers!$B$2:$BD$55,31,FALSE),D513=7,VLOOKUP(H513,[1]Priv_Workers!$B$2:$BD$55,32,FALSE),D513=8,VLOOKUP(H513,[1]Priv_Workers!$B$2:$BD$55,33,FALSE),D513=9,VLOOKUP(H513,[1]Priv_Workers!$B$2:$BD$55,34,FALSE),D513=10,VLOOKUP(H513,[1]Priv_Workers!$B$2:$BD$55,35,FALSE),D513=11,VLOOKUP(H513,[1]Priv_Workers!$B$2:$BD$55,36,FALSE),D513=12,VLOOKUP(H513,[1]Priv_Workers!$B$2:$BD$55,37,FALSE)),C513=2017,_xlfn.IFS(D513=1,VLOOKUP(H513,[1]Priv_Workers!$B$2:$BD$55,38,FALSE),D513=2,VLOOKUP(H513,[1]Priv_Workers!$B$2:$BD$55,39,FALSE),D513=3,VLOOKUP(H513,[1]Priv_Workers!$B$2:$BD$55,40,FALSE),D513=4,VLOOKUP(H513,[1]Priv_Workers!$B$2:$BD$55,41,FALSE),D513=5,VLOOKUP(H513,[1]Priv_Workers!$B$2:$BD$55,42,FALSE),D513=6,VLOOKUP(H513,[1]Priv_Workers!$B$2:$BD$55,43,FALSE),D513=7,VLOOKUP(H513,[1]Priv_Workers!$B$2:$BD$55,43,FALSE),D513=8,VLOOKUP(H513,[1]Priv_Workers!$B$2:$BD$55,44,FALSE),D513=9,VLOOKUP(H513,[1]Priv_Workers!$B$2:$BD$55,45,FALSE),D513=10,VLOOKUP(H513,[1]Priv_Workers!$B$2:$BD$55,46,FALSE),D513=11,VLOOKUP(H513,[1]Priv_Workers!$B$2:$BD$55,47,FALSE),D513=12,VLOOKUP(H513,[1]Priv_Workers!$B$2:$BD$55,48)),C513=2018,_xlfn.IFS(D513=1,VLOOKUP(H513,[1]Priv_Workers!$B$2:$BD$55,49,FALSE),D513=2,VLOOKUP(H513,[1]Priv_Workers!$B$2:$BD$55,50,FALSE),D513=3,VLOOKUP(H513,[1]Priv_Workers!$B$2:$BD$55,51,FALSE),D513=4,VLOOKUP(H513,[1]Priv_Workers!$B$2:$BD$55,52,FALSE),D513=5,VLOOKUP(H513,[1]Priv_Workers!$B$2:$BD$55,53,FALSE),D513=6,VLOOKUP(H513,[1]Priv_Workers!$B$2:$BD$55,54)))</f>
        <v>0</v>
      </c>
      <c r="X513" s="3" t="e">
        <f t="shared" si="59"/>
        <v>#DIV/0!</v>
      </c>
      <c r="Y513" s="2">
        <f>_xlfn.IFS(C513=2014, _xlfn.IFS(E513=1, VLOOKUP(H513, [1]Wage_Info!$B$2:$AH$55, 2, FALSE), E513=2, VLOOKUP(H513, [1]Wage_Info!$B$2:$AH$55, 3, FALSE), E513=3, VLOOKUP(H513, [1]Wage_Info!$B$2:$AH$55, 4, FALSE), E513=4, VLOOKUP(H513, [1]Wage_Info!$B$2:$AH$55, 5, FALSE)), C513=2015, _xlfn.IFS(E513=1, VLOOKUP(H513, [1]Wage_Info!$B$2:$AH$55, 6, FALSE), E513=2, VLOOKUP(H513, [1]Wage_Info!$B$2:$AH$55, 7, FALSE), E513=3, VLOOKUP(H513, [1]Wage_Info!$B$2:$AH$55, 8, FALSE), E513=4, VLOOKUP(H513, [1]Wage_Info!$B$2:$AH$55, 9, FALSE)), C513=2016, _xlfn.IFS(E513=1, VLOOKUP(H513, [1]Wage_Info!$B$2:$AH$55, 10, FALSE), E513=2, VLOOKUP(H513, [1]Wage_Info!$B$2:$AH$55, 11, FALSE), E513=3, VLOOKUP(H513, [1]Wage_Info!$B$2:$AH$55, 12, FALSE), E513=4, VLOOKUP(H513, [1]Wage_Info!$B$2:$AH$55, 13, FALSE)), C513=2017, _xlfn.IFS(E513=1, VLOOKUP(H513, [1]Wage_Info!$B$2:$AH$55, 14, FALSE), E513=2, VLOOKUP(H513, [1]Wage_Info!$B$2:$AH$55, 15, FALSE), E513=3, VLOOKUP(H513, [1]Wage_Info!$B$2:$AH$55, 16, FALSE), E513=4, VLOOKUP(H513, [1]Wage_Info!$B$2:$AH$55, 17, FALSE)), C513 = 2018, _xlfn.IFS(E513=1, VLOOKUP(H513, [1]Wage_Info!$B$2:$AH$55, 18, FALSE), E513=3, VLOOKUP(H513, [1]Wage_Info!$B$2:$AH$55, 19, FALSE)))</f>
        <v>0</v>
      </c>
      <c r="Z513" s="2">
        <f>_xlfn.IFS(C513=2014, _xlfn.IFS(E513=1, VLOOKUP(H513, [1]Wage_Info!$B$2:$AL$55, 20, FALSE), E513=2, VLOOKUP(H513, [1]Wage_Info!$B$2:$AL$55, 21, FALSE), E513=3, VLOOKUP(H513, [1]Wage_Info!$B$2:$AL$55, 22, FALSE), E513=4, VLOOKUP(H513, [1]Wage_Info!$B$2:$AL$55, 23, FALSE)), C513=2015, _xlfn.IFS(E513=1, VLOOKUP(H513, [1]Wage_Info!$B$2:$AL$55, 24, FALSE), E513=2, VLOOKUP(H513, [1]Wage_Info!$B$2:$AL$55, 25, FALSE), E513=3, VLOOKUP(H513, [1]Wage_Info!$B$2:$AL$55, 26, FALSE), E513=4, VLOOKUP(H513, [1]Wage_Info!$B$2:$AL$55, 27, FALSE)), C513=2016, _xlfn.IFS(E513=1, VLOOKUP(H513, [1]Wage_Info!$B$2:$AL$55, 28, FALSE), E513=2, VLOOKUP(H513, [1]Wage_Info!$B$2:$AL$55, 29, FALSE), E513=3, VLOOKUP(H513, [1]Wage_Info!$B$2:$AL$55, 30, FALSE), E513=4, VLOOKUP(H513, [1]Wage_Info!$B$2:$AL$55, 31, FALSE)), C513=2017, _xlfn.IFS(E513=1, VLOOKUP(H513, [1]Wage_Info!$B$2:$AL$55, 32, FALSE), E513=2, VLOOKUP(H513, [1]Wage_Info!$B$2:$AL$55, 33, FALSE), E513=3, VLOOKUP(H513, [1]Wage_Info!$B$2:$AL$55, 34, FALSE), E513=4, VLOOKUP(H513, [1]Wage_Info!$B$2:$AL$55, 35, FALSE)), C513 = 2018, _xlfn.IFS(E513=1, VLOOKUP(H513, [1]Wage_Info!$B$2:$AL$55, 36, FALSE), E513=2, VLOOKUP(H513, [1]Wage_Info!$B$2:$AL$55, 37, FALSE)))</f>
        <v>0</v>
      </c>
      <c r="AA513" s="4" t="e">
        <f t="shared" si="60"/>
        <v>#DIV/0!</v>
      </c>
      <c r="AB513">
        <f>[1]Key!C513</f>
        <v>1</v>
      </c>
      <c r="AC513">
        <f t="shared" si="61"/>
        <v>0</v>
      </c>
      <c r="AD513">
        <f t="shared" si="62"/>
        <v>0</v>
      </c>
      <c r="AE513">
        <f t="shared" si="63"/>
        <v>0</v>
      </c>
      <c r="AF513">
        <f>[1]Key!D513</f>
        <v>0</v>
      </c>
    </row>
    <row r="514" spans="1:32" x14ac:dyDescent="0.3">
      <c r="A514">
        <v>513</v>
      </c>
      <c r="B514">
        <v>57</v>
      </c>
      <c r="C514">
        <v>2017</v>
      </c>
      <c r="D514">
        <v>9</v>
      </c>
      <c r="E514">
        <f t="shared" ref="E514:E577" si="64">_xlfn.IFS(OR(D514=1,D514= 2,D514= 3), 1, OR(D514=4,D514=5,D514=6), 2, OR(D514=7,D514=8,D514=9), 3, OR(D514=10,D514= 11,D514= 12), 4)</f>
        <v>3</v>
      </c>
      <c r="F514">
        <v>2018</v>
      </c>
      <c r="G514" t="s">
        <v>40</v>
      </c>
      <c r="H514" s="1">
        <f>VALUE(IF(G514="foreign",53,SUBSTITUTE(G514,G514,VLOOKUP(G514,[1]Key!$G$2:$H$55,2,))))</f>
        <v>5</v>
      </c>
      <c r="I514" t="s">
        <v>97</v>
      </c>
      <c r="J514">
        <f>VALUE(_xlfn.IFS(I514="foreign",53,I514="fictional",54, I514="unspecified", 55, NOT(OR(I514="foreign",I514="fictional")),SUBSTITUTE(I514,I514,VLOOKUP(I514,[1]Key!$G$2:$H$55,2,))))</f>
        <v>54</v>
      </c>
      <c r="K514">
        <f t="shared" ref="K514:K577" si="65">IF(H514=J514,1,0)</f>
        <v>0</v>
      </c>
      <c r="L514">
        <f>VLOOKUP(H514, [1]Key!$H$2:$K$54, 2)</f>
        <v>3</v>
      </c>
      <c r="M514">
        <f>VLOOKUP(J514, [1]Key!$H$2:$K$54, 2)</f>
        <v>0</v>
      </c>
      <c r="N514">
        <f>VLOOKUP("*"&amp;G514&amp;"*",[1]Key!$N$2:$O$6,2,FALSE)</f>
        <v>4</v>
      </c>
      <c r="O514">
        <f>VLOOKUP("*"&amp;G514&amp;"*",[1]Key!$R$2:$S$11,2,FALSE)</f>
        <v>6</v>
      </c>
      <c r="P514">
        <v>3188</v>
      </c>
      <c r="Q514" s="2">
        <v>10000000</v>
      </c>
      <c r="R514" t="s">
        <v>37</v>
      </c>
      <c r="S514">
        <f>VLOOKUP(R514, [1]Key!$U$2:$V$31, 2, FALSE)</f>
        <v>3</v>
      </c>
      <c r="T514">
        <f t="shared" ref="T514:T577" si="66">IF(S514 &lt; 7, 0, 1)</f>
        <v>0</v>
      </c>
      <c r="U514">
        <f>_xlfn.IFS(C514=2018, VLOOKUP(H514, '[1]State Pop'!$B$2:$G$55,6),C514=2017, VLOOKUP(H514, '[1]State Pop'!$B$2:$F$55,5),C514=2016, VLOOKUP(H514, '[1]State Pop'!$B$2:$F$55,4), C514=2015, VLOOKUP(H514, '[1]State Pop'!$B$2:$F$55,3), C514=2014, VLOOKUP(H514, '[1]State Pop'!$B$2:$F$55,2))</f>
        <v>39536653</v>
      </c>
      <c r="V514">
        <f>_xlfn.IFS(C514=2014,_xlfn.IFS(D514=1,VLOOKUP(H514,[1]Film_Workers!$B$2:$BD$55,2,FALSE),D514=2,VLOOKUP(H514,[1]Film_Workers!$B$2:$BD$55,3,FALSE),D514=3,VLOOKUP(H514,[1]Film_Workers!$B$2:$BD$55,4,FALSE),D514=4,VLOOKUP(H514,[1]Film_Workers!$B$2:$BD$55,5,FALSE),D514=5,VLOOKUP(H514,[1]Film_Workers!$B$2:$BD$55,6,FALSE),D514=6,VLOOKUP(H514,[1]Film_Workers!$B$2:$BD$55,7,FALSE),D514=7,VLOOKUP(H514,[1]Film_Workers!$B$2:$BD$55,8,FALSE),D514=8,VLOOKUP(H514,[1]Film_Workers!$B$2:$BD$55,9,FALSE),D514=9,VLOOKUP(H514,[1]Film_Workers!$B$2:$BD$55,10,FALSE),D514=10,VLOOKUP(H514,[1]Film_Workers!$B$2:$BD$55,11,FALSE),D514=11,VLOOKUP(H514,[1]Film_Workers!$B$2:$BD$55,12,FALSE),D514=12,VLOOKUP(H514,[1]Film_Workers!$B$2:$BD$55,13,FALSE)),C514=2015,_xlfn.IFS(D514=1,VLOOKUP(H514,[1]Film_Workers!$B$2:$BD$55,14,FALSE),D514=2,VLOOKUP(H514,[1]Film_Workers!$B$2:$BD$55,15,FALSE),D514=3,VLOOKUP(H514,[1]Film_Workers!$B$2:$BD$55,16,FALSE),D514=4,VLOOKUP(H514,[1]Film_Workers!$B$2:$BD$55,17,FALSE),D514=5,VLOOKUP(H514,[1]Film_Workers!$B$2:$BD$55,18,FALSE),D514=6,VLOOKUP(H514,[1]Film_Workers!$B$2:$BD$55,19,FALSE),D514=7,VLOOKUP(H514,[1]Film_Workers!$B$2:$BD$55,20,FALSE),D514=8,VLOOKUP(H514,[1]Film_Workers!$B$2:$BD$55,21,FALSE),D514=9,VLOOKUP(H514,[1]Film_Workers!$B$2:$BD$55,22,FALSE),D514=10,VLOOKUP(H514,[1]Film_Workers!$B$2:$BD$55,23,FALSE),D514=11,VLOOKUP(H514,[1]Film_Workers!$B$2:$BD$55,24,FALSE),D514=12,VLOOKUP(H514,[1]Film_Workers!$B$2:$BD$55,25,FALSE)),C514=2016,_xlfn.IFS(D514=1,VLOOKUP(H514,[1]Film_Workers!$B$2:$BD$55,26,FALSE),D514=2,VLOOKUP(H514,[1]Film_Workers!$B$2:$BD$55,27,FALSE),D514=3,VLOOKUP(H514,[1]Film_Workers!$B$2:$BD$55,28,FALSE),D514=4,VLOOKUP(H514,[1]Film_Workers!$B$2:$BD$55,29,FALSE),D514=5,VLOOKUP(H514,[1]Film_Workers!$B$2:$BD$55,30,FALSE),D514=6,VLOOKUP(H514,[1]Film_Workers!$B$2:$BD$55,31,FALSE),D514=7,VLOOKUP(H514,[1]Film_Workers!$B$2:$BD$55,32,FALSE),D514=8,VLOOKUP(H514,[1]Film_Workers!$B$2:$BD$55,33,FALSE),D514=9,VLOOKUP(H514,[1]Film_Workers!$B$2:$BD$55,34,FALSE),D514=10,VLOOKUP(H514,[1]Film_Workers!$B$2:$BD$55,35,FALSE),D514=11,VLOOKUP(H514,[1]Film_Workers!$B$2:$BD$55,36,FALSE),D514=12,VLOOKUP(H514,[1]Film_Workers!$B$2:$BD$55,37,FALSE)),C514=2017,_xlfn.IFS(D514=1,VLOOKUP(H514,[1]Film_Workers!$B$2:$BD$55,38,FALSE),D514=2,VLOOKUP(H514,[1]Film_Workers!$B$2:$BD$55,39,FALSE),D514=3,VLOOKUP(H514,[1]Film_Workers!$B$2:$BD$55,40,FALSE),D514=4,VLOOKUP(H514,[1]Film_Workers!$B$2:$BD$55,41,FALSE),D514=5,VLOOKUP(H514,[1]Film_Workers!$B$2:$BD$55,42,FALSE),D514=6,VLOOKUP(H514,[1]Film_Workers!$B$2:$BD$55,43,FALSE),D514=7,VLOOKUP(H514,[1]Film_Workers!$B$2:$BD$55,43,FALSE),D514=8,VLOOKUP(H514,[1]Film_Workers!$B$2:$BD$55,44,FALSE),D514=9,VLOOKUP(H514,[1]Film_Workers!$B$2:$BD$55,45,FALSE),D514=10,VLOOKUP(H514,[1]Film_Workers!$B$2:$BD$55,46,FALSE),D514=11,VLOOKUP(H514,[1]Film_Workers!$B$2:$BD$55,47,FALSE),D514=12,VLOOKUP(H514,[1]Film_Workers!$B$2:$BD$55,48)),C514=2018,_xlfn.IFS(D514=1,VLOOKUP(H514,[1]Film_Workers!$B$2:$BD$55,49,FALSE),D514=2,VLOOKUP(H514,[1]Film_Workers!$B$2:$BD$55,50,FALSE),D514=3,VLOOKUP(H514,[1]Film_Workers!$B$2:$BD$55,51,FALSE),D514=4,VLOOKUP(H514,[1]Film_Workers!$B$2:$BD$55,52,FALSE),D514=5,VLOOKUP(H514,[1]Film_Workers!$B$2:$BD$55,53,FALSE),D514=6,VLOOKUP(H514,[1]Film_Workers!$B$2:$BD$55,54)))</f>
        <v>116605</v>
      </c>
      <c r="W514">
        <f>_xlfn.IFS(C514=2014,_xlfn.IFS(D514=1,VLOOKUP(H514,[1]Priv_Workers!$B$2:$BD$55,2,FALSE),D514=2,VLOOKUP(H514,[1]Priv_Workers!$B$2:$BD$55,3,FALSE),D514=3,VLOOKUP(H514,[1]Priv_Workers!$B$2:$BD$55,4,FALSE),D514=4,VLOOKUP(H514,[1]Priv_Workers!$B$2:$BD$55,5,FALSE),D514=5,VLOOKUP(H514,[1]Priv_Workers!$B$2:$BD$55,6,FALSE),D514=6,VLOOKUP(H514,[1]Priv_Workers!$B$2:$BD$55,7,FALSE),D514=7,VLOOKUP(H514,[1]Priv_Workers!$B$2:$BD$55,8,FALSE),D514=8,VLOOKUP(H514,[1]Priv_Workers!$B$2:$BD$55,9,FALSE),D514=9,VLOOKUP(H514,[1]Priv_Workers!$B$2:$BD$55,10,FALSE),D514=10,VLOOKUP(H514,[1]Priv_Workers!$B$2:$BD$55,11,FALSE),D514=11,VLOOKUP(H514,[1]Priv_Workers!$B$2:$BD$55,12,FALSE),D514=12,VLOOKUP(H514,[1]Priv_Workers!$B$2:$BD$55,13,FALSE)),C514=2015,_xlfn.IFS(D514=1,VLOOKUP(H514,[1]Priv_Workers!$B$2:$BD$55,14,FALSE),D514=2,VLOOKUP(H514,[1]Priv_Workers!$B$2:$BD$55,15,FALSE),D514=3,VLOOKUP(H514,[1]Priv_Workers!$B$2:$BD$55,16,FALSE),D514=4,VLOOKUP(H514,[1]Priv_Workers!$B$2:$BD$55,17,FALSE),D514=5,VLOOKUP(H514,[1]Priv_Workers!$B$2:$BD$55,18,FALSE),D514=6,VLOOKUP(H514,[1]Priv_Workers!$B$2:$BD$55,19,FALSE),D514=7,VLOOKUP(H514,[1]Priv_Workers!$B$2:$BD$55,20,FALSE),D514=8,VLOOKUP(H514,[1]Priv_Workers!$B$2:$BD$55,21,FALSE),D514=9,VLOOKUP(H514,[1]Priv_Workers!$B$2:$BD$55,22,FALSE),D514=10,VLOOKUP(H514,[1]Priv_Workers!$B$2:$BD$55,23,FALSE),D514=11,VLOOKUP(H514,[1]Priv_Workers!$B$2:$BD$55,24,FALSE),D514=12,VLOOKUP(H514,[1]Priv_Workers!$B$2:$BD$55,25,FALSE)),C514=2016,_xlfn.IFS(D514=1,VLOOKUP(H514,[1]Priv_Workers!$B$2:$BD$55,26,FALSE),D514=2,VLOOKUP(H514,[1]Priv_Workers!$B$2:$BD$55,27,FALSE),D514=3,VLOOKUP(H514,[1]Priv_Workers!$B$2:$BD$55,28,FALSE),D514=4,VLOOKUP(H514,[1]Priv_Workers!$B$2:$BD$55,29,FALSE),D514=5,VLOOKUP(H514,[1]Priv_Workers!$B$2:$BD$55,30,FALSE),D514=6,VLOOKUP(H514,[1]Priv_Workers!$B$2:$BD$55,31,FALSE),D514=7,VLOOKUP(H514,[1]Priv_Workers!$B$2:$BD$55,32,FALSE),D514=8,VLOOKUP(H514,[1]Priv_Workers!$B$2:$BD$55,33,FALSE),D514=9,VLOOKUP(H514,[1]Priv_Workers!$B$2:$BD$55,34,FALSE),D514=10,VLOOKUP(H514,[1]Priv_Workers!$B$2:$BD$55,35,FALSE),D514=11,VLOOKUP(H514,[1]Priv_Workers!$B$2:$BD$55,36,FALSE),D514=12,VLOOKUP(H514,[1]Priv_Workers!$B$2:$BD$55,37,FALSE)),C514=2017,_xlfn.IFS(D514=1,VLOOKUP(H514,[1]Priv_Workers!$B$2:$BD$55,38,FALSE),D514=2,VLOOKUP(H514,[1]Priv_Workers!$B$2:$BD$55,39,FALSE),D514=3,VLOOKUP(H514,[1]Priv_Workers!$B$2:$BD$55,40,FALSE),D514=4,VLOOKUP(H514,[1]Priv_Workers!$B$2:$BD$55,41,FALSE),D514=5,VLOOKUP(H514,[1]Priv_Workers!$B$2:$BD$55,42,FALSE),D514=6,VLOOKUP(H514,[1]Priv_Workers!$B$2:$BD$55,43,FALSE),D514=7,VLOOKUP(H514,[1]Priv_Workers!$B$2:$BD$55,43,FALSE),D514=8,VLOOKUP(H514,[1]Priv_Workers!$B$2:$BD$55,44,FALSE),D514=9,VLOOKUP(H514,[1]Priv_Workers!$B$2:$BD$55,45,FALSE),D514=10,VLOOKUP(H514,[1]Priv_Workers!$B$2:$BD$55,46,FALSE),D514=11,VLOOKUP(H514,[1]Priv_Workers!$B$2:$BD$55,47,FALSE),D514=12,VLOOKUP(H514,[1]Priv_Workers!$B$2:$BD$55,48)),C514=2018,_xlfn.IFS(D514=1,VLOOKUP(H514,[1]Priv_Workers!$B$2:$BD$55,49,FALSE),D514=2,VLOOKUP(H514,[1]Priv_Workers!$B$2:$BD$55,50,FALSE),D514=3,VLOOKUP(H514,[1]Priv_Workers!$B$2:$BD$55,51,FALSE),D514=4,VLOOKUP(H514,[1]Priv_Workers!$B$2:$BD$55,52,FALSE),D514=5,VLOOKUP(H514,[1]Priv_Workers!$B$2:$BD$55,53,FALSE),D514=6,VLOOKUP(H514,[1]Priv_Workers!$B$2:$BD$55,54)))</f>
        <v>14734256</v>
      </c>
      <c r="X514" s="3">
        <f t="shared" ref="X514:X577" si="67">V514/W514</f>
        <v>7.9138709141472769E-3</v>
      </c>
      <c r="Y514" s="2">
        <f>_xlfn.IFS(C514=2014, _xlfn.IFS(E514=1, VLOOKUP(H514, [1]Wage_Info!$B$2:$AH$55, 2, FALSE), E514=2, VLOOKUP(H514, [1]Wage_Info!$B$2:$AH$55, 3, FALSE), E514=3, VLOOKUP(H514, [1]Wage_Info!$B$2:$AH$55, 4, FALSE), E514=4, VLOOKUP(H514, [1]Wage_Info!$B$2:$AH$55, 5, FALSE)), C514=2015, _xlfn.IFS(E514=1, VLOOKUP(H514, [1]Wage_Info!$B$2:$AH$55, 6, FALSE), E514=2, VLOOKUP(H514, [1]Wage_Info!$B$2:$AH$55, 7, FALSE), E514=3, VLOOKUP(H514, [1]Wage_Info!$B$2:$AH$55, 8, FALSE), E514=4, VLOOKUP(H514, [1]Wage_Info!$B$2:$AH$55, 9, FALSE)), C514=2016, _xlfn.IFS(E514=1, VLOOKUP(H514, [1]Wage_Info!$B$2:$AH$55, 10, FALSE), E514=2, VLOOKUP(H514, [1]Wage_Info!$B$2:$AH$55, 11, FALSE), E514=3, VLOOKUP(H514, [1]Wage_Info!$B$2:$AH$55, 12, FALSE), E514=4, VLOOKUP(H514, [1]Wage_Info!$B$2:$AH$55, 13, FALSE)), C514=2017, _xlfn.IFS(E514=1, VLOOKUP(H514, [1]Wage_Info!$B$2:$AH$55, 14, FALSE), E514=2, VLOOKUP(H514, [1]Wage_Info!$B$2:$AH$55, 15, FALSE), E514=3, VLOOKUP(H514, [1]Wage_Info!$B$2:$AH$55, 16, FALSE), E514=4, VLOOKUP(H514, [1]Wage_Info!$B$2:$AH$55, 17, FALSE)), C514 = 2018, _xlfn.IFS(E514=1, VLOOKUP(H514, [1]Wage_Info!$B$2:$AH$55, 18, FALSE), E514=3, VLOOKUP(H514, [1]Wage_Info!$B$2:$AH$55, 19, FALSE)))</f>
        <v>2988478047</v>
      </c>
      <c r="Z514" s="2">
        <f>_xlfn.IFS(C514=2014, _xlfn.IFS(E514=1, VLOOKUP(H514, [1]Wage_Info!$B$2:$AL$55, 20, FALSE), E514=2, VLOOKUP(H514, [1]Wage_Info!$B$2:$AL$55, 21, FALSE), E514=3, VLOOKUP(H514, [1]Wage_Info!$B$2:$AL$55, 22, FALSE), E514=4, VLOOKUP(H514, [1]Wage_Info!$B$2:$AL$55, 23, FALSE)), C514=2015, _xlfn.IFS(E514=1, VLOOKUP(H514, [1]Wage_Info!$B$2:$AL$55, 24, FALSE), E514=2, VLOOKUP(H514, [1]Wage_Info!$B$2:$AL$55, 25, FALSE), E514=3, VLOOKUP(H514, [1]Wage_Info!$B$2:$AL$55, 26, FALSE), E514=4, VLOOKUP(H514, [1]Wage_Info!$B$2:$AL$55, 27, FALSE)), C514=2016, _xlfn.IFS(E514=1, VLOOKUP(H514, [1]Wage_Info!$B$2:$AL$55, 28, FALSE), E514=2, VLOOKUP(H514, [1]Wage_Info!$B$2:$AL$55, 29, FALSE), E514=3, VLOOKUP(H514, [1]Wage_Info!$B$2:$AL$55, 30, FALSE), E514=4, VLOOKUP(H514, [1]Wage_Info!$B$2:$AL$55, 31, FALSE)), C514=2017, _xlfn.IFS(E514=1, VLOOKUP(H514, [1]Wage_Info!$B$2:$AL$55, 32, FALSE), E514=2, VLOOKUP(H514, [1]Wage_Info!$B$2:$AL$55, 33, FALSE), E514=3, VLOOKUP(H514, [1]Wage_Info!$B$2:$AL$55, 34, FALSE), E514=4, VLOOKUP(H514, [1]Wage_Info!$B$2:$AL$55, 35, FALSE)), C514 = 2018, _xlfn.IFS(E514=1, VLOOKUP(H514, [1]Wage_Info!$B$2:$AL$55, 36, FALSE), E514=2, VLOOKUP(H514, [1]Wage_Info!$B$2:$AL$55, 37, FALSE)))</f>
        <v>229152576063</v>
      </c>
      <c r="AA514" s="4">
        <f t="shared" ref="AA514:AA577" si="68">Y514/Z514</f>
        <v>1.3041433346917252E-2</v>
      </c>
      <c r="AB514">
        <f>[1]Key!C514</f>
        <v>0</v>
      </c>
      <c r="AC514">
        <f t="shared" ref="AC514:AC577" si="69">IF(G514="CA", 1, 0)</f>
        <v>1</v>
      </c>
      <c r="AD514">
        <f t="shared" ref="AD514:AD577" si="70">IF(G514="NY", 1, 0)</f>
        <v>0</v>
      </c>
      <c r="AE514">
        <f t="shared" ref="AE514:AE577" si="71">AC514+AD514</f>
        <v>1</v>
      </c>
      <c r="AF514">
        <f>[1]Key!D514</f>
        <v>0</v>
      </c>
    </row>
    <row r="515" spans="1:32" x14ac:dyDescent="0.3">
      <c r="A515">
        <v>514</v>
      </c>
      <c r="B515">
        <v>58</v>
      </c>
      <c r="C515">
        <v>2017</v>
      </c>
      <c r="D515">
        <v>8</v>
      </c>
      <c r="E515">
        <f t="shared" si="64"/>
        <v>3</v>
      </c>
      <c r="F515">
        <v>2018</v>
      </c>
      <c r="G515" t="s">
        <v>40</v>
      </c>
      <c r="H515" s="1">
        <f>VALUE(IF(G515="foreign",53,SUBSTITUTE(G515,G515,VLOOKUP(G515,[1]Key!$G$2:$H$55,2,))))</f>
        <v>5</v>
      </c>
      <c r="I515" t="s">
        <v>47</v>
      </c>
      <c r="J515">
        <f>VALUE(_xlfn.IFS(I515="foreign",53,I515="fictional",54, I515="unspecified", 55, NOT(OR(I515="foreign",I515="fictional")),SUBSTITUTE(I515,I515,VLOOKUP(I515,[1]Key!$G$2:$H$55,2,))))</f>
        <v>55</v>
      </c>
      <c r="K515">
        <f t="shared" si="65"/>
        <v>0</v>
      </c>
      <c r="L515">
        <f>VLOOKUP(H515, [1]Key!$H$2:$K$54, 2)</f>
        <v>3</v>
      </c>
      <c r="M515">
        <f>VLOOKUP(J515, [1]Key!$H$2:$K$54, 2)</f>
        <v>0</v>
      </c>
      <c r="N515">
        <f>VLOOKUP("*"&amp;G515&amp;"*",[1]Key!$N$2:$O$6,2,FALSE)</f>
        <v>4</v>
      </c>
      <c r="O515">
        <f>VLOOKUP("*"&amp;G515&amp;"*",[1]Key!$R$2:$S$11,2,FALSE)</f>
        <v>6</v>
      </c>
      <c r="P515">
        <v>3169</v>
      </c>
      <c r="Q515" s="2">
        <v>10000000</v>
      </c>
      <c r="R515" t="s">
        <v>42</v>
      </c>
      <c r="S515">
        <f>VLOOKUP(R515, [1]Key!$U$2:$V$31, 2, FALSE)</f>
        <v>5</v>
      </c>
      <c r="T515">
        <f t="shared" si="66"/>
        <v>0</v>
      </c>
      <c r="U515">
        <f>_xlfn.IFS(C515=2018, VLOOKUP(H515, '[1]State Pop'!$B$2:$G$55,6),C515=2017, VLOOKUP(H515, '[1]State Pop'!$B$2:$F$55,5),C515=2016, VLOOKUP(H515, '[1]State Pop'!$B$2:$F$55,4), C515=2015, VLOOKUP(H515, '[1]State Pop'!$B$2:$F$55,3), C515=2014, VLOOKUP(H515, '[1]State Pop'!$B$2:$F$55,2))</f>
        <v>39536653</v>
      </c>
      <c r="V515">
        <f>_xlfn.IFS(C515=2014,_xlfn.IFS(D515=1,VLOOKUP(H515,[1]Film_Workers!$B$2:$BD$55,2,FALSE),D515=2,VLOOKUP(H515,[1]Film_Workers!$B$2:$BD$55,3,FALSE),D515=3,VLOOKUP(H515,[1]Film_Workers!$B$2:$BD$55,4,FALSE),D515=4,VLOOKUP(H515,[1]Film_Workers!$B$2:$BD$55,5,FALSE),D515=5,VLOOKUP(H515,[1]Film_Workers!$B$2:$BD$55,6,FALSE),D515=6,VLOOKUP(H515,[1]Film_Workers!$B$2:$BD$55,7,FALSE),D515=7,VLOOKUP(H515,[1]Film_Workers!$B$2:$BD$55,8,FALSE),D515=8,VLOOKUP(H515,[1]Film_Workers!$B$2:$BD$55,9,FALSE),D515=9,VLOOKUP(H515,[1]Film_Workers!$B$2:$BD$55,10,FALSE),D515=10,VLOOKUP(H515,[1]Film_Workers!$B$2:$BD$55,11,FALSE),D515=11,VLOOKUP(H515,[1]Film_Workers!$B$2:$BD$55,12,FALSE),D515=12,VLOOKUP(H515,[1]Film_Workers!$B$2:$BD$55,13,FALSE)),C515=2015,_xlfn.IFS(D515=1,VLOOKUP(H515,[1]Film_Workers!$B$2:$BD$55,14,FALSE),D515=2,VLOOKUP(H515,[1]Film_Workers!$B$2:$BD$55,15,FALSE),D515=3,VLOOKUP(H515,[1]Film_Workers!$B$2:$BD$55,16,FALSE),D515=4,VLOOKUP(H515,[1]Film_Workers!$B$2:$BD$55,17,FALSE),D515=5,VLOOKUP(H515,[1]Film_Workers!$B$2:$BD$55,18,FALSE),D515=6,VLOOKUP(H515,[1]Film_Workers!$B$2:$BD$55,19,FALSE),D515=7,VLOOKUP(H515,[1]Film_Workers!$B$2:$BD$55,20,FALSE),D515=8,VLOOKUP(H515,[1]Film_Workers!$B$2:$BD$55,21,FALSE),D515=9,VLOOKUP(H515,[1]Film_Workers!$B$2:$BD$55,22,FALSE),D515=10,VLOOKUP(H515,[1]Film_Workers!$B$2:$BD$55,23,FALSE),D515=11,VLOOKUP(H515,[1]Film_Workers!$B$2:$BD$55,24,FALSE),D515=12,VLOOKUP(H515,[1]Film_Workers!$B$2:$BD$55,25,FALSE)),C515=2016,_xlfn.IFS(D515=1,VLOOKUP(H515,[1]Film_Workers!$B$2:$BD$55,26,FALSE),D515=2,VLOOKUP(H515,[1]Film_Workers!$B$2:$BD$55,27,FALSE),D515=3,VLOOKUP(H515,[1]Film_Workers!$B$2:$BD$55,28,FALSE),D515=4,VLOOKUP(H515,[1]Film_Workers!$B$2:$BD$55,29,FALSE),D515=5,VLOOKUP(H515,[1]Film_Workers!$B$2:$BD$55,30,FALSE),D515=6,VLOOKUP(H515,[1]Film_Workers!$B$2:$BD$55,31,FALSE),D515=7,VLOOKUP(H515,[1]Film_Workers!$B$2:$BD$55,32,FALSE),D515=8,VLOOKUP(H515,[1]Film_Workers!$B$2:$BD$55,33,FALSE),D515=9,VLOOKUP(H515,[1]Film_Workers!$B$2:$BD$55,34,FALSE),D515=10,VLOOKUP(H515,[1]Film_Workers!$B$2:$BD$55,35,FALSE),D515=11,VLOOKUP(H515,[1]Film_Workers!$B$2:$BD$55,36,FALSE),D515=12,VLOOKUP(H515,[1]Film_Workers!$B$2:$BD$55,37,FALSE)),C515=2017,_xlfn.IFS(D515=1,VLOOKUP(H515,[1]Film_Workers!$B$2:$BD$55,38,FALSE),D515=2,VLOOKUP(H515,[1]Film_Workers!$B$2:$BD$55,39,FALSE),D515=3,VLOOKUP(H515,[1]Film_Workers!$B$2:$BD$55,40,FALSE),D515=4,VLOOKUP(H515,[1]Film_Workers!$B$2:$BD$55,41,FALSE),D515=5,VLOOKUP(H515,[1]Film_Workers!$B$2:$BD$55,42,FALSE),D515=6,VLOOKUP(H515,[1]Film_Workers!$B$2:$BD$55,43,FALSE),D515=7,VLOOKUP(H515,[1]Film_Workers!$B$2:$BD$55,43,FALSE),D515=8,VLOOKUP(H515,[1]Film_Workers!$B$2:$BD$55,44,FALSE),D515=9,VLOOKUP(H515,[1]Film_Workers!$B$2:$BD$55,45,FALSE),D515=10,VLOOKUP(H515,[1]Film_Workers!$B$2:$BD$55,46,FALSE),D515=11,VLOOKUP(H515,[1]Film_Workers!$B$2:$BD$55,47,FALSE),D515=12,VLOOKUP(H515,[1]Film_Workers!$B$2:$BD$55,48)),C515=2018,_xlfn.IFS(D515=1,VLOOKUP(H515,[1]Film_Workers!$B$2:$BD$55,49,FALSE),D515=2,VLOOKUP(H515,[1]Film_Workers!$B$2:$BD$55,50,FALSE),D515=3,VLOOKUP(H515,[1]Film_Workers!$B$2:$BD$55,51,FALSE),D515=4,VLOOKUP(H515,[1]Film_Workers!$B$2:$BD$55,52,FALSE),D515=5,VLOOKUP(H515,[1]Film_Workers!$B$2:$BD$55,53,FALSE),D515=6,VLOOKUP(H515,[1]Film_Workers!$B$2:$BD$55,54)))</f>
        <v>113321</v>
      </c>
      <c r="W515">
        <f>_xlfn.IFS(C515=2014,_xlfn.IFS(D515=1,VLOOKUP(H515,[1]Priv_Workers!$B$2:$BD$55,2,FALSE),D515=2,VLOOKUP(H515,[1]Priv_Workers!$B$2:$BD$55,3,FALSE),D515=3,VLOOKUP(H515,[1]Priv_Workers!$B$2:$BD$55,4,FALSE),D515=4,VLOOKUP(H515,[1]Priv_Workers!$B$2:$BD$55,5,FALSE),D515=5,VLOOKUP(H515,[1]Priv_Workers!$B$2:$BD$55,6,FALSE),D515=6,VLOOKUP(H515,[1]Priv_Workers!$B$2:$BD$55,7,FALSE),D515=7,VLOOKUP(H515,[1]Priv_Workers!$B$2:$BD$55,8,FALSE),D515=8,VLOOKUP(H515,[1]Priv_Workers!$B$2:$BD$55,9,FALSE),D515=9,VLOOKUP(H515,[1]Priv_Workers!$B$2:$BD$55,10,FALSE),D515=10,VLOOKUP(H515,[1]Priv_Workers!$B$2:$BD$55,11,FALSE),D515=11,VLOOKUP(H515,[1]Priv_Workers!$B$2:$BD$55,12,FALSE),D515=12,VLOOKUP(H515,[1]Priv_Workers!$B$2:$BD$55,13,FALSE)),C515=2015,_xlfn.IFS(D515=1,VLOOKUP(H515,[1]Priv_Workers!$B$2:$BD$55,14,FALSE),D515=2,VLOOKUP(H515,[1]Priv_Workers!$B$2:$BD$55,15,FALSE),D515=3,VLOOKUP(H515,[1]Priv_Workers!$B$2:$BD$55,16,FALSE),D515=4,VLOOKUP(H515,[1]Priv_Workers!$B$2:$BD$55,17,FALSE),D515=5,VLOOKUP(H515,[1]Priv_Workers!$B$2:$BD$55,18,FALSE),D515=6,VLOOKUP(H515,[1]Priv_Workers!$B$2:$BD$55,19,FALSE),D515=7,VLOOKUP(H515,[1]Priv_Workers!$B$2:$BD$55,20,FALSE),D515=8,VLOOKUP(H515,[1]Priv_Workers!$B$2:$BD$55,21,FALSE),D515=9,VLOOKUP(H515,[1]Priv_Workers!$B$2:$BD$55,22,FALSE),D515=10,VLOOKUP(H515,[1]Priv_Workers!$B$2:$BD$55,23,FALSE),D515=11,VLOOKUP(H515,[1]Priv_Workers!$B$2:$BD$55,24,FALSE),D515=12,VLOOKUP(H515,[1]Priv_Workers!$B$2:$BD$55,25,FALSE)),C515=2016,_xlfn.IFS(D515=1,VLOOKUP(H515,[1]Priv_Workers!$B$2:$BD$55,26,FALSE),D515=2,VLOOKUP(H515,[1]Priv_Workers!$B$2:$BD$55,27,FALSE),D515=3,VLOOKUP(H515,[1]Priv_Workers!$B$2:$BD$55,28,FALSE),D515=4,VLOOKUP(H515,[1]Priv_Workers!$B$2:$BD$55,29,FALSE),D515=5,VLOOKUP(H515,[1]Priv_Workers!$B$2:$BD$55,30,FALSE),D515=6,VLOOKUP(H515,[1]Priv_Workers!$B$2:$BD$55,31,FALSE),D515=7,VLOOKUP(H515,[1]Priv_Workers!$B$2:$BD$55,32,FALSE),D515=8,VLOOKUP(H515,[1]Priv_Workers!$B$2:$BD$55,33,FALSE),D515=9,VLOOKUP(H515,[1]Priv_Workers!$B$2:$BD$55,34,FALSE),D515=10,VLOOKUP(H515,[1]Priv_Workers!$B$2:$BD$55,35,FALSE),D515=11,VLOOKUP(H515,[1]Priv_Workers!$B$2:$BD$55,36,FALSE),D515=12,VLOOKUP(H515,[1]Priv_Workers!$B$2:$BD$55,37,FALSE)),C515=2017,_xlfn.IFS(D515=1,VLOOKUP(H515,[1]Priv_Workers!$B$2:$BD$55,38,FALSE),D515=2,VLOOKUP(H515,[1]Priv_Workers!$B$2:$BD$55,39,FALSE),D515=3,VLOOKUP(H515,[1]Priv_Workers!$B$2:$BD$55,40,FALSE),D515=4,VLOOKUP(H515,[1]Priv_Workers!$B$2:$BD$55,41,FALSE),D515=5,VLOOKUP(H515,[1]Priv_Workers!$B$2:$BD$55,42,FALSE),D515=6,VLOOKUP(H515,[1]Priv_Workers!$B$2:$BD$55,43,FALSE),D515=7,VLOOKUP(H515,[1]Priv_Workers!$B$2:$BD$55,43,FALSE),D515=8,VLOOKUP(H515,[1]Priv_Workers!$B$2:$BD$55,44,FALSE),D515=9,VLOOKUP(H515,[1]Priv_Workers!$B$2:$BD$55,45,FALSE),D515=10,VLOOKUP(H515,[1]Priv_Workers!$B$2:$BD$55,46,FALSE),D515=11,VLOOKUP(H515,[1]Priv_Workers!$B$2:$BD$55,47,FALSE),D515=12,VLOOKUP(H515,[1]Priv_Workers!$B$2:$BD$55,48)),C515=2018,_xlfn.IFS(D515=1,VLOOKUP(H515,[1]Priv_Workers!$B$2:$BD$55,49,FALSE),D515=2,VLOOKUP(H515,[1]Priv_Workers!$B$2:$BD$55,50,FALSE),D515=3,VLOOKUP(H515,[1]Priv_Workers!$B$2:$BD$55,51,FALSE),D515=4,VLOOKUP(H515,[1]Priv_Workers!$B$2:$BD$55,52,FALSE),D515=5,VLOOKUP(H515,[1]Priv_Workers!$B$2:$BD$55,53,FALSE),D515=6,VLOOKUP(H515,[1]Priv_Workers!$B$2:$BD$55,54)))</f>
        <v>14680512</v>
      </c>
      <c r="X515" s="3">
        <f t="shared" si="67"/>
        <v>7.7191449453534048E-3</v>
      </c>
      <c r="Y515" s="2">
        <f>_xlfn.IFS(C515=2014, _xlfn.IFS(E515=1, VLOOKUP(H515, [1]Wage_Info!$B$2:$AH$55, 2, FALSE), E515=2, VLOOKUP(H515, [1]Wage_Info!$B$2:$AH$55, 3, FALSE), E515=3, VLOOKUP(H515, [1]Wage_Info!$B$2:$AH$55, 4, FALSE), E515=4, VLOOKUP(H515, [1]Wage_Info!$B$2:$AH$55, 5, FALSE)), C515=2015, _xlfn.IFS(E515=1, VLOOKUP(H515, [1]Wage_Info!$B$2:$AH$55, 6, FALSE), E515=2, VLOOKUP(H515, [1]Wage_Info!$B$2:$AH$55, 7, FALSE), E515=3, VLOOKUP(H515, [1]Wage_Info!$B$2:$AH$55, 8, FALSE), E515=4, VLOOKUP(H515, [1]Wage_Info!$B$2:$AH$55, 9, FALSE)), C515=2016, _xlfn.IFS(E515=1, VLOOKUP(H515, [1]Wage_Info!$B$2:$AH$55, 10, FALSE), E515=2, VLOOKUP(H515, [1]Wage_Info!$B$2:$AH$55, 11, FALSE), E515=3, VLOOKUP(H515, [1]Wage_Info!$B$2:$AH$55, 12, FALSE), E515=4, VLOOKUP(H515, [1]Wage_Info!$B$2:$AH$55, 13, FALSE)), C515=2017, _xlfn.IFS(E515=1, VLOOKUP(H515, [1]Wage_Info!$B$2:$AH$55, 14, FALSE), E515=2, VLOOKUP(H515, [1]Wage_Info!$B$2:$AH$55, 15, FALSE), E515=3, VLOOKUP(H515, [1]Wage_Info!$B$2:$AH$55, 16, FALSE), E515=4, VLOOKUP(H515, [1]Wage_Info!$B$2:$AH$55, 17, FALSE)), C515 = 2018, _xlfn.IFS(E515=1, VLOOKUP(H515, [1]Wage_Info!$B$2:$AH$55, 18, FALSE), E515=3, VLOOKUP(H515, [1]Wage_Info!$B$2:$AH$55, 19, FALSE)))</f>
        <v>2988478047</v>
      </c>
      <c r="Z515" s="2">
        <f>_xlfn.IFS(C515=2014, _xlfn.IFS(E515=1, VLOOKUP(H515, [1]Wage_Info!$B$2:$AL$55, 20, FALSE), E515=2, VLOOKUP(H515, [1]Wage_Info!$B$2:$AL$55, 21, FALSE), E515=3, VLOOKUP(H515, [1]Wage_Info!$B$2:$AL$55, 22, FALSE), E515=4, VLOOKUP(H515, [1]Wage_Info!$B$2:$AL$55, 23, FALSE)), C515=2015, _xlfn.IFS(E515=1, VLOOKUP(H515, [1]Wage_Info!$B$2:$AL$55, 24, FALSE), E515=2, VLOOKUP(H515, [1]Wage_Info!$B$2:$AL$55, 25, FALSE), E515=3, VLOOKUP(H515, [1]Wage_Info!$B$2:$AL$55, 26, FALSE), E515=4, VLOOKUP(H515, [1]Wage_Info!$B$2:$AL$55, 27, FALSE)), C515=2016, _xlfn.IFS(E515=1, VLOOKUP(H515, [1]Wage_Info!$B$2:$AL$55, 28, FALSE), E515=2, VLOOKUP(H515, [1]Wage_Info!$B$2:$AL$55, 29, FALSE), E515=3, VLOOKUP(H515, [1]Wage_Info!$B$2:$AL$55, 30, FALSE), E515=4, VLOOKUP(H515, [1]Wage_Info!$B$2:$AL$55, 31, FALSE)), C515=2017, _xlfn.IFS(E515=1, VLOOKUP(H515, [1]Wage_Info!$B$2:$AL$55, 32, FALSE), E515=2, VLOOKUP(H515, [1]Wage_Info!$B$2:$AL$55, 33, FALSE), E515=3, VLOOKUP(H515, [1]Wage_Info!$B$2:$AL$55, 34, FALSE), E515=4, VLOOKUP(H515, [1]Wage_Info!$B$2:$AL$55, 35, FALSE)), C515 = 2018, _xlfn.IFS(E515=1, VLOOKUP(H515, [1]Wage_Info!$B$2:$AL$55, 36, FALSE), E515=2, VLOOKUP(H515, [1]Wage_Info!$B$2:$AL$55, 37, FALSE)))</f>
        <v>229152576063</v>
      </c>
      <c r="AA515" s="4">
        <f t="shared" si="68"/>
        <v>1.3041433346917252E-2</v>
      </c>
      <c r="AB515">
        <f>[1]Key!C515</f>
        <v>1</v>
      </c>
      <c r="AC515">
        <f t="shared" si="69"/>
        <v>1</v>
      </c>
      <c r="AD515">
        <f t="shared" si="70"/>
        <v>0</v>
      </c>
      <c r="AE515">
        <f t="shared" si="71"/>
        <v>1</v>
      </c>
      <c r="AF515">
        <f>[1]Key!D515</f>
        <v>0</v>
      </c>
    </row>
    <row r="516" spans="1:32" x14ac:dyDescent="0.3">
      <c r="A516">
        <v>515</v>
      </c>
      <c r="B516">
        <v>59</v>
      </c>
      <c r="C516">
        <v>2016</v>
      </c>
      <c r="D516">
        <v>8</v>
      </c>
      <c r="E516">
        <f t="shared" si="64"/>
        <v>3</v>
      </c>
      <c r="F516">
        <v>2018</v>
      </c>
      <c r="G516" t="s">
        <v>40</v>
      </c>
      <c r="H516" s="1">
        <f>VALUE(IF(G516="foreign",53,SUBSTITUTE(G516,G516,VLOOKUP(G516,[1]Key!$G$2:$H$55,2,))))</f>
        <v>5</v>
      </c>
      <c r="I516" t="s">
        <v>95</v>
      </c>
      <c r="J516">
        <f>VALUE(_xlfn.IFS(I516="foreign",53,I516="fictional",54, I516="unspecified", 55, NOT(OR(I516="foreign",I516="fictional")),SUBSTITUTE(I516,I516,VLOOKUP(I516,[1]Key!$G$2:$H$55,2,))))</f>
        <v>32</v>
      </c>
      <c r="K516">
        <f t="shared" si="65"/>
        <v>0</v>
      </c>
      <c r="L516">
        <f>VLOOKUP(H516, [1]Key!$H$2:$K$54, 2)</f>
        <v>3</v>
      </c>
      <c r="M516">
        <f>VLOOKUP(J516, [1]Key!$H$2:$K$54, 2)</f>
        <v>3</v>
      </c>
      <c r="N516">
        <f>VLOOKUP("*"&amp;G516&amp;"*",[1]Key!$N$2:$O$6,2,FALSE)</f>
        <v>4</v>
      </c>
      <c r="O516">
        <f>VLOOKUP("*"&amp;G516&amp;"*",[1]Key!$R$2:$S$11,2,FALSE)</f>
        <v>6</v>
      </c>
      <c r="P516">
        <v>3150</v>
      </c>
      <c r="Q516" s="2">
        <v>10000000</v>
      </c>
      <c r="R516" t="s">
        <v>33</v>
      </c>
      <c r="S516">
        <f>VLOOKUP(R516, [1]Key!$U$2:$V$31, 2, FALSE)</f>
        <v>1</v>
      </c>
      <c r="T516">
        <f t="shared" si="66"/>
        <v>0</v>
      </c>
      <c r="U516">
        <f>_xlfn.IFS(C516=2018, VLOOKUP(H516, '[1]State Pop'!$B$2:$G$55,6),C516=2017, VLOOKUP(H516, '[1]State Pop'!$B$2:$F$55,5),C516=2016, VLOOKUP(H516, '[1]State Pop'!$B$2:$F$55,4), C516=2015, VLOOKUP(H516, '[1]State Pop'!$B$2:$F$55,3), C516=2014, VLOOKUP(H516, '[1]State Pop'!$B$2:$F$55,2))</f>
        <v>39296476</v>
      </c>
      <c r="V516">
        <f>_xlfn.IFS(C516=2014,_xlfn.IFS(D516=1,VLOOKUP(H516,[1]Film_Workers!$B$2:$BD$55,2,FALSE),D516=2,VLOOKUP(H516,[1]Film_Workers!$B$2:$BD$55,3,FALSE),D516=3,VLOOKUP(H516,[1]Film_Workers!$B$2:$BD$55,4,FALSE),D516=4,VLOOKUP(H516,[1]Film_Workers!$B$2:$BD$55,5,FALSE),D516=5,VLOOKUP(H516,[1]Film_Workers!$B$2:$BD$55,6,FALSE),D516=6,VLOOKUP(H516,[1]Film_Workers!$B$2:$BD$55,7,FALSE),D516=7,VLOOKUP(H516,[1]Film_Workers!$B$2:$BD$55,8,FALSE),D516=8,VLOOKUP(H516,[1]Film_Workers!$B$2:$BD$55,9,FALSE),D516=9,VLOOKUP(H516,[1]Film_Workers!$B$2:$BD$55,10,FALSE),D516=10,VLOOKUP(H516,[1]Film_Workers!$B$2:$BD$55,11,FALSE),D516=11,VLOOKUP(H516,[1]Film_Workers!$B$2:$BD$55,12,FALSE),D516=12,VLOOKUP(H516,[1]Film_Workers!$B$2:$BD$55,13,FALSE)),C516=2015,_xlfn.IFS(D516=1,VLOOKUP(H516,[1]Film_Workers!$B$2:$BD$55,14,FALSE),D516=2,VLOOKUP(H516,[1]Film_Workers!$B$2:$BD$55,15,FALSE),D516=3,VLOOKUP(H516,[1]Film_Workers!$B$2:$BD$55,16,FALSE),D516=4,VLOOKUP(H516,[1]Film_Workers!$B$2:$BD$55,17,FALSE),D516=5,VLOOKUP(H516,[1]Film_Workers!$B$2:$BD$55,18,FALSE),D516=6,VLOOKUP(H516,[1]Film_Workers!$B$2:$BD$55,19,FALSE),D516=7,VLOOKUP(H516,[1]Film_Workers!$B$2:$BD$55,20,FALSE),D516=8,VLOOKUP(H516,[1]Film_Workers!$B$2:$BD$55,21,FALSE),D516=9,VLOOKUP(H516,[1]Film_Workers!$B$2:$BD$55,22,FALSE),D516=10,VLOOKUP(H516,[1]Film_Workers!$B$2:$BD$55,23,FALSE),D516=11,VLOOKUP(H516,[1]Film_Workers!$B$2:$BD$55,24,FALSE),D516=12,VLOOKUP(H516,[1]Film_Workers!$B$2:$BD$55,25,FALSE)),C516=2016,_xlfn.IFS(D516=1,VLOOKUP(H516,[1]Film_Workers!$B$2:$BD$55,26,FALSE),D516=2,VLOOKUP(H516,[1]Film_Workers!$B$2:$BD$55,27,FALSE),D516=3,VLOOKUP(H516,[1]Film_Workers!$B$2:$BD$55,28,FALSE),D516=4,VLOOKUP(H516,[1]Film_Workers!$B$2:$BD$55,29,FALSE),D516=5,VLOOKUP(H516,[1]Film_Workers!$B$2:$BD$55,30,FALSE),D516=6,VLOOKUP(H516,[1]Film_Workers!$B$2:$BD$55,31,FALSE),D516=7,VLOOKUP(H516,[1]Film_Workers!$B$2:$BD$55,32,FALSE),D516=8,VLOOKUP(H516,[1]Film_Workers!$B$2:$BD$55,33,FALSE),D516=9,VLOOKUP(H516,[1]Film_Workers!$B$2:$BD$55,34,FALSE),D516=10,VLOOKUP(H516,[1]Film_Workers!$B$2:$BD$55,35,FALSE),D516=11,VLOOKUP(H516,[1]Film_Workers!$B$2:$BD$55,36,FALSE),D516=12,VLOOKUP(H516,[1]Film_Workers!$B$2:$BD$55,37,FALSE)),C516=2017,_xlfn.IFS(D516=1,VLOOKUP(H516,[1]Film_Workers!$B$2:$BD$55,38,FALSE),D516=2,VLOOKUP(H516,[1]Film_Workers!$B$2:$BD$55,39,FALSE),D516=3,VLOOKUP(H516,[1]Film_Workers!$B$2:$BD$55,40,FALSE),D516=4,VLOOKUP(H516,[1]Film_Workers!$B$2:$BD$55,41,FALSE),D516=5,VLOOKUP(H516,[1]Film_Workers!$B$2:$BD$55,42,FALSE),D516=6,VLOOKUP(H516,[1]Film_Workers!$B$2:$BD$55,43,FALSE),D516=7,VLOOKUP(H516,[1]Film_Workers!$B$2:$BD$55,43,FALSE),D516=8,VLOOKUP(H516,[1]Film_Workers!$B$2:$BD$55,44,FALSE),D516=9,VLOOKUP(H516,[1]Film_Workers!$B$2:$BD$55,45,FALSE),D516=10,VLOOKUP(H516,[1]Film_Workers!$B$2:$BD$55,46,FALSE),D516=11,VLOOKUP(H516,[1]Film_Workers!$B$2:$BD$55,47,FALSE),D516=12,VLOOKUP(H516,[1]Film_Workers!$B$2:$BD$55,48)),C516=2018,_xlfn.IFS(D516=1,VLOOKUP(H516,[1]Film_Workers!$B$2:$BD$55,49,FALSE),D516=2,VLOOKUP(H516,[1]Film_Workers!$B$2:$BD$55,50,FALSE),D516=3,VLOOKUP(H516,[1]Film_Workers!$B$2:$BD$55,51,FALSE),D516=4,VLOOKUP(H516,[1]Film_Workers!$B$2:$BD$55,52,FALSE),D516=5,VLOOKUP(H516,[1]Film_Workers!$B$2:$BD$55,53,FALSE),D516=6,VLOOKUP(H516,[1]Film_Workers!$B$2:$BD$55,54)))</f>
        <v>133822</v>
      </c>
      <c r="W516">
        <f>_xlfn.IFS(C516=2014,_xlfn.IFS(D516=1,VLOOKUP(H516,[1]Priv_Workers!$B$2:$BD$55,2,FALSE),D516=2,VLOOKUP(H516,[1]Priv_Workers!$B$2:$BD$55,3,FALSE),D516=3,VLOOKUP(H516,[1]Priv_Workers!$B$2:$BD$55,4,FALSE),D516=4,VLOOKUP(H516,[1]Priv_Workers!$B$2:$BD$55,5,FALSE),D516=5,VLOOKUP(H516,[1]Priv_Workers!$B$2:$BD$55,6,FALSE),D516=6,VLOOKUP(H516,[1]Priv_Workers!$B$2:$BD$55,7,FALSE),D516=7,VLOOKUP(H516,[1]Priv_Workers!$B$2:$BD$55,8,FALSE),D516=8,VLOOKUP(H516,[1]Priv_Workers!$B$2:$BD$55,9,FALSE),D516=9,VLOOKUP(H516,[1]Priv_Workers!$B$2:$BD$55,10,FALSE),D516=10,VLOOKUP(H516,[1]Priv_Workers!$B$2:$BD$55,11,FALSE),D516=11,VLOOKUP(H516,[1]Priv_Workers!$B$2:$BD$55,12,FALSE),D516=12,VLOOKUP(H516,[1]Priv_Workers!$B$2:$BD$55,13,FALSE)),C516=2015,_xlfn.IFS(D516=1,VLOOKUP(H516,[1]Priv_Workers!$B$2:$BD$55,14,FALSE),D516=2,VLOOKUP(H516,[1]Priv_Workers!$B$2:$BD$55,15,FALSE),D516=3,VLOOKUP(H516,[1]Priv_Workers!$B$2:$BD$55,16,FALSE),D516=4,VLOOKUP(H516,[1]Priv_Workers!$B$2:$BD$55,17,FALSE),D516=5,VLOOKUP(H516,[1]Priv_Workers!$B$2:$BD$55,18,FALSE),D516=6,VLOOKUP(H516,[1]Priv_Workers!$B$2:$BD$55,19,FALSE),D516=7,VLOOKUP(H516,[1]Priv_Workers!$B$2:$BD$55,20,FALSE),D516=8,VLOOKUP(H516,[1]Priv_Workers!$B$2:$BD$55,21,FALSE),D516=9,VLOOKUP(H516,[1]Priv_Workers!$B$2:$BD$55,22,FALSE),D516=10,VLOOKUP(H516,[1]Priv_Workers!$B$2:$BD$55,23,FALSE),D516=11,VLOOKUP(H516,[1]Priv_Workers!$B$2:$BD$55,24,FALSE),D516=12,VLOOKUP(H516,[1]Priv_Workers!$B$2:$BD$55,25,FALSE)),C516=2016,_xlfn.IFS(D516=1,VLOOKUP(H516,[1]Priv_Workers!$B$2:$BD$55,26,FALSE),D516=2,VLOOKUP(H516,[1]Priv_Workers!$B$2:$BD$55,27,FALSE),D516=3,VLOOKUP(H516,[1]Priv_Workers!$B$2:$BD$55,28,FALSE),D516=4,VLOOKUP(H516,[1]Priv_Workers!$B$2:$BD$55,29,FALSE),D516=5,VLOOKUP(H516,[1]Priv_Workers!$B$2:$BD$55,30,FALSE),D516=6,VLOOKUP(H516,[1]Priv_Workers!$B$2:$BD$55,31,FALSE),D516=7,VLOOKUP(H516,[1]Priv_Workers!$B$2:$BD$55,32,FALSE),D516=8,VLOOKUP(H516,[1]Priv_Workers!$B$2:$BD$55,33,FALSE),D516=9,VLOOKUP(H516,[1]Priv_Workers!$B$2:$BD$55,34,FALSE),D516=10,VLOOKUP(H516,[1]Priv_Workers!$B$2:$BD$55,35,FALSE),D516=11,VLOOKUP(H516,[1]Priv_Workers!$B$2:$BD$55,36,FALSE),D516=12,VLOOKUP(H516,[1]Priv_Workers!$B$2:$BD$55,37,FALSE)),C516=2017,_xlfn.IFS(D516=1,VLOOKUP(H516,[1]Priv_Workers!$B$2:$BD$55,38,FALSE),D516=2,VLOOKUP(H516,[1]Priv_Workers!$B$2:$BD$55,39,FALSE),D516=3,VLOOKUP(H516,[1]Priv_Workers!$B$2:$BD$55,40,FALSE),D516=4,VLOOKUP(H516,[1]Priv_Workers!$B$2:$BD$55,41,FALSE),D516=5,VLOOKUP(H516,[1]Priv_Workers!$B$2:$BD$55,42,FALSE),D516=6,VLOOKUP(H516,[1]Priv_Workers!$B$2:$BD$55,43,FALSE),D516=7,VLOOKUP(H516,[1]Priv_Workers!$B$2:$BD$55,43,FALSE),D516=8,VLOOKUP(H516,[1]Priv_Workers!$B$2:$BD$55,44,FALSE),D516=9,VLOOKUP(H516,[1]Priv_Workers!$B$2:$BD$55,45,FALSE),D516=10,VLOOKUP(H516,[1]Priv_Workers!$B$2:$BD$55,46,FALSE),D516=11,VLOOKUP(H516,[1]Priv_Workers!$B$2:$BD$55,47,FALSE),D516=12,VLOOKUP(H516,[1]Priv_Workers!$B$2:$BD$55,48)),C516=2018,_xlfn.IFS(D516=1,VLOOKUP(H516,[1]Priv_Workers!$B$2:$BD$55,49,FALSE),D516=2,VLOOKUP(H516,[1]Priv_Workers!$B$2:$BD$55,50,FALSE),D516=3,VLOOKUP(H516,[1]Priv_Workers!$B$2:$BD$55,51,FALSE),D516=4,VLOOKUP(H516,[1]Priv_Workers!$B$2:$BD$55,52,FALSE),D516=5,VLOOKUP(H516,[1]Priv_Workers!$B$2:$BD$55,53,FALSE),D516=6,VLOOKUP(H516,[1]Priv_Workers!$B$2:$BD$55,54)))</f>
        <v>14445762</v>
      </c>
      <c r="X516" s="3">
        <f t="shared" si="67"/>
        <v>9.263755003024416E-3</v>
      </c>
      <c r="Y516" s="2">
        <f>_xlfn.IFS(C516=2014, _xlfn.IFS(E516=1, VLOOKUP(H516, [1]Wage_Info!$B$2:$AH$55, 2, FALSE), E516=2, VLOOKUP(H516, [1]Wage_Info!$B$2:$AH$55, 3, FALSE), E516=3, VLOOKUP(H516, [1]Wage_Info!$B$2:$AH$55, 4, FALSE), E516=4, VLOOKUP(H516, [1]Wage_Info!$B$2:$AH$55, 5, FALSE)), C516=2015, _xlfn.IFS(E516=1, VLOOKUP(H516, [1]Wage_Info!$B$2:$AH$55, 6, FALSE), E516=2, VLOOKUP(H516, [1]Wage_Info!$B$2:$AH$55, 7, FALSE), E516=3, VLOOKUP(H516, [1]Wage_Info!$B$2:$AH$55, 8, FALSE), E516=4, VLOOKUP(H516, [1]Wage_Info!$B$2:$AH$55, 9, FALSE)), C516=2016, _xlfn.IFS(E516=1, VLOOKUP(H516, [1]Wage_Info!$B$2:$AH$55, 10, FALSE), E516=2, VLOOKUP(H516, [1]Wage_Info!$B$2:$AH$55, 11, FALSE), E516=3, VLOOKUP(H516, [1]Wage_Info!$B$2:$AH$55, 12, FALSE), E516=4, VLOOKUP(H516, [1]Wage_Info!$B$2:$AH$55, 13, FALSE)), C516=2017, _xlfn.IFS(E516=1, VLOOKUP(H516, [1]Wage_Info!$B$2:$AH$55, 14, FALSE), E516=2, VLOOKUP(H516, [1]Wage_Info!$B$2:$AH$55, 15, FALSE), E516=3, VLOOKUP(H516, [1]Wage_Info!$B$2:$AH$55, 16, FALSE), E516=4, VLOOKUP(H516, [1]Wage_Info!$B$2:$AH$55, 17, FALSE)), C516 = 2018, _xlfn.IFS(E516=1, VLOOKUP(H516, [1]Wage_Info!$B$2:$AH$55, 18, FALSE), E516=3, VLOOKUP(H516, [1]Wage_Info!$B$2:$AH$55, 19, FALSE)))</f>
        <v>3241003204</v>
      </c>
      <c r="Z516" s="2">
        <f>_xlfn.IFS(C516=2014, _xlfn.IFS(E516=1, VLOOKUP(H516, [1]Wage_Info!$B$2:$AL$55, 20, FALSE), E516=2, VLOOKUP(H516, [1]Wage_Info!$B$2:$AL$55, 21, FALSE), E516=3, VLOOKUP(H516, [1]Wage_Info!$B$2:$AL$55, 22, FALSE), E516=4, VLOOKUP(H516, [1]Wage_Info!$B$2:$AL$55, 23, FALSE)), C516=2015, _xlfn.IFS(E516=1, VLOOKUP(H516, [1]Wage_Info!$B$2:$AL$55, 24, FALSE), E516=2, VLOOKUP(H516, [1]Wage_Info!$B$2:$AL$55, 25, FALSE), E516=3, VLOOKUP(H516, [1]Wage_Info!$B$2:$AL$55, 26, FALSE), E516=4, VLOOKUP(H516, [1]Wage_Info!$B$2:$AL$55, 27, FALSE)), C516=2016, _xlfn.IFS(E516=1, VLOOKUP(H516, [1]Wage_Info!$B$2:$AL$55, 28, FALSE), E516=2, VLOOKUP(H516, [1]Wage_Info!$B$2:$AL$55, 29, FALSE), E516=3, VLOOKUP(H516, [1]Wage_Info!$B$2:$AL$55, 30, FALSE), E516=4, VLOOKUP(H516, [1]Wage_Info!$B$2:$AL$55, 31, FALSE)), C516=2017, _xlfn.IFS(E516=1, VLOOKUP(H516, [1]Wage_Info!$B$2:$AL$55, 32, FALSE), E516=2, VLOOKUP(H516, [1]Wage_Info!$B$2:$AL$55, 33, FALSE), E516=3, VLOOKUP(H516, [1]Wage_Info!$B$2:$AL$55, 34, FALSE), E516=4, VLOOKUP(H516, [1]Wage_Info!$B$2:$AL$55, 35, FALSE)), C516 = 2018, _xlfn.IFS(E516=1, VLOOKUP(H516, [1]Wage_Info!$B$2:$AL$55, 36, FALSE), E516=2, VLOOKUP(H516, [1]Wage_Info!$B$2:$AL$55, 37, FALSE)))</f>
        <v>223419299642</v>
      </c>
      <c r="AA516" s="4">
        <f t="shared" si="68"/>
        <v>1.4506370797837433E-2</v>
      </c>
      <c r="AB516">
        <f>[1]Key!C516</f>
        <v>1</v>
      </c>
      <c r="AC516">
        <f t="shared" si="69"/>
        <v>1</v>
      </c>
      <c r="AD516">
        <f t="shared" si="70"/>
        <v>0</v>
      </c>
      <c r="AE516">
        <f t="shared" si="71"/>
        <v>1</v>
      </c>
      <c r="AF516">
        <f>[1]Key!D516</f>
        <v>0</v>
      </c>
    </row>
    <row r="517" spans="1:32" x14ac:dyDescent="0.3">
      <c r="A517">
        <v>516</v>
      </c>
      <c r="B517">
        <v>60</v>
      </c>
      <c r="C517">
        <v>2017</v>
      </c>
      <c r="D517">
        <v>4</v>
      </c>
      <c r="E517">
        <f t="shared" si="64"/>
        <v>2</v>
      </c>
      <c r="F517">
        <v>2018</v>
      </c>
      <c r="G517" t="s">
        <v>65</v>
      </c>
      <c r="H517" s="1">
        <f>VALUE(IF(G517="foreign",53,SUBSTITUTE(G517,G517,VLOOKUP(G517,[1]Key!$G$2:$H$55,2,))))</f>
        <v>11</v>
      </c>
      <c r="I517" t="s">
        <v>47</v>
      </c>
      <c r="J517">
        <f>VALUE(_xlfn.IFS(I517="foreign",53,I517="fictional",54, I517="unspecified", 55, NOT(OR(I517="foreign",I517="fictional")),SUBSTITUTE(I517,I517,VLOOKUP(I517,[1]Key!$G$2:$H$55,2,))))</f>
        <v>55</v>
      </c>
      <c r="K517">
        <f t="shared" si="65"/>
        <v>0</v>
      </c>
      <c r="L517">
        <f>VLOOKUP(H517, [1]Key!$H$2:$K$54, 2)</f>
        <v>5</v>
      </c>
      <c r="M517">
        <f>VLOOKUP(J517, [1]Key!$H$2:$K$54, 2)</f>
        <v>0</v>
      </c>
      <c r="N517">
        <f>VLOOKUP("*"&amp;G517&amp;"*",[1]Key!$N$2:$O$6,2,FALSE)</f>
        <v>3</v>
      </c>
      <c r="O517">
        <f>VLOOKUP("*"&amp;G517&amp;"*",[1]Key!$R$2:$S$11,2,FALSE)</f>
        <v>7</v>
      </c>
      <c r="P517">
        <v>3127</v>
      </c>
      <c r="Q517" s="2">
        <v>34000000</v>
      </c>
      <c r="R517" t="s">
        <v>66</v>
      </c>
      <c r="S517">
        <f>VLOOKUP(R517, [1]Key!$U$2:$V$31, 2, FALSE)</f>
        <v>4</v>
      </c>
      <c r="T517">
        <f t="shared" si="66"/>
        <v>0</v>
      </c>
      <c r="U517">
        <f>_xlfn.IFS(C517=2018, VLOOKUP(H517, '[1]State Pop'!$B$2:$G$55,6),C517=2017, VLOOKUP(H517, '[1]State Pop'!$B$2:$F$55,5),C517=2016, VLOOKUP(H517, '[1]State Pop'!$B$2:$F$55,4), C517=2015, VLOOKUP(H517, '[1]State Pop'!$B$2:$F$55,3), C517=2014, VLOOKUP(H517, '[1]State Pop'!$B$2:$F$55,2))</f>
        <v>10429379</v>
      </c>
      <c r="V517">
        <f>_xlfn.IFS(C517=2014,_xlfn.IFS(D517=1,VLOOKUP(H517,[1]Film_Workers!$B$2:$BD$55,2,FALSE),D517=2,VLOOKUP(H517,[1]Film_Workers!$B$2:$BD$55,3,FALSE),D517=3,VLOOKUP(H517,[1]Film_Workers!$B$2:$BD$55,4,FALSE),D517=4,VLOOKUP(H517,[1]Film_Workers!$B$2:$BD$55,5,FALSE),D517=5,VLOOKUP(H517,[1]Film_Workers!$B$2:$BD$55,6,FALSE),D517=6,VLOOKUP(H517,[1]Film_Workers!$B$2:$BD$55,7,FALSE),D517=7,VLOOKUP(H517,[1]Film_Workers!$B$2:$BD$55,8,FALSE),D517=8,VLOOKUP(H517,[1]Film_Workers!$B$2:$BD$55,9,FALSE),D517=9,VLOOKUP(H517,[1]Film_Workers!$B$2:$BD$55,10,FALSE),D517=10,VLOOKUP(H517,[1]Film_Workers!$B$2:$BD$55,11,FALSE),D517=11,VLOOKUP(H517,[1]Film_Workers!$B$2:$BD$55,12,FALSE),D517=12,VLOOKUP(H517,[1]Film_Workers!$B$2:$BD$55,13,FALSE)),C517=2015,_xlfn.IFS(D517=1,VLOOKUP(H517,[1]Film_Workers!$B$2:$BD$55,14,FALSE),D517=2,VLOOKUP(H517,[1]Film_Workers!$B$2:$BD$55,15,FALSE),D517=3,VLOOKUP(H517,[1]Film_Workers!$B$2:$BD$55,16,FALSE),D517=4,VLOOKUP(H517,[1]Film_Workers!$B$2:$BD$55,17,FALSE),D517=5,VLOOKUP(H517,[1]Film_Workers!$B$2:$BD$55,18,FALSE),D517=6,VLOOKUP(H517,[1]Film_Workers!$B$2:$BD$55,19,FALSE),D517=7,VLOOKUP(H517,[1]Film_Workers!$B$2:$BD$55,20,FALSE),D517=8,VLOOKUP(H517,[1]Film_Workers!$B$2:$BD$55,21,FALSE),D517=9,VLOOKUP(H517,[1]Film_Workers!$B$2:$BD$55,22,FALSE),D517=10,VLOOKUP(H517,[1]Film_Workers!$B$2:$BD$55,23,FALSE),D517=11,VLOOKUP(H517,[1]Film_Workers!$B$2:$BD$55,24,FALSE),D517=12,VLOOKUP(H517,[1]Film_Workers!$B$2:$BD$55,25,FALSE)),C517=2016,_xlfn.IFS(D517=1,VLOOKUP(H517,[1]Film_Workers!$B$2:$BD$55,26,FALSE),D517=2,VLOOKUP(H517,[1]Film_Workers!$B$2:$BD$55,27,FALSE),D517=3,VLOOKUP(H517,[1]Film_Workers!$B$2:$BD$55,28,FALSE),D517=4,VLOOKUP(H517,[1]Film_Workers!$B$2:$BD$55,29,FALSE),D517=5,VLOOKUP(H517,[1]Film_Workers!$B$2:$BD$55,30,FALSE),D517=6,VLOOKUP(H517,[1]Film_Workers!$B$2:$BD$55,31,FALSE),D517=7,VLOOKUP(H517,[1]Film_Workers!$B$2:$BD$55,32,FALSE),D517=8,VLOOKUP(H517,[1]Film_Workers!$B$2:$BD$55,33,FALSE),D517=9,VLOOKUP(H517,[1]Film_Workers!$B$2:$BD$55,34,FALSE),D517=10,VLOOKUP(H517,[1]Film_Workers!$B$2:$BD$55,35,FALSE),D517=11,VLOOKUP(H517,[1]Film_Workers!$B$2:$BD$55,36,FALSE),D517=12,VLOOKUP(H517,[1]Film_Workers!$B$2:$BD$55,37,FALSE)),C517=2017,_xlfn.IFS(D517=1,VLOOKUP(H517,[1]Film_Workers!$B$2:$BD$55,38,FALSE),D517=2,VLOOKUP(H517,[1]Film_Workers!$B$2:$BD$55,39,FALSE),D517=3,VLOOKUP(H517,[1]Film_Workers!$B$2:$BD$55,40,FALSE),D517=4,VLOOKUP(H517,[1]Film_Workers!$B$2:$BD$55,41,FALSE),D517=5,VLOOKUP(H517,[1]Film_Workers!$B$2:$BD$55,42,FALSE),D517=6,VLOOKUP(H517,[1]Film_Workers!$B$2:$BD$55,43,FALSE),D517=7,VLOOKUP(H517,[1]Film_Workers!$B$2:$BD$55,43,FALSE),D517=8,VLOOKUP(H517,[1]Film_Workers!$B$2:$BD$55,44,FALSE),D517=9,VLOOKUP(H517,[1]Film_Workers!$B$2:$BD$55,45,FALSE),D517=10,VLOOKUP(H517,[1]Film_Workers!$B$2:$BD$55,46,FALSE),D517=11,VLOOKUP(H517,[1]Film_Workers!$B$2:$BD$55,47,FALSE),D517=12,VLOOKUP(H517,[1]Film_Workers!$B$2:$BD$55,48)),C517=2018,_xlfn.IFS(D517=1,VLOOKUP(H517,[1]Film_Workers!$B$2:$BD$55,49,FALSE),D517=2,VLOOKUP(H517,[1]Film_Workers!$B$2:$BD$55,50,FALSE),D517=3,VLOOKUP(H517,[1]Film_Workers!$B$2:$BD$55,51,FALSE),D517=4,VLOOKUP(H517,[1]Film_Workers!$B$2:$BD$55,52,FALSE),D517=5,VLOOKUP(H517,[1]Film_Workers!$B$2:$BD$55,53,FALSE),D517=6,VLOOKUP(H517,[1]Film_Workers!$B$2:$BD$55,54)))</f>
        <v>14013</v>
      </c>
      <c r="W517">
        <f>_xlfn.IFS(C517=2014,_xlfn.IFS(D517=1,VLOOKUP(H517,[1]Priv_Workers!$B$2:$BD$55,2,FALSE),D517=2,VLOOKUP(H517,[1]Priv_Workers!$B$2:$BD$55,3,FALSE),D517=3,VLOOKUP(H517,[1]Priv_Workers!$B$2:$BD$55,4,FALSE),D517=4,VLOOKUP(H517,[1]Priv_Workers!$B$2:$BD$55,5,FALSE),D517=5,VLOOKUP(H517,[1]Priv_Workers!$B$2:$BD$55,6,FALSE),D517=6,VLOOKUP(H517,[1]Priv_Workers!$B$2:$BD$55,7,FALSE),D517=7,VLOOKUP(H517,[1]Priv_Workers!$B$2:$BD$55,8,FALSE),D517=8,VLOOKUP(H517,[1]Priv_Workers!$B$2:$BD$55,9,FALSE),D517=9,VLOOKUP(H517,[1]Priv_Workers!$B$2:$BD$55,10,FALSE),D517=10,VLOOKUP(H517,[1]Priv_Workers!$B$2:$BD$55,11,FALSE),D517=11,VLOOKUP(H517,[1]Priv_Workers!$B$2:$BD$55,12,FALSE),D517=12,VLOOKUP(H517,[1]Priv_Workers!$B$2:$BD$55,13,FALSE)),C517=2015,_xlfn.IFS(D517=1,VLOOKUP(H517,[1]Priv_Workers!$B$2:$BD$55,14,FALSE),D517=2,VLOOKUP(H517,[1]Priv_Workers!$B$2:$BD$55,15,FALSE),D517=3,VLOOKUP(H517,[1]Priv_Workers!$B$2:$BD$55,16,FALSE),D517=4,VLOOKUP(H517,[1]Priv_Workers!$B$2:$BD$55,17,FALSE),D517=5,VLOOKUP(H517,[1]Priv_Workers!$B$2:$BD$55,18,FALSE),D517=6,VLOOKUP(H517,[1]Priv_Workers!$B$2:$BD$55,19,FALSE),D517=7,VLOOKUP(H517,[1]Priv_Workers!$B$2:$BD$55,20,FALSE),D517=8,VLOOKUP(H517,[1]Priv_Workers!$B$2:$BD$55,21,FALSE),D517=9,VLOOKUP(H517,[1]Priv_Workers!$B$2:$BD$55,22,FALSE),D517=10,VLOOKUP(H517,[1]Priv_Workers!$B$2:$BD$55,23,FALSE),D517=11,VLOOKUP(H517,[1]Priv_Workers!$B$2:$BD$55,24,FALSE),D517=12,VLOOKUP(H517,[1]Priv_Workers!$B$2:$BD$55,25,FALSE)),C517=2016,_xlfn.IFS(D517=1,VLOOKUP(H517,[1]Priv_Workers!$B$2:$BD$55,26,FALSE),D517=2,VLOOKUP(H517,[1]Priv_Workers!$B$2:$BD$55,27,FALSE),D517=3,VLOOKUP(H517,[1]Priv_Workers!$B$2:$BD$55,28,FALSE),D517=4,VLOOKUP(H517,[1]Priv_Workers!$B$2:$BD$55,29,FALSE),D517=5,VLOOKUP(H517,[1]Priv_Workers!$B$2:$BD$55,30,FALSE),D517=6,VLOOKUP(H517,[1]Priv_Workers!$B$2:$BD$55,31,FALSE),D517=7,VLOOKUP(H517,[1]Priv_Workers!$B$2:$BD$55,32,FALSE),D517=8,VLOOKUP(H517,[1]Priv_Workers!$B$2:$BD$55,33,FALSE),D517=9,VLOOKUP(H517,[1]Priv_Workers!$B$2:$BD$55,34,FALSE),D517=10,VLOOKUP(H517,[1]Priv_Workers!$B$2:$BD$55,35,FALSE),D517=11,VLOOKUP(H517,[1]Priv_Workers!$B$2:$BD$55,36,FALSE),D517=12,VLOOKUP(H517,[1]Priv_Workers!$B$2:$BD$55,37,FALSE)),C517=2017,_xlfn.IFS(D517=1,VLOOKUP(H517,[1]Priv_Workers!$B$2:$BD$55,38,FALSE),D517=2,VLOOKUP(H517,[1]Priv_Workers!$B$2:$BD$55,39,FALSE),D517=3,VLOOKUP(H517,[1]Priv_Workers!$B$2:$BD$55,40,FALSE),D517=4,VLOOKUP(H517,[1]Priv_Workers!$B$2:$BD$55,41,FALSE),D517=5,VLOOKUP(H517,[1]Priv_Workers!$B$2:$BD$55,42,FALSE),D517=6,VLOOKUP(H517,[1]Priv_Workers!$B$2:$BD$55,43,FALSE),D517=7,VLOOKUP(H517,[1]Priv_Workers!$B$2:$BD$55,43,FALSE),D517=8,VLOOKUP(H517,[1]Priv_Workers!$B$2:$BD$55,44,FALSE),D517=9,VLOOKUP(H517,[1]Priv_Workers!$B$2:$BD$55,45,FALSE),D517=10,VLOOKUP(H517,[1]Priv_Workers!$B$2:$BD$55,46,FALSE),D517=11,VLOOKUP(H517,[1]Priv_Workers!$B$2:$BD$55,47,FALSE),D517=12,VLOOKUP(H517,[1]Priv_Workers!$B$2:$BD$55,48)),C517=2018,_xlfn.IFS(D517=1,VLOOKUP(H517,[1]Priv_Workers!$B$2:$BD$55,49,FALSE),D517=2,VLOOKUP(H517,[1]Priv_Workers!$B$2:$BD$55,50,FALSE),D517=3,VLOOKUP(H517,[1]Priv_Workers!$B$2:$BD$55,51,FALSE),D517=4,VLOOKUP(H517,[1]Priv_Workers!$B$2:$BD$55,52,FALSE),D517=5,VLOOKUP(H517,[1]Priv_Workers!$B$2:$BD$55,53,FALSE),D517=6,VLOOKUP(H517,[1]Priv_Workers!$B$2:$BD$55,54)))</f>
        <v>3678027</v>
      </c>
      <c r="X517" s="3">
        <f t="shared" si="67"/>
        <v>3.809923091918575E-3</v>
      </c>
      <c r="Y517" s="2">
        <f>_xlfn.IFS(C517=2014, _xlfn.IFS(E517=1, VLOOKUP(H517, [1]Wage_Info!$B$2:$AH$55, 2, FALSE), E517=2, VLOOKUP(H517, [1]Wage_Info!$B$2:$AH$55, 3, FALSE), E517=3, VLOOKUP(H517, [1]Wage_Info!$B$2:$AH$55, 4, FALSE), E517=4, VLOOKUP(H517, [1]Wage_Info!$B$2:$AH$55, 5, FALSE)), C517=2015, _xlfn.IFS(E517=1, VLOOKUP(H517, [1]Wage_Info!$B$2:$AH$55, 6, FALSE), E517=2, VLOOKUP(H517, [1]Wage_Info!$B$2:$AH$55, 7, FALSE), E517=3, VLOOKUP(H517, [1]Wage_Info!$B$2:$AH$55, 8, FALSE), E517=4, VLOOKUP(H517, [1]Wage_Info!$B$2:$AH$55, 9, FALSE)), C517=2016, _xlfn.IFS(E517=1, VLOOKUP(H517, [1]Wage_Info!$B$2:$AH$55, 10, FALSE), E517=2, VLOOKUP(H517, [1]Wage_Info!$B$2:$AH$55, 11, FALSE), E517=3, VLOOKUP(H517, [1]Wage_Info!$B$2:$AH$55, 12, FALSE), E517=4, VLOOKUP(H517, [1]Wage_Info!$B$2:$AH$55, 13, FALSE)), C517=2017, _xlfn.IFS(E517=1, VLOOKUP(H517, [1]Wage_Info!$B$2:$AH$55, 14, FALSE), E517=2, VLOOKUP(H517, [1]Wage_Info!$B$2:$AH$55, 15, FALSE), E517=3, VLOOKUP(H517, [1]Wage_Info!$B$2:$AH$55, 16, FALSE), E517=4, VLOOKUP(H517, [1]Wage_Info!$B$2:$AH$55, 17, FALSE)), C517 = 2018, _xlfn.IFS(E517=1, VLOOKUP(H517, [1]Wage_Info!$B$2:$AH$55, 18, FALSE), E517=3, VLOOKUP(H517, [1]Wage_Info!$B$2:$AH$55, 19, FALSE)))</f>
        <v>238711048</v>
      </c>
      <c r="Z517" s="2">
        <f>_xlfn.IFS(C517=2014, _xlfn.IFS(E517=1, VLOOKUP(H517, [1]Wage_Info!$B$2:$AL$55, 20, FALSE), E517=2, VLOOKUP(H517, [1]Wage_Info!$B$2:$AL$55, 21, FALSE), E517=3, VLOOKUP(H517, [1]Wage_Info!$B$2:$AL$55, 22, FALSE), E517=4, VLOOKUP(H517, [1]Wage_Info!$B$2:$AL$55, 23, FALSE)), C517=2015, _xlfn.IFS(E517=1, VLOOKUP(H517, [1]Wage_Info!$B$2:$AL$55, 24, FALSE), E517=2, VLOOKUP(H517, [1]Wage_Info!$B$2:$AL$55, 25, FALSE), E517=3, VLOOKUP(H517, [1]Wage_Info!$B$2:$AL$55, 26, FALSE), E517=4, VLOOKUP(H517, [1]Wage_Info!$B$2:$AL$55, 27, FALSE)), C517=2016, _xlfn.IFS(E517=1, VLOOKUP(H517, [1]Wage_Info!$B$2:$AL$55, 28, FALSE), E517=2, VLOOKUP(H517, [1]Wage_Info!$B$2:$AL$55, 29, FALSE), E517=3, VLOOKUP(H517, [1]Wage_Info!$B$2:$AL$55, 30, FALSE), E517=4, VLOOKUP(H517, [1]Wage_Info!$B$2:$AL$55, 31, FALSE)), C517=2017, _xlfn.IFS(E517=1, VLOOKUP(H517, [1]Wage_Info!$B$2:$AL$55, 32, FALSE), E517=2, VLOOKUP(H517, [1]Wage_Info!$B$2:$AL$55, 33, FALSE), E517=3, VLOOKUP(H517, [1]Wage_Info!$B$2:$AL$55, 34, FALSE), E517=4, VLOOKUP(H517, [1]Wage_Info!$B$2:$AL$55, 35, FALSE)), C517 = 2018, _xlfn.IFS(E517=1, VLOOKUP(H517, [1]Wage_Info!$B$2:$AL$55, 36, FALSE), E517=2, VLOOKUP(H517, [1]Wage_Info!$B$2:$AL$55, 37, FALSE)))</f>
        <v>46315728091</v>
      </c>
      <c r="AA517" s="4">
        <f t="shared" si="68"/>
        <v>5.1539953669946939E-3</v>
      </c>
      <c r="AB517">
        <f>[1]Key!C517</f>
        <v>1</v>
      </c>
      <c r="AC517">
        <f t="shared" si="69"/>
        <v>0</v>
      </c>
      <c r="AD517">
        <f t="shared" si="70"/>
        <v>0</v>
      </c>
      <c r="AE517">
        <f t="shared" si="71"/>
        <v>0</v>
      </c>
      <c r="AF517">
        <f>[1]Key!D517</f>
        <v>0</v>
      </c>
    </row>
    <row r="518" spans="1:32" x14ac:dyDescent="0.3">
      <c r="A518">
        <v>517</v>
      </c>
      <c r="B518">
        <v>61</v>
      </c>
      <c r="C518">
        <v>2017</v>
      </c>
      <c r="D518">
        <v>7</v>
      </c>
      <c r="E518">
        <f t="shared" si="64"/>
        <v>3</v>
      </c>
      <c r="F518">
        <v>2018</v>
      </c>
      <c r="G518" t="s">
        <v>32</v>
      </c>
      <c r="H518" s="1">
        <f>VALUE(IF(G518="foreign",53,SUBSTITUTE(G518,G518,VLOOKUP(G518,[1]Key!$G$2:$H$55,2,))))</f>
        <v>53</v>
      </c>
      <c r="I518" t="s">
        <v>62</v>
      </c>
      <c r="J518">
        <f>VALUE(_xlfn.IFS(I518="foreign",53,I518="fictional",54, I518="unspecified", 55, NOT(OR(I518="foreign",I518="fictional")),SUBSTITUTE(I518,I518,VLOOKUP(I518,[1]Key!$G$2:$H$55,2,))))</f>
        <v>53</v>
      </c>
      <c r="K518">
        <f t="shared" si="65"/>
        <v>1</v>
      </c>
      <c r="L518">
        <f>VLOOKUP(H518, [1]Key!$H$2:$K$54, 2)</f>
        <v>0</v>
      </c>
      <c r="M518">
        <f>VLOOKUP(J518, [1]Key!$H$2:$K$54, 2)</f>
        <v>0</v>
      </c>
      <c r="N518">
        <f>VLOOKUP("*"&amp;G518&amp;"*",[1]Key!$N$2:$O$6,2,FALSE)</f>
        <v>0</v>
      </c>
      <c r="O518">
        <f>VLOOKUP("*"&amp;G518&amp;"*",[1]Key!$R$2:$S$11,2,FALSE)</f>
        <v>0</v>
      </c>
      <c r="P518">
        <v>3111</v>
      </c>
      <c r="Q518" s="2">
        <v>40000000</v>
      </c>
      <c r="R518" t="s">
        <v>49</v>
      </c>
      <c r="S518">
        <f>VLOOKUP(R518, [1]Key!$U$2:$V$31, 2, FALSE)</f>
        <v>7</v>
      </c>
      <c r="T518">
        <f t="shared" si="66"/>
        <v>1</v>
      </c>
      <c r="U518">
        <f>_xlfn.IFS(C518=2018, VLOOKUP(H518, '[1]State Pop'!$B$2:$G$55,6),C518=2017, VLOOKUP(H518, '[1]State Pop'!$B$2:$F$55,5),C518=2016, VLOOKUP(H518, '[1]State Pop'!$B$2:$F$55,4), C518=2015, VLOOKUP(H518, '[1]State Pop'!$B$2:$F$55,3), C518=2014, VLOOKUP(H518, '[1]State Pop'!$B$2:$F$55,2))</f>
        <v>0</v>
      </c>
      <c r="V518">
        <f>_xlfn.IFS(C518=2014,_xlfn.IFS(D518=1,VLOOKUP(H518,[1]Film_Workers!$B$2:$BD$55,2,FALSE),D518=2,VLOOKUP(H518,[1]Film_Workers!$B$2:$BD$55,3,FALSE),D518=3,VLOOKUP(H518,[1]Film_Workers!$B$2:$BD$55,4,FALSE),D518=4,VLOOKUP(H518,[1]Film_Workers!$B$2:$BD$55,5,FALSE),D518=5,VLOOKUP(H518,[1]Film_Workers!$B$2:$BD$55,6,FALSE),D518=6,VLOOKUP(H518,[1]Film_Workers!$B$2:$BD$55,7,FALSE),D518=7,VLOOKUP(H518,[1]Film_Workers!$B$2:$BD$55,8,FALSE),D518=8,VLOOKUP(H518,[1]Film_Workers!$B$2:$BD$55,9,FALSE),D518=9,VLOOKUP(H518,[1]Film_Workers!$B$2:$BD$55,10,FALSE),D518=10,VLOOKUP(H518,[1]Film_Workers!$B$2:$BD$55,11,FALSE),D518=11,VLOOKUP(H518,[1]Film_Workers!$B$2:$BD$55,12,FALSE),D518=12,VLOOKUP(H518,[1]Film_Workers!$B$2:$BD$55,13,FALSE)),C518=2015,_xlfn.IFS(D518=1,VLOOKUP(H518,[1]Film_Workers!$B$2:$BD$55,14,FALSE),D518=2,VLOOKUP(H518,[1]Film_Workers!$B$2:$BD$55,15,FALSE),D518=3,VLOOKUP(H518,[1]Film_Workers!$B$2:$BD$55,16,FALSE),D518=4,VLOOKUP(H518,[1]Film_Workers!$B$2:$BD$55,17,FALSE),D518=5,VLOOKUP(H518,[1]Film_Workers!$B$2:$BD$55,18,FALSE),D518=6,VLOOKUP(H518,[1]Film_Workers!$B$2:$BD$55,19,FALSE),D518=7,VLOOKUP(H518,[1]Film_Workers!$B$2:$BD$55,20,FALSE),D518=8,VLOOKUP(H518,[1]Film_Workers!$B$2:$BD$55,21,FALSE),D518=9,VLOOKUP(H518,[1]Film_Workers!$B$2:$BD$55,22,FALSE),D518=10,VLOOKUP(H518,[1]Film_Workers!$B$2:$BD$55,23,FALSE),D518=11,VLOOKUP(H518,[1]Film_Workers!$B$2:$BD$55,24,FALSE),D518=12,VLOOKUP(H518,[1]Film_Workers!$B$2:$BD$55,25,FALSE)),C518=2016,_xlfn.IFS(D518=1,VLOOKUP(H518,[1]Film_Workers!$B$2:$BD$55,26,FALSE),D518=2,VLOOKUP(H518,[1]Film_Workers!$B$2:$BD$55,27,FALSE),D518=3,VLOOKUP(H518,[1]Film_Workers!$B$2:$BD$55,28,FALSE),D518=4,VLOOKUP(H518,[1]Film_Workers!$B$2:$BD$55,29,FALSE),D518=5,VLOOKUP(H518,[1]Film_Workers!$B$2:$BD$55,30,FALSE),D518=6,VLOOKUP(H518,[1]Film_Workers!$B$2:$BD$55,31,FALSE),D518=7,VLOOKUP(H518,[1]Film_Workers!$B$2:$BD$55,32,FALSE),D518=8,VLOOKUP(H518,[1]Film_Workers!$B$2:$BD$55,33,FALSE),D518=9,VLOOKUP(H518,[1]Film_Workers!$B$2:$BD$55,34,FALSE),D518=10,VLOOKUP(H518,[1]Film_Workers!$B$2:$BD$55,35,FALSE),D518=11,VLOOKUP(H518,[1]Film_Workers!$B$2:$BD$55,36,FALSE),D518=12,VLOOKUP(H518,[1]Film_Workers!$B$2:$BD$55,37,FALSE)),C518=2017,_xlfn.IFS(D518=1,VLOOKUP(H518,[1]Film_Workers!$B$2:$BD$55,38,FALSE),D518=2,VLOOKUP(H518,[1]Film_Workers!$B$2:$BD$55,39,FALSE),D518=3,VLOOKUP(H518,[1]Film_Workers!$B$2:$BD$55,40,FALSE),D518=4,VLOOKUP(H518,[1]Film_Workers!$B$2:$BD$55,41,FALSE),D518=5,VLOOKUP(H518,[1]Film_Workers!$B$2:$BD$55,42,FALSE),D518=6,VLOOKUP(H518,[1]Film_Workers!$B$2:$BD$55,43,FALSE),D518=7,VLOOKUP(H518,[1]Film_Workers!$B$2:$BD$55,43,FALSE),D518=8,VLOOKUP(H518,[1]Film_Workers!$B$2:$BD$55,44,FALSE),D518=9,VLOOKUP(H518,[1]Film_Workers!$B$2:$BD$55,45,FALSE),D518=10,VLOOKUP(H518,[1]Film_Workers!$B$2:$BD$55,46,FALSE),D518=11,VLOOKUP(H518,[1]Film_Workers!$B$2:$BD$55,47,FALSE),D518=12,VLOOKUP(H518,[1]Film_Workers!$B$2:$BD$55,48)),C518=2018,_xlfn.IFS(D518=1,VLOOKUP(H518,[1]Film_Workers!$B$2:$BD$55,49,FALSE),D518=2,VLOOKUP(H518,[1]Film_Workers!$B$2:$BD$55,50,FALSE),D518=3,VLOOKUP(H518,[1]Film_Workers!$B$2:$BD$55,51,FALSE),D518=4,VLOOKUP(H518,[1]Film_Workers!$B$2:$BD$55,52,FALSE),D518=5,VLOOKUP(H518,[1]Film_Workers!$B$2:$BD$55,53,FALSE),D518=6,VLOOKUP(H518,[1]Film_Workers!$B$2:$BD$55,54)))</f>
        <v>0</v>
      </c>
      <c r="W518">
        <f>_xlfn.IFS(C518=2014,_xlfn.IFS(D518=1,VLOOKUP(H518,[1]Priv_Workers!$B$2:$BD$55,2,FALSE),D518=2,VLOOKUP(H518,[1]Priv_Workers!$B$2:$BD$55,3,FALSE),D518=3,VLOOKUP(H518,[1]Priv_Workers!$B$2:$BD$55,4,FALSE),D518=4,VLOOKUP(H518,[1]Priv_Workers!$B$2:$BD$55,5,FALSE),D518=5,VLOOKUP(H518,[1]Priv_Workers!$B$2:$BD$55,6,FALSE),D518=6,VLOOKUP(H518,[1]Priv_Workers!$B$2:$BD$55,7,FALSE),D518=7,VLOOKUP(H518,[1]Priv_Workers!$B$2:$BD$55,8,FALSE),D518=8,VLOOKUP(H518,[1]Priv_Workers!$B$2:$BD$55,9,FALSE),D518=9,VLOOKUP(H518,[1]Priv_Workers!$B$2:$BD$55,10,FALSE),D518=10,VLOOKUP(H518,[1]Priv_Workers!$B$2:$BD$55,11,FALSE),D518=11,VLOOKUP(H518,[1]Priv_Workers!$B$2:$BD$55,12,FALSE),D518=12,VLOOKUP(H518,[1]Priv_Workers!$B$2:$BD$55,13,FALSE)),C518=2015,_xlfn.IFS(D518=1,VLOOKUP(H518,[1]Priv_Workers!$B$2:$BD$55,14,FALSE),D518=2,VLOOKUP(H518,[1]Priv_Workers!$B$2:$BD$55,15,FALSE),D518=3,VLOOKUP(H518,[1]Priv_Workers!$B$2:$BD$55,16,FALSE),D518=4,VLOOKUP(H518,[1]Priv_Workers!$B$2:$BD$55,17,FALSE),D518=5,VLOOKUP(H518,[1]Priv_Workers!$B$2:$BD$55,18,FALSE),D518=6,VLOOKUP(H518,[1]Priv_Workers!$B$2:$BD$55,19,FALSE),D518=7,VLOOKUP(H518,[1]Priv_Workers!$B$2:$BD$55,20,FALSE),D518=8,VLOOKUP(H518,[1]Priv_Workers!$B$2:$BD$55,21,FALSE),D518=9,VLOOKUP(H518,[1]Priv_Workers!$B$2:$BD$55,22,FALSE),D518=10,VLOOKUP(H518,[1]Priv_Workers!$B$2:$BD$55,23,FALSE),D518=11,VLOOKUP(H518,[1]Priv_Workers!$B$2:$BD$55,24,FALSE),D518=12,VLOOKUP(H518,[1]Priv_Workers!$B$2:$BD$55,25,FALSE)),C518=2016,_xlfn.IFS(D518=1,VLOOKUP(H518,[1]Priv_Workers!$B$2:$BD$55,26,FALSE),D518=2,VLOOKUP(H518,[1]Priv_Workers!$B$2:$BD$55,27,FALSE),D518=3,VLOOKUP(H518,[1]Priv_Workers!$B$2:$BD$55,28,FALSE),D518=4,VLOOKUP(H518,[1]Priv_Workers!$B$2:$BD$55,29,FALSE),D518=5,VLOOKUP(H518,[1]Priv_Workers!$B$2:$BD$55,30,FALSE),D518=6,VLOOKUP(H518,[1]Priv_Workers!$B$2:$BD$55,31,FALSE),D518=7,VLOOKUP(H518,[1]Priv_Workers!$B$2:$BD$55,32,FALSE),D518=8,VLOOKUP(H518,[1]Priv_Workers!$B$2:$BD$55,33,FALSE),D518=9,VLOOKUP(H518,[1]Priv_Workers!$B$2:$BD$55,34,FALSE),D518=10,VLOOKUP(H518,[1]Priv_Workers!$B$2:$BD$55,35,FALSE),D518=11,VLOOKUP(H518,[1]Priv_Workers!$B$2:$BD$55,36,FALSE),D518=12,VLOOKUP(H518,[1]Priv_Workers!$B$2:$BD$55,37,FALSE)),C518=2017,_xlfn.IFS(D518=1,VLOOKUP(H518,[1]Priv_Workers!$B$2:$BD$55,38,FALSE),D518=2,VLOOKUP(H518,[1]Priv_Workers!$B$2:$BD$55,39,FALSE),D518=3,VLOOKUP(H518,[1]Priv_Workers!$B$2:$BD$55,40,FALSE),D518=4,VLOOKUP(H518,[1]Priv_Workers!$B$2:$BD$55,41,FALSE),D518=5,VLOOKUP(H518,[1]Priv_Workers!$B$2:$BD$55,42,FALSE),D518=6,VLOOKUP(H518,[1]Priv_Workers!$B$2:$BD$55,43,FALSE),D518=7,VLOOKUP(H518,[1]Priv_Workers!$B$2:$BD$55,43,FALSE),D518=8,VLOOKUP(H518,[1]Priv_Workers!$B$2:$BD$55,44,FALSE),D518=9,VLOOKUP(H518,[1]Priv_Workers!$B$2:$BD$55,45,FALSE),D518=10,VLOOKUP(H518,[1]Priv_Workers!$B$2:$BD$55,46,FALSE),D518=11,VLOOKUP(H518,[1]Priv_Workers!$B$2:$BD$55,47,FALSE),D518=12,VLOOKUP(H518,[1]Priv_Workers!$B$2:$BD$55,48)),C518=2018,_xlfn.IFS(D518=1,VLOOKUP(H518,[1]Priv_Workers!$B$2:$BD$55,49,FALSE),D518=2,VLOOKUP(H518,[1]Priv_Workers!$B$2:$BD$55,50,FALSE),D518=3,VLOOKUP(H518,[1]Priv_Workers!$B$2:$BD$55,51,FALSE),D518=4,VLOOKUP(H518,[1]Priv_Workers!$B$2:$BD$55,52,FALSE),D518=5,VLOOKUP(H518,[1]Priv_Workers!$B$2:$BD$55,53,FALSE),D518=6,VLOOKUP(H518,[1]Priv_Workers!$B$2:$BD$55,54)))</f>
        <v>0</v>
      </c>
      <c r="X518" s="3" t="e">
        <f t="shared" si="67"/>
        <v>#DIV/0!</v>
      </c>
      <c r="Y518" s="2">
        <f>_xlfn.IFS(C518=2014, _xlfn.IFS(E518=1, VLOOKUP(H518, [1]Wage_Info!$B$2:$AH$55, 2, FALSE), E518=2, VLOOKUP(H518, [1]Wage_Info!$B$2:$AH$55, 3, FALSE), E518=3, VLOOKUP(H518, [1]Wage_Info!$B$2:$AH$55, 4, FALSE), E518=4, VLOOKUP(H518, [1]Wage_Info!$B$2:$AH$55, 5, FALSE)), C518=2015, _xlfn.IFS(E518=1, VLOOKUP(H518, [1]Wage_Info!$B$2:$AH$55, 6, FALSE), E518=2, VLOOKUP(H518, [1]Wage_Info!$B$2:$AH$55, 7, FALSE), E518=3, VLOOKUP(H518, [1]Wage_Info!$B$2:$AH$55, 8, FALSE), E518=4, VLOOKUP(H518, [1]Wage_Info!$B$2:$AH$55, 9, FALSE)), C518=2016, _xlfn.IFS(E518=1, VLOOKUP(H518, [1]Wage_Info!$B$2:$AH$55, 10, FALSE), E518=2, VLOOKUP(H518, [1]Wage_Info!$B$2:$AH$55, 11, FALSE), E518=3, VLOOKUP(H518, [1]Wage_Info!$B$2:$AH$55, 12, FALSE), E518=4, VLOOKUP(H518, [1]Wage_Info!$B$2:$AH$55, 13, FALSE)), C518=2017, _xlfn.IFS(E518=1, VLOOKUP(H518, [1]Wage_Info!$B$2:$AH$55, 14, FALSE), E518=2, VLOOKUP(H518, [1]Wage_Info!$B$2:$AH$55, 15, FALSE), E518=3, VLOOKUP(H518, [1]Wage_Info!$B$2:$AH$55, 16, FALSE), E518=4, VLOOKUP(H518, [1]Wage_Info!$B$2:$AH$55, 17, FALSE)), C518 = 2018, _xlfn.IFS(E518=1, VLOOKUP(H518, [1]Wage_Info!$B$2:$AH$55, 18, FALSE), E518=3, VLOOKUP(H518, [1]Wage_Info!$B$2:$AH$55, 19, FALSE)))</f>
        <v>0</v>
      </c>
      <c r="Z518" s="2">
        <f>_xlfn.IFS(C518=2014, _xlfn.IFS(E518=1, VLOOKUP(H518, [1]Wage_Info!$B$2:$AL$55, 20, FALSE), E518=2, VLOOKUP(H518, [1]Wage_Info!$B$2:$AL$55, 21, FALSE), E518=3, VLOOKUP(H518, [1]Wage_Info!$B$2:$AL$55, 22, FALSE), E518=4, VLOOKUP(H518, [1]Wage_Info!$B$2:$AL$55, 23, FALSE)), C518=2015, _xlfn.IFS(E518=1, VLOOKUP(H518, [1]Wage_Info!$B$2:$AL$55, 24, FALSE), E518=2, VLOOKUP(H518, [1]Wage_Info!$B$2:$AL$55, 25, FALSE), E518=3, VLOOKUP(H518, [1]Wage_Info!$B$2:$AL$55, 26, FALSE), E518=4, VLOOKUP(H518, [1]Wage_Info!$B$2:$AL$55, 27, FALSE)), C518=2016, _xlfn.IFS(E518=1, VLOOKUP(H518, [1]Wage_Info!$B$2:$AL$55, 28, FALSE), E518=2, VLOOKUP(H518, [1]Wage_Info!$B$2:$AL$55, 29, FALSE), E518=3, VLOOKUP(H518, [1]Wage_Info!$B$2:$AL$55, 30, FALSE), E518=4, VLOOKUP(H518, [1]Wage_Info!$B$2:$AL$55, 31, FALSE)), C518=2017, _xlfn.IFS(E518=1, VLOOKUP(H518, [1]Wage_Info!$B$2:$AL$55, 32, FALSE), E518=2, VLOOKUP(H518, [1]Wage_Info!$B$2:$AL$55, 33, FALSE), E518=3, VLOOKUP(H518, [1]Wage_Info!$B$2:$AL$55, 34, FALSE), E518=4, VLOOKUP(H518, [1]Wage_Info!$B$2:$AL$55, 35, FALSE)), C518 = 2018, _xlfn.IFS(E518=1, VLOOKUP(H518, [1]Wage_Info!$B$2:$AL$55, 36, FALSE), E518=2, VLOOKUP(H518, [1]Wage_Info!$B$2:$AL$55, 37, FALSE)))</f>
        <v>0</v>
      </c>
      <c r="AA518" s="4" t="e">
        <f t="shared" si="68"/>
        <v>#DIV/0!</v>
      </c>
      <c r="AB518">
        <f>[1]Key!C518</f>
        <v>1</v>
      </c>
      <c r="AC518">
        <f t="shared" si="69"/>
        <v>0</v>
      </c>
      <c r="AD518">
        <f t="shared" si="70"/>
        <v>0</v>
      </c>
      <c r="AE518">
        <f t="shared" si="71"/>
        <v>0</v>
      </c>
      <c r="AF518">
        <f>[1]Key!D518</f>
        <v>0</v>
      </c>
    </row>
    <row r="519" spans="1:32" x14ac:dyDescent="0.3">
      <c r="A519">
        <v>518</v>
      </c>
      <c r="B519">
        <v>62</v>
      </c>
      <c r="C519">
        <v>2017</v>
      </c>
      <c r="D519">
        <v>4</v>
      </c>
      <c r="E519">
        <f t="shared" si="64"/>
        <v>2</v>
      </c>
      <c r="F519">
        <v>2018</v>
      </c>
      <c r="G519" t="s">
        <v>32</v>
      </c>
      <c r="H519" s="1">
        <f>VALUE(IF(G519="foreign",53,SUBSTITUTE(G519,G519,VLOOKUP(G519,[1]Key!$G$2:$H$55,2,))))</f>
        <v>53</v>
      </c>
      <c r="I519" t="s">
        <v>97</v>
      </c>
      <c r="J519">
        <f>VALUE(_xlfn.IFS(I519="foreign",53,I519="fictional",54, I519="unspecified", 55, NOT(OR(I519="foreign",I519="fictional")),SUBSTITUTE(I519,I519,VLOOKUP(I519,[1]Key!$G$2:$H$55,2,))))</f>
        <v>54</v>
      </c>
      <c r="K519">
        <f t="shared" si="65"/>
        <v>0</v>
      </c>
      <c r="L519">
        <f>VLOOKUP(H519, [1]Key!$H$2:$K$54, 2)</f>
        <v>0</v>
      </c>
      <c r="M519">
        <f>VLOOKUP(J519, [1]Key!$H$2:$K$54, 2)</f>
        <v>0</v>
      </c>
      <c r="N519">
        <f>VLOOKUP("*"&amp;G519&amp;"*",[1]Key!$N$2:$O$6,2,FALSE)</f>
        <v>0</v>
      </c>
      <c r="O519">
        <f>VLOOKUP("*"&amp;G519&amp;"*",[1]Key!$R$2:$S$11,2,FALSE)</f>
        <v>0</v>
      </c>
      <c r="P519">
        <v>3103</v>
      </c>
      <c r="Q519" s="2">
        <v>150000000</v>
      </c>
      <c r="R519" t="s">
        <v>33</v>
      </c>
      <c r="S519">
        <f>VLOOKUP(R519, [1]Key!$U$2:$V$31, 2, FALSE)</f>
        <v>1</v>
      </c>
      <c r="T519">
        <f t="shared" si="66"/>
        <v>0</v>
      </c>
      <c r="U519">
        <f>_xlfn.IFS(C519=2018, VLOOKUP(H519, '[1]State Pop'!$B$2:$G$55,6),C519=2017, VLOOKUP(H519, '[1]State Pop'!$B$2:$F$55,5),C519=2016, VLOOKUP(H519, '[1]State Pop'!$B$2:$F$55,4), C519=2015, VLOOKUP(H519, '[1]State Pop'!$B$2:$F$55,3), C519=2014, VLOOKUP(H519, '[1]State Pop'!$B$2:$F$55,2))</f>
        <v>0</v>
      </c>
      <c r="V519">
        <f>_xlfn.IFS(C519=2014,_xlfn.IFS(D519=1,VLOOKUP(H519,[1]Film_Workers!$B$2:$BD$55,2,FALSE),D519=2,VLOOKUP(H519,[1]Film_Workers!$B$2:$BD$55,3,FALSE),D519=3,VLOOKUP(H519,[1]Film_Workers!$B$2:$BD$55,4,FALSE),D519=4,VLOOKUP(H519,[1]Film_Workers!$B$2:$BD$55,5,FALSE),D519=5,VLOOKUP(H519,[1]Film_Workers!$B$2:$BD$55,6,FALSE),D519=6,VLOOKUP(H519,[1]Film_Workers!$B$2:$BD$55,7,FALSE),D519=7,VLOOKUP(H519,[1]Film_Workers!$B$2:$BD$55,8,FALSE),D519=8,VLOOKUP(H519,[1]Film_Workers!$B$2:$BD$55,9,FALSE),D519=9,VLOOKUP(H519,[1]Film_Workers!$B$2:$BD$55,10,FALSE),D519=10,VLOOKUP(H519,[1]Film_Workers!$B$2:$BD$55,11,FALSE),D519=11,VLOOKUP(H519,[1]Film_Workers!$B$2:$BD$55,12,FALSE),D519=12,VLOOKUP(H519,[1]Film_Workers!$B$2:$BD$55,13,FALSE)),C519=2015,_xlfn.IFS(D519=1,VLOOKUP(H519,[1]Film_Workers!$B$2:$BD$55,14,FALSE),D519=2,VLOOKUP(H519,[1]Film_Workers!$B$2:$BD$55,15,FALSE),D519=3,VLOOKUP(H519,[1]Film_Workers!$B$2:$BD$55,16,FALSE),D519=4,VLOOKUP(H519,[1]Film_Workers!$B$2:$BD$55,17,FALSE),D519=5,VLOOKUP(H519,[1]Film_Workers!$B$2:$BD$55,18,FALSE),D519=6,VLOOKUP(H519,[1]Film_Workers!$B$2:$BD$55,19,FALSE),D519=7,VLOOKUP(H519,[1]Film_Workers!$B$2:$BD$55,20,FALSE),D519=8,VLOOKUP(H519,[1]Film_Workers!$B$2:$BD$55,21,FALSE),D519=9,VLOOKUP(H519,[1]Film_Workers!$B$2:$BD$55,22,FALSE),D519=10,VLOOKUP(H519,[1]Film_Workers!$B$2:$BD$55,23,FALSE),D519=11,VLOOKUP(H519,[1]Film_Workers!$B$2:$BD$55,24,FALSE),D519=12,VLOOKUP(H519,[1]Film_Workers!$B$2:$BD$55,25,FALSE)),C519=2016,_xlfn.IFS(D519=1,VLOOKUP(H519,[1]Film_Workers!$B$2:$BD$55,26,FALSE),D519=2,VLOOKUP(H519,[1]Film_Workers!$B$2:$BD$55,27,FALSE),D519=3,VLOOKUP(H519,[1]Film_Workers!$B$2:$BD$55,28,FALSE),D519=4,VLOOKUP(H519,[1]Film_Workers!$B$2:$BD$55,29,FALSE),D519=5,VLOOKUP(H519,[1]Film_Workers!$B$2:$BD$55,30,FALSE),D519=6,VLOOKUP(H519,[1]Film_Workers!$B$2:$BD$55,31,FALSE),D519=7,VLOOKUP(H519,[1]Film_Workers!$B$2:$BD$55,32,FALSE),D519=8,VLOOKUP(H519,[1]Film_Workers!$B$2:$BD$55,33,FALSE),D519=9,VLOOKUP(H519,[1]Film_Workers!$B$2:$BD$55,34,FALSE),D519=10,VLOOKUP(H519,[1]Film_Workers!$B$2:$BD$55,35,FALSE),D519=11,VLOOKUP(H519,[1]Film_Workers!$B$2:$BD$55,36,FALSE),D519=12,VLOOKUP(H519,[1]Film_Workers!$B$2:$BD$55,37,FALSE)),C519=2017,_xlfn.IFS(D519=1,VLOOKUP(H519,[1]Film_Workers!$B$2:$BD$55,38,FALSE),D519=2,VLOOKUP(H519,[1]Film_Workers!$B$2:$BD$55,39,FALSE),D519=3,VLOOKUP(H519,[1]Film_Workers!$B$2:$BD$55,40,FALSE),D519=4,VLOOKUP(H519,[1]Film_Workers!$B$2:$BD$55,41,FALSE),D519=5,VLOOKUP(H519,[1]Film_Workers!$B$2:$BD$55,42,FALSE),D519=6,VLOOKUP(H519,[1]Film_Workers!$B$2:$BD$55,43,FALSE),D519=7,VLOOKUP(H519,[1]Film_Workers!$B$2:$BD$55,43,FALSE),D519=8,VLOOKUP(H519,[1]Film_Workers!$B$2:$BD$55,44,FALSE),D519=9,VLOOKUP(H519,[1]Film_Workers!$B$2:$BD$55,45,FALSE),D519=10,VLOOKUP(H519,[1]Film_Workers!$B$2:$BD$55,46,FALSE),D519=11,VLOOKUP(H519,[1]Film_Workers!$B$2:$BD$55,47,FALSE),D519=12,VLOOKUP(H519,[1]Film_Workers!$B$2:$BD$55,48)),C519=2018,_xlfn.IFS(D519=1,VLOOKUP(H519,[1]Film_Workers!$B$2:$BD$55,49,FALSE),D519=2,VLOOKUP(H519,[1]Film_Workers!$B$2:$BD$55,50,FALSE),D519=3,VLOOKUP(H519,[1]Film_Workers!$B$2:$BD$55,51,FALSE),D519=4,VLOOKUP(H519,[1]Film_Workers!$B$2:$BD$55,52,FALSE),D519=5,VLOOKUP(H519,[1]Film_Workers!$B$2:$BD$55,53,FALSE),D519=6,VLOOKUP(H519,[1]Film_Workers!$B$2:$BD$55,54)))</f>
        <v>0</v>
      </c>
      <c r="W519">
        <f>_xlfn.IFS(C519=2014,_xlfn.IFS(D519=1,VLOOKUP(H519,[1]Priv_Workers!$B$2:$BD$55,2,FALSE),D519=2,VLOOKUP(H519,[1]Priv_Workers!$B$2:$BD$55,3,FALSE),D519=3,VLOOKUP(H519,[1]Priv_Workers!$B$2:$BD$55,4,FALSE),D519=4,VLOOKUP(H519,[1]Priv_Workers!$B$2:$BD$55,5,FALSE),D519=5,VLOOKUP(H519,[1]Priv_Workers!$B$2:$BD$55,6,FALSE),D519=6,VLOOKUP(H519,[1]Priv_Workers!$B$2:$BD$55,7,FALSE),D519=7,VLOOKUP(H519,[1]Priv_Workers!$B$2:$BD$55,8,FALSE),D519=8,VLOOKUP(H519,[1]Priv_Workers!$B$2:$BD$55,9,FALSE),D519=9,VLOOKUP(H519,[1]Priv_Workers!$B$2:$BD$55,10,FALSE),D519=10,VLOOKUP(H519,[1]Priv_Workers!$B$2:$BD$55,11,FALSE),D519=11,VLOOKUP(H519,[1]Priv_Workers!$B$2:$BD$55,12,FALSE),D519=12,VLOOKUP(H519,[1]Priv_Workers!$B$2:$BD$55,13,FALSE)),C519=2015,_xlfn.IFS(D519=1,VLOOKUP(H519,[1]Priv_Workers!$B$2:$BD$55,14,FALSE),D519=2,VLOOKUP(H519,[1]Priv_Workers!$B$2:$BD$55,15,FALSE),D519=3,VLOOKUP(H519,[1]Priv_Workers!$B$2:$BD$55,16,FALSE),D519=4,VLOOKUP(H519,[1]Priv_Workers!$B$2:$BD$55,17,FALSE),D519=5,VLOOKUP(H519,[1]Priv_Workers!$B$2:$BD$55,18,FALSE),D519=6,VLOOKUP(H519,[1]Priv_Workers!$B$2:$BD$55,19,FALSE),D519=7,VLOOKUP(H519,[1]Priv_Workers!$B$2:$BD$55,20,FALSE),D519=8,VLOOKUP(H519,[1]Priv_Workers!$B$2:$BD$55,21,FALSE),D519=9,VLOOKUP(H519,[1]Priv_Workers!$B$2:$BD$55,22,FALSE),D519=10,VLOOKUP(H519,[1]Priv_Workers!$B$2:$BD$55,23,FALSE),D519=11,VLOOKUP(H519,[1]Priv_Workers!$B$2:$BD$55,24,FALSE),D519=12,VLOOKUP(H519,[1]Priv_Workers!$B$2:$BD$55,25,FALSE)),C519=2016,_xlfn.IFS(D519=1,VLOOKUP(H519,[1]Priv_Workers!$B$2:$BD$55,26,FALSE),D519=2,VLOOKUP(H519,[1]Priv_Workers!$B$2:$BD$55,27,FALSE),D519=3,VLOOKUP(H519,[1]Priv_Workers!$B$2:$BD$55,28,FALSE),D519=4,VLOOKUP(H519,[1]Priv_Workers!$B$2:$BD$55,29,FALSE),D519=5,VLOOKUP(H519,[1]Priv_Workers!$B$2:$BD$55,30,FALSE),D519=6,VLOOKUP(H519,[1]Priv_Workers!$B$2:$BD$55,31,FALSE),D519=7,VLOOKUP(H519,[1]Priv_Workers!$B$2:$BD$55,32,FALSE),D519=8,VLOOKUP(H519,[1]Priv_Workers!$B$2:$BD$55,33,FALSE),D519=9,VLOOKUP(H519,[1]Priv_Workers!$B$2:$BD$55,34,FALSE),D519=10,VLOOKUP(H519,[1]Priv_Workers!$B$2:$BD$55,35,FALSE),D519=11,VLOOKUP(H519,[1]Priv_Workers!$B$2:$BD$55,36,FALSE),D519=12,VLOOKUP(H519,[1]Priv_Workers!$B$2:$BD$55,37,FALSE)),C519=2017,_xlfn.IFS(D519=1,VLOOKUP(H519,[1]Priv_Workers!$B$2:$BD$55,38,FALSE),D519=2,VLOOKUP(H519,[1]Priv_Workers!$B$2:$BD$55,39,FALSE),D519=3,VLOOKUP(H519,[1]Priv_Workers!$B$2:$BD$55,40,FALSE),D519=4,VLOOKUP(H519,[1]Priv_Workers!$B$2:$BD$55,41,FALSE),D519=5,VLOOKUP(H519,[1]Priv_Workers!$B$2:$BD$55,42,FALSE),D519=6,VLOOKUP(H519,[1]Priv_Workers!$B$2:$BD$55,43,FALSE),D519=7,VLOOKUP(H519,[1]Priv_Workers!$B$2:$BD$55,43,FALSE),D519=8,VLOOKUP(H519,[1]Priv_Workers!$B$2:$BD$55,44,FALSE),D519=9,VLOOKUP(H519,[1]Priv_Workers!$B$2:$BD$55,45,FALSE),D519=10,VLOOKUP(H519,[1]Priv_Workers!$B$2:$BD$55,46,FALSE),D519=11,VLOOKUP(H519,[1]Priv_Workers!$B$2:$BD$55,47,FALSE),D519=12,VLOOKUP(H519,[1]Priv_Workers!$B$2:$BD$55,48)),C519=2018,_xlfn.IFS(D519=1,VLOOKUP(H519,[1]Priv_Workers!$B$2:$BD$55,49,FALSE),D519=2,VLOOKUP(H519,[1]Priv_Workers!$B$2:$BD$55,50,FALSE),D519=3,VLOOKUP(H519,[1]Priv_Workers!$B$2:$BD$55,51,FALSE),D519=4,VLOOKUP(H519,[1]Priv_Workers!$B$2:$BD$55,52,FALSE),D519=5,VLOOKUP(H519,[1]Priv_Workers!$B$2:$BD$55,53,FALSE),D519=6,VLOOKUP(H519,[1]Priv_Workers!$B$2:$BD$55,54)))</f>
        <v>0</v>
      </c>
      <c r="X519" s="3" t="e">
        <f t="shared" si="67"/>
        <v>#DIV/0!</v>
      </c>
      <c r="Y519" s="2">
        <f>_xlfn.IFS(C519=2014, _xlfn.IFS(E519=1, VLOOKUP(H519, [1]Wage_Info!$B$2:$AH$55, 2, FALSE), E519=2, VLOOKUP(H519, [1]Wage_Info!$B$2:$AH$55, 3, FALSE), E519=3, VLOOKUP(H519, [1]Wage_Info!$B$2:$AH$55, 4, FALSE), E519=4, VLOOKUP(H519, [1]Wage_Info!$B$2:$AH$55, 5, FALSE)), C519=2015, _xlfn.IFS(E519=1, VLOOKUP(H519, [1]Wage_Info!$B$2:$AH$55, 6, FALSE), E519=2, VLOOKUP(H519, [1]Wage_Info!$B$2:$AH$55, 7, FALSE), E519=3, VLOOKUP(H519, [1]Wage_Info!$B$2:$AH$55, 8, FALSE), E519=4, VLOOKUP(H519, [1]Wage_Info!$B$2:$AH$55, 9, FALSE)), C519=2016, _xlfn.IFS(E519=1, VLOOKUP(H519, [1]Wage_Info!$B$2:$AH$55, 10, FALSE), E519=2, VLOOKUP(H519, [1]Wage_Info!$B$2:$AH$55, 11, FALSE), E519=3, VLOOKUP(H519, [1]Wage_Info!$B$2:$AH$55, 12, FALSE), E519=4, VLOOKUP(H519, [1]Wage_Info!$B$2:$AH$55, 13, FALSE)), C519=2017, _xlfn.IFS(E519=1, VLOOKUP(H519, [1]Wage_Info!$B$2:$AH$55, 14, FALSE), E519=2, VLOOKUP(H519, [1]Wage_Info!$B$2:$AH$55, 15, FALSE), E519=3, VLOOKUP(H519, [1]Wage_Info!$B$2:$AH$55, 16, FALSE), E519=4, VLOOKUP(H519, [1]Wage_Info!$B$2:$AH$55, 17, FALSE)), C519 = 2018, _xlfn.IFS(E519=1, VLOOKUP(H519, [1]Wage_Info!$B$2:$AH$55, 18, FALSE), E519=3, VLOOKUP(H519, [1]Wage_Info!$B$2:$AH$55, 19, FALSE)))</f>
        <v>0</v>
      </c>
      <c r="Z519" s="2">
        <f>_xlfn.IFS(C519=2014, _xlfn.IFS(E519=1, VLOOKUP(H519, [1]Wage_Info!$B$2:$AL$55, 20, FALSE), E519=2, VLOOKUP(H519, [1]Wage_Info!$B$2:$AL$55, 21, FALSE), E519=3, VLOOKUP(H519, [1]Wage_Info!$B$2:$AL$55, 22, FALSE), E519=4, VLOOKUP(H519, [1]Wage_Info!$B$2:$AL$55, 23, FALSE)), C519=2015, _xlfn.IFS(E519=1, VLOOKUP(H519, [1]Wage_Info!$B$2:$AL$55, 24, FALSE), E519=2, VLOOKUP(H519, [1]Wage_Info!$B$2:$AL$55, 25, FALSE), E519=3, VLOOKUP(H519, [1]Wage_Info!$B$2:$AL$55, 26, FALSE), E519=4, VLOOKUP(H519, [1]Wage_Info!$B$2:$AL$55, 27, FALSE)), C519=2016, _xlfn.IFS(E519=1, VLOOKUP(H519, [1]Wage_Info!$B$2:$AL$55, 28, FALSE), E519=2, VLOOKUP(H519, [1]Wage_Info!$B$2:$AL$55, 29, FALSE), E519=3, VLOOKUP(H519, [1]Wage_Info!$B$2:$AL$55, 30, FALSE), E519=4, VLOOKUP(H519, [1]Wage_Info!$B$2:$AL$55, 31, FALSE)), C519=2017, _xlfn.IFS(E519=1, VLOOKUP(H519, [1]Wage_Info!$B$2:$AL$55, 32, FALSE), E519=2, VLOOKUP(H519, [1]Wage_Info!$B$2:$AL$55, 33, FALSE), E519=3, VLOOKUP(H519, [1]Wage_Info!$B$2:$AL$55, 34, FALSE), E519=4, VLOOKUP(H519, [1]Wage_Info!$B$2:$AL$55, 35, FALSE)), C519 = 2018, _xlfn.IFS(E519=1, VLOOKUP(H519, [1]Wage_Info!$B$2:$AL$55, 36, FALSE), E519=2, VLOOKUP(H519, [1]Wage_Info!$B$2:$AL$55, 37, FALSE)))</f>
        <v>0</v>
      </c>
      <c r="AA519" s="4" t="e">
        <f t="shared" si="68"/>
        <v>#DIV/0!</v>
      </c>
      <c r="AB519">
        <f>[1]Key!C519</f>
        <v>1</v>
      </c>
      <c r="AC519">
        <f t="shared" si="69"/>
        <v>0</v>
      </c>
      <c r="AD519">
        <f t="shared" si="70"/>
        <v>0</v>
      </c>
      <c r="AE519">
        <f t="shared" si="71"/>
        <v>0</v>
      </c>
      <c r="AF519">
        <f>[1]Key!D519</f>
        <v>0</v>
      </c>
    </row>
    <row r="520" spans="1:32" x14ac:dyDescent="0.3">
      <c r="A520">
        <v>519</v>
      </c>
      <c r="B520">
        <v>63</v>
      </c>
      <c r="C520">
        <v>2017</v>
      </c>
      <c r="D520">
        <v>8</v>
      </c>
      <c r="E520">
        <f t="shared" si="64"/>
        <v>3</v>
      </c>
      <c r="F520">
        <v>2018</v>
      </c>
      <c r="G520" t="s">
        <v>62</v>
      </c>
      <c r="H520" s="1">
        <f>VALUE(IF(G520="foreign",53,SUBSTITUTE(G520,G520,VLOOKUP(G520,[1]Key!$G$2:$H$55,2,))))</f>
        <v>53</v>
      </c>
      <c r="I520" t="s">
        <v>47</v>
      </c>
      <c r="J520">
        <f>VALUE(_xlfn.IFS(I520="foreign",53,I520="fictional",54, I520="unspecified", 55, NOT(OR(I520="foreign",I520="fictional")),SUBSTITUTE(I520,I520,VLOOKUP(I520,[1]Key!$G$2:$H$55,2,))))</f>
        <v>55</v>
      </c>
      <c r="K520">
        <f t="shared" si="65"/>
        <v>0</v>
      </c>
      <c r="L520">
        <f>VLOOKUP(H520, [1]Key!$H$2:$K$54, 2)</f>
        <v>0</v>
      </c>
      <c r="M520">
        <f>VLOOKUP(J520, [1]Key!$H$2:$K$54, 2)</f>
        <v>0</v>
      </c>
      <c r="N520">
        <f>VLOOKUP("*"&amp;G520&amp;"*",[1]Key!$N$2:$O$6,2,FALSE)</f>
        <v>0</v>
      </c>
      <c r="O520">
        <f>VLOOKUP("*"&amp;G520&amp;"*",[1]Key!$R$2:$S$11,2,FALSE)</f>
        <v>0</v>
      </c>
      <c r="P520">
        <v>3102</v>
      </c>
      <c r="Q520" s="2">
        <v>20000000</v>
      </c>
      <c r="R520" t="s">
        <v>49</v>
      </c>
      <c r="S520">
        <f>VLOOKUP(R520, [1]Key!$U$2:$V$31, 2, FALSE)</f>
        <v>7</v>
      </c>
      <c r="T520">
        <f t="shared" si="66"/>
        <v>1</v>
      </c>
      <c r="U520">
        <f>_xlfn.IFS(C520=2018, VLOOKUP(H520, '[1]State Pop'!$B$2:$G$55,6),C520=2017, VLOOKUP(H520, '[1]State Pop'!$B$2:$F$55,5),C520=2016, VLOOKUP(H520, '[1]State Pop'!$B$2:$F$55,4), C520=2015, VLOOKUP(H520, '[1]State Pop'!$B$2:$F$55,3), C520=2014, VLOOKUP(H520, '[1]State Pop'!$B$2:$F$55,2))</f>
        <v>0</v>
      </c>
      <c r="V520">
        <f>_xlfn.IFS(C520=2014,_xlfn.IFS(D520=1,VLOOKUP(H520,[1]Film_Workers!$B$2:$BD$55,2,FALSE),D520=2,VLOOKUP(H520,[1]Film_Workers!$B$2:$BD$55,3,FALSE),D520=3,VLOOKUP(H520,[1]Film_Workers!$B$2:$BD$55,4,FALSE),D520=4,VLOOKUP(H520,[1]Film_Workers!$B$2:$BD$55,5,FALSE),D520=5,VLOOKUP(H520,[1]Film_Workers!$B$2:$BD$55,6,FALSE),D520=6,VLOOKUP(H520,[1]Film_Workers!$B$2:$BD$55,7,FALSE),D520=7,VLOOKUP(H520,[1]Film_Workers!$B$2:$BD$55,8,FALSE),D520=8,VLOOKUP(H520,[1]Film_Workers!$B$2:$BD$55,9,FALSE),D520=9,VLOOKUP(H520,[1]Film_Workers!$B$2:$BD$55,10,FALSE),D520=10,VLOOKUP(H520,[1]Film_Workers!$B$2:$BD$55,11,FALSE),D520=11,VLOOKUP(H520,[1]Film_Workers!$B$2:$BD$55,12,FALSE),D520=12,VLOOKUP(H520,[1]Film_Workers!$B$2:$BD$55,13,FALSE)),C520=2015,_xlfn.IFS(D520=1,VLOOKUP(H520,[1]Film_Workers!$B$2:$BD$55,14,FALSE),D520=2,VLOOKUP(H520,[1]Film_Workers!$B$2:$BD$55,15,FALSE),D520=3,VLOOKUP(H520,[1]Film_Workers!$B$2:$BD$55,16,FALSE),D520=4,VLOOKUP(H520,[1]Film_Workers!$B$2:$BD$55,17,FALSE),D520=5,VLOOKUP(H520,[1]Film_Workers!$B$2:$BD$55,18,FALSE),D520=6,VLOOKUP(H520,[1]Film_Workers!$B$2:$BD$55,19,FALSE),D520=7,VLOOKUP(H520,[1]Film_Workers!$B$2:$BD$55,20,FALSE),D520=8,VLOOKUP(H520,[1]Film_Workers!$B$2:$BD$55,21,FALSE),D520=9,VLOOKUP(H520,[1]Film_Workers!$B$2:$BD$55,22,FALSE),D520=10,VLOOKUP(H520,[1]Film_Workers!$B$2:$BD$55,23,FALSE),D520=11,VLOOKUP(H520,[1]Film_Workers!$B$2:$BD$55,24,FALSE),D520=12,VLOOKUP(H520,[1]Film_Workers!$B$2:$BD$55,25,FALSE)),C520=2016,_xlfn.IFS(D520=1,VLOOKUP(H520,[1]Film_Workers!$B$2:$BD$55,26,FALSE),D520=2,VLOOKUP(H520,[1]Film_Workers!$B$2:$BD$55,27,FALSE),D520=3,VLOOKUP(H520,[1]Film_Workers!$B$2:$BD$55,28,FALSE),D520=4,VLOOKUP(H520,[1]Film_Workers!$B$2:$BD$55,29,FALSE),D520=5,VLOOKUP(H520,[1]Film_Workers!$B$2:$BD$55,30,FALSE),D520=6,VLOOKUP(H520,[1]Film_Workers!$B$2:$BD$55,31,FALSE),D520=7,VLOOKUP(H520,[1]Film_Workers!$B$2:$BD$55,32,FALSE),D520=8,VLOOKUP(H520,[1]Film_Workers!$B$2:$BD$55,33,FALSE),D520=9,VLOOKUP(H520,[1]Film_Workers!$B$2:$BD$55,34,FALSE),D520=10,VLOOKUP(H520,[1]Film_Workers!$B$2:$BD$55,35,FALSE),D520=11,VLOOKUP(H520,[1]Film_Workers!$B$2:$BD$55,36,FALSE),D520=12,VLOOKUP(H520,[1]Film_Workers!$B$2:$BD$55,37,FALSE)),C520=2017,_xlfn.IFS(D520=1,VLOOKUP(H520,[1]Film_Workers!$B$2:$BD$55,38,FALSE),D520=2,VLOOKUP(H520,[1]Film_Workers!$B$2:$BD$55,39,FALSE),D520=3,VLOOKUP(H520,[1]Film_Workers!$B$2:$BD$55,40,FALSE),D520=4,VLOOKUP(H520,[1]Film_Workers!$B$2:$BD$55,41,FALSE),D520=5,VLOOKUP(H520,[1]Film_Workers!$B$2:$BD$55,42,FALSE),D520=6,VLOOKUP(H520,[1]Film_Workers!$B$2:$BD$55,43,FALSE),D520=7,VLOOKUP(H520,[1]Film_Workers!$B$2:$BD$55,43,FALSE),D520=8,VLOOKUP(H520,[1]Film_Workers!$B$2:$BD$55,44,FALSE),D520=9,VLOOKUP(H520,[1]Film_Workers!$B$2:$BD$55,45,FALSE),D520=10,VLOOKUP(H520,[1]Film_Workers!$B$2:$BD$55,46,FALSE),D520=11,VLOOKUP(H520,[1]Film_Workers!$B$2:$BD$55,47,FALSE),D520=12,VLOOKUP(H520,[1]Film_Workers!$B$2:$BD$55,48)),C520=2018,_xlfn.IFS(D520=1,VLOOKUP(H520,[1]Film_Workers!$B$2:$BD$55,49,FALSE),D520=2,VLOOKUP(H520,[1]Film_Workers!$B$2:$BD$55,50,FALSE),D520=3,VLOOKUP(H520,[1]Film_Workers!$B$2:$BD$55,51,FALSE),D520=4,VLOOKUP(H520,[1]Film_Workers!$B$2:$BD$55,52,FALSE),D520=5,VLOOKUP(H520,[1]Film_Workers!$B$2:$BD$55,53,FALSE),D520=6,VLOOKUP(H520,[1]Film_Workers!$B$2:$BD$55,54)))</f>
        <v>0</v>
      </c>
      <c r="W520">
        <f>_xlfn.IFS(C520=2014,_xlfn.IFS(D520=1,VLOOKUP(H520,[1]Priv_Workers!$B$2:$BD$55,2,FALSE),D520=2,VLOOKUP(H520,[1]Priv_Workers!$B$2:$BD$55,3,FALSE),D520=3,VLOOKUP(H520,[1]Priv_Workers!$B$2:$BD$55,4,FALSE),D520=4,VLOOKUP(H520,[1]Priv_Workers!$B$2:$BD$55,5,FALSE),D520=5,VLOOKUP(H520,[1]Priv_Workers!$B$2:$BD$55,6,FALSE),D520=6,VLOOKUP(H520,[1]Priv_Workers!$B$2:$BD$55,7,FALSE),D520=7,VLOOKUP(H520,[1]Priv_Workers!$B$2:$BD$55,8,FALSE),D520=8,VLOOKUP(H520,[1]Priv_Workers!$B$2:$BD$55,9,FALSE),D520=9,VLOOKUP(H520,[1]Priv_Workers!$B$2:$BD$55,10,FALSE),D520=10,VLOOKUP(H520,[1]Priv_Workers!$B$2:$BD$55,11,FALSE),D520=11,VLOOKUP(H520,[1]Priv_Workers!$B$2:$BD$55,12,FALSE),D520=12,VLOOKUP(H520,[1]Priv_Workers!$B$2:$BD$55,13,FALSE)),C520=2015,_xlfn.IFS(D520=1,VLOOKUP(H520,[1]Priv_Workers!$B$2:$BD$55,14,FALSE),D520=2,VLOOKUP(H520,[1]Priv_Workers!$B$2:$BD$55,15,FALSE),D520=3,VLOOKUP(H520,[1]Priv_Workers!$B$2:$BD$55,16,FALSE),D520=4,VLOOKUP(H520,[1]Priv_Workers!$B$2:$BD$55,17,FALSE),D520=5,VLOOKUP(H520,[1]Priv_Workers!$B$2:$BD$55,18,FALSE),D520=6,VLOOKUP(H520,[1]Priv_Workers!$B$2:$BD$55,19,FALSE),D520=7,VLOOKUP(H520,[1]Priv_Workers!$B$2:$BD$55,20,FALSE),D520=8,VLOOKUP(H520,[1]Priv_Workers!$B$2:$BD$55,21,FALSE),D520=9,VLOOKUP(H520,[1]Priv_Workers!$B$2:$BD$55,22,FALSE),D520=10,VLOOKUP(H520,[1]Priv_Workers!$B$2:$BD$55,23,FALSE),D520=11,VLOOKUP(H520,[1]Priv_Workers!$B$2:$BD$55,24,FALSE),D520=12,VLOOKUP(H520,[1]Priv_Workers!$B$2:$BD$55,25,FALSE)),C520=2016,_xlfn.IFS(D520=1,VLOOKUP(H520,[1]Priv_Workers!$B$2:$BD$55,26,FALSE),D520=2,VLOOKUP(H520,[1]Priv_Workers!$B$2:$BD$55,27,FALSE),D520=3,VLOOKUP(H520,[1]Priv_Workers!$B$2:$BD$55,28,FALSE),D520=4,VLOOKUP(H520,[1]Priv_Workers!$B$2:$BD$55,29,FALSE),D520=5,VLOOKUP(H520,[1]Priv_Workers!$B$2:$BD$55,30,FALSE),D520=6,VLOOKUP(H520,[1]Priv_Workers!$B$2:$BD$55,31,FALSE),D520=7,VLOOKUP(H520,[1]Priv_Workers!$B$2:$BD$55,32,FALSE),D520=8,VLOOKUP(H520,[1]Priv_Workers!$B$2:$BD$55,33,FALSE),D520=9,VLOOKUP(H520,[1]Priv_Workers!$B$2:$BD$55,34,FALSE),D520=10,VLOOKUP(H520,[1]Priv_Workers!$B$2:$BD$55,35,FALSE),D520=11,VLOOKUP(H520,[1]Priv_Workers!$B$2:$BD$55,36,FALSE),D520=12,VLOOKUP(H520,[1]Priv_Workers!$B$2:$BD$55,37,FALSE)),C520=2017,_xlfn.IFS(D520=1,VLOOKUP(H520,[1]Priv_Workers!$B$2:$BD$55,38,FALSE),D520=2,VLOOKUP(H520,[1]Priv_Workers!$B$2:$BD$55,39,FALSE),D520=3,VLOOKUP(H520,[1]Priv_Workers!$B$2:$BD$55,40,FALSE),D520=4,VLOOKUP(H520,[1]Priv_Workers!$B$2:$BD$55,41,FALSE),D520=5,VLOOKUP(H520,[1]Priv_Workers!$B$2:$BD$55,42,FALSE),D520=6,VLOOKUP(H520,[1]Priv_Workers!$B$2:$BD$55,43,FALSE),D520=7,VLOOKUP(H520,[1]Priv_Workers!$B$2:$BD$55,43,FALSE),D520=8,VLOOKUP(H520,[1]Priv_Workers!$B$2:$BD$55,44,FALSE),D520=9,VLOOKUP(H520,[1]Priv_Workers!$B$2:$BD$55,45,FALSE),D520=10,VLOOKUP(H520,[1]Priv_Workers!$B$2:$BD$55,46,FALSE),D520=11,VLOOKUP(H520,[1]Priv_Workers!$B$2:$BD$55,47,FALSE),D520=12,VLOOKUP(H520,[1]Priv_Workers!$B$2:$BD$55,48)),C520=2018,_xlfn.IFS(D520=1,VLOOKUP(H520,[1]Priv_Workers!$B$2:$BD$55,49,FALSE),D520=2,VLOOKUP(H520,[1]Priv_Workers!$B$2:$BD$55,50,FALSE),D520=3,VLOOKUP(H520,[1]Priv_Workers!$B$2:$BD$55,51,FALSE),D520=4,VLOOKUP(H520,[1]Priv_Workers!$B$2:$BD$55,52,FALSE),D520=5,VLOOKUP(H520,[1]Priv_Workers!$B$2:$BD$55,53,FALSE),D520=6,VLOOKUP(H520,[1]Priv_Workers!$B$2:$BD$55,54)))</f>
        <v>0</v>
      </c>
      <c r="X520" s="3" t="e">
        <f t="shared" si="67"/>
        <v>#DIV/0!</v>
      </c>
      <c r="Y520" s="2">
        <f>_xlfn.IFS(C520=2014, _xlfn.IFS(E520=1, VLOOKUP(H520, [1]Wage_Info!$B$2:$AH$55, 2, FALSE), E520=2, VLOOKUP(H520, [1]Wage_Info!$B$2:$AH$55, 3, FALSE), E520=3, VLOOKUP(H520, [1]Wage_Info!$B$2:$AH$55, 4, FALSE), E520=4, VLOOKUP(H520, [1]Wage_Info!$B$2:$AH$55, 5, FALSE)), C520=2015, _xlfn.IFS(E520=1, VLOOKUP(H520, [1]Wage_Info!$B$2:$AH$55, 6, FALSE), E520=2, VLOOKUP(H520, [1]Wage_Info!$B$2:$AH$55, 7, FALSE), E520=3, VLOOKUP(H520, [1]Wage_Info!$B$2:$AH$55, 8, FALSE), E520=4, VLOOKUP(H520, [1]Wage_Info!$B$2:$AH$55, 9, FALSE)), C520=2016, _xlfn.IFS(E520=1, VLOOKUP(H520, [1]Wage_Info!$B$2:$AH$55, 10, FALSE), E520=2, VLOOKUP(H520, [1]Wage_Info!$B$2:$AH$55, 11, FALSE), E520=3, VLOOKUP(H520, [1]Wage_Info!$B$2:$AH$55, 12, FALSE), E520=4, VLOOKUP(H520, [1]Wage_Info!$B$2:$AH$55, 13, FALSE)), C520=2017, _xlfn.IFS(E520=1, VLOOKUP(H520, [1]Wage_Info!$B$2:$AH$55, 14, FALSE), E520=2, VLOOKUP(H520, [1]Wage_Info!$B$2:$AH$55, 15, FALSE), E520=3, VLOOKUP(H520, [1]Wage_Info!$B$2:$AH$55, 16, FALSE), E520=4, VLOOKUP(H520, [1]Wage_Info!$B$2:$AH$55, 17, FALSE)), C520 = 2018, _xlfn.IFS(E520=1, VLOOKUP(H520, [1]Wage_Info!$B$2:$AH$55, 18, FALSE), E520=3, VLOOKUP(H520, [1]Wage_Info!$B$2:$AH$55, 19, FALSE)))</f>
        <v>0</v>
      </c>
      <c r="Z520" s="2">
        <f>_xlfn.IFS(C520=2014, _xlfn.IFS(E520=1, VLOOKUP(H520, [1]Wage_Info!$B$2:$AL$55, 20, FALSE), E520=2, VLOOKUP(H520, [1]Wage_Info!$B$2:$AL$55, 21, FALSE), E520=3, VLOOKUP(H520, [1]Wage_Info!$B$2:$AL$55, 22, FALSE), E520=4, VLOOKUP(H520, [1]Wage_Info!$B$2:$AL$55, 23, FALSE)), C520=2015, _xlfn.IFS(E520=1, VLOOKUP(H520, [1]Wage_Info!$B$2:$AL$55, 24, FALSE), E520=2, VLOOKUP(H520, [1]Wage_Info!$B$2:$AL$55, 25, FALSE), E520=3, VLOOKUP(H520, [1]Wage_Info!$B$2:$AL$55, 26, FALSE), E520=4, VLOOKUP(H520, [1]Wage_Info!$B$2:$AL$55, 27, FALSE)), C520=2016, _xlfn.IFS(E520=1, VLOOKUP(H520, [1]Wage_Info!$B$2:$AL$55, 28, FALSE), E520=2, VLOOKUP(H520, [1]Wage_Info!$B$2:$AL$55, 29, FALSE), E520=3, VLOOKUP(H520, [1]Wage_Info!$B$2:$AL$55, 30, FALSE), E520=4, VLOOKUP(H520, [1]Wage_Info!$B$2:$AL$55, 31, FALSE)), C520=2017, _xlfn.IFS(E520=1, VLOOKUP(H520, [1]Wage_Info!$B$2:$AL$55, 32, FALSE), E520=2, VLOOKUP(H520, [1]Wage_Info!$B$2:$AL$55, 33, FALSE), E520=3, VLOOKUP(H520, [1]Wage_Info!$B$2:$AL$55, 34, FALSE), E520=4, VLOOKUP(H520, [1]Wage_Info!$B$2:$AL$55, 35, FALSE)), C520 = 2018, _xlfn.IFS(E520=1, VLOOKUP(H520, [1]Wage_Info!$B$2:$AL$55, 36, FALSE), E520=2, VLOOKUP(H520, [1]Wage_Info!$B$2:$AL$55, 37, FALSE)))</f>
        <v>0</v>
      </c>
      <c r="AA520" s="4" t="e">
        <f t="shared" si="68"/>
        <v>#DIV/0!</v>
      </c>
      <c r="AB520">
        <f>[1]Key!C520</f>
        <v>1</v>
      </c>
      <c r="AC520">
        <f t="shared" si="69"/>
        <v>0</v>
      </c>
      <c r="AD520">
        <f t="shared" si="70"/>
        <v>0</v>
      </c>
      <c r="AE520">
        <f t="shared" si="71"/>
        <v>0</v>
      </c>
      <c r="AF520">
        <f>[1]Key!D520</f>
        <v>0</v>
      </c>
    </row>
    <row r="521" spans="1:32" x14ac:dyDescent="0.3">
      <c r="A521">
        <v>520</v>
      </c>
      <c r="B521">
        <v>64</v>
      </c>
      <c r="C521">
        <v>2017</v>
      </c>
      <c r="D521">
        <v>6</v>
      </c>
      <c r="E521">
        <f t="shared" si="64"/>
        <v>2</v>
      </c>
      <c r="F521">
        <v>2018</v>
      </c>
      <c r="G521" t="s">
        <v>40</v>
      </c>
      <c r="H521" s="1">
        <f>VALUE(IF(G521="foreign",53,SUBSTITUTE(G521,G521,VLOOKUP(G521,[1]Key!$G$2:$H$55,2,))))</f>
        <v>5</v>
      </c>
      <c r="I521" t="s">
        <v>47</v>
      </c>
      <c r="J521">
        <f>VALUE(_xlfn.IFS(I521="foreign",53,I521="fictional",54, I521="unspecified", 55, NOT(OR(I521="foreign",I521="fictional")),SUBSTITUTE(I521,I521,VLOOKUP(I521,[1]Key!$G$2:$H$55,2,))))</f>
        <v>55</v>
      </c>
      <c r="K521">
        <f t="shared" si="65"/>
        <v>0</v>
      </c>
      <c r="L521">
        <f>VLOOKUP(H521, [1]Key!$H$2:$K$54, 2)</f>
        <v>3</v>
      </c>
      <c r="M521">
        <f>VLOOKUP(J521, [1]Key!$H$2:$K$54, 2)</f>
        <v>0</v>
      </c>
      <c r="N521">
        <f>VLOOKUP("*"&amp;G521&amp;"*",[1]Key!$N$2:$O$6,2,FALSE)</f>
        <v>4</v>
      </c>
      <c r="O521">
        <f>VLOOKUP("*"&amp;G521&amp;"*",[1]Key!$R$2:$S$11,2,FALSE)</f>
        <v>6</v>
      </c>
      <c r="P521">
        <v>3068</v>
      </c>
      <c r="Q521" s="2">
        <v>3500000</v>
      </c>
      <c r="R521" t="s">
        <v>33</v>
      </c>
      <c r="S521">
        <f>VLOOKUP(R521, [1]Key!$U$2:$V$31, 2, FALSE)</f>
        <v>1</v>
      </c>
      <c r="T521">
        <f t="shared" si="66"/>
        <v>0</v>
      </c>
      <c r="U521">
        <f>_xlfn.IFS(C521=2018, VLOOKUP(H521, '[1]State Pop'!$B$2:$G$55,6),C521=2017, VLOOKUP(H521, '[1]State Pop'!$B$2:$F$55,5),C521=2016, VLOOKUP(H521, '[1]State Pop'!$B$2:$F$55,4), C521=2015, VLOOKUP(H521, '[1]State Pop'!$B$2:$F$55,3), C521=2014, VLOOKUP(H521, '[1]State Pop'!$B$2:$F$55,2))</f>
        <v>39536653</v>
      </c>
      <c r="V521">
        <f>_xlfn.IFS(C521=2014,_xlfn.IFS(D521=1,VLOOKUP(H521,[1]Film_Workers!$B$2:$BD$55,2,FALSE),D521=2,VLOOKUP(H521,[1]Film_Workers!$B$2:$BD$55,3,FALSE),D521=3,VLOOKUP(H521,[1]Film_Workers!$B$2:$BD$55,4,FALSE),D521=4,VLOOKUP(H521,[1]Film_Workers!$B$2:$BD$55,5,FALSE),D521=5,VLOOKUP(H521,[1]Film_Workers!$B$2:$BD$55,6,FALSE),D521=6,VLOOKUP(H521,[1]Film_Workers!$B$2:$BD$55,7,FALSE),D521=7,VLOOKUP(H521,[1]Film_Workers!$B$2:$BD$55,8,FALSE),D521=8,VLOOKUP(H521,[1]Film_Workers!$B$2:$BD$55,9,FALSE),D521=9,VLOOKUP(H521,[1]Film_Workers!$B$2:$BD$55,10,FALSE),D521=10,VLOOKUP(H521,[1]Film_Workers!$B$2:$BD$55,11,FALSE),D521=11,VLOOKUP(H521,[1]Film_Workers!$B$2:$BD$55,12,FALSE),D521=12,VLOOKUP(H521,[1]Film_Workers!$B$2:$BD$55,13,FALSE)),C521=2015,_xlfn.IFS(D521=1,VLOOKUP(H521,[1]Film_Workers!$B$2:$BD$55,14,FALSE),D521=2,VLOOKUP(H521,[1]Film_Workers!$B$2:$BD$55,15,FALSE),D521=3,VLOOKUP(H521,[1]Film_Workers!$B$2:$BD$55,16,FALSE),D521=4,VLOOKUP(H521,[1]Film_Workers!$B$2:$BD$55,17,FALSE),D521=5,VLOOKUP(H521,[1]Film_Workers!$B$2:$BD$55,18,FALSE),D521=6,VLOOKUP(H521,[1]Film_Workers!$B$2:$BD$55,19,FALSE),D521=7,VLOOKUP(H521,[1]Film_Workers!$B$2:$BD$55,20,FALSE),D521=8,VLOOKUP(H521,[1]Film_Workers!$B$2:$BD$55,21,FALSE),D521=9,VLOOKUP(H521,[1]Film_Workers!$B$2:$BD$55,22,FALSE),D521=10,VLOOKUP(H521,[1]Film_Workers!$B$2:$BD$55,23,FALSE),D521=11,VLOOKUP(H521,[1]Film_Workers!$B$2:$BD$55,24,FALSE),D521=12,VLOOKUP(H521,[1]Film_Workers!$B$2:$BD$55,25,FALSE)),C521=2016,_xlfn.IFS(D521=1,VLOOKUP(H521,[1]Film_Workers!$B$2:$BD$55,26,FALSE),D521=2,VLOOKUP(H521,[1]Film_Workers!$B$2:$BD$55,27,FALSE),D521=3,VLOOKUP(H521,[1]Film_Workers!$B$2:$BD$55,28,FALSE),D521=4,VLOOKUP(H521,[1]Film_Workers!$B$2:$BD$55,29,FALSE),D521=5,VLOOKUP(H521,[1]Film_Workers!$B$2:$BD$55,30,FALSE),D521=6,VLOOKUP(H521,[1]Film_Workers!$B$2:$BD$55,31,FALSE),D521=7,VLOOKUP(H521,[1]Film_Workers!$B$2:$BD$55,32,FALSE),D521=8,VLOOKUP(H521,[1]Film_Workers!$B$2:$BD$55,33,FALSE),D521=9,VLOOKUP(H521,[1]Film_Workers!$B$2:$BD$55,34,FALSE),D521=10,VLOOKUP(H521,[1]Film_Workers!$B$2:$BD$55,35,FALSE),D521=11,VLOOKUP(H521,[1]Film_Workers!$B$2:$BD$55,36,FALSE),D521=12,VLOOKUP(H521,[1]Film_Workers!$B$2:$BD$55,37,FALSE)),C521=2017,_xlfn.IFS(D521=1,VLOOKUP(H521,[1]Film_Workers!$B$2:$BD$55,38,FALSE),D521=2,VLOOKUP(H521,[1]Film_Workers!$B$2:$BD$55,39,FALSE),D521=3,VLOOKUP(H521,[1]Film_Workers!$B$2:$BD$55,40,FALSE),D521=4,VLOOKUP(H521,[1]Film_Workers!$B$2:$BD$55,41,FALSE),D521=5,VLOOKUP(H521,[1]Film_Workers!$B$2:$BD$55,42,FALSE),D521=6,VLOOKUP(H521,[1]Film_Workers!$B$2:$BD$55,43,FALSE),D521=7,VLOOKUP(H521,[1]Film_Workers!$B$2:$BD$55,43,FALSE),D521=8,VLOOKUP(H521,[1]Film_Workers!$B$2:$BD$55,44,FALSE),D521=9,VLOOKUP(H521,[1]Film_Workers!$B$2:$BD$55,45,FALSE),D521=10,VLOOKUP(H521,[1]Film_Workers!$B$2:$BD$55,46,FALSE),D521=11,VLOOKUP(H521,[1]Film_Workers!$B$2:$BD$55,47,FALSE),D521=12,VLOOKUP(H521,[1]Film_Workers!$B$2:$BD$55,48)),C521=2018,_xlfn.IFS(D521=1,VLOOKUP(H521,[1]Film_Workers!$B$2:$BD$55,49,FALSE),D521=2,VLOOKUP(H521,[1]Film_Workers!$B$2:$BD$55,50,FALSE),D521=3,VLOOKUP(H521,[1]Film_Workers!$B$2:$BD$55,51,FALSE),D521=4,VLOOKUP(H521,[1]Film_Workers!$B$2:$BD$55,52,FALSE),D521=5,VLOOKUP(H521,[1]Film_Workers!$B$2:$BD$55,53,FALSE),D521=6,VLOOKUP(H521,[1]Film_Workers!$B$2:$BD$55,54)))</f>
        <v>98415</v>
      </c>
      <c r="W521">
        <f>_xlfn.IFS(C521=2014,_xlfn.IFS(D521=1,VLOOKUP(H521,[1]Priv_Workers!$B$2:$BD$55,2,FALSE),D521=2,VLOOKUP(H521,[1]Priv_Workers!$B$2:$BD$55,3,FALSE),D521=3,VLOOKUP(H521,[1]Priv_Workers!$B$2:$BD$55,4,FALSE),D521=4,VLOOKUP(H521,[1]Priv_Workers!$B$2:$BD$55,5,FALSE),D521=5,VLOOKUP(H521,[1]Priv_Workers!$B$2:$BD$55,6,FALSE),D521=6,VLOOKUP(H521,[1]Priv_Workers!$B$2:$BD$55,7,FALSE),D521=7,VLOOKUP(H521,[1]Priv_Workers!$B$2:$BD$55,8,FALSE),D521=8,VLOOKUP(H521,[1]Priv_Workers!$B$2:$BD$55,9,FALSE),D521=9,VLOOKUP(H521,[1]Priv_Workers!$B$2:$BD$55,10,FALSE),D521=10,VLOOKUP(H521,[1]Priv_Workers!$B$2:$BD$55,11,FALSE),D521=11,VLOOKUP(H521,[1]Priv_Workers!$B$2:$BD$55,12,FALSE),D521=12,VLOOKUP(H521,[1]Priv_Workers!$B$2:$BD$55,13,FALSE)),C521=2015,_xlfn.IFS(D521=1,VLOOKUP(H521,[1]Priv_Workers!$B$2:$BD$55,14,FALSE),D521=2,VLOOKUP(H521,[1]Priv_Workers!$B$2:$BD$55,15,FALSE),D521=3,VLOOKUP(H521,[1]Priv_Workers!$B$2:$BD$55,16,FALSE),D521=4,VLOOKUP(H521,[1]Priv_Workers!$B$2:$BD$55,17,FALSE),D521=5,VLOOKUP(H521,[1]Priv_Workers!$B$2:$BD$55,18,FALSE),D521=6,VLOOKUP(H521,[1]Priv_Workers!$B$2:$BD$55,19,FALSE),D521=7,VLOOKUP(H521,[1]Priv_Workers!$B$2:$BD$55,20,FALSE),D521=8,VLOOKUP(H521,[1]Priv_Workers!$B$2:$BD$55,21,FALSE),D521=9,VLOOKUP(H521,[1]Priv_Workers!$B$2:$BD$55,22,FALSE),D521=10,VLOOKUP(H521,[1]Priv_Workers!$B$2:$BD$55,23,FALSE),D521=11,VLOOKUP(H521,[1]Priv_Workers!$B$2:$BD$55,24,FALSE),D521=12,VLOOKUP(H521,[1]Priv_Workers!$B$2:$BD$55,25,FALSE)),C521=2016,_xlfn.IFS(D521=1,VLOOKUP(H521,[1]Priv_Workers!$B$2:$BD$55,26,FALSE),D521=2,VLOOKUP(H521,[1]Priv_Workers!$B$2:$BD$55,27,FALSE),D521=3,VLOOKUP(H521,[1]Priv_Workers!$B$2:$BD$55,28,FALSE),D521=4,VLOOKUP(H521,[1]Priv_Workers!$B$2:$BD$55,29,FALSE),D521=5,VLOOKUP(H521,[1]Priv_Workers!$B$2:$BD$55,30,FALSE),D521=6,VLOOKUP(H521,[1]Priv_Workers!$B$2:$BD$55,31,FALSE),D521=7,VLOOKUP(H521,[1]Priv_Workers!$B$2:$BD$55,32,FALSE),D521=8,VLOOKUP(H521,[1]Priv_Workers!$B$2:$BD$55,33,FALSE),D521=9,VLOOKUP(H521,[1]Priv_Workers!$B$2:$BD$55,34,FALSE),D521=10,VLOOKUP(H521,[1]Priv_Workers!$B$2:$BD$55,35,FALSE),D521=11,VLOOKUP(H521,[1]Priv_Workers!$B$2:$BD$55,36,FALSE),D521=12,VLOOKUP(H521,[1]Priv_Workers!$B$2:$BD$55,37,FALSE)),C521=2017,_xlfn.IFS(D521=1,VLOOKUP(H521,[1]Priv_Workers!$B$2:$BD$55,38,FALSE),D521=2,VLOOKUP(H521,[1]Priv_Workers!$B$2:$BD$55,39,FALSE),D521=3,VLOOKUP(H521,[1]Priv_Workers!$B$2:$BD$55,40,FALSE),D521=4,VLOOKUP(H521,[1]Priv_Workers!$B$2:$BD$55,41,FALSE),D521=5,VLOOKUP(H521,[1]Priv_Workers!$B$2:$BD$55,42,FALSE),D521=6,VLOOKUP(H521,[1]Priv_Workers!$B$2:$BD$55,43,FALSE),D521=7,VLOOKUP(H521,[1]Priv_Workers!$B$2:$BD$55,43,FALSE),D521=8,VLOOKUP(H521,[1]Priv_Workers!$B$2:$BD$55,44,FALSE),D521=9,VLOOKUP(H521,[1]Priv_Workers!$B$2:$BD$55,45,FALSE),D521=10,VLOOKUP(H521,[1]Priv_Workers!$B$2:$BD$55,46,FALSE),D521=11,VLOOKUP(H521,[1]Priv_Workers!$B$2:$BD$55,47,FALSE),D521=12,VLOOKUP(H521,[1]Priv_Workers!$B$2:$BD$55,48)),C521=2018,_xlfn.IFS(D521=1,VLOOKUP(H521,[1]Priv_Workers!$B$2:$BD$55,49,FALSE),D521=2,VLOOKUP(H521,[1]Priv_Workers!$B$2:$BD$55,50,FALSE),D521=3,VLOOKUP(H521,[1]Priv_Workers!$B$2:$BD$55,51,FALSE),D521=4,VLOOKUP(H521,[1]Priv_Workers!$B$2:$BD$55,52,FALSE),D521=5,VLOOKUP(H521,[1]Priv_Workers!$B$2:$BD$55,53,FALSE),D521=6,VLOOKUP(H521,[1]Priv_Workers!$B$2:$BD$55,54)))</f>
        <v>14632884</v>
      </c>
      <c r="X521" s="3">
        <f t="shared" si="67"/>
        <v>6.7256051507002994E-3</v>
      </c>
      <c r="Y521" s="2">
        <f>_xlfn.IFS(C521=2014, _xlfn.IFS(E521=1, VLOOKUP(H521, [1]Wage_Info!$B$2:$AH$55, 2, FALSE), E521=2, VLOOKUP(H521, [1]Wage_Info!$B$2:$AH$55, 3, FALSE), E521=3, VLOOKUP(H521, [1]Wage_Info!$B$2:$AH$55, 4, FALSE), E521=4, VLOOKUP(H521, [1]Wage_Info!$B$2:$AH$55, 5, FALSE)), C521=2015, _xlfn.IFS(E521=1, VLOOKUP(H521, [1]Wage_Info!$B$2:$AH$55, 6, FALSE), E521=2, VLOOKUP(H521, [1]Wage_Info!$B$2:$AH$55, 7, FALSE), E521=3, VLOOKUP(H521, [1]Wage_Info!$B$2:$AH$55, 8, FALSE), E521=4, VLOOKUP(H521, [1]Wage_Info!$B$2:$AH$55, 9, FALSE)), C521=2016, _xlfn.IFS(E521=1, VLOOKUP(H521, [1]Wage_Info!$B$2:$AH$55, 10, FALSE), E521=2, VLOOKUP(H521, [1]Wage_Info!$B$2:$AH$55, 11, FALSE), E521=3, VLOOKUP(H521, [1]Wage_Info!$B$2:$AH$55, 12, FALSE), E521=4, VLOOKUP(H521, [1]Wage_Info!$B$2:$AH$55, 13, FALSE)), C521=2017, _xlfn.IFS(E521=1, VLOOKUP(H521, [1]Wage_Info!$B$2:$AH$55, 14, FALSE), E521=2, VLOOKUP(H521, [1]Wage_Info!$B$2:$AH$55, 15, FALSE), E521=3, VLOOKUP(H521, [1]Wage_Info!$B$2:$AH$55, 16, FALSE), E521=4, VLOOKUP(H521, [1]Wage_Info!$B$2:$AH$55, 17, FALSE)), C521 = 2018, _xlfn.IFS(E521=1, VLOOKUP(H521, [1]Wage_Info!$B$2:$AH$55, 18, FALSE), E521=3, VLOOKUP(H521, [1]Wage_Info!$B$2:$AH$55, 19, FALSE)))</f>
        <v>2898469551</v>
      </c>
      <c r="Z521" s="2">
        <f>_xlfn.IFS(C521=2014, _xlfn.IFS(E521=1, VLOOKUP(H521, [1]Wage_Info!$B$2:$AL$55, 20, FALSE), E521=2, VLOOKUP(H521, [1]Wage_Info!$B$2:$AL$55, 21, FALSE), E521=3, VLOOKUP(H521, [1]Wage_Info!$B$2:$AL$55, 22, FALSE), E521=4, VLOOKUP(H521, [1]Wage_Info!$B$2:$AL$55, 23, FALSE)), C521=2015, _xlfn.IFS(E521=1, VLOOKUP(H521, [1]Wage_Info!$B$2:$AL$55, 24, FALSE), E521=2, VLOOKUP(H521, [1]Wage_Info!$B$2:$AL$55, 25, FALSE), E521=3, VLOOKUP(H521, [1]Wage_Info!$B$2:$AL$55, 26, FALSE), E521=4, VLOOKUP(H521, [1]Wage_Info!$B$2:$AL$55, 27, FALSE)), C521=2016, _xlfn.IFS(E521=1, VLOOKUP(H521, [1]Wage_Info!$B$2:$AL$55, 28, FALSE), E521=2, VLOOKUP(H521, [1]Wage_Info!$B$2:$AL$55, 29, FALSE), E521=3, VLOOKUP(H521, [1]Wage_Info!$B$2:$AL$55, 30, FALSE), E521=4, VLOOKUP(H521, [1]Wage_Info!$B$2:$AL$55, 31, FALSE)), C521=2017, _xlfn.IFS(E521=1, VLOOKUP(H521, [1]Wage_Info!$B$2:$AL$55, 32, FALSE), E521=2, VLOOKUP(H521, [1]Wage_Info!$B$2:$AL$55, 33, FALSE), E521=3, VLOOKUP(H521, [1]Wage_Info!$B$2:$AL$55, 34, FALSE), E521=4, VLOOKUP(H521, [1]Wage_Info!$B$2:$AL$55, 35, FALSE)), C521 = 2018, _xlfn.IFS(E521=1, VLOOKUP(H521, [1]Wage_Info!$B$2:$AL$55, 36, FALSE), E521=2, VLOOKUP(H521, [1]Wage_Info!$B$2:$AL$55, 37, FALSE)))</f>
        <v>226131690818</v>
      </c>
      <c r="AA521" s="4">
        <f t="shared" si="68"/>
        <v>1.2817617647996125E-2</v>
      </c>
      <c r="AB521">
        <f>[1]Key!C521</f>
        <v>1</v>
      </c>
      <c r="AC521">
        <f t="shared" si="69"/>
        <v>1</v>
      </c>
      <c r="AD521">
        <f t="shared" si="70"/>
        <v>0</v>
      </c>
      <c r="AE521">
        <f t="shared" si="71"/>
        <v>1</v>
      </c>
      <c r="AF521">
        <f>[1]Key!D521</f>
        <v>0</v>
      </c>
    </row>
    <row r="522" spans="1:32" x14ac:dyDescent="0.3">
      <c r="A522">
        <v>521</v>
      </c>
      <c r="B522">
        <v>65</v>
      </c>
      <c r="C522">
        <v>2017</v>
      </c>
      <c r="D522">
        <v>1</v>
      </c>
      <c r="E522">
        <f t="shared" si="64"/>
        <v>1</v>
      </c>
      <c r="F522">
        <v>2018</v>
      </c>
      <c r="G522" t="s">
        <v>62</v>
      </c>
      <c r="H522" s="1">
        <f>VALUE(IF(G522="foreign",53,SUBSTITUTE(G522,G522,VLOOKUP(G522,[1]Key!$G$2:$H$55,2,))))</f>
        <v>53</v>
      </c>
      <c r="I522" t="s">
        <v>62</v>
      </c>
      <c r="J522">
        <f>VALUE(_xlfn.IFS(I522="foreign",53,I522="fictional",54, I522="unspecified", 55, NOT(OR(I522="foreign",I522="fictional")),SUBSTITUTE(I522,I522,VLOOKUP(I522,[1]Key!$G$2:$H$55,2,))))</f>
        <v>53</v>
      </c>
      <c r="K522">
        <f t="shared" si="65"/>
        <v>1</v>
      </c>
      <c r="L522">
        <f>VLOOKUP(H522, [1]Key!$H$2:$K$54, 2)</f>
        <v>0</v>
      </c>
      <c r="M522">
        <f>VLOOKUP(J522, [1]Key!$H$2:$K$54, 2)</f>
        <v>0</v>
      </c>
      <c r="N522">
        <f>VLOOKUP("*"&amp;G522&amp;"*",[1]Key!$N$2:$O$6,2,FALSE)</f>
        <v>0</v>
      </c>
      <c r="O522">
        <f>VLOOKUP("*"&amp;G522&amp;"*",[1]Key!$R$2:$S$11,2,FALSE)</f>
        <v>0</v>
      </c>
      <c r="P522">
        <v>3064</v>
      </c>
      <c r="Q522" s="2">
        <v>69000000</v>
      </c>
      <c r="R522" t="s">
        <v>66</v>
      </c>
      <c r="S522">
        <f>VLOOKUP(R522, [1]Key!$U$2:$V$31, 2, FALSE)</f>
        <v>4</v>
      </c>
      <c r="T522">
        <f t="shared" si="66"/>
        <v>0</v>
      </c>
      <c r="U522">
        <f>_xlfn.IFS(C522=2018, VLOOKUP(H522, '[1]State Pop'!$B$2:$G$55,6),C522=2017, VLOOKUP(H522, '[1]State Pop'!$B$2:$F$55,5),C522=2016, VLOOKUP(H522, '[1]State Pop'!$B$2:$F$55,4), C522=2015, VLOOKUP(H522, '[1]State Pop'!$B$2:$F$55,3), C522=2014, VLOOKUP(H522, '[1]State Pop'!$B$2:$F$55,2))</f>
        <v>0</v>
      </c>
      <c r="V522">
        <f>_xlfn.IFS(C522=2014,_xlfn.IFS(D522=1,VLOOKUP(H522,[1]Film_Workers!$B$2:$BD$55,2,FALSE),D522=2,VLOOKUP(H522,[1]Film_Workers!$B$2:$BD$55,3,FALSE),D522=3,VLOOKUP(H522,[1]Film_Workers!$B$2:$BD$55,4,FALSE),D522=4,VLOOKUP(H522,[1]Film_Workers!$B$2:$BD$55,5,FALSE),D522=5,VLOOKUP(H522,[1]Film_Workers!$B$2:$BD$55,6,FALSE),D522=6,VLOOKUP(H522,[1]Film_Workers!$B$2:$BD$55,7,FALSE),D522=7,VLOOKUP(H522,[1]Film_Workers!$B$2:$BD$55,8,FALSE),D522=8,VLOOKUP(H522,[1]Film_Workers!$B$2:$BD$55,9,FALSE),D522=9,VLOOKUP(H522,[1]Film_Workers!$B$2:$BD$55,10,FALSE),D522=10,VLOOKUP(H522,[1]Film_Workers!$B$2:$BD$55,11,FALSE),D522=11,VLOOKUP(H522,[1]Film_Workers!$B$2:$BD$55,12,FALSE),D522=12,VLOOKUP(H522,[1]Film_Workers!$B$2:$BD$55,13,FALSE)),C522=2015,_xlfn.IFS(D522=1,VLOOKUP(H522,[1]Film_Workers!$B$2:$BD$55,14,FALSE),D522=2,VLOOKUP(H522,[1]Film_Workers!$B$2:$BD$55,15,FALSE),D522=3,VLOOKUP(H522,[1]Film_Workers!$B$2:$BD$55,16,FALSE),D522=4,VLOOKUP(H522,[1]Film_Workers!$B$2:$BD$55,17,FALSE),D522=5,VLOOKUP(H522,[1]Film_Workers!$B$2:$BD$55,18,FALSE),D522=6,VLOOKUP(H522,[1]Film_Workers!$B$2:$BD$55,19,FALSE),D522=7,VLOOKUP(H522,[1]Film_Workers!$B$2:$BD$55,20,FALSE),D522=8,VLOOKUP(H522,[1]Film_Workers!$B$2:$BD$55,21,FALSE),D522=9,VLOOKUP(H522,[1]Film_Workers!$B$2:$BD$55,22,FALSE),D522=10,VLOOKUP(H522,[1]Film_Workers!$B$2:$BD$55,23,FALSE),D522=11,VLOOKUP(H522,[1]Film_Workers!$B$2:$BD$55,24,FALSE),D522=12,VLOOKUP(H522,[1]Film_Workers!$B$2:$BD$55,25,FALSE)),C522=2016,_xlfn.IFS(D522=1,VLOOKUP(H522,[1]Film_Workers!$B$2:$BD$55,26,FALSE),D522=2,VLOOKUP(H522,[1]Film_Workers!$B$2:$BD$55,27,FALSE),D522=3,VLOOKUP(H522,[1]Film_Workers!$B$2:$BD$55,28,FALSE),D522=4,VLOOKUP(H522,[1]Film_Workers!$B$2:$BD$55,29,FALSE),D522=5,VLOOKUP(H522,[1]Film_Workers!$B$2:$BD$55,30,FALSE),D522=6,VLOOKUP(H522,[1]Film_Workers!$B$2:$BD$55,31,FALSE),D522=7,VLOOKUP(H522,[1]Film_Workers!$B$2:$BD$55,32,FALSE),D522=8,VLOOKUP(H522,[1]Film_Workers!$B$2:$BD$55,33,FALSE),D522=9,VLOOKUP(H522,[1]Film_Workers!$B$2:$BD$55,34,FALSE),D522=10,VLOOKUP(H522,[1]Film_Workers!$B$2:$BD$55,35,FALSE),D522=11,VLOOKUP(H522,[1]Film_Workers!$B$2:$BD$55,36,FALSE),D522=12,VLOOKUP(H522,[1]Film_Workers!$B$2:$BD$55,37,FALSE)),C522=2017,_xlfn.IFS(D522=1,VLOOKUP(H522,[1]Film_Workers!$B$2:$BD$55,38,FALSE),D522=2,VLOOKUP(H522,[1]Film_Workers!$B$2:$BD$55,39,FALSE),D522=3,VLOOKUP(H522,[1]Film_Workers!$B$2:$BD$55,40,FALSE),D522=4,VLOOKUP(H522,[1]Film_Workers!$B$2:$BD$55,41,FALSE),D522=5,VLOOKUP(H522,[1]Film_Workers!$B$2:$BD$55,42,FALSE),D522=6,VLOOKUP(H522,[1]Film_Workers!$B$2:$BD$55,43,FALSE),D522=7,VLOOKUP(H522,[1]Film_Workers!$B$2:$BD$55,43,FALSE),D522=8,VLOOKUP(H522,[1]Film_Workers!$B$2:$BD$55,44,FALSE),D522=9,VLOOKUP(H522,[1]Film_Workers!$B$2:$BD$55,45,FALSE),D522=10,VLOOKUP(H522,[1]Film_Workers!$B$2:$BD$55,46,FALSE),D522=11,VLOOKUP(H522,[1]Film_Workers!$B$2:$BD$55,47,FALSE),D522=12,VLOOKUP(H522,[1]Film_Workers!$B$2:$BD$55,48)),C522=2018,_xlfn.IFS(D522=1,VLOOKUP(H522,[1]Film_Workers!$B$2:$BD$55,49,FALSE),D522=2,VLOOKUP(H522,[1]Film_Workers!$B$2:$BD$55,50,FALSE),D522=3,VLOOKUP(H522,[1]Film_Workers!$B$2:$BD$55,51,FALSE),D522=4,VLOOKUP(H522,[1]Film_Workers!$B$2:$BD$55,52,FALSE),D522=5,VLOOKUP(H522,[1]Film_Workers!$B$2:$BD$55,53,FALSE),D522=6,VLOOKUP(H522,[1]Film_Workers!$B$2:$BD$55,54)))</f>
        <v>0</v>
      </c>
      <c r="W522">
        <f>_xlfn.IFS(C522=2014,_xlfn.IFS(D522=1,VLOOKUP(H522,[1]Priv_Workers!$B$2:$BD$55,2,FALSE),D522=2,VLOOKUP(H522,[1]Priv_Workers!$B$2:$BD$55,3,FALSE),D522=3,VLOOKUP(H522,[1]Priv_Workers!$B$2:$BD$55,4,FALSE),D522=4,VLOOKUP(H522,[1]Priv_Workers!$B$2:$BD$55,5,FALSE),D522=5,VLOOKUP(H522,[1]Priv_Workers!$B$2:$BD$55,6,FALSE),D522=6,VLOOKUP(H522,[1]Priv_Workers!$B$2:$BD$55,7,FALSE),D522=7,VLOOKUP(H522,[1]Priv_Workers!$B$2:$BD$55,8,FALSE),D522=8,VLOOKUP(H522,[1]Priv_Workers!$B$2:$BD$55,9,FALSE),D522=9,VLOOKUP(H522,[1]Priv_Workers!$B$2:$BD$55,10,FALSE),D522=10,VLOOKUP(H522,[1]Priv_Workers!$B$2:$BD$55,11,FALSE),D522=11,VLOOKUP(H522,[1]Priv_Workers!$B$2:$BD$55,12,FALSE),D522=12,VLOOKUP(H522,[1]Priv_Workers!$B$2:$BD$55,13,FALSE)),C522=2015,_xlfn.IFS(D522=1,VLOOKUP(H522,[1]Priv_Workers!$B$2:$BD$55,14,FALSE),D522=2,VLOOKUP(H522,[1]Priv_Workers!$B$2:$BD$55,15,FALSE),D522=3,VLOOKUP(H522,[1]Priv_Workers!$B$2:$BD$55,16,FALSE),D522=4,VLOOKUP(H522,[1]Priv_Workers!$B$2:$BD$55,17,FALSE),D522=5,VLOOKUP(H522,[1]Priv_Workers!$B$2:$BD$55,18,FALSE),D522=6,VLOOKUP(H522,[1]Priv_Workers!$B$2:$BD$55,19,FALSE),D522=7,VLOOKUP(H522,[1]Priv_Workers!$B$2:$BD$55,20,FALSE),D522=8,VLOOKUP(H522,[1]Priv_Workers!$B$2:$BD$55,21,FALSE),D522=9,VLOOKUP(H522,[1]Priv_Workers!$B$2:$BD$55,22,FALSE),D522=10,VLOOKUP(H522,[1]Priv_Workers!$B$2:$BD$55,23,FALSE),D522=11,VLOOKUP(H522,[1]Priv_Workers!$B$2:$BD$55,24,FALSE),D522=12,VLOOKUP(H522,[1]Priv_Workers!$B$2:$BD$55,25,FALSE)),C522=2016,_xlfn.IFS(D522=1,VLOOKUP(H522,[1]Priv_Workers!$B$2:$BD$55,26,FALSE),D522=2,VLOOKUP(H522,[1]Priv_Workers!$B$2:$BD$55,27,FALSE),D522=3,VLOOKUP(H522,[1]Priv_Workers!$B$2:$BD$55,28,FALSE),D522=4,VLOOKUP(H522,[1]Priv_Workers!$B$2:$BD$55,29,FALSE),D522=5,VLOOKUP(H522,[1]Priv_Workers!$B$2:$BD$55,30,FALSE),D522=6,VLOOKUP(H522,[1]Priv_Workers!$B$2:$BD$55,31,FALSE),D522=7,VLOOKUP(H522,[1]Priv_Workers!$B$2:$BD$55,32,FALSE),D522=8,VLOOKUP(H522,[1]Priv_Workers!$B$2:$BD$55,33,FALSE),D522=9,VLOOKUP(H522,[1]Priv_Workers!$B$2:$BD$55,34,FALSE),D522=10,VLOOKUP(H522,[1]Priv_Workers!$B$2:$BD$55,35,FALSE),D522=11,VLOOKUP(H522,[1]Priv_Workers!$B$2:$BD$55,36,FALSE),D522=12,VLOOKUP(H522,[1]Priv_Workers!$B$2:$BD$55,37,FALSE)),C522=2017,_xlfn.IFS(D522=1,VLOOKUP(H522,[1]Priv_Workers!$B$2:$BD$55,38,FALSE),D522=2,VLOOKUP(H522,[1]Priv_Workers!$B$2:$BD$55,39,FALSE),D522=3,VLOOKUP(H522,[1]Priv_Workers!$B$2:$BD$55,40,FALSE),D522=4,VLOOKUP(H522,[1]Priv_Workers!$B$2:$BD$55,41,FALSE),D522=5,VLOOKUP(H522,[1]Priv_Workers!$B$2:$BD$55,42,FALSE),D522=6,VLOOKUP(H522,[1]Priv_Workers!$B$2:$BD$55,43,FALSE),D522=7,VLOOKUP(H522,[1]Priv_Workers!$B$2:$BD$55,43,FALSE),D522=8,VLOOKUP(H522,[1]Priv_Workers!$B$2:$BD$55,44,FALSE),D522=9,VLOOKUP(H522,[1]Priv_Workers!$B$2:$BD$55,45,FALSE),D522=10,VLOOKUP(H522,[1]Priv_Workers!$B$2:$BD$55,46,FALSE),D522=11,VLOOKUP(H522,[1]Priv_Workers!$B$2:$BD$55,47,FALSE),D522=12,VLOOKUP(H522,[1]Priv_Workers!$B$2:$BD$55,48)),C522=2018,_xlfn.IFS(D522=1,VLOOKUP(H522,[1]Priv_Workers!$B$2:$BD$55,49,FALSE),D522=2,VLOOKUP(H522,[1]Priv_Workers!$B$2:$BD$55,50,FALSE),D522=3,VLOOKUP(H522,[1]Priv_Workers!$B$2:$BD$55,51,FALSE),D522=4,VLOOKUP(H522,[1]Priv_Workers!$B$2:$BD$55,52,FALSE),D522=5,VLOOKUP(H522,[1]Priv_Workers!$B$2:$BD$55,53,FALSE),D522=6,VLOOKUP(H522,[1]Priv_Workers!$B$2:$BD$55,54)))</f>
        <v>0</v>
      </c>
      <c r="X522" s="3" t="e">
        <f t="shared" si="67"/>
        <v>#DIV/0!</v>
      </c>
      <c r="Y522" s="2">
        <f>_xlfn.IFS(C522=2014, _xlfn.IFS(E522=1, VLOOKUP(H522, [1]Wage_Info!$B$2:$AH$55, 2, FALSE), E522=2, VLOOKUP(H522, [1]Wage_Info!$B$2:$AH$55, 3, FALSE), E522=3, VLOOKUP(H522, [1]Wage_Info!$B$2:$AH$55, 4, FALSE), E522=4, VLOOKUP(H522, [1]Wage_Info!$B$2:$AH$55, 5, FALSE)), C522=2015, _xlfn.IFS(E522=1, VLOOKUP(H522, [1]Wage_Info!$B$2:$AH$55, 6, FALSE), E522=2, VLOOKUP(H522, [1]Wage_Info!$B$2:$AH$55, 7, FALSE), E522=3, VLOOKUP(H522, [1]Wage_Info!$B$2:$AH$55, 8, FALSE), E522=4, VLOOKUP(H522, [1]Wage_Info!$B$2:$AH$55, 9, FALSE)), C522=2016, _xlfn.IFS(E522=1, VLOOKUP(H522, [1]Wage_Info!$B$2:$AH$55, 10, FALSE), E522=2, VLOOKUP(H522, [1]Wage_Info!$B$2:$AH$55, 11, FALSE), E522=3, VLOOKUP(H522, [1]Wage_Info!$B$2:$AH$55, 12, FALSE), E522=4, VLOOKUP(H522, [1]Wage_Info!$B$2:$AH$55, 13, FALSE)), C522=2017, _xlfn.IFS(E522=1, VLOOKUP(H522, [1]Wage_Info!$B$2:$AH$55, 14, FALSE), E522=2, VLOOKUP(H522, [1]Wage_Info!$B$2:$AH$55, 15, FALSE), E522=3, VLOOKUP(H522, [1]Wage_Info!$B$2:$AH$55, 16, FALSE), E522=4, VLOOKUP(H522, [1]Wage_Info!$B$2:$AH$55, 17, FALSE)), C522 = 2018, _xlfn.IFS(E522=1, VLOOKUP(H522, [1]Wage_Info!$B$2:$AH$55, 18, FALSE), E522=3, VLOOKUP(H522, [1]Wage_Info!$B$2:$AH$55, 19, FALSE)))</f>
        <v>0</v>
      </c>
      <c r="Z522" s="2">
        <f>_xlfn.IFS(C522=2014, _xlfn.IFS(E522=1, VLOOKUP(H522, [1]Wage_Info!$B$2:$AL$55, 20, FALSE), E522=2, VLOOKUP(H522, [1]Wage_Info!$B$2:$AL$55, 21, FALSE), E522=3, VLOOKUP(H522, [1]Wage_Info!$B$2:$AL$55, 22, FALSE), E522=4, VLOOKUP(H522, [1]Wage_Info!$B$2:$AL$55, 23, FALSE)), C522=2015, _xlfn.IFS(E522=1, VLOOKUP(H522, [1]Wage_Info!$B$2:$AL$55, 24, FALSE), E522=2, VLOOKUP(H522, [1]Wage_Info!$B$2:$AL$55, 25, FALSE), E522=3, VLOOKUP(H522, [1]Wage_Info!$B$2:$AL$55, 26, FALSE), E522=4, VLOOKUP(H522, [1]Wage_Info!$B$2:$AL$55, 27, FALSE)), C522=2016, _xlfn.IFS(E522=1, VLOOKUP(H522, [1]Wage_Info!$B$2:$AL$55, 28, FALSE), E522=2, VLOOKUP(H522, [1]Wage_Info!$B$2:$AL$55, 29, FALSE), E522=3, VLOOKUP(H522, [1]Wage_Info!$B$2:$AL$55, 30, FALSE), E522=4, VLOOKUP(H522, [1]Wage_Info!$B$2:$AL$55, 31, FALSE)), C522=2017, _xlfn.IFS(E522=1, VLOOKUP(H522, [1]Wage_Info!$B$2:$AL$55, 32, FALSE), E522=2, VLOOKUP(H522, [1]Wage_Info!$B$2:$AL$55, 33, FALSE), E522=3, VLOOKUP(H522, [1]Wage_Info!$B$2:$AL$55, 34, FALSE), E522=4, VLOOKUP(H522, [1]Wage_Info!$B$2:$AL$55, 35, FALSE)), C522 = 2018, _xlfn.IFS(E522=1, VLOOKUP(H522, [1]Wage_Info!$B$2:$AL$55, 36, FALSE), E522=2, VLOOKUP(H522, [1]Wage_Info!$B$2:$AL$55, 37, FALSE)))</f>
        <v>0</v>
      </c>
      <c r="AA522" s="4" t="e">
        <f t="shared" si="68"/>
        <v>#DIV/0!</v>
      </c>
      <c r="AB522">
        <f>[1]Key!C522</f>
        <v>1</v>
      </c>
      <c r="AC522">
        <f t="shared" si="69"/>
        <v>0</v>
      </c>
      <c r="AD522">
        <f t="shared" si="70"/>
        <v>0</v>
      </c>
      <c r="AE522">
        <f t="shared" si="71"/>
        <v>0</v>
      </c>
      <c r="AF522">
        <f>[1]Key!D522</f>
        <v>0</v>
      </c>
    </row>
    <row r="523" spans="1:32" x14ac:dyDescent="0.3">
      <c r="A523">
        <v>522</v>
      </c>
      <c r="B523">
        <v>66</v>
      </c>
      <c r="C523">
        <v>2016</v>
      </c>
      <c r="D523">
        <v>11</v>
      </c>
      <c r="E523">
        <f t="shared" si="64"/>
        <v>4</v>
      </c>
      <c r="F523">
        <v>2018</v>
      </c>
      <c r="G523" t="s">
        <v>95</v>
      </c>
      <c r="H523" s="1">
        <f>VALUE(IF(G523="foreign",53,SUBSTITUTE(G523,G523,VLOOKUP(G523,[1]Key!$G$2:$H$55,2,))))</f>
        <v>32</v>
      </c>
      <c r="I523" t="s">
        <v>62</v>
      </c>
      <c r="J523">
        <f>VALUE(_xlfn.IFS(I523="foreign",53,I523="fictional",54, I523="unspecified", 55, NOT(OR(I523="foreign",I523="fictional")),SUBSTITUTE(I523,I523,VLOOKUP(I523,[1]Key!$G$2:$H$55,2,))))</f>
        <v>53</v>
      </c>
      <c r="K523">
        <f t="shared" si="65"/>
        <v>0</v>
      </c>
      <c r="L523">
        <f>VLOOKUP(H523, [1]Key!$H$2:$K$54, 2)</f>
        <v>3</v>
      </c>
      <c r="M523">
        <f>VLOOKUP(J523, [1]Key!$H$2:$K$54, 2)</f>
        <v>0</v>
      </c>
      <c r="N523">
        <f>VLOOKUP("*"&amp;G523&amp;"*",[1]Key!$N$2:$O$6,2,FALSE)</f>
        <v>4</v>
      </c>
      <c r="O523">
        <f>VLOOKUP("*"&amp;G523&amp;"*",[1]Key!$R$2:$S$11,2,FALSE)</f>
        <v>4</v>
      </c>
      <c r="P523">
        <v>3055</v>
      </c>
      <c r="Q523" s="2">
        <v>45000000</v>
      </c>
      <c r="R523" t="s">
        <v>61</v>
      </c>
      <c r="S523">
        <f>VLOOKUP(R523, [1]Key!$U$2:$V$31, 2, FALSE)</f>
        <v>6</v>
      </c>
      <c r="T523">
        <f t="shared" si="66"/>
        <v>0</v>
      </c>
      <c r="U523">
        <f>_xlfn.IFS(C523=2018, VLOOKUP(H523, '[1]State Pop'!$B$2:$G$55,6),C523=2017, VLOOKUP(H523, '[1]State Pop'!$B$2:$F$55,5),C523=2016, VLOOKUP(H523, '[1]State Pop'!$B$2:$F$55,4), C523=2015, VLOOKUP(H523, '[1]State Pop'!$B$2:$F$55,3), C523=2014, VLOOKUP(H523, '[1]State Pop'!$B$2:$F$55,2))</f>
        <v>2085432</v>
      </c>
      <c r="V523">
        <f>_xlfn.IFS(C523=2014,_xlfn.IFS(D523=1,VLOOKUP(H523,[1]Film_Workers!$B$2:$BD$55,2,FALSE),D523=2,VLOOKUP(H523,[1]Film_Workers!$B$2:$BD$55,3,FALSE),D523=3,VLOOKUP(H523,[1]Film_Workers!$B$2:$BD$55,4,FALSE),D523=4,VLOOKUP(H523,[1]Film_Workers!$B$2:$BD$55,5,FALSE),D523=5,VLOOKUP(H523,[1]Film_Workers!$B$2:$BD$55,6,FALSE),D523=6,VLOOKUP(H523,[1]Film_Workers!$B$2:$BD$55,7,FALSE),D523=7,VLOOKUP(H523,[1]Film_Workers!$B$2:$BD$55,8,FALSE),D523=8,VLOOKUP(H523,[1]Film_Workers!$B$2:$BD$55,9,FALSE),D523=9,VLOOKUP(H523,[1]Film_Workers!$B$2:$BD$55,10,FALSE),D523=10,VLOOKUP(H523,[1]Film_Workers!$B$2:$BD$55,11,FALSE),D523=11,VLOOKUP(H523,[1]Film_Workers!$B$2:$BD$55,12,FALSE),D523=12,VLOOKUP(H523,[1]Film_Workers!$B$2:$BD$55,13,FALSE)),C523=2015,_xlfn.IFS(D523=1,VLOOKUP(H523,[1]Film_Workers!$B$2:$BD$55,14,FALSE),D523=2,VLOOKUP(H523,[1]Film_Workers!$B$2:$BD$55,15,FALSE),D523=3,VLOOKUP(H523,[1]Film_Workers!$B$2:$BD$55,16,FALSE),D523=4,VLOOKUP(H523,[1]Film_Workers!$B$2:$BD$55,17,FALSE),D523=5,VLOOKUP(H523,[1]Film_Workers!$B$2:$BD$55,18,FALSE),D523=6,VLOOKUP(H523,[1]Film_Workers!$B$2:$BD$55,19,FALSE),D523=7,VLOOKUP(H523,[1]Film_Workers!$B$2:$BD$55,20,FALSE),D523=8,VLOOKUP(H523,[1]Film_Workers!$B$2:$BD$55,21,FALSE),D523=9,VLOOKUP(H523,[1]Film_Workers!$B$2:$BD$55,22,FALSE),D523=10,VLOOKUP(H523,[1]Film_Workers!$B$2:$BD$55,23,FALSE),D523=11,VLOOKUP(H523,[1]Film_Workers!$B$2:$BD$55,24,FALSE),D523=12,VLOOKUP(H523,[1]Film_Workers!$B$2:$BD$55,25,FALSE)),C523=2016,_xlfn.IFS(D523=1,VLOOKUP(H523,[1]Film_Workers!$B$2:$BD$55,26,FALSE),D523=2,VLOOKUP(H523,[1]Film_Workers!$B$2:$BD$55,27,FALSE),D523=3,VLOOKUP(H523,[1]Film_Workers!$B$2:$BD$55,28,FALSE),D523=4,VLOOKUP(H523,[1]Film_Workers!$B$2:$BD$55,29,FALSE),D523=5,VLOOKUP(H523,[1]Film_Workers!$B$2:$BD$55,30,FALSE),D523=6,VLOOKUP(H523,[1]Film_Workers!$B$2:$BD$55,31,FALSE),D523=7,VLOOKUP(H523,[1]Film_Workers!$B$2:$BD$55,32,FALSE),D523=8,VLOOKUP(H523,[1]Film_Workers!$B$2:$BD$55,33,FALSE),D523=9,VLOOKUP(H523,[1]Film_Workers!$B$2:$BD$55,34,FALSE),D523=10,VLOOKUP(H523,[1]Film_Workers!$B$2:$BD$55,35,FALSE),D523=11,VLOOKUP(H523,[1]Film_Workers!$B$2:$BD$55,36,FALSE),D523=12,VLOOKUP(H523,[1]Film_Workers!$B$2:$BD$55,37,FALSE)),C523=2017,_xlfn.IFS(D523=1,VLOOKUP(H523,[1]Film_Workers!$B$2:$BD$55,38,FALSE),D523=2,VLOOKUP(H523,[1]Film_Workers!$B$2:$BD$55,39,FALSE),D523=3,VLOOKUP(H523,[1]Film_Workers!$B$2:$BD$55,40,FALSE),D523=4,VLOOKUP(H523,[1]Film_Workers!$B$2:$BD$55,41,FALSE),D523=5,VLOOKUP(H523,[1]Film_Workers!$B$2:$BD$55,42,FALSE),D523=6,VLOOKUP(H523,[1]Film_Workers!$B$2:$BD$55,43,FALSE),D523=7,VLOOKUP(H523,[1]Film_Workers!$B$2:$BD$55,43,FALSE),D523=8,VLOOKUP(H523,[1]Film_Workers!$B$2:$BD$55,44,FALSE),D523=9,VLOOKUP(H523,[1]Film_Workers!$B$2:$BD$55,45,FALSE),D523=10,VLOOKUP(H523,[1]Film_Workers!$B$2:$BD$55,46,FALSE),D523=11,VLOOKUP(H523,[1]Film_Workers!$B$2:$BD$55,47,FALSE),D523=12,VLOOKUP(H523,[1]Film_Workers!$B$2:$BD$55,48)),C523=2018,_xlfn.IFS(D523=1,VLOOKUP(H523,[1]Film_Workers!$B$2:$BD$55,49,FALSE),D523=2,VLOOKUP(H523,[1]Film_Workers!$B$2:$BD$55,50,FALSE),D523=3,VLOOKUP(H523,[1]Film_Workers!$B$2:$BD$55,51,FALSE),D523=4,VLOOKUP(H523,[1]Film_Workers!$B$2:$BD$55,52,FALSE),D523=5,VLOOKUP(H523,[1]Film_Workers!$B$2:$BD$55,53,FALSE),D523=6,VLOOKUP(H523,[1]Film_Workers!$B$2:$BD$55,54)))</f>
        <v>3123</v>
      </c>
      <c r="W523">
        <f>_xlfn.IFS(C523=2014,_xlfn.IFS(D523=1,VLOOKUP(H523,[1]Priv_Workers!$B$2:$BD$55,2,FALSE),D523=2,VLOOKUP(H523,[1]Priv_Workers!$B$2:$BD$55,3,FALSE),D523=3,VLOOKUP(H523,[1]Priv_Workers!$B$2:$BD$55,4,FALSE),D523=4,VLOOKUP(H523,[1]Priv_Workers!$B$2:$BD$55,5,FALSE),D523=5,VLOOKUP(H523,[1]Priv_Workers!$B$2:$BD$55,6,FALSE),D523=6,VLOOKUP(H523,[1]Priv_Workers!$B$2:$BD$55,7,FALSE),D523=7,VLOOKUP(H523,[1]Priv_Workers!$B$2:$BD$55,8,FALSE),D523=8,VLOOKUP(H523,[1]Priv_Workers!$B$2:$BD$55,9,FALSE),D523=9,VLOOKUP(H523,[1]Priv_Workers!$B$2:$BD$55,10,FALSE),D523=10,VLOOKUP(H523,[1]Priv_Workers!$B$2:$BD$55,11,FALSE),D523=11,VLOOKUP(H523,[1]Priv_Workers!$B$2:$BD$55,12,FALSE),D523=12,VLOOKUP(H523,[1]Priv_Workers!$B$2:$BD$55,13,FALSE)),C523=2015,_xlfn.IFS(D523=1,VLOOKUP(H523,[1]Priv_Workers!$B$2:$BD$55,14,FALSE),D523=2,VLOOKUP(H523,[1]Priv_Workers!$B$2:$BD$55,15,FALSE),D523=3,VLOOKUP(H523,[1]Priv_Workers!$B$2:$BD$55,16,FALSE),D523=4,VLOOKUP(H523,[1]Priv_Workers!$B$2:$BD$55,17,FALSE),D523=5,VLOOKUP(H523,[1]Priv_Workers!$B$2:$BD$55,18,FALSE),D523=6,VLOOKUP(H523,[1]Priv_Workers!$B$2:$BD$55,19,FALSE),D523=7,VLOOKUP(H523,[1]Priv_Workers!$B$2:$BD$55,20,FALSE),D523=8,VLOOKUP(H523,[1]Priv_Workers!$B$2:$BD$55,21,FALSE),D523=9,VLOOKUP(H523,[1]Priv_Workers!$B$2:$BD$55,22,FALSE),D523=10,VLOOKUP(H523,[1]Priv_Workers!$B$2:$BD$55,23,FALSE),D523=11,VLOOKUP(H523,[1]Priv_Workers!$B$2:$BD$55,24,FALSE),D523=12,VLOOKUP(H523,[1]Priv_Workers!$B$2:$BD$55,25,FALSE)),C523=2016,_xlfn.IFS(D523=1,VLOOKUP(H523,[1]Priv_Workers!$B$2:$BD$55,26,FALSE),D523=2,VLOOKUP(H523,[1]Priv_Workers!$B$2:$BD$55,27,FALSE),D523=3,VLOOKUP(H523,[1]Priv_Workers!$B$2:$BD$55,28,FALSE),D523=4,VLOOKUP(H523,[1]Priv_Workers!$B$2:$BD$55,29,FALSE),D523=5,VLOOKUP(H523,[1]Priv_Workers!$B$2:$BD$55,30,FALSE),D523=6,VLOOKUP(H523,[1]Priv_Workers!$B$2:$BD$55,31,FALSE),D523=7,VLOOKUP(H523,[1]Priv_Workers!$B$2:$BD$55,32,FALSE),D523=8,VLOOKUP(H523,[1]Priv_Workers!$B$2:$BD$55,33,FALSE),D523=9,VLOOKUP(H523,[1]Priv_Workers!$B$2:$BD$55,34,FALSE),D523=10,VLOOKUP(H523,[1]Priv_Workers!$B$2:$BD$55,35,FALSE),D523=11,VLOOKUP(H523,[1]Priv_Workers!$B$2:$BD$55,36,FALSE),D523=12,VLOOKUP(H523,[1]Priv_Workers!$B$2:$BD$55,37,FALSE)),C523=2017,_xlfn.IFS(D523=1,VLOOKUP(H523,[1]Priv_Workers!$B$2:$BD$55,38,FALSE),D523=2,VLOOKUP(H523,[1]Priv_Workers!$B$2:$BD$55,39,FALSE),D523=3,VLOOKUP(H523,[1]Priv_Workers!$B$2:$BD$55,40,FALSE),D523=4,VLOOKUP(H523,[1]Priv_Workers!$B$2:$BD$55,41,FALSE),D523=5,VLOOKUP(H523,[1]Priv_Workers!$B$2:$BD$55,42,FALSE),D523=6,VLOOKUP(H523,[1]Priv_Workers!$B$2:$BD$55,43,FALSE),D523=7,VLOOKUP(H523,[1]Priv_Workers!$B$2:$BD$55,43,FALSE),D523=8,VLOOKUP(H523,[1]Priv_Workers!$B$2:$BD$55,44,FALSE),D523=9,VLOOKUP(H523,[1]Priv_Workers!$B$2:$BD$55,45,FALSE),D523=10,VLOOKUP(H523,[1]Priv_Workers!$B$2:$BD$55,46,FALSE),D523=11,VLOOKUP(H523,[1]Priv_Workers!$B$2:$BD$55,47,FALSE),D523=12,VLOOKUP(H523,[1]Priv_Workers!$B$2:$BD$55,48)),C523=2018,_xlfn.IFS(D523=1,VLOOKUP(H523,[1]Priv_Workers!$B$2:$BD$55,49,FALSE),D523=2,VLOOKUP(H523,[1]Priv_Workers!$B$2:$BD$55,50,FALSE),D523=3,VLOOKUP(H523,[1]Priv_Workers!$B$2:$BD$55,51,FALSE),D523=4,VLOOKUP(H523,[1]Priv_Workers!$B$2:$BD$55,52,FALSE),D523=5,VLOOKUP(H523,[1]Priv_Workers!$B$2:$BD$55,53,FALSE),D523=6,VLOOKUP(H523,[1]Priv_Workers!$B$2:$BD$55,54)))</f>
        <v>627869</v>
      </c>
      <c r="X523" s="3">
        <f t="shared" si="67"/>
        <v>4.9739674995898826E-3</v>
      </c>
      <c r="Y523" s="2">
        <f>_xlfn.IFS(C523=2014, _xlfn.IFS(E523=1, VLOOKUP(H523, [1]Wage_Info!$B$2:$AH$55, 2, FALSE), E523=2, VLOOKUP(H523, [1]Wage_Info!$B$2:$AH$55, 3, FALSE), E523=3, VLOOKUP(H523, [1]Wage_Info!$B$2:$AH$55, 4, FALSE), E523=4, VLOOKUP(H523, [1]Wage_Info!$B$2:$AH$55, 5, FALSE)), C523=2015, _xlfn.IFS(E523=1, VLOOKUP(H523, [1]Wage_Info!$B$2:$AH$55, 6, FALSE), E523=2, VLOOKUP(H523, [1]Wage_Info!$B$2:$AH$55, 7, FALSE), E523=3, VLOOKUP(H523, [1]Wage_Info!$B$2:$AH$55, 8, FALSE), E523=4, VLOOKUP(H523, [1]Wage_Info!$B$2:$AH$55, 9, FALSE)), C523=2016, _xlfn.IFS(E523=1, VLOOKUP(H523, [1]Wage_Info!$B$2:$AH$55, 10, FALSE), E523=2, VLOOKUP(H523, [1]Wage_Info!$B$2:$AH$55, 11, FALSE), E523=3, VLOOKUP(H523, [1]Wage_Info!$B$2:$AH$55, 12, FALSE), E523=4, VLOOKUP(H523, [1]Wage_Info!$B$2:$AH$55, 13, FALSE)), C523=2017, _xlfn.IFS(E523=1, VLOOKUP(H523, [1]Wage_Info!$B$2:$AH$55, 14, FALSE), E523=2, VLOOKUP(H523, [1]Wage_Info!$B$2:$AH$55, 15, FALSE), E523=3, VLOOKUP(H523, [1]Wage_Info!$B$2:$AH$55, 16, FALSE), E523=4, VLOOKUP(H523, [1]Wage_Info!$B$2:$AH$55, 17, FALSE)), C523 = 2018, _xlfn.IFS(E523=1, VLOOKUP(H523, [1]Wage_Info!$B$2:$AH$55, 18, FALSE), E523=3, VLOOKUP(H523, [1]Wage_Info!$B$2:$AH$55, 19, FALSE)))</f>
        <v>55402156</v>
      </c>
      <c r="Z523" s="2">
        <f>_xlfn.IFS(C523=2014, _xlfn.IFS(E523=1, VLOOKUP(H523, [1]Wage_Info!$B$2:$AL$55, 20, FALSE), E523=2, VLOOKUP(H523, [1]Wage_Info!$B$2:$AL$55, 21, FALSE), E523=3, VLOOKUP(H523, [1]Wage_Info!$B$2:$AL$55, 22, FALSE), E523=4, VLOOKUP(H523, [1]Wage_Info!$B$2:$AL$55, 23, FALSE)), C523=2015, _xlfn.IFS(E523=1, VLOOKUP(H523, [1]Wage_Info!$B$2:$AL$55, 24, FALSE), E523=2, VLOOKUP(H523, [1]Wage_Info!$B$2:$AL$55, 25, FALSE), E523=3, VLOOKUP(H523, [1]Wage_Info!$B$2:$AL$55, 26, FALSE), E523=4, VLOOKUP(H523, [1]Wage_Info!$B$2:$AL$55, 27, FALSE)), C523=2016, _xlfn.IFS(E523=1, VLOOKUP(H523, [1]Wage_Info!$B$2:$AL$55, 28, FALSE), E523=2, VLOOKUP(H523, [1]Wage_Info!$B$2:$AL$55, 29, FALSE), E523=3, VLOOKUP(H523, [1]Wage_Info!$B$2:$AL$55, 30, FALSE), E523=4, VLOOKUP(H523, [1]Wage_Info!$B$2:$AL$55, 31, FALSE)), C523=2017, _xlfn.IFS(E523=1, VLOOKUP(H523, [1]Wage_Info!$B$2:$AL$55, 32, FALSE), E523=2, VLOOKUP(H523, [1]Wage_Info!$B$2:$AL$55, 33, FALSE), E523=3, VLOOKUP(H523, [1]Wage_Info!$B$2:$AL$55, 34, FALSE), E523=4, VLOOKUP(H523, [1]Wage_Info!$B$2:$AL$55, 35, FALSE)), C523 = 2018, _xlfn.IFS(E523=1, VLOOKUP(H523, [1]Wage_Info!$B$2:$AL$55, 36, FALSE), E523=2, VLOOKUP(H523, [1]Wage_Info!$B$2:$AL$55, 37, FALSE)))</f>
        <v>6774577155</v>
      </c>
      <c r="AA523" s="4">
        <f t="shared" si="68"/>
        <v>8.17795040670697E-3</v>
      </c>
      <c r="AB523">
        <f>[1]Key!C523</f>
        <v>1</v>
      </c>
      <c r="AC523">
        <f t="shared" si="69"/>
        <v>0</v>
      </c>
      <c r="AD523">
        <f t="shared" si="70"/>
        <v>0</v>
      </c>
      <c r="AE523">
        <f t="shared" si="71"/>
        <v>0</v>
      </c>
      <c r="AF523">
        <f>[1]Key!D523</f>
        <v>0</v>
      </c>
    </row>
    <row r="524" spans="1:32" x14ac:dyDescent="0.3">
      <c r="A524">
        <v>523</v>
      </c>
      <c r="B524">
        <v>67</v>
      </c>
      <c r="C524">
        <v>2017</v>
      </c>
      <c r="D524">
        <v>7</v>
      </c>
      <c r="E524">
        <f t="shared" si="64"/>
        <v>3</v>
      </c>
      <c r="F524">
        <v>2018</v>
      </c>
      <c r="G524" t="s">
        <v>62</v>
      </c>
      <c r="H524" s="1">
        <f>VALUE(IF(G524="foreign",53,SUBSTITUTE(G524,G524,VLOOKUP(G524,[1]Key!$G$2:$H$55,2,))))</f>
        <v>53</v>
      </c>
      <c r="I524" t="s">
        <v>62</v>
      </c>
      <c r="J524">
        <f>VALUE(_xlfn.IFS(I524="foreign",53,I524="fictional",54, I524="unspecified", 55, NOT(OR(I524="foreign",I524="fictional")),SUBSTITUTE(I524,I524,VLOOKUP(I524,[1]Key!$G$2:$H$55,2,))))</f>
        <v>53</v>
      </c>
      <c r="K524">
        <f t="shared" si="65"/>
        <v>1</v>
      </c>
      <c r="L524">
        <f>VLOOKUP(H524, [1]Key!$H$2:$K$54, 2)</f>
        <v>0</v>
      </c>
      <c r="M524">
        <f>VLOOKUP(J524, [1]Key!$H$2:$K$54, 2)</f>
        <v>0</v>
      </c>
      <c r="N524">
        <f>VLOOKUP("*"&amp;G524&amp;"*",[1]Key!$N$2:$O$6,2,FALSE)</f>
        <v>0</v>
      </c>
      <c r="O524">
        <f>VLOOKUP("*"&amp;G524&amp;"*",[1]Key!$R$2:$S$11,2,FALSE)</f>
        <v>0</v>
      </c>
      <c r="P524">
        <v>3042</v>
      </c>
      <c r="Q524" s="2">
        <v>30000000</v>
      </c>
      <c r="R524" t="s">
        <v>37</v>
      </c>
      <c r="S524">
        <f>VLOOKUP(R524, [1]Key!$U$2:$V$31, 2, FALSE)</f>
        <v>3</v>
      </c>
      <c r="T524">
        <f t="shared" si="66"/>
        <v>0</v>
      </c>
      <c r="U524">
        <f>_xlfn.IFS(C524=2018, VLOOKUP(H524, '[1]State Pop'!$B$2:$G$55,6),C524=2017, VLOOKUP(H524, '[1]State Pop'!$B$2:$F$55,5),C524=2016, VLOOKUP(H524, '[1]State Pop'!$B$2:$F$55,4), C524=2015, VLOOKUP(H524, '[1]State Pop'!$B$2:$F$55,3), C524=2014, VLOOKUP(H524, '[1]State Pop'!$B$2:$F$55,2))</f>
        <v>0</v>
      </c>
      <c r="V524">
        <f>_xlfn.IFS(C524=2014,_xlfn.IFS(D524=1,VLOOKUP(H524,[1]Film_Workers!$B$2:$BD$55,2,FALSE),D524=2,VLOOKUP(H524,[1]Film_Workers!$B$2:$BD$55,3,FALSE),D524=3,VLOOKUP(H524,[1]Film_Workers!$B$2:$BD$55,4,FALSE),D524=4,VLOOKUP(H524,[1]Film_Workers!$B$2:$BD$55,5,FALSE),D524=5,VLOOKUP(H524,[1]Film_Workers!$B$2:$BD$55,6,FALSE),D524=6,VLOOKUP(H524,[1]Film_Workers!$B$2:$BD$55,7,FALSE),D524=7,VLOOKUP(H524,[1]Film_Workers!$B$2:$BD$55,8,FALSE),D524=8,VLOOKUP(H524,[1]Film_Workers!$B$2:$BD$55,9,FALSE),D524=9,VLOOKUP(H524,[1]Film_Workers!$B$2:$BD$55,10,FALSE),D524=10,VLOOKUP(H524,[1]Film_Workers!$B$2:$BD$55,11,FALSE),D524=11,VLOOKUP(H524,[1]Film_Workers!$B$2:$BD$55,12,FALSE),D524=12,VLOOKUP(H524,[1]Film_Workers!$B$2:$BD$55,13,FALSE)),C524=2015,_xlfn.IFS(D524=1,VLOOKUP(H524,[1]Film_Workers!$B$2:$BD$55,14,FALSE),D524=2,VLOOKUP(H524,[1]Film_Workers!$B$2:$BD$55,15,FALSE),D524=3,VLOOKUP(H524,[1]Film_Workers!$B$2:$BD$55,16,FALSE),D524=4,VLOOKUP(H524,[1]Film_Workers!$B$2:$BD$55,17,FALSE),D524=5,VLOOKUP(H524,[1]Film_Workers!$B$2:$BD$55,18,FALSE),D524=6,VLOOKUP(H524,[1]Film_Workers!$B$2:$BD$55,19,FALSE),D524=7,VLOOKUP(H524,[1]Film_Workers!$B$2:$BD$55,20,FALSE),D524=8,VLOOKUP(H524,[1]Film_Workers!$B$2:$BD$55,21,FALSE),D524=9,VLOOKUP(H524,[1]Film_Workers!$B$2:$BD$55,22,FALSE),D524=10,VLOOKUP(H524,[1]Film_Workers!$B$2:$BD$55,23,FALSE),D524=11,VLOOKUP(H524,[1]Film_Workers!$B$2:$BD$55,24,FALSE),D524=12,VLOOKUP(H524,[1]Film_Workers!$B$2:$BD$55,25,FALSE)),C524=2016,_xlfn.IFS(D524=1,VLOOKUP(H524,[1]Film_Workers!$B$2:$BD$55,26,FALSE),D524=2,VLOOKUP(H524,[1]Film_Workers!$B$2:$BD$55,27,FALSE),D524=3,VLOOKUP(H524,[1]Film_Workers!$B$2:$BD$55,28,FALSE),D524=4,VLOOKUP(H524,[1]Film_Workers!$B$2:$BD$55,29,FALSE),D524=5,VLOOKUP(H524,[1]Film_Workers!$B$2:$BD$55,30,FALSE),D524=6,VLOOKUP(H524,[1]Film_Workers!$B$2:$BD$55,31,FALSE),D524=7,VLOOKUP(H524,[1]Film_Workers!$B$2:$BD$55,32,FALSE),D524=8,VLOOKUP(H524,[1]Film_Workers!$B$2:$BD$55,33,FALSE),D524=9,VLOOKUP(H524,[1]Film_Workers!$B$2:$BD$55,34,FALSE),D524=10,VLOOKUP(H524,[1]Film_Workers!$B$2:$BD$55,35,FALSE),D524=11,VLOOKUP(H524,[1]Film_Workers!$B$2:$BD$55,36,FALSE),D524=12,VLOOKUP(H524,[1]Film_Workers!$B$2:$BD$55,37,FALSE)),C524=2017,_xlfn.IFS(D524=1,VLOOKUP(H524,[1]Film_Workers!$B$2:$BD$55,38,FALSE),D524=2,VLOOKUP(H524,[1]Film_Workers!$B$2:$BD$55,39,FALSE),D524=3,VLOOKUP(H524,[1]Film_Workers!$B$2:$BD$55,40,FALSE),D524=4,VLOOKUP(H524,[1]Film_Workers!$B$2:$BD$55,41,FALSE),D524=5,VLOOKUP(H524,[1]Film_Workers!$B$2:$BD$55,42,FALSE),D524=6,VLOOKUP(H524,[1]Film_Workers!$B$2:$BD$55,43,FALSE),D524=7,VLOOKUP(H524,[1]Film_Workers!$B$2:$BD$55,43,FALSE),D524=8,VLOOKUP(H524,[1]Film_Workers!$B$2:$BD$55,44,FALSE),D524=9,VLOOKUP(H524,[1]Film_Workers!$B$2:$BD$55,45,FALSE),D524=10,VLOOKUP(H524,[1]Film_Workers!$B$2:$BD$55,46,FALSE),D524=11,VLOOKUP(H524,[1]Film_Workers!$B$2:$BD$55,47,FALSE),D524=12,VLOOKUP(H524,[1]Film_Workers!$B$2:$BD$55,48)),C524=2018,_xlfn.IFS(D524=1,VLOOKUP(H524,[1]Film_Workers!$B$2:$BD$55,49,FALSE),D524=2,VLOOKUP(H524,[1]Film_Workers!$B$2:$BD$55,50,FALSE),D524=3,VLOOKUP(H524,[1]Film_Workers!$B$2:$BD$55,51,FALSE),D524=4,VLOOKUP(H524,[1]Film_Workers!$B$2:$BD$55,52,FALSE),D524=5,VLOOKUP(H524,[1]Film_Workers!$B$2:$BD$55,53,FALSE),D524=6,VLOOKUP(H524,[1]Film_Workers!$B$2:$BD$55,54)))</f>
        <v>0</v>
      </c>
      <c r="W524">
        <f>_xlfn.IFS(C524=2014,_xlfn.IFS(D524=1,VLOOKUP(H524,[1]Priv_Workers!$B$2:$BD$55,2,FALSE),D524=2,VLOOKUP(H524,[1]Priv_Workers!$B$2:$BD$55,3,FALSE),D524=3,VLOOKUP(H524,[1]Priv_Workers!$B$2:$BD$55,4,FALSE),D524=4,VLOOKUP(H524,[1]Priv_Workers!$B$2:$BD$55,5,FALSE),D524=5,VLOOKUP(H524,[1]Priv_Workers!$B$2:$BD$55,6,FALSE),D524=6,VLOOKUP(H524,[1]Priv_Workers!$B$2:$BD$55,7,FALSE),D524=7,VLOOKUP(H524,[1]Priv_Workers!$B$2:$BD$55,8,FALSE),D524=8,VLOOKUP(H524,[1]Priv_Workers!$B$2:$BD$55,9,FALSE),D524=9,VLOOKUP(H524,[1]Priv_Workers!$B$2:$BD$55,10,FALSE),D524=10,VLOOKUP(H524,[1]Priv_Workers!$B$2:$BD$55,11,FALSE),D524=11,VLOOKUP(H524,[1]Priv_Workers!$B$2:$BD$55,12,FALSE),D524=12,VLOOKUP(H524,[1]Priv_Workers!$B$2:$BD$55,13,FALSE)),C524=2015,_xlfn.IFS(D524=1,VLOOKUP(H524,[1]Priv_Workers!$B$2:$BD$55,14,FALSE),D524=2,VLOOKUP(H524,[1]Priv_Workers!$B$2:$BD$55,15,FALSE),D524=3,VLOOKUP(H524,[1]Priv_Workers!$B$2:$BD$55,16,FALSE),D524=4,VLOOKUP(H524,[1]Priv_Workers!$B$2:$BD$55,17,FALSE),D524=5,VLOOKUP(H524,[1]Priv_Workers!$B$2:$BD$55,18,FALSE),D524=6,VLOOKUP(H524,[1]Priv_Workers!$B$2:$BD$55,19,FALSE),D524=7,VLOOKUP(H524,[1]Priv_Workers!$B$2:$BD$55,20,FALSE),D524=8,VLOOKUP(H524,[1]Priv_Workers!$B$2:$BD$55,21,FALSE),D524=9,VLOOKUP(H524,[1]Priv_Workers!$B$2:$BD$55,22,FALSE),D524=10,VLOOKUP(H524,[1]Priv_Workers!$B$2:$BD$55,23,FALSE),D524=11,VLOOKUP(H524,[1]Priv_Workers!$B$2:$BD$55,24,FALSE),D524=12,VLOOKUP(H524,[1]Priv_Workers!$B$2:$BD$55,25,FALSE)),C524=2016,_xlfn.IFS(D524=1,VLOOKUP(H524,[1]Priv_Workers!$B$2:$BD$55,26,FALSE),D524=2,VLOOKUP(H524,[1]Priv_Workers!$B$2:$BD$55,27,FALSE),D524=3,VLOOKUP(H524,[1]Priv_Workers!$B$2:$BD$55,28,FALSE),D524=4,VLOOKUP(H524,[1]Priv_Workers!$B$2:$BD$55,29,FALSE),D524=5,VLOOKUP(H524,[1]Priv_Workers!$B$2:$BD$55,30,FALSE),D524=6,VLOOKUP(H524,[1]Priv_Workers!$B$2:$BD$55,31,FALSE),D524=7,VLOOKUP(H524,[1]Priv_Workers!$B$2:$BD$55,32,FALSE),D524=8,VLOOKUP(H524,[1]Priv_Workers!$B$2:$BD$55,33,FALSE),D524=9,VLOOKUP(H524,[1]Priv_Workers!$B$2:$BD$55,34,FALSE),D524=10,VLOOKUP(H524,[1]Priv_Workers!$B$2:$BD$55,35,FALSE),D524=11,VLOOKUP(H524,[1]Priv_Workers!$B$2:$BD$55,36,FALSE),D524=12,VLOOKUP(H524,[1]Priv_Workers!$B$2:$BD$55,37,FALSE)),C524=2017,_xlfn.IFS(D524=1,VLOOKUP(H524,[1]Priv_Workers!$B$2:$BD$55,38,FALSE),D524=2,VLOOKUP(H524,[1]Priv_Workers!$B$2:$BD$55,39,FALSE),D524=3,VLOOKUP(H524,[1]Priv_Workers!$B$2:$BD$55,40,FALSE),D524=4,VLOOKUP(H524,[1]Priv_Workers!$B$2:$BD$55,41,FALSE),D524=5,VLOOKUP(H524,[1]Priv_Workers!$B$2:$BD$55,42,FALSE),D524=6,VLOOKUP(H524,[1]Priv_Workers!$B$2:$BD$55,43,FALSE),D524=7,VLOOKUP(H524,[1]Priv_Workers!$B$2:$BD$55,43,FALSE),D524=8,VLOOKUP(H524,[1]Priv_Workers!$B$2:$BD$55,44,FALSE),D524=9,VLOOKUP(H524,[1]Priv_Workers!$B$2:$BD$55,45,FALSE),D524=10,VLOOKUP(H524,[1]Priv_Workers!$B$2:$BD$55,46,FALSE),D524=11,VLOOKUP(H524,[1]Priv_Workers!$B$2:$BD$55,47,FALSE),D524=12,VLOOKUP(H524,[1]Priv_Workers!$B$2:$BD$55,48)),C524=2018,_xlfn.IFS(D524=1,VLOOKUP(H524,[1]Priv_Workers!$B$2:$BD$55,49,FALSE),D524=2,VLOOKUP(H524,[1]Priv_Workers!$B$2:$BD$55,50,FALSE),D524=3,VLOOKUP(H524,[1]Priv_Workers!$B$2:$BD$55,51,FALSE),D524=4,VLOOKUP(H524,[1]Priv_Workers!$B$2:$BD$55,52,FALSE),D524=5,VLOOKUP(H524,[1]Priv_Workers!$B$2:$BD$55,53,FALSE),D524=6,VLOOKUP(H524,[1]Priv_Workers!$B$2:$BD$55,54)))</f>
        <v>0</v>
      </c>
      <c r="X524" s="3" t="e">
        <f t="shared" si="67"/>
        <v>#DIV/0!</v>
      </c>
      <c r="Y524" s="2">
        <f>_xlfn.IFS(C524=2014, _xlfn.IFS(E524=1, VLOOKUP(H524, [1]Wage_Info!$B$2:$AH$55, 2, FALSE), E524=2, VLOOKUP(H524, [1]Wage_Info!$B$2:$AH$55, 3, FALSE), E524=3, VLOOKUP(H524, [1]Wage_Info!$B$2:$AH$55, 4, FALSE), E524=4, VLOOKUP(H524, [1]Wage_Info!$B$2:$AH$55, 5, FALSE)), C524=2015, _xlfn.IFS(E524=1, VLOOKUP(H524, [1]Wage_Info!$B$2:$AH$55, 6, FALSE), E524=2, VLOOKUP(H524, [1]Wage_Info!$B$2:$AH$55, 7, FALSE), E524=3, VLOOKUP(H524, [1]Wage_Info!$B$2:$AH$55, 8, FALSE), E524=4, VLOOKUP(H524, [1]Wage_Info!$B$2:$AH$55, 9, FALSE)), C524=2016, _xlfn.IFS(E524=1, VLOOKUP(H524, [1]Wage_Info!$B$2:$AH$55, 10, FALSE), E524=2, VLOOKUP(H524, [1]Wage_Info!$B$2:$AH$55, 11, FALSE), E524=3, VLOOKUP(H524, [1]Wage_Info!$B$2:$AH$55, 12, FALSE), E524=4, VLOOKUP(H524, [1]Wage_Info!$B$2:$AH$55, 13, FALSE)), C524=2017, _xlfn.IFS(E524=1, VLOOKUP(H524, [1]Wage_Info!$B$2:$AH$55, 14, FALSE), E524=2, VLOOKUP(H524, [1]Wage_Info!$B$2:$AH$55, 15, FALSE), E524=3, VLOOKUP(H524, [1]Wage_Info!$B$2:$AH$55, 16, FALSE), E524=4, VLOOKUP(H524, [1]Wage_Info!$B$2:$AH$55, 17, FALSE)), C524 = 2018, _xlfn.IFS(E524=1, VLOOKUP(H524, [1]Wage_Info!$B$2:$AH$55, 18, FALSE), E524=3, VLOOKUP(H524, [1]Wage_Info!$B$2:$AH$55, 19, FALSE)))</f>
        <v>0</v>
      </c>
      <c r="Z524" s="2">
        <f>_xlfn.IFS(C524=2014, _xlfn.IFS(E524=1, VLOOKUP(H524, [1]Wage_Info!$B$2:$AL$55, 20, FALSE), E524=2, VLOOKUP(H524, [1]Wage_Info!$B$2:$AL$55, 21, FALSE), E524=3, VLOOKUP(H524, [1]Wage_Info!$B$2:$AL$55, 22, FALSE), E524=4, VLOOKUP(H524, [1]Wage_Info!$B$2:$AL$55, 23, FALSE)), C524=2015, _xlfn.IFS(E524=1, VLOOKUP(H524, [1]Wage_Info!$B$2:$AL$55, 24, FALSE), E524=2, VLOOKUP(H524, [1]Wage_Info!$B$2:$AL$55, 25, FALSE), E524=3, VLOOKUP(H524, [1]Wage_Info!$B$2:$AL$55, 26, FALSE), E524=4, VLOOKUP(H524, [1]Wage_Info!$B$2:$AL$55, 27, FALSE)), C524=2016, _xlfn.IFS(E524=1, VLOOKUP(H524, [1]Wage_Info!$B$2:$AL$55, 28, FALSE), E524=2, VLOOKUP(H524, [1]Wage_Info!$B$2:$AL$55, 29, FALSE), E524=3, VLOOKUP(H524, [1]Wage_Info!$B$2:$AL$55, 30, FALSE), E524=4, VLOOKUP(H524, [1]Wage_Info!$B$2:$AL$55, 31, FALSE)), C524=2017, _xlfn.IFS(E524=1, VLOOKUP(H524, [1]Wage_Info!$B$2:$AL$55, 32, FALSE), E524=2, VLOOKUP(H524, [1]Wage_Info!$B$2:$AL$55, 33, FALSE), E524=3, VLOOKUP(H524, [1]Wage_Info!$B$2:$AL$55, 34, FALSE), E524=4, VLOOKUP(H524, [1]Wage_Info!$B$2:$AL$55, 35, FALSE)), C524 = 2018, _xlfn.IFS(E524=1, VLOOKUP(H524, [1]Wage_Info!$B$2:$AL$55, 36, FALSE), E524=2, VLOOKUP(H524, [1]Wage_Info!$B$2:$AL$55, 37, FALSE)))</f>
        <v>0</v>
      </c>
      <c r="AA524" s="4" t="e">
        <f t="shared" si="68"/>
        <v>#DIV/0!</v>
      </c>
      <c r="AB524">
        <f>[1]Key!C524</f>
        <v>1</v>
      </c>
      <c r="AC524">
        <f t="shared" si="69"/>
        <v>0</v>
      </c>
      <c r="AD524">
        <f t="shared" si="70"/>
        <v>0</v>
      </c>
      <c r="AE524">
        <f t="shared" si="71"/>
        <v>0</v>
      </c>
      <c r="AF524">
        <f>[1]Key!D524</f>
        <v>0</v>
      </c>
    </row>
    <row r="525" spans="1:32" x14ac:dyDescent="0.3">
      <c r="A525">
        <v>524</v>
      </c>
      <c r="B525">
        <v>68</v>
      </c>
      <c r="C525">
        <v>2017</v>
      </c>
      <c r="D525">
        <v>9</v>
      </c>
      <c r="E525">
        <f t="shared" si="64"/>
        <v>3</v>
      </c>
      <c r="F525">
        <v>2018</v>
      </c>
      <c r="G525" t="s">
        <v>64</v>
      </c>
      <c r="H525" s="1">
        <f>VALUE(IF(G525="foreign",53,SUBSTITUTE(G525,G525,VLOOKUP(G525,[1]Key!$G$2:$H$55,2,))))</f>
        <v>33</v>
      </c>
      <c r="I525" t="s">
        <v>64</v>
      </c>
      <c r="J525">
        <f>VALUE(_xlfn.IFS(I525="foreign",53,I525="fictional",54, I525="unspecified", 55, NOT(OR(I525="foreign",I525="fictional")),SUBSTITUTE(I525,I525,VLOOKUP(I525,[1]Key!$G$2:$H$55,2,))))</f>
        <v>33</v>
      </c>
      <c r="K525">
        <f t="shared" si="65"/>
        <v>1</v>
      </c>
      <c r="L525">
        <f>VLOOKUP(H525, [1]Key!$H$2:$K$54, 2)</f>
        <v>3</v>
      </c>
      <c r="M525">
        <f>VLOOKUP(J525, [1]Key!$H$2:$K$54, 2)</f>
        <v>3</v>
      </c>
      <c r="N525">
        <f>VLOOKUP("*"&amp;G525&amp;"*",[1]Key!$N$2:$O$6,2,FALSE)</f>
        <v>2</v>
      </c>
      <c r="O525">
        <f>VLOOKUP("*"&amp;G525&amp;"*",[1]Key!$R$2:$S$11,2,FALSE)</f>
        <v>3</v>
      </c>
      <c r="P525">
        <v>3038</v>
      </c>
      <c r="Q525" s="2">
        <v>13000000</v>
      </c>
      <c r="R525" t="s">
        <v>33</v>
      </c>
      <c r="S525">
        <f>VLOOKUP(R525, [1]Key!$U$2:$V$31, 2, FALSE)</f>
        <v>1</v>
      </c>
      <c r="T525">
        <f t="shared" si="66"/>
        <v>0</v>
      </c>
      <c r="U525">
        <f>_xlfn.IFS(C525=2018, VLOOKUP(H525, '[1]State Pop'!$B$2:$G$55,6),C525=2017, VLOOKUP(H525, '[1]State Pop'!$B$2:$F$55,5),C525=2016, VLOOKUP(H525, '[1]State Pop'!$B$2:$F$55,4), C525=2015, VLOOKUP(H525, '[1]State Pop'!$B$2:$F$55,3), C525=2014, VLOOKUP(H525, '[1]State Pop'!$B$2:$F$55,2))</f>
        <v>19849399</v>
      </c>
      <c r="V525">
        <f>_xlfn.IFS(C525=2014,_xlfn.IFS(D525=1,VLOOKUP(H525,[1]Film_Workers!$B$2:$BD$55,2,FALSE),D525=2,VLOOKUP(H525,[1]Film_Workers!$B$2:$BD$55,3,FALSE),D525=3,VLOOKUP(H525,[1]Film_Workers!$B$2:$BD$55,4,FALSE),D525=4,VLOOKUP(H525,[1]Film_Workers!$B$2:$BD$55,5,FALSE),D525=5,VLOOKUP(H525,[1]Film_Workers!$B$2:$BD$55,6,FALSE),D525=6,VLOOKUP(H525,[1]Film_Workers!$B$2:$BD$55,7,FALSE),D525=7,VLOOKUP(H525,[1]Film_Workers!$B$2:$BD$55,8,FALSE),D525=8,VLOOKUP(H525,[1]Film_Workers!$B$2:$BD$55,9,FALSE),D525=9,VLOOKUP(H525,[1]Film_Workers!$B$2:$BD$55,10,FALSE),D525=10,VLOOKUP(H525,[1]Film_Workers!$B$2:$BD$55,11,FALSE),D525=11,VLOOKUP(H525,[1]Film_Workers!$B$2:$BD$55,12,FALSE),D525=12,VLOOKUP(H525,[1]Film_Workers!$B$2:$BD$55,13,FALSE)),C525=2015,_xlfn.IFS(D525=1,VLOOKUP(H525,[1]Film_Workers!$B$2:$BD$55,14,FALSE),D525=2,VLOOKUP(H525,[1]Film_Workers!$B$2:$BD$55,15,FALSE),D525=3,VLOOKUP(H525,[1]Film_Workers!$B$2:$BD$55,16,FALSE),D525=4,VLOOKUP(H525,[1]Film_Workers!$B$2:$BD$55,17,FALSE),D525=5,VLOOKUP(H525,[1]Film_Workers!$B$2:$BD$55,18,FALSE),D525=6,VLOOKUP(H525,[1]Film_Workers!$B$2:$BD$55,19,FALSE),D525=7,VLOOKUP(H525,[1]Film_Workers!$B$2:$BD$55,20,FALSE),D525=8,VLOOKUP(H525,[1]Film_Workers!$B$2:$BD$55,21,FALSE),D525=9,VLOOKUP(H525,[1]Film_Workers!$B$2:$BD$55,22,FALSE),D525=10,VLOOKUP(H525,[1]Film_Workers!$B$2:$BD$55,23,FALSE),D525=11,VLOOKUP(H525,[1]Film_Workers!$B$2:$BD$55,24,FALSE),D525=12,VLOOKUP(H525,[1]Film_Workers!$B$2:$BD$55,25,FALSE)),C525=2016,_xlfn.IFS(D525=1,VLOOKUP(H525,[1]Film_Workers!$B$2:$BD$55,26,FALSE),D525=2,VLOOKUP(H525,[1]Film_Workers!$B$2:$BD$55,27,FALSE),D525=3,VLOOKUP(H525,[1]Film_Workers!$B$2:$BD$55,28,FALSE),D525=4,VLOOKUP(H525,[1]Film_Workers!$B$2:$BD$55,29,FALSE),D525=5,VLOOKUP(H525,[1]Film_Workers!$B$2:$BD$55,30,FALSE),D525=6,VLOOKUP(H525,[1]Film_Workers!$B$2:$BD$55,31,FALSE),D525=7,VLOOKUP(H525,[1]Film_Workers!$B$2:$BD$55,32,FALSE),D525=8,VLOOKUP(H525,[1]Film_Workers!$B$2:$BD$55,33,FALSE),D525=9,VLOOKUP(H525,[1]Film_Workers!$B$2:$BD$55,34,FALSE),D525=10,VLOOKUP(H525,[1]Film_Workers!$B$2:$BD$55,35,FALSE),D525=11,VLOOKUP(H525,[1]Film_Workers!$B$2:$BD$55,36,FALSE),D525=12,VLOOKUP(H525,[1]Film_Workers!$B$2:$BD$55,37,FALSE)),C525=2017,_xlfn.IFS(D525=1,VLOOKUP(H525,[1]Film_Workers!$B$2:$BD$55,38,FALSE),D525=2,VLOOKUP(H525,[1]Film_Workers!$B$2:$BD$55,39,FALSE),D525=3,VLOOKUP(H525,[1]Film_Workers!$B$2:$BD$55,40,FALSE),D525=4,VLOOKUP(H525,[1]Film_Workers!$B$2:$BD$55,41,FALSE),D525=5,VLOOKUP(H525,[1]Film_Workers!$B$2:$BD$55,42,FALSE),D525=6,VLOOKUP(H525,[1]Film_Workers!$B$2:$BD$55,43,FALSE),D525=7,VLOOKUP(H525,[1]Film_Workers!$B$2:$BD$55,43,FALSE),D525=8,VLOOKUP(H525,[1]Film_Workers!$B$2:$BD$55,44,FALSE),D525=9,VLOOKUP(H525,[1]Film_Workers!$B$2:$BD$55,45,FALSE),D525=10,VLOOKUP(H525,[1]Film_Workers!$B$2:$BD$55,46,FALSE),D525=11,VLOOKUP(H525,[1]Film_Workers!$B$2:$BD$55,47,FALSE),D525=12,VLOOKUP(H525,[1]Film_Workers!$B$2:$BD$55,48)),C525=2018,_xlfn.IFS(D525=1,VLOOKUP(H525,[1]Film_Workers!$B$2:$BD$55,49,FALSE),D525=2,VLOOKUP(H525,[1]Film_Workers!$B$2:$BD$55,50,FALSE),D525=3,VLOOKUP(H525,[1]Film_Workers!$B$2:$BD$55,51,FALSE),D525=4,VLOOKUP(H525,[1]Film_Workers!$B$2:$BD$55,52,FALSE),D525=5,VLOOKUP(H525,[1]Film_Workers!$B$2:$BD$55,53,FALSE),D525=6,VLOOKUP(H525,[1]Film_Workers!$B$2:$BD$55,54)))</f>
        <v>50038</v>
      </c>
      <c r="W525">
        <f>_xlfn.IFS(C525=2014,_xlfn.IFS(D525=1,VLOOKUP(H525,[1]Priv_Workers!$B$2:$BD$55,2,FALSE),D525=2,VLOOKUP(H525,[1]Priv_Workers!$B$2:$BD$55,3,FALSE),D525=3,VLOOKUP(H525,[1]Priv_Workers!$B$2:$BD$55,4,FALSE),D525=4,VLOOKUP(H525,[1]Priv_Workers!$B$2:$BD$55,5,FALSE),D525=5,VLOOKUP(H525,[1]Priv_Workers!$B$2:$BD$55,6,FALSE),D525=6,VLOOKUP(H525,[1]Priv_Workers!$B$2:$BD$55,7,FALSE),D525=7,VLOOKUP(H525,[1]Priv_Workers!$B$2:$BD$55,8,FALSE),D525=8,VLOOKUP(H525,[1]Priv_Workers!$B$2:$BD$55,9,FALSE),D525=9,VLOOKUP(H525,[1]Priv_Workers!$B$2:$BD$55,10,FALSE),D525=10,VLOOKUP(H525,[1]Priv_Workers!$B$2:$BD$55,11,FALSE),D525=11,VLOOKUP(H525,[1]Priv_Workers!$B$2:$BD$55,12,FALSE),D525=12,VLOOKUP(H525,[1]Priv_Workers!$B$2:$BD$55,13,FALSE)),C525=2015,_xlfn.IFS(D525=1,VLOOKUP(H525,[1]Priv_Workers!$B$2:$BD$55,14,FALSE),D525=2,VLOOKUP(H525,[1]Priv_Workers!$B$2:$BD$55,15,FALSE),D525=3,VLOOKUP(H525,[1]Priv_Workers!$B$2:$BD$55,16,FALSE),D525=4,VLOOKUP(H525,[1]Priv_Workers!$B$2:$BD$55,17,FALSE),D525=5,VLOOKUP(H525,[1]Priv_Workers!$B$2:$BD$55,18,FALSE),D525=6,VLOOKUP(H525,[1]Priv_Workers!$B$2:$BD$55,19,FALSE),D525=7,VLOOKUP(H525,[1]Priv_Workers!$B$2:$BD$55,20,FALSE),D525=8,VLOOKUP(H525,[1]Priv_Workers!$B$2:$BD$55,21,FALSE),D525=9,VLOOKUP(H525,[1]Priv_Workers!$B$2:$BD$55,22,FALSE),D525=10,VLOOKUP(H525,[1]Priv_Workers!$B$2:$BD$55,23,FALSE),D525=11,VLOOKUP(H525,[1]Priv_Workers!$B$2:$BD$55,24,FALSE),D525=12,VLOOKUP(H525,[1]Priv_Workers!$B$2:$BD$55,25,FALSE)),C525=2016,_xlfn.IFS(D525=1,VLOOKUP(H525,[1]Priv_Workers!$B$2:$BD$55,26,FALSE),D525=2,VLOOKUP(H525,[1]Priv_Workers!$B$2:$BD$55,27,FALSE),D525=3,VLOOKUP(H525,[1]Priv_Workers!$B$2:$BD$55,28,FALSE),D525=4,VLOOKUP(H525,[1]Priv_Workers!$B$2:$BD$55,29,FALSE),D525=5,VLOOKUP(H525,[1]Priv_Workers!$B$2:$BD$55,30,FALSE),D525=6,VLOOKUP(H525,[1]Priv_Workers!$B$2:$BD$55,31,FALSE),D525=7,VLOOKUP(H525,[1]Priv_Workers!$B$2:$BD$55,32,FALSE),D525=8,VLOOKUP(H525,[1]Priv_Workers!$B$2:$BD$55,33,FALSE),D525=9,VLOOKUP(H525,[1]Priv_Workers!$B$2:$BD$55,34,FALSE),D525=10,VLOOKUP(H525,[1]Priv_Workers!$B$2:$BD$55,35,FALSE),D525=11,VLOOKUP(H525,[1]Priv_Workers!$B$2:$BD$55,36,FALSE),D525=12,VLOOKUP(H525,[1]Priv_Workers!$B$2:$BD$55,37,FALSE)),C525=2017,_xlfn.IFS(D525=1,VLOOKUP(H525,[1]Priv_Workers!$B$2:$BD$55,38,FALSE),D525=2,VLOOKUP(H525,[1]Priv_Workers!$B$2:$BD$55,39,FALSE),D525=3,VLOOKUP(H525,[1]Priv_Workers!$B$2:$BD$55,40,FALSE),D525=4,VLOOKUP(H525,[1]Priv_Workers!$B$2:$BD$55,41,FALSE),D525=5,VLOOKUP(H525,[1]Priv_Workers!$B$2:$BD$55,42,FALSE),D525=6,VLOOKUP(H525,[1]Priv_Workers!$B$2:$BD$55,43,FALSE),D525=7,VLOOKUP(H525,[1]Priv_Workers!$B$2:$BD$55,43,FALSE),D525=8,VLOOKUP(H525,[1]Priv_Workers!$B$2:$BD$55,44,FALSE),D525=9,VLOOKUP(H525,[1]Priv_Workers!$B$2:$BD$55,45,FALSE),D525=10,VLOOKUP(H525,[1]Priv_Workers!$B$2:$BD$55,46,FALSE),D525=11,VLOOKUP(H525,[1]Priv_Workers!$B$2:$BD$55,47,FALSE),D525=12,VLOOKUP(H525,[1]Priv_Workers!$B$2:$BD$55,48)),C525=2018,_xlfn.IFS(D525=1,VLOOKUP(H525,[1]Priv_Workers!$B$2:$BD$55,49,FALSE),D525=2,VLOOKUP(H525,[1]Priv_Workers!$B$2:$BD$55,50,FALSE),D525=3,VLOOKUP(H525,[1]Priv_Workers!$B$2:$BD$55,51,FALSE),D525=4,VLOOKUP(H525,[1]Priv_Workers!$B$2:$BD$55,52,FALSE),D525=5,VLOOKUP(H525,[1]Priv_Workers!$B$2:$BD$55,53,FALSE),D525=6,VLOOKUP(H525,[1]Priv_Workers!$B$2:$BD$55,54)))</f>
        <v>7959445</v>
      </c>
      <c r="X525" s="3">
        <f t="shared" si="67"/>
        <v>6.2866192303609111E-3</v>
      </c>
      <c r="Y525" s="2">
        <f>_xlfn.IFS(C525=2014, _xlfn.IFS(E525=1, VLOOKUP(H525, [1]Wage_Info!$B$2:$AH$55, 2, FALSE), E525=2, VLOOKUP(H525, [1]Wage_Info!$B$2:$AH$55, 3, FALSE), E525=3, VLOOKUP(H525, [1]Wage_Info!$B$2:$AH$55, 4, FALSE), E525=4, VLOOKUP(H525, [1]Wage_Info!$B$2:$AH$55, 5, FALSE)), C525=2015, _xlfn.IFS(E525=1, VLOOKUP(H525, [1]Wage_Info!$B$2:$AH$55, 6, FALSE), E525=2, VLOOKUP(H525, [1]Wage_Info!$B$2:$AH$55, 7, FALSE), E525=3, VLOOKUP(H525, [1]Wage_Info!$B$2:$AH$55, 8, FALSE), E525=4, VLOOKUP(H525, [1]Wage_Info!$B$2:$AH$55, 9, FALSE)), C525=2016, _xlfn.IFS(E525=1, VLOOKUP(H525, [1]Wage_Info!$B$2:$AH$55, 10, FALSE), E525=2, VLOOKUP(H525, [1]Wage_Info!$B$2:$AH$55, 11, FALSE), E525=3, VLOOKUP(H525, [1]Wage_Info!$B$2:$AH$55, 12, FALSE), E525=4, VLOOKUP(H525, [1]Wage_Info!$B$2:$AH$55, 13, FALSE)), C525=2017, _xlfn.IFS(E525=1, VLOOKUP(H525, [1]Wage_Info!$B$2:$AH$55, 14, FALSE), E525=2, VLOOKUP(H525, [1]Wage_Info!$B$2:$AH$55, 15, FALSE), E525=3, VLOOKUP(H525, [1]Wage_Info!$B$2:$AH$55, 16, FALSE), E525=4, VLOOKUP(H525, [1]Wage_Info!$B$2:$AH$55, 17, FALSE)), C525 = 2018, _xlfn.IFS(E525=1, VLOOKUP(H525, [1]Wage_Info!$B$2:$AH$55, 18, FALSE), E525=3, VLOOKUP(H525, [1]Wage_Info!$B$2:$AH$55, 19, FALSE)))</f>
        <v>1068775134</v>
      </c>
      <c r="Z525" s="2">
        <f>_xlfn.IFS(C525=2014, _xlfn.IFS(E525=1, VLOOKUP(H525, [1]Wage_Info!$B$2:$AL$55, 20, FALSE), E525=2, VLOOKUP(H525, [1]Wage_Info!$B$2:$AL$55, 21, FALSE), E525=3, VLOOKUP(H525, [1]Wage_Info!$B$2:$AL$55, 22, FALSE), E525=4, VLOOKUP(H525, [1]Wage_Info!$B$2:$AL$55, 23, FALSE)), C525=2015, _xlfn.IFS(E525=1, VLOOKUP(H525, [1]Wage_Info!$B$2:$AL$55, 24, FALSE), E525=2, VLOOKUP(H525, [1]Wage_Info!$B$2:$AL$55, 25, FALSE), E525=3, VLOOKUP(H525, [1]Wage_Info!$B$2:$AL$55, 26, FALSE), E525=4, VLOOKUP(H525, [1]Wage_Info!$B$2:$AL$55, 27, FALSE)), C525=2016, _xlfn.IFS(E525=1, VLOOKUP(H525, [1]Wage_Info!$B$2:$AL$55, 28, FALSE), E525=2, VLOOKUP(H525, [1]Wage_Info!$B$2:$AL$55, 29, FALSE), E525=3, VLOOKUP(H525, [1]Wage_Info!$B$2:$AL$55, 30, FALSE), E525=4, VLOOKUP(H525, [1]Wage_Info!$B$2:$AL$55, 31, FALSE)), C525=2017, _xlfn.IFS(E525=1, VLOOKUP(H525, [1]Wage_Info!$B$2:$AL$55, 32, FALSE), E525=2, VLOOKUP(H525, [1]Wage_Info!$B$2:$AL$55, 33, FALSE), E525=3, VLOOKUP(H525, [1]Wage_Info!$B$2:$AL$55, 34, FALSE), E525=4, VLOOKUP(H525, [1]Wage_Info!$B$2:$AL$55, 35, FALSE)), C525 = 2018, _xlfn.IFS(E525=1, VLOOKUP(H525, [1]Wage_Info!$B$2:$AL$55, 36, FALSE), E525=2, VLOOKUP(H525, [1]Wage_Info!$B$2:$AL$55, 37, FALSE)))</f>
        <v>127118346747</v>
      </c>
      <c r="AA525" s="4">
        <f t="shared" si="68"/>
        <v>8.4077173858086163E-3</v>
      </c>
      <c r="AB525">
        <f>[1]Key!C525</f>
        <v>1</v>
      </c>
      <c r="AC525">
        <f t="shared" si="69"/>
        <v>0</v>
      </c>
      <c r="AD525">
        <f t="shared" si="70"/>
        <v>1</v>
      </c>
      <c r="AE525">
        <f t="shared" si="71"/>
        <v>1</v>
      </c>
      <c r="AF525">
        <f>[1]Key!D525</f>
        <v>0</v>
      </c>
    </row>
    <row r="526" spans="1:32" x14ac:dyDescent="0.3">
      <c r="A526">
        <v>525</v>
      </c>
      <c r="B526">
        <v>69</v>
      </c>
      <c r="C526">
        <v>2017</v>
      </c>
      <c r="D526">
        <v>9</v>
      </c>
      <c r="E526">
        <f t="shared" si="64"/>
        <v>3</v>
      </c>
      <c r="F526">
        <v>2018</v>
      </c>
      <c r="G526" t="s">
        <v>65</v>
      </c>
      <c r="H526" s="1">
        <f>VALUE(IF(G526="foreign",53,SUBSTITUTE(G526,G526,VLOOKUP(G526,[1]Key!$G$2:$H$55,2,))))</f>
        <v>11</v>
      </c>
      <c r="I526" t="s">
        <v>47</v>
      </c>
      <c r="J526">
        <f>VALUE(_xlfn.IFS(I526="foreign",53,I526="fictional",54, I526="unspecified", 55, NOT(OR(I526="foreign",I526="fictional")),SUBSTITUTE(I526,I526,VLOOKUP(I526,[1]Key!$G$2:$H$55,2,))))</f>
        <v>55</v>
      </c>
      <c r="K526">
        <f t="shared" si="65"/>
        <v>0</v>
      </c>
      <c r="L526">
        <f>VLOOKUP(H526, [1]Key!$H$2:$K$54, 2)</f>
        <v>5</v>
      </c>
      <c r="M526">
        <f>VLOOKUP(J526, [1]Key!$H$2:$K$54, 2)</f>
        <v>0</v>
      </c>
      <c r="N526">
        <f>VLOOKUP("*"&amp;G526&amp;"*",[1]Key!$N$2:$O$6,2,FALSE)</f>
        <v>3</v>
      </c>
      <c r="O526">
        <f>VLOOKUP("*"&amp;G526&amp;"*",[1]Key!$R$2:$S$11,2,FALSE)</f>
        <v>7</v>
      </c>
      <c r="P526">
        <v>3019</v>
      </c>
      <c r="Q526" s="2">
        <v>29000000</v>
      </c>
      <c r="R526" t="s">
        <v>33</v>
      </c>
      <c r="S526">
        <f>VLOOKUP(R526, [1]Key!$U$2:$V$31, 2, FALSE)</f>
        <v>1</v>
      </c>
      <c r="T526">
        <f t="shared" si="66"/>
        <v>0</v>
      </c>
      <c r="U526">
        <f>_xlfn.IFS(C526=2018, VLOOKUP(H526, '[1]State Pop'!$B$2:$G$55,6),C526=2017, VLOOKUP(H526, '[1]State Pop'!$B$2:$F$55,5),C526=2016, VLOOKUP(H526, '[1]State Pop'!$B$2:$F$55,4), C526=2015, VLOOKUP(H526, '[1]State Pop'!$B$2:$F$55,3), C526=2014, VLOOKUP(H526, '[1]State Pop'!$B$2:$F$55,2))</f>
        <v>10429379</v>
      </c>
      <c r="V526">
        <f>_xlfn.IFS(C526=2014,_xlfn.IFS(D526=1,VLOOKUP(H526,[1]Film_Workers!$B$2:$BD$55,2,FALSE),D526=2,VLOOKUP(H526,[1]Film_Workers!$B$2:$BD$55,3,FALSE),D526=3,VLOOKUP(H526,[1]Film_Workers!$B$2:$BD$55,4,FALSE),D526=4,VLOOKUP(H526,[1]Film_Workers!$B$2:$BD$55,5,FALSE),D526=5,VLOOKUP(H526,[1]Film_Workers!$B$2:$BD$55,6,FALSE),D526=6,VLOOKUP(H526,[1]Film_Workers!$B$2:$BD$55,7,FALSE),D526=7,VLOOKUP(H526,[1]Film_Workers!$B$2:$BD$55,8,FALSE),D526=8,VLOOKUP(H526,[1]Film_Workers!$B$2:$BD$55,9,FALSE),D526=9,VLOOKUP(H526,[1]Film_Workers!$B$2:$BD$55,10,FALSE),D526=10,VLOOKUP(H526,[1]Film_Workers!$B$2:$BD$55,11,FALSE),D526=11,VLOOKUP(H526,[1]Film_Workers!$B$2:$BD$55,12,FALSE),D526=12,VLOOKUP(H526,[1]Film_Workers!$B$2:$BD$55,13,FALSE)),C526=2015,_xlfn.IFS(D526=1,VLOOKUP(H526,[1]Film_Workers!$B$2:$BD$55,14,FALSE),D526=2,VLOOKUP(H526,[1]Film_Workers!$B$2:$BD$55,15,FALSE),D526=3,VLOOKUP(H526,[1]Film_Workers!$B$2:$BD$55,16,FALSE),D526=4,VLOOKUP(H526,[1]Film_Workers!$B$2:$BD$55,17,FALSE),D526=5,VLOOKUP(H526,[1]Film_Workers!$B$2:$BD$55,18,FALSE),D526=6,VLOOKUP(H526,[1]Film_Workers!$B$2:$BD$55,19,FALSE),D526=7,VLOOKUP(H526,[1]Film_Workers!$B$2:$BD$55,20,FALSE),D526=8,VLOOKUP(H526,[1]Film_Workers!$B$2:$BD$55,21,FALSE),D526=9,VLOOKUP(H526,[1]Film_Workers!$B$2:$BD$55,22,FALSE),D526=10,VLOOKUP(H526,[1]Film_Workers!$B$2:$BD$55,23,FALSE),D526=11,VLOOKUP(H526,[1]Film_Workers!$B$2:$BD$55,24,FALSE),D526=12,VLOOKUP(H526,[1]Film_Workers!$B$2:$BD$55,25,FALSE)),C526=2016,_xlfn.IFS(D526=1,VLOOKUP(H526,[1]Film_Workers!$B$2:$BD$55,26,FALSE),D526=2,VLOOKUP(H526,[1]Film_Workers!$B$2:$BD$55,27,FALSE),D526=3,VLOOKUP(H526,[1]Film_Workers!$B$2:$BD$55,28,FALSE),D526=4,VLOOKUP(H526,[1]Film_Workers!$B$2:$BD$55,29,FALSE),D526=5,VLOOKUP(H526,[1]Film_Workers!$B$2:$BD$55,30,FALSE),D526=6,VLOOKUP(H526,[1]Film_Workers!$B$2:$BD$55,31,FALSE),D526=7,VLOOKUP(H526,[1]Film_Workers!$B$2:$BD$55,32,FALSE),D526=8,VLOOKUP(H526,[1]Film_Workers!$B$2:$BD$55,33,FALSE),D526=9,VLOOKUP(H526,[1]Film_Workers!$B$2:$BD$55,34,FALSE),D526=10,VLOOKUP(H526,[1]Film_Workers!$B$2:$BD$55,35,FALSE),D526=11,VLOOKUP(H526,[1]Film_Workers!$B$2:$BD$55,36,FALSE),D526=12,VLOOKUP(H526,[1]Film_Workers!$B$2:$BD$55,37,FALSE)),C526=2017,_xlfn.IFS(D526=1,VLOOKUP(H526,[1]Film_Workers!$B$2:$BD$55,38,FALSE),D526=2,VLOOKUP(H526,[1]Film_Workers!$B$2:$BD$55,39,FALSE),D526=3,VLOOKUP(H526,[1]Film_Workers!$B$2:$BD$55,40,FALSE),D526=4,VLOOKUP(H526,[1]Film_Workers!$B$2:$BD$55,41,FALSE),D526=5,VLOOKUP(H526,[1]Film_Workers!$B$2:$BD$55,42,FALSE),D526=6,VLOOKUP(H526,[1]Film_Workers!$B$2:$BD$55,43,FALSE),D526=7,VLOOKUP(H526,[1]Film_Workers!$B$2:$BD$55,43,FALSE),D526=8,VLOOKUP(H526,[1]Film_Workers!$B$2:$BD$55,44,FALSE),D526=9,VLOOKUP(H526,[1]Film_Workers!$B$2:$BD$55,45,FALSE),D526=10,VLOOKUP(H526,[1]Film_Workers!$B$2:$BD$55,46,FALSE),D526=11,VLOOKUP(H526,[1]Film_Workers!$B$2:$BD$55,47,FALSE),D526=12,VLOOKUP(H526,[1]Film_Workers!$B$2:$BD$55,48)),C526=2018,_xlfn.IFS(D526=1,VLOOKUP(H526,[1]Film_Workers!$B$2:$BD$55,49,FALSE),D526=2,VLOOKUP(H526,[1]Film_Workers!$B$2:$BD$55,50,FALSE),D526=3,VLOOKUP(H526,[1]Film_Workers!$B$2:$BD$55,51,FALSE),D526=4,VLOOKUP(H526,[1]Film_Workers!$B$2:$BD$55,52,FALSE),D526=5,VLOOKUP(H526,[1]Film_Workers!$B$2:$BD$55,53,FALSE),D526=6,VLOOKUP(H526,[1]Film_Workers!$B$2:$BD$55,54)))</f>
        <v>16407</v>
      </c>
      <c r="W526">
        <f>_xlfn.IFS(C526=2014,_xlfn.IFS(D526=1,VLOOKUP(H526,[1]Priv_Workers!$B$2:$BD$55,2,FALSE),D526=2,VLOOKUP(H526,[1]Priv_Workers!$B$2:$BD$55,3,FALSE),D526=3,VLOOKUP(H526,[1]Priv_Workers!$B$2:$BD$55,4,FALSE),D526=4,VLOOKUP(H526,[1]Priv_Workers!$B$2:$BD$55,5,FALSE),D526=5,VLOOKUP(H526,[1]Priv_Workers!$B$2:$BD$55,6,FALSE),D526=6,VLOOKUP(H526,[1]Priv_Workers!$B$2:$BD$55,7,FALSE),D526=7,VLOOKUP(H526,[1]Priv_Workers!$B$2:$BD$55,8,FALSE),D526=8,VLOOKUP(H526,[1]Priv_Workers!$B$2:$BD$55,9,FALSE),D526=9,VLOOKUP(H526,[1]Priv_Workers!$B$2:$BD$55,10,FALSE),D526=10,VLOOKUP(H526,[1]Priv_Workers!$B$2:$BD$55,11,FALSE),D526=11,VLOOKUP(H526,[1]Priv_Workers!$B$2:$BD$55,12,FALSE),D526=12,VLOOKUP(H526,[1]Priv_Workers!$B$2:$BD$55,13,FALSE)),C526=2015,_xlfn.IFS(D526=1,VLOOKUP(H526,[1]Priv_Workers!$B$2:$BD$55,14,FALSE),D526=2,VLOOKUP(H526,[1]Priv_Workers!$B$2:$BD$55,15,FALSE),D526=3,VLOOKUP(H526,[1]Priv_Workers!$B$2:$BD$55,16,FALSE),D526=4,VLOOKUP(H526,[1]Priv_Workers!$B$2:$BD$55,17,FALSE),D526=5,VLOOKUP(H526,[1]Priv_Workers!$B$2:$BD$55,18,FALSE),D526=6,VLOOKUP(H526,[1]Priv_Workers!$B$2:$BD$55,19,FALSE),D526=7,VLOOKUP(H526,[1]Priv_Workers!$B$2:$BD$55,20,FALSE),D526=8,VLOOKUP(H526,[1]Priv_Workers!$B$2:$BD$55,21,FALSE),D526=9,VLOOKUP(H526,[1]Priv_Workers!$B$2:$BD$55,22,FALSE),D526=10,VLOOKUP(H526,[1]Priv_Workers!$B$2:$BD$55,23,FALSE),D526=11,VLOOKUP(H526,[1]Priv_Workers!$B$2:$BD$55,24,FALSE),D526=12,VLOOKUP(H526,[1]Priv_Workers!$B$2:$BD$55,25,FALSE)),C526=2016,_xlfn.IFS(D526=1,VLOOKUP(H526,[1]Priv_Workers!$B$2:$BD$55,26,FALSE),D526=2,VLOOKUP(H526,[1]Priv_Workers!$B$2:$BD$55,27,FALSE),D526=3,VLOOKUP(H526,[1]Priv_Workers!$B$2:$BD$55,28,FALSE),D526=4,VLOOKUP(H526,[1]Priv_Workers!$B$2:$BD$55,29,FALSE),D526=5,VLOOKUP(H526,[1]Priv_Workers!$B$2:$BD$55,30,FALSE),D526=6,VLOOKUP(H526,[1]Priv_Workers!$B$2:$BD$55,31,FALSE),D526=7,VLOOKUP(H526,[1]Priv_Workers!$B$2:$BD$55,32,FALSE),D526=8,VLOOKUP(H526,[1]Priv_Workers!$B$2:$BD$55,33,FALSE),D526=9,VLOOKUP(H526,[1]Priv_Workers!$B$2:$BD$55,34,FALSE),D526=10,VLOOKUP(H526,[1]Priv_Workers!$B$2:$BD$55,35,FALSE),D526=11,VLOOKUP(H526,[1]Priv_Workers!$B$2:$BD$55,36,FALSE),D526=12,VLOOKUP(H526,[1]Priv_Workers!$B$2:$BD$55,37,FALSE)),C526=2017,_xlfn.IFS(D526=1,VLOOKUP(H526,[1]Priv_Workers!$B$2:$BD$55,38,FALSE),D526=2,VLOOKUP(H526,[1]Priv_Workers!$B$2:$BD$55,39,FALSE),D526=3,VLOOKUP(H526,[1]Priv_Workers!$B$2:$BD$55,40,FALSE),D526=4,VLOOKUP(H526,[1]Priv_Workers!$B$2:$BD$55,41,FALSE),D526=5,VLOOKUP(H526,[1]Priv_Workers!$B$2:$BD$55,42,FALSE),D526=6,VLOOKUP(H526,[1]Priv_Workers!$B$2:$BD$55,43,FALSE),D526=7,VLOOKUP(H526,[1]Priv_Workers!$B$2:$BD$55,43,FALSE),D526=8,VLOOKUP(H526,[1]Priv_Workers!$B$2:$BD$55,44,FALSE),D526=9,VLOOKUP(H526,[1]Priv_Workers!$B$2:$BD$55,45,FALSE),D526=10,VLOOKUP(H526,[1]Priv_Workers!$B$2:$BD$55,46,FALSE),D526=11,VLOOKUP(H526,[1]Priv_Workers!$B$2:$BD$55,47,FALSE),D526=12,VLOOKUP(H526,[1]Priv_Workers!$B$2:$BD$55,48)),C526=2018,_xlfn.IFS(D526=1,VLOOKUP(H526,[1]Priv_Workers!$B$2:$BD$55,49,FALSE),D526=2,VLOOKUP(H526,[1]Priv_Workers!$B$2:$BD$55,50,FALSE),D526=3,VLOOKUP(H526,[1]Priv_Workers!$B$2:$BD$55,51,FALSE),D526=4,VLOOKUP(H526,[1]Priv_Workers!$B$2:$BD$55,52,FALSE),D526=5,VLOOKUP(H526,[1]Priv_Workers!$B$2:$BD$55,53,FALSE),D526=6,VLOOKUP(H526,[1]Priv_Workers!$B$2:$BD$55,54)))</f>
        <v>3718547</v>
      </c>
      <c r="X526" s="3">
        <f t="shared" si="67"/>
        <v>4.4122072411616692E-3</v>
      </c>
      <c r="Y526" s="2">
        <f>_xlfn.IFS(C526=2014, _xlfn.IFS(E526=1, VLOOKUP(H526, [1]Wage_Info!$B$2:$AH$55, 2, FALSE), E526=2, VLOOKUP(H526, [1]Wage_Info!$B$2:$AH$55, 3, FALSE), E526=3, VLOOKUP(H526, [1]Wage_Info!$B$2:$AH$55, 4, FALSE), E526=4, VLOOKUP(H526, [1]Wage_Info!$B$2:$AH$55, 5, FALSE)), C526=2015, _xlfn.IFS(E526=1, VLOOKUP(H526, [1]Wage_Info!$B$2:$AH$55, 6, FALSE), E526=2, VLOOKUP(H526, [1]Wage_Info!$B$2:$AH$55, 7, FALSE), E526=3, VLOOKUP(H526, [1]Wage_Info!$B$2:$AH$55, 8, FALSE), E526=4, VLOOKUP(H526, [1]Wage_Info!$B$2:$AH$55, 9, FALSE)), C526=2016, _xlfn.IFS(E526=1, VLOOKUP(H526, [1]Wage_Info!$B$2:$AH$55, 10, FALSE), E526=2, VLOOKUP(H526, [1]Wage_Info!$B$2:$AH$55, 11, FALSE), E526=3, VLOOKUP(H526, [1]Wage_Info!$B$2:$AH$55, 12, FALSE), E526=4, VLOOKUP(H526, [1]Wage_Info!$B$2:$AH$55, 13, FALSE)), C526=2017, _xlfn.IFS(E526=1, VLOOKUP(H526, [1]Wage_Info!$B$2:$AH$55, 14, FALSE), E526=2, VLOOKUP(H526, [1]Wage_Info!$B$2:$AH$55, 15, FALSE), E526=3, VLOOKUP(H526, [1]Wage_Info!$B$2:$AH$55, 16, FALSE), E526=4, VLOOKUP(H526, [1]Wage_Info!$B$2:$AH$55, 17, FALSE)), C526 = 2018, _xlfn.IFS(E526=1, VLOOKUP(H526, [1]Wage_Info!$B$2:$AH$55, 18, FALSE), E526=3, VLOOKUP(H526, [1]Wage_Info!$B$2:$AH$55, 19, FALSE)))</f>
        <v>247741313</v>
      </c>
      <c r="Z526" s="2">
        <f>_xlfn.IFS(C526=2014, _xlfn.IFS(E526=1, VLOOKUP(H526, [1]Wage_Info!$B$2:$AL$55, 20, FALSE), E526=2, VLOOKUP(H526, [1]Wage_Info!$B$2:$AL$55, 21, FALSE), E526=3, VLOOKUP(H526, [1]Wage_Info!$B$2:$AL$55, 22, FALSE), E526=4, VLOOKUP(H526, [1]Wage_Info!$B$2:$AL$55, 23, FALSE)), C526=2015, _xlfn.IFS(E526=1, VLOOKUP(H526, [1]Wage_Info!$B$2:$AL$55, 24, FALSE), E526=2, VLOOKUP(H526, [1]Wage_Info!$B$2:$AL$55, 25, FALSE), E526=3, VLOOKUP(H526, [1]Wage_Info!$B$2:$AL$55, 26, FALSE), E526=4, VLOOKUP(H526, [1]Wage_Info!$B$2:$AL$55, 27, FALSE)), C526=2016, _xlfn.IFS(E526=1, VLOOKUP(H526, [1]Wage_Info!$B$2:$AL$55, 28, FALSE), E526=2, VLOOKUP(H526, [1]Wage_Info!$B$2:$AL$55, 29, FALSE), E526=3, VLOOKUP(H526, [1]Wage_Info!$B$2:$AL$55, 30, FALSE), E526=4, VLOOKUP(H526, [1]Wage_Info!$B$2:$AL$55, 31, FALSE)), C526=2017, _xlfn.IFS(E526=1, VLOOKUP(H526, [1]Wage_Info!$B$2:$AL$55, 32, FALSE), E526=2, VLOOKUP(H526, [1]Wage_Info!$B$2:$AL$55, 33, FALSE), E526=3, VLOOKUP(H526, [1]Wage_Info!$B$2:$AL$55, 34, FALSE), E526=4, VLOOKUP(H526, [1]Wage_Info!$B$2:$AL$55, 35, FALSE)), C526 = 2018, _xlfn.IFS(E526=1, VLOOKUP(H526, [1]Wage_Info!$B$2:$AL$55, 36, FALSE), E526=2, VLOOKUP(H526, [1]Wage_Info!$B$2:$AL$55, 37, FALSE)))</f>
        <v>46423700500</v>
      </c>
      <c r="AA526" s="4">
        <f t="shared" si="68"/>
        <v>5.3365266088600581E-3</v>
      </c>
      <c r="AB526">
        <f>[1]Key!C526</f>
        <v>1</v>
      </c>
      <c r="AC526">
        <f t="shared" si="69"/>
        <v>0</v>
      </c>
      <c r="AD526">
        <f t="shared" si="70"/>
        <v>0</v>
      </c>
      <c r="AE526">
        <f t="shared" si="71"/>
        <v>0</v>
      </c>
      <c r="AF526">
        <f>[1]Key!D526</f>
        <v>0</v>
      </c>
    </row>
    <row r="527" spans="1:32" x14ac:dyDescent="0.3">
      <c r="A527">
        <v>526</v>
      </c>
      <c r="B527">
        <v>70</v>
      </c>
      <c r="C527">
        <v>2017</v>
      </c>
      <c r="D527">
        <v>1</v>
      </c>
      <c r="E527">
        <f t="shared" si="64"/>
        <v>1</v>
      </c>
      <c r="F527">
        <v>2018</v>
      </c>
      <c r="G527" t="s">
        <v>95</v>
      </c>
      <c r="H527" s="1">
        <f>VALUE(IF(G527="foreign",53,SUBSTITUTE(G527,G527,VLOOKUP(G527,[1]Key!$G$2:$H$55,2,))))</f>
        <v>32</v>
      </c>
      <c r="I527" t="s">
        <v>32</v>
      </c>
      <c r="J527">
        <f>VALUE(_xlfn.IFS(I527="foreign",53,I527="fictional",54, I527="unspecified", 55, NOT(OR(I527="foreign",I527="fictional")),SUBSTITUTE(I527,I527,VLOOKUP(I527,[1]Key!$G$2:$H$55,2,))))</f>
        <v>53</v>
      </c>
      <c r="K527">
        <f t="shared" si="65"/>
        <v>0</v>
      </c>
      <c r="L527">
        <f>VLOOKUP(H527, [1]Key!$H$2:$K$54, 2)</f>
        <v>3</v>
      </c>
      <c r="M527">
        <f>VLOOKUP(J527, [1]Key!$H$2:$K$54, 2)</f>
        <v>0</v>
      </c>
      <c r="N527">
        <f>VLOOKUP("*"&amp;G527&amp;"*",[1]Key!$N$2:$O$6,2,FALSE)</f>
        <v>4</v>
      </c>
      <c r="O527">
        <f>VLOOKUP("*"&amp;G527&amp;"*",[1]Key!$R$2:$S$11,2,FALSE)</f>
        <v>4</v>
      </c>
      <c r="P527">
        <v>3018</v>
      </c>
      <c r="Q527" s="2">
        <v>35000000</v>
      </c>
      <c r="R527" t="s">
        <v>37</v>
      </c>
      <c r="S527">
        <f>VLOOKUP(R527, [1]Key!$U$2:$V$31, 2, FALSE)</f>
        <v>3</v>
      </c>
      <c r="T527">
        <f t="shared" si="66"/>
        <v>0</v>
      </c>
      <c r="U527">
        <f>_xlfn.IFS(C527=2018, VLOOKUP(H527, '[1]State Pop'!$B$2:$G$55,6),C527=2017, VLOOKUP(H527, '[1]State Pop'!$B$2:$F$55,5),C527=2016, VLOOKUP(H527, '[1]State Pop'!$B$2:$F$55,4), C527=2015, VLOOKUP(H527, '[1]State Pop'!$B$2:$F$55,3), C527=2014, VLOOKUP(H527, '[1]State Pop'!$B$2:$F$55,2))</f>
        <v>2088070</v>
      </c>
      <c r="V527">
        <f>_xlfn.IFS(C527=2014,_xlfn.IFS(D527=1,VLOOKUP(H527,[1]Film_Workers!$B$2:$BD$55,2,FALSE),D527=2,VLOOKUP(H527,[1]Film_Workers!$B$2:$BD$55,3,FALSE),D527=3,VLOOKUP(H527,[1]Film_Workers!$B$2:$BD$55,4,FALSE),D527=4,VLOOKUP(H527,[1]Film_Workers!$B$2:$BD$55,5,FALSE),D527=5,VLOOKUP(H527,[1]Film_Workers!$B$2:$BD$55,6,FALSE),D527=6,VLOOKUP(H527,[1]Film_Workers!$B$2:$BD$55,7,FALSE),D527=7,VLOOKUP(H527,[1]Film_Workers!$B$2:$BD$55,8,FALSE),D527=8,VLOOKUP(H527,[1]Film_Workers!$B$2:$BD$55,9,FALSE),D527=9,VLOOKUP(H527,[1]Film_Workers!$B$2:$BD$55,10,FALSE),D527=10,VLOOKUP(H527,[1]Film_Workers!$B$2:$BD$55,11,FALSE),D527=11,VLOOKUP(H527,[1]Film_Workers!$B$2:$BD$55,12,FALSE),D527=12,VLOOKUP(H527,[1]Film_Workers!$B$2:$BD$55,13,FALSE)),C527=2015,_xlfn.IFS(D527=1,VLOOKUP(H527,[1]Film_Workers!$B$2:$BD$55,14,FALSE),D527=2,VLOOKUP(H527,[1]Film_Workers!$B$2:$BD$55,15,FALSE),D527=3,VLOOKUP(H527,[1]Film_Workers!$B$2:$BD$55,16,FALSE),D527=4,VLOOKUP(H527,[1]Film_Workers!$B$2:$BD$55,17,FALSE),D527=5,VLOOKUP(H527,[1]Film_Workers!$B$2:$BD$55,18,FALSE),D527=6,VLOOKUP(H527,[1]Film_Workers!$B$2:$BD$55,19,FALSE),D527=7,VLOOKUP(H527,[1]Film_Workers!$B$2:$BD$55,20,FALSE),D527=8,VLOOKUP(H527,[1]Film_Workers!$B$2:$BD$55,21,FALSE),D527=9,VLOOKUP(H527,[1]Film_Workers!$B$2:$BD$55,22,FALSE),D527=10,VLOOKUP(H527,[1]Film_Workers!$B$2:$BD$55,23,FALSE),D527=11,VLOOKUP(H527,[1]Film_Workers!$B$2:$BD$55,24,FALSE),D527=12,VLOOKUP(H527,[1]Film_Workers!$B$2:$BD$55,25,FALSE)),C527=2016,_xlfn.IFS(D527=1,VLOOKUP(H527,[1]Film_Workers!$B$2:$BD$55,26,FALSE),D527=2,VLOOKUP(H527,[1]Film_Workers!$B$2:$BD$55,27,FALSE),D527=3,VLOOKUP(H527,[1]Film_Workers!$B$2:$BD$55,28,FALSE),D527=4,VLOOKUP(H527,[1]Film_Workers!$B$2:$BD$55,29,FALSE),D527=5,VLOOKUP(H527,[1]Film_Workers!$B$2:$BD$55,30,FALSE),D527=6,VLOOKUP(H527,[1]Film_Workers!$B$2:$BD$55,31,FALSE),D527=7,VLOOKUP(H527,[1]Film_Workers!$B$2:$BD$55,32,FALSE),D527=8,VLOOKUP(H527,[1]Film_Workers!$B$2:$BD$55,33,FALSE),D527=9,VLOOKUP(H527,[1]Film_Workers!$B$2:$BD$55,34,FALSE),D527=10,VLOOKUP(H527,[1]Film_Workers!$B$2:$BD$55,35,FALSE),D527=11,VLOOKUP(H527,[1]Film_Workers!$B$2:$BD$55,36,FALSE),D527=12,VLOOKUP(H527,[1]Film_Workers!$B$2:$BD$55,37,FALSE)),C527=2017,_xlfn.IFS(D527=1,VLOOKUP(H527,[1]Film_Workers!$B$2:$BD$55,38,FALSE),D527=2,VLOOKUP(H527,[1]Film_Workers!$B$2:$BD$55,39,FALSE),D527=3,VLOOKUP(H527,[1]Film_Workers!$B$2:$BD$55,40,FALSE),D527=4,VLOOKUP(H527,[1]Film_Workers!$B$2:$BD$55,41,FALSE),D527=5,VLOOKUP(H527,[1]Film_Workers!$B$2:$BD$55,42,FALSE),D527=6,VLOOKUP(H527,[1]Film_Workers!$B$2:$BD$55,43,FALSE),D527=7,VLOOKUP(H527,[1]Film_Workers!$B$2:$BD$55,43,FALSE),D527=8,VLOOKUP(H527,[1]Film_Workers!$B$2:$BD$55,44,FALSE),D527=9,VLOOKUP(H527,[1]Film_Workers!$B$2:$BD$55,45,FALSE),D527=10,VLOOKUP(H527,[1]Film_Workers!$B$2:$BD$55,46,FALSE),D527=11,VLOOKUP(H527,[1]Film_Workers!$B$2:$BD$55,47,FALSE),D527=12,VLOOKUP(H527,[1]Film_Workers!$B$2:$BD$55,48)),C527=2018,_xlfn.IFS(D527=1,VLOOKUP(H527,[1]Film_Workers!$B$2:$BD$55,49,FALSE),D527=2,VLOOKUP(H527,[1]Film_Workers!$B$2:$BD$55,50,FALSE),D527=3,VLOOKUP(H527,[1]Film_Workers!$B$2:$BD$55,51,FALSE),D527=4,VLOOKUP(H527,[1]Film_Workers!$B$2:$BD$55,52,FALSE),D527=5,VLOOKUP(H527,[1]Film_Workers!$B$2:$BD$55,53,FALSE),D527=6,VLOOKUP(H527,[1]Film_Workers!$B$2:$BD$55,54)))</f>
        <v>2546</v>
      </c>
      <c r="W527">
        <f>_xlfn.IFS(C527=2014,_xlfn.IFS(D527=1,VLOOKUP(H527,[1]Priv_Workers!$B$2:$BD$55,2,FALSE),D527=2,VLOOKUP(H527,[1]Priv_Workers!$B$2:$BD$55,3,FALSE),D527=3,VLOOKUP(H527,[1]Priv_Workers!$B$2:$BD$55,4,FALSE),D527=4,VLOOKUP(H527,[1]Priv_Workers!$B$2:$BD$55,5,FALSE),D527=5,VLOOKUP(H527,[1]Priv_Workers!$B$2:$BD$55,6,FALSE),D527=6,VLOOKUP(H527,[1]Priv_Workers!$B$2:$BD$55,7,FALSE),D527=7,VLOOKUP(H527,[1]Priv_Workers!$B$2:$BD$55,8,FALSE),D527=8,VLOOKUP(H527,[1]Priv_Workers!$B$2:$BD$55,9,FALSE),D527=9,VLOOKUP(H527,[1]Priv_Workers!$B$2:$BD$55,10,FALSE),D527=10,VLOOKUP(H527,[1]Priv_Workers!$B$2:$BD$55,11,FALSE),D527=11,VLOOKUP(H527,[1]Priv_Workers!$B$2:$BD$55,12,FALSE),D527=12,VLOOKUP(H527,[1]Priv_Workers!$B$2:$BD$55,13,FALSE)),C527=2015,_xlfn.IFS(D527=1,VLOOKUP(H527,[1]Priv_Workers!$B$2:$BD$55,14,FALSE),D527=2,VLOOKUP(H527,[1]Priv_Workers!$B$2:$BD$55,15,FALSE),D527=3,VLOOKUP(H527,[1]Priv_Workers!$B$2:$BD$55,16,FALSE),D527=4,VLOOKUP(H527,[1]Priv_Workers!$B$2:$BD$55,17,FALSE),D527=5,VLOOKUP(H527,[1]Priv_Workers!$B$2:$BD$55,18,FALSE),D527=6,VLOOKUP(H527,[1]Priv_Workers!$B$2:$BD$55,19,FALSE),D527=7,VLOOKUP(H527,[1]Priv_Workers!$B$2:$BD$55,20,FALSE),D527=8,VLOOKUP(H527,[1]Priv_Workers!$B$2:$BD$55,21,FALSE),D527=9,VLOOKUP(H527,[1]Priv_Workers!$B$2:$BD$55,22,FALSE),D527=10,VLOOKUP(H527,[1]Priv_Workers!$B$2:$BD$55,23,FALSE),D527=11,VLOOKUP(H527,[1]Priv_Workers!$B$2:$BD$55,24,FALSE),D527=12,VLOOKUP(H527,[1]Priv_Workers!$B$2:$BD$55,25,FALSE)),C527=2016,_xlfn.IFS(D527=1,VLOOKUP(H527,[1]Priv_Workers!$B$2:$BD$55,26,FALSE),D527=2,VLOOKUP(H527,[1]Priv_Workers!$B$2:$BD$55,27,FALSE),D527=3,VLOOKUP(H527,[1]Priv_Workers!$B$2:$BD$55,28,FALSE),D527=4,VLOOKUP(H527,[1]Priv_Workers!$B$2:$BD$55,29,FALSE),D527=5,VLOOKUP(H527,[1]Priv_Workers!$B$2:$BD$55,30,FALSE),D527=6,VLOOKUP(H527,[1]Priv_Workers!$B$2:$BD$55,31,FALSE),D527=7,VLOOKUP(H527,[1]Priv_Workers!$B$2:$BD$55,32,FALSE),D527=8,VLOOKUP(H527,[1]Priv_Workers!$B$2:$BD$55,33,FALSE),D527=9,VLOOKUP(H527,[1]Priv_Workers!$B$2:$BD$55,34,FALSE),D527=10,VLOOKUP(H527,[1]Priv_Workers!$B$2:$BD$55,35,FALSE),D527=11,VLOOKUP(H527,[1]Priv_Workers!$B$2:$BD$55,36,FALSE),D527=12,VLOOKUP(H527,[1]Priv_Workers!$B$2:$BD$55,37,FALSE)),C527=2017,_xlfn.IFS(D527=1,VLOOKUP(H527,[1]Priv_Workers!$B$2:$BD$55,38,FALSE),D527=2,VLOOKUP(H527,[1]Priv_Workers!$B$2:$BD$55,39,FALSE),D527=3,VLOOKUP(H527,[1]Priv_Workers!$B$2:$BD$55,40,FALSE),D527=4,VLOOKUP(H527,[1]Priv_Workers!$B$2:$BD$55,41,FALSE),D527=5,VLOOKUP(H527,[1]Priv_Workers!$B$2:$BD$55,42,FALSE),D527=6,VLOOKUP(H527,[1]Priv_Workers!$B$2:$BD$55,43,FALSE),D527=7,VLOOKUP(H527,[1]Priv_Workers!$B$2:$BD$55,43,FALSE),D527=8,VLOOKUP(H527,[1]Priv_Workers!$B$2:$BD$55,44,FALSE),D527=9,VLOOKUP(H527,[1]Priv_Workers!$B$2:$BD$55,45,FALSE),D527=10,VLOOKUP(H527,[1]Priv_Workers!$B$2:$BD$55,46,FALSE),D527=11,VLOOKUP(H527,[1]Priv_Workers!$B$2:$BD$55,47,FALSE),D527=12,VLOOKUP(H527,[1]Priv_Workers!$B$2:$BD$55,48)),C527=2018,_xlfn.IFS(D527=1,VLOOKUP(H527,[1]Priv_Workers!$B$2:$BD$55,49,FALSE),D527=2,VLOOKUP(H527,[1]Priv_Workers!$B$2:$BD$55,50,FALSE),D527=3,VLOOKUP(H527,[1]Priv_Workers!$B$2:$BD$55,51,FALSE),D527=4,VLOOKUP(H527,[1]Priv_Workers!$B$2:$BD$55,52,FALSE),D527=5,VLOOKUP(H527,[1]Priv_Workers!$B$2:$BD$55,53,FALSE),D527=6,VLOOKUP(H527,[1]Priv_Workers!$B$2:$BD$55,54)))</f>
        <v>620552</v>
      </c>
      <c r="X527" s="3">
        <f t="shared" si="67"/>
        <v>4.1027987984890869E-3</v>
      </c>
      <c r="Y527" s="2">
        <f>_xlfn.IFS(C527=2014, _xlfn.IFS(E527=1, VLOOKUP(H527, [1]Wage_Info!$B$2:$AH$55, 2, FALSE), E527=2, VLOOKUP(H527, [1]Wage_Info!$B$2:$AH$55, 3, FALSE), E527=3, VLOOKUP(H527, [1]Wage_Info!$B$2:$AH$55, 4, FALSE), E527=4, VLOOKUP(H527, [1]Wage_Info!$B$2:$AH$55, 5, FALSE)), C527=2015, _xlfn.IFS(E527=1, VLOOKUP(H527, [1]Wage_Info!$B$2:$AH$55, 6, FALSE), E527=2, VLOOKUP(H527, [1]Wage_Info!$B$2:$AH$55, 7, FALSE), E527=3, VLOOKUP(H527, [1]Wage_Info!$B$2:$AH$55, 8, FALSE), E527=4, VLOOKUP(H527, [1]Wage_Info!$B$2:$AH$55, 9, FALSE)), C527=2016, _xlfn.IFS(E527=1, VLOOKUP(H527, [1]Wage_Info!$B$2:$AH$55, 10, FALSE), E527=2, VLOOKUP(H527, [1]Wage_Info!$B$2:$AH$55, 11, FALSE), E527=3, VLOOKUP(H527, [1]Wage_Info!$B$2:$AH$55, 12, FALSE), E527=4, VLOOKUP(H527, [1]Wage_Info!$B$2:$AH$55, 13, FALSE)), C527=2017, _xlfn.IFS(E527=1, VLOOKUP(H527, [1]Wage_Info!$B$2:$AH$55, 14, FALSE), E527=2, VLOOKUP(H527, [1]Wage_Info!$B$2:$AH$55, 15, FALSE), E527=3, VLOOKUP(H527, [1]Wage_Info!$B$2:$AH$55, 16, FALSE), E527=4, VLOOKUP(H527, [1]Wage_Info!$B$2:$AH$55, 17, FALSE)), C527 = 2018, _xlfn.IFS(E527=1, VLOOKUP(H527, [1]Wage_Info!$B$2:$AH$55, 18, FALSE), E527=3, VLOOKUP(H527, [1]Wage_Info!$B$2:$AH$55, 19, FALSE)))</f>
        <v>35849505</v>
      </c>
      <c r="Z527" s="2">
        <f>_xlfn.IFS(C527=2014, _xlfn.IFS(E527=1, VLOOKUP(H527, [1]Wage_Info!$B$2:$AL$55, 20, FALSE), E527=2, VLOOKUP(H527, [1]Wage_Info!$B$2:$AL$55, 21, FALSE), E527=3, VLOOKUP(H527, [1]Wage_Info!$B$2:$AL$55, 22, FALSE), E527=4, VLOOKUP(H527, [1]Wage_Info!$B$2:$AL$55, 23, FALSE)), C527=2015, _xlfn.IFS(E527=1, VLOOKUP(H527, [1]Wage_Info!$B$2:$AL$55, 24, FALSE), E527=2, VLOOKUP(H527, [1]Wage_Info!$B$2:$AL$55, 25, FALSE), E527=3, VLOOKUP(H527, [1]Wage_Info!$B$2:$AL$55, 26, FALSE), E527=4, VLOOKUP(H527, [1]Wage_Info!$B$2:$AL$55, 27, FALSE)), C527=2016, _xlfn.IFS(E527=1, VLOOKUP(H527, [1]Wage_Info!$B$2:$AL$55, 28, FALSE), E527=2, VLOOKUP(H527, [1]Wage_Info!$B$2:$AL$55, 29, FALSE), E527=3, VLOOKUP(H527, [1]Wage_Info!$B$2:$AL$55, 30, FALSE), E527=4, VLOOKUP(H527, [1]Wage_Info!$B$2:$AL$55, 31, FALSE)), C527=2017, _xlfn.IFS(E527=1, VLOOKUP(H527, [1]Wage_Info!$B$2:$AL$55, 32, FALSE), E527=2, VLOOKUP(H527, [1]Wage_Info!$B$2:$AL$55, 33, FALSE), E527=3, VLOOKUP(H527, [1]Wage_Info!$B$2:$AL$55, 34, FALSE), E527=4, VLOOKUP(H527, [1]Wage_Info!$B$2:$AL$55, 35, FALSE)), C527 = 2018, _xlfn.IFS(E527=1, VLOOKUP(H527, [1]Wage_Info!$B$2:$AL$55, 36, FALSE), E527=2, VLOOKUP(H527, [1]Wage_Info!$B$2:$AL$55, 37, FALSE)))</f>
        <v>6550787242</v>
      </c>
      <c r="AA527" s="4">
        <f t="shared" si="68"/>
        <v>5.4725491266382365E-3</v>
      </c>
      <c r="AB527">
        <f>[1]Key!C527</f>
        <v>1</v>
      </c>
      <c r="AC527">
        <f t="shared" si="69"/>
        <v>0</v>
      </c>
      <c r="AD527">
        <f t="shared" si="70"/>
        <v>0</v>
      </c>
      <c r="AE527">
        <f t="shared" si="71"/>
        <v>0</v>
      </c>
      <c r="AF527">
        <f>[1]Key!D527</f>
        <v>0</v>
      </c>
    </row>
    <row r="528" spans="1:32" x14ac:dyDescent="0.3">
      <c r="A528">
        <v>527</v>
      </c>
      <c r="B528">
        <v>71</v>
      </c>
      <c r="C528">
        <v>2017</v>
      </c>
      <c r="D528">
        <v>7</v>
      </c>
      <c r="E528">
        <f t="shared" si="64"/>
        <v>3</v>
      </c>
      <c r="F528">
        <v>2018</v>
      </c>
      <c r="G528" t="s">
        <v>62</v>
      </c>
      <c r="H528" s="1">
        <f>VALUE(IF(G528="foreign",53,SUBSTITUTE(G528,G528,VLOOKUP(G528,[1]Key!$G$2:$H$55,2,))))</f>
        <v>53</v>
      </c>
      <c r="I528" t="s">
        <v>47</v>
      </c>
      <c r="J528">
        <f>VALUE(_xlfn.IFS(I528="foreign",53,I528="fictional",54, I528="unspecified", 55, NOT(OR(I528="foreign",I528="fictional")),SUBSTITUTE(I528,I528,VLOOKUP(I528,[1]Key!$G$2:$H$55,2,))))</f>
        <v>55</v>
      </c>
      <c r="K528">
        <f t="shared" si="65"/>
        <v>0</v>
      </c>
      <c r="L528">
        <f>VLOOKUP(H528, [1]Key!$H$2:$K$54, 2)</f>
        <v>0</v>
      </c>
      <c r="M528">
        <f>VLOOKUP(J528, [1]Key!$H$2:$K$54, 2)</f>
        <v>0</v>
      </c>
      <c r="N528">
        <f>VLOOKUP("*"&amp;G528&amp;"*",[1]Key!$N$2:$O$6,2,FALSE)</f>
        <v>0</v>
      </c>
      <c r="O528">
        <f>VLOOKUP("*"&amp;G528&amp;"*",[1]Key!$R$2:$S$11,2,FALSE)</f>
        <v>0</v>
      </c>
      <c r="P528">
        <v>3015</v>
      </c>
      <c r="Q528" s="2">
        <v>35000000</v>
      </c>
      <c r="R528" t="s">
        <v>67</v>
      </c>
      <c r="S528">
        <f>VLOOKUP(R528, [1]Key!$U$2:$V$31, 2, FALSE)</f>
        <v>9</v>
      </c>
      <c r="T528">
        <f t="shared" si="66"/>
        <v>1</v>
      </c>
      <c r="U528">
        <f>_xlfn.IFS(C528=2018, VLOOKUP(H528, '[1]State Pop'!$B$2:$G$55,6),C528=2017, VLOOKUP(H528, '[1]State Pop'!$B$2:$F$55,5),C528=2016, VLOOKUP(H528, '[1]State Pop'!$B$2:$F$55,4), C528=2015, VLOOKUP(H528, '[1]State Pop'!$B$2:$F$55,3), C528=2014, VLOOKUP(H528, '[1]State Pop'!$B$2:$F$55,2))</f>
        <v>0</v>
      </c>
      <c r="V528">
        <f>_xlfn.IFS(C528=2014,_xlfn.IFS(D528=1,VLOOKUP(H528,[1]Film_Workers!$B$2:$BD$55,2,FALSE),D528=2,VLOOKUP(H528,[1]Film_Workers!$B$2:$BD$55,3,FALSE),D528=3,VLOOKUP(H528,[1]Film_Workers!$B$2:$BD$55,4,FALSE),D528=4,VLOOKUP(H528,[1]Film_Workers!$B$2:$BD$55,5,FALSE),D528=5,VLOOKUP(H528,[1]Film_Workers!$B$2:$BD$55,6,FALSE),D528=6,VLOOKUP(H528,[1]Film_Workers!$B$2:$BD$55,7,FALSE),D528=7,VLOOKUP(H528,[1]Film_Workers!$B$2:$BD$55,8,FALSE),D528=8,VLOOKUP(H528,[1]Film_Workers!$B$2:$BD$55,9,FALSE),D528=9,VLOOKUP(H528,[1]Film_Workers!$B$2:$BD$55,10,FALSE),D528=10,VLOOKUP(H528,[1]Film_Workers!$B$2:$BD$55,11,FALSE),D528=11,VLOOKUP(H528,[1]Film_Workers!$B$2:$BD$55,12,FALSE),D528=12,VLOOKUP(H528,[1]Film_Workers!$B$2:$BD$55,13,FALSE)),C528=2015,_xlfn.IFS(D528=1,VLOOKUP(H528,[1]Film_Workers!$B$2:$BD$55,14,FALSE),D528=2,VLOOKUP(H528,[1]Film_Workers!$B$2:$BD$55,15,FALSE),D528=3,VLOOKUP(H528,[1]Film_Workers!$B$2:$BD$55,16,FALSE),D528=4,VLOOKUP(H528,[1]Film_Workers!$B$2:$BD$55,17,FALSE),D528=5,VLOOKUP(H528,[1]Film_Workers!$B$2:$BD$55,18,FALSE),D528=6,VLOOKUP(H528,[1]Film_Workers!$B$2:$BD$55,19,FALSE),D528=7,VLOOKUP(H528,[1]Film_Workers!$B$2:$BD$55,20,FALSE),D528=8,VLOOKUP(H528,[1]Film_Workers!$B$2:$BD$55,21,FALSE),D528=9,VLOOKUP(H528,[1]Film_Workers!$B$2:$BD$55,22,FALSE),D528=10,VLOOKUP(H528,[1]Film_Workers!$B$2:$BD$55,23,FALSE),D528=11,VLOOKUP(H528,[1]Film_Workers!$B$2:$BD$55,24,FALSE),D528=12,VLOOKUP(H528,[1]Film_Workers!$B$2:$BD$55,25,FALSE)),C528=2016,_xlfn.IFS(D528=1,VLOOKUP(H528,[1]Film_Workers!$B$2:$BD$55,26,FALSE),D528=2,VLOOKUP(H528,[1]Film_Workers!$B$2:$BD$55,27,FALSE),D528=3,VLOOKUP(H528,[1]Film_Workers!$B$2:$BD$55,28,FALSE),D528=4,VLOOKUP(H528,[1]Film_Workers!$B$2:$BD$55,29,FALSE),D528=5,VLOOKUP(H528,[1]Film_Workers!$B$2:$BD$55,30,FALSE),D528=6,VLOOKUP(H528,[1]Film_Workers!$B$2:$BD$55,31,FALSE),D528=7,VLOOKUP(H528,[1]Film_Workers!$B$2:$BD$55,32,FALSE),D528=8,VLOOKUP(H528,[1]Film_Workers!$B$2:$BD$55,33,FALSE),D528=9,VLOOKUP(H528,[1]Film_Workers!$B$2:$BD$55,34,FALSE),D528=10,VLOOKUP(H528,[1]Film_Workers!$B$2:$BD$55,35,FALSE),D528=11,VLOOKUP(H528,[1]Film_Workers!$B$2:$BD$55,36,FALSE),D528=12,VLOOKUP(H528,[1]Film_Workers!$B$2:$BD$55,37,FALSE)),C528=2017,_xlfn.IFS(D528=1,VLOOKUP(H528,[1]Film_Workers!$B$2:$BD$55,38,FALSE),D528=2,VLOOKUP(H528,[1]Film_Workers!$B$2:$BD$55,39,FALSE),D528=3,VLOOKUP(H528,[1]Film_Workers!$B$2:$BD$55,40,FALSE),D528=4,VLOOKUP(H528,[1]Film_Workers!$B$2:$BD$55,41,FALSE),D528=5,VLOOKUP(H528,[1]Film_Workers!$B$2:$BD$55,42,FALSE),D528=6,VLOOKUP(H528,[1]Film_Workers!$B$2:$BD$55,43,FALSE),D528=7,VLOOKUP(H528,[1]Film_Workers!$B$2:$BD$55,43,FALSE),D528=8,VLOOKUP(H528,[1]Film_Workers!$B$2:$BD$55,44,FALSE),D528=9,VLOOKUP(H528,[1]Film_Workers!$B$2:$BD$55,45,FALSE),D528=10,VLOOKUP(H528,[1]Film_Workers!$B$2:$BD$55,46,FALSE),D528=11,VLOOKUP(H528,[1]Film_Workers!$B$2:$BD$55,47,FALSE),D528=12,VLOOKUP(H528,[1]Film_Workers!$B$2:$BD$55,48)),C528=2018,_xlfn.IFS(D528=1,VLOOKUP(H528,[1]Film_Workers!$B$2:$BD$55,49,FALSE),D528=2,VLOOKUP(H528,[1]Film_Workers!$B$2:$BD$55,50,FALSE),D528=3,VLOOKUP(H528,[1]Film_Workers!$B$2:$BD$55,51,FALSE),D528=4,VLOOKUP(H528,[1]Film_Workers!$B$2:$BD$55,52,FALSE),D528=5,VLOOKUP(H528,[1]Film_Workers!$B$2:$BD$55,53,FALSE),D528=6,VLOOKUP(H528,[1]Film_Workers!$B$2:$BD$55,54)))</f>
        <v>0</v>
      </c>
      <c r="W528">
        <f>_xlfn.IFS(C528=2014,_xlfn.IFS(D528=1,VLOOKUP(H528,[1]Priv_Workers!$B$2:$BD$55,2,FALSE),D528=2,VLOOKUP(H528,[1]Priv_Workers!$B$2:$BD$55,3,FALSE),D528=3,VLOOKUP(H528,[1]Priv_Workers!$B$2:$BD$55,4,FALSE),D528=4,VLOOKUP(H528,[1]Priv_Workers!$B$2:$BD$55,5,FALSE),D528=5,VLOOKUP(H528,[1]Priv_Workers!$B$2:$BD$55,6,FALSE),D528=6,VLOOKUP(H528,[1]Priv_Workers!$B$2:$BD$55,7,FALSE),D528=7,VLOOKUP(H528,[1]Priv_Workers!$B$2:$BD$55,8,FALSE),D528=8,VLOOKUP(H528,[1]Priv_Workers!$B$2:$BD$55,9,FALSE),D528=9,VLOOKUP(H528,[1]Priv_Workers!$B$2:$BD$55,10,FALSE),D528=10,VLOOKUP(H528,[1]Priv_Workers!$B$2:$BD$55,11,FALSE),D528=11,VLOOKUP(H528,[1]Priv_Workers!$B$2:$BD$55,12,FALSE),D528=12,VLOOKUP(H528,[1]Priv_Workers!$B$2:$BD$55,13,FALSE)),C528=2015,_xlfn.IFS(D528=1,VLOOKUP(H528,[1]Priv_Workers!$B$2:$BD$55,14,FALSE),D528=2,VLOOKUP(H528,[1]Priv_Workers!$B$2:$BD$55,15,FALSE),D528=3,VLOOKUP(H528,[1]Priv_Workers!$B$2:$BD$55,16,FALSE),D528=4,VLOOKUP(H528,[1]Priv_Workers!$B$2:$BD$55,17,FALSE),D528=5,VLOOKUP(H528,[1]Priv_Workers!$B$2:$BD$55,18,FALSE),D528=6,VLOOKUP(H528,[1]Priv_Workers!$B$2:$BD$55,19,FALSE),D528=7,VLOOKUP(H528,[1]Priv_Workers!$B$2:$BD$55,20,FALSE),D528=8,VLOOKUP(H528,[1]Priv_Workers!$B$2:$BD$55,21,FALSE),D528=9,VLOOKUP(H528,[1]Priv_Workers!$B$2:$BD$55,22,FALSE),D528=10,VLOOKUP(H528,[1]Priv_Workers!$B$2:$BD$55,23,FALSE),D528=11,VLOOKUP(H528,[1]Priv_Workers!$B$2:$BD$55,24,FALSE),D528=12,VLOOKUP(H528,[1]Priv_Workers!$B$2:$BD$55,25,FALSE)),C528=2016,_xlfn.IFS(D528=1,VLOOKUP(H528,[1]Priv_Workers!$B$2:$BD$55,26,FALSE),D528=2,VLOOKUP(H528,[1]Priv_Workers!$B$2:$BD$55,27,FALSE),D528=3,VLOOKUP(H528,[1]Priv_Workers!$B$2:$BD$55,28,FALSE),D528=4,VLOOKUP(H528,[1]Priv_Workers!$B$2:$BD$55,29,FALSE),D528=5,VLOOKUP(H528,[1]Priv_Workers!$B$2:$BD$55,30,FALSE),D528=6,VLOOKUP(H528,[1]Priv_Workers!$B$2:$BD$55,31,FALSE),D528=7,VLOOKUP(H528,[1]Priv_Workers!$B$2:$BD$55,32,FALSE),D528=8,VLOOKUP(H528,[1]Priv_Workers!$B$2:$BD$55,33,FALSE),D528=9,VLOOKUP(H528,[1]Priv_Workers!$B$2:$BD$55,34,FALSE),D528=10,VLOOKUP(H528,[1]Priv_Workers!$B$2:$BD$55,35,FALSE),D528=11,VLOOKUP(H528,[1]Priv_Workers!$B$2:$BD$55,36,FALSE),D528=12,VLOOKUP(H528,[1]Priv_Workers!$B$2:$BD$55,37,FALSE)),C528=2017,_xlfn.IFS(D528=1,VLOOKUP(H528,[1]Priv_Workers!$B$2:$BD$55,38,FALSE),D528=2,VLOOKUP(H528,[1]Priv_Workers!$B$2:$BD$55,39,FALSE),D528=3,VLOOKUP(H528,[1]Priv_Workers!$B$2:$BD$55,40,FALSE),D528=4,VLOOKUP(H528,[1]Priv_Workers!$B$2:$BD$55,41,FALSE),D528=5,VLOOKUP(H528,[1]Priv_Workers!$B$2:$BD$55,42,FALSE),D528=6,VLOOKUP(H528,[1]Priv_Workers!$B$2:$BD$55,43,FALSE),D528=7,VLOOKUP(H528,[1]Priv_Workers!$B$2:$BD$55,43,FALSE),D528=8,VLOOKUP(H528,[1]Priv_Workers!$B$2:$BD$55,44,FALSE),D528=9,VLOOKUP(H528,[1]Priv_Workers!$B$2:$BD$55,45,FALSE),D528=10,VLOOKUP(H528,[1]Priv_Workers!$B$2:$BD$55,46,FALSE),D528=11,VLOOKUP(H528,[1]Priv_Workers!$B$2:$BD$55,47,FALSE),D528=12,VLOOKUP(H528,[1]Priv_Workers!$B$2:$BD$55,48)),C528=2018,_xlfn.IFS(D528=1,VLOOKUP(H528,[1]Priv_Workers!$B$2:$BD$55,49,FALSE),D528=2,VLOOKUP(H528,[1]Priv_Workers!$B$2:$BD$55,50,FALSE),D528=3,VLOOKUP(H528,[1]Priv_Workers!$B$2:$BD$55,51,FALSE),D528=4,VLOOKUP(H528,[1]Priv_Workers!$B$2:$BD$55,52,FALSE),D528=5,VLOOKUP(H528,[1]Priv_Workers!$B$2:$BD$55,53,FALSE),D528=6,VLOOKUP(H528,[1]Priv_Workers!$B$2:$BD$55,54)))</f>
        <v>0</v>
      </c>
      <c r="X528" s="3" t="e">
        <f t="shared" si="67"/>
        <v>#DIV/0!</v>
      </c>
      <c r="Y528" s="2">
        <f>_xlfn.IFS(C528=2014, _xlfn.IFS(E528=1, VLOOKUP(H528, [1]Wage_Info!$B$2:$AH$55, 2, FALSE), E528=2, VLOOKUP(H528, [1]Wage_Info!$B$2:$AH$55, 3, FALSE), E528=3, VLOOKUP(H528, [1]Wage_Info!$B$2:$AH$55, 4, FALSE), E528=4, VLOOKUP(H528, [1]Wage_Info!$B$2:$AH$55, 5, FALSE)), C528=2015, _xlfn.IFS(E528=1, VLOOKUP(H528, [1]Wage_Info!$B$2:$AH$55, 6, FALSE), E528=2, VLOOKUP(H528, [1]Wage_Info!$B$2:$AH$55, 7, FALSE), E528=3, VLOOKUP(H528, [1]Wage_Info!$B$2:$AH$55, 8, FALSE), E528=4, VLOOKUP(H528, [1]Wage_Info!$B$2:$AH$55, 9, FALSE)), C528=2016, _xlfn.IFS(E528=1, VLOOKUP(H528, [1]Wage_Info!$B$2:$AH$55, 10, FALSE), E528=2, VLOOKUP(H528, [1]Wage_Info!$B$2:$AH$55, 11, FALSE), E528=3, VLOOKUP(H528, [1]Wage_Info!$B$2:$AH$55, 12, FALSE), E528=4, VLOOKUP(H528, [1]Wage_Info!$B$2:$AH$55, 13, FALSE)), C528=2017, _xlfn.IFS(E528=1, VLOOKUP(H528, [1]Wage_Info!$B$2:$AH$55, 14, FALSE), E528=2, VLOOKUP(H528, [1]Wage_Info!$B$2:$AH$55, 15, FALSE), E528=3, VLOOKUP(H528, [1]Wage_Info!$B$2:$AH$55, 16, FALSE), E528=4, VLOOKUP(H528, [1]Wage_Info!$B$2:$AH$55, 17, FALSE)), C528 = 2018, _xlfn.IFS(E528=1, VLOOKUP(H528, [1]Wage_Info!$B$2:$AH$55, 18, FALSE), E528=3, VLOOKUP(H528, [1]Wage_Info!$B$2:$AH$55, 19, FALSE)))</f>
        <v>0</v>
      </c>
      <c r="Z528" s="2">
        <f>_xlfn.IFS(C528=2014, _xlfn.IFS(E528=1, VLOOKUP(H528, [1]Wage_Info!$B$2:$AL$55, 20, FALSE), E528=2, VLOOKUP(H528, [1]Wage_Info!$B$2:$AL$55, 21, FALSE), E528=3, VLOOKUP(H528, [1]Wage_Info!$B$2:$AL$55, 22, FALSE), E528=4, VLOOKUP(H528, [1]Wage_Info!$B$2:$AL$55, 23, FALSE)), C528=2015, _xlfn.IFS(E528=1, VLOOKUP(H528, [1]Wage_Info!$B$2:$AL$55, 24, FALSE), E528=2, VLOOKUP(H528, [1]Wage_Info!$B$2:$AL$55, 25, FALSE), E528=3, VLOOKUP(H528, [1]Wage_Info!$B$2:$AL$55, 26, FALSE), E528=4, VLOOKUP(H528, [1]Wage_Info!$B$2:$AL$55, 27, FALSE)), C528=2016, _xlfn.IFS(E528=1, VLOOKUP(H528, [1]Wage_Info!$B$2:$AL$55, 28, FALSE), E528=2, VLOOKUP(H528, [1]Wage_Info!$B$2:$AL$55, 29, FALSE), E528=3, VLOOKUP(H528, [1]Wage_Info!$B$2:$AL$55, 30, FALSE), E528=4, VLOOKUP(H528, [1]Wage_Info!$B$2:$AL$55, 31, FALSE)), C528=2017, _xlfn.IFS(E528=1, VLOOKUP(H528, [1]Wage_Info!$B$2:$AL$55, 32, FALSE), E528=2, VLOOKUP(H528, [1]Wage_Info!$B$2:$AL$55, 33, FALSE), E528=3, VLOOKUP(H528, [1]Wage_Info!$B$2:$AL$55, 34, FALSE), E528=4, VLOOKUP(H528, [1]Wage_Info!$B$2:$AL$55, 35, FALSE)), C528 = 2018, _xlfn.IFS(E528=1, VLOOKUP(H528, [1]Wage_Info!$B$2:$AL$55, 36, FALSE), E528=2, VLOOKUP(H528, [1]Wage_Info!$B$2:$AL$55, 37, FALSE)))</f>
        <v>0</v>
      </c>
      <c r="AA528" s="4" t="e">
        <f t="shared" si="68"/>
        <v>#DIV/0!</v>
      </c>
      <c r="AB528">
        <f>[1]Key!C528</f>
        <v>1</v>
      </c>
      <c r="AC528">
        <f t="shared" si="69"/>
        <v>0</v>
      </c>
      <c r="AD528">
        <f t="shared" si="70"/>
        <v>0</v>
      </c>
      <c r="AE528">
        <f t="shared" si="71"/>
        <v>0</v>
      </c>
      <c r="AF528">
        <f>[1]Key!D528</f>
        <v>0</v>
      </c>
    </row>
    <row r="529" spans="1:32" x14ac:dyDescent="0.3">
      <c r="A529">
        <v>528</v>
      </c>
      <c r="B529">
        <v>72</v>
      </c>
      <c r="C529">
        <v>2017</v>
      </c>
      <c r="D529">
        <v>2</v>
      </c>
      <c r="E529">
        <f t="shared" si="64"/>
        <v>1</v>
      </c>
      <c r="F529">
        <v>2018</v>
      </c>
      <c r="G529" t="s">
        <v>116</v>
      </c>
      <c r="H529" s="1">
        <f>VALUE(IF(G529="foreign",53,SUBSTITUTE(G529,G529,VLOOKUP(G529,[1]Key!$G$2:$H$55,2,))))</f>
        <v>45</v>
      </c>
      <c r="I529" t="s">
        <v>116</v>
      </c>
      <c r="J529">
        <f>VALUE(_xlfn.IFS(I529="foreign",53,I529="fictional",54, I529="unspecified", 55, NOT(OR(I529="foreign",I529="fictional")),SUBSTITUTE(I529,I529,VLOOKUP(I529,[1]Key!$G$2:$H$55,2,))))</f>
        <v>45</v>
      </c>
      <c r="K529">
        <f t="shared" si="65"/>
        <v>1</v>
      </c>
      <c r="L529">
        <f>VLOOKUP(H529, [1]Key!$H$2:$K$54, 2)</f>
        <v>2</v>
      </c>
      <c r="M529">
        <f>VLOOKUP(J529, [1]Key!$H$2:$K$54, 2)</f>
        <v>2</v>
      </c>
      <c r="N529">
        <f>VLOOKUP("*"&amp;G529&amp;"*",[1]Key!$N$2:$O$6,2,FALSE)</f>
        <v>4</v>
      </c>
      <c r="O529">
        <f>VLOOKUP("*"&amp;G529&amp;"*",[1]Key!$R$2:$S$11,2,FALSE)</f>
        <v>4</v>
      </c>
      <c r="P529">
        <v>2998</v>
      </c>
      <c r="Q529" s="2">
        <v>9000000</v>
      </c>
      <c r="R529" t="s">
        <v>92</v>
      </c>
      <c r="S529">
        <f>VLOOKUP(R529, [1]Key!$U$2:$V$31, 2, FALSE)</f>
        <v>14</v>
      </c>
      <c r="T529">
        <f t="shared" si="66"/>
        <v>1</v>
      </c>
      <c r="U529">
        <f>_xlfn.IFS(C529=2018, VLOOKUP(H529, '[1]State Pop'!$B$2:$G$55,6),C529=2017, VLOOKUP(H529, '[1]State Pop'!$B$2:$F$55,5),C529=2016, VLOOKUP(H529, '[1]State Pop'!$B$2:$F$55,4), C529=2015, VLOOKUP(H529, '[1]State Pop'!$B$2:$F$55,3), C529=2014, VLOOKUP(H529, '[1]State Pop'!$B$2:$F$55,2))</f>
        <v>3101833</v>
      </c>
      <c r="V529">
        <f>_xlfn.IFS(C529=2014,_xlfn.IFS(D529=1,VLOOKUP(H529,[1]Film_Workers!$B$2:$BD$55,2,FALSE),D529=2,VLOOKUP(H529,[1]Film_Workers!$B$2:$BD$55,3,FALSE),D529=3,VLOOKUP(H529,[1]Film_Workers!$B$2:$BD$55,4,FALSE),D529=4,VLOOKUP(H529,[1]Film_Workers!$B$2:$BD$55,5,FALSE),D529=5,VLOOKUP(H529,[1]Film_Workers!$B$2:$BD$55,6,FALSE),D529=6,VLOOKUP(H529,[1]Film_Workers!$B$2:$BD$55,7,FALSE),D529=7,VLOOKUP(H529,[1]Film_Workers!$B$2:$BD$55,8,FALSE),D529=8,VLOOKUP(H529,[1]Film_Workers!$B$2:$BD$55,9,FALSE),D529=9,VLOOKUP(H529,[1]Film_Workers!$B$2:$BD$55,10,FALSE),D529=10,VLOOKUP(H529,[1]Film_Workers!$B$2:$BD$55,11,FALSE),D529=11,VLOOKUP(H529,[1]Film_Workers!$B$2:$BD$55,12,FALSE),D529=12,VLOOKUP(H529,[1]Film_Workers!$B$2:$BD$55,13,FALSE)),C529=2015,_xlfn.IFS(D529=1,VLOOKUP(H529,[1]Film_Workers!$B$2:$BD$55,14,FALSE),D529=2,VLOOKUP(H529,[1]Film_Workers!$B$2:$BD$55,15,FALSE),D529=3,VLOOKUP(H529,[1]Film_Workers!$B$2:$BD$55,16,FALSE),D529=4,VLOOKUP(H529,[1]Film_Workers!$B$2:$BD$55,17,FALSE),D529=5,VLOOKUP(H529,[1]Film_Workers!$B$2:$BD$55,18,FALSE),D529=6,VLOOKUP(H529,[1]Film_Workers!$B$2:$BD$55,19,FALSE),D529=7,VLOOKUP(H529,[1]Film_Workers!$B$2:$BD$55,20,FALSE),D529=8,VLOOKUP(H529,[1]Film_Workers!$B$2:$BD$55,21,FALSE),D529=9,VLOOKUP(H529,[1]Film_Workers!$B$2:$BD$55,22,FALSE),D529=10,VLOOKUP(H529,[1]Film_Workers!$B$2:$BD$55,23,FALSE),D529=11,VLOOKUP(H529,[1]Film_Workers!$B$2:$BD$55,24,FALSE),D529=12,VLOOKUP(H529,[1]Film_Workers!$B$2:$BD$55,25,FALSE)),C529=2016,_xlfn.IFS(D529=1,VLOOKUP(H529,[1]Film_Workers!$B$2:$BD$55,26,FALSE),D529=2,VLOOKUP(H529,[1]Film_Workers!$B$2:$BD$55,27,FALSE),D529=3,VLOOKUP(H529,[1]Film_Workers!$B$2:$BD$55,28,FALSE),D529=4,VLOOKUP(H529,[1]Film_Workers!$B$2:$BD$55,29,FALSE),D529=5,VLOOKUP(H529,[1]Film_Workers!$B$2:$BD$55,30,FALSE),D529=6,VLOOKUP(H529,[1]Film_Workers!$B$2:$BD$55,31,FALSE),D529=7,VLOOKUP(H529,[1]Film_Workers!$B$2:$BD$55,32,FALSE),D529=8,VLOOKUP(H529,[1]Film_Workers!$B$2:$BD$55,33,FALSE),D529=9,VLOOKUP(H529,[1]Film_Workers!$B$2:$BD$55,34,FALSE),D529=10,VLOOKUP(H529,[1]Film_Workers!$B$2:$BD$55,35,FALSE),D529=11,VLOOKUP(H529,[1]Film_Workers!$B$2:$BD$55,36,FALSE),D529=12,VLOOKUP(H529,[1]Film_Workers!$B$2:$BD$55,37,FALSE)),C529=2017,_xlfn.IFS(D529=1,VLOOKUP(H529,[1]Film_Workers!$B$2:$BD$55,38,FALSE),D529=2,VLOOKUP(H529,[1]Film_Workers!$B$2:$BD$55,39,FALSE),D529=3,VLOOKUP(H529,[1]Film_Workers!$B$2:$BD$55,40,FALSE),D529=4,VLOOKUP(H529,[1]Film_Workers!$B$2:$BD$55,41,FALSE),D529=5,VLOOKUP(H529,[1]Film_Workers!$B$2:$BD$55,42,FALSE),D529=6,VLOOKUP(H529,[1]Film_Workers!$B$2:$BD$55,43,FALSE),D529=7,VLOOKUP(H529,[1]Film_Workers!$B$2:$BD$55,43,FALSE),D529=8,VLOOKUP(H529,[1]Film_Workers!$B$2:$BD$55,44,FALSE),D529=9,VLOOKUP(H529,[1]Film_Workers!$B$2:$BD$55,45,FALSE),D529=10,VLOOKUP(H529,[1]Film_Workers!$B$2:$BD$55,46,FALSE),D529=11,VLOOKUP(H529,[1]Film_Workers!$B$2:$BD$55,47,FALSE),D529=12,VLOOKUP(H529,[1]Film_Workers!$B$2:$BD$55,48)),C529=2018,_xlfn.IFS(D529=1,VLOOKUP(H529,[1]Film_Workers!$B$2:$BD$55,49,FALSE),D529=2,VLOOKUP(H529,[1]Film_Workers!$B$2:$BD$55,50,FALSE),D529=3,VLOOKUP(H529,[1]Film_Workers!$B$2:$BD$55,51,FALSE),D529=4,VLOOKUP(H529,[1]Film_Workers!$B$2:$BD$55,52,FALSE),D529=5,VLOOKUP(H529,[1]Film_Workers!$B$2:$BD$55,53,FALSE),D529=6,VLOOKUP(H529,[1]Film_Workers!$B$2:$BD$55,54)))</f>
        <v>2425</v>
      </c>
      <c r="W529">
        <f>_xlfn.IFS(C529=2014,_xlfn.IFS(D529=1,VLOOKUP(H529,[1]Priv_Workers!$B$2:$BD$55,2,FALSE),D529=2,VLOOKUP(H529,[1]Priv_Workers!$B$2:$BD$55,3,FALSE),D529=3,VLOOKUP(H529,[1]Priv_Workers!$B$2:$BD$55,4,FALSE),D529=4,VLOOKUP(H529,[1]Priv_Workers!$B$2:$BD$55,5,FALSE),D529=5,VLOOKUP(H529,[1]Priv_Workers!$B$2:$BD$55,6,FALSE),D529=6,VLOOKUP(H529,[1]Priv_Workers!$B$2:$BD$55,7,FALSE),D529=7,VLOOKUP(H529,[1]Priv_Workers!$B$2:$BD$55,8,FALSE),D529=8,VLOOKUP(H529,[1]Priv_Workers!$B$2:$BD$55,9,FALSE),D529=9,VLOOKUP(H529,[1]Priv_Workers!$B$2:$BD$55,10,FALSE),D529=10,VLOOKUP(H529,[1]Priv_Workers!$B$2:$BD$55,11,FALSE),D529=11,VLOOKUP(H529,[1]Priv_Workers!$B$2:$BD$55,12,FALSE),D529=12,VLOOKUP(H529,[1]Priv_Workers!$B$2:$BD$55,13,FALSE)),C529=2015,_xlfn.IFS(D529=1,VLOOKUP(H529,[1]Priv_Workers!$B$2:$BD$55,14,FALSE),D529=2,VLOOKUP(H529,[1]Priv_Workers!$B$2:$BD$55,15,FALSE),D529=3,VLOOKUP(H529,[1]Priv_Workers!$B$2:$BD$55,16,FALSE),D529=4,VLOOKUP(H529,[1]Priv_Workers!$B$2:$BD$55,17,FALSE),D529=5,VLOOKUP(H529,[1]Priv_Workers!$B$2:$BD$55,18,FALSE),D529=6,VLOOKUP(H529,[1]Priv_Workers!$B$2:$BD$55,19,FALSE),D529=7,VLOOKUP(H529,[1]Priv_Workers!$B$2:$BD$55,20,FALSE),D529=8,VLOOKUP(H529,[1]Priv_Workers!$B$2:$BD$55,21,FALSE),D529=9,VLOOKUP(H529,[1]Priv_Workers!$B$2:$BD$55,22,FALSE),D529=10,VLOOKUP(H529,[1]Priv_Workers!$B$2:$BD$55,23,FALSE),D529=11,VLOOKUP(H529,[1]Priv_Workers!$B$2:$BD$55,24,FALSE),D529=12,VLOOKUP(H529,[1]Priv_Workers!$B$2:$BD$55,25,FALSE)),C529=2016,_xlfn.IFS(D529=1,VLOOKUP(H529,[1]Priv_Workers!$B$2:$BD$55,26,FALSE),D529=2,VLOOKUP(H529,[1]Priv_Workers!$B$2:$BD$55,27,FALSE),D529=3,VLOOKUP(H529,[1]Priv_Workers!$B$2:$BD$55,28,FALSE),D529=4,VLOOKUP(H529,[1]Priv_Workers!$B$2:$BD$55,29,FALSE),D529=5,VLOOKUP(H529,[1]Priv_Workers!$B$2:$BD$55,30,FALSE),D529=6,VLOOKUP(H529,[1]Priv_Workers!$B$2:$BD$55,31,FALSE),D529=7,VLOOKUP(H529,[1]Priv_Workers!$B$2:$BD$55,32,FALSE),D529=8,VLOOKUP(H529,[1]Priv_Workers!$B$2:$BD$55,33,FALSE),D529=9,VLOOKUP(H529,[1]Priv_Workers!$B$2:$BD$55,34,FALSE),D529=10,VLOOKUP(H529,[1]Priv_Workers!$B$2:$BD$55,35,FALSE),D529=11,VLOOKUP(H529,[1]Priv_Workers!$B$2:$BD$55,36,FALSE),D529=12,VLOOKUP(H529,[1]Priv_Workers!$B$2:$BD$55,37,FALSE)),C529=2017,_xlfn.IFS(D529=1,VLOOKUP(H529,[1]Priv_Workers!$B$2:$BD$55,38,FALSE),D529=2,VLOOKUP(H529,[1]Priv_Workers!$B$2:$BD$55,39,FALSE),D529=3,VLOOKUP(H529,[1]Priv_Workers!$B$2:$BD$55,40,FALSE),D529=4,VLOOKUP(H529,[1]Priv_Workers!$B$2:$BD$55,41,FALSE),D529=5,VLOOKUP(H529,[1]Priv_Workers!$B$2:$BD$55,42,FALSE),D529=6,VLOOKUP(H529,[1]Priv_Workers!$B$2:$BD$55,43,FALSE),D529=7,VLOOKUP(H529,[1]Priv_Workers!$B$2:$BD$55,43,FALSE),D529=8,VLOOKUP(H529,[1]Priv_Workers!$B$2:$BD$55,44,FALSE),D529=9,VLOOKUP(H529,[1]Priv_Workers!$B$2:$BD$55,45,FALSE),D529=10,VLOOKUP(H529,[1]Priv_Workers!$B$2:$BD$55,46,FALSE),D529=11,VLOOKUP(H529,[1]Priv_Workers!$B$2:$BD$55,47,FALSE),D529=12,VLOOKUP(H529,[1]Priv_Workers!$B$2:$BD$55,48)),C529=2018,_xlfn.IFS(D529=1,VLOOKUP(H529,[1]Priv_Workers!$B$2:$BD$55,49,FALSE),D529=2,VLOOKUP(H529,[1]Priv_Workers!$B$2:$BD$55,50,FALSE),D529=3,VLOOKUP(H529,[1]Priv_Workers!$B$2:$BD$55,51,FALSE),D529=4,VLOOKUP(H529,[1]Priv_Workers!$B$2:$BD$55,52,FALSE),D529=5,VLOOKUP(H529,[1]Priv_Workers!$B$2:$BD$55,53,FALSE),D529=6,VLOOKUP(H529,[1]Priv_Workers!$B$2:$BD$55,54)))</f>
        <v>1171272</v>
      </c>
      <c r="X529" s="3">
        <f t="shared" si="67"/>
        <v>2.0703986776769187E-3</v>
      </c>
      <c r="Y529" s="2">
        <f>_xlfn.IFS(C529=2014, _xlfn.IFS(E529=1, VLOOKUP(H529, [1]Wage_Info!$B$2:$AH$55, 2, FALSE), E529=2, VLOOKUP(H529, [1]Wage_Info!$B$2:$AH$55, 3, FALSE), E529=3, VLOOKUP(H529, [1]Wage_Info!$B$2:$AH$55, 4, FALSE), E529=4, VLOOKUP(H529, [1]Wage_Info!$B$2:$AH$55, 5, FALSE)), C529=2015, _xlfn.IFS(E529=1, VLOOKUP(H529, [1]Wage_Info!$B$2:$AH$55, 6, FALSE), E529=2, VLOOKUP(H529, [1]Wage_Info!$B$2:$AH$55, 7, FALSE), E529=3, VLOOKUP(H529, [1]Wage_Info!$B$2:$AH$55, 8, FALSE), E529=4, VLOOKUP(H529, [1]Wage_Info!$B$2:$AH$55, 9, FALSE)), C529=2016, _xlfn.IFS(E529=1, VLOOKUP(H529, [1]Wage_Info!$B$2:$AH$55, 10, FALSE), E529=2, VLOOKUP(H529, [1]Wage_Info!$B$2:$AH$55, 11, FALSE), E529=3, VLOOKUP(H529, [1]Wage_Info!$B$2:$AH$55, 12, FALSE), E529=4, VLOOKUP(H529, [1]Wage_Info!$B$2:$AH$55, 13, FALSE)), C529=2017, _xlfn.IFS(E529=1, VLOOKUP(H529, [1]Wage_Info!$B$2:$AH$55, 14, FALSE), E529=2, VLOOKUP(H529, [1]Wage_Info!$B$2:$AH$55, 15, FALSE), E529=3, VLOOKUP(H529, [1]Wage_Info!$B$2:$AH$55, 16, FALSE), E529=4, VLOOKUP(H529, [1]Wage_Info!$B$2:$AH$55, 17, FALSE)), C529 = 2018, _xlfn.IFS(E529=1, VLOOKUP(H529, [1]Wage_Info!$B$2:$AH$55, 18, FALSE), E529=3, VLOOKUP(H529, [1]Wage_Info!$B$2:$AH$55, 19, FALSE)))</f>
        <v>16771227</v>
      </c>
      <c r="Z529" s="2">
        <f>_xlfn.IFS(C529=2014, _xlfn.IFS(E529=1, VLOOKUP(H529, [1]Wage_Info!$B$2:$AL$55, 20, FALSE), E529=2, VLOOKUP(H529, [1]Wage_Info!$B$2:$AL$55, 21, FALSE), E529=3, VLOOKUP(H529, [1]Wage_Info!$B$2:$AL$55, 22, FALSE), E529=4, VLOOKUP(H529, [1]Wage_Info!$B$2:$AL$55, 23, FALSE)), C529=2015, _xlfn.IFS(E529=1, VLOOKUP(H529, [1]Wage_Info!$B$2:$AL$55, 24, FALSE), E529=2, VLOOKUP(H529, [1]Wage_Info!$B$2:$AL$55, 25, FALSE), E529=3, VLOOKUP(H529, [1]Wage_Info!$B$2:$AL$55, 26, FALSE), E529=4, VLOOKUP(H529, [1]Wage_Info!$B$2:$AL$55, 27, FALSE)), C529=2016, _xlfn.IFS(E529=1, VLOOKUP(H529, [1]Wage_Info!$B$2:$AL$55, 28, FALSE), E529=2, VLOOKUP(H529, [1]Wage_Info!$B$2:$AL$55, 29, FALSE), E529=3, VLOOKUP(H529, [1]Wage_Info!$B$2:$AL$55, 30, FALSE), E529=4, VLOOKUP(H529, [1]Wage_Info!$B$2:$AL$55, 31, FALSE)), C529=2017, _xlfn.IFS(E529=1, VLOOKUP(H529, [1]Wage_Info!$B$2:$AL$55, 32, FALSE), E529=2, VLOOKUP(H529, [1]Wage_Info!$B$2:$AL$55, 33, FALSE), E529=3, VLOOKUP(H529, [1]Wage_Info!$B$2:$AL$55, 34, FALSE), E529=4, VLOOKUP(H529, [1]Wage_Info!$B$2:$AL$55, 35, FALSE)), C529 = 2018, _xlfn.IFS(E529=1, VLOOKUP(H529, [1]Wage_Info!$B$2:$AL$55, 36, FALSE), E529=2, VLOOKUP(H529, [1]Wage_Info!$B$2:$AL$55, 37, FALSE)))</f>
        <v>13921683445</v>
      </c>
      <c r="AA529" s="4">
        <f t="shared" si="68"/>
        <v>1.2046838348435094E-3</v>
      </c>
      <c r="AB529">
        <f>[1]Key!C529</f>
        <v>1</v>
      </c>
      <c r="AC529">
        <f t="shared" si="69"/>
        <v>0</v>
      </c>
      <c r="AD529">
        <f t="shared" si="70"/>
        <v>0</v>
      </c>
      <c r="AE529">
        <f t="shared" si="71"/>
        <v>0</v>
      </c>
      <c r="AF529">
        <f>[1]Key!D529</f>
        <v>0</v>
      </c>
    </row>
    <row r="530" spans="1:32" x14ac:dyDescent="0.3">
      <c r="A530">
        <v>529</v>
      </c>
      <c r="B530">
        <v>73</v>
      </c>
      <c r="C530">
        <v>2017</v>
      </c>
      <c r="D530">
        <v>9</v>
      </c>
      <c r="E530">
        <f t="shared" si="64"/>
        <v>3</v>
      </c>
      <c r="F530">
        <v>2018</v>
      </c>
      <c r="G530" t="s">
        <v>40</v>
      </c>
      <c r="H530" s="1">
        <f>VALUE(IF(G530="foreign",53,SUBSTITUTE(G530,G530,VLOOKUP(G530,[1]Key!$G$2:$H$55,2,))))</f>
        <v>5</v>
      </c>
      <c r="I530" t="s">
        <v>40</v>
      </c>
      <c r="J530">
        <f>VALUE(_xlfn.IFS(I530="foreign",53,I530="fictional",54, I530="unspecified", 55, NOT(OR(I530="foreign",I530="fictional")),SUBSTITUTE(I530,I530,VLOOKUP(I530,[1]Key!$G$2:$H$55,2,))))</f>
        <v>5</v>
      </c>
      <c r="K530">
        <f t="shared" si="65"/>
        <v>1</v>
      </c>
      <c r="L530">
        <f>VLOOKUP(H530, [1]Key!$H$2:$K$54, 2)</f>
        <v>3</v>
      </c>
      <c r="M530">
        <f>VLOOKUP(J530, [1]Key!$H$2:$K$54, 2)</f>
        <v>3</v>
      </c>
      <c r="N530">
        <f>VLOOKUP("*"&amp;G530&amp;"*",[1]Key!$N$2:$O$6,2,FALSE)</f>
        <v>4</v>
      </c>
      <c r="O530">
        <f>VLOOKUP("*"&amp;G530&amp;"*",[1]Key!$R$2:$S$11,2,FALSE)</f>
        <v>6</v>
      </c>
      <c r="P530">
        <v>2980</v>
      </c>
      <c r="Q530" s="2">
        <v>25000000</v>
      </c>
      <c r="R530" t="s">
        <v>67</v>
      </c>
      <c r="S530">
        <f>VLOOKUP(R530, [1]Key!$U$2:$V$31, 2, FALSE)</f>
        <v>9</v>
      </c>
      <c r="T530">
        <f t="shared" si="66"/>
        <v>1</v>
      </c>
      <c r="U530">
        <f>_xlfn.IFS(C530=2018, VLOOKUP(H530, '[1]State Pop'!$B$2:$G$55,6),C530=2017, VLOOKUP(H530, '[1]State Pop'!$B$2:$F$55,5),C530=2016, VLOOKUP(H530, '[1]State Pop'!$B$2:$F$55,4), C530=2015, VLOOKUP(H530, '[1]State Pop'!$B$2:$F$55,3), C530=2014, VLOOKUP(H530, '[1]State Pop'!$B$2:$F$55,2))</f>
        <v>39536653</v>
      </c>
      <c r="V530">
        <f>_xlfn.IFS(C530=2014,_xlfn.IFS(D530=1,VLOOKUP(H530,[1]Film_Workers!$B$2:$BD$55,2,FALSE),D530=2,VLOOKUP(H530,[1]Film_Workers!$B$2:$BD$55,3,FALSE),D530=3,VLOOKUP(H530,[1]Film_Workers!$B$2:$BD$55,4,FALSE),D530=4,VLOOKUP(H530,[1]Film_Workers!$B$2:$BD$55,5,FALSE),D530=5,VLOOKUP(H530,[1]Film_Workers!$B$2:$BD$55,6,FALSE),D530=6,VLOOKUP(H530,[1]Film_Workers!$B$2:$BD$55,7,FALSE),D530=7,VLOOKUP(H530,[1]Film_Workers!$B$2:$BD$55,8,FALSE),D530=8,VLOOKUP(H530,[1]Film_Workers!$B$2:$BD$55,9,FALSE),D530=9,VLOOKUP(H530,[1]Film_Workers!$B$2:$BD$55,10,FALSE),D530=10,VLOOKUP(H530,[1]Film_Workers!$B$2:$BD$55,11,FALSE),D530=11,VLOOKUP(H530,[1]Film_Workers!$B$2:$BD$55,12,FALSE),D530=12,VLOOKUP(H530,[1]Film_Workers!$B$2:$BD$55,13,FALSE)),C530=2015,_xlfn.IFS(D530=1,VLOOKUP(H530,[1]Film_Workers!$B$2:$BD$55,14,FALSE),D530=2,VLOOKUP(H530,[1]Film_Workers!$B$2:$BD$55,15,FALSE),D530=3,VLOOKUP(H530,[1]Film_Workers!$B$2:$BD$55,16,FALSE),D530=4,VLOOKUP(H530,[1]Film_Workers!$B$2:$BD$55,17,FALSE),D530=5,VLOOKUP(H530,[1]Film_Workers!$B$2:$BD$55,18,FALSE),D530=6,VLOOKUP(H530,[1]Film_Workers!$B$2:$BD$55,19,FALSE),D530=7,VLOOKUP(H530,[1]Film_Workers!$B$2:$BD$55,20,FALSE),D530=8,VLOOKUP(H530,[1]Film_Workers!$B$2:$BD$55,21,FALSE),D530=9,VLOOKUP(H530,[1]Film_Workers!$B$2:$BD$55,22,FALSE),D530=10,VLOOKUP(H530,[1]Film_Workers!$B$2:$BD$55,23,FALSE),D530=11,VLOOKUP(H530,[1]Film_Workers!$B$2:$BD$55,24,FALSE),D530=12,VLOOKUP(H530,[1]Film_Workers!$B$2:$BD$55,25,FALSE)),C530=2016,_xlfn.IFS(D530=1,VLOOKUP(H530,[1]Film_Workers!$B$2:$BD$55,26,FALSE),D530=2,VLOOKUP(H530,[1]Film_Workers!$B$2:$BD$55,27,FALSE),D530=3,VLOOKUP(H530,[1]Film_Workers!$B$2:$BD$55,28,FALSE),D530=4,VLOOKUP(H530,[1]Film_Workers!$B$2:$BD$55,29,FALSE),D530=5,VLOOKUP(H530,[1]Film_Workers!$B$2:$BD$55,30,FALSE),D530=6,VLOOKUP(H530,[1]Film_Workers!$B$2:$BD$55,31,FALSE),D530=7,VLOOKUP(H530,[1]Film_Workers!$B$2:$BD$55,32,FALSE),D530=8,VLOOKUP(H530,[1]Film_Workers!$B$2:$BD$55,33,FALSE),D530=9,VLOOKUP(H530,[1]Film_Workers!$B$2:$BD$55,34,FALSE),D530=10,VLOOKUP(H530,[1]Film_Workers!$B$2:$BD$55,35,FALSE),D530=11,VLOOKUP(H530,[1]Film_Workers!$B$2:$BD$55,36,FALSE),D530=12,VLOOKUP(H530,[1]Film_Workers!$B$2:$BD$55,37,FALSE)),C530=2017,_xlfn.IFS(D530=1,VLOOKUP(H530,[1]Film_Workers!$B$2:$BD$55,38,FALSE),D530=2,VLOOKUP(H530,[1]Film_Workers!$B$2:$BD$55,39,FALSE),D530=3,VLOOKUP(H530,[1]Film_Workers!$B$2:$BD$55,40,FALSE),D530=4,VLOOKUP(H530,[1]Film_Workers!$B$2:$BD$55,41,FALSE),D530=5,VLOOKUP(H530,[1]Film_Workers!$B$2:$BD$55,42,FALSE),D530=6,VLOOKUP(H530,[1]Film_Workers!$B$2:$BD$55,43,FALSE),D530=7,VLOOKUP(H530,[1]Film_Workers!$B$2:$BD$55,43,FALSE),D530=8,VLOOKUP(H530,[1]Film_Workers!$B$2:$BD$55,44,FALSE),D530=9,VLOOKUP(H530,[1]Film_Workers!$B$2:$BD$55,45,FALSE),D530=10,VLOOKUP(H530,[1]Film_Workers!$B$2:$BD$55,46,FALSE),D530=11,VLOOKUP(H530,[1]Film_Workers!$B$2:$BD$55,47,FALSE),D530=12,VLOOKUP(H530,[1]Film_Workers!$B$2:$BD$55,48)),C530=2018,_xlfn.IFS(D530=1,VLOOKUP(H530,[1]Film_Workers!$B$2:$BD$55,49,FALSE),D530=2,VLOOKUP(H530,[1]Film_Workers!$B$2:$BD$55,50,FALSE),D530=3,VLOOKUP(H530,[1]Film_Workers!$B$2:$BD$55,51,FALSE),D530=4,VLOOKUP(H530,[1]Film_Workers!$B$2:$BD$55,52,FALSE),D530=5,VLOOKUP(H530,[1]Film_Workers!$B$2:$BD$55,53,FALSE),D530=6,VLOOKUP(H530,[1]Film_Workers!$B$2:$BD$55,54)))</f>
        <v>116605</v>
      </c>
      <c r="W530">
        <f>_xlfn.IFS(C530=2014,_xlfn.IFS(D530=1,VLOOKUP(H530,[1]Priv_Workers!$B$2:$BD$55,2,FALSE),D530=2,VLOOKUP(H530,[1]Priv_Workers!$B$2:$BD$55,3,FALSE),D530=3,VLOOKUP(H530,[1]Priv_Workers!$B$2:$BD$55,4,FALSE),D530=4,VLOOKUP(H530,[1]Priv_Workers!$B$2:$BD$55,5,FALSE),D530=5,VLOOKUP(H530,[1]Priv_Workers!$B$2:$BD$55,6,FALSE),D530=6,VLOOKUP(H530,[1]Priv_Workers!$B$2:$BD$55,7,FALSE),D530=7,VLOOKUP(H530,[1]Priv_Workers!$B$2:$BD$55,8,FALSE),D530=8,VLOOKUP(H530,[1]Priv_Workers!$B$2:$BD$55,9,FALSE),D530=9,VLOOKUP(H530,[1]Priv_Workers!$B$2:$BD$55,10,FALSE),D530=10,VLOOKUP(H530,[1]Priv_Workers!$B$2:$BD$55,11,FALSE),D530=11,VLOOKUP(H530,[1]Priv_Workers!$B$2:$BD$55,12,FALSE),D530=12,VLOOKUP(H530,[1]Priv_Workers!$B$2:$BD$55,13,FALSE)),C530=2015,_xlfn.IFS(D530=1,VLOOKUP(H530,[1]Priv_Workers!$B$2:$BD$55,14,FALSE),D530=2,VLOOKUP(H530,[1]Priv_Workers!$B$2:$BD$55,15,FALSE),D530=3,VLOOKUP(H530,[1]Priv_Workers!$B$2:$BD$55,16,FALSE),D530=4,VLOOKUP(H530,[1]Priv_Workers!$B$2:$BD$55,17,FALSE),D530=5,VLOOKUP(H530,[1]Priv_Workers!$B$2:$BD$55,18,FALSE),D530=6,VLOOKUP(H530,[1]Priv_Workers!$B$2:$BD$55,19,FALSE),D530=7,VLOOKUP(H530,[1]Priv_Workers!$B$2:$BD$55,20,FALSE),D530=8,VLOOKUP(H530,[1]Priv_Workers!$B$2:$BD$55,21,FALSE),D530=9,VLOOKUP(H530,[1]Priv_Workers!$B$2:$BD$55,22,FALSE),D530=10,VLOOKUP(H530,[1]Priv_Workers!$B$2:$BD$55,23,FALSE),D530=11,VLOOKUP(H530,[1]Priv_Workers!$B$2:$BD$55,24,FALSE),D530=12,VLOOKUP(H530,[1]Priv_Workers!$B$2:$BD$55,25,FALSE)),C530=2016,_xlfn.IFS(D530=1,VLOOKUP(H530,[1]Priv_Workers!$B$2:$BD$55,26,FALSE),D530=2,VLOOKUP(H530,[1]Priv_Workers!$B$2:$BD$55,27,FALSE),D530=3,VLOOKUP(H530,[1]Priv_Workers!$B$2:$BD$55,28,FALSE),D530=4,VLOOKUP(H530,[1]Priv_Workers!$B$2:$BD$55,29,FALSE),D530=5,VLOOKUP(H530,[1]Priv_Workers!$B$2:$BD$55,30,FALSE),D530=6,VLOOKUP(H530,[1]Priv_Workers!$B$2:$BD$55,31,FALSE),D530=7,VLOOKUP(H530,[1]Priv_Workers!$B$2:$BD$55,32,FALSE),D530=8,VLOOKUP(H530,[1]Priv_Workers!$B$2:$BD$55,33,FALSE),D530=9,VLOOKUP(H530,[1]Priv_Workers!$B$2:$BD$55,34,FALSE),D530=10,VLOOKUP(H530,[1]Priv_Workers!$B$2:$BD$55,35,FALSE),D530=11,VLOOKUP(H530,[1]Priv_Workers!$B$2:$BD$55,36,FALSE),D530=12,VLOOKUP(H530,[1]Priv_Workers!$B$2:$BD$55,37,FALSE)),C530=2017,_xlfn.IFS(D530=1,VLOOKUP(H530,[1]Priv_Workers!$B$2:$BD$55,38,FALSE),D530=2,VLOOKUP(H530,[1]Priv_Workers!$B$2:$BD$55,39,FALSE),D530=3,VLOOKUP(H530,[1]Priv_Workers!$B$2:$BD$55,40,FALSE),D530=4,VLOOKUP(H530,[1]Priv_Workers!$B$2:$BD$55,41,FALSE),D530=5,VLOOKUP(H530,[1]Priv_Workers!$B$2:$BD$55,42,FALSE),D530=6,VLOOKUP(H530,[1]Priv_Workers!$B$2:$BD$55,43,FALSE),D530=7,VLOOKUP(H530,[1]Priv_Workers!$B$2:$BD$55,43,FALSE),D530=8,VLOOKUP(H530,[1]Priv_Workers!$B$2:$BD$55,44,FALSE),D530=9,VLOOKUP(H530,[1]Priv_Workers!$B$2:$BD$55,45,FALSE),D530=10,VLOOKUP(H530,[1]Priv_Workers!$B$2:$BD$55,46,FALSE),D530=11,VLOOKUP(H530,[1]Priv_Workers!$B$2:$BD$55,47,FALSE),D530=12,VLOOKUP(H530,[1]Priv_Workers!$B$2:$BD$55,48)),C530=2018,_xlfn.IFS(D530=1,VLOOKUP(H530,[1]Priv_Workers!$B$2:$BD$55,49,FALSE),D530=2,VLOOKUP(H530,[1]Priv_Workers!$B$2:$BD$55,50,FALSE),D530=3,VLOOKUP(H530,[1]Priv_Workers!$B$2:$BD$55,51,FALSE),D530=4,VLOOKUP(H530,[1]Priv_Workers!$B$2:$BD$55,52,FALSE),D530=5,VLOOKUP(H530,[1]Priv_Workers!$B$2:$BD$55,53,FALSE),D530=6,VLOOKUP(H530,[1]Priv_Workers!$B$2:$BD$55,54)))</f>
        <v>14734256</v>
      </c>
      <c r="X530" s="3">
        <f t="shared" si="67"/>
        <v>7.9138709141472769E-3</v>
      </c>
      <c r="Y530" s="2">
        <f>_xlfn.IFS(C530=2014, _xlfn.IFS(E530=1, VLOOKUP(H530, [1]Wage_Info!$B$2:$AH$55, 2, FALSE), E530=2, VLOOKUP(H530, [1]Wage_Info!$B$2:$AH$55, 3, FALSE), E530=3, VLOOKUP(H530, [1]Wage_Info!$B$2:$AH$55, 4, FALSE), E530=4, VLOOKUP(H530, [1]Wage_Info!$B$2:$AH$55, 5, FALSE)), C530=2015, _xlfn.IFS(E530=1, VLOOKUP(H530, [1]Wage_Info!$B$2:$AH$55, 6, FALSE), E530=2, VLOOKUP(H530, [1]Wage_Info!$B$2:$AH$55, 7, FALSE), E530=3, VLOOKUP(H530, [1]Wage_Info!$B$2:$AH$55, 8, FALSE), E530=4, VLOOKUP(H530, [1]Wage_Info!$B$2:$AH$55, 9, FALSE)), C530=2016, _xlfn.IFS(E530=1, VLOOKUP(H530, [1]Wage_Info!$B$2:$AH$55, 10, FALSE), E530=2, VLOOKUP(H530, [1]Wage_Info!$B$2:$AH$55, 11, FALSE), E530=3, VLOOKUP(H530, [1]Wage_Info!$B$2:$AH$55, 12, FALSE), E530=4, VLOOKUP(H530, [1]Wage_Info!$B$2:$AH$55, 13, FALSE)), C530=2017, _xlfn.IFS(E530=1, VLOOKUP(H530, [1]Wage_Info!$B$2:$AH$55, 14, FALSE), E530=2, VLOOKUP(H530, [1]Wage_Info!$B$2:$AH$55, 15, FALSE), E530=3, VLOOKUP(H530, [1]Wage_Info!$B$2:$AH$55, 16, FALSE), E530=4, VLOOKUP(H530, [1]Wage_Info!$B$2:$AH$55, 17, FALSE)), C530 = 2018, _xlfn.IFS(E530=1, VLOOKUP(H530, [1]Wage_Info!$B$2:$AH$55, 18, FALSE), E530=3, VLOOKUP(H530, [1]Wage_Info!$B$2:$AH$55, 19, FALSE)))</f>
        <v>2988478047</v>
      </c>
      <c r="Z530" s="2">
        <f>_xlfn.IFS(C530=2014, _xlfn.IFS(E530=1, VLOOKUP(H530, [1]Wage_Info!$B$2:$AL$55, 20, FALSE), E530=2, VLOOKUP(H530, [1]Wage_Info!$B$2:$AL$55, 21, FALSE), E530=3, VLOOKUP(H530, [1]Wage_Info!$B$2:$AL$55, 22, FALSE), E530=4, VLOOKUP(H530, [1]Wage_Info!$B$2:$AL$55, 23, FALSE)), C530=2015, _xlfn.IFS(E530=1, VLOOKUP(H530, [1]Wage_Info!$B$2:$AL$55, 24, FALSE), E530=2, VLOOKUP(H530, [1]Wage_Info!$B$2:$AL$55, 25, FALSE), E530=3, VLOOKUP(H530, [1]Wage_Info!$B$2:$AL$55, 26, FALSE), E530=4, VLOOKUP(H530, [1]Wage_Info!$B$2:$AL$55, 27, FALSE)), C530=2016, _xlfn.IFS(E530=1, VLOOKUP(H530, [1]Wage_Info!$B$2:$AL$55, 28, FALSE), E530=2, VLOOKUP(H530, [1]Wage_Info!$B$2:$AL$55, 29, FALSE), E530=3, VLOOKUP(H530, [1]Wage_Info!$B$2:$AL$55, 30, FALSE), E530=4, VLOOKUP(H530, [1]Wage_Info!$B$2:$AL$55, 31, FALSE)), C530=2017, _xlfn.IFS(E530=1, VLOOKUP(H530, [1]Wage_Info!$B$2:$AL$55, 32, FALSE), E530=2, VLOOKUP(H530, [1]Wage_Info!$B$2:$AL$55, 33, FALSE), E530=3, VLOOKUP(H530, [1]Wage_Info!$B$2:$AL$55, 34, FALSE), E530=4, VLOOKUP(H530, [1]Wage_Info!$B$2:$AL$55, 35, FALSE)), C530 = 2018, _xlfn.IFS(E530=1, VLOOKUP(H530, [1]Wage_Info!$B$2:$AL$55, 36, FALSE), E530=2, VLOOKUP(H530, [1]Wage_Info!$B$2:$AL$55, 37, FALSE)))</f>
        <v>229152576063</v>
      </c>
      <c r="AA530" s="4">
        <f t="shared" si="68"/>
        <v>1.3041433346917252E-2</v>
      </c>
      <c r="AB530">
        <f>[1]Key!C530</f>
        <v>1</v>
      </c>
      <c r="AC530">
        <f t="shared" si="69"/>
        <v>1</v>
      </c>
      <c r="AD530">
        <f t="shared" si="70"/>
        <v>0</v>
      </c>
      <c r="AE530">
        <f t="shared" si="71"/>
        <v>1</v>
      </c>
      <c r="AF530">
        <f>[1]Key!D530</f>
        <v>0</v>
      </c>
    </row>
    <row r="531" spans="1:32" x14ac:dyDescent="0.3">
      <c r="A531">
        <v>530</v>
      </c>
      <c r="B531">
        <v>74</v>
      </c>
      <c r="C531">
        <v>2018</v>
      </c>
      <c r="D531">
        <v>1</v>
      </c>
      <c r="E531">
        <f t="shared" si="64"/>
        <v>1</v>
      </c>
      <c r="F531">
        <v>2018</v>
      </c>
      <c r="G531" t="s">
        <v>62</v>
      </c>
      <c r="H531" s="1">
        <f>VALUE(IF(G531="foreign",53,SUBSTITUTE(G531,G531,VLOOKUP(G531,[1]Key!$G$2:$H$55,2,))))</f>
        <v>53</v>
      </c>
      <c r="I531" t="s">
        <v>62</v>
      </c>
      <c r="J531">
        <f>VALUE(_xlfn.IFS(I531="foreign",53,I531="fictional",54, I531="unspecified", 55, NOT(OR(I531="foreign",I531="fictional")),SUBSTITUTE(I531,I531,VLOOKUP(I531,[1]Key!$G$2:$H$55,2,))))</f>
        <v>53</v>
      </c>
      <c r="K531">
        <f t="shared" si="65"/>
        <v>1</v>
      </c>
      <c r="L531">
        <f>VLOOKUP(H531, [1]Key!$H$2:$K$54, 2)</f>
        <v>0</v>
      </c>
      <c r="M531">
        <f>VLOOKUP(J531, [1]Key!$H$2:$K$54, 2)</f>
        <v>0</v>
      </c>
      <c r="N531">
        <f>VLOOKUP("*"&amp;G531&amp;"*",[1]Key!$N$2:$O$6,2,FALSE)</f>
        <v>0</v>
      </c>
      <c r="O531">
        <f>VLOOKUP("*"&amp;G531&amp;"*",[1]Key!$R$2:$S$11,2,FALSE)</f>
        <v>0</v>
      </c>
      <c r="P531">
        <v>2929</v>
      </c>
      <c r="Q531" s="2">
        <v>43000000</v>
      </c>
      <c r="R531" t="s">
        <v>61</v>
      </c>
      <c r="S531">
        <f>VLOOKUP(R531, [1]Key!$U$2:$V$31, 2, FALSE)</f>
        <v>6</v>
      </c>
      <c r="T531">
        <f t="shared" si="66"/>
        <v>0</v>
      </c>
      <c r="U531">
        <f>_xlfn.IFS(C531=2018, VLOOKUP(H531, '[1]State Pop'!$B$2:$G$55,6),C531=2017, VLOOKUP(H531, '[1]State Pop'!$B$2:$F$55,5),C531=2016, VLOOKUP(H531, '[1]State Pop'!$B$2:$F$55,4), C531=2015, VLOOKUP(H531, '[1]State Pop'!$B$2:$F$55,3), C531=2014, VLOOKUP(H531, '[1]State Pop'!$B$2:$F$55,2))</f>
        <v>0</v>
      </c>
      <c r="V531">
        <f>_xlfn.IFS(C531=2014,_xlfn.IFS(D531=1,VLOOKUP(H531,[1]Film_Workers!$B$2:$BD$55,2,FALSE),D531=2,VLOOKUP(H531,[1]Film_Workers!$B$2:$BD$55,3,FALSE),D531=3,VLOOKUP(H531,[1]Film_Workers!$B$2:$BD$55,4,FALSE),D531=4,VLOOKUP(H531,[1]Film_Workers!$B$2:$BD$55,5,FALSE),D531=5,VLOOKUP(H531,[1]Film_Workers!$B$2:$BD$55,6,FALSE),D531=6,VLOOKUP(H531,[1]Film_Workers!$B$2:$BD$55,7,FALSE),D531=7,VLOOKUP(H531,[1]Film_Workers!$B$2:$BD$55,8,FALSE),D531=8,VLOOKUP(H531,[1]Film_Workers!$B$2:$BD$55,9,FALSE),D531=9,VLOOKUP(H531,[1]Film_Workers!$B$2:$BD$55,10,FALSE),D531=10,VLOOKUP(H531,[1]Film_Workers!$B$2:$BD$55,11,FALSE),D531=11,VLOOKUP(H531,[1]Film_Workers!$B$2:$BD$55,12,FALSE),D531=12,VLOOKUP(H531,[1]Film_Workers!$B$2:$BD$55,13,FALSE)),C531=2015,_xlfn.IFS(D531=1,VLOOKUP(H531,[1]Film_Workers!$B$2:$BD$55,14,FALSE),D531=2,VLOOKUP(H531,[1]Film_Workers!$B$2:$BD$55,15,FALSE),D531=3,VLOOKUP(H531,[1]Film_Workers!$B$2:$BD$55,16,FALSE),D531=4,VLOOKUP(H531,[1]Film_Workers!$B$2:$BD$55,17,FALSE),D531=5,VLOOKUP(H531,[1]Film_Workers!$B$2:$BD$55,18,FALSE),D531=6,VLOOKUP(H531,[1]Film_Workers!$B$2:$BD$55,19,FALSE),D531=7,VLOOKUP(H531,[1]Film_Workers!$B$2:$BD$55,20,FALSE),D531=8,VLOOKUP(H531,[1]Film_Workers!$B$2:$BD$55,21,FALSE),D531=9,VLOOKUP(H531,[1]Film_Workers!$B$2:$BD$55,22,FALSE),D531=10,VLOOKUP(H531,[1]Film_Workers!$B$2:$BD$55,23,FALSE),D531=11,VLOOKUP(H531,[1]Film_Workers!$B$2:$BD$55,24,FALSE),D531=12,VLOOKUP(H531,[1]Film_Workers!$B$2:$BD$55,25,FALSE)),C531=2016,_xlfn.IFS(D531=1,VLOOKUP(H531,[1]Film_Workers!$B$2:$BD$55,26,FALSE),D531=2,VLOOKUP(H531,[1]Film_Workers!$B$2:$BD$55,27,FALSE),D531=3,VLOOKUP(H531,[1]Film_Workers!$B$2:$BD$55,28,FALSE),D531=4,VLOOKUP(H531,[1]Film_Workers!$B$2:$BD$55,29,FALSE),D531=5,VLOOKUP(H531,[1]Film_Workers!$B$2:$BD$55,30,FALSE),D531=6,VLOOKUP(H531,[1]Film_Workers!$B$2:$BD$55,31,FALSE),D531=7,VLOOKUP(H531,[1]Film_Workers!$B$2:$BD$55,32,FALSE),D531=8,VLOOKUP(H531,[1]Film_Workers!$B$2:$BD$55,33,FALSE),D531=9,VLOOKUP(H531,[1]Film_Workers!$B$2:$BD$55,34,FALSE),D531=10,VLOOKUP(H531,[1]Film_Workers!$B$2:$BD$55,35,FALSE),D531=11,VLOOKUP(H531,[1]Film_Workers!$B$2:$BD$55,36,FALSE),D531=12,VLOOKUP(H531,[1]Film_Workers!$B$2:$BD$55,37,FALSE)),C531=2017,_xlfn.IFS(D531=1,VLOOKUP(H531,[1]Film_Workers!$B$2:$BD$55,38,FALSE),D531=2,VLOOKUP(H531,[1]Film_Workers!$B$2:$BD$55,39,FALSE),D531=3,VLOOKUP(H531,[1]Film_Workers!$B$2:$BD$55,40,FALSE),D531=4,VLOOKUP(H531,[1]Film_Workers!$B$2:$BD$55,41,FALSE),D531=5,VLOOKUP(H531,[1]Film_Workers!$B$2:$BD$55,42,FALSE),D531=6,VLOOKUP(H531,[1]Film_Workers!$B$2:$BD$55,43,FALSE),D531=7,VLOOKUP(H531,[1]Film_Workers!$B$2:$BD$55,43,FALSE),D531=8,VLOOKUP(H531,[1]Film_Workers!$B$2:$BD$55,44,FALSE),D531=9,VLOOKUP(H531,[1]Film_Workers!$B$2:$BD$55,45,FALSE),D531=10,VLOOKUP(H531,[1]Film_Workers!$B$2:$BD$55,46,FALSE),D531=11,VLOOKUP(H531,[1]Film_Workers!$B$2:$BD$55,47,FALSE),D531=12,VLOOKUP(H531,[1]Film_Workers!$B$2:$BD$55,48)),C531=2018,_xlfn.IFS(D531=1,VLOOKUP(H531,[1]Film_Workers!$B$2:$BD$55,49,FALSE),D531=2,VLOOKUP(H531,[1]Film_Workers!$B$2:$BD$55,50,FALSE),D531=3,VLOOKUP(H531,[1]Film_Workers!$B$2:$BD$55,51,FALSE),D531=4,VLOOKUP(H531,[1]Film_Workers!$B$2:$BD$55,52,FALSE),D531=5,VLOOKUP(H531,[1]Film_Workers!$B$2:$BD$55,53,FALSE),D531=6,VLOOKUP(H531,[1]Film_Workers!$B$2:$BD$55,54)))</f>
        <v>0</v>
      </c>
      <c r="W531">
        <f>_xlfn.IFS(C531=2014,_xlfn.IFS(D531=1,VLOOKUP(H531,[1]Priv_Workers!$B$2:$BD$55,2,FALSE),D531=2,VLOOKUP(H531,[1]Priv_Workers!$B$2:$BD$55,3,FALSE),D531=3,VLOOKUP(H531,[1]Priv_Workers!$B$2:$BD$55,4,FALSE),D531=4,VLOOKUP(H531,[1]Priv_Workers!$B$2:$BD$55,5,FALSE),D531=5,VLOOKUP(H531,[1]Priv_Workers!$B$2:$BD$55,6,FALSE),D531=6,VLOOKUP(H531,[1]Priv_Workers!$B$2:$BD$55,7,FALSE),D531=7,VLOOKUP(H531,[1]Priv_Workers!$B$2:$BD$55,8,FALSE),D531=8,VLOOKUP(H531,[1]Priv_Workers!$B$2:$BD$55,9,FALSE),D531=9,VLOOKUP(H531,[1]Priv_Workers!$B$2:$BD$55,10,FALSE),D531=10,VLOOKUP(H531,[1]Priv_Workers!$B$2:$BD$55,11,FALSE),D531=11,VLOOKUP(H531,[1]Priv_Workers!$B$2:$BD$55,12,FALSE),D531=12,VLOOKUP(H531,[1]Priv_Workers!$B$2:$BD$55,13,FALSE)),C531=2015,_xlfn.IFS(D531=1,VLOOKUP(H531,[1]Priv_Workers!$B$2:$BD$55,14,FALSE),D531=2,VLOOKUP(H531,[1]Priv_Workers!$B$2:$BD$55,15,FALSE),D531=3,VLOOKUP(H531,[1]Priv_Workers!$B$2:$BD$55,16,FALSE),D531=4,VLOOKUP(H531,[1]Priv_Workers!$B$2:$BD$55,17,FALSE),D531=5,VLOOKUP(H531,[1]Priv_Workers!$B$2:$BD$55,18,FALSE),D531=6,VLOOKUP(H531,[1]Priv_Workers!$B$2:$BD$55,19,FALSE),D531=7,VLOOKUP(H531,[1]Priv_Workers!$B$2:$BD$55,20,FALSE),D531=8,VLOOKUP(H531,[1]Priv_Workers!$B$2:$BD$55,21,FALSE),D531=9,VLOOKUP(H531,[1]Priv_Workers!$B$2:$BD$55,22,FALSE),D531=10,VLOOKUP(H531,[1]Priv_Workers!$B$2:$BD$55,23,FALSE),D531=11,VLOOKUP(H531,[1]Priv_Workers!$B$2:$BD$55,24,FALSE),D531=12,VLOOKUP(H531,[1]Priv_Workers!$B$2:$BD$55,25,FALSE)),C531=2016,_xlfn.IFS(D531=1,VLOOKUP(H531,[1]Priv_Workers!$B$2:$BD$55,26,FALSE),D531=2,VLOOKUP(H531,[1]Priv_Workers!$B$2:$BD$55,27,FALSE),D531=3,VLOOKUP(H531,[1]Priv_Workers!$B$2:$BD$55,28,FALSE),D531=4,VLOOKUP(H531,[1]Priv_Workers!$B$2:$BD$55,29,FALSE),D531=5,VLOOKUP(H531,[1]Priv_Workers!$B$2:$BD$55,30,FALSE),D531=6,VLOOKUP(H531,[1]Priv_Workers!$B$2:$BD$55,31,FALSE),D531=7,VLOOKUP(H531,[1]Priv_Workers!$B$2:$BD$55,32,FALSE),D531=8,VLOOKUP(H531,[1]Priv_Workers!$B$2:$BD$55,33,FALSE),D531=9,VLOOKUP(H531,[1]Priv_Workers!$B$2:$BD$55,34,FALSE),D531=10,VLOOKUP(H531,[1]Priv_Workers!$B$2:$BD$55,35,FALSE),D531=11,VLOOKUP(H531,[1]Priv_Workers!$B$2:$BD$55,36,FALSE),D531=12,VLOOKUP(H531,[1]Priv_Workers!$B$2:$BD$55,37,FALSE)),C531=2017,_xlfn.IFS(D531=1,VLOOKUP(H531,[1]Priv_Workers!$B$2:$BD$55,38,FALSE),D531=2,VLOOKUP(H531,[1]Priv_Workers!$B$2:$BD$55,39,FALSE),D531=3,VLOOKUP(H531,[1]Priv_Workers!$B$2:$BD$55,40,FALSE),D531=4,VLOOKUP(H531,[1]Priv_Workers!$B$2:$BD$55,41,FALSE),D531=5,VLOOKUP(H531,[1]Priv_Workers!$B$2:$BD$55,42,FALSE),D531=6,VLOOKUP(H531,[1]Priv_Workers!$B$2:$BD$55,43,FALSE),D531=7,VLOOKUP(H531,[1]Priv_Workers!$B$2:$BD$55,43,FALSE),D531=8,VLOOKUP(H531,[1]Priv_Workers!$B$2:$BD$55,44,FALSE),D531=9,VLOOKUP(H531,[1]Priv_Workers!$B$2:$BD$55,45,FALSE),D531=10,VLOOKUP(H531,[1]Priv_Workers!$B$2:$BD$55,46,FALSE),D531=11,VLOOKUP(H531,[1]Priv_Workers!$B$2:$BD$55,47,FALSE),D531=12,VLOOKUP(H531,[1]Priv_Workers!$B$2:$BD$55,48)),C531=2018,_xlfn.IFS(D531=1,VLOOKUP(H531,[1]Priv_Workers!$B$2:$BD$55,49,FALSE),D531=2,VLOOKUP(H531,[1]Priv_Workers!$B$2:$BD$55,50,FALSE),D531=3,VLOOKUP(H531,[1]Priv_Workers!$B$2:$BD$55,51,FALSE),D531=4,VLOOKUP(H531,[1]Priv_Workers!$B$2:$BD$55,52,FALSE),D531=5,VLOOKUP(H531,[1]Priv_Workers!$B$2:$BD$55,53,FALSE),D531=6,VLOOKUP(H531,[1]Priv_Workers!$B$2:$BD$55,54)))</f>
        <v>0</v>
      </c>
      <c r="X531" s="3" t="e">
        <f t="shared" si="67"/>
        <v>#DIV/0!</v>
      </c>
      <c r="Y531" s="2">
        <f>_xlfn.IFS(C531=2014, _xlfn.IFS(E531=1, VLOOKUP(H531, [1]Wage_Info!$B$2:$AH$55, 2, FALSE), E531=2, VLOOKUP(H531, [1]Wage_Info!$B$2:$AH$55, 3, FALSE), E531=3, VLOOKUP(H531, [1]Wage_Info!$B$2:$AH$55, 4, FALSE), E531=4, VLOOKUP(H531, [1]Wage_Info!$B$2:$AH$55, 5, FALSE)), C531=2015, _xlfn.IFS(E531=1, VLOOKUP(H531, [1]Wage_Info!$B$2:$AH$55, 6, FALSE), E531=2, VLOOKUP(H531, [1]Wage_Info!$B$2:$AH$55, 7, FALSE), E531=3, VLOOKUP(H531, [1]Wage_Info!$B$2:$AH$55, 8, FALSE), E531=4, VLOOKUP(H531, [1]Wage_Info!$B$2:$AH$55, 9, FALSE)), C531=2016, _xlfn.IFS(E531=1, VLOOKUP(H531, [1]Wage_Info!$B$2:$AH$55, 10, FALSE), E531=2, VLOOKUP(H531, [1]Wage_Info!$B$2:$AH$55, 11, FALSE), E531=3, VLOOKUP(H531, [1]Wage_Info!$B$2:$AH$55, 12, FALSE), E531=4, VLOOKUP(H531, [1]Wage_Info!$B$2:$AH$55, 13, FALSE)), C531=2017, _xlfn.IFS(E531=1, VLOOKUP(H531, [1]Wage_Info!$B$2:$AH$55, 14, FALSE), E531=2, VLOOKUP(H531, [1]Wage_Info!$B$2:$AH$55, 15, FALSE), E531=3, VLOOKUP(H531, [1]Wage_Info!$B$2:$AH$55, 16, FALSE), E531=4, VLOOKUP(H531, [1]Wage_Info!$B$2:$AH$55, 17, FALSE)), C531 = 2018, _xlfn.IFS(E531=1, VLOOKUP(H531, [1]Wage_Info!$B$2:$AH$55, 18, FALSE), E531=3, VLOOKUP(H531, [1]Wage_Info!$B$2:$AH$55, 19, FALSE)))</f>
        <v>0</v>
      </c>
      <c r="Z531" s="2">
        <f>_xlfn.IFS(C531=2014, _xlfn.IFS(E531=1, VLOOKUP(H531, [1]Wage_Info!$B$2:$AL$55, 20, FALSE), E531=2, VLOOKUP(H531, [1]Wage_Info!$B$2:$AL$55, 21, FALSE), E531=3, VLOOKUP(H531, [1]Wage_Info!$B$2:$AL$55, 22, FALSE), E531=4, VLOOKUP(H531, [1]Wage_Info!$B$2:$AL$55, 23, FALSE)), C531=2015, _xlfn.IFS(E531=1, VLOOKUP(H531, [1]Wage_Info!$B$2:$AL$55, 24, FALSE), E531=2, VLOOKUP(H531, [1]Wage_Info!$B$2:$AL$55, 25, FALSE), E531=3, VLOOKUP(H531, [1]Wage_Info!$B$2:$AL$55, 26, FALSE), E531=4, VLOOKUP(H531, [1]Wage_Info!$B$2:$AL$55, 27, FALSE)), C531=2016, _xlfn.IFS(E531=1, VLOOKUP(H531, [1]Wage_Info!$B$2:$AL$55, 28, FALSE), E531=2, VLOOKUP(H531, [1]Wage_Info!$B$2:$AL$55, 29, FALSE), E531=3, VLOOKUP(H531, [1]Wage_Info!$B$2:$AL$55, 30, FALSE), E531=4, VLOOKUP(H531, [1]Wage_Info!$B$2:$AL$55, 31, FALSE)), C531=2017, _xlfn.IFS(E531=1, VLOOKUP(H531, [1]Wage_Info!$B$2:$AL$55, 32, FALSE), E531=2, VLOOKUP(H531, [1]Wage_Info!$B$2:$AL$55, 33, FALSE), E531=3, VLOOKUP(H531, [1]Wage_Info!$B$2:$AL$55, 34, FALSE), E531=4, VLOOKUP(H531, [1]Wage_Info!$B$2:$AL$55, 35, FALSE)), C531 = 2018, _xlfn.IFS(E531=1, VLOOKUP(H531, [1]Wage_Info!$B$2:$AL$55, 36, FALSE), E531=2, VLOOKUP(H531, [1]Wage_Info!$B$2:$AL$55, 37, FALSE)))</f>
        <v>0</v>
      </c>
      <c r="AA531" s="4" t="e">
        <f t="shared" si="68"/>
        <v>#DIV/0!</v>
      </c>
      <c r="AB531">
        <f>[1]Key!C531</f>
        <v>1</v>
      </c>
      <c r="AC531">
        <f t="shared" si="69"/>
        <v>0</v>
      </c>
      <c r="AD531">
        <f t="shared" si="70"/>
        <v>0</v>
      </c>
      <c r="AE531">
        <f t="shared" si="71"/>
        <v>0</v>
      </c>
      <c r="AF531">
        <f>[1]Key!D531</f>
        <v>0</v>
      </c>
    </row>
    <row r="532" spans="1:32" x14ac:dyDescent="0.3">
      <c r="A532">
        <v>531</v>
      </c>
      <c r="B532">
        <v>75</v>
      </c>
      <c r="C532">
        <v>2016</v>
      </c>
      <c r="D532">
        <v>11</v>
      </c>
      <c r="E532">
        <f t="shared" si="64"/>
        <v>4</v>
      </c>
      <c r="F532">
        <v>2018</v>
      </c>
      <c r="G532" t="s">
        <v>145</v>
      </c>
      <c r="H532" s="1">
        <f>VALUE(IF(G532="foreign",53,SUBSTITUTE(G532,G532,VLOOKUP(G532,[1]Key!$G$2:$H$55,2,))))</f>
        <v>37</v>
      </c>
      <c r="I532" t="s">
        <v>96</v>
      </c>
      <c r="J532">
        <f>VALUE(_xlfn.IFS(I532="foreign",53,I532="fictional",54, I532="unspecified", 55, NOT(OR(I532="foreign",I532="fictional")),SUBSTITUTE(I532,I532,VLOOKUP(I532,[1]Key!$G$2:$H$55,2,))))</f>
        <v>44</v>
      </c>
      <c r="K532">
        <f t="shared" si="65"/>
        <v>0</v>
      </c>
      <c r="L532">
        <f>VLOOKUP(H532, [1]Key!$H$2:$K$54, 2)</f>
        <v>2</v>
      </c>
      <c r="M532">
        <f>VLOOKUP(J532, [1]Key!$H$2:$K$54, 2)</f>
        <v>3</v>
      </c>
      <c r="N532">
        <f>VLOOKUP("*"&amp;G532&amp;"*",[1]Key!$N$2:$O$6,2,FALSE)</f>
        <v>3</v>
      </c>
      <c r="O532">
        <f>VLOOKUP("*"&amp;G532&amp;"*",[1]Key!$R$2:$S$11,2,FALSE)</f>
        <v>9</v>
      </c>
      <c r="P532">
        <v>2894</v>
      </c>
      <c r="Q532" s="2">
        <v>7000000</v>
      </c>
      <c r="R532" t="s">
        <v>99</v>
      </c>
      <c r="S532">
        <f>VLOOKUP(R532, [1]Key!$U$2:$V$31, 2, FALSE)</f>
        <v>16</v>
      </c>
      <c r="T532">
        <f t="shared" si="66"/>
        <v>1</v>
      </c>
      <c r="U532">
        <f>_xlfn.IFS(C532=2018, VLOOKUP(H532, '[1]State Pop'!$B$2:$G$55,6),C532=2017, VLOOKUP(H532, '[1]State Pop'!$B$2:$F$55,5),C532=2016, VLOOKUP(H532, '[1]State Pop'!$B$2:$F$55,4), C532=2015, VLOOKUP(H532, '[1]State Pop'!$B$2:$F$55,3), C532=2014, VLOOKUP(H532, '[1]State Pop'!$B$2:$F$55,2))</f>
        <v>3921207</v>
      </c>
      <c r="V532">
        <f>_xlfn.IFS(C532=2014,_xlfn.IFS(D532=1,VLOOKUP(H532,[1]Film_Workers!$B$2:$BD$55,2,FALSE),D532=2,VLOOKUP(H532,[1]Film_Workers!$B$2:$BD$55,3,FALSE),D532=3,VLOOKUP(H532,[1]Film_Workers!$B$2:$BD$55,4,FALSE),D532=4,VLOOKUP(H532,[1]Film_Workers!$B$2:$BD$55,5,FALSE),D532=5,VLOOKUP(H532,[1]Film_Workers!$B$2:$BD$55,6,FALSE),D532=6,VLOOKUP(H532,[1]Film_Workers!$B$2:$BD$55,7,FALSE),D532=7,VLOOKUP(H532,[1]Film_Workers!$B$2:$BD$55,8,FALSE),D532=8,VLOOKUP(H532,[1]Film_Workers!$B$2:$BD$55,9,FALSE),D532=9,VLOOKUP(H532,[1]Film_Workers!$B$2:$BD$55,10,FALSE),D532=10,VLOOKUP(H532,[1]Film_Workers!$B$2:$BD$55,11,FALSE),D532=11,VLOOKUP(H532,[1]Film_Workers!$B$2:$BD$55,12,FALSE),D532=12,VLOOKUP(H532,[1]Film_Workers!$B$2:$BD$55,13,FALSE)),C532=2015,_xlfn.IFS(D532=1,VLOOKUP(H532,[1]Film_Workers!$B$2:$BD$55,14,FALSE),D532=2,VLOOKUP(H532,[1]Film_Workers!$B$2:$BD$55,15,FALSE),D532=3,VLOOKUP(H532,[1]Film_Workers!$B$2:$BD$55,16,FALSE),D532=4,VLOOKUP(H532,[1]Film_Workers!$B$2:$BD$55,17,FALSE),D532=5,VLOOKUP(H532,[1]Film_Workers!$B$2:$BD$55,18,FALSE),D532=6,VLOOKUP(H532,[1]Film_Workers!$B$2:$BD$55,19,FALSE),D532=7,VLOOKUP(H532,[1]Film_Workers!$B$2:$BD$55,20,FALSE),D532=8,VLOOKUP(H532,[1]Film_Workers!$B$2:$BD$55,21,FALSE),D532=9,VLOOKUP(H532,[1]Film_Workers!$B$2:$BD$55,22,FALSE),D532=10,VLOOKUP(H532,[1]Film_Workers!$B$2:$BD$55,23,FALSE),D532=11,VLOOKUP(H532,[1]Film_Workers!$B$2:$BD$55,24,FALSE),D532=12,VLOOKUP(H532,[1]Film_Workers!$B$2:$BD$55,25,FALSE)),C532=2016,_xlfn.IFS(D532=1,VLOOKUP(H532,[1]Film_Workers!$B$2:$BD$55,26,FALSE),D532=2,VLOOKUP(H532,[1]Film_Workers!$B$2:$BD$55,27,FALSE),D532=3,VLOOKUP(H532,[1]Film_Workers!$B$2:$BD$55,28,FALSE),D532=4,VLOOKUP(H532,[1]Film_Workers!$B$2:$BD$55,29,FALSE),D532=5,VLOOKUP(H532,[1]Film_Workers!$B$2:$BD$55,30,FALSE),D532=6,VLOOKUP(H532,[1]Film_Workers!$B$2:$BD$55,31,FALSE),D532=7,VLOOKUP(H532,[1]Film_Workers!$B$2:$BD$55,32,FALSE),D532=8,VLOOKUP(H532,[1]Film_Workers!$B$2:$BD$55,33,FALSE),D532=9,VLOOKUP(H532,[1]Film_Workers!$B$2:$BD$55,34,FALSE),D532=10,VLOOKUP(H532,[1]Film_Workers!$B$2:$BD$55,35,FALSE),D532=11,VLOOKUP(H532,[1]Film_Workers!$B$2:$BD$55,36,FALSE),D532=12,VLOOKUP(H532,[1]Film_Workers!$B$2:$BD$55,37,FALSE)),C532=2017,_xlfn.IFS(D532=1,VLOOKUP(H532,[1]Film_Workers!$B$2:$BD$55,38,FALSE),D532=2,VLOOKUP(H532,[1]Film_Workers!$B$2:$BD$55,39,FALSE),D532=3,VLOOKUP(H532,[1]Film_Workers!$B$2:$BD$55,40,FALSE),D532=4,VLOOKUP(H532,[1]Film_Workers!$B$2:$BD$55,41,FALSE),D532=5,VLOOKUP(H532,[1]Film_Workers!$B$2:$BD$55,42,FALSE),D532=6,VLOOKUP(H532,[1]Film_Workers!$B$2:$BD$55,43,FALSE),D532=7,VLOOKUP(H532,[1]Film_Workers!$B$2:$BD$55,43,FALSE),D532=8,VLOOKUP(H532,[1]Film_Workers!$B$2:$BD$55,44,FALSE),D532=9,VLOOKUP(H532,[1]Film_Workers!$B$2:$BD$55,45,FALSE),D532=10,VLOOKUP(H532,[1]Film_Workers!$B$2:$BD$55,46,FALSE),D532=11,VLOOKUP(H532,[1]Film_Workers!$B$2:$BD$55,47,FALSE),D532=12,VLOOKUP(H532,[1]Film_Workers!$B$2:$BD$55,48)),C532=2018,_xlfn.IFS(D532=1,VLOOKUP(H532,[1]Film_Workers!$B$2:$BD$55,49,FALSE),D532=2,VLOOKUP(H532,[1]Film_Workers!$B$2:$BD$55,50,FALSE),D532=3,VLOOKUP(H532,[1]Film_Workers!$B$2:$BD$55,51,FALSE),D532=4,VLOOKUP(H532,[1]Film_Workers!$B$2:$BD$55,52,FALSE),D532=5,VLOOKUP(H532,[1]Film_Workers!$B$2:$BD$55,53,FALSE),D532=6,VLOOKUP(H532,[1]Film_Workers!$B$2:$BD$55,54)))</f>
        <v>335</v>
      </c>
      <c r="W532">
        <f>_xlfn.IFS(C532=2014,_xlfn.IFS(D532=1,VLOOKUP(H532,[1]Priv_Workers!$B$2:$BD$55,2,FALSE),D532=2,VLOOKUP(H532,[1]Priv_Workers!$B$2:$BD$55,3,FALSE),D532=3,VLOOKUP(H532,[1]Priv_Workers!$B$2:$BD$55,4,FALSE),D532=4,VLOOKUP(H532,[1]Priv_Workers!$B$2:$BD$55,5,FALSE),D532=5,VLOOKUP(H532,[1]Priv_Workers!$B$2:$BD$55,6,FALSE),D532=6,VLOOKUP(H532,[1]Priv_Workers!$B$2:$BD$55,7,FALSE),D532=7,VLOOKUP(H532,[1]Priv_Workers!$B$2:$BD$55,8,FALSE),D532=8,VLOOKUP(H532,[1]Priv_Workers!$B$2:$BD$55,9,FALSE),D532=9,VLOOKUP(H532,[1]Priv_Workers!$B$2:$BD$55,10,FALSE),D532=10,VLOOKUP(H532,[1]Priv_Workers!$B$2:$BD$55,11,FALSE),D532=11,VLOOKUP(H532,[1]Priv_Workers!$B$2:$BD$55,12,FALSE),D532=12,VLOOKUP(H532,[1]Priv_Workers!$B$2:$BD$55,13,FALSE)),C532=2015,_xlfn.IFS(D532=1,VLOOKUP(H532,[1]Priv_Workers!$B$2:$BD$55,14,FALSE),D532=2,VLOOKUP(H532,[1]Priv_Workers!$B$2:$BD$55,15,FALSE),D532=3,VLOOKUP(H532,[1]Priv_Workers!$B$2:$BD$55,16,FALSE),D532=4,VLOOKUP(H532,[1]Priv_Workers!$B$2:$BD$55,17,FALSE),D532=5,VLOOKUP(H532,[1]Priv_Workers!$B$2:$BD$55,18,FALSE),D532=6,VLOOKUP(H532,[1]Priv_Workers!$B$2:$BD$55,19,FALSE),D532=7,VLOOKUP(H532,[1]Priv_Workers!$B$2:$BD$55,20,FALSE),D532=8,VLOOKUP(H532,[1]Priv_Workers!$B$2:$BD$55,21,FALSE),D532=9,VLOOKUP(H532,[1]Priv_Workers!$B$2:$BD$55,22,FALSE),D532=10,VLOOKUP(H532,[1]Priv_Workers!$B$2:$BD$55,23,FALSE),D532=11,VLOOKUP(H532,[1]Priv_Workers!$B$2:$BD$55,24,FALSE),D532=12,VLOOKUP(H532,[1]Priv_Workers!$B$2:$BD$55,25,FALSE)),C532=2016,_xlfn.IFS(D532=1,VLOOKUP(H532,[1]Priv_Workers!$B$2:$BD$55,26,FALSE),D532=2,VLOOKUP(H532,[1]Priv_Workers!$B$2:$BD$55,27,FALSE),D532=3,VLOOKUP(H532,[1]Priv_Workers!$B$2:$BD$55,28,FALSE),D532=4,VLOOKUP(H532,[1]Priv_Workers!$B$2:$BD$55,29,FALSE),D532=5,VLOOKUP(H532,[1]Priv_Workers!$B$2:$BD$55,30,FALSE),D532=6,VLOOKUP(H532,[1]Priv_Workers!$B$2:$BD$55,31,FALSE),D532=7,VLOOKUP(H532,[1]Priv_Workers!$B$2:$BD$55,32,FALSE),D532=8,VLOOKUP(H532,[1]Priv_Workers!$B$2:$BD$55,33,FALSE),D532=9,VLOOKUP(H532,[1]Priv_Workers!$B$2:$BD$55,34,FALSE),D532=10,VLOOKUP(H532,[1]Priv_Workers!$B$2:$BD$55,35,FALSE),D532=11,VLOOKUP(H532,[1]Priv_Workers!$B$2:$BD$55,36,FALSE),D532=12,VLOOKUP(H532,[1]Priv_Workers!$B$2:$BD$55,37,FALSE)),C532=2017,_xlfn.IFS(D532=1,VLOOKUP(H532,[1]Priv_Workers!$B$2:$BD$55,38,FALSE),D532=2,VLOOKUP(H532,[1]Priv_Workers!$B$2:$BD$55,39,FALSE),D532=3,VLOOKUP(H532,[1]Priv_Workers!$B$2:$BD$55,40,FALSE),D532=4,VLOOKUP(H532,[1]Priv_Workers!$B$2:$BD$55,41,FALSE),D532=5,VLOOKUP(H532,[1]Priv_Workers!$B$2:$BD$55,42,FALSE),D532=6,VLOOKUP(H532,[1]Priv_Workers!$B$2:$BD$55,43,FALSE),D532=7,VLOOKUP(H532,[1]Priv_Workers!$B$2:$BD$55,43,FALSE),D532=8,VLOOKUP(H532,[1]Priv_Workers!$B$2:$BD$55,44,FALSE),D532=9,VLOOKUP(H532,[1]Priv_Workers!$B$2:$BD$55,45,FALSE),D532=10,VLOOKUP(H532,[1]Priv_Workers!$B$2:$BD$55,46,FALSE),D532=11,VLOOKUP(H532,[1]Priv_Workers!$B$2:$BD$55,47,FALSE),D532=12,VLOOKUP(H532,[1]Priv_Workers!$B$2:$BD$55,48)),C532=2018,_xlfn.IFS(D532=1,VLOOKUP(H532,[1]Priv_Workers!$B$2:$BD$55,49,FALSE),D532=2,VLOOKUP(H532,[1]Priv_Workers!$B$2:$BD$55,50,FALSE),D532=3,VLOOKUP(H532,[1]Priv_Workers!$B$2:$BD$55,51,FALSE),D532=4,VLOOKUP(H532,[1]Priv_Workers!$B$2:$BD$55,52,FALSE),D532=5,VLOOKUP(H532,[1]Priv_Workers!$B$2:$BD$55,53,FALSE),D532=6,VLOOKUP(H532,[1]Priv_Workers!$B$2:$BD$55,54)))</f>
        <v>1258363</v>
      </c>
      <c r="X532" s="3">
        <f t="shared" si="67"/>
        <v>2.6621888914407052E-4</v>
      </c>
      <c r="Y532" s="2">
        <f>_xlfn.IFS(C532=2014, _xlfn.IFS(E532=1, VLOOKUP(H532, [1]Wage_Info!$B$2:$AH$55, 2, FALSE), E532=2, VLOOKUP(H532, [1]Wage_Info!$B$2:$AH$55, 3, FALSE), E532=3, VLOOKUP(H532, [1]Wage_Info!$B$2:$AH$55, 4, FALSE), E532=4, VLOOKUP(H532, [1]Wage_Info!$B$2:$AH$55, 5, FALSE)), C532=2015, _xlfn.IFS(E532=1, VLOOKUP(H532, [1]Wage_Info!$B$2:$AH$55, 6, FALSE), E532=2, VLOOKUP(H532, [1]Wage_Info!$B$2:$AH$55, 7, FALSE), E532=3, VLOOKUP(H532, [1]Wage_Info!$B$2:$AH$55, 8, FALSE), E532=4, VLOOKUP(H532, [1]Wage_Info!$B$2:$AH$55, 9, FALSE)), C532=2016, _xlfn.IFS(E532=1, VLOOKUP(H532, [1]Wage_Info!$B$2:$AH$55, 10, FALSE), E532=2, VLOOKUP(H532, [1]Wage_Info!$B$2:$AH$55, 11, FALSE), E532=3, VLOOKUP(H532, [1]Wage_Info!$B$2:$AH$55, 12, FALSE), E532=4, VLOOKUP(H532, [1]Wage_Info!$B$2:$AH$55, 13, FALSE)), C532=2017, _xlfn.IFS(E532=1, VLOOKUP(H532, [1]Wage_Info!$B$2:$AH$55, 14, FALSE), E532=2, VLOOKUP(H532, [1]Wage_Info!$B$2:$AH$55, 15, FALSE), E532=3, VLOOKUP(H532, [1]Wage_Info!$B$2:$AH$55, 16, FALSE), E532=4, VLOOKUP(H532, [1]Wage_Info!$B$2:$AH$55, 17, FALSE)), C532 = 2018, _xlfn.IFS(E532=1, VLOOKUP(H532, [1]Wage_Info!$B$2:$AH$55, 18, FALSE), E532=3, VLOOKUP(H532, [1]Wage_Info!$B$2:$AH$55, 19, FALSE)))</f>
        <v>7125555</v>
      </c>
      <c r="Z532" s="2">
        <f>_xlfn.IFS(C532=2014, _xlfn.IFS(E532=1, VLOOKUP(H532, [1]Wage_Info!$B$2:$AL$55, 20, FALSE), E532=2, VLOOKUP(H532, [1]Wage_Info!$B$2:$AL$55, 21, FALSE), E532=3, VLOOKUP(H532, [1]Wage_Info!$B$2:$AL$55, 22, FALSE), E532=4, VLOOKUP(H532, [1]Wage_Info!$B$2:$AL$55, 23, FALSE)), C532=2015, _xlfn.IFS(E532=1, VLOOKUP(H532, [1]Wage_Info!$B$2:$AL$55, 24, FALSE), E532=2, VLOOKUP(H532, [1]Wage_Info!$B$2:$AL$55, 25, FALSE), E532=3, VLOOKUP(H532, [1]Wage_Info!$B$2:$AL$55, 26, FALSE), E532=4, VLOOKUP(H532, [1]Wage_Info!$B$2:$AL$55, 27, FALSE)), C532=2016, _xlfn.IFS(E532=1, VLOOKUP(H532, [1]Wage_Info!$B$2:$AL$55, 28, FALSE), E532=2, VLOOKUP(H532, [1]Wage_Info!$B$2:$AL$55, 29, FALSE), E532=3, VLOOKUP(H532, [1]Wage_Info!$B$2:$AL$55, 30, FALSE), E532=4, VLOOKUP(H532, [1]Wage_Info!$B$2:$AL$55, 31, FALSE)), C532=2017, _xlfn.IFS(E532=1, VLOOKUP(H532, [1]Wage_Info!$B$2:$AL$55, 32, FALSE), E532=2, VLOOKUP(H532, [1]Wage_Info!$B$2:$AL$55, 33, FALSE), E532=3, VLOOKUP(H532, [1]Wage_Info!$B$2:$AL$55, 34, FALSE), E532=4, VLOOKUP(H532, [1]Wage_Info!$B$2:$AL$55, 35, FALSE)), C532 = 2018, _xlfn.IFS(E532=1, VLOOKUP(H532, [1]Wage_Info!$B$2:$AL$55, 36, FALSE), E532=2, VLOOKUP(H532, [1]Wage_Info!$B$2:$AL$55, 37, FALSE)))</f>
        <v>14205877274</v>
      </c>
      <c r="AA532" s="4">
        <f t="shared" si="68"/>
        <v>5.0159204268513519E-4</v>
      </c>
      <c r="AB532">
        <f>[1]Key!C532</f>
        <v>1</v>
      </c>
      <c r="AC532">
        <f t="shared" si="69"/>
        <v>0</v>
      </c>
      <c r="AD532">
        <f t="shared" si="70"/>
        <v>0</v>
      </c>
      <c r="AE532">
        <f t="shared" si="71"/>
        <v>0</v>
      </c>
      <c r="AF532">
        <f>[1]Key!D532</f>
        <v>0</v>
      </c>
    </row>
    <row r="533" spans="1:32" x14ac:dyDescent="0.3">
      <c r="A533">
        <v>532</v>
      </c>
      <c r="B533">
        <v>76</v>
      </c>
      <c r="C533">
        <v>2016</v>
      </c>
      <c r="D533">
        <v>7</v>
      </c>
      <c r="E533">
        <f t="shared" si="64"/>
        <v>3</v>
      </c>
      <c r="F533">
        <v>2018</v>
      </c>
      <c r="G533" t="s">
        <v>62</v>
      </c>
      <c r="H533" s="1">
        <f>VALUE(IF(G533="foreign",53,SUBSTITUTE(G533,G533,VLOOKUP(G533,[1]Key!$G$2:$H$55,2,))))</f>
        <v>53</v>
      </c>
      <c r="I533" t="s">
        <v>64</v>
      </c>
      <c r="J533">
        <f>VALUE(_xlfn.IFS(I533="foreign",53,I533="fictional",54, I533="unspecified", 55, NOT(OR(I533="foreign",I533="fictional")),SUBSTITUTE(I533,I533,VLOOKUP(I533,[1]Key!$G$2:$H$55,2,))))</f>
        <v>33</v>
      </c>
      <c r="K533">
        <f t="shared" si="65"/>
        <v>0</v>
      </c>
      <c r="L533">
        <f>VLOOKUP(H533, [1]Key!$H$2:$K$54, 2)</f>
        <v>0</v>
      </c>
      <c r="M533">
        <f>VLOOKUP(J533, [1]Key!$H$2:$K$54, 2)</f>
        <v>3</v>
      </c>
      <c r="N533">
        <f>VLOOKUP("*"&amp;G533&amp;"*",[1]Key!$N$2:$O$6,2,FALSE)</f>
        <v>0</v>
      </c>
      <c r="O533">
        <f>VLOOKUP("*"&amp;G533&amp;"*",[1]Key!$R$2:$S$11,2,FALSE)</f>
        <v>0</v>
      </c>
      <c r="P533">
        <v>2892</v>
      </c>
      <c r="Q533" s="2">
        <v>40000000</v>
      </c>
      <c r="R533" t="s">
        <v>49</v>
      </c>
      <c r="S533">
        <f>VLOOKUP(R533, [1]Key!$U$2:$V$31, 2, FALSE)</f>
        <v>7</v>
      </c>
      <c r="T533">
        <f t="shared" si="66"/>
        <v>1</v>
      </c>
      <c r="U533">
        <f>_xlfn.IFS(C533=2018, VLOOKUP(H533, '[1]State Pop'!$B$2:$G$55,6),C533=2017, VLOOKUP(H533, '[1]State Pop'!$B$2:$F$55,5),C533=2016, VLOOKUP(H533, '[1]State Pop'!$B$2:$F$55,4), C533=2015, VLOOKUP(H533, '[1]State Pop'!$B$2:$F$55,3), C533=2014, VLOOKUP(H533, '[1]State Pop'!$B$2:$F$55,2))</f>
        <v>0</v>
      </c>
      <c r="V533">
        <f>_xlfn.IFS(C533=2014,_xlfn.IFS(D533=1,VLOOKUP(H533,[1]Film_Workers!$B$2:$BD$55,2,FALSE),D533=2,VLOOKUP(H533,[1]Film_Workers!$B$2:$BD$55,3,FALSE),D533=3,VLOOKUP(H533,[1]Film_Workers!$B$2:$BD$55,4,FALSE),D533=4,VLOOKUP(H533,[1]Film_Workers!$B$2:$BD$55,5,FALSE),D533=5,VLOOKUP(H533,[1]Film_Workers!$B$2:$BD$55,6,FALSE),D533=6,VLOOKUP(H533,[1]Film_Workers!$B$2:$BD$55,7,FALSE),D533=7,VLOOKUP(H533,[1]Film_Workers!$B$2:$BD$55,8,FALSE),D533=8,VLOOKUP(H533,[1]Film_Workers!$B$2:$BD$55,9,FALSE),D533=9,VLOOKUP(H533,[1]Film_Workers!$B$2:$BD$55,10,FALSE),D533=10,VLOOKUP(H533,[1]Film_Workers!$B$2:$BD$55,11,FALSE),D533=11,VLOOKUP(H533,[1]Film_Workers!$B$2:$BD$55,12,FALSE),D533=12,VLOOKUP(H533,[1]Film_Workers!$B$2:$BD$55,13,FALSE)),C533=2015,_xlfn.IFS(D533=1,VLOOKUP(H533,[1]Film_Workers!$B$2:$BD$55,14,FALSE),D533=2,VLOOKUP(H533,[1]Film_Workers!$B$2:$BD$55,15,FALSE),D533=3,VLOOKUP(H533,[1]Film_Workers!$B$2:$BD$55,16,FALSE),D533=4,VLOOKUP(H533,[1]Film_Workers!$B$2:$BD$55,17,FALSE),D533=5,VLOOKUP(H533,[1]Film_Workers!$B$2:$BD$55,18,FALSE),D533=6,VLOOKUP(H533,[1]Film_Workers!$B$2:$BD$55,19,FALSE),D533=7,VLOOKUP(H533,[1]Film_Workers!$B$2:$BD$55,20,FALSE),D533=8,VLOOKUP(H533,[1]Film_Workers!$B$2:$BD$55,21,FALSE),D533=9,VLOOKUP(H533,[1]Film_Workers!$B$2:$BD$55,22,FALSE),D533=10,VLOOKUP(H533,[1]Film_Workers!$B$2:$BD$55,23,FALSE),D533=11,VLOOKUP(H533,[1]Film_Workers!$B$2:$BD$55,24,FALSE),D533=12,VLOOKUP(H533,[1]Film_Workers!$B$2:$BD$55,25,FALSE)),C533=2016,_xlfn.IFS(D533=1,VLOOKUP(H533,[1]Film_Workers!$B$2:$BD$55,26,FALSE),D533=2,VLOOKUP(H533,[1]Film_Workers!$B$2:$BD$55,27,FALSE),D533=3,VLOOKUP(H533,[1]Film_Workers!$B$2:$BD$55,28,FALSE),D533=4,VLOOKUP(H533,[1]Film_Workers!$B$2:$BD$55,29,FALSE),D533=5,VLOOKUP(H533,[1]Film_Workers!$B$2:$BD$55,30,FALSE),D533=6,VLOOKUP(H533,[1]Film_Workers!$B$2:$BD$55,31,FALSE),D533=7,VLOOKUP(H533,[1]Film_Workers!$B$2:$BD$55,32,FALSE),D533=8,VLOOKUP(H533,[1]Film_Workers!$B$2:$BD$55,33,FALSE),D533=9,VLOOKUP(H533,[1]Film_Workers!$B$2:$BD$55,34,FALSE),D533=10,VLOOKUP(H533,[1]Film_Workers!$B$2:$BD$55,35,FALSE),D533=11,VLOOKUP(H533,[1]Film_Workers!$B$2:$BD$55,36,FALSE),D533=12,VLOOKUP(H533,[1]Film_Workers!$B$2:$BD$55,37,FALSE)),C533=2017,_xlfn.IFS(D533=1,VLOOKUP(H533,[1]Film_Workers!$B$2:$BD$55,38,FALSE),D533=2,VLOOKUP(H533,[1]Film_Workers!$B$2:$BD$55,39,FALSE),D533=3,VLOOKUP(H533,[1]Film_Workers!$B$2:$BD$55,40,FALSE),D533=4,VLOOKUP(H533,[1]Film_Workers!$B$2:$BD$55,41,FALSE),D533=5,VLOOKUP(H533,[1]Film_Workers!$B$2:$BD$55,42,FALSE),D533=6,VLOOKUP(H533,[1]Film_Workers!$B$2:$BD$55,43,FALSE),D533=7,VLOOKUP(H533,[1]Film_Workers!$B$2:$BD$55,43,FALSE),D533=8,VLOOKUP(H533,[1]Film_Workers!$B$2:$BD$55,44,FALSE),D533=9,VLOOKUP(H533,[1]Film_Workers!$B$2:$BD$55,45,FALSE),D533=10,VLOOKUP(H533,[1]Film_Workers!$B$2:$BD$55,46,FALSE),D533=11,VLOOKUP(H533,[1]Film_Workers!$B$2:$BD$55,47,FALSE),D533=12,VLOOKUP(H533,[1]Film_Workers!$B$2:$BD$55,48)),C533=2018,_xlfn.IFS(D533=1,VLOOKUP(H533,[1]Film_Workers!$B$2:$BD$55,49,FALSE),D533=2,VLOOKUP(H533,[1]Film_Workers!$B$2:$BD$55,50,FALSE),D533=3,VLOOKUP(H533,[1]Film_Workers!$B$2:$BD$55,51,FALSE),D533=4,VLOOKUP(H533,[1]Film_Workers!$B$2:$BD$55,52,FALSE),D533=5,VLOOKUP(H533,[1]Film_Workers!$B$2:$BD$55,53,FALSE),D533=6,VLOOKUP(H533,[1]Film_Workers!$B$2:$BD$55,54)))</f>
        <v>0</v>
      </c>
      <c r="W533">
        <f>_xlfn.IFS(C533=2014,_xlfn.IFS(D533=1,VLOOKUP(H533,[1]Priv_Workers!$B$2:$BD$55,2,FALSE),D533=2,VLOOKUP(H533,[1]Priv_Workers!$B$2:$BD$55,3,FALSE),D533=3,VLOOKUP(H533,[1]Priv_Workers!$B$2:$BD$55,4,FALSE),D533=4,VLOOKUP(H533,[1]Priv_Workers!$B$2:$BD$55,5,FALSE),D533=5,VLOOKUP(H533,[1]Priv_Workers!$B$2:$BD$55,6,FALSE),D533=6,VLOOKUP(H533,[1]Priv_Workers!$B$2:$BD$55,7,FALSE),D533=7,VLOOKUP(H533,[1]Priv_Workers!$B$2:$BD$55,8,FALSE),D533=8,VLOOKUP(H533,[1]Priv_Workers!$B$2:$BD$55,9,FALSE),D533=9,VLOOKUP(H533,[1]Priv_Workers!$B$2:$BD$55,10,FALSE),D533=10,VLOOKUP(H533,[1]Priv_Workers!$B$2:$BD$55,11,FALSE),D533=11,VLOOKUP(H533,[1]Priv_Workers!$B$2:$BD$55,12,FALSE),D533=12,VLOOKUP(H533,[1]Priv_Workers!$B$2:$BD$55,13,FALSE)),C533=2015,_xlfn.IFS(D533=1,VLOOKUP(H533,[1]Priv_Workers!$B$2:$BD$55,14,FALSE),D533=2,VLOOKUP(H533,[1]Priv_Workers!$B$2:$BD$55,15,FALSE),D533=3,VLOOKUP(H533,[1]Priv_Workers!$B$2:$BD$55,16,FALSE),D533=4,VLOOKUP(H533,[1]Priv_Workers!$B$2:$BD$55,17,FALSE),D533=5,VLOOKUP(H533,[1]Priv_Workers!$B$2:$BD$55,18,FALSE),D533=6,VLOOKUP(H533,[1]Priv_Workers!$B$2:$BD$55,19,FALSE),D533=7,VLOOKUP(H533,[1]Priv_Workers!$B$2:$BD$55,20,FALSE),D533=8,VLOOKUP(H533,[1]Priv_Workers!$B$2:$BD$55,21,FALSE),D533=9,VLOOKUP(H533,[1]Priv_Workers!$B$2:$BD$55,22,FALSE),D533=10,VLOOKUP(H533,[1]Priv_Workers!$B$2:$BD$55,23,FALSE),D533=11,VLOOKUP(H533,[1]Priv_Workers!$B$2:$BD$55,24,FALSE),D533=12,VLOOKUP(H533,[1]Priv_Workers!$B$2:$BD$55,25,FALSE)),C533=2016,_xlfn.IFS(D533=1,VLOOKUP(H533,[1]Priv_Workers!$B$2:$BD$55,26,FALSE),D533=2,VLOOKUP(H533,[1]Priv_Workers!$B$2:$BD$55,27,FALSE),D533=3,VLOOKUP(H533,[1]Priv_Workers!$B$2:$BD$55,28,FALSE),D533=4,VLOOKUP(H533,[1]Priv_Workers!$B$2:$BD$55,29,FALSE),D533=5,VLOOKUP(H533,[1]Priv_Workers!$B$2:$BD$55,30,FALSE),D533=6,VLOOKUP(H533,[1]Priv_Workers!$B$2:$BD$55,31,FALSE),D533=7,VLOOKUP(H533,[1]Priv_Workers!$B$2:$BD$55,32,FALSE),D533=8,VLOOKUP(H533,[1]Priv_Workers!$B$2:$BD$55,33,FALSE),D533=9,VLOOKUP(H533,[1]Priv_Workers!$B$2:$BD$55,34,FALSE),D533=10,VLOOKUP(H533,[1]Priv_Workers!$B$2:$BD$55,35,FALSE),D533=11,VLOOKUP(H533,[1]Priv_Workers!$B$2:$BD$55,36,FALSE),D533=12,VLOOKUP(H533,[1]Priv_Workers!$B$2:$BD$55,37,FALSE)),C533=2017,_xlfn.IFS(D533=1,VLOOKUP(H533,[1]Priv_Workers!$B$2:$BD$55,38,FALSE),D533=2,VLOOKUP(H533,[1]Priv_Workers!$B$2:$BD$55,39,FALSE),D533=3,VLOOKUP(H533,[1]Priv_Workers!$B$2:$BD$55,40,FALSE),D533=4,VLOOKUP(H533,[1]Priv_Workers!$B$2:$BD$55,41,FALSE),D533=5,VLOOKUP(H533,[1]Priv_Workers!$B$2:$BD$55,42,FALSE),D533=6,VLOOKUP(H533,[1]Priv_Workers!$B$2:$BD$55,43,FALSE),D533=7,VLOOKUP(H533,[1]Priv_Workers!$B$2:$BD$55,43,FALSE),D533=8,VLOOKUP(H533,[1]Priv_Workers!$B$2:$BD$55,44,FALSE),D533=9,VLOOKUP(H533,[1]Priv_Workers!$B$2:$BD$55,45,FALSE),D533=10,VLOOKUP(H533,[1]Priv_Workers!$B$2:$BD$55,46,FALSE),D533=11,VLOOKUP(H533,[1]Priv_Workers!$B$2:$BD$55,47,FALSE),D533=12,VLOOKUP(H533,[1]Priv_Workers!$B$2:$BD$55,48)),C533=2018,_xlfn.IFS(D533=1,VLOOKUP(H533,[1]Priv_Workers!$B$2:$BD$55,49,FALSE),D533=2,VLOOKUP(H533,[1]Priv_Workers!$B$2:$BD$55,50,FALSE),D533=3,VLOOKUP(H533,[1]Priv_Workers!$B$2:$BD$55,51,FALSE),D533=4,VLOOKUP(H533,[1]Priv_Workers!$B$2:$BD$55,52,FALSE),D533=5,VLOOKUP(H533,[1]Priv_Workers!$B$2:$BD$55,53,FALSE),D533=6,VLOOKUP(H533,[1]Priv_Workers!$B$2:$BD$55,54)))</f>
        <v>0</v>
      </c>
      <c r="X533" s="3" t="e">
        <f t="shared" si="67"/>
        <v>#DIV/0!</v>
      </c>
      <c r="Y533" s="2">
        <f>_xlfn.IFS(C533=2014, _xlfn.IFS(E533=1, VLOOKUP(H533, [1]Wage_Info!$B$2:$AH$55, 2, FALSE), E533=2, VLOOKUP(H533, [1]Wage_Info!$B$2:$AH$55, 3, FALSE), E533=3, VLOOKUP(H533, [1]Wage_Info!$B$2:$AH$55, 4, FALSE), E533=4, VLOOKUP(H533, [1]Wage_Info!$B$2:$AH$55, 5, FALSE)), C533=2015, _xlfn.IFS(E533=1, VLOOKUP(H533, [1]Wage_Info!$B$2:$AH$55, 6, FALSE), E533=2, VLOOKUP(H533, [1]Wage_Info!$B$2:$AH$55, 7, FALSE), E533=3, VLOOKUP(H533, [1]Wage_Info!$B$2:$AH$55, 8, FALSE), E533=4, VLOOKUP(H533, [1]Wage_Info!$B$2:$AH$55, 9, FALSE)), C533=2016, _xlfn.IFS(E533=1, VLOOKUP(H533, [1]Wage_Info!$B$2:$AH$55, 10, FALSE), E533=2, VLOOKUP(H533, [1]Wage_Info!$B$2:$AH$55, 11, FALSE), E533=3, VLOOKUP(H533, [1]Wage_Info!$B$2:$AH$55, 12, FALSE), E533=4, VLOOKUP(H533, [1]Wage_Info!$B$2:$AH$55, 13, FALSE)), C533=2017, _xlfn.IFS(E533=1, VLOOKUP(H533, [1]Wage_Info!$B$2:$AH$55, 14, FALSE), E533=2, VLOOKUP(H533, [1]Wage_Info!$B$2:$AH$55, 15, FALSE), E533=3, VLOOKUP(H533, [1]Wage_Info!$B$2:$AH$55, 16, FALSE), E533=4, VLOOKUP(H533, [1]Wage_Info!$B$2:$AH$55, 17, FALSE)), C533 = 2018, _xlfn.IFS(E533=1, VLOOKUP(H533, [1]Wage_Info!$B$2:$AH$55, 18, FALSE), E533=3, VLOOKUP(H533, [1]Wage_Info!$B$2:$AH$55, 19, FALSE)))</f>
        <v>0</v>
      </c>
      <c r="Z533" s="2">
        <f>_xlfn.IFS(C533=2014, _xlfn.IFS(E533=1, VLOOKUP(H533, [1]Wage_Info!$B$2:$AL$55, 20, FALSE), E533=2, VLOOKUP(H533, [1]Wage_Info!$B$2:$AL$55, 21, FALSE), E533=3, VLOOKUP(H533, [1]Wage_Info!$B$2:$AL$55, 22, FALSE), E533=4, VLOOKUP(H533, [1]Wage_Info!$B$2:$AL$55, 23, FALSE)), C533=2015, _xlfn.IFS(E533=1, VLOOKUP(H533, [1]Wage_Info!$B$2:$AL$55, 24, FALSE), E533=2, VLOOKUP(H533, [1]Wage_Info!$B$2:$AL$55, 25, FALSE), E533=3, VLOOKUP(H533, [1]Wage_Info!$B$2:$AL$55, 26, FALSE), E533=4, VLOOKUP(H533, [1]Wage_Info!$B$2:$AL$55, 27, FALSE)), C533=2016, _xlfn.IFS(E533=1, VLOOKUP(H533, [1]Wage_Info!$B$2:$AL$55, 28, FALSE), E533=2, VLOOKUP(H533, [1]Wage_Info!$B$2:$AL$55, 29, FALSE), E533=3, VLOOKUP(H533, [1]Wage_Info!$B$2:$AL$55, 30, FALSE), E533=4, VLOOKUP(H533, [1]Wage_Info!$B$2:$AL$55, 31, FALSE)), C533=2017, _xlfn.IFS(E533=1, VLOOKUP(H533, [1]Wage_Info!$B$2:$AL$55, 32, FALSE), E533=2, VLOOKUP(H533, [1]Wage_Info!$B$2:$AL$55, 33, FALSE), E533=3, VLOOKUP(H533, [1]Wage_Info!$B$2:$AL$55, 34, FALSE), E533=4, VLOOKUP(H533, [1]Wage_Info!$B$2:$AL$55, 35, FALSE)), C533 = 2018, _xlfn.IFS(E533=1, VLOOKUP(H533, [1]Wage_Info!$B$2:$AL$55, 36, FALSE), E533=2, VLOOKUP(H533, [1]Wage_Info!$B$2:$AL$55, 37, FALSE)))</f>
        <v>0</v>
      </c>
      <c r="AA533" s="4" t="e">
        <f t="shared" si="68"/>
        <v>#DIV/0!</v>
      </c>
      <c r="AB533">
        <f>[1]Key!C533</f>
        <v>1</v>
      </c>
      <c r="AC533">
        <f t="shared" si="69"/>
        <v>0</v>
      </c>
      <c r="AD533">
        <f t="shared" si="70"/>
        <v>0</v>
      </c>
      <c r="AE533">
        <f t="shared" si="71"/>
        <v>0</v>
      </c>
      <c r="AF533">
        <f>[1]Key!D533</f>
        <v>0</v>
      </c>
    </row>
    <row r="534" spans="1:32" x14ac:dyDescent="0.3">
      <c r="A534">
        <v>533</v>
      </c>
      <c r="B534">
        <v>77</v>
      </c>
      <c r="C534">
        <v>2016</v>
      </c>
      <c r="D534">
        <v>9</v>
      </c>
      <c r="E534">
        <f t="shared" si="64"/>
        <v>3</v>
      </c>
      <c r="F534">
        <v>2018</v>
      </c>
      <c r="G534" t="s">
        <v>77</v>
      </c>
      <c r="H534" s="1">
        <f>VALUE(IF(G534="foreign",53,SUBSTITUTE(G534,G534,VLOOKUP(G534,[1]Key!$G$2:$H$55,2,))))</f>
        <v>14</v>
      </c>
      <c r="I534" t="s">
        <v>77</v>
      </c>
      <c r="J534">
        <f>VALUE(_xlfn.IFS(I534="foreign",53,I534="fictional",54, I534="unspecified", 55, NOT(OR(I534="foreign",I534="fictional")),SUBSTITUTE(I534,I534,VLOOKUP(I534,[1]Key!$G$2:$H$55,2,))))</f>
        <v>14</v>
      </c>
      <c r="K534">
        <f t="shared" si="65"/>
        <v>1</v>
      </c>
      <c r="L534">
        <f>VLOOKUP(H534, [1]Key!$H$2:$K$54, 2)</f>
        <v>3</v>
      </c>
      <c r="M534">
        <f>VLOOKUP(J534, [1]Key!$H$2:$K$54, 2)</f>
        <v>3</v>
      </c>
      <c r="N534">
        <f>VLOOKUP("*"&amp;G534&amp;"*",[1]Key!$N$2:$O$6,2,FALSE)</f>
        <v>1</v>
      </c>
      <c r="O534">
        <f>VLOOKUP("*"&amp;G534&amp;"*",[1]Key!$R$2:$S$11,2,FALSE)</f>
        <v>1</v>
      </c>
      <c r="P534">
        <v>2882</v>
      </c>
      <c r="Q534" s="2">
        <v>30000000</v>
      </c>
      <c r="R534" t="s">
        <v>146</v>
      </c>
      <c r="S534">
        <f>VLOOKUP(R534, [1]Key!$U$2:$V$32, 2, FALSE)</f>
        <v>31</v>
      </c>
      <c r="T534">
        <f t="shared" si="66"/>
        <v>1</v>
      </c>
      <c r="U534">
        <f>_xlfn.IFS(C534=2018, VLOOKUP(H534, '[1]State Pop'!$B$2:$G$55,6),C534=2017, VLOOKUP(H534, '[1]State Pop'!$B$2:$F$55,5),C534=2016, VLOOKUP(H534, '[1]State Pop'!$B$2:$F$55,4), C534=2015, VLOOKUP(H534, '[1]State Pop'!$B$2:$F$55,3), C534=2014, VLOOKUP(H534, '[1]State Pop'!$B$2:$F$55,2))</f>
        <v>12835726</v>
      </c>
      <c r="V534">
        <f>_xlfn.IFS(C534=2014,_xlfn.IFS(D534=1,VLOOKUP(H534,[1]Film_Workers!$B$2:$BD$55,2,FALSE),D534=2,VLOOKUP(H534,[1]Film_Workers!$B$2:$BD$55,3,FALSE),D534=3,VLOOKUP(H534,[1]Film_Workers!$B$2:$BD$55,4,FALSE),D534=4,VLOOKUP(H534,[1]Film_Workers!$B$2:$BD$55,5,FALSE),D534=5,VLOOKUP(H534,[1]Film_Workers!$B$2:$BD$55,6,FALSE),D534=6,VLOOKUP(H534,[1]Film_Workers!$B$2:$BD$55,7,FALSE),D534=7,VLOOKUP(H534,[1]Film_Workers!$B$2:$BD$55,8,FALSE),D534=8,VLOOKUP(H534,[1]Film_Workers!$B$2:$BD$55,9,FALSE),D534=9,VLOOKUP(H534,[1]Film_Workers!$B$2:$BD$55,10,FALSE),D534=10,VLOOKUP(H534,[1]Film_Workers!$B$2:$BD$55,11,FALSE),D534=11,VLOOKUP(H534,[1]Film_Workers!$B$2:$BD$55,12,FALSE),D534=12,VLOOKUP(H534,[1]Film_Workers!$B$2:$BD$55,13,FALSE)),C534=2015,_xlfn.IFS(D534=1,VLOOKUP(H534,[1]Film_Workers!$B$2:$BD$55,14,FALSE),D534=2,VLOOKUP(H534,[1]Film_Workers!$B$2:$BD$55,15,FALSE),D534=3,VLOOKUP(H534,[1]Film_Workers!$B$2:$BD$55,16,FALSE),D534=4,VLOOKUP(H534,[1]Film_Workers!$B$2:$BD$55,17,FALSE),D534=5,VLOOKUP(H534,[1]Film_Workers!$B$2:$BD$55,18,FALSE),D534=6,VLOOKUP(H534,[1]Film_Workers!$B$2:$BD$55,19,FALSE),D534=7,VLOOKUP(H534,[1]Film_Workers!$B$2:$BD$55,20,FALSE),D534=8,VLOOKUP(H534,[1]Film_Workers!$B$2:$BD$55,21,FALSE),D534=9,VLOOKUP(H534,[1]Film_Workers!$B$2:$BD$55,22,FALSE),D534=10,VLOOKUP(H534,[1]Film_Workers!$B$2:$BD$55,23,FALSE),D534=11,VLOOKUP(H534,[1]Film_Workers!$B$2:$BD$55,24,FALSE),D534=12,VLOOKUP(H534,[1]Film_Workers!$B$2:$BD$55,25,FALSE)),C534=2016,_xlfn.IFS(D534=1,VLOOKUP(H534,[1]Film_Workers!$B$2:$BD$55,26,FALSE),D534=2,VLOOKUP(H534,[1]Film_Workers!$B$2:$BD$55,27,FALSE),D534=3,VLOOKUP(H534,[1]Film_Workers!$B$2:$BD$55,28,FALSE),D534=4,VLOOKUP(H534,[1]Film_Workers!$B$2:$BD$55,29,FALSE),D534=5,VLOOKUP(H534,[1]Film_Workers!$B$2:$BD$55,30,FALSE),D534=6,VLOOKUP(H534,[1]Film_Workers!$B$2:$BD$55,31,FALSE),D534=7,VLOOKUP(H534,[1]Film_Workers!$B$2:$BD$55,32,FALSE),D534=8,VLOOKUP(H534,[1]Film_Workers!$B$2:$BD$55,33,FALSE),D534=9,VLOOKUP(H534,[1]Film_Workers!$B$2:$BD$55,34,FALSE),D534=10,VLOOKUP(H534,[1]Film_Workers!$B$2:$BD$55,35,FALSE),D534=11,VLOOKUP(H534,[1]Film_Workers!$B$2:$BD$55,36,FALSE),D534=12,VLOOKUP(H534,[1]Film_Workers!$B$2:$BD$55,37,FALSE)),C534=2017,_xlfn.IFS(D534=1,VLOOKUP(H534,[1]Film_Workers!$B$2:$BD$55,38,FALSE),D534=2,VLOOKUP(H534,[1]Film_Workers!$B$2:$BD$55,39,FALSE),D534=3,VLOOKUP(H534,[1]Film_Workers!$B$2:$BD$55,40,FALSE),D534=4,VLOOKUP(H534,[1]Film_Workers!$B$2:$BD$55,41,FALSE),D534=5,VLOOKUP(H534,[1]Film_Workers!$B$2:$BD$55,42,FALSE),D534=6,VLOOKUP(H534,[1]Film_Workers!$B$2:$BD$55,43,FALSE),D534=7,VLOOKUP(H534,[1]Film_Workers!$B$2:$BD$55,43,FALSE),D534=8,VLOOKUP(H534,[1]Film_Workers!$B$2:$BD$55,44,FALSE),D534=9,VLOOKUP(H534,[1]Film_Workers!$B$2:$BD$55,45,FALSE),D534=10,VLOOKUP(H534,[1]Film_Workers!$B$2:$BD$55,46,FALSE),D534=11,VLOOKUP(H534,[1]Film_Workers!$B$2:$BD$55,47,FALSE),D534=12,VLOOKUP(H534,[1]Film_Workers!$B$2:$BD$55,48)),C534=2018,_xlfn.IFS(D534=1,VLOOKUP(H534,[1]Film_Workers!$B$2:$BD$55,49,FALSE),D534=2,VLOOKUP(H534,[1]Film_Workers!$B$2:$BD$55,50,FALSE),D534=3,VLOOKUP(H534,[1]Film_Workers!$B$2:$BD$55,51,FALSE),D534=4,VLOOKUP(H534,[1]Film_Workers!$B$2:$BD$55,52,FALSE),D534=5,VLOOKUP(H534,[1]Film_Workers!$B$2:$BD$55,53,FALSE),D534=6,VLOOKUP(H534,[1]Film_Workers!$B$2:$BD$55,54)))</f>
        <v>2939</v>
      </c>
      <c r="W534">
        <f>_xlfn.IFS(C534=2014,_xlfn.IFS(D534=1,VLOOKUP(H534,[1]Priv_Workers!$B$2:$BD$55,2,FALSE),D534=2,VLOOKUP(H534,[1]Priv_Workers!$B$2:$BD$55,3,FALSE),D534=3,VLOOKUP(H534,[1]Priv_Workers!$B$2:$BD$55,4,FALSE),D534=4,VLOOKUP(H534,[1]Priv_Workers!$B$2:$BD$55,5,FALSE),D534=5,VLOOKUP(H534,[1]Priv_Workers!$B$2:$BD$55,6,FALSE),D534=6,VLOOKUP(H534,[1]Priv_Workers!$B$2:$BD$55,7,FALSE),D534=7,VLOOKUP(H534,[1]Priv_Workers!$B$2:$BD$55,8,FALSE),D534=8,VLOOKUP(H534,[1]Priv_Workers!$B$2:$BD$55,9,FALSE),D534=9,VLOOKUP(H534,[1]Priv_Workers!$B$2:$BD$55,10,FALSE),D534=10,VLOOKUP(H534,[1]Priv_Workers!$B$2:$BD$55,11,FALSE),D534=11,VLOOKUP(H534,[1]Priv_Workers!$B$2:$BD$55,12,FALSE),D534=12,VLOOKUP(H534,[1]Priv_Workers!$B$2:$BD$55,13,FALSE)),C534=2015,_xlfn.IFS(D534=1,VLOOKUP(H534,[1]Priv_Workers!$B$2:$BD$55,14,FALSE),D534=2,VLOOKUP(H534,[1]Priv_Workers!$B$2:$BD$55,15,FALSE),D534=3,VLOOKUP(H534,[1]Priv_Workers!$B$2:$BD$55,16,FALSE),D534=4,VLOOKUP(H534,[1]Priv_Workers!$B$2:$BD$55,17,FALSE),D534=5,VLOOKUP(H534,[1]Priv_Workers!$B$2:$BD$55,18,FALSE),D534=6,VLOOKUP(H534,[1]Priv_Workers!$B$2:$BD$55,19,FALSE),D534=7,VLOOKUP(H534,[1]Priv_Workers!$B$2:$BD$55,20,FALSE),D534=8,VLOOKUP(H534,[1]Priv_Workers!$B$2:$BD$55,21,FALSE),D534=9,VLOOKUP(H534,[1]Priv_Workers!$B$2:$BD$55,22,FALSE),D534=10,VLOOKUP(H534,[1]Priv_Workers!$B$2:$BD$55,23,FALSE),D534=11,VLOOKUP(H534,[1]Priv_Workers!$B$2:$BD$55,24,FALSE),D534=12,VLOOKUP(H534,[1]Priv_Workers!$B$2:$BD$55,25,FALSE)),C534=2016,_xlfn.IFS(D534=1,VLOOKUP(H534,[1]Priv_Workers!$B$2:$BD$55,26,FALSE),D534=2,VLOOKUP(H534,[1]Priv_Workers!$B$2:$BD$55,27,FALSE),D534=3,VLOOKUP(H534,[1]Priv_Workers!$B$2:$BD$55,28,FALSE),D534=4,VLOOKUP(H534,[1]Priv_Workers!$B$2:$BD$55,29,FALSE),D534=5,VLOOKUP(H534,[1]Priv_Workers!$B$2:$BD$55,30,FALSE),D534=6,VLOOKUP(H534,[1]Priv_Workers!$B$2:$BD$55,31,FALSE),D534=7,VLOOKUP(H534,[1]Priv_Workers!$B$2:$BD$55,32,FALSE),D534=8,VLOOKUP(H534,[1]Priv_Workers!$B$2:$BD$55,33,FALSE),D534=9,VLOOKUP(H534,[1]Priv_Workers!$B$2:$BD$55,34,FALSE),D534=10,VLOOKUP(H534,[1]Priv_Workers!$B$2:$BD$55,35,FALSE),D534=11,VLOOKUP(H534,[1]Priv_Workers!$B$2:$BD$55,36,FALSE),D534=12,VLOOKUP(H534,[1]Priv_Workers!$B$2:$BD$55,37,FALSE)),C534=2017,_xlfn.IFS(D534=1,VLOOKUP(H534,[1]Priv_Workers!$B$2:$BD$55,38,FALSE),D534=2,VLOOKUP(H534,[1]Priv_Workers!$B$2:$BD$55,39,FALSE),D534=3,VLOOKUP(H534,[1]Priv_Workers!$B$2:$BD$55,40,FALSE),D534=4,VLOOKUP(H534,[1]Priv_Workers!$B$2:$BD$55,41,FALSE),D534=5,VLOOKUP(H534,[1]Priv_Workers!$B$2:$BD$55,42,FALSE),D534=6,VLOOKUP(H534,[1]Priv_Workers!$B$2:$BD$55,43,FALSE),D534=7,VLOOKUP(H534,[1]Priv_Workers!$B$2:$BD$55,43,FALSE),D534=8,VLOOKUP(H534,[1]Priv_Workers!$B$2:$BD$55,44,FALSE),D534=9,VLOOKUP(H534,[1]Priv_Workers!$B$2:$BD$55,45,FALSE),D534=10,VLOOKUP(H534,[1]Priv_Workers!$B$2:$BD$55,46,FALSE),D534=11,VLOOKUP(H534,[1]Priv_Workers!$B$2:$BD$55,47,FALSE),D534=12,VLOOKUP(H534,[1]Priv_Workers!$B$2:$BD$55,48)),C534=2018,_xlfn.IFS(D534=1,VLOOKUP(H534,[1]Priv_Workers!$B$2:$BD$55,49,FALSE),D534=2,VLOOKUP(H534,[1]Priv_Workers!$B$2:$BD$55,50,FALSE),D534=3,VLOOKUP(H534,[1]Priv_Workers!$B$2:$BD$55,51,FALSE),D534=4,VLOOKUP(H534,[1]Priv_Workers!$B$2:$BD$55,52,FALSE),D534=5,VLOOKUP(H534,[1]Priv_Workers!$B$2:$BD$55,53,FALSE),D534=6,VLOOKUP(H534,[1]Priv_Workers!$B$2:$BD$55,54)))</f>
        <v>5146222</v>
      </c>
      <c r="X534" s="3">
        <f t="shared" si="67"/>
        <v>5.7109856512214203E-4</v>
      </c>
      <c r="Y534" s="2">
        <f>_xlfn.IFS(C534=2014, _xlfn.IFS(E534=1, VLOOKUP(H534, [1]Wage_Info!$B$2:$AH$55, 2, FALSE), E534=2, VLOOKUP(H534, [1]Wage_Info!$B$2:$AH$55, 3, FALSE), E534=3, VLOOKUP(H534, [1]Wage_Info!$B$2:$AH$55, 4, FALSE), E534=4, VLOOKUP(H534, [1]Wage_Info!$B$2:$AH$55, 5, FALSE)), C534=2015, _xlfn.IFS(E534=1, VLOOKUP(H534, [1]Wage_Info!$B$2:$AH$55, 6, FALSE), E534=2, VLOOKUP(H534, [1]Wage_Info!$B$2:$AH$55, 7, FALSE), E534=3, VLOOKUP(H534, [1]Wage_Info!$B$2:$AH$55, 8, FALSE), E534=4, VLOOKUP(H534, [1]Wage_Info!$B$2:$AH$55, 9, FALSE)), C534=2016, _xlfn.IFS(E534=1, VLOOKUP(H534, [1]Wage_Info!$B$2:$AH$55, 10, FALSE), E534=2, VLOOKUP(H534, [1]Wage_Info!$B$2:$AH$55, 11, FALSE), E534=3, VLOOKUP(H534, [1]Wage_Info!$B$2:$AH$55, 12, FALSE), E534=4, VLOOKUP(H534, [1]Wage_Info!$B$2:$AH$55, 13, FALSE)), C534=2017, _xlfn.IFS(E534=1, VLOOKUP(H534, [1]Wage_Info!$B$2:$AH$55, 14, FALSE), E534=2, VLOOKUP(H534, [1]Wage_Info!$B$2:$AH$55, 15, FALSE), E534=3, VLOOKUP(H534, [1]Wage_Info!$B$2:$AH$55, 16, FALSE), E534=4, VLOOKUP(H534, [1]Wage_Info!$B$2:$AH$55, 17, FALSE)), C534 = 2018, _xlfn.IFS(E534=1, VLOOKUP(H534, [1]Wage_Info!$B$2:$AH$55, 18, FALSE), E534=3, VLOOKUP(H534, [1]Wage_Info!$B$2:$AH$55, 19, FALSE)))</f>
        <v>37014809</v>
      </c>
      <c r="Z534" s="2">
        <f>_xlfn.IFS(C534=2014, _xlfn.IFS(E534=1, VLOOKUP(H534, [1]Wage_Info!$B$2:$AL$55, 20, FALSE), E534=2, VLOOKUP(H534, [1]Wage_Info!$B$2:$AL$55, 21, FALSE), E534=3, VLOOKUP(H534, [1]Wage_Info!$B$2:$AL$55, 22, FALSE), E534=4, VLOOKUP(H534, [1]Wage_Info!$B$2:$AL$55, 23, FALSE)), C534=2015, _xlfn.IFS(E534=1, VLOOKUP(H534, [1]Wage_Info!$B$2:$AL$55, 24, FALSE), E534=2, VLOOKUP(H534, [1]Wage_Info!$B$2:$AL$55, 25, FALSE), E534=3, VLOOKUP(H534, [1]Wage_Info!$B$2:$AL$55, 26, FALSE), E534=4, VLOOKUP(H534, [1]Wage_Info!$B$2:$AL$55, 27, FALSE)), C534=2016, _xlfn.IFS(E534=1, VLOOKUP(H534, [1]Wage_Info!$B$2:$AL$55, 28, FALSE), E534=2, VLOOKUP(H534, [1]Wage_Info!$B$2:$AL$55, 29, FALSE), E534=3, VLOOKUP(H534, [1]Wage_Info!$B$2:$AL$55, 30, FALSE), E534=4, VLOOKUP(H534, [1]Wage_Info!$B$2:$AL$55, 31, FALSE)), C534=2017, _xlfn.IFS(E534=1, VLOOKUP(H534, [1]Wage_Info!$B$2:$AL$55, 32, FALSE), E534=2, VLOOKUP(H534, [1]Wage_Info!$B$2:$AL$55, 33, FALSE), E534=3, VLOOKUP(H534, [1]Wage_Info!$B$2:$AL$55, 34, FALSE), E534=4, VLOOKUP(H534, [1]Wage_Info!$B$2:$AL$55, 35, FALSE)), C534 = 2018, _xlfn.IFS(E534=1, VLOOKUP(H534, [1]Wage_Info!$B$2:$AL$55, 36, FALSE), E534=2, VLOOKUP(H534, [1]Wage_Info!$B$2:$AL$55, 37, FALSE)))</f>
        <v>71433934013</v>
      </c>
      <c r="AA534" s="4">
        <f t="shared" si="68"/>
        <v>5.1816842389310112E-4</v>
      </c>
      <c r="AB534">
        <f>[1]Key!C534</f>
        <v>1</v>
      </c>
      <c r="AC534">
        <f t="shared" si="69"/>
        <v>0</v>
      </c>
      <c r="AD534">
        <f t="shared" si="70"/>
        <v>0</v>
      </c>
      <c r="AE534">
        <f t="shared" si="71"/>
        <v>0</v>
      </c>
      <c r="AF534">
        <f>[1]Key!D534</f>
        <v>0</v>
      </c>
    </row>
    <row r="535" spans="1:32" x14ac:dyDescent="0.3">
      <c r="A535">
        <v>534</v>
      </c>
      <c r="B535">
        <v>78</v>
      </c>
      <c r="C535">
        <v>2016</v>
      </c>
      <c r="D535">
        <v>2</v>
      </c>
      <c r="E535">
        <f t="shared" si="64"/>
        <v>1</v>
      </c>
      <c r="F535">
        <v>2018</v>
      </c>
      <c r="G535" t="s">
        <v>62</v>
      </c>
      <c r="H535" s="1">
        <f>VALUE(IF(G535="foreign",53,SUBSTITUTE(G535,G535,VLOOKUP(G535,[1]Key!$G$2:$H$55,2,))))</f>
        <v>53</v>
      </c>
      <c r="I535" t="s">
        <v>32</v>
      </c>
      <c r="J535">
        <f>VALUE(_xlfn.IFS(I535="foreign",53,I535="fictional",54, I535="unspecified", 55, NOT(OR(I535="foreign",I535="fictional")),SUBSTITUTE(I535,I535,VLOOKUP(I535,[1]Key!$G$2:$H$55,2,))))</f>
        <v>53</v>
      </c>
      <c r="K535">
        <f t="shared" si="65"/>
        <v>1</v>
      </c>
      <c r="L535">
        <f>VLOOKUP(H535, [1]Key!$H$2:$K$54, 2)</f>
        <v>0</v>
      </c>
      <c r="M535">
        <f>VLOOKUP(J535, [1]Key!$H$2:$K$54, 2)</f>
        <v>0</v>
      </c>
      <c r="N535">
        <f>VLOOKUP("*"&amp;G535&amp;"*",[1]Key!$N$2:$O$6,2,FALSE)</f>
        <v>0</v>
      </c>
      <c r="O535">
        <f>VLOOKUP("*"&amp;G535&amp;"*",[1]Key!$R$2:$S$11,2,FALSE)</f>
        <v>0</v>
      </c>
      <c r="P535">
        <v>2881</v>
      </c>
      <c r="Q535" s="2">
        <v>51000000</v>
      </c>
      <c r="R535" t="s">
        <v>61</v>
      </c>
      <c r="S535">
        <f>VLOOKUP(R535, [1]Key!$U$2:$V$31, 2, FALSE)</f>
        <v>6</v>
      </c>
      <c r="T535">
        <f t="shared" si="66"/>
        <v>0</v>
      </c>
      <c r="U535">
        <f>_xlfn.IFS(C535=2018, VLOOKUP(H535, '[1]State Pop'!$B$2:$G$55,6),C535=2017, VLOOKUP(H535, '[1]State Pop'!$B$2:$F$55,5),C535=2016, VLOOKUP(H535, '[1]State Pop'!$B$2:$F$55,4), C535=2015, VLOOKUP(H535, '[1]State Pop'!$B$2:$F$55,3), C535=2014, VLOOKUP(H535, '[1]State Pop'!$B$2:$F$55,2))</f>
        <v>0</v>
      </c>
      <c r="V535">
        <f>_xlfn.IFS(C535=2014,_xlfn.IFS(D535=1,VLOOKUP(H535,[1]Film_Workers!$B$2:$BD$55,2,FALSE),D535=2,VLOOKUP(H535,[1]Film_Workers!$B$2:$BD$55,3,FALSE),D535=3,VLOOKUP(H535,[1]Film_Workers!$B$2:$BD$55,4,FALSE),D535=4,VLOOKUP(H535,[1]Film_Workers!$B$2:$BD$55,5,FALSE),D535=5,VLOOKUP(H535,[1]Film_Workers!$B$2:$BD$55,6,FALSE),D535=6,VLOOKUP(H535,[1]Film_Workers!$B$2:$BD$55,7,FALSE),D535=7,VLOOKUP(H535,[1]Film_Workers!$B$2:$BD$55,8,FALSE),D535=8,VLOOKUP(H535,[1]Film_Workers!$B$2:$BD$55,9,FALSE),D535=9,VLOOKUP(H535,[1]Film_Workers!$B$2:$BD$55,10,FALSE),D535=10,VLOOKUP(H535,[1]Film_Workers!$B$2:$BD$55,11,FALSE),D535=11,VLOOKUP(H535,[1]Film_Workers!$B$2:$BD$55,12,FALSE),D535=12,VLOOKUP(H535,[1]Film_Workers!$B$2:$BD$55,13,FALSE)),C535=2015,_xlfn.IFS(D535=1,VLOOKUP(H535,[1]Film_Workers!$B$2:$BD$55,14,FALSE),D535=2,VLOOKUP(H535,[1]Film_Workers!$B$2:$BD$55,15,FALSE),D535=3,VLOOKUP(H535,[1]Film_Workers!$B$2:$BD$55,16,FALSE),D535=4,VLOOKUP(H535,[1]Film_Workers!$B$2:$BD$55,17,FALSE),D535=5,VLOOKUP(H535,[1]Film_Workers!$B$2:$BD$55,18,FALSE),D535=6,VLOOKUP(H535,[1]Film_Workers!$B$2:$BD$55,19,FALSE),D535=7,VLOOKUP(H535,[1]Film_Workers!$B$2:$BD$55,20,FALSE),D535=8,VLOOKUP(H535,[1]Film_Workers!$B$2:$BD$55,21,FALSE),D535=9,VLOOKUP(H535,[1]Film_Workers!$B$2:$BD$55,22,FALSE),D535=10,VLOOKUP(H535,[1]Film_Workers!$B$2:$BD$55,23,FALSE),D535=11,VLOOKUP(H535,[1]Film_Workers!$B$2:$BD$55,24,FALSE),D535=12,VLOOKUP(H535,[1]Film_Workers!$B$2:$BD$55,25,FALSE)),C535=2016,_xlfn.IFS(D535=1,VLOOKUP(H535,[1]Film_Workers!$B$2:$BD$55,26,FALSE),D535=2,VLOOKUP(H535,[1]Film_Workers!$B$2:$BD$55,27,FALSE),D535=3,VLOOKUP(H535,[1]Film_Workers!$B$2:$BD$55,28,FALSE),D535=4,VLOOKUP(H535,[1]Film_Workers!$B$2:$BD$55,29,FALSE),D535=5,VLOOKUP(H535,[1]Film_Workers!$B$2:$BD$55,30,FALSE),D535=6,VLOOKUP(H535,[1]Film_Workers!$B$2:$BD$55,31,FALSE),D535=7,VLOOKUP(H535,[1]Film_Workers!$B$2:$BD$55,32,FALSE),D535=8,VLOOKUP(H535,[1]Film_Workers!$B$2:$BD$55,33,FALSE),D535=9,VLOOKUP(H535,[1]Film_Workers!$B$2:$BD$55,34,FALSE),D535=10,VLOOKUP(H535,[1]Film_Workers!$B$2:$BD$55,35,FALSE),D535=11,VLOOKUP(H535,[1]Film_Workers!$B$2:$BD$55,36,FALSE),D535=12,VLOOKUP(H535,[1]Film_Workers!$B$2:$BD$55,37,FALSE)),C535=2017,_xlfn.IFS(D535=1,VLOOKUP(H535,[1]Film_Workers!$B$2:$BD$55,38,FALSE),D535=2,VLOOKUP(H535,[1]Film_Workers!$B$2:$BD$55,39,FALSE),D535=3,VLOOKUP(H535,[1]Film_Workers!$B$2:$BD$55,40,FALSE),D535=4,VLOOKUP(H535,[1]Film_Workers!$B$2:$BD$55,41,FALSE),D535=5,VLOOKUP(H535,[1]Film_Workers!$B$2:$BD$55,42,FALSE),D535=6,VLOOKUP(H535,[1]Film_Workers!$B$2:$BD$55,43,FALSE),D535=7,VLOOKUP(H535,[1]Film_Workers!$B$2:$BD$55,43,FALSE),D535=8,VLOOKUP(H535,[1]Film_Workers!$B$2:$BD$55,44,FALSE),D535=9,VLOOKUP(H535,[1]Film_Workers!$B$2:$BD$55,45,FALSE),D535=10,VLOOKUP(H535,[1]Film_Workers!$B$2:$BD$55,46,FALSE),D535=11,VLOOKUP(H535,[1]Film_Workers!$B$2:$BD$55,47,FALSE),D535=12,VLOOKUP(H535,[1]Film_Workers!$B$2:$BD$55,48)),C535=2018,_xlfn.IFS(D535=1,VLOOKUP(H535,[1]Film_Workers!$B$2:$BD$55,49,FALSE),D535=2,VLOOKUP(H535,[1]Film_Workers!$B$2:$BD$55,50,FALSE),D535=3,VLOOKUP(H535,[1]Film_Workers!$B$2:$BD$55,51,FALSE),D535=4,VLOOKUP(H535,[1]Film_Workers!$B$2:$BD$55,52,FALSE),D535=5,VLOOKUP(H535,[1]Film_Workers!$B$2:$BD$55,53,FALSE),D535=6,VLOOKUP(H535,[1]Film_Workers!$B$2:$BD$55,54)))</f>
        <v>0</v>
      </c>
      <c r="W535">
        <f>_xlfn.IFS(C535=2014,_xlfn.IFS(D535=1,VLOOKUP(H535,[1]Priv_Workers!$B$2:$BD$55,2,FALSE),D535=2,VLOOKUP(H535,[1]Priv_Workers!$B$2:$BD$55,3,FALSE),D535=3,VLOOKUP(H535,[1]Priv_Workers!$B$2:$BD$55,4,FALSE),D535=4,VLOOKUP(H535,[1]Priv_Workers!$B$2:$BD$55,5,FALSE),D535=5,VLOOKUP(H535,[1]Priv_Workers!$B$2:$BD$55,6,FALSE),D535=6,VLOOKUP(H535,[1]Priv_Workers!$B$2:$BD$55,7,FALSE),D535=7,VLOOKUP(H535,[1]Priv_Workers!$B$2:$BD$55,8,FALSE),D535=8,VLOOKUP(H535,[1]Priv_Workers!$B$2:$BD$55,9,FALSE),D535=9,VLOOKUP(H535,[1]Priv_Workers!$B$2:$BD$55,10,FALSE),D535=10,VLOOKUP(H535,[1]Priv_Workers!$B$2:$BD$55,11,FALSE),D535=11,VLOOKUP(H535,[1]Priv_Workers!$B$2:$BD$55,12,FALSE),D535=12,VLOOKUP(H535,[1]Priv_Workers!$B$2:$BD$55,13,FALSE)),C535=2015,_xlfn.IFS(D535=1,VLOOKUP(H535,[1]Priv_Workers!$B$2:$BD$55,14,FALSE),D535=2,VLOOKUP(H535,[1]Priv_Workers!$B$2:$BD$55,15,FALSE),D535=3,VLOOKUP(H535,[1]Priv_Workers!$B$2:$BD$55,16,FALSE),D535=4,VLOOKUP(H535,[1]Priv_Workers!$B$2:$BD$55,17,FALSE),D535=5,VLOOKUP(H535,[1]Priv_Workers!$B$2:$BD$55,18,FALSE),D535=6,VLOOKUP(H535,[1]Priv_Workers!$B$2:$BD$55,19,FALSE),D535=7,VLOOKUP(H535,[1]Priv_Workers!$B$2:$BD$55,20,FALSE),D535=8,VLOOKUP(H535,[1]Priv_Workers!$B$2:$BD$55,21,FALSE),D535=9,VLOOKUP(H535,[1]Priv_Workers!$B$2:$BD$55,22,FALSE),D535=10,VLOOKUP(H535,[1]Priv_Workers!$B$2:$BD$55,23,FALSE),D535=11,VLOOKUP(H535,[1]Priv_Workers!$B$2:$BD$55,24,FALSE),D535=12,VLOOKUP(H535,[1]Priv_Workers!$B$2:$BD$55,25,FALSE)),C535=2016,_xlfn.IFS(D535=1,VLOOKUP(H535,[1]Priv_Workers!$B$2:$BD$55,26,FALSE),D535=2,VLOOKUP(H535,[1]Priv_Workers!$B$2:$BD$55,27,FALSE),D535=3,VLOOKUP(H535,[1]Priv_Workers!$B$2:$BD$55,28,FALSE),D535=4,VLOOKUP(H535,[1]Priv_Workers!$B$2:$BD$55,29,FALSE),D535=5,VLOOKUP(H535,[1]Priv_Workers!$B$2:$BD$55,30,FALSE),D535=6,VLOOKUP(H535,[1]Priv_Workers!$B$2:$BD$55,31,FALSE),D535=7,VLOOKUP(H535,[1]Priv_Workers!$B$2:$BD$55,32,FALSE),D535=8,VLOOKUP(H535,[1]Priv_Workers!$B$2:$BD$55,33,FALSE),D535=9,VLOOKUP(H535,[1]Priv_Workers!$B$2:$BD$55,34,FALSE),D535=10,VLOOKUP(H535,[1]Priv_Workers!$B$2:$BD$55,35,FALSE),D535=11,VLOOKUP(H535,[1]Priv_Workers!$B$2:$BD$55,36,FALSE),D535=12,VLOOKUP(H535,[1]Priv_Workers!$B$2:$BD$55,37,FALSE)),C535=2017,_xlfn.IFS(D535=1,VLOOKUP(H535,[1]Priv_Workers!$B$2:$BD$55,38,FALSE),D535=2,VLOOKUP(H535,[1]Priv_Workers!$B$2:$BD$55,39,FALSE),D535=3,VLOOKUP(H535,[1]Priv_Workers!$B$2:$BD$55,40,FALSE),D535=4,VLOOKUP(H535,[1]Priv_Workers!$B$2:$BD$55,41,FALSE),D535=5,VLOOKUP(H535,[1]Priv_Workers!$B$2:$BD$55,42,FALSE),D535=6,VLOOKUP(H535,[1]Priv_Workers!$B$2:$BD$55,43,FALSE),D535=7,VLOOKUP(H535,[1]Priv_Workers!$B$2:$BD$55,43,FALSE),D535=8,VLOOKUP(H535,[1]Priv_Workers!$B$2:$BD$55,44,FALSE),D535=9,VLOOKUP(H535,[1]Priv_Workers!$B$2:$BD$55,45,FALSE),D535=10,VLOOKUP(H535,[1]Priv_Workers!$B$2:$BD$55,46,FALSE),D535=11,VLOOKUP(H535,[1]Priv_Workers!$B$2:$BD$55,47,FALSE),D535=12,VLOOKUP(H535,[1]Priv_Workers!$B$2:$BD$55,48)),C535=2018,_xlfn.IFS(D535=1,VLOOKUP(H535,[1]Priv_Workers!$B$2:$BD$55,49,FALSE),D535=2,VLOOKUP(H535,[1]Priv_Workers!$B$2:$BD$55,50,FALSE),D535=3,VLOOKUP(H535,[1]Priv_Workers!$B$2:$BD$55,51,FALSE),D535=4,VLOOKUP(H535,[1]Priv_Workers!$B$2:$BD$55,52,FALSE),D535=5,VLOOKUP(H535,[1]Priv_Workers!$B$2:$BD$55,53,FALSE),D535=6,VLOOKUP(H535,[1]Priv_Workers!$B$2:$BD$55,54)))</f>
        <v>0</v>
      </c>
      <c r="X535" s="3" t="e">
        <f t="shared" si="67"/>
        <v>#DIV/0!</v>
      </c>
      <c r="Y535" s="2">
        <f>_xlfn.IFS(C535=2014, _xlfn.IFS(E535=1, VLOOKUP(H535, [1]Wage_Info!$B$2:$AH$55, 2, FALSE), E535=2, VLOOKUP(H535, [1]Wage_Info!$B$2:$AH$55, 3, FALSE), E535=3, VLOOKUP(H535, [1]Wage_Info!$B$2:$AH$55, 4, FALSE), E535=4, VLOOKUP(H535, [1]Wage_Info!$B$2:$AH$55, 5, FALSE)), C535=2015, _xlfn.IFS(E535=1, VLOOKUP(H535, [1]Wage_Info!$B$2:$AH$55, 6, FALSE), E535=2, VLOOKUP(H535, [1]Wage_Info!$B$2:$AH$55, 7, FALSE), E535=3, VLOOKUP(H535, [1]Wage_Info!$B$2:$AH$55, 8, FALSE), E535=4, VLOOKUP(H535, [1]Wage_Info!$B$2:$AH$55, 9, FALSE)), C535=2016, _xlfn.IFS(E535=1, VLOOKUP(H535, [1]Wage_Info!$B$2:$AH$55, 10, FALSE), E535=2, VLOOKUP(H535, [1]Wage_Info!$B$2:$AH$55, 11, FALSE), E535=3, VLOOKUP(H535, [1]Wage_Info!$B$2:$AH$55, 12, FALSE), E535=4, VLOOKUP(H535, [1]Wage_Info!$B$2:$AH$55, 13, FALSE)), C535=2017, _xlfn.IFS(E535=1, VLOOKUP(H535, [1]Wage_Info!$B$2:$AH$55, 14, FALSE), E535=2, VLOOKUP(H535, [1]Wage_Info!$B$2:$AH$55, 15, FALSE), E535=3, VLOOKUP(H535, [1]Wage_Info!$B$2:$AH$55, 16, FALSE), E535=4, VLOOKUP(H535, [1]Wage_Info!$B$2:$AH$55, 17, FALSE)), C535 = 2018, _xlfn.IFS(E535=1, VLOOKUP(H535, [1]Wage_Info!$B$2:$AH$55, 18, FALSE), E535=3, VLOOKUP(H535, [1]Wage_Info!$B$2:$AH$55, 19, FALSE)))</f>
        <v>0</v>
      </c>
      <c r="Z535" s="2">
        <f>_xlfn.IFS(C535=2014, _xlfn.IFS(E535=1, VLOOKUP(H535, [1]Wage_Info!$B$2:$AL$55, 20, FALSE), E535=2, VLOOKUP(H535, [1]Wage_Info!$B$2:$AL$55, 21, FALSE), E535=3, VLOOKUP(H535, [1]Wage_Info!$B$2:$AL$55, 22, FALSE), E535=4, VLOOKUP(H535, [1]Wage_Info!$B$2:$AL$55, 23, FALSE)), C535=2015, _xlfn.IFS(E535=1, VLOOKUP(H535, [1]Wage_Info!$B$2:$AL$55, 24, FALSE), E535=2, VLOOKUP(H535, [1]Wage_Info!$B$2:$AL$55, 25, FALSE), E535=3, VLOOKUP(H535, [1]Wage_Info!$B$2:$AL$55, 26, FALSE), E535=4, VLOOKUP(H535, [1]Wage_Info!$B$2:$AL$55, 27, FALSE)), C535=2016, _xlfn.IFS(E535=1, VLOOKUP(H535, [1]Wage_Info!$B$2:$AL$55, 28, FALSE), E535=2, VLOOKUP(H535, [1]Wage_Info!$B$2:$AL$55, 29, FALSE), E535=3, VLOOKUP(H535, [1]Wage_Info!$B$2:$AL$55, 30, FALSE), E535=4, VLOOKUP(H535, [1]Wage_Info!$B$2:$AL$55, 31, FALSE)), C535=2017, _xlfn.IFS(E535=1, VLOOKUP(H535, [1]Wage_Info!$B$2:$AL$55, 32, FALSE), E535=2, VLOOKUP(H535, [1]Wage_Info!$B$2:$AL$55, 33, FALSE), E535=3, VLOOKUP(H535, [1]Wage_Info!$B$2:$AL$55, 34, FALSE), E535=4, VLOOKUP(H535, [1]Wage_Info!$B$2:$AL$55, 35, FALSE)), C535 = 2018, _xlfn.IFS(E535=1, VLOOKUP(H535, [1]Wage_Info!$B$2:$AL$55, 36, FALSE), E535=2, VLOOKUP(H535, [1]Wage_Info!$B$2:$AL$55, 37, FALSE)))</f>
        <v>0</v>
      </c>
      <c r="AA535" s="4" t="e">
        <f t="shared" si="68"/>
        <v>#DIV/0!</v>
      </c>
      <c r="AB535">
        <f>[1]Key!C535</f>
        <v>1</v>
      </c>
      <c r="AC535">
        <f t="shared" si="69"/>
        <v>0</v>
      </c>
      <c r="AD535">
        <f t="shared" si="70"/>
        <v>0</v>
      </c>
      <c r="AE535">
        <f t="shared" si="71"/>
        <v>0</v>
      </c>
      <c r="AF535">
        <f>[1]Key!D535</f>
        <v>0</v>
      </c>
    </row>
    <row r="536" spans="1:32" x14ac:dyDescent="0.3">
      <c r="A536">
        <v>535</v>
      </c>
      <c r="B536">
        <v>79</v>
      </c>
      <c r="C536">
        <v>2017</v>
      </c>
      <c r="D536">
        <v>9</v>
      </c>
      <c r="E536">
        <f t="shared" si="64"/>
        <v>3</v>
      </c>
      <c r="F536">
        <v>2018</v>
      </c>
      <c r="G536" t="s">
        <v>62</v>
      </c>
      <c r="H536" s="1">
        <f>VALUE(IF(G536="foreign",53,SUBSTITUTE(G536,G536,VLOOKUP(G536,[1]Key!$G$2:$H$55,2,))))</f>
        <v>53</v>
      </c>
      <c r="I536" t="s">
        <v>32</v>
      </c>
      <c r="J536">
        <f>VALUE(_xlfn.IFS(I536="foreign",53,I536="fictional",54, I536="unspecified", 55, NOT(OR(I536="foreign",I536="fictional")),SUBSTITUTE(I536,I536,VLOOKUP(I536,[1]Key!$G$2:$H$55,2,))))</f>
        <v>53</v>
      </c>
      <c r="K536">
        <f t="shared" si="65"/>
        <v>1</v>
      </c>
      <c r="L536">
        <f>VLOOKUP(H536, [1]Key!$H$2:$K$54, 2)</f>
        <v>0</v>
      </c>
      <c r="M536">
        <f>VLOOKUP(J536, [1]Key!$H$2:$K$54, 2)</f>
        <v>0</v>
      </c>
      <c r="N536">
        <f>VLOOKUP("*"&amp;G536&amp;"*",[1]Key!$N$2:$O$6,2,FALSE)</f>
        <v>0</v>
      </c>
      <c r="O536">
        <f>VLOOKUP("*"&amp;G536&amp;"*",[1]Key!$R$2:$S$11,2,FALSE)</f>
        <v>0</v>
      </c>
      <c r="P536">
        <v>2859</v>
      </c>
      <c r="Q536" s="2">
        <v>38000000</v>
      </c>
      <c r="R536" t="s">
        <v>42</v>
      </c>
      <c r="S536">
        <f>VLOOKUP(R536, [1]Key!$U$2:$V$31, 2, FALSE)</f>
        <v>5</v>
      </c>
      <c r="T536">
        <f t="shared" si="66"/>
        <v>0</v>
      </c>
      <c r="U536">
        <f>_xlfn.IFS(C536=2018, VLOOKUP(H536, '[1]State Pop'!$B$2:$G$55,6),C536=2017, VLOOKUP(H536, '[1]State Pop'!$B$2:$F$55,5),C536=2016, VLOOKUP(H536, '[1]State Pop'!$B$2:$F$55,4), C536=2015, VLOOKUP(H536, '[1]State Pop'!$B$2:$F$55,3), C536=2014, VLOOKUP(H536, '[1]State Pop'!$B$2:$F$55,2))</f>
        <v>0</v>
      </c>
      <c r="V536">
        <f>_xlfn.IFS(C536=2014,_xlfn.IFS(D536=1,VLOOKUP(H536,[1]Film_Workers!$B$2:$BD$55,2,FALSE),D536=2,VLOOKUP(H536,[1]Film_Workers!$B$2:$BD$55,3,FALSE),D536=3,VLOOKUP(H536,[1]Film_Workers!$B$2:$BD$55,4,FALSE),D536=4,VLOOKUP(H536,[1]Film_Workers!$B$2:$BD$55,5,FALSE),D536=5,VLOOKUP(H536,[1]Film_Workers!$B$2:$BD$55,6,FALSE),D536=6,VLOOKUP(H536,[1]Film_Workers!$B$2:$BD$55,7,FALSE),D536=7,VLOOKUP(H536,[1]Film_Workers!$B$2:$BD$55,8,FALSE),D536=8,VLOOKUP(H536,[1]Film_Workers!$B$2:$BD$55,9,FALSE),D536=9,VLOOKUP(H536,[1]Film_Workers!$B$2:$BD$55,10,FALSE),D536=10,VLOOKUP(H536,[1]Film_Workers!$B$2:$BD$55,11,FALSE),D536=11,VLOOKUP(H536,[1]Film_Workers!$B$2:$BD$55,12,FALSE),D536=12,VLOOKUP(H536,[1]Film_Workers!$B$2:$BD$55,13,FALSE)),C536=2015,_xlfn.IFS(D536=1,VLOOKUP(H536,[1]Film_Workers!$B$2:$BD$55,14,FALSE),D536=2,VLOOKUP(H536,[1]Film_Workers!$B$2:$BD$55,15,FALSE),D536=3,VLOOKUP(H536,[1]Film_Workers!$B$2:$BD$55,16,FALSE),D536=4,VLOOKUP(H536,[1]Film_Workers!$B$2:$BD$55,17,FALSE),D536=5,VLOOKUP(H536,[1]Film_Workers!$B$2:$BD$55,18,FALSE),D536=6,VLOOKUP(H536,[1]Film_Workers!$B$2:$BD$55,19,FALSE),D536=7,VLOOKUP(H536,[1]Film_Workers!$B$2:$BD$55,20,FALSE),D536=8,VLOOKUP(H536,[1]Film_Workers!$B$2:$BD$55,21,FALSE),D536=9,VLOOKUP(H536,[1]Film_Workers!$B$2:$BD$55,22,FALSE),D536=10,VLOOKUP(H536,[1]Film_Workers!$B$2:$BD$55,23,FALSE),D536=11,VLOOKUP(H536,[1]Film_Workers!$B$2:$BD$55,24,FALSE),D536=12,VLOOKUP(H536,[1]Film_Workers!$B$2:$BD$55,25,FALSE)),C536=2016,_xlfn.IFS(D536=1,VLOOKUP(H536,[1]Film_Workers!$B$2:$BD$55,26,FALSE),D536=2,VLOOKUP(H536,[1]Film_Workers!$B$2:$BD$55,27,FALSE),D536=3,VLOOKUP(H536,[1]Film_Workers!$B$2:$BD$55,28,FALSE),D536=4,VLOOKUP(H536,[1]Film_Workers!$B$2:$BD$55,29,FALSE),D536=5,VLOOKUP(H536,[1]Film_Workers!$B$2:$BD$55,30,FALSE),D536=6,VLOOKUP(H536,[1]Film_Workers!$B$2:$BD$55,31,FALSE),D536=7,VLOOKUP(H536,[1]Film_Workers!$B$2:$BD$55,32,FALSE),D536=8,VLOOKUP(H536,[1]Film_Workers!$B$2:$BD$55,33,FALSE),D536=9,VLOOKUP(H536,[1]Film_Workers!$B$2:$BD$55,34,FALSE),D536=10,VLOOKUP(H536,[1]Film_Workers!$B$2:$BD$55,35,FALSE),D536=11,VLOOKUP(H536,[1]Film_Workers!$B$2:$BD$55,36,FALSE),D536=12,VLOOKUP(H536,[1]Film_Workers!$B$2:$BD$55,37,FALSE)),C536=2017,_xlfn.IFS(D536=1,VLOOKUP(H536,[1]Film_Workers!$B$2:$BD$55,38,FALSE),D536=2,VLOOKUP(H536,[1]Film_Workers!$B$2:$BD$55,39,FALSE),D536=3,VLOOKUP(H536,[1]Film_Workers!$B$2:$BD$55,40,FALSE),D536=4,VLOOKUP(H536,[1]Film_Workers!$B$2:$BD$55,41,FALSE),D536=5,VLOOKUP(H536,[1]Film_Workers!$B$2:$BD$55,42,FALSE),D536=6,VLOOKUP(H536,[1]Film_Workers!$B$2:$BD$55,43,FALSE),D536=7,VLOOKUP(H536,[1]Film_Workers!$B$2:$BD$55,43,FALSE),D536=8,VLOOKUP(H536,[1]Film_Workers!$B$2:$BD$55,44,FALSE),D536=9,VLOOKUP(H536,[1]Film_Workers!$B$2:$BD$55,45,FALSE),D536=10,VLOOKUP(H536,[1]Film_Workers!$B$2:$BD$55,46,FALSE),D536=11,VLOOKUP(H536,[1]Film_Workers!$B$2:$BD$55,47,FALSE),D536=12,VLOOKUP(H536,[1]Film_Workers!$B$2:$BD$55,48)),C536=2018,_xlfn.IFS(D536=1,VLOOKUP(H536,[1]Film_Workers!$B$2:$BD$55,49,FALSE),D536=2,VLOOKUP(H536,[1]Film_Workers!$B$2:$BD$55,50,FALSE),D536=3,VLOOKUP(H536,[1]Film_Workers!$B$2:$BD$55,51,FALSE),D536=4,VLOOKUP(H536,[1]Film_Workers!$B$2:$BD$55,52,FALSE),D536=5,VLOOKUP(H536,[1]Film_Workers!$B$2:$BD$55,53,FALSE),D536=6,VLOOKUP(H536,[1]Film_Workers!$B$2:$BD$55,54)))</f>
        <v>0</v>
      </c>
      <c r="W536">
        <f>_xlfn.IFS(C536=2014,_xlfn.IFS(D536=1,VLOOKUP(H536,[1]Priv_Workers!$B$2:$BD$55,2,FALSE),D536=2,VLOOKUP(H536,[1]Priv_Workers!$B$2:$BD$55,3,FALSE),D536=3,VLOOKUP(H536,[1]Priv_Workers!$B$2:$BD$55,4,FALSE),D536=4,VLOOKUP(H536,[1]Priv_Workers!$B$2:$BD$55,5,FALSE),D536=5,VLOOKUP(H536,[1]Priv_Workers!$B$2:$BD$55,6,FALSE),D536=6,VLOOKUP(H536,[1]Priv_Workers!$B$2:$BD$55,7,FALSE),D536=7,VLOOKUP(H536,[1]Priv_Workers!$B$2:$BD$55,8,FALSE),D536=8,VLOOKUP(H536,[1]Priv_Workers!$B$2:$BD$55,9,FALSE),D536=9,VLOOKUP(H536,[1]Priv_Workers!$B$2:$BD$55,10,FALSE),D536=10,VLOOKUP(H536,[1]Priv_Workers!$B$2:$BD$55,11,FALSE),D536=11,VLOOKUP(H536,[1]Priv_Workers!$B$2:$BD$55,12,FALSE),D536=12,VLOOKUP(H536,[1]Priv_Workers!$B$2:$BD$55,13,FALSE)),C536=2015,_xlfn.IFS(D536=1,VLOOKUP(H536,[1]Priv_Workers!$B$2:$BD$55,14,FALSE),D536=2,VLOOKUP(H536,[1]Priv_Workers!$B$2:$BD$55,15,FALSE),D536=3,VLOOKUP(H536,[1]Priv_Workers!$B$2:$BD$55,16,FALSE),D536=4,VLOOKUP(H536,[1]Priv_Workers!$B$2:$BD$55,17,FALSE),D536=5,VLOOKUP(H536,[1]Priv_Workers!$B$2:$BD$55,18,FALSE),D536=6,VLOOKUP(H536,[1]Priv_Workers!$B$2:$BD$55,19,FALSE),D536=7,VLOOKUP(H536,[1]Priv_Workers!$B$2:$BD$55,20,FALSE),D536=8,VLOOKUP(H536,[1]Priv_Workers!$B$2:$BD$55,21,FALSE),D536=9,VLOOKUP(H536,[1]Priv_Workers!$B$2:$BD$55,22,FALSE),D536=10,VLOOKUP(H536,[1]Priv_Workers!$B$2:$BD$55,23,FALSE),D536=11,VLOOKUP(H536,[1]Priv_Workers!$B$2:$BD$55,24,FALSE),D536=12,VLOOKUP(H536,[1]Priv_Workers!$B$2:$BD$55,25,FALSE)),C536=2016,_xlfn.IFS(D536=1,VLOOKUP(H536,[1]Priv_Workers!$B$2:$BD$55,26,FALSE),D536=2,VLOOKUP(H536,[1]Priv_Workers!$B$2:$BD$55,27,FALSE),D536=3,VLOOKUP(H536,[1]Priv_Workers!$B$2:$BD$55,28,FALSE),D536=4,VLOOKUP(H536,[1]Priv_Workers!$B$2:$BD$55,29,FALSE),D536=5,VLOOKUP(H536,[1]Priv_Workers!$B$2:$BD$55,30,FALSE),D536=6,VLOOKUP(H536,[1]Priv_Workers!$B$2:$BD$55,31,FALSE),D536=7,VLOOKUP(H536,[1]Priv_Workers!$B$2:$BD$55,32,FALSE),D536=8,VLOOKUP(H536,[1]Priv_Workers!$B$2:$BD$55,33,FALSE),D536=9,VLOOKUP(H536,[1]Priv_Workers!$B$2:$BD$55,34,FALSE),D536=10,VLOOKUP(H536,[1]Priv_Workers!$B$2:$BD$55,35,FALSE),D536=11,VLOOKUP(H536,[1]Priv_Workers!$B$2:$BD$55,36,FALSE),D536=12,VLOOKUP(H536,[1]Priv_Workers!$B$2:$BD$55,37,FALSE)),C536=2017,_xlfn.IFS(D536=1,VLOOKUP(H536,[1]Priv_Workers!$B$2:$BD$55,38,FALSE),D536=2,VLOOKUP(H536,[1]Priv_Workers!$B$2:$BD$55,39,FALSE),D536=3,VLOOKUP(H536,[1]Priv_Workers!$B$2:$BD$55,40,FALSE),D536=4,VLOOKUP(H536,[1]Priv_Workers!$B$2:$BD$55,41,FALSE),D536=5,VLOOKUP(H536,[1]Priv_Workers!$B$2:$BD$55,42,FALSE),D536=6,VLOOKUP(H536,[1]Priv_Workers!$B$2:$BD$55,43,FALSE),D536=7,VLOOKUP(H536,[1]Priv_Workers!$B$2:$BD$55,43,FALSE),D536=8,VLOOKUP(H536,[1]Priv_Workers!$B$2:$BD$55,44,FALSE),D536=9,VLOOKUP(H536,[1]Priv_Workers!$B$2:$BD$55,45,FALSE),D536=10,VLOOKUP(H536,[1]Priv_Workers!$B$2:$BD$55,46,FALSE),D536=11,VLOOKUP(H536,[1]Priv_Workers!$B$2:$BD$55,47,FALSE),D536=12,VLOOKUP(H536,[1]Priv_Workers!$B$2:$BD$55,48)),C536=2018,_xlfn.IFS(D536=1,VLOOKUP(H536,[1]Priv_Workers!$B$2:$BD$55,49,FALSE),D536=2,VLOOKUP(H536,[1]Priv_Workers!$B$2:$BD$55,50,FALSE),D536=3,VLOOKUP(H536,[1]Priv_Workers!$B$2:$BD$55,51,FALSE),D536=4,VLOOKUP(H536,[1]Priv_Workers!$B$2:$BD$55,52,FALSE),D536=5,VLOOKUP(H536,[1]Priv_Workers!$B$2:$BD$55,53,FALSE),D536=6,VLOOKUP(H536,[1]Priv_Workers!$B$2:$BD$55,54)))</f>
        <v>0</v>
      </c>
      <c r="X536" s="3" t="e">
        <f t="shared" si="67"/>
        <v>#DIV/0!</v>
      </c>
      <c r="Y536" s="2">
        <f>_xlfn.IFS(C536=2014, _xlfn.IFS(E536=1, VLOOKUP(H536, [1]Wage_Info!$B$2:$AH$55, 2, FALSE), E536=2, VLOOKUP(H536, [1]Wage_Info!$B$2:$AH$55, 3, FALSE), E536=3, VLOOKUP(H536, [1]Wage_Info!$B$2:$AH$55, 4, FALSE), E536=4, VLOOKUP(H536, [1]Wage_Info!$B$2:$AH$55, 5, FALSE)), C536=2015, _xlfn.IFS(E536=1, VLOOKUP(H536, [1]Wage_Info!$B$2:$AH$55, 6, FALSE), E536=2, VLOOKUP(H536, [1]Wage_Info!$B$2:$AH$55, 7, FALSE), E536=3, VLOOKUP(H536, [1]Wage_Info!$B$2:$AH$55, 8, FALSE), E536=4, VLOOKUP(H536, [1]Wage_Info!$B$2:$AH$55, 9, FALSE)), C536=2016, _xlfn.IFS(E536=1, VLOOKUP(H536, [1]Wage_Info!$B$2:$AH$55, 10, FALSE), E536=2, VLOOKUP(H536, [1]Wage_Info!$B$2:$AH$55, 11, FALSE), E536=3, VLOOKUP(H536, [1]Wage_Info!$B$2:$AH$55, 12, FALSE), E536=4, VLOOKUP(H536, [1]Wage_Info!$B$2:$AH$55, 13, FALSE)), C536=2017, _xlfn.IFS(E536=1, VLOOKUP(H536, [1]Wage_Info!$B$2:$AH$55, 14, FALSE), E536=2, VLOOKUP(H536, [1]Wage_Info!$B$2:$AH$55, 15, FALSE), E536=3, VLOOKUP(H536, [1]Wage_Info!$B$2:$AH$55, 16, FALSE), E536=4, VLOOKUP(H536, [1]Wage_Info!$B$2:$AH$55, 17, FALSE)), C536 = 2018, _xlfn.IFS(E536=1, VLOOKUP(H536, [1]Wage_Info!$B$2:$AH$55, 18, FALSE), E536=3, VLOOKUP(H536, [1]Wage_Info!$B$2:$AH$55, 19, FALSE)))</f>
        <v>0</v>
      </c>
      <c r="Z536" s="2">
        <f>_xlfn.IFS(C536=2014, _xlfn.IFS(E536=1, VLOOKUP(H536, [1]Wage_Info!$B$2:$AL$55, 20, FALSE), E536=2, VLOOKUP(H536, [1]Wage_Info!$B$2:$AL$55, 21, FALSE), E536=3, VLOOKUP(H536, [1]Wage_Info!$B$2:$AL$55, 22, FALSE), E536=4, VLOOKUP(H536, [1]Wage_Info!$B$2:$AL$55, 23, FALSE)), C536=2015, _xlfn.IFS(E536=1, VLOOKUP(H536, [1]Wage_Info!$B$2:$AL$55, 24, FALSE), E536=2, VLOOKUP(H536, [1]Wage_Info!$B$2:$AL$55, 25, FALSE), E536=3, VLOOKUP(H536, [1]Wage_Info!$B$2:$AL$55, 26, FALSE), E536=4, VLOOKUP(H536, [1]Wage_Info!$B$2:$AL$55, 27, FALSE)), C536=2016, _xlfn.IFS(E536=1, VLOOKUP(H536, [1]Wage_Info!$B$2:$AL$55, 28, FALSE), E536=2, VLOOKUP(H536, [1]Wage_Info!$B$2:$AL$55, 29, FALSE), E536=3, VLOOKUP(H536, [1]Wage_Info!$B$2:$AL$55, 30, FALSE), E536=4, VLOOKUP(H536, [1]Wage_Info!$B$2:$AL$55, 31, FALSE)), C536=2017, _xlfn.IFS(E536=1, VLOOKUP(H536, [1]Wage_Info!$B$2:$AL$55, 32, FALSE), E536=2, VLOOKUP(H536, [1]Wage_Info!$B$2:$AL$55, 33, FALSE), E536=3, VLOOKUP(H536, [1]Wage_Info!$B$2:$AL$55, 34, FALSE), E536=4, VLOOKUP(H536, [1]Wage_Info!$B$2:$AL$55, 35, FALSE)), C536 = 2018, _xlfn.IFS(E536=1, VLOOKUP(H536, [1]Wage_Info!$B$2:$AL$55, 36, FALSE), E536=2, VLOOKUP(H536, [1]Wage_Info!$B$2:$AL$55, 37, FALSE)))</f>
        <v>0</v>
      </c>
      <c r="AA536" s="4" t="e">
        <f t="shared" si="68"/>
        <v>#DIV/0!</v>
      </c>
      <c r="AB536">
        <f>[1]Key!C536</f>
        <v>1</v>
      </c>
      <c r="AC536">
        <f t="shared" si="69"/>
        <v>0</v>
      </c>
      <c r="AD536">
        <f t="shared" si="70"/>
        <v>0</v>
      </c>
      <c r="AE536">
        <f t="shared" si="71"/>
        <v>0</v>
      </c>
      <c r="AF536">
        <f>[1]Key!D536</f>
        <v>0</v>
      </c>
    </row>
    <row r="537" spans="1:32" x14ac:dyDescent="0.3">
      <c r="A537">
        <v>536</v>
      </c>
      <c r="B537">
        <v>80</v>
      </c>
      <c r="C537">
        <v>2017</v>
      </c>
      <c r="D537">
        <v>2</v>
      </c>
      <c r="E537">
        <f t="shared" si="64"/>
        <v>1</v>
      </c>
      <c r="F537">
        <v>2018</v>
      </c>
      <c r="G537" t="s">
        <v>62</v>
      </c>
      <c r="H537" s="1">
        <f>VALUE(IF(G537="foreign",53,SUBSTITUTE(G537,G537,VLOOKUP(G537,[1]Key!$G$2:$H$55,2,))))</f>
        <v>53</v>
      </c>
      <c r="I537" t="s">
        <v>32</v>
      </c>
      <c r="J537">
        <f>VALUE(_xlfn.IFS(I537="foreign",53,I537="fictional",54, I537="unspecified", 55, NOT(OR(I537="foreign",I537="fictional")),SUBSTITUTE(I537,I537,VLOOKUP(I537,[1]Key!$G$2:$H$55,2,))))</f>
        <v>53</v>
      </c>
      <c r="K537">
        <f t="shared" si="65"/>
        <v>1</v>
      </c>
      <c r="L537">
        <f>VLOOKUP(H537, [1]Key!$H$2:$K$54, 2)</f>
        <v>0</v>
      </c>
      <c r="M537">
        <f>VLOOKUP(J537, [1]Key!$H$2:$K$54, 2)</f>
        <v>0</v>
      </c>
      <c r="N537">
        <f>VLOOKUP("*"&amp;G537&amp;"*",[1]Key!$N$2:$O$6,2,FALSE)</f>
        <v>0</v>
      </c>
      <c r="O537">
        <f>VLOOKUP("*"&amp;G537&amp;"*",[1]Key!$R$2:$S$11,2,FALSE)</f>
        <v>0</v>
      </c>
      <c r="P537">
        <v>2827</v>
      </c>
      <c r="Q537" s="2">
        <v>100000000</v>
      </c>
      <c r="R537" t="s">
        <v>49</v>
      </c>
      <c r="S537">
        <f>VLOOKUP(R537, [1]Key!$U$2:$V$31, 2, FALSE)</f>
        <v>7</v>
      </c>
      <c r="T537">
        <f t="shared" si="66"/>
        <v>1</v>
      </c>
      <c r="U537">
        <f>_xlfn.IFS(C537=2018, VLOOKUP(H537, '[1]State Pop'!$B$2:$G$55,6),C537=2017, VLOOKUP(H537, '[1]State Pop'!$B$2:$F$55,5),C537=2016, VLOOKUP(H537, '[1]State Pop'!$B$2:$F$55,4), C537=2015, VLOOKUP(H537, '[1]State Pop'!$B$2:$F$55,3), C537=2014, VLOOKUP(H537, '[1]State Pop'!$B$2:$F$55,2))</f>
        <v>0</v>
      </c>
      <c r="V537">
        <f>_xlfn.IFS(C537=2014,_xlfn.IFS(D537=1,VLOOKUP(H537,[1]Film_Workers!$B$2:$BD$55,2,FALSE),D537=2,VLOOKUP(H537,[1]Film_Workers!$B$2:$BD$55,3,FALSE),D537=3,VLOOKUP(H537,[1]Film_Workers!$B$2:$BD$55,4,FALSE),D537=4,VLOOKUP(H537,[1]Film_Workers!$B$2:$BD$55,5,FALSE),D537=5,VLOOKUP(H537,[1]Film_Workers!$B$2:$BD$55,6,FALSE),D537=6,VLOOKUP(H537,[1]Film_Workers!$B$2:$BD$55,7,FALSE),D537=7,VLOOKUP(H537,[1]Film_Workers!$B$2:$BD$55,8,FALSE),D537=8,VLOOKUP(H537,[1]Film_Workers!$B$2:$BD$55,9,FALSE),D537=9,VLOOKUP(H537,[1]Film_Workers!$B$2:$BD$55,10,FALSE),D537=10,VLOOKUP(H537,[1]Film_Workers!$B$2:$BD$55,11,FALSE),D537=11,VLOOKUP(H537,[1]Film_Workers!$B$2:$BD$55,12,FALSE),D537=12,VLOOKUP(H537,[1]Film_Workers!$B$2:$BD$55,13,FALSE)),C537=2015,_xlfn.IFS(D537=1,VLOOKUP(H537,[1]Film_Workers!$B$2:$BD$55,14,FALSE),D537=2,VLOOKUP(H537,[1]Film_Workers!$B$2:$BD$55,15,FALSE),D537=3,VLOOKUP(H537,[1]Film_Workers!$B$2:$BD$55,16,FALSE),D537=4,VLOOKUP(H537,[1]Film_Workers!$B$2:$BD$55,17,FALSE),D537=5,VLOOKUP(H537,[1]Film_Workers!$B$2:$BD$55,18,FALSE),D537=6,VLOOKUP(H537,[1]Film_Workers!$B$2:$BD$55,19,FALSE),D537=7,VLOOKUP(H537,[1]Film_Workers!$B$2:$BD$55,20,FALSE),D537=8,VLOOKUP(H537,[1]Film_Workers!$B$2:$BD$55,21,FALSE),D537=9,VLOOKUP(H537,[1]Film_Workers!$B$2:$BD$55,22,FALSE),D537=10,VLOOKUP(H537,[1]Film_Workers!$B$2:$BD$55,23,FALSE),D537=11,VLOOKUP(H537,[1]Film_Workers!$B$2:$BD$55,24,FALSE),D537=12,VLOOKUP(H537,[1]Film_Workers!$B$2:$BD$55,25,FALSE)),C537=2016,_xlfn.IFS(D537=1,VLOOKUP(H537,[1]Film_Workers!$B$2:$BD$55,26,FALSE),D537=2,VLOOKUP(H537,[1]Film_Workers!$B$2:$BD$55,27,FALSE),D537=3,VLOOKUP(H537,[1]Film_Workers!$B$2:$BD$55,28,FALSE),D537=4,VLOOKUP(H537,[1]Film_Workers!$B$2:$BD$55,29,FALSE),D537=5,VLOOKUP(H537,[1]Film_Workers!$B$2:$BD$55,30,FALSE),D537=6,VLOOKUP(H537,[1]Film_Workers!$B$2:$BD$55,31,FALSE),D537=7,VLOOKUP(H537,[1]Film_Workers!$B$2:$BD$55,32,FALSE),D537=8,VLOOKUP(H537,[1]Film_Workers!$B$2:$BD$55,33,FALSE),D537=9,VLOOKUP(H537,[1]Film_Workers!$B$2:$BD$55,34,FALSE),D537=10,VLOOKUP(H537,[1]Film_Workers!$B$2:$BD$55,35,FALSE),D537=11,VLOOKUP(H537,[1]Film_Workers!$B$2:$BD$55,36,FALSE),D537=12,VLOOKUP(H537,[1]Film_Workers!$B$2:$BD$55,37,FALSE)),C537=2017,_xlfn.IFS(D537=1,VLOOKUP(H537,[1]Film_Workers!$B$2:$BD$55,38,FALSE),D537=2,VLOOKUP(H537,[1]Film_Workers!$B$2:$BD$55,39,FALSE),D537=3,VLOOKUP(H537,[1]Film_Workers!$B$2:$BD$55,40,FALSE),D537=4,VLOOKUP(H537,[1]Film_Workers!$B$2:$BD$55,41,FALSE),D537=5,VLOOKUP(H537,[1]Film_Workers!$B$2:$BD$55,42,FALSE),D537=6,VLOOKUP(H537,[1]Film_Workers!$B$2:$BD$55,43,FALSE),D537=7,VLOOKUP(H537,[1]Film_Workers!$B$2:$BD$55,43,FALSE),D537=8,VLOOKUP(H537,[1]Film_Workers!$B$2:$BD$55,44,FALSE),D537=9,VLOOKUP(H537,[1]Film_Workers!$B$2:$BD$55,45,FALSE),D537=10,VLOOKUP(H537,[1]Film_Workers!$B$2:$BD$55,46,FALSE),D537=11,VLOOKUP(H537,[1]Film_Workers!$B$2:$BD$55,47,FALSE),D537=12,VLOOKUP(H537,[1]Film_Workers!$B$2:$BD$55,48)),C537=2018,_xlfn.IFS(D537=1,VLOOKUP(H537,[1]Film_Workers!$B$2:$BD$55,49,FALSE),D537=2,VLOOKUP(H537,[1]Film_Workers!$B$2:$BD$55,50,FALSE),D537=3,VLOOKUP(H537,[1]Film_Workers!$B$2:$BD$55,51,FALSE),D537=4,VLOOKUP(H537,[1]Film_Workers!$B$2:$BD$55,52,FALSE),D537=5,VLOOKUP(H537,[1]Film_Workers!$B$2:$BD$55,53,FALSE),D537=6,VLOOKUP(H537,[1]Film_Workers!$B$2:$BD$55,54)))</f>
        <v>0</v>
      </c>
      <c r="W537">
        <f>_xlfn.IFS(C537=2014,_xlfn.IFS(D537=1,VLOOKUP(H537,[1]Priv_Workers!$B$2:$BD$55,2,FALSE),D537=2,VLOOKUP(H537,[1]Priv_Workers!$B$2:$BD$55,3,FALSE),D537=3,VLOOKUP(H537,[1]Priv_Workers!$B$2:$BD$55,4,FALSE),D537=4,VLOOKUP(H537,[1]Priv_Workers!$B$2:$BD$55,5,FALSE),D537=5,VLOOKUP(H537,[1]Priv_Workers!$B$2:$BD$55,6,FALSE),D537=6,VLOOKUP(H537,[1]Priv_Workers!$B$2:$BD$55,7,FALSE),D537=7,VLOOKUP(H537,[1]Priv_Workers!$B$2:$BD$55,8,FALSE),D537=8,VLOOKUP(H537,[1]Priv_Workers!$B$2:$BD$55,9,FALSE),D537=9,VLOOKUP(H537,[1]Priv_Workers!$B$2:$BD$55,10,FALSE),D537=10,VLOOKUP(H537,[1]Priv_Workers!$B$2:$BD$55,11,FALSE),D537=11,VLOOKUP(H537,[1]Priv_Workers!$B$2:$BD$55,12,FALSE),D537=12,VLOOKUP(H537,[1]Priv_Workers!$B$2:$BD$55,13,FALSE)),C537=2015,_xlfn.IFS(D537=1,VLOOKUP(H537,[1]Priv_Workers!$B$2:$BD$55,14,FALSE),D537=2,VLOOKUP(H537,[1]Priv_Workers!$B$2:$BD$55,15,FALSE),D537=3,VLOOKUP(H537,[1]Priv_Workers!$B$2:$BD$55,16,FALSE),D537=4,VLOOKUP(H537,[1]Priv_Workers!$B$2:$BD$55,17,FALSE),D537=5,VLOOKUP(H537,[1]Priv_Workers!$B$2:$BD$55,18,FALSE),D537=6,VLOOKUP(H537,[1]Priv_Workers!$B$2:$BD$55,19,FALSE),D537=7,VLOOKUP(H537,[1]Priv_Workers!$B$2:$BD$55,20,FALSE),D537=8,VLOOKUP(H537,[1]Priv_Workers!$B$2:$BD$55,21,FALSE),D537=9,VLOOKUP(H537,[1]Priv_Workers!$B$2:$BD$55,22,FALSE),D537=10,VLOOKUP(H537,[1]Priv_Workers!$B$2:$BD$55,23,FALSE),D537=11,VLOOKUP(H537,[1]Priv_Workers!$B$2:$BD$55,24,FALSE),D537=12,VLOOKUP(H537,[1]Priv_Workers!$B$2:$BD$55,25,FALSE)),C537=2016,_xlfn.IFS(D537=1,VLOOKUP(H537,[1]Priv_Workers!$B$2:$BD$55,26,FALSE),D537=2,VLOOKUP(H537,[1]Priv_Workers!$B$2:$BD$55,27,FALSE),D537=3,VLOOKUP(H537,[1]Priv_Workers!$B$2:$BD$55,28,FALSE),D537=4,VLOOKUP(H537,[1]Priv_Workers!$B$2:$BD$55,29,FALSE),D537=5,VLOOKUP(H537,[1]Priv_Workers!$B$2:$BD$55,30,FALSE),D537=6,VLOOKUP(H537,[1]Priv_Workers!$B$2:$BD$55,31,FALSE),D537=7,VLOOKUP(H537,[1]Priv_Workers!$B$2:$BD$55,32,FALSE),D537=8,VLOOKUP(H537,[1]Priv_Workers!$B$2:$BD$55,33,FALSE),D537=9,VLOOKUP(H537,[1]Priv_Workers!$B$2:$BD$55,34,FALSE),D537=10,VLOOKUP(H537,[1]Priv_Workers!$B$2:$BD$55,35,FALSE),D537=11,VLOOKUP(H537,[1]Priv_Workers!$B$2:$BD$55,36,FALSE),D537=12,VLOOKUP(H537,[1]Priv_Workers!$B$2:$BD$55,37,FALSE)),C537=2017,_xlfn.IFS(D537=1,VLOOKUP(H537,[1]Priv_Workers!$B$2:$BD$55,38,FALSE),D537=2,VLOOKUP(H537,[1]Priv_Workers!$B$2:$BD$55,39,FALSE),D537=3,VLOOKUP(H537,[1]Priv_Workers!$B$2:$BD$55,40,FALSE),D537=4,VLOOKUP(H537,[1]Priv_Workers!$B$2:$BD$55,41,FALSE),D537=5,VLOOKUP(H537,[1]Priv_Workers!$B$2:$BD$55,42,FALSE),D537=6,VLOOKUP(H537,[1]Priv_Workers!$B$2:$BD$55,43,FALSE),D537=7,VLOOKUP(H537,[1]Priv_Workers!$B$2:$BD$55,43,FALSE),D537=8,VLOOKUP(H537,[1]Priv_Workers!$B$2:$BD$55,44,FALSE),D537=9,VLOOKUP(H537,[1]Priv_Workers!$B$2:$BD$55,45,FALSE),D537=10,VLOOKUP(H537,[1]Priv_Workers!$B$2:$BD$55,46,FALSE),D537=11,VLOOKUP(H537,[1]Priv_Workers!$B$2:$BD$55,47,FALSE),D537=12,VLOOKUP(H537,[1]Priv_Workers!$B$2:$BD$55,48)),C537=2018,_xlfn.IFS(D537=1,VLOOKUP(H537,[1]Priv_Workers!$B$2:$BD$55,49,FALSE),D537=2,VLOOKUP(H537,[1]Priv_Workers!$B$2:$BD$55,50,FALSE),D537=3,VLOOKUP(H537,[1]Priv_Workers!$B$2:$BD$55,51,FALSE),D537=4,VLOOKUP(H537,[1]Priv_Workers!$B$2:$BD$55,52,FALSE),D537=5,VLOOKUP(H537,[1]Priv_Workers!$B$2:$BD$55,53,FALSE),D537=6,VLOOKUP(H537,[1]Priv_Workers!$B$2:$BD$55,54)))</f>
        <v>0</v>
      </c>
      <c r="X537" s="3" t="e">
        <f t="shared" si="67"/>
        <v>#DIV/0!</v>
      </c>
      <c r="Y537" s="2">
        <f>_xlfn.IFS(C537=2014, _xlfn.IFS(E537=1, VLOOKUP(H537, [1]Wage_Info!$B$2:$AH$55, 2, FALSE), E537=2, VLOOKUP(H537, [1]Wage_Info!$B$2:$AH$55, 3, FALSE), E537=3, VLOOKUP(H537, [1]Wage_Info!$B$2:$AH$55, 4, FALSE), E537=4, VLOOKUP(H537, [1]Wage_Info!$B$2:$AH$55, 5, FALSE)), C537=2015, _xlfn.IFS(E537=1, VLOOKUP(H537, [1]Wage_Info!$B$2:$AH$55, 6, FALSE), E537=2, VLOOKUP(H537, [1]Wage_Info!$B$2:$AH$55, 7, FALSE), E537=3, VLOOKUP(H537, [1]Wage_Info!$B$2:$AH$55, 8, FALSE), E537=4, VLOOKUP(H537, [1]Wage_Info!$B$2:$AH$55, 9, FALSE)), C537=2016, _xlfn.IFS(E537=1, VLOOKUP(H537, [1]Wage_Info!$B$2:$AH$55, 10, FALSE), E537=2, VLOOKUP(H537, [1]Wage_Info!$B$2:$AH$55, 11, FALSE), E537=3, VLOOKUP(H537, [1]Wage_Info!$B$2:$AH$55, 12, FALSE), E537=4, VLOOKUP(H537, [1]Wage_Info!$B$2:$AH$55, 13, FALSE)), C537=2017, _xlfn.IFS(E537=1, VLOOKUP(H537, [1]Wage_Info!$B$2:$AH$55, 14, FALSE), E537=2, VLOOKUP(H537, [1]Wage_Info!$B$2:$AH$55, 15, FALSE), E537=3, VLOOKUP(H537, [1]Wage_Info!$B$2:$AH$55, 16, FALSE), E537=4, VLOOKUP(H537, [1]Wage_Info!$B$2:$AH$55, 17, FALSE)), C537 = 2018, _xlfn.IFS(E537=1, VLOOKUP(H537, [1]Wage_Info!$B$2:$AH$55, 18, FALSE), E537=3, VLOOKUP(H537, [1]Wage_Info!$B$2:$AH$55, 19, FALSE)))</f>
        <v>0</v>
      </c>
      <c r="Z537" s="2">
        <f>_xlfn.IFS(C537=2014, _xlfn.IFS(E537=1, VLOOKUP(H537, [1]Wage_Info!$B$2:$AL$55, 20, FALSE), E537=2, VLOOKUP(H537, [1]Wage_Info!$B$2:$AL$55, 21, FALSE), E537=3, VLOOKUP(H537, [1]Wage_Info!$B$2:$AL$55, 22, FALSE), E537=4, VLOOKUP(H537, [1]Wage_Info!$B$2:$AL$55, 23, FALSE)), C537=2015, _xlfn.IFS(E537=1, VLOOKUP(H537, [1]Wage_Info!$B$2:$AL$55, 24, FALSE), E537=2, VLOOKUP(H537, [1]Wage_Info!$B$2:$AL$55, 25, FALSE), E537=3, VLOOKUP(H537, [1]Wage_Info!$B$2:$AL$55, 26, FALSE), E537=4, VLOOKUP(H537, [1]Wage_Info!$B$2:$AL$55, 27, FALSE)), C537=2016, _xlfn.IFS(E537=1, VLOOKUP(H537, [1]Wage_Info!$B$2:$AL$55, 28, FALSE), E537=2, VLOOKUP(H537, [1]Wage_Info!$B$2:$AL$55, 29, FALSE), E537=3, VLOOKUP(H537, [1]Wage_Info!$B$2:$AL$55, 30, FALSE), E537=4, VLOOKUP(H537, [1]Wage_Info!$B$2:$AL$55, 31, FALSE)), C537=2017, _xlfn.IFS(E537=1, VLOOKUP(H537, [1]Wage_Info!$B$2:$AL$55, 32, FALSE), E537=2, VLOOKUP(H537, [1]Wage_Info!$B$2:$AL$55, 33, FALSE), E537=3, VLOOKUP(H537, [1]Wage_Info!$B$2:$AL$55, 34, FALSE), E537=4, VLOOKUP(H537, [1]Wage_Info!$B$2:$AL$55, 35, FALSE)), C537 = 2018, _xlfn.IFS(E537=1, VLOOKUP(H537, [1]Wage_Info!$B$2:$AL$55, 36, FALSE), E537=2, VLOOKUP(H537, [1]Wage_Info!$B$2:$AL$55, 37, FALSE)))</f>
        <v>0</v>
      </c>
      <c r="AA537" s="4" t="e">
        <f t="shared" si="68"/>
        <v>#DIV/0!</v>
      </c>
      <c r="AB537">
        <f>[1]Key!C537</f>
        <v>1</v>
      </c>
      <c r="AC537">
        <f t="shared" si="69"/>
        <v>0</v>
      </c>
      <c r="AD537">
        <f t="shared" si="70"/>
        <v>0</v>
      </c>
      <c r="AE537">
        <f t="shared" si="71"/>
        <v>0</v>
      </c>
      <c r="AF537">
        <f>[1]Key!D537</f>
        <v>0</v>
      </c>
    </row>
    <row r="538" spans="1:32" x14ac:dyDescent="0.3">
      <c r="A538">
        <v>537</v>
      </c>
      <c r="B538">
        <v>81</v>
      </c>
      <c r="C538">
        <v>2017</v>
      </c>
      <c r="D538">
        <v>2</v>
      </c>
      <c r="E538">
        <f t="shared" si="64"/>
        <v>1</v>
      </c>
      <c r="F538">
        <v>2018</v>
      </c>
      <c r="G538" t="s">
        <v>62</v>
      </c>
      <c r="H538" s="1">
        <f>VALUE(IF(G538="foreign",53,SUBSTITUTE(G538,G538,VLOOKUP(G538,[1]Key!$G$2:$H$55,2,))))</f>
        <v>53</v>
      </c>
      <c r="I538" t="s">
        <v>28</v>
      </c>
      <c r="J538">
        <f>VALUE(_xlfn.IFS(I538="foreign",53,I538="fictional",54, I538="unspecified", 55, NOT(OR(I538="foreign",I538="fictional")),SUBSTITUTE(I538,I538,VLOOKUP(I538,[1]Key!$G$2:$H$55,2,))))</f>
        <v>5</v>
      </c>
      <c r="K538">
        <f t="shared" si="65"/>
        <v>0</v>
      </c>
      <c r="L538">
        <f>VLOOKUP(H538, [1]Key!$H$2:$K$54, 2)</f>
        <v>0</v>
      </c>
      <c r="M538">
        <f>VLOOKUP(J538, [1]Key!$H$2:$K$54, 2)</f>
        <v>3</v>
      </c>
      <c r="N538">
        <f>VLOOKUP("*"&amp;G538&amp;"*",[1]Key!$N$2:$O$6,2,FALSE)</f>
        <v>0</v>
      </c>
      <c r="O538">
        <f>VLOOKUP("*"&amp;G538&amp;"*",[1]Key!$R$2:$S$11,2,FALSE)</f>
        <v>0</v>
      </c>
      <c r="P538">
        <v>2808</v>
      </c>
      <c r="Q538" s="2">
        <v>32000000</v>
      </c>
      <c r="R538" t="s">
        <v>66</v>
      </c>
      <c r="S538">
        <f>VLOOKUP(R538, [1]Key!$U$2:$V$31, 2, FALSE)</f>
        <v>4</v>
      </c>
      <c r="T538">
        <f t="shared" si="66"/>
        <v>0</v>
      </c>
      <c r="U538">
        <f>_xlfn.IFS(C538=2018, VLOOKUP(H538, '[1]State Pop'!$B$2:$G$55,6),C538=2017, VLOOKUP(H538, '[1]State Pop'!$B$2:$F$55,5),C538=2016, VLOOKUP(H538, '[1]State Pop'!$B$2:$F$55,4), C538=2015, VLOOKUP(H538, '[1]State Pop'!$B$2:$F$55,3), C538=2014, VLOOKUP(H538, '[1]State Pop'!$B$2:$F$55,2))</f>
        <v>0</v>
      </c>
      <c r="V538">
        <f>_xlfn.IFS(C538=2014,_xlfn.IFS(D538=1,VLOOKUP(H538,[1]Film_Workers!$B$2:$BD$55,2,FALSE),D538=2,VLOOKUP(H538,[1]Film_Workers!$B$2:$BD$55,3,FALSE),D538=3,VLOOKUP(H538,[1]Film_Workers!$B$2:$BD$55,4,FALSE),D538=4,VLOOKUP(H538,[1]Film_Workers!$B$2:$BD$55,5,FALSE),D538=5,VLOOKUP(H538,[1]Film_Workers!$B$2:$BD$55,6,FALSE),D538=6,VLOOKUP(H538,[1]Film_Workers!$B$2:$BD$55,7,FALSE),D538=7,VLOOKUP(H538,[1]Film_Workers!$B$2:$BD$55,8,FALSE),D538=8,VLOOKUP(H538,[1]Film_Workers!$B$2:$BD$55,9,FALSE),D538=9,VLOOKUP(H538,[1]Film_Workers!$B$2:$BD$55,10,FALSE),D538=10,VLOOKUP(H538,[1]Film_Workers!$B$2:$BD$55,11,FALSE),D538=11,VLOOKUP(H538,[1]Film_Workers!$B$2:$BD$55,12,FALSE),D538=12,VLOOKUP(H538,[1]Film_Workers!$B$2:$BD$55,13,FALSE)),C538=2015,_xlfn.IFS(D538=1,VLOOKUP(H538,[1]Film_Workers!$B$2:$BD$55,14,FALSE),D538=2,VLOOKUP(H538,[1]Film_Workers!$B$2:$BD$55,15,FALSE),D538=3,VLOOKUP(H538,[1]Film_Workers!$B$2:$BD$55,16,FALSE),D538=4,VLOOKUP(H538,[1]Film_Workers!$B$2:$BD$55,17,FALSE),D538=5,VLOOKUP(H538,[1]Film_Workers!$B$2:$BD$55,18,FALSE),D538=6,VLOOKUP(H538,[1]Film_Workers!$B$2:$BD$55,19,FALSE),D538=7,VLOOKUP(H538,[1]Film_Workers!$B$2:$BD$55,20,FALSE),D538=8,VLOOKUP(H538,[1]Film_Workers!$B$2:$BD$55,21,FALSE),D538=9,VLOOKUP(H538,[1]Film_Workers!$B$2:$BD$55,22,FALSE),D538=10,VLOOKUP(H538,[1]Film_Workers!$B$2:$BD$55,23,FALSE),D538=11,VLOOKUP(H538,[1]Film_Workers!$B$2:$BD$55,24,FALSE),D538=12,VLOOKUP(H538,[1]Film_Workers!$B$2:$BD$55,25,FALSE)),C538=2016,_xlfn.IFS(D538=1,VLOOKUP(H538,[1]Film_Workers!$B$2:$BD$55,26,FALSE),D538=2,VLOOKUP(H538,[1]Film_Workers!$B$2:$BD$55,27,FALSE),D538=3,VLOOKUP(H538,[1]Film_Workers!$B$2:$BD$55,28,FALSE),D538=4,VLOOKUP(H538,[1]Film_Workers!$B$2:$BD$55,29,FALSE),D538=5,VLOOKUP(H538,[1]Film_Workers!$B$2:$BD$55,30,FALSE),D538=6,VLOOKUP(H538,[1]Film_Workers!$B$2:$BD$55,31,FALSE),D538=7,VLOOKUP(H538,[1]Film_Workers!$B$2:$BD$55,32,FALSE),D538=8,VLOOKUP(H538,[1]Film_Workers!$B$2:$BD$55,33,FALSE),D538=9,VLOOKUP(H538,[1]Film_Workers!$B$2:$BD$55,34,FALSE),D538=10,VLOOKUP(H538,[1]Film_Workers!$B$2:$BD$55,35,FALSE),D538=11,VLOOKUP(H538,[1]Film_Workers!$B$2:$BD$55,36,FALSE),D538=12,VLOOKUP(H538,[1]Film_Workers!$B$2:$BD$55,37,FALSE)),C538=2017,_xlfn.IFS(D538=1,VLOOKUP(H538,[1]Film_Workers!$B$2:$BD$55,38,FALSE),D538=2,VLOOKUP(H538,[1]Film_Workers!$B$2:$BD$55,39,FALSE),D538=3,VLOOKUP(H538,[1]Film_Workers!$B$2:$BD$55,40,FALSE),D538=4,VLOOKUP(H538,[1]Film_Workers!$B$2:$BD$55,41,FALSE),D538=5,VLOOKUP(H538,[1]Film_Workers!$B$2:$BD$55,42,FALSE),D538=6,VLOOKUP(H538,[1]Film_Workers!$B$2:$BD$55,43,FALSE),D538=7,VLOOKUP(H538,[1]Film_Workers!$B$2:$BD$55,43,FALSE),D538=8,VLOOKUP(H538,[1]Film_Workers!$B$2:$BD$55,44,FALSE),D538=9,VLOOKUP(H538,[1]Film_Workers!$B$2:$BD$55,45,FALSE),D538=10,VLOOKUP(H538,[1]Film_Workers!$B$2:$BD$55,46,FALSE),D538=11,VLOOKUP(H538,[1]Film_Workers!$B$2:$BD$55,47,FALSE),D538=12,VLOOKUP(H538,[1]Film_Workers!$B$2:$BD$55,48)),C538=2018,_xlfn.IFS(D538=1,VLOOKUP(H538,[1]Film_Workers!$B$2:$BD$55,49,FALSE),D538=2,VLOOKUP(H538,[1]Film_Workers!$B$2:$BD$55,50,FALSE),D538=3,VLOOKUP(H538,[1]Film_Workers!$B$2:$BD$55,51,FALSE),D538=4,VLOOKUP(H538,[1]Film_Workers!$B$2:$BD$55,52,FALSE),D538=5,VLOOKUP(H538,[1]Film_Workers!$B$2:$BD$55,53,FALSE),D538=6,VLOOKUP(H538,[1]Film_Workers!$B$2:$BD$55,54)))</f>
        <v>0</v>
      </c>
      <c r="W538">
        <f>_xlfn.IFS(C538=2014,_xlfn.IFS(D538=1,VLOOKUP(H538,[1]Priv_Workers!$B$2:$BD$55,2,FALSE),D538=2,VLOOKUP(H538,[1]Priv_Workers!$B$2:$BD$55,3,FALSE),D538=3,VLOOKUP(H538,[1]Priv_Workers!$B$2:$BD$55,4,FALSE),D538=4,VLOOKUP(H538,[1]Priv_Workers!$B$2:$BD$55,5,FALSE),D538=5,VLOOKUP(H538,[1]Priv_Workers!$B$2:$BD$55,6,FALSE),D538=6,VLOOKUP(H538,[1]Priv_Workers!$B$2:$BD$55,7,FALSE),D538=7,VLOOKUP(H538,[1]Priv_Workers!$B$2:$BD$55,8,FALSE),D538=8,VLOOKUP(H538,[1]Priv_Workers!$B$2:$BD$55,9,FALSE),D538=9,VLOOKUP(H538,[1]Priv_Workers!$B$2:$BD$55,10,FALSE),D538=10,VLOOKUP(H538,[1]Priv_Workers!$B$2:$BD$55,11,FALSE),D538=11,VLOOKUP(H538,[1]Priv_Workers!$B$2:$BD$55,12,FALSE),D538=12,VLOOKUP(H538,[1]Priv_Workers!$B$2:$BD$55,13,FALSE)),C538=2015,_xlfn.IFS(D538=1,VLOOKUP(H538,[1]Priv_Workers!$B$2:$BD$55,14,FALSE),D538=2,VLOOKUP(H538,[1]Priv_Workers!$B$2:$BD$55,15,FALSE),D538=3,VLOOKUP(H538,[1]Priv_Workers!$B$2:$BD$55,16,FALSE),D538=4,VLOOKUP(H538,[1]Priv_Workers!$B$2:$BD$55,17,FALSE),D538=5,VLOOKUP(H538,[1]Priv_Workers!$B$2:$BD$55,18,FALSE),D538=6,VLOOKUP(H538,[1]Priv_Workers!$B$2:$BD$55,19,FALSE),D538=7,VLOOKUP(H538,[1]Priv_Workers!$B$2:$BD$55,20,FALSE),D538=8,VLOOKUP(H538,[1]Priv_Workers!$B$2:$BD$55,21,FALSE),D538=9,VLOOKUP(H538,[1]Priv_Workers!$B$2:$BD$55,22,FALSE),D538=10,VLOOKUP(H538,[1]Priv_Workers!$B$2:$BD$55,23,FALSE),D538=11,VLOOKUP(H538,[1]Priv_Workers!$B$2:$BD$55,24,FALSE),D538=12,VLOOKUP(H538,[1]Priv_Workers!$B$2:$BD$55,25,FALSE)),C538=2016,_xlfn.IFS(D538=1,VLOOKUP(H538,[1]Priv_Workers!$B$2:$BD$55,26,FALSE),D538=2,VLOOKUP(H538,[1]Priv_Workers!$B$2:$BD$55,27,FALSE),D538=3,VLOOKUP(H538,[1]Priv_Workers!$B$2:$BD$55,28,FALSE),D538=4,VLOOKUP(H538,[1]Priv_Workers!$B$2:$BD$55,29,FALSE),D538=5,VLOOKUP(H538,[1]Priv_Workers!$B$2:$BD$55,30,FALSE),D538=6,VLOOKUP(H538,[1]Priv_Workers!$B$2:$BD$55,31,FALSE),D538=7,VLOOKUP(H538,[1]Priv_Workers!$B$2:$BD$55,32,FALSE),D538=8,VLOOKUP(H538,[1]Priv_Workers!$B$2:$BD$55,33,FALSE),D538=9,VLOOKUP(H538,[1]Priv_Workers!$B$2:$BD$55,34,FALSE),D538=10,VLOOKUP(H538,[1]Priv_Workers!$B$2:$BD$55,35,FALSE),D538=11,VLOOKUP(H538,[1]Priv_Workers!$B$2:$BD$55,36,FALSE),D538=12,VLOOKUP(H538,[1]Priv_Workers!$B$2:$BD$55,37,FALSE)),C538=2017,_xlfn.IFS(D538=1,VLOOKUP(H538,[1]Priv_Workers!$B$2:$BD$55,38,FALSE),D538=2,VLOOKUP(H538,[1]Priv_Workers!$B$2:$BD$55,39,FALSE),D538=3,VLOOKUP(H538,[1]Priv_Workers!$B$2:$BD$55,40,FALSE),D538=4,VLOOKUP(H538,[1]Priv_Workers!$B$2:$BD$55,41,FALSE),D538=5,VLOOKUP(H538,[1]Priv_Workers!$B$2:$BD$55,42,FALSE),D538=6,VLOOKUP(H538,[1]Priv_Workers!$B$2:$BD$55,43,FALSE),D538=7,VLOOKUP(H538,[1]Priv_Workers!$B$2:$BD$55,43,FALSE),D538=8,VLOOKUP(H538,[1]Priv_Workers!$B$2:$BD$55,44,FALSE),D538=9,VLOOKUP(H538,[1]Priv_Workers!$B$2:$BD$55,45,FALSE),D538=10,VLOOKUP(H538,[1]Priv_Workers!$B$2:$BD$55,46,FALSE),D538=11,VLOOKUP(H538,[1]Priv_Workers!$B$2:$BD$55,47,FALSE),D538=12,VLOOKUP(H538,[1]Priv_Workers!$B$2:$BD$55,48)),C538=2018,_xlfn.IFS(D538=1,VLOOKUP(H538,[1]Priv_Workers!$B$2:$BD$55,49,FALSE),D538=2,VLOOKUP(H538,[1]Priv_Workers!$B$2:$BD$55,50,FALSE),D538=3,VLOOKUP(H538,[1]Priv_Workers!$B$2:$BD$55,51,FALSE),D538=4,VLOOKUP(H538,[1]Priv_Workers!$B$2:$BD$55,52,FALSE),D538=5,VLOOKUP(H538,[1]Priv_Workers!$B$2:$BD$55,53,FALSE),D538=6,VLOOKUP(H538,[1]Priv_Workers!$B$2:$BD$55,54)))</f>
        <v>0</v>
      </c>
      <c r="X538" s="3" t="e">
        <f t="shared" si="67"/>
        <v>#DIV/0!</v>
      </c>
      <c r="Y538" s="2">
        <f>_xlfn.IFS(C538=2014, _xlfn.IFS(E538=1, VLOOKUP(H538, [1]Wage_Info!$B$2:$AH$55, 2, FALSE), E538=2, VLOOKUP(H538, [1]Wage_Info!$B$2:$AH$55, 3, FALSE), E538=3, VLOOKUP(H538, [1]Wage_Info!$B$2:$AH$55, 4, FALSE), E538=4, VLOOKUP(H538, [1]Wage_Info!$B$2:$AH$55, 5, FALSE)), C538=2015, _xlfn.IFS(E538=1, VLOOKUP(H538, [1]Wage_Info!$B$2:$AH$55, 6, FALSE), E538=2, VLOOKUP(H538, [1]Wage_Info!$B$2:$AH$55, 7, FALSE), E538=3, VLOOKUP(H538, [1]Wage_Info!$B$2:$AH$55, 8, FALSE), E538=4, VLOOKUP(H538, [1]Wage_Info!$B$2:$AH$55, 9, FALSE)), C538=2016, _xlfn.IFS(E538=1, VLOOKUP(H538, [1]Wage_Info!$B$2:$AH$55, 10, FALSE), E538=2, VLOOKUP(H538, [1]Wage_Info!$B$2:$AH$55, 11, FALSE), E538=3, VLOOKUP(H538, [1]Wage_Info!$B$2:$AH$55, 12, FALSE), E538=4, VLOOKUP(H538, [1]Wage_Info!$B$2:$AH$55, 13, FALSE)), C538=2017, _xlfn.IFS(E538=1, VLOOKUP(H538, [1]Wage_Info!$B$2:$AH$55, 14, FALSE), E538=2, VLOOKUP(H538, [1]Wage_Info!$B$2:$AH$55, 15, FALSE), E538=3, VLOOKUP(H538, [1]Wage_Info!$B$2:$AH$55, 16, FALSE), E538=4, VLOOKUP(H538, [1]Wage_Info!$B$2:$AH$55, 17, FALSE)), C538 = 2018, _xlfn.IFS(E538=1, VLOOKUP(H538, [1]Wage_Info!$B$2:$AH$55, 18, FALSE), E538=3, VLOOKUP(H538, [1]Wage_Info!$B$2:$AH$55, 19, FALSE)))</f>
        <v>0</v>
      </c>
      <c r="Z538" s="2">
        <f>_xlfn.IFS(C538=2014, _xlfn.IFS(E538=1, VLOOKUP(H538, [1]Wage_Info!$B$2:$AL$55, 20, FALSE), E538=2, VLOOKUP(H538, [1]Wage_Info!$B$2:$AL$55, 21, FALSE), E538=3, VLOOKUP(H538, [1]Wage_Info!$B$2:$AL$55, 22, FALSE), E538=4, VLOOKUP(H538, [1]Wage_Info!$B$2:$AL$55, 23, FALSE)), C538=2015, _xlfn.IFS(E538=1, VLOOKUP(H538, [1]Wage_Info!$B$2:$AL$55, 24, FALSE), E538=2, VLOOKUP(H538, [1]Wage_Info!$B$2:$AL$55, 25, FALSE), E538=3, VLOOKUP(H538, [1]Wage_Info!$B$2:$AL$55, 26, FALSE), E538=4, VLOOKUP(H538, [1]Wage_Info!$B$2:$AL$55, 27, FALSE)), C538=2016, _xlfn.IFS(E538=1, VLOOKUP(H538, [1]Wage_Info!$B$2:$AL$55, 28, FALSE), E538=2, VLOOKUP(H538, [1]Wage_Info!$B$2:$AL$55, 29, FALSE), E538=3, VLOOKUP(H538, [1]Wage_Info!$B$2:$AL$55, 30, FALSE), E538=4, VLOOKUP(H538, [1]Wage_Info!$B$2:$AL$55, 31, FALSE)), C538=2017, _xlfn.IFS(E538=1, VLOOKUP(H538, [1]Wage_Info!$B$2:$AL$55, 32, FALSE), E538=2, VLOOKUP(H538, [1]Wage_Info!$B$2:$AL$55, 33, FALSE), E538=3, VLOOKUP(H538, [1]Wage_Info!$B$2:$AL$55, 34, FALSE), E538=4, VLOOKUP(H538, [1]Wage_Info!$B$2:$AL$55, 35, FALSE)), C538 = 2018, _xlfn.IFS(E538=1, VLOOKUP(H538, [1]Wage_Info!$B$2:$AL$55, 36, FALSE), E538=2, VLOOKUP(H538, [1]Wage_Info!$B$2:$AL$55, 37, FALSE)))</f>
        <v>0</v>
      </c>
      <c r="AA538" s="4" t="e">
        <f t="shared" si="68"/>
        <v>#DIV/0!</v>
      </c>
      <c r="AB538">
        <f>[1]Key!C538</f>
        <v>1</v>
      </c>
      <c r="AC538">
        <f t="shared" si="69"/>
        <v>0</v>
      </c>
      <c r="AD538">
        <f t="shared" si="70"/>
        <v>0</v>
      </c>
      <c r="AE538">
        <f t="shared" si="71"/>
        <v>0</v>
      </c>
      <c r="AF538">
        <f>[1]Key!D538</f>
        <v>0</v>
      </c>
    </row>
    <row r="539" spans="1:32" x14ac:dyDescent="0.3">
      <c r="A539">
        <v>538</v>
      </c>
      <c r="B539">
        <v>82</v>
      </c>
      <c r="C539">
        <v>2017</v>
      </c>
      <c r="D539">
        <v>5</v>
      </c>
      <c r="E539">
        <f t="shared" si="64"/>
        <v>2</v>
      </c>
      <c r="F539">
        <v>2018</v>
      </c>
      <c r="G539" t="s">
        <v>77</v>
      </c>
      <c r="H539" s="1">
        <f>VALUE(IF(G539="foreign",53,SUBSTITUTE(G539,G539,VLOOKUP(G539,[1]Key!$G$2:$H$55,2,))))</f>
        <v>14</v>
      </c>
      <c r="I539" t="s">
        <v>77</v>
      </c>
      <c r="J539">
        <f>VALUE(_xlfn.IFS(I539="foreign",53,I539="fictional",54, I539="unspecified", 55, NOT(OR(I539="foreign",I539="fictional")),SUBSTITUTE(I539,I539,VLOOKUP(I539,[1]Key!$G$2:$H$55,2,))))</f>
        <v>14</v>
      </c>
      <c r="K539">
        <f t="shared" si="65"/>
        <v>1</v>
      </c>
      <c r="L539">
        <f>VLOOKUP(H539, [1]Key!$H$2:$K$54, 2)</f>
        <v>3</v>
      </c>
      <c r="M539">
        <f>VLOOKUP(J539, [1]Key!$H$2:$K$54, 2)</f>
        <v>3</v>
      </c>
      <c r="N539">
        <f>VLOOKUP("*"&amp;G539&amp;"*",[1]Key!$N$2:$O$6,2,FALSE)</f>
        <v>1</v>
      </c>
      <c r="O539">
        <f>VLOOKUP("*"&amp;G539&amp;"*",[1]Key!$R$2:$S$11,2,FALSE)</f>
        <v>1</v>
      </c>
      <c r="P539">
        <v>2803</v>
      </c>
      <c r="Q539" s="2">
        <v>42000000</v>
      </c>
      <c r="R539" t="s">
        <v>66</v>
      </c>
      <c r="S539">
        <f>VLOOKUP(R539, [1]Key!$U$2:$V$31, 2, FALSE)</f>
        <v>4</v>
      </c>
      <c r="T539">
        <f t="shared" si="66"/>
        <v>0</v>
      </c>
      <c r="U539">
        <f>_xlfn.IFS(C539=2018, VLOOKUP(H539, '[1]State Pop'!$B$2:$G$55,6),C539=2017, VLOOKUP(H539, '[1]State Pop'!$B$2:$F$55,5),C539=2016, VLOOKUP(H539, '[1]State Pop'!$B$2:$F$55,4), C539=2015, VLOOKUP(H539, '[1]State Pop'!$B$2:$F$55,3), C539=2014, VLOOKUP(H539, '[1]State Pop'!$B$2:$F$55,2))</f>
        <v>12802023</v>
      </c>
      <c r="V539">
        <f>_xlfn.IFS(C539=2014,_xlfn.IFS(D539=1,VLOOKUP(H539,[1]Film_Workers!$B$2:$BD$55,2,FALSE),D539=2,VLOOKUP(H539,[1]Film_Workers!$B$2:$BD$55,3,FALSE),D539=3,VLOOKUP(H539,[1]Film_Workers!$B$2:$BD$55,4,FALSE),D539=4,VLOOKUP(H539,[1]Film_Workers!$B$2:$BD$55,5,FALSE),D539=5,VLOOKUP(H539,[1]Film_Workers!$B$2:$BD$55,6,FALSE),D539=6,VLOOKUP(H539,[1]Film_Workers!$B$2:$BD$55,7,FALSE),D539=7,VLOOKUP(H539,[1]Film_Workers!$B$2:$BD$55,8,FALSE),D539=8,VLOOKUP(H539,[1]Film_Workers!$B$2:$BD$55,9,FALSE),D539=9,VLOOKUP(H539,[1]Film_Workers!$B$2:$BD$55,10,FALSE),D539=10,VLOOKUP(H539,[1]Film_Workers!$B$2:$BD$55,11,FALSE),D539=11,VLOOKUP(H539,[1]Film_Workers!$B$2:$BD$55,12,FALSE),D539=12,VLOOKUP(H539,[1]Film_Workers!$B$2:$BD$55,13,FALSE)),C539=2015,_xlfn.IFS(D539=1,VLOOKUP(H539,[1]Film_Workers!$B$2:$BD$55,14,FALSE),D539=2,VLOOKUP(H539,[1]Film_Workers!$B$2:$BD$55,15,FALSE),D539=3,VLOOKUP(H539,[1]Film_Workers!$B$2:$BD$55,16,FALSE),D539=4,VLOOKUP(H539,[1]Film_Workers!$B$2:$BD$55,17,FALSE),D539=5,VLOOKUP(H539,[1]Film_Workers!$B$2:$BD$55,18,FALSE),D539=6,VLOOKUP(H539,[1]Film_Workers!$B$2:$BD$55,19,FALSE),D539=7,VLOOKUP(H539,[1]Film_Workers!$B$2:$BD$55,20,FALSE),D539=8,VLOOKUP(H539,[1]Film_Workers!$B$2:$BD$55,21,FALSE),D539=9,VLOOKUP(H539,[1]Film_Workers!$B$2:$BD$55,22,FALSE),D539=10,VLOOKUP(H539,[1]Film_Workers!$B$2:$BD$55,23,FALSE),D539=11,VLOOKUP(H539,[1]Film_Workers!$B$2:$BD$55,24,FALSE),D539=12,VLOOKUP(H539,[1]Film_Workers!$B$2:$BD$55,25,FALSE)),C539=2016,_xlfn.IFS(D539=1,VLOOKUP(H539,[1]Film_Workers!$B$2:$BD$55,26,FALSE),D539=2,VLOOKUP(H539,[1]Film_Workers!$B$2:$BD$55,27,FALSE),D539=3,VLOOKUP(H539,[1]Film_Workers!$B$2:$BD$55,28,FALSE),D539=4,VLOOKUP(H539,[1]Film_Workers!$B$2:$BD$55,29,FALSE),D539=5,VLOOKUP(H539,[1]Film_Workers!$B$2:$BD$55,30,FALSE),D539=6,VLOOKUP(H539,[1]Film_Workers!$B$2:$BD$55,31,FALSE),D539=7,VLOOKUP(H539,[1]Film_Workers!$B$2:$BD$55,32,FALSE),D539=8,VLOOKUP(H539,[1]Film_Workers!$B$2:$BD$55,33,FALSE),D539=9,VLOOKUP(H539,[1]Film_Workers!$B$2:$BD$55,34,FALSE),D539=10,VLOOKUP(H539,[1]Film_Workers!$B$2:$BD$55,35,FALSE),D539=11,VLOOKUP(H539,[1]Film_Workers!$B$2:$BD$55,36,FALSE),D539=12,VLOOKUP(H539,[1]Film_Workers!$B$2:$BD$55,37,FALSE)),C539=2017,_xlfn.IFS(D539=1,VLOOKUP(H539,[1]Film_Workers!$B$2:$BD$55,38,FALSE),D539=2,VLOOKUP(H539,[1]Film_Workers!$B$2:$BD$55,39,FALSE),D539=3,VLOOKUP(H539,[1]Film_Workers!$B$2:$BD$55,40,FALSE),D539=4,VLOOKUP(H539,[1]Film_Workers!$B$2:$BD$55,41,FALSE),D539=5,VLOOKUP(H539,[1]Film_Workers!$B$2:$BD$55,42,FALSE),D539=6,VLOOKUP(H539,[1]Film_Workers!$B$2:$BD$55,43,FALSE),D539=7,VLOOKUP(H539,[1]Film_Workers!$B$2:$BD$55,43,FALSE),D539=8,VLOOKUP(H539,[1]Film_Workers!$B$2:$BD$55,44,FALSE),D539=9,VLOOKUP(H539,[1]Film_Workers!$B$2:$BD$55,45,FALSE),D539=10,VLOOKUP(H539,[1]Film_Workers!$B$2:$BD$55,46,FALSE),D539=11,VLOOKUP(H539,[1]Film_Workers!$B$2:$BD$55,47,FALSE),D539=12,VLOOKUP(H539,[1]Film_Workers!$B$2:$BD$55,48)),C539=2018,_xlfn.IFS(D539=1,VLOOKUP(H539,[1]Film_Workers!$B$2:$BD$55,49,FALSE),D539=2,VLOOKUP(H539,[1]Film_Workers!$B$2:$BD$55,50,FALSE),D539=3,VLOOKUP(H539,[1]Film_Workers!$B$2:$BD$55,51,FALSE),D539=4,VLOOKUP(H539,[1]Film_Workers!$B$2:$BD$55,52,FALSE),D539=5,VLOOKUP(H539,[1]Film_Workers!$B$2:$BD$55,53,FALSE),D539=6,VLOOKUP(H539,[1]Film_Workers!$B$2:$BD$55,54)))</f>
        <v>2952</v>
      </c>
      <c r="W539">
        <f>_xlfn.IFS(C539=2014,_xlfn.IFS(D539=1,VLOOKUP(H539,[1]Priv_Workers!$B$2:$BD$55,2,FALSE),D539=2,VLOOKUP(H539,[1]Priv_Workers!$B$2:$BD$55,3,FALSE),D539=3,VLOOKUP(H539,[1]Priv_Workers!$B$2:$BD$55,4,FALSE),D539=4,VLOOKUP(H539,[1]Priv_Workers!$B$2:$BD$55,5,FALSE),D539=5,VLOOKUP(H539,[1]Priv_Workers!$B$2:$BD$55,6,FALSE),D539=6,VLOOKUP(H539,[1]Priv_Workers!$B$2:$BD$55,7,FALSE),D539=7,VLOOKUP(H539,[1]Priv_Workers!$B$2:$BD$55,8,FALSE),D539=8,VLOOKUP(H539,[1]Priv_Workers!$B$2:$BD$55,9,FALSE),D539=9,VLOOKUP(H539,[1]Priv_Workers!$B$2:$BD$55,10,FALSE),D539=10,VLOOKUP(H539,[1]Priv_Workers!$B$2:$BD$55,11,FALSE),D539=11,VLOOKUP(H539,[1]Priv_Workers!$B$2:$BD$55,12,FALSE),D539=12,VLOOKUP(H539,[1]Priv_Workers!$B$2:$BD$55,13,FALSE)),C539=2015,_xlfn.IFS(D539=1,VLOOKUP(H539,[1]Priv_Workers!$B$2:$BD$55,14,FALSE),D539=2,VLOOKUP(H539,[1]Priv_Workers!$B$2:$BD$55,15,FALSE),D539=3,VLOOKUP(H539,[1]Priv_Workers!$B$2:$BD$55,16,FALSE),D539=4,VLOOKUP(H539,[1]Priv_Workers!$B$2:$BD$55,17,FALSE),D539=5,VLOOKUP(H539,[1]Priv_Workers!$B$2:$BD$55,18,FALSE),D539=6,VLOOKUP(H539,[1]Priv_Workers!$B$2:$BD$55,19,FALSE),D539=7,VLOOKUP(H539,[1]Priv_Workers!$B$2:$BD$55,20,FALSE),D539=8,VLOOKUP(H539,[1]Priv_Workers!$B$2:$BD$55,21,FALSE),D539=9,VLOOKUP(H539,[1]Priv_Workers!$B$2:$BD$55,22,FALSE),D539=10,VLOOKUP(H539,[1]Priv_Workers!$B$2:$BD$55,23,FALSE),D539=11,VLOOKUP(H539,[1]Priv_Workers!$B$2:$BD$55,24,FALSE),D539=12,VLOOKUP(H539,[1]Priv_Workers!$B$2:$BD$55,25,FALSE)),C539=2016,_xlfn.IFS(D539=1,VLOOKUP(H539,[1]Priv_Workers!$B$2:$BD$55,26,FALSE),D539=2,VLOOKUP(H539,[1]Priv_Workers!$B$2:$BD$55,27,FALSE),D539=3,VLOOKUP(H539,[1]Priv_Workers!$B$2:$BD$55,28,FALSE),D539=4,VLOOKUP(H539,[1]Priv_Workers!$B$2:$BD$55,29,FALSE),D539=5,VLOOKUP(H539,[1]Priv_Workers!$B$2:$BD$55,30,FALSE),D539=6,VLOOKUP(H539,[1]Priv_Workers!$B$2:$BD$55,31,FALSE),D539=7,VLOOKUP(H539,[1]Priv_Workers!$B$2:$BD$55,32,FALSE),D539=8,VLOOKUP(H539,[1]Priv_Workers!$B$2:$BD$55,33,FALSE),D539=9,VLOOKUP(H539,[1]Priv_Workers!$B$2:$BD$55,34,FALSE),D539=10,VLOOKUP(H539,[1]Priv_Workers!$B$2:$BD$55,35,FALSE),D539=11,VLOOKUP(H539,[1]Priv_Workers!$B$2:$BD$55,36,FALSE),D539=12,VLOOKUP(H539,[1]Priv_Workers!$B$2:$BD$55,37,FALSE)),C539=2017,_xlfn.IFS(D539=1,VLOOKUP(H539,[1]Priv_Workers!$B$2:$BD$55,38,FALSE),D539=2,VLOOKUP(H539,[1]Priv_Workers!$B$2:$BD$55,39,FALSE),D539=3,VLOOKUP(H539,[1]Priv_Workers!$B$2:$BD$55,40,FALSE),D539=4,VLOOKUP(H539,[1]Priv_Workers!$B$2:$BD$55,41,FALSE),D539=5,VLOOKUP(H539,[1]Priv_Workers!$B$2:$BD$55,42,FALSE),D539=6,VLOOKUP(H539,[1]Priv_Workers!$B$2:$BD$55,43,FALSE),D539=7,VLOOKUP(H539,[1]Priv_Workers!$B$2:$BD$55,43,FALSE),D539=8,VLOOKUP(H539,[1]Priv_Workers!$B$2:$BD$55,44,FALSE),D539=9,VLOOKUP(H539,[1]Priv_Workers!$B$2:$BD$55,45,FALSE),D539=10,VLOOKUP(H539,[1]Priv_Workers!$B$2:$BD$55,46,FALSE),D539=11,VLOOKUP(H539,[1]Priv_Workers!$B$2:$BD$55,47,FALSE),D539=12,VLOOKUP(H539,[1]Priv_Workers!$B$2:$BD$55,48)),C539=2018,_xlfn.IFS(D539=1,VLOOKUP(H539,[1]Priv_Workers!$B$2:$BD$55,49,FALSE),D539=2,VLOOKUP(H539,[1]Priv_Workers!$B$2:$BD$55,50,FALSE),D539=3,VLOOKUP(H539,[1]Priv_Workers!$B$2:$BD$55,51,FALSE),D539=4,VLOOKUP(H539,[1]Priv_Workers!$B$2:$BD$55,52,FALSE),D539=5,VLOOKUP(H539,[1]Priv_Workers!$B$2:$BD$55,53,FALSE),D539=6,VLOOKUP(H539,[1]Priv_Workers!$B$2:$BD$55,54)))</f>
        <v>5164327</v>
      </c>
      <c r="X539" s="3">
        <f t="shared" si="67"/>
        <v>5.7161368751436543E-4</v>
      </c>
      <c r="Y539" s="2">
        <f>_xlfn.IFS(C539=2014, _xlfn.IFS(E539=1, VLOOKUP(H539, [1]Wage_Info!$B$2:$AH$55, 2, FALSE), E539=2, VLOOKUP(H539, [1]Wage_Info!$B$2:$AH$55, 3, FALSE), E539=3, VLOOKUP(H539, [1]Wage_Info!$B$2:$AH$55, 4, FALSE), E539=4, VLOOKUP(H539, [1]Wage_Info!$B$2:$AH$55, 5, FALSE)), C539=2015, _xlfn.IFS(E539=1, VLOOKUP(H539, [1]Wage_Info!$B$2:$AH$55, 6, FALSE), E539=2, VLOOKUP(H539, [1]Wage_Info!$B$2:$AH$55, 7, FALSE), E539=3, VLOOKUP(H539, [1]Wage_Info!$B$2:$AH$55, 8, FALSE), E539=4, VLOOKUP(H539, [1]Wage_Info!$B$2:$AH$55, 9, FALSE)), C539=2016, _xlfn.IFS(E539=1, VLOOKUP(H539, [1]Wage_Info!$B$2:$AH$55, 10, FALSE), E539=2, VLOOKUP(H539, [1]Wage_Info!$B$2:$AH$55, 11, FALSE), E539=3, VLOOKUP(H539, [1]Wage_Info!$B$2:$AH$55, 12, FALSE), E539=4, VLOOKUP(H539, [1]Wage_Info!$B$2:$AH$55, 13, FALSE)), C539=2017, _xlfn.IFS(E539=1, VLOOKUP(H539, [1]Wage_Info!$B$2:$AH$55, 14, FALSE), E539=2, VLOOKUP(H539, [1]Wage_Info!$B$2:$AH$55, 15, FALSE), E539=3, VLOOKUP(H539, [1]Wage_Info!$B$2:$AH$55, 16, FALSE), E539=4, VLOOKUP(H539, [1]Wage_Info!$B$2:$AH$55, 17, FALSE)), C539 = 2018, _xlfn.IFS(E539=1, VLOOKUP(H539, [1]Wage_Info!$B$2:$AH$55, 18, FALSE), E539=3, VLOOKUP(H539, [1]Wage_Info!$B$2:$AH$55, 19, FALSE)))</f>
        <v>39721575</v>
      </c>
      <c r="Z539" s="2">
        <f>_xlfn.IFS(C539=2014, _xlfn.IFS(E539=1, VLOOKUP(H539, [1]Wage_Info!$B$2:$AL$55, 20, FALSE), E539=2, VLOOKUP(H539, [1]Wage_Info!$B$2:$AL$55, 21, FALSE), E539=3, VLOOKUP(H539, [1]Wage_Info!$B$2:$AL$55, 22, FALSE), E539=4, VLOOKUP(H539, [1]Wage_Info!$B$2:$AL$55, 23, FALSE)), C539=2015, _xlfn.IFS(E539=1, VLOOKUP(H539, [1]Wage_Info!$B$2:$AL$55, 24, FALSE), E539=2, VLOOKUP(H539, [1]Wage_Info!$B$2:$AL$55, 25, FALSE), E539=3, VLOOKUP(H539, [1]Wage_Info!$B$2:$AL$55, 26, FALSE), E539=4, VLOOKUP(H539, [1]Wage_Info!$B$2:$AL$55, 27, FALSE)), C539=2016, _xlfn.IFS(E539=1, VLOOKUP(H539, [1]Wage_Info!$B$2:$AL$55, 28, FALSE), E539=2, VLOOKUP(H539, [1]Wage_Info!$B$2:$AL$55, 29, FALSE), E539=3, VLOOKUP(H539, [1]Wage_Info!$B$2:$AL$55, 30, FALSE), E539=4, VLOOKUP(H539, [1]Wage_Info!$B$2:$AL$55, 31, FALSE)), C539=2017, _xlfn.IFS(E539=1, VLOOKUP(H539, [1]Wage_Info!$B$2:$AL$55, 32, FALSE), E539=2, VLOOKUP(H539, [1]Wage_Info!$B$2:$AL$55, 33, FALSE), E539=3, VLOOKUP(H539, [1]Wage_Info!$B$2:$AL$55, 34, FALSE), E539=4, VLOOKUP(H539, [1]Wage_Info!$B$2:$AL$55, 35, FALSE)), C539 = 2018, _xlfn.IFS(E539=1, VLOOKUP(H539, [1]Wage_Info!$B$2:$AL$55, 36, FALSE), E539=2, VLOOKUP(H539, [1]Wage_Info!$B$2:$AL$55, 37, FALSE)))</f>
        <v>70941600355</v>
      </c>
      <c r="AA539" s="4">
        <f t="shared" si="68"/>
        <v>5.5991935340094715E-4</v>
      </c>
      <c r="AB539">
        <f>[1]Key!C539</f>
        <v>1</v>
      </c>
      <c r="AC539">
        <f t="shared" si="69"/>
        <v>0</v>
      </c>
      <c r="AD539">
        <f t="shared" si="70"/>
        <v>0</v>
      </c>
      <c r="AE539">
        <f t="shared" si="71"/>
        <v>0</v>
      </c>
      <c r="AF539">
        <f>[1]Key!D539</f>
        <v>0</v>
      </c>
    </row>
    <row r="540" spans="1:32" x14ac:dyDescent="0.3">
      <c r="A540">
        <v>539</v>
      </c>
      <c r="B540">
        <v>83</v>
      </c>
      <c r="C540">
        <v>2016</v>
      </c>
      <c r="D540">
        <v>12</v>
      </c>
      <c r="E540">
        <f t="shared" si="64"/>
        <v>4</v>
      </c>
      <c r="F540">
        <v>2018</v>
      </c>
      <c r="G540" t="s">
        <v>62</v>
      </c>
      <c r="H540" s="1">
        <f>VALUE(IF(G540="foreign",53,SUBSTITUTE(G540,G540,VLOOKUP(G540,[1]Key!$G$2:$H$55,2,))))</f>
        <v>53</v>
      </c>
      <c r="I540" t="s">
        <v>32</v>
      </c>
      <c r="J540">
        <f>VALUE(_xlfn.IFS(I540="foreign",53,I540="fictional",54, I540="unspecified", 55, NOT(OR(I540="foreign",I540="fictional")),SUBSTITUTE(I540,I540,VLOOKUP(I540,[1]Key!$G$2:$H$55,2,))))</f>
        <v>53</v>
      </c>
      <c r="K540">
        <f t="shared" si="65"/>
        <v>1</v>
      </c>
      <c r="L540">
        <f>VLOOKUP(H540, [1]Key!$H$2:$K$54, 2)</f>
        <v>0</v>
      </c>
      <c r="M540">
        <f>VLOOKUP(J540, [1]Key!$H$2:$K$54, 2)</f>
        <v>0</v>
      </c>
      <c r="N540">
        <f>VLOOKUP("*"&amp;G540&amp;"*",[1]Key!$N$2:$O$6,2,FALSE)</f>
        <v>0</v>
      </c>
      <c r="O540">
        <f>VLOOKUP("*"&amp;G540&amp;"*",[1]Key!$R$2:$S$11,2,FALSE)</f>
        <v>0</v>
      </c>
      <c r="P540">
        <v>2780</v>
      </c>
      <c r="Q540" s="2">
        <v>42000000</v>
      </c>
      <c r="R540" t="s">
        <v>61</v>
      </c>
      <c r="S540">
        <f>VLOOKUP(R540, [1]Key!$U$2:$V$31, 2, FALSE)</f>
        <v>6</v>
      </c>
      <c r="T540">
        <f t="shared" si="66"/>
        <v>0</v>
      </c>
      <c r="U540">
        <f>_xlfn.IFS(C540=2018, VLOOKUP(H540, '[1]State Pop'!$B$2:$G$55,6),C540=2017, VLOOKUP(H540, '[1]State Pop'!$B$2:$F$55,5),C540=2016, VLOOKUP(H540, '[1]State Pop'!$B$2:$F$55,4), C540=2015, VLOOKUP(H540, '[1]State Pop'!$B$2:$F$55,3), C540=2014, VLOOKUP(H540, '[1]State Pop'!$B$2:$F$55,2))</f>
        <v>0</v>
      </c>
      <c r="V540">
        <f>_xlfn.IFS(C540=2014,_xlfn.IFS(D540=1,VLOOKUP(H540,[1]Film_Workers!$B$2:$BD$55,2,FALSE),D540=2,VLOOKUP(H540,[1]Film_Workers!$B$2:$BD$55,3,FALSE),D540=3,VLOOKUP(H540,[1]Film_Workers!$B$2:$BD$55,4,FALSE),D540=4,VLOOKUP(H540,[1]Film_Workers!$B$2:$BD$55,5,FALSE),D540=5,VLOOKUP(H540,[1]Film_Workers!$B$2:$BD$55,6,FALSE),D540=6,VLOOKUP(H540,[1]Film_Workers!$B$2:$BD$55,7,FALSE),D540=7,VLOOKUP(H540,[1]Film_Workers!$B$2:$BD$55,8,FALSE),D540=8,VLOOKUP(H540,[1]Film_Workers!$B$2:$BD$55,9,FALSE),D540=9,VLOOKUP(H540,[1]Film_Workers!$B$2:$BD$55,10,FALSE),D540=10,VLOOKUP(H540,[1]Film_Workers!$B$2:$BD$55,11,FALSE),D540=11,VLOOKUP(H540,[1]Film_Workers!$B$2:$BD$55,12,FALSE),D540=12,VLOOKUP(H540,[1]Film_Workers!$B$2:$BD$55,13,FALSE)),C540=2015,_xlfn.IFS(D540=1,VLOOKUP(H540,[1]Film_Workers!$B$2:$BD$55,14,FALSE),D540=2,VLOOKUP(H540,[1]Film_Workers!$B$2:$BD$55,15,FALSE),D540=3,VLOOKUP(H540,[1]Film_Workers!$B$2:$BD$55,16,FALSE),D540=4,VLOOKUP(H540,[1]Film_Workers!$B$2:$BD$55,17,FALSE),D540=5,VLOOKUP(H540,[1]Film_Workers!$B$2:$BD$55,18,FALSE),D540=6,VLOOKUP(H540,[1]Film_Workers!$B$2:$BD$55,19,FALSE),D540=7,VLOOKUP(H540,[1]Film_Workers!$B$2:$BD$55,20,FALSE),D540=8,VLOOKUP(H540,[1]Film_Workers!$B$2:$BD$55,21,FALSE),D540=9,VLOOKUP(H540,[1]Film_Workers!$B$2:$BD$55,22,FALSE),D540=10,VLOOKUP(H540,[1]Film_Workers!$B$2:$BD$55,23,FALSE),D540=11,VLOOKUP(H540,[1]Film_Workers!$B$2:$BD$55,24,FALSE),D540=12,VLOOKUP(H540,[1]Film_Workers!$B$2:$BD$55,25,FALSE)),C540=2016,_xlfn.IFS(D540=1,VLOOKUP(H540,[1]Film_Workers!$B$2:$BD$55,26,FALSE),D540=2,VLOOKUP(H540,[1]Film_Workers!$B$2:$BD$55,27,FALSE),D540=3,VLOOKUP(H540,[1]Film_Workers!$B$2:$BD$55,28,FALSE),D540=4,VLOOKUP(H540,[1]Film_Workers!$B$2:$BD$55,29,FALSE),D540=5,VLOOKUP(H540,[1]Film_Workers!$B$2:$BD$55,30,FALSE),D540=6,VLOOKUP(H540,[1]Film_Workers!$B$2:$BD$55,31,FALSE),D540=7,VLOOKUP(H540,[1]Film_Workers!$B$2:$BD$55,32,FALSE),D540=8,VLOOKUP(H540,[1]Film_Workers!$B$2:$BD$55,33,FALSE),D540=9,VLOOKUP(H540,[1]Film_Workers!$B$2:$BD$55,34,FALSE),D540=10,VLOOKUP(H540,[1]Film_Workers!$B$2:$BD$55,35,FALSE),D540=11,VLOOKUP(H540,[1]Film_Workers!$B$2:$BD$55,36,FALSE),D540=12,VLOOKUP(H540,[1]Film_Workers!$B$2:$BD$55,37,FALSE)),C540=2017,_xlfn.IFS(D540=1,VLOOKUP(H540,[1]Film_Workers!$B$2:$BD$55,38,FALSE),D540=2,VLOOKUP(H540,[1]Film_Workers!$B$2:$BD$55,39,FALSE),D540=3,VLOOKUP(H540,[1]Film_Workers!$B$2:$BD$55,40,FALSE),D540=4,VLOOKUP(H540,[1]Film_Workers!$B$2:$BD$55,41,FALSE),D540=5,VLOOKUP(H540,[1]Film_Workers!$B$2:$BD$55,42,FALSE),D540=6,VLOOKUP(H540,[1]Film_Workers!$B$2:$BD$55,43,FALSE),D540=7,VLOOKUP(H540,[1]Film_Workers!$B$2:$BD$55,43,FALSE),D540=8,VLOOKUP(H540,[1]Film_Workers!$B$2:$BD$55,44,FALSE),D540=9,VLOOKUP(H540,[1]Film_Workers!$B$2:$BD$55,45,FALSE),D540=10,VLOOKUP(H540,[1]Film_Workers!$B$2:$BD$55,46,FALSE),D540=11,VLOOKUP(H540,[1]Film_Workers!$B$2:$BD$55,47,FALSE),D540=12,VLOOKUP(H540,[1]Film_Workers!$B$2:$BD$55,48)),C540=2018,_xlfn.IFS(D540=1,VLOOKUP(H540,[1]Film_Workers!$B$2:$BD$55,49,FALSE),D540=2,VLOOKUP(H540,[1]Film_Workers!$B$2:$BD$55,50,FALSE),D540=3,VLOOKUP(H540,[1]Film_Workers!$B$2:$BD$55,51,FALSE),D540=4,VLOOKUP(H540,[1]Film_Workers!$B$2:$BD$55,52,FALSE),D540=5,VLOOKUP(H540,[1]Film_Workers!$B$2:$BD$55,53,FALSE),D540=6,VLOOKUP(H540,[1]Film_Workers!$B$2:$BD$55,54)))</f>
        <v>0</v>
      </c>
      <c r="W540">
        <f>_xlfn.IFS(C540=2014,_xlfn.IFS(D540=1,VLOOKUP(H540,[1]Priv_Workers!$B$2:$BD$55,2,FALSE),D540=2,VLOOKUP(H540,[1]Priv_Workers!$B$2:$BD$55,3,FALSE),D540=3,VLOOKUP(H540,[1]Priv_Workers!$B$2:$BD$55,4,FALSE),D540=4,VLOOKUP(H540,[1]Priv_Workers!$B$2:$BD$55,5,FALSE),D540=5,VLOOKUP(H540,[1]Priv_Workers!$B$2:$BD$55,6,FALSE),D540=6,VLOOKUP(H540,[1]Priv_Workers!$B$2:$BD$55,7,FALSE),D540=7,VLOOKUP(H540,[1]Priv_Workers!$B$2:$BD$55,8,FALSE),D540=8,VLOOKUP(H540,[1]Priv_Workers!$B$2:$BD$55,9,FALSE),D540=9,VLOOKUP(H540,[1]Priv_Workers!$B$2:$BD$55,10,FALSE),D540=10,VLOOKUP(H540,[1]Priv_Workers!$B$2:$BD$55,11,FALSE),D540=11,VLOOKUP(H540,[1]Priv_Workers!$B$2:$BD$55,12,FALSE),D540=12,VLOOKUP(H540,[1]Priv_Workers!$B$2:$BD$55,13,FALSE)),C540=2015,_xlfn.IFS(D540=1,VLOOKUP(H540,[1]Priv_Workers!$B$2:$BD$55,14,FALSE),D540=2,VLOOKUP(H540,[1]Priv_Workers!$B$2:$BD$55,15,FALSE),D540=3,VLOOKUP(H540,[1]Priv_Workers!$B$2:$BD$55,16,FALSE),D540=4,VLOOKUP(H540,[1]Priv_Workers!$B$2:$BD$55,17,FALSE),D540=5,VLOOKUP(H540,[1]Priv_Workers!$B$2:$BD$55,18,FALSE),D540=6,VLOOKUP(H540,[1]Priv_Workers!$B$2:$BD$55,19,FALSE),D540=7,VLOOKUP(H540,[1]Priv_Workers!$B$2:$BD$55,20,FALSE),D540=8,VLOOKUP(H540,[1]Priv_Workers!$B$2:$BD$55,21,FALSE),D540=9,VLOOKUP(H540,[1]Priv_Workers!$B$2:$BD$55,22,FALSE),D540=10,VLOOKUP(H540,[1]Priv_Workers!$B$2:$BD$55,23,FALSE),D540=11,VLOOKUP(H540,[1]Priv_Workers!$B$2:$BD$55,24,FALSE),D540=12,VLOOKUP(H540,[1]Priv_Workers!$B$2:$BD$55,25,FALSE)),C540=2016,_xlfn.IFS(D540=1,VLOOKUP(H540,[1]Priv_Workers!$B$2:$BD$55,26,FALSE),D540=2,VLOOKUP(H540,[1]Priv_Workers!$B$2:$BD$55,27,FALSE),D540=3,VLOOKUP(H540,[1]Priv_Workers!$B$2:$BD$55,28,FALSE),D540=4,VLOOKUP(H540,[1]Priv_Workers!$B$2:$BD$55,29,FALSE),D540=5,VLOOKUP(H540,[1]Priv_Workers!$B$2:$BD$55,30,FALSE),D540=6,VLOOKUP(H540,[1]Priv_Workers!$B$2:$BD$55,31,FALSE),D540=7,VLOOKUP(H540,[1]Priv_Workers!$B$2:$BD$55,32,FALSE),D540=8,VLOOKUP(H540,[1]Priv_Workers!$B$2:$BD$55,33,FALSE),D540=9,VLOOKUP(H540,[1]Priv_Workers!$B$2:$BD$55,34,FALSE),D540=10,VLOOKUP(H540,[1]Priv_Workers!$B$2:$BD$55,35,FALSE),D540=11,VLOOKUP(H540,[1]Priv_Workers!$B$2:$BD$55,36,FALSE),D540=12,VLOOKUP(H540,[1]Priv_Workers!$B$2:$BD$55,37,FALSE)),C540=2017,_xlfn.IFS(D540=1,VLOOKUP(H540,[1]Priv_Workers!$B$2:$BD$55,38,FALSE),D540=2,VLOOKUP(H540,[1]Priv_Workers!$B$2:$BD$55,39,FALSE),D540=3,VLOOKUP(H540,[1]Priv_Workers!$B$2:$BD$55,40,FALSE),D540=4,VLOOKUP(H540,[1]Priv_Workers!$B$2:$BD$55,41,FALSE),D540=5,VLOOKUP(H540,[1]Priv_Workers!$B$2:$BD$55,42,FALSE),D540=6,VLOOKUP(H540,[1]Priv_Workers!$B$2:$BD$55,43,FALSE),D540=7,VLOOKUP(H540,[1]Priv_Workers!$B$2:$BD$55,43,FALSE),D540=8,VLOOKUP(H540,[1]Priv_Workers!$B$2:$BD$55,44,FALSE),D540=9,VLOOKUP(H540,[1]Priv_Workers!$B$2:$BD$55,45,FALSE),D540=10,VLOOKUP(H540,[1]Priv_Workers!$B$2:$BD$55,46,FALSE),D540=11,VLOOKUP(H540,[1]Priv_Workers!$B$2:$BD$55,47,FALSE),D540=12,VLOOKUP(H540,[1]Priv_Workers!$B$2:$BD$55,48)),C540=2018,_xlfn.IFS(D540=1,VLOOKUP(H540,[1]Priv_Workers!$B$2:$BD$55,49,FALSE),D540=2,VLOOKUP(H540,[1]Priv_Workers!$B$2:$BD$55,50,FALSE),D540=3,VLOOKUP(H540,[1]Priv_Workers!$B$2:$BD$55,51,FALSE),D540=4,VLOOKUP(H540,[1]Priv_Workers!$B$2:$BD$55,52,FALSE),D540=5,VLOOKUP(H540,[1]Priv_Workers!$B$2:$BD$55,53,FALSE),D540=6,VLOOKUP(H540,[1]Priv_Workers!$B$2:$BD$55,54)))</f>
        <v>0</v>
      </c>
      <c r="X540" s="3" t="e">
        <f t="shared" si="67"/>
        <v>#DIV/0!</v>
      </c>
      <c r="Y540" s="2">
        <f>_xlfn.IFS(C540=2014, _xlfn.IFS(E540=1, VLOOKUP(H540, [1]Wage_Info!$B$2:$AH$55, 2, FALSE), E540=2, VLOOKUP(H540, [1]Wage_Info!$B$2:$AH$55, 3, FALSE), E540=3, VLOOKUP(H540, [1]Wage_Info!$B$2:$AH$55, 4, FALSE), E540=4, VLOOKUP(H540, [1]Wage_Info!$B$2:$AH$55, 5, FALSE)), C540=2015, _xlfn.IFS(E540=1, VLOOKUP(H540, [1]Wage_Info!$B$2:$AH$55, 6, FALSE), E540=2, VLOOKUP(H540, [1]Wage_Info!$B$2:$AH$55, 7, FALSE), E540=3, VLOOKUP(H540, [1]Wage_Info!$B$2:$AH$55, 8, FALSE), E540=4, VLOOKUP(H540, [1]Wage_Info!$B$2:$AH$55, 9, FALSE)), C540=2016, _xlfn.IFS(E540=1, VLOOKUP(H540, [1]Wage_Info!$B$2:$AH$55, 10, FALSE), E540=2, VLOOKUP(H540, [1]Wage_Info!$B$2:$AH$55, 11, FALSE), E540=3, VLOOKUP(H540, [1]Wage_Info!$B$2:$AH$55, 12, FALSE), E540=4, VLOOKUP(H540, [1]Wage_Info!$B$2:$AH$55, 13, FALSE)), C540=2017, _xlfn.IFS(E540=1, VLOOKUP(H540, [1]Wage_Info!$B$2:$AH$55, 14, FALSE), E540=2, VLOOKUP(H540, [1]Wage_Info!$B$2:$AH$55, 15, FALSE), E540=3, VLOOKUP(H540, [1]Wage_Info!$B$2:$AH$55, 16, FALSE), E540=4, VLOOKUP(H540, [1]Wage_Info!$B$2:$AH$55, 17, FALSE)), C540 = 2018, _xlfn.IFS(E540=1, VLOOKUP(H540, [1]Wage_Info!$B$2:$AH$55, 18, FALSE), E540=3, VLOOKUP(H540, [1]Wage_Info!$B$2:$AH$55, 19, FALSE)))</f>
        <v>0</v>
      </c>
      <c r="Z540" s="2">
        <f>_xlfn.IFS(C540=2014, _xlfn.IFS(E540=1, VLOOKUP(H540, [1]Wage_Info!$B$2:$AL$55, 20, FALSE), E540=2, VLOOKUP(H540, [1]Wage_Info!$B$2:$AL$55, 21, FALSE), E540=3, VLOOKUP(H540, [1]Wage_Info!$B$2:$AL$55, 22, FALSE), E540=4, VLOOKUP(H540, [1]Wage_Info!$B$2:$AL$55, 23, FALSE)), C540=2015, _xlfn.IFS(E540=1, VLOOKUP(H540, [1]Wage_Info!$B$2:$AL$55, 24, FALSE), E540=2, VLOOKUP(H540, [1]Wage_Info!$B$2:$AL$55, 25, FALSE), E540=3, VLOOKUP(H540, [1]Wage_Info!$B$2:$AL$55, 26, FALSE), E540=4, VLOOKUP(H540, [1]Wage_Info!$B$2:$AL$55, 27, FALSE)), C540=2016, _xlfn.IFS(E540=1, VLOOKUP(H540, [1]Wage_Info!$B$2:$AL$55, 28, FALSE), E540=2, VLOOKUP(H540, [1]Wage_Info!$B$2:$AL$55, 29, FALSE), E540=3, VLOOKUP(H540, [1]Wage_Info!$B$2:$AL$55, 30, FALSE), E540=4, VLOOKUP(H540, [1]Wage_Info!$B$2:$AL$55, 31, FALSE)), C540=2017, _xlfn.IFS(E540=1, VLOOKUP(H540, [1]Wage_Info!$B$2:$AL$55, 32, FALSE), E540=2, VLOOKUP(H540, [1]Wage_Info!$B$2:$AL$55, 33, FALSE), E540=3, VLOOKUP(H540, [1]Wage_Info!$B$2:$AL$55, 34, FALSE), E540=4, VLOOKUP(H540, [1]Wage_Info!$B$2:$AL$55, 35, FALSE)), C540 = 2018, _xlfn.IFS(E540=1, VLOOKUP(H540, [1]Wage_Info!$B$2:$AL$55, 36, FALSE), E540=2, VLOOKUP(H540, [1]Wage_Info!$B$2:$AL$55, 37, FALSE)))</f>
        <v>0</v>
      </c>
      <c r="AA540" s="4" t="e">
        <f t="shared" si="68"/>
        <v>#DIV/0!</v>
      </c>
      <c r="AB540">
        <f>[1]Key!C540</f>
        <v>1</v>
      </c>
      <c r="AC540">
        <f t="shared" si="69"/>
        <v>0</v>
      </c>
      <c r="AD540">
        <f t="shared" si="70"/>
        <v>0</v>
      </c>
      <c r="AE540">
        <f t="shared" si="71"/>
        <v>0</v>
      </c>
      <c r="AF540">
        <f>[1]Key!D540</f>
        <v>0</v>
      </c>
    </row>
    <row r="541" spans="1:32" x14ac:dyDescent="0.3">
      <c r="A541">
        <v>540</v>
      </c>
      <c r="B541">
        <v>84</v>
      </c>
      <c r="E541" t="e">
        <f t="shared" si="64"/>
        <v>#N/A</v>
      </c>
      <c r="F541">
        <v>2018</v>
      </c>
      <c r="G541" t="s">
        <v>65</v>
      </c>
      <c r="H541" s="1">
        <f>VALUE(IF(G541="foreign",53,SUBSTITUTE(G541,G541,VLOOKUP(G541,[1]Key!$G$2:$H$55,2,))))</f>
        <v>11</v>
      </c>
      <c r="I541" t="s">
        <v>64</v>
      </c>
      <c r="J541">
        <f>VALUE(_xlfn.IFS(I541="foreign",53,I541="fictional",54, I541="unspecified", 55, NOT(OR(I541="foreign",I541="fictional")),SUBSTITUTE(I541,I541,VLOOKUP(I541,[1]Key!$G$2:$H$55,2,))))</f>
        <v>33</v>
      </c>
      <c r="K541">
        <f t="shared" si="65"/>
        <v>0</v>
      </c>
      <c r="L541">
        <f>VLOOKUP(H541, [1]Key!$H$2:$K$54, 2)</f>
        <v>5</v>
      </c>
      <c r="M541">
        <f>VLOOKUP(J541, [1]Key!$H$2:$K$54, 2)</f>
        <v>3</v>
      </c>
      <c r="N541">
        <f>VLOOKUP("*"&amp;G541&amp;"*",[1]Key!$N$2:$O$6,2,FALSE)</f>
        <v>3</v>
      </c>
      <c r="O541">
        <f>VLOOKUP("*"&amp;G541&amp;"*",[1]Key!$R$2:$S$11,2,FALSE)</f>
        <v>7</v>
      </c>
      <c r="P541">
        <v>2742</v>
      </c>
      <c r="Q541" s="2">
        <v>18000000</v>
      </c>
      <c r="R541" t="s">
        <v>49</v>
      </c>
      <c r="S541">
        <f>VLOOKUP(R541, [1]Key!$U$2:$V$31, 2, FALSE)</f>
        <v>7</v>
      </c>
      <c r="T541">
        <f t="shared" si="66"/>
        <v>1</v>
      </c>
      <c r="U541" t="e">
        <f>_xlfn.IFS(C541=2018, VLOOKUP(H541, '[1]State Pop'!$B$2:$G$55,6),C541=2017, VLOOKUP(H541, '[1]State Pop'!$B$2:$F$55,5),C541=2016, VLOOKUP(H541, '[1]State Pop'!$B$2:$F$55,4), C541=2015, VLOOKUP(H541, '[1]State Pop'!$B$2:$F$55,3), C541=2014, VLOOKUP(H541, '[1]State Pop'!$B$2:$F$55,2))</f>
        <v>#N/A</v>
      </c>
      <c r="V541" t="e">
        <f>_xlfn.IFS(C541=2014,_xlfn.IFS(D541=1,VLOOKUP(H541,[1]Film_Workers!$B$2:$BD$55,2,FALSE),D541=2,VLOOKUP(H541,[1]Film_Workers!$B$2:$BD$55,3,FALSE),D541=3,VLOOKUP(H541,[1]Film_Workers!$B$2:$BD$55,4,FALSE),D541=4,VLOOKUP(H541,[1]Film_Workers!$B$2:$BD$55,5,FALSE),D541=5,VLOOKUP(H541,[1]Film_Workers!$B$2:$BD$55,6,FALSE),D541=6,VLOOKUP(H541,[1]Film_Workers!$B$2:$BD$55,7,FALSE),D541=7,VLOOKUP(H541,[1]Film_Workers!$B$2:$BD$55,8,FALSE),D541=8,VLOOKUP(H541,[1]Film_Workers!$B$2:$BD$55,9,FALSE),D541=9,VLOOKUP(H541,[1]Film_Workers!$B$2:$BD$55,10,FALSE),D541=10,VLOOKUP(H541,[1]Film_Workers!$B$2:$BD$55,11,FALSE),D541=11,VLOOKUP(H541,[1]Film_Workers!$B$2:$BD$55,12,FALSE),D541=12,VLOOKUP(H541,[1]Film_Workers!$B$2:$BD$55,13,FALSE)),C541=2015,_xlfn.IFS(D541=1,VLOOKUP(H541,[1]Film_Workers!$B$2:$BD$55,14,FALSE),D541=2,VLOOKUP(H541,[1]Film_Workers!$B$2:$BD$55,15,FALSE),D541=3,VLOOKUP(H541,[1]Film_Workers!$B$2:$BD$55,16,FALSE),D541=4,VLOOKUP(H541,[1]Film_Workers!$B$2:$BD$55,17,FALSE),D541=5,VLOOKUP(H541,[1]Film_Workers!$B$2:$BD$55,18,FALSE),D541=6,VLOOKUP(H541,[1]Film_Workers!$B$2:$BD$55,19,FALSE),D541=7,VLOOKUP(H541,[1]Film_Workers!$B$2:$BD$55,20,FALSE),D541=8,VLOOKUP(H541,[1]Film_Workers!$B$2:$BD$55,21,FALSE),D541=9,VLOOKUP(H541,[1]Film_Workers!$B$2:$BD$55,22,FALSE),D541=10,VLOOKUP(H541,[1]Film_Workers!$B$2:$BD$55,23,FALSE),D541=11,VLOOKUP(H541,[1]Film_Workers!$B$2:$BD$55,24,FALSE),D541=12,VLOOKUP(H541,[1]Film_Workers!$B$2:$BD$55,25,FALSE)),C541=2016,_xlfn.IFS(D541=1,VLOOKUP(H541,[1]Film_Workers!$B$2:$BD$55,26,FALSE),D541=2,VLOOKUP(H541,[1]Film_Workers!$B$2:$BD$55,27,FALSE),D541=3,VLOOKUP(H541,[1]Film_Workers!$B$2:$BD$55,28,FALSE),D541=4,VLOOKUP(H541,[1]Film_Workers!$B$2:$BD$55,29,FALSE),D541=5,VLOOKUP(H541,[1]Film_Workers!$B$2:$BD$55,30,FALSE),D541=6,VLOOKUP(H541,[1]Film_Workers!$B$2:$BD$55,31,FALSE),D541=7,VLOOKUP(H541,[1]Film_Workers!$B$2:$BD$55,32,FALSE),D541=8,VLOOKUP(H541,[1]Film_Workers!$B$2:$BD$55,33,FALSE),D541=9,VLOOKUP(H541,[1]Film_Workers!$B$2:$BD$55,34,FALSE),D541=10,VLOOKUP(H541,[1]Film_Workers!$B$2:$BD$55,35,FALSE),D541=11,VLOOKUP(H541,[1]Film_Workers!$B$2:$BD$55,36,FALSE),D541=12,VLOOKUP(H541,[1]Film_Workers!$B$2:$BD$55,37,FALSE)),C541=2017,_xlfn.IFS(D541=1,VLOOKUP(H541,[1]Film_Workers!$B$2:$BD$55,38,FALSE),D541=2,VLOOKUP(H541,[1]Film_Workers!$B$2:$BD$55,39,FALSE),D541=3,VLOOKUP(H541,[1]Film_Workers!$B$2:$BD$55,40,FALSE),D541=4,VLOOKUP(H541,[1]Film_Workers!$B$2:$BD$55,41,FALSE),D541=5,VLOOKUP(H541,[1]Film_Workers!$B$2:$BD$55,42,FALSE),D541=6,VLOOKUP(H541,[1]Film_Workers!$B$2:$BD$55,43,FALSE),D541=7,VLOOKUP(H541,[1]Film_Workers!$B$2:$BD$55,43,FALSE),D541=8,VLOOKUP(H541,[1]Film_Workers!$B$2:$BD$55,44,FALSE),D541=9,VLOOKUP(H541,[1]Film_Workers!$B$2:$BD$55,45,FALSE),D541=10,VLOOKUP(H541,[1]Film_Workers!$B$2:$BD$55,46,FALSE),D541=11,VLOOKUP(H541,[1]Film_Workers!$B$2:$BD$55,47,FALSE),D541=12,VLOOKUP(H541,[1]Film_Workers!$B$2:$BD$55,48)),C541=2018,_xlfn.IFS(D541=1,VLOOKUP(H541,[1]Film_Workers!$B$2:$BD$55,49,FALSE),D541=2,VLOOKUP(H541,[1]Film_Workers!$B$2:$BD$55,50,FALSE),D541=3,VLOOKUP(H541,[1]Film_Workers!$B$2:$BD$55,51,FALSE),D541=4,VLOOKUP(H541,[1]Film_Workers!$B$2:$BD$55,52,FALSE),D541=5,VLOOKUP(H541,[1]Film_Workers!$B$2:$BD$55,53,FALSE),D541=6,VLOOKUP(H541,[1]Film_Workers!$B$2:$BD$55,54)))</f>
        <v>#N/A</v>
      </c>
      <c r="W541" t="e">
        <f>_xlfn.IFS(C541=2014,_xlfn.IFS(D541=1,VLOOKUP(H541,[1]Priv_Workers!$B$2:$BD$55,2,FALSE),D541=2,VLOOKUP(H541,[1]Priv_Workers!$B$2:$BD$55,3,FALSE),D541=3,VLOOKUP(H541,[1]Priv_Workers!$B$2:$BD$55,4,FALSE),D541=4,VLOOKUP(H541,[1]Priv_Workers!$B$2:$BD$55,5,FALSE),D541=5,VLOOKUP(H541,[1]Priv_Workers!$B$2:$BD$55,6,FALSE),D541=6,VLOOKUP(H541,[1]Priv_Workers!$B$2:$BD$55,7,FALSE),D541=7,VLOOKUP(H541,[1]Priv_Workers!$B$2:$BD$55,8,FALSE),D541=8,VLOOKUP(H541,[1]Priv_Workers!$B$2:$BD$55,9,FALSE),D541=9,VLOOKUP(H541,[1]Priv_Workers!$B$2:$BD$55,10,FALSE),D541=10,VLOOKUP(H541,[1]Priv_Workers!$B$2:$BD$55,11,FALSE),D541=11,VLOOKUP(H541,[1]Priv_Workers!$B$2:$BD$55,12,FALSE),D541=12,VLOOKUP(H541,[1]Priv_Workers!$B$2:$BD$55,13,FALSE)),C541=2015,_xlfn.IFS(D541=1,VLOOKUP(H541,[1]Priv_Workers!$B$2:$BD$55,14,FALSE),D541=2,VLOOKUP(H541,[1]Priv_Workers!$B$2:$BD$55,15,FALSE),D541=3,VLOOKUP(H541,[1]Priv_Workers!$B$2:$BD$55,16,FALSE),D541=4,VLOOKUP(H541,[1]Priv_Workers!$B$2:$BD$55,17,FALSE),D541=5,VLOOKUP(H541,[1]Priv_Workers!$B$2:$BD$55,18,FALSE),D541=6,VLOOKUP(H541,[1]Priv_Workers!$B$2:$BD$55,19,FALSE),D541=7,VLOOKUP(H541,[1]Priv_Workers!$B$2:$BD$55,20,FALSE),D541=8,VLOOKUP(H541,[1]Priv_Workers!$B$2:$BD$55,21,FALSE),D541=9,VLOOKUP(H541,[1]Priv_Workers!$B$2:$BD$55,22,FALSE),D541=10,VLOOKUP(H541,[1]Priv_Workers!$B$2:$BD$55,23,FALSE),D541=11,VLOOKUP(H541,[1]Priv_Workers!$B$2:$BD$55,24,FALSE),D541=12,VLOOKUP(H541,[1]Priv_Workers!$B$2:$BD$55,25,FALSE)),C541=2016,_xlfn.IFS(D541=1,VLOOKUP(H541,[1]Priv_Workers!$B$2:$BD$55,26,FALSE),D541=2,VLOOKUP(H541,[1]Priv_Workers!$B$2:$BD$55,27,FALSE),D541=3,VLOOKUP(H541,[1]Priv_Workers!$B$2:$BD$55,28,FALSE),D541=4,VLOOKUP(H541,[1]Priv_Workers!$B$2:$BD$55,29,FALSE),D541=5,VLOOKUP(H541,[1]Priv_Workers!$B$2:$BD$55,30,FALSE),D541=6,VLOOKUP(H541,[1]Priv_Workers!$B$2:$BD$55,31,FALSE),D541=7,VLOOKUP(H541,[1]Priv_Workers!$B$2:$BD$55,32,FALSE),D541=8,VLOOKUP(H541,[1]Priv_Workers!$B$2:$BD$55,33,FALSE),D541=9,VLOOKUP(H541,[1]Priv_Workers!$B$2:$BD$55,34,FALSE),D541=10,VLOOKUP(H541,[1]Priv_Workers!$B$2:$BD$55,35,FALSE),D541=11,VLOOKUP(H541,[1]Priv_Workers!$B$2:$BD$55,36,FALSE),D541=12,VLOOKUP(H541,[1]Priv_Workers!$B$2:$BD$55,37,FALSE)),C541=2017,_xlfn.IFS(D541=1,VLOOKUP(H541,[1]Priv_Workers!$B$2:$BD$55,38,FALSE),D541=2,VLOOKUP(H541,[1]Priv_Workers!$B$2:$BD$55,39,FALSE),D541=3,VLOOKUP(H541,[1]Priv_Workers!$B$2:$BD$55,40,FALSE),D541=4,VLOOKUP(H541,[1]Priv_Workers!$B$2:$BD$55,41,FALSE),D541=5,VLOOKUP(H541,[1]Priv_Workers!$B$2:$BD$55,42,FALSE),D541=6,VLOOKUP(H541,[1]Priv_Workers!$B$2:$BD$55,43,FALSE),D541=7,VLOOKUP(H541,[1]Priv_Workers!$B$2:$BD$55,43,FALSE),D541=8,VLOOKUP(H541,[1]Priv_Workers!$B$2:$BD$55,44,FALSE),D541=9,VLOOKUP(H541,[1]Priv_Workers!$B$2:$BD$55,45,FALSE),D541=10,VLOOKUP(H541,[1]Priv_Workers!$B$2:$BD$55,46,FALSE),D541=11,VLOOKUP(H541,[1]Priv_Workers!$B$2:$BD$55,47,FALSE),D541=12,VLOOKUP(H541,[1]Priv_Workers!$B$2:$BD$55,48)),C541=2018,_xlfn.IFS(D541=1,VLOOKUP(H541,[1]Priv_Workers!$B$2:$BD$55,49,FALSE),D541=2,VLOOKUP(H541,[1]Priv_Workers!$B$2:$BD$55,50,FALSE),D541=3,VLOOKUP(H541,[1]Priv_Workers!$B$2:$BD$55,51,FALSE),D541=4,VLOOKUP(H541,[1]Priv_Workers!$B$2:$BD$55,52,FALSE),D541=5,VLOOKUP(H541,[1]Priv_Workers!$B$2:$BD$55,53,FALSE),D541=6,VLOOKUP(H541,[1]Priv_Workers!$B$2:$BD$55,54)))</f>
        <v>#N/A</v>
      </c>
      <c r="X541" s="3" t="e">
        <f t="shared" si="67"/>
        <v>#N/A</v>
      </c>
      <c r="Y541" s="2" t="e">
        <f>_xlfn.IFS(C541=2014, _xlfn.IFS(E541=1, VLOOKUP(H541, [1]Wage_Info!$B$2:$AH$55, 2, FALSE), E541=2, VLOOKUP(H541, [1]Wage_Info!$B$2:$AH$55, 3, FALSE), E541=3, VLOOKUP(H541, [1]Wage_Info!$B$2:$AH$55, 4, FALSE), E541=4, VLOOKUP(H541, [1]Wage_Info!$B$2:$AH$55, 5, FALSE)), C541=2015, _xlfn.IFS(E541=1, VLOOKUP(H541, [1]Wage_Info!$B$2:$AH$55, 6, FALSE), E541=2, VLOOKUP(H541, [1]Wage_Info!$B$2:$AH$55, 7, FALSE), E541=3, VLOOKUP(H541, [1]Wage_Info!$B$2:$AH$55, 8, FALSE), E541=4, VLOOKUP(H541, [1]Wage_Info!$B$2:$AH$55, 9, FALSE)), C541=2016, _xlfn.IFS(E541=1, VLOOKUP(H541, [1]Wage_Info!$B$2:$AH$55, 10, FALSE), E541=2, VLOOKUP(H541, [1]Wage_Info!$B$2:$AH$55, 11, FALSE), E541=3, VLOOKUP(H541, [1]Wage_Info!$B$2:$AH$55, 12, FALSE), E541=4, VLOOKUP(H541, [1]Wage_Info!$B$2:$AH$55, 13, FALSE)), C541=2017, _xlfn.IFS(E541=1, VLOOKUP(H541, [1]Wage_Info!$B$2:$AH$55, 14, FALSE), E541=2, VLOOKUP(H541, [1]Wage_Info!$B$2:$AH$55, 15, FALSE), E541=3, VLOOKUP(H541, [1]Wage_Info!$B$2:$AH$55, 16, FALSE), E541=4, VLOOKUP(H541, [1]Wage_Info!$B$2:$AH$55, 17, FALSE)), C541 = 2018, _xlfn.IFS(E541=1, VLOOKUP(H541, [1]Wage_Info!$B$2:$AH$55, 18, FALSE), E541=3, VLOOKUP(H541, [1]Wage_Info!$B$2:$AH$55, 19, FALSE)))</f>
        <v>#N/A</v>
      </c>
      <c r="Z541" s="2" t="e">
        <f>_xlfn.IFS(C541=2014, _xlfn.IFS(E541=1, VLOOKUP(H541, [1]Wage_Info!$B$2:$AL$55, 20, FALSE), E541=2, VLOOKUP(H541, [1]Wage_Info!$B$2:$AL$55, 21, FALSE), E541=3, VLOOKUP(H541, [1]Wage_Info!$B$2:$AL$55, 22, FALSE), E541=4, VLOOKUP(H541, [1]Wage_Info!$B$2:$AL$55, 23, FALSE)), C541=2015, _xlfn.IFS(E541=1, VLOOKUP(H541, [1]Wage_Info!$B$2:$AL$55, 24, FALSE), E541=2, VLOOKUP(H541, [1]Wage_Info!$B$2:$AL$55, 25, FALSE), E541=3, VLOOKUP(H541, [1]Wage_Info!$B$2:$AL$55, 26, FALSE), E541=4, VLOOKUP(H541, [1]Wage_Info!$B$2:$AL$55, 27, FALSE)), C541=2016, _xlfn.IFS(E541=1, VLOOKUP(H541, [1]Wage_Info!$B$2:$AL$55, 28, FALSE), E541=2, VLOOKUP(H541, [1]Wage_Info!$B$2:$AL$55, 29, FALSE), E541=3, VLOOKUP(H541, [1]Wage_Info!$B$2:$AL$55, 30, FALSE), E541=4, VLOOKUP(H541, [1]Wage_Info!$B$2:$AL$55, 31, FALSE)), C541=2017, _xlfn.IFS(E541=1, VLOOKUP(H541, [1]Wage_Info!$B$2:$AL$55, 32, FALSE), E541=2, VLOOKUP(H541, [1]Wage_Info!$B$2:$AL$55, 33, FALSE), E541=3, VLOOKUP(H541, [1]Wage_Info!$B$2:$AL$55, 34, FALSE), E541=4, VLOOKUP(H541, [1]Wage_Info!$B$2:$AL$55, 35, FALSE)), C541 = 2018, _xlfn.IFS(E541=1, VLOOKUP(H541, [1]Wage_Info!$B$2:$AL$55, 36, FALSE), E541=2, VLOOKUP(H541, [1]Wage_Info!$B$2:$AL$55, 37, FALSE)))</f>
        <v>#N/A</v>
      </c>
      <c r="AA541" s="4" t="e">
        <f t="shared" si="68"/>
        <v>#N/A</v>
      </c>
      <c r="AB541">
        <f>[1]Key!C541</f>
        <v>1</v>
      </c>
      <c r="AC541">
        <f t="shared" si="69"/>
        <v>0</v>
      </c>
      <c r="AD541">
        <f t="shared" si="70"/>
        <v>0</v>
      </c>
      <c r="AE541">
        <f t="shared" si="71"/>
        <v>0</v>
      </c>
      <c r="AF541">
        <f>[1]Key!D541</f>
        <v>0</v>
      </c>
    </row>
    <row r="542" spans="1:32" x14ac:dyDescent="0.3">
      <c r="A542">
        <v>541</v>
      </c>
      <c r="B542">
        <v>85</v>
      </c>
      <c r="C542">
        <v>2016</v>
      </c>
      <c r="D542">
        <v>7</v>
      </c>
      <c r="E542">
        <f t="shared" si="64"/>
        <v>3</v>
      </c>
      <c r="F542">
        <v>2018</v>
      </c>
      <c r="G542" t="s">
        <v>32</v>
      </c>
      <c r="H542" s="1">
        <f>VALUE(IF(G542="foreign",53,SUBSTITUTE(G542,G542,VLOOKUP(G542,[1]Key!$G$2:$H$55,2,))))</f>
        <v>53</v>
      </c>
      <c r="I542" t="s">
        <v>32</v>
      </c>
      <c r="J542">
        <f>VALUE(_xlfn.IFS(I542="foreign",53,I542="fictional",54, I542="unspecified", 55, NOT(OR(I542="foreign",I542="fictional")),SUBSTITUTE(I542,I542,VLOOKUP(I542,[1]Key!$G$2:$H$55,2,))))</f>
        <v>53</v>
      </c>
      <c r="K542">
        <f t="shared" si="65"/>
        <v>1</v>
      </c>
      <c r="L542">
        <f>VLOOKUP(H542, [1]Key!$H$2:$K$54, 2)</f>
        <v>0</v>
      </c>
      <c r="M542">
        <f>VLOOKUP(J542, [1]Key!$H$2:$K$54, 2)</f>
        <v>0</v>
      </c>
      <c r="N542">
        <f>VLOOKUP("*"&amp;G542&amp;"*",[1]Key!$N$2:$O$6,2,FALSE)</f>
        <v>0</v>
      </c>
      <c r="O542">
        <f>VLOOKUP("*"&amp;G542&amp;"*",[1]Key!$R$2:$S$11,2,FALSE)</f>
        <v>0</v>
      </c>
      <c r="P542">
        <v>2728</v>
      </c>
      <c r="Q542" s="2">
        <v>40000000</v>
      </c>
      <c r="R542" t="s">
        <v>49</v>
      </c>
      <c r="S542">
        <f>VLOOKUP(R542, [1]Key!$U$2:$V$31, 2, FALSE)</f>
        <v>7</v>
      </c>
      <c r="T542">
        <f t="shared" si="66"/>
        <v>1</v>
      </c>
      <c r="U542">
        <f>_xlfn.IFS(C542=2018, VLOOKUP(H542, '[1]State Pop'!$B$2:$G$55,6),C542=2017, VLOOKUP(H542, '[1]State Pop'!$B$2:$F$55,5),C542=2016, VLOOKUP(H542, '[1]State Pop'!$B$2:$F$55,4), C542=2015, VLOOKUP(H542, '[1]State Pop'!$B$2:$F$55,3), C542=2014, VLOOKUP(H542, '[1]State Pop'!$B$2:$F$55,2))</f>
        <v>0</v>
      </c>
      <c r="V542">
        <f>_xlfn.IFS(C542=2014,_xlfn.IFS(D542=1,VLOOKUP(H542,[1]Film_Workers!$B$2:$BD$55,2,FALSE),D542=2,VLOOKUP(H542,[1]Film_Workers!$B$2:$BD$55,3,FALSE),D542=3,VLOOKUP(H542,[1]Film_Workers!$B$2:$BD$55,4,FALSE),D542=4,VLOOKUP(H542,[1]Film_Workers!$B$2:$BD$55,5,FALSE),D542=5,VLOOKUP(H542,[1]Film_Workers!$B$2:$BD$55,6,FALSE),D542=6,VLOOKUP(H542,[1]Film_Workers!$B$2:$BD$55,7,FALSE),D542=7,VLOOKUP(H542,[1]Film_Workers!$B$2:$BD$55,8,FALSE),D542=8,VLOOKUP(H542,[1]Film_Workers!$B$2:$BD$55,9,FALSE),D542=9,VLOOKUP(H542,[1]Film_Workers!$B$2:$BD$55,10,FALSE),D542=10,VLOOKUP(H542,[1]Film_Workers!$B$2:$BD$55,11,FALSE),D542=11,VLOOKUP(H542,[1]Film_Workers!$B$2:$BD$55,12,FALSE),D542=12,VLOOKUP(H542,[1]Film_Workers!$B$2:$BD$55,13,FALSE)),C542=2015,_xlfn.IFS(D542=1,VLOOKUP(H542,[1]Film_Workers!$B$2:$BD$55,14,FALSE),D542=2,VLOOKUP(H542,[1]Film_Workers!$B$2:$BD$55,15,FALSE),D542=3,VLOOKUP(H542,[1]Film_Workers!$B$2:$BD$55,16,FALSE),D542=4,VLOOKUP(H542,[1]Film_Workers!$B$2:$BD$55,17,FALSE),D542=5,VLOOKUP(H542,[1]Film_Workers!$B$2:$BD$55,18,FALSE),D542=6,VLOOKUP(H542,[1]Film_Workers!$B$2:$BD$55,19,FALSE),D542=7,VLOOKUP(H542,[1]Film_Workers!$B$2:$BD$55,20,FALSE),D542=8,VLOOKUP(H542,[1]Film_Workers!$B$2:$BD$55,21,FALSE),D542=9,VLOOKUP(H542,[1]Film_Workers!$B$2:$BD$55,22,FALSE),D542=10,VLOOKUP(H542,[1]Film_Workers!$B$2:$BD$55,23,FALSE),D542=11,VLOOKUP(H542,[1]Film_Workers!$B$2:$BD$55,24,FALSE),D542=12,VLOOKUP(H542,[1]Film_Workers!$B$2:$BD$55,25,FALSE)),C542=2016,_xlfn.IFS(D542=1,VLOOKUP(H542,[1]Film_Workers!$B$2:$BD$55,26,FALSE),D542=2,VLOOKUP(H542,[1]Film_Workers!$B$2:$BD$55,27,FALSE),D542=3,VLOOKUP(H542,[1]Film_Workers!$B$2:$BD$55,28,FALSE),D542=4,VLOOKUP(H542,[1]Film_Workers!$B$2:$BD$55,29,FALSE),D542=5,VLOOKUP(H542,[1]Film_Workers!$B$2:$BD$55,30,FALSE),D542=6,VLOOKUP(H542,[1]Film_Workers!$B$2:$BD$55,31,FALSE),D542=7,VLOOKUP(H542,[1]Film_Workers!$B$2:$BD$55,32,FALSE),D542=8,VLOOKUP(H542,[1]Film_Workers!$B$2:$BD$55,33,FALSE),D542=9,VLOOKUP(H542,[1]Film_Workers!$B$2:$BD$55,34,FALSE),D542=10,VLOOKUP(H542,[1]Film_Workers!$B$2:$BD$55,35,FALSE),D542=11,VLOOKUP(H542,[1]Film_Workers!$B$2:$BD$55,36,FALSE),D542=12,VLOOKUP(H542,[1]Film_Workers!$B$2:$BD$55,37,FALSE)),C542=2017,_xlfn.IFS(D542=1,VLOOKUP(H542,[1]Film_Workers!$B$2:$BD$55,38,FALSE),D542=2,VLOOKUP(H542,[1]Film_Workers!$B$2:$BD$55,39,FALSE),D542=3,VLOOKUP(H542,[1]Film_Workers!$B$2:$BD$55,40,FALSE),D542=4,VLOOKUP(H542,[1]Film_Workers!$B$2:$BD$55,41,FALSE),D542=5,VLOOKUP(H542,[1]Film_Workers!$B$2:$BD$55,42,FALSE),D542=6,VLOOKUP(H542,[1]Film_Workers!$B$2:$BD$55,43,FALSE),D542=7,VLOOKUP(H542,[1]Film_Workers!$B$2:$BD$55,43,FALSE),D542=8,VLOOKUP(H542,[1]Film_Workers!$B$2:$BD$55,44,FALSE),D542=9,VLOOKUP(H542,[1]Film_Workers!$B$2:$BD$55,45,FALSE),D542=10,VLOOKUP(H542,[1]Film_Workers!$B$2:$BD$55,46,FALSE),D542=11,VLOOKUP(H542,[1]Film_Workers!$B$2:$BD$55,47,FALSE),D542=12,VLOOKUP(H542,[1]Film_Workers!$B$2:$BD$55,48)),C542=2018,_xlfn.IFS(D542=1,VLOOKUP(H542,[1]Film_Workers!$B$2:$BD$55,49,FALSE),D542=2,VLOOKUP(H542,[1]Film_Workers!$B$2:$BD$55,50,FALSE),D542=3,VLOOKUP(H542,[1]Film_Workers!$B$2:$BD$55,51,FALSE),D542=4,VLOOKUP(H542,[1]Film_Workers!$B$2:$BD$55,52,FALSE),D542=5,VLOOKUP(H542,[1]Film_Workers!$B$2:$BD$55,53,FALSE),D542=6,VLOOKUP(H542,[1]Film_Workers!$B$2:$BD$55,54)))</f>
        <v>0</v>
      </c>
      <c r="W542">
        <f>_xlfn.IFS(C542=2014,_xlfn.IFS(D542=1,VLOOKUP(H542,[1]Priv_Workers!$B$2:$BD$55,2,FALSE),D542=2,VLOOKUP(H542,[1]Priv_Workers!$B$2:$BD$55,3,FALSE),D542=3,VLOOKUP(H542,[1]Priv_Workers!$B$2:$BD$55,4,FALSE),D542=4,VLOOKUP(H542,[1]Priv_Workers!$B$2:$BD$55,5,FALSE),D542=5,VLOOKUP(H542,[1]Priv_Workers!$B$2:$BD$55,6,FALSE),D542=6,VLOOKUP(H542,[1]Priv_Workers!$B$2:$BD$55,7,FALSE),D542=7,VLOOKUP(H542,[1]Priv_Workers!$B$2:$BD$55,8,FALSE),D542=8,VLOOKUP(H542,[1]Priv_Workers!$B$2:$BD$55,9,FALSE),D542=9,VLOOKUP(H542,[1]Priv_Workers!$B$2:$BD$55,10,FALSE),D542=10,VLOOKUP(H542,[1]Priv_Workers!$B$2:$BD$55,11,FALSE),D542=11,VLOOKUP(H542,[1]Priv_Workers!$B$2:$BD$55,12,FALSE),D542=12,VLOOKUP(H542,[1]Priv_Workers!$B$2:$BD$55,13,FALSE)),C542=2015,_xlfn.IFS(D542=1,VLOOKUP(H542,[1]Priv_Workers!$B$2:$BD$55,14,FALSE),D542=2,VLOOKUP(H542,[1]Priv_Workers!$B$2:$BD$55,15,FALSE),D542=3,VLOOKUP(H542,[1]Priv_Workers!$B$2:$BD$55,16,FALSE),D542=4,VLOOKUP(H542,[1]Priv_Workers!$B$2:$BD$55,17,FALSE),D542=5,VLOOKUP(H542,[1]Priv_Workers!$B$2:$BD$55,18,FALSE),D542=6,VLOOKUP(H542,[1]Priv_Workers!$B$2:$BD$55,19,FALSE),D542=7,VLOOKUP(H542,[1]Priv_Workers!$B$2:$BD$55,20,FALSE),D542=8,VLOOKUP(H542,[1]Priv_Workers!$B$2:$BD$55,21,FALSE),D542=9,VLOOKUP(H542,[1]Priv_Workers!$B$2:$BD$55,22,FALSE),D542=10,VLOOKUP(H542,[1]Priv_Workers!$B$2:$BD$55,23,FALSE),D542=11,VLOOKUP(H542,[1]Priv_Workers!$B$2:$BD$55,24,FALSE),D542=12,VLOOKUP(H542,[1]Priv_Workers!$B$2:$BD$55,25,FALSE)),C542=2016,_xlfn.IFS(D542=1,VLOOKUP(H542,[1]Priv_Workers!$B$2:$BD$55,26,FALSE),D542=2,VLOOKUP(H542,[1]Priv_Workers!$B$2:$BD$55,27,FALSE),D542=3,VLOOKUP(H542,[1]Priv_Workers!$B$2:$BD$55,28,FALSE),D542=4,VLOOKUP(H542,[1]Priv_Workers!$B$2:$BD$55,29,FALSE),D542=5,VLOOKUP(H542,[1]Priv_Workers!$B$2:$BD$55,30,FALSE),D542=6,VLOOKUP(H542,[1]Priv_Workers!$B$2:$BD$55,31,FALSE),D542=7,VLOOKUP(H542,[1]Priv_Workers!$B$2:$BD$55,32,FALSE),D542=8,VLOOKUP(H542,[1]Priv_Workers!$B$2:$BD$55,33,FALSE),D542=9,VLOOKUP(H542,[1]Priv_Workers!$B$2:$BD$55,34,FALSE),D542=10,VLOOKUP(H542,[1]Priv_Workers!$B$2:$BD$55,35,FALSE),D542=11,VLOOKUP(H542,[1]Priv_Workers!$B$2:$BD$55,36,FALSE),D542=12,VLOOKUP(H542,[1]Priv_Workers!$B$2:$BD$55,37,FALSE)),C542=2017,_xlfn.IFS(D542=1,VLOOKUP(H542,[1]Priv_Workers!$B$2:$BD$55,38,FALSE),D542=2,VLOOKUP(H542,[1]Priv_Workers!$B$2:$BD$55,39,FALSE),D542=3,VLOOKUP(H542,[1]Priv_Workers!$B$2:$BD$55,40,FALSE),D542=4,VLOOKUP(H542,[1]Priv_Workers!$B$2:$BD$55,41,FALSE),D542=5,VLOOKUP(H542,[1]Priv_Workers!$B$2:$BD$55,42,FALSE),D542=6,VLOOKUP(H542,[1]Priv_Workers!$B$2:$BD$55,43,FALSE),D542=7,VLOOKUP(H542,[1]Priv_Workers!$B$2:$BD$55,43,FALSE),D542=8,VLOOKUP(H542,[1]Priv_Workers!$B$2:$BD$55,44,FALSE),D542=9,VLOOKUP(H542,[1]Priv_Workers!$B$2:$BD$55,45,FALSE),D542=10,VLOOKUP(H542,[1]Priv_Workers!$B$2:$BD$55,46,FALSE),D542=11,VLOOKUP(H542,[1]Priv_Workers!$B$2:$BD$55,47,FALSE),D542=12,VLOOKUP(H542,[1]Priv_Workers!$B$2:$BD$55,48)),C542=2018,_xlfn.IFS(D542=1,VLOOKUP(H542,[1]Priv_Workers!$B$2:$BD$55,49,FALSE),D542=2,VLOOKUP(H542,[1]Priv_Workers!$B$2:$BD$55,50,FALSE),D542=3,VLOOKUP(H542,[1]Priv_Workers!$B$2:$BD$55,51,FALSE),D542=4,VLOOKUP(H542,[1]Priv_Workers!$B$2:$BD$55,52,FALSE),D542=5,VLOOKUP(H542,[1]Priv_Workers!$B$2:$BD$55,53,FALSE),D542=6,VLOOKUP(H542,[1]Priv_Workers!$B$2:$BD$55,54)))</f>
        <v>0</v>
      </c>
      <c r="X542" s="3" t="e">
        <f t="shared" si="67"/>
        <v>#DIV/0!</v>
      </c>
      <c r="Y542" s="2">
        <f>_xlfn.IFS(C542=2014, _xlfn.IFS(E542=1, VLOOKUP(H542, [1]Wage_Info!$B$2:$AH$55, 2, FALSE), E542=2, VLOOKUP(H542, [1]Wage_Info!$B$2:$AH$55, 3, FALSE), E542=3, VLOOKUP(H542, [1]Wage_Info!$B$2:$AH$55, 4, FALSE), E542=4, VLOOKUP(H542, [1]Wage_Info!$B$2:$AH$55, 5, FALSE)), C542=2015, _xlfn.IFS(E542=1, VLOOKUP(H542, [1]Wage_Info!$B$2:$AH$55, 6, FALSE), E542=2, VLOOKUP(H542, [1]Wage_Info!$B$2:$AH$55, 7, FALSE), E542=3, VLOOKUP(H542, [1]Wage_Info!$B$2:$AH$55, 8, FALSE), E542=4, VLOOKUP(H542, [1]Wage_Info!$B$2:$AH$55, 9, FALSE)), C542=2016, _xlfn.IFS(E542=1, VLOOKUP(H542, [1]Wage_Info!$B$2:$AH$55, 10, FALSE), E542=2, VLOOKUP(H542, [1]Wage_Info!$B$2:$AH$55, 11, FALSE), E542=3, VLOOKUP(H542, [1]Wage_Info!$B$2:$AH$55, 12, FALSE), E542=4, VLOOKUP(H542, [1]Wage_Info!$B$2:$AH$55, 13, FALSE)), C542=2017, _xlfn.IFS(E542=1, VLOOKUP(H542, [1]Wage_Info!$B$2:$AH$55, 14, FALSE), E542=2, VLOOKUP(H542, [1]Wage_Info!$B$2:$AH$55, 15, FALSE), E542=3, VLOOKUP(H542, [1]Wage_Info!$B$2:$AH$55, 16, FALSE), E542=4, VLOOKUP(H542, [1]Wage_Info!$B$2:$AH$55, 17, FALSE)), C542 = 2018, _xlfn.IFS(E542=1, VLOOKUP(H542, [1]Wage_Info!$B$2:$AH$55, 18, FALSE), E542=3, VLOOKUP(H542, [1]Wage_Info!$B$2:$AH$55, 19, FALSE)))</f>
        <v>0</v>
      </c>
      <c r="Z542" s="2">
        <f>_xlfn.IFS(C542=2014, _xlfn.IFS(E542=1, VLOOKUP(H542, [1]Wage_Info!$B$2:$AL$55, 20, FALSE), E542=2, VLOOKUP(H542, [1]Wage_Info!$B$2:$AL$55, 21, FALSE), E542=3, VLOOKUP(H542, [1]Wage_Info!$B$2:$AL$55, 22, FALSE), E542=4, VLOOKUP(H542, [1]Wage_Info!$B$2:$AL$55, 23, FALSE)), C542=2015, _xlfn.IFS(E542=1, VLOOKUP(H542, [1]Wage_Info!$B$2:$AL$55, 24, FALSE), E542=2, VLOOKUP(H542, [1]Wage_Info!$B$2:$AL$55, 25, FALSE), E542=3, VLOOKUP(H542, [1]Wage_Info!$B$2:$AL$55, 26, FALSE), E542=4, VLOOKUP(H542, [1]Wage_Info!$B$2:$AL$55, 27, FALSE)), C542=2016, _xlfn.IFS(E542=1, VLOOKUP(H542, [1]Wage_Info!$B$2:$AL$55, 28, FALSE), E542=2, VLOOKUP(H542, [1]Wage_Info!$B$2:$AL$55, 29, FALSE), E542=3, VLOOKUP(H542, [1]Wage_Info!$B$2:$AL$55, 30, FALSE), E542=4, VLOOKUP(H542, [1]Wage_Info!$B$2:$AL$55, 31, FALSE)), C542=2017, _xlfn.IFS(E542=1, VLOOKUP(H542, [1]Wage_Info!$B$2:$AL$55, 32, FALSE), E542=2, VLOOKUP(H542, [1]Wage_Info!$B$2:$AL$55, 33, FALSE), E542=3, VLOOKUP(H542, [1]Wage_Info!$B$2:$AL$55, 34, FALSE), E542=4, VLOOKUP(H542, [1]Wage_Info!$B$2:$AL$55, 35, FALSE)), C542 = 2018, _xlfn.IFS(E542=1, VLOOKUP(H542, [1]Wage_Info!$B$2:$AL$55, 36, FALSE), E542=2, VLOOKUP(H542, [1]Wage_Info!$B$2:$AL$55, 37, FALSE)))</f>
        <v>0</v>
      </c>
      <c r="AA542" s="4" t="e">
        <f t="shared" si="68"/>
        <v>#DIV/0!</v>
      </c>
      <c r="AB542">
        <f>[1]Key!C542</f>
        <v>1</v>
      </c>
      <c r="AC542">
        <f t="shared" si="69"/>
        <v>0</v>
      </c>
      <c r="AD542">
        <f t="shared" si="70"/>
        <v>0</v>
      </c>
      <c r="AE542">
        <f t="shared" si="71"/>
        <v>0</v>
      </c>
      <c r="AF542">
        <f>[1]Key!D542</f>
        <v>0</v>
      </c>
    </row>
    <row r="543" spans="1:32" x14ac:dyDescent="0.3">
      <c r="A543">
        <v>542</v>
      </c>
      <c r="B543">
        <v>86</v>
      </c>
      <c r="C543">
        <v>2017</v>
      </c>
      <c r="D543">
        <v>12</v>
      </c>
      <c r="E543">
        <f t="shared" si="64"/>
        <v>4</v>
      </c>
      <c r="F543">
        <v>2018</v>
      </c>
      <c r="G543" t="s">
        <v>75</v>
      </c>
      <c r="H543" s="1">
        <f>VALUE(IF(G543="foreign",53,SUBSTITUTE(G543,G543,VLOOKUP(G543,[1]Key!$G$2:$H$55,2,))))</f>
        <v>19</v>
      </c>
      <c r="I543" t="s">
        <v>119</v>
      </c>
      <c r="J543">
        <f>VALUE(_xlfn.IFS(I543="foreign",53,I543="fictional",54, I543="unspecified", 55, NOT(OR(I543="foreign",I543="fictional")),SUBSTITUTE(I543,I543,VLOOKUP(I543,[1]Key!$G$2:$H$55,2,))))</f>
        <v>1</v>
      </c>
      <c r="K543">
        <f t="shared" si="65"/>
        <v>0</v>
      </c>
      <c r="L543">
        <f>VLOOKUP(H543, [1]Key!$H$2:$K$54, 2)</f>
        <v>4</v>
      </c>
      <c r="M543">
        <f>VLOOKUP(J543, [1]Key!$H$2:$K$54, 2)</f>
        <v>3</v>
      </c>
      <c r="N543">
        <f>VLOOKUP("*"&amp;G543&amp;"*",[1]Key!$N$2:$O$6,2,FALSE)</f>
        <v>3</v>
      </c>
      <c r="O543">
        <f>VLOOKUP("*"&amp;G543&amp;"*",[1]Key!$R$2:$S$11,2,FALSE)</f>
        <v>9</v>
      </c>
      <c r="P543">
        <v>2648</v>
      </c>
      <c r="Q543" s="2">
        <v>23000000</v>
      </c>
      <c r="R543" t="s">
        <v>33</v>
      </c>
      <c r="S543">
        <f>VLOOKUP(R543, [1]Key!$U$2:$V$31, 2, FALSE)</f>
        <v>1</v>
      </c>
      <c r="T543">
        <f t="shared" si="66"/>
        <v>0</v>
      </c>
      <c r="U543">
        <f>_xlfn.IFS(C543=2018, VLOOKUP(H543, '[1]State Pop'!$B$2:$G$55,6),C543=2017, VLOOKUP(H543, '[1]State Pop'!$B$2:$F$55,5),C543=2016, VLOOKUP(H543, '[1]State Pop'!$B$2:$F$55,4), C543=2015, VLOOKUP(H543, '[1]State Pop'!$B$2:$F$55,3), C543=2014, VLOOKUP(H543, '[1]State Pop'!$B$2:$F$55,2))</f>
        <v>4684333</v>
      </c>
      <c r="V543">
        <f>_xlfn.IFS(C543=2014,_xlfn.IFS(D543=1,VLOOKUP(H543,[1]Film_Workers!$B$2:$BD$55,2,FALSE),D543=2,VLOOKUP(H543,[1]Film_Workers!$B$2:$BD$55,3,FALSE),D543=3,VLOOKUP(H543,[1]Film_Workers!$B$2:$BD$55,4,FALSE),D543=4,VLOOKUP(H543,[1]Film_Workers!$B$2:$BD$55,5,FALSE),D543=5,VLOOKUP(H543,[1]Film_Workers!$B$2:$BD$55,6,FALSE),D543=6,VLOOKUP(H543,[1]Film_Workers!$B$2:$BD$55,7,FALSE),D543=7,VLOOKUP(H543,[1]Film_Workers!$B$2:$BD$55,8,FALSE),D543=8,VLOOKUP(H543,[1]Film_Workers!$B$2:$BD$55,9,FALSE),D543=9,VLOOKUP(H543,[1]Film_Workers!$B$2:$BD$55,10,FALSE),D543=10,VLOOKUP(H543,[1]Film_Workers!$B$2:$BD$55,11,FALSE),D543=11,VLOOKUP(H543,[1]Film_Workers!$B$2:$BD$55,12,FALSE),D543=12,VLOOKUP(H543,[1]Film_Workers!$B$2:$BD$55,13,FALSE)),C543=2015,_xlfn.IFS(D543=1,VLOOKUP(H543,[1]Film_Workers!$B$2:$BD$55,14,FALSE),D543=2,VLOOKUP(H543,[1]Film_Workers!$B$2:$BD$55,15,FALSE),D543=3,VLOOKUP(H543,[1]Film_Workers!$B$2:$BD$55,16,FALSE),D543=4,VLOOKUP(H543,[1]Film_Workers!$B$2:$BD$55,17,FALSE),D543=5,VLOOKUP(H543,[1]Film_Workers!$B$2:$BD$55,18,FALSE),D543=6,VLOOKUP(H543,[1]Film_Workers!$B$2:$BD$55,19,FALSE),D543=7,VLOOKUP(H543,[1]Film_Workers!$B$2:$BD$55,20,FALSE),D543=8,VLOOKUP(H543,[1]Film_Workers!$B$2:$BD$55,21,FALSE),D543=9,VLOOKUP(H543,[1]Film_Workers!$B$2:$BD$55,22,FALSE),D543=10,VLOOKUP(H543,[1]Film_Workers!$B$2:$BD$55,23,FALSE),D543=11,VLOOKUP(H543,[1]Film_Workers!$B$2:$BD$55,24,FALSE),D543=12,VLOOKUP(H543,[1]Film_Workers!$B$2:$BD$55,25,FALSE)),C543=2016,_xlfn.IFS(D543=1,VLOOKUP(H543,[1]Film_Workers!$B$2:$BD$55,26,FALSE),D543=2,VLOOKUP(H543,[1]Film_Workers!$B$2:$BD$55,27,FALSE),D543=3,VLOOKUP(H543,[1]Film_Workers!$B$2:$BD$55,28,FALSE),D543=4,VLOOKUP(H543,[1]Film_Workers!$B$2:$BD$55,29,FALSE),D543=5,VLOOKUP(H543,[1]Film_Workers!$B$2:$BD$55,30,FALSE),D543=6,VLOOKUP(H543,[1]Film_Workers!$B$2:$BD$55,31,FALSE),D543=7,VLOOKUP(H543,[1]Film_Workers!$B$2:$BD$55,32,FALSE),D543=8,VLOOKUP(H543,[1]Film_Workers!$B$2:$BD$55,33,FALSE),D543=9,VLOOKUP(H543,[1]Film_Workers!$B$2:$BD$55,34,FALSE),D543=10,VLOOKUP(H543,[1]Film_Workers!$B$2:$BD$55,35,FALSE),D543=11,VLOOKUP(H543,[1]Film_Workers!$B$2:$BD$55,36,FALSE),D543=12,VLOOKUP(H543,[1]Film_Workers!$B$2:$BD$55,37,FALSE)),C543=2017,_xlfn.IFS(D543=1,VLOOKUP(H543,[1]Film_Workers!$B$2:$BD$55,38,FALSE),D543=2,VLOOKUP(H543,[1]Film_Workers!$B$2:$BD$55,39,FALSE),D543=3,VLOOKUP(H543,[1]Film_Workers!$B$2:$BD$55,40,FALSE),D543=4,VLOOKUP(H543,[1]Film_Workers!$B$2:$BD$55,41,FALSE),D543=5,VLOOKUP(H543,[1]Film_Workers!$B$2:$BD$55,42,FALSE),D543=6,VLOOKUP(H543,[1]Film_Workers!$B$2:$BD$55,43,FALSE),D543=7,VLOOKUP(H543,[1]Film_Workers!$B$2:$BD$55,43,FALSE),D543=8,VLOOKUP(H543,[1]Film_Workers!$B$2:$BD$55,44,FALSE),D543=9,VLOOKUP(H543,[1]Film_Workers!$B$2:$BD$55,45,FALSE),D543=10,VLOOKUP(H543,[1]Film_Workers!$B$2:$BD$55,46,FALSE),D543=11,VLOOKUP(H543,[1]Film_Workers!$B$2:$BD$55,47,FALSE),D543=12,VLOOKUP(H543,[1]Film_Workers!$B$2:$BD$55,48)),C543=2018,_xlfn.IFS(D543=1,VLOOKUP(H543,[1]Film_Workers!$B$2:$BD$55,49,FALSE),D543=2,VLOOKUP(H543,[1]Film_Workers!$B$2:$BD$55,50,FALSE),D543=3,VLOOKUP(H543,[1]Film_Workers!$B$2:$BD$55,51,FALSE),D543=4,VLOOKUP(H543,[1]Film_Workers!$B$2:$BD$55,52,FALSE),D543=5,VLOOKUP(H543,[1]Film_Workers!$B$2:$BD$55,53,FALSE),D543=6,VLOOKUP(H543,[1]Film_Workers!$B$2:$BD$55,54)))</f>
        <v>3171</v>
      </c>
      <c r="W543">
        <f>_xlfn.IFS(C543=2014,_xlfn.IFS(D543=1,VLOOKUP(H543,[1]Priv_Workers!$B$2:$BD$55,2,FALSE),D543=2,VLOOKUP(H543,[1]Priv_Workers!$B$2:$BD$55,3,FALSE),D543=3,VLOOKUP(H543,[1]Priv_Workers!$B$2:$BD$55,4,FALSE),D543=4,VLOOKUP(H543,[1]Priv_Workers!$B$2:$BD$55,5,FALSE),D543=5,VLOOKUP(H543,[1]Priv_Workers!$B$2:$BD$55,6,FALSE),D543=6,VLOOKUP(H543,[1]Priv_Workers!$B$2:$BD$55,7,FALSE),D543=7,VLOOKUP(H543,[1]Priv_Workers!$B$2:$BD$55,8,FALSE),D543=8,VLOOKUP(H543,[1]Priv_Workers!$B$2:$BD$55,9,FALSE),D543=9,VLOOKUP(H543,[1]Priv_Workers!$B$2:$BD$55,10,FALSE),D543=10,VLOOKUP(H543,[1]Priv_Workers!$B$2:$BD$55,11,FALSE),D543=11,VLOOKUP(H543,[1]Priv_Workers!$B$2:$BD$55,12,FALSE),D543=12,VLOOKUP(H543,[1]Priv_Workers!$B$2:$BD$55,13,FALSE)),C543=2015,_xlfn.IFS(D543=1,VLOOKUP(H543,[1]Priv_Workers!$B$2:$BD$55,14,FALSE),D543=2,VLOOKUP(H543,[1]Priv_Workers!$B$2:$BD$55,15,FALSE),D543=3,VLOOKUP(H543,[1]Priv_Workers!$B$2:$BD$55,16,FALSE),D543=4,VLOOKUP(H543,[1]Priv_Workers!$B$2:$BD$55,17,FALSE),D543=5,VLOOKUP(H543,[1]Priv_Workers!$B$2:$BD$55,18,FALSE),D543=6,VLOOKUP(H543,[1]Priv_Workers!$B$2:$BD$55,19,FALSE),D543=7,VLOOKUP(H543,[1]Priv_Workers!$B$2:$BD$55,20,FALSE),D543=8,VLOOKUP(H543,[1]Priv_Workers!$B$2:$BD$55,21,FALSE),D543=9,VLOOKUP(H543,[1]Priv_Workers!$B$2:$BD$55,22,FALSE),D543=10,VLOOKUP(H543,[1]Priv_Workers!$B$2:$BD$55,23,FALSE),D543=11,VLOOKUP(H543,[1]Priv_Workers!$B$2:$BD$55,24,FALSE),D543=12,VLOOKUP(H543,[1]Priv_Workers!$B$2:$BD$55,25,FALSE)),C543=2016,_xlfn.IFS(D543=1,VLOOKUP(H543,[1]Priv_Workers!$B$2:$BD$55,26,FALSE),D543=2,VLOOKUP(H543,[1]Priv_Workers!$B$2:$BD$55,27,FALSE),D543=3,VLOOKUP(H543,[1]Priv_Workers!$B$2:$BD$55,28,FALSE),D543=4,VLOOKUP(H543,[1]Priv_Workers!$B$2:$BD$55,29,FALSE),D543=5,VLOOKUP(H543,[1]Priv_Workers!$B$2:$BD$55,30,FALSE),D543=6,VLOOKUP(H543,[1]Priv_Workers!$B$2:$BD$55,31,FALSE),D543=7,VLOOKUP(H543,[1]Priv_Workers!$B$2:$BD$55,32,FALSE),D543=8,VLOOKUP(H543,[1]Priv_Workers!$B$2:$BD$55,33,FALSE),D543=9,VLOOKUP(H543,[1]Priv_Workers!$B$2:$BD$55,34,FALSE),D543=10,VLOOKUP(H543,[1]Priv_Workers!$B$2:$BD$55,35,FALSE),D543=11,VLOOKUP(H543,[1]Priv_Workers!$B$2:$BD$55,36,FALSE),D543=12,VLOOKUP(H543,[1]Priv_Workers!$B$2:$BD$55,37,FALSE)),C543=2017,_xlfn.IFS(D543=1,VLOOKUP(H543,[1]Priv_Workers!$B$2:$BD$55,38,FALSE),D543=2,VLOOKUP(H543,[1]Priv_Workers!$B$2:$BD$55,39,FALSE),D543=3,VLOOKUP(H543,[1]Priv_Workers!$B$2:$BD$55,40,FALSE),D543=4,VLOOKUP(H543,[1]Priv_Workers!$B$2:$BD$55,41,FALSE),D543=5,VLOOKUP(H543,[1]Priv_Workers!$B$2:$BD$55,42,FALSE),D543=6,VLOOKUP(H543,[1]Priv_Workers!$B$2:$BD$55,43,FALSE),D543=7,VLOOKUP(H543,[1]Priv_Workers!$B$2:$BD$55,43,FALSE),D543=8,VLOOKUP(H543,[1]Priv_Workers!$B$2:$BD$55,44,FALSE),D543=9,VLOOKUP(H543,[1]Priv_Workers!$B$2:$BD$55,45,FALSE),D543=10,VLOOKUP(H543,[1]Priv_Workers!$B$2:$BD$55,46,FALSE),D543=11,VLOOKUP(H543,[1]Priv_Workers!$B$2:$BD$55,47,FALSE),D543=12,VLOOKUP(H543,[1]Priv_Workers!$B$2:$BD$55,48)),C543=2018,_xlfn.IFS(D543=1,VLOOKUP(H543,[1]Priv_Workers!$B$2:$BD$55,49,FALSE),D543=2,VLOOKUP(H543,[1]Priv_Workers!$B$2:$BD$55,50,FALSE),D543=3,VLOOKUP(H543,[1]Priv_Workers!$B$2:$BD$55,51,FALSE),D543=4,VLOOKUP(H543,[1]Priv_Workers!$B$2:$BD$55,52,FALSE),D543=5,VLOOKUP(H543,[1]Priv_Workers!$B$2:$BD$55,53,FALSE),D543=6,VLOOKUP(H543,[1]Priv_Workers!$B$2:$BD$55,54)))</f>
        <v>1612410</v>
      </c>
      <c r="X543" s="3">
        <f t="shared" si="67"/>
        <v>1.9666213928219252E-3</v>
      </c>
      <c r="Y543" s="2">
        <f>_xlfn.IFS(C543=2014, _xlfn.IFS(E543=1, VLOOKUP(H543, [1]Wage_Info!$B$2:$AH$55, 2, FALSE), E543=2, VLOOKUP(H543, [1]Wage_Info!$B$2:$AH$55, 3, FALSE), E543=3, VLOOKUP(H543, [1]Wage_Info!$B$2:$AH$55, 4, FALSE), E543=4, VLOOKUP(H543, [1]Wage_Info!$B$2:$AH$55, 5, FALSE)), C543=2015, _xlfn.IFS(E543=1, VLOOKUP(H543, [1]Wage_Info!$B$2:$AH$55, 6, FALSE), E543=2, VLOOKUP(H543, [1]Wage_Info!$B$2:$AH$55, 7, FALSE), E543=3, VLOOKUP(H543, [1]Wage_Info!$B$2:$AH$55, 8, FALSE), E543=4, VLOOKUP(H543, [1]Wage_Info!$B$2:$AH$55, 9, FALSE)), C543=2016, _xlfn.IFS(E543=1, VLOOKUP(H543, [1]Wage_Info!$B$2:$AH$55, 10, FALSE), E543=2, VLOOKUP(H543, [1]Wage_Info!$B$2:$AH$55, 11, FALSE), E543=3, VLOOKUP(H543, [1]Wage_Info!$B$2:$AH$55, 12, FALSE), E543=4, VLOOKUP(H543, [1]Wage_Info!$B$2:$AH$55, 13, FALSE)), C543=2017, _xlfn.IFS(E543=1, VLOOKUP(H543, [1]Wage_Info!$B$2:$AH$55, 14, FALSE), E543=2, VLOOKUP(H543, [1]Wage_Info!$B$2:$AH$55, 15, FALSE), E543=3, VLOOKUP(H543, [1]Wage_Info!$B$2:$AH$55, 16, FALSE), E543=4, VLOOKUP(H543, [1]Wage_Info!$B$2:$AH$55, 17, FALSE)), C543 = 2018, _xlfn.IFS(E543=1, VLOOKUP(H543, [1]Wage_Info!$B$2:$AH$55, 18, FALSE), E543=3, VLOOKUP(H543, [1]Wage_Info!$B$2:$AH$55, 19, FALSE)))</f>
        <v>35150579</v>
      </c>
      <c r="Z543" s="2">
        <f>_xlfn.IFS(C543=2014, _xlfn.IFS(E543=1, VLOOKUP(H543, [1]Wage_Info!$B$2:$AL$55, 20, FALSE), E543=2, VLOOKUP(H543, [1]Wage_Info!$B$2:$AL$55, 21, FALSE), E543=3, VLOOKUP(H543, [1]Wage_Info!$B$2:$AL$55, 22, FALSE), E543=4, VLOOKUP(H543, [1]Wage_Info!$B$2:$AL$55, 23, FALSE)), C543=2015, _xlfn.IFS(E543=1, VLOOKUP(H543, [1]Wage_Info!$B$2:$AL$55, 24, FALSE), E543=2, VLOOKUP(H543, [1]Wage_Info!$B$2:$AL$55, 25, FALSE), E543=3, VLOOKUP(H543, [1]Wage_Info!$B$2:$AL$55, 26, FALSE), E543=4, VLOOKUP(H543, [1]Wage_Info!$B$2:$AL$55, 27, FALSE)), C543=2016, _xlfn.IFS(E543=1, VLOOKUP(H543, [1]Wage_Info!$B$2:$AL$55, 28, FALSE), E543=2, VLOOKUP(H543, [1]Wage_Info!$B$2:$AL$55, 29, FALSE), E543=3, VLOOKUP(H543, [1]Wage_Info!$B$2:$AL$55, 30, FALSE), E543=4, VLOOKUP(H543, [1]Wage_Info!$B$2:$AL$55, 31, FALSE)), C543=2017, _xlfn.IFS(E543=1, VLOOKUP(H543, [1]Wage_Info!$B$2:$AL$55, 32, FALSE), E543=2, VLOOKUP(H543, [1]Wage_Info!$B$2:$AL$55, 33, FALSE), E543=3, VLOOKUP(H543, [1]Wage_Info!$B$2:$AL$55, 34, FALSE), E543=4, VLOOKUP(H543, [1]Wage_Info!$B$2:$AL$55, 35, FALSE)), C543 = 2018, _xlfn.IFS(E543=1, VLOOKUP(H543, [1]Wage_Info!$B$2:$AL$55, 36, FALSE), E543=2, VLOOKUP(H543, [1]Wage_Info!$B$2:$AL$55, 37, FALSE)))</f>
        <v>19774987233</v>
      </c>
      <c r="AA543" s="4">
        <f t="shared" si="68"/>
        <v>1.7775272664318892E-3</v>
      </c>
      <c r="AB543">
        <f>[1]Key!C543</f>
        <v>1</v>
      </c>
      <c r="AC543">
        <f t="shared" si="69"/>
        <v>0</v>
      </c>
      <c r="AD543">
        <f t="shared" si="70"/>
        <v>0</v>
      </c>
      <c r="AE543">
        <f t="shared" si="71"/>
        <v>0</v>
      </c>
      <c r="AF543">
        <f>[1]Key!D543</f>
        <v>0</v>
      </c>
    </row>
    <row r="544" spans="1:32" x14ac:dyDescent="0.3">
      <c r="A544">
        <v>543</v>
      </c>
      <c r="B544">
        <v>87</v>
      </c>
      <c r="C544">
        <v>2017</v>
      </c>
      <c r="D544">
        <v>3</v>
      </c>
      <c r="E544">
        <f t="shared" si="64"/>
        <v>1</v>
      </c>
      <c r="F544">
        <v>2018</v>
      </c>
      <c r="G544" t="s">
        <v>64</v>
      </c>
      <c r="H544" s="1">
        <f>VALUE(IF(G544="foreign",53,SUBSTITUTE(G544,G544,VLOOKUP(G544,[1]Key!$G$2:$H$55,2,))))</f>
        <v>33</v>
      </c>
      <c r="I544" t="s">
        <v>64</v>
      </c>
      <c r="J544">
        <f>VALUE(_xlfn.IFS(I544="foreign",53,I544="fictional",54, I544="unspecified", 55, NOT(OR(I544="foreign",I544="fictional")),SUBSTITUTE(I544,I544,VLOOKUP(I544,[1]Key!$G$2:$H$55,2,))))</f>
        <v>33</v>
      </c>
      <c r="K544">
        <f t="shared" si="65"/>
        <v>1</v>
      </c>
      <c r="L544">
        <f>VLOOKUP(H544, [1]Key!$H$2:$K$54, 2)</f>
        <v>3</v>
      </c>
      <c r="M544">
        <f>VLOOKUP(J544, [1]Key!$H$2:$K$54, 2)</f>
        <v>3</v>
      </c>
      <c r="N544">
        <f>VLOOKUP("*"&amp;G544&amp;"*",[1]Key!$N$2:$O$6,2,FALSE)</f>
        <v>2</v>
      </c>
      <c r="O544">
        <f>VLOOKUP("*"&amp;G544&amp;"*",[1]Key!$R$2:$S$11,2,FALSE)</f>
        <v>3</v>
      </c>
      <c r="P544">
        <v>2609</v>
      </c>
      <c r="Q544" s="2">
        <v>10000000</v>
      </c>
      <c r="R544" t="s">
        <v>147</v>
      </c>
      <c r="S544">
        <f>VLOOKUP(R544, [1]Key!$U$2:$V$33, 2, FALSE)</f>
        <v>32</v>
      </c>
      <c r="T544">
        <f t="shared" si="66"/>
        <v>1</v>
      </c>
      <c r="U544">
        <f>_xlfn.IFS(C544=2018, VLOOKUP(H544, '[1]State Pop'!$B$2:$G$55,6),C544=2017, VLOOKUP(H544, '[1]State Pop'!$B$2:$F$55,5),C544=2016, VLOOKUP(H544, '[1]State Pop'!$B$2:$F$55,4), C544=2015, VLOOKUP(H544, '[1]State Pop'!$B$2:$F$55,3), C544=2014, VLOOKUP(H544, '[1]State Pop'!$B$2:$F$55,2))</f>
        <v>19849399</v>
      </c>
      <c r="V544">
        <f>_xlfn.IFS(C544=2014,_xlfn.IFS(D544=1,VLOOKUP(H544,[1]Film_Workers!$B$2:$BD$55,2,FALSE),D544=2,VLOOKUP(H544,[1]Film_Workers!$B$2:$BD$55,3,FALSE),D544=3,VLOOKUP(H544,[1]Film_Workers!$B$2:$BD$55,4,FALSE),D544=4,VLOOKUP(H544,[1]Film_Workers!$B$2:$BD$55,5,FALSE),D544=5,VLOOKUP(H544,[1]Film_Workers!$B$2:$BD$55,6,FALSE),D544=6,VLOOKUP(H544,[1]Film_Workers!$B$2:$BD$55,7,FALSE),D544=7,VLOOKUP(H544,[1]Film_Workers!$B$2:$BD$55,8,FALSE),D544=8,VLOOKUP(H544,[1]Film_Workers!$B$2:$BD$55,9,FALSE),D544=9,VLOOKUP(H544,[1]Film_Workers!$B$2:$BD$55,10,FALSE),D544=10,VLOOKUP(H544,[1]Film_Workers!$B$2:$BD$55,11,FALSE),D544=11,VLOOKUP(H544,[1]Film_Workers!$B$2:$BD$55,12,FALSE),D544=12,VLOOKUP(H544,[1]Film_Workers!$B$2:$BD$55,13,FALSE)),C544=2015,_xlfn.IFS(D544=1,VLOOKUP(H544,[1]Film_Workers!$B$2:$BD$55,14,FALSE),D544=2,VLOOKUP(H544,[1]Film_Workers!$B$2:$BD$55,15,FALSE),D544=3,VLOOKUP(H544,[1]Film_Workers!$B$2:$BD$55,16,FALSE),D544=4,VLOOKUP(H544,[1]Film_Workers!$B$2:$BD$55,17,FALSE),D544=5,VLOOKUP(H544,[1]Film_Workers!$B$2:$BD$55,18,FALSE),D544=6,VLOOKUP(H544,[1]Film_Workers!$B$2:$BD$55,19,FALSE),D544=7,VLOOKUP(H544,[1]Film_Workers!$B$2:$BD$55,20,FALSE),D544=8,VLOOKUP(H544,[1]Film_Workers!$B$2:$BD$55,21,FALSE),D544=9,VLOOKUP(H544,[1]Film_Workers!$B$2:$BD$55,22,FALSE),D544=10,VLOOKUP(H544,[1]Film_Workers!$B$2:$BD$55,23,FALSE),D544=11,VLOOKUP(H544,[1]Film_Workers!$B$2:$BD$55,24,FALSE),D544=12,VLOOKUP(H544,[1]Film_Workers!$B$2:$BD$55,25,FALSE)),C544=2016,_xlfn.IFS(D544=1,VLOOKUP(H544,[1]Film_Workers!$B$2:$BD$55,26,FALSE),D544=2,VLOOKUP(H544,[1]Film_Workers!$B$2:$BD$55,27,FALSE),D544=3,VLOOKUP(H544,[1]Film_Workers!$B$2:$BD$55,28,FALSE),D544=4,VLOOKUP(H544,[1]Film_Workers!$B$2:$BD$55,29,FALSE),D544=5,VLOOKUP(H544,[1]Film_Workers!$B$2:$BD$55,30,FALSE),D544=6,VLOOKUP(H544,[1]Film_Workers!$B$2:$BD$55,31,FALSE),D544=7,VLOOKUP(H544,[1]Film_Workers!$B$2:$BD$55,32,FALSE),D544=8,VLOOKUP(H544,[1]Film_Workers!$B$2:$BD$55,33,FALSE),D544=9,VLOOKUP(H544,[1]Film_Workers!$B$2:$BD$55,34,FALSE),D544=10,VLOOKUP(H544,[1]Film_Workers!$B$2:$BD$55,35,FALSE),D544=11,VLOOKUP(H544,[1]Film_Workers!$B$2:$BD$55,36,FALSE),D544=12,VLOOKUP(H544,[1]Film_Workers!$B$2:$BD$55,37,FALSE)),C544=2017,_xlfn.IFS(D544=1,VLOOKUP(H544,[1]Film_Workers!$B$2:$BD$55,38,FALSE),D544=2,VLOOKUP(H544,[1]Film_Workers!$B$2:$BD$55,39,FALSE),D544=3,VLOOKUP(H544,[1]Film_Workers!$B$2:$BD$55,40,FALSE),D544=4,VLOOKUP(H544,[1]Film_Workers!$B$2:$BD$55,41,FALSE),D544=5,VLOOKUP(H544,[1]Film_Workers!$B$2:$BD$55,42,FALSE),D544=6,VLOOKUP(H544,[1]Film_Workers!$B$2:$BD$55,43,FALSE),D544=7,VLOOKUP(H544,[1]Film_Workers!$B$2:$BD$55,43,FALSE),D544=8,VLOOKUP(H544,[1]Film_Workers!$B$2:$BD$55,44,FALSE),D544=9,VLOOKUP(H544,[1]Film_Workers!$B$2:$BD$55,45,FALSE),D544=10,VLOOKUP(H544,[1]Film_Workers!$B$2:$BD$55,46,FALSE),D544=11,VLOOKUP(H544,[1]Film_Workers!$B$2:$BD$55,47,FALSE),D544=12,VLOOKUP(H544,[1]Film_Workers!$B$2:$BD$55,48)),C544=2018,_xlfn.IFS(D544=1,VLOOKUP(H544,[1]Film_Workers!$B$2:$BD$55,49,FALSE),D544=2,VLOOKUP(H544,[1]Film_Workers!$B$2:$BD$55,50,FALSE),D544=3,VLOOKUP(H544,[1]Film_Workers!$B$2:$BD$55,51,FALSE),D544=4,VLOOKUP(H544,[1]Film_Workers!$B$2:$BD$55,52,FALSE),D544=5,VLOOKUP(H544,[1]Film_Workers!$B$2:$BD$55,53,FALSE),D544=6,VLOOKUP(H544,[1]Film_Workers!$B$2:$BD$55,54)))</f>
        <v>43838</v>
      </c>
      <c r="W544">
        <f>_xlfn.IFS(C544=2014,_xlfn.IFS(D544=1,VLOOKUP(H544,[1]Priv_Workers!$B$2:$BD$55,2,FALSE),D544=2,VLOOKUP(H544,[1]Priv_Workers!$B$2:$BD$55,3,FALSE),D544=3,VLOOKUP(H544,[1]Priv_Workers!$B$2:$BD$55,4,FALSE),D544=4,VLOOKUP(H544,[1]Priv_Workers!$B$2:$BD$55,5,FALSE),D544=5,VLOOKUP(H544,[1]Priv_Workers!$B$2:$BD$55,6,FALSE),D544=6,VLOOKUP(H544,[1]Priv_Workers!$B$2:$BD$55,7,FALSE),D544=7,VLOOKUP(H544,[1]Priv_Workers!$B$2:$BD$55,8,FALSE),D544=8,VLOOKUP(H544,[1]Priv_Workers!$B$2:$BD$55,9,FALSE),D544=9,VLOOKUP(H544,[1]Priv_Workers!$B$2:$BD$55,10,FALSE),D544=10,VLOOKUP(H544,[1]Priv_Workers!$B$2:$BD$55,11,FALSE),D544=11,VLOOKUP(H544,[1]Priv_Workers!$B$2:$BD$55,12,FALSE),D544=12,VLOOKUP(H544,[1]Priv_Workers!$B$2:$BD$55,13,FALSE)),C544=2015,_xlfn.IFS(D544=1,VLOOKUP(H544,[1]Priv_Workers!$B$2:$BD$55,14,FALSE),D544=2,VLOOKUP(H544,[1]Priv_Workers!$B$2:$BD$55,15,FALSE),D544=3,VLOOKUP(H544,[1]Priv_Workers!$B$2:$BD$55,16,FALSE),D544=4,VLOOKUP(H544,[1]Priv_Workers!$B$2:$BD$55,17,FALSE),D544=5,VLOOKUP(H544,[1]Priv_Workers!$B$2:$BD$55,18,FALSE),D544=6,VLOOKUP(H544,[1]Priv_Workers!$B$2:$BD$55,19,FALSE),D544=7,VLOOKUP(H544,[1]Priv_Workers!$B$2:$BD$55,20,FALSE),D544=8,VLOOKUP(H544,[1]Priv_Workers!$B$2:$BD$55,21,FALSE),D544=9,VLOOKUP(H544,[1]Priv_Workers!$B$2:$BD$55,22,FALSE),D544=10,VLOOKUP(H544,[1]Priv_Workers!$B$2:$BD$55,23,FALSE),D544=11,VLOOKUP(H544,[1]Priv_Workers!$B$2:$BD$55,24,FALSE),D544=12,VLOOKUP(H544,[1]Priv_Workers!$B$2:$BD$55,25,FALSE)),C544=2016,_xlfn.IFS(D544=1,VLOOKUP(H544,[1]Priv_Workers!$B$2:$BD$55,26,FALSE),D544=2,VLOOKUP(H544,[1]Priv_Workers!$B$2:$BD$55,27,FALSE),D544=3,VLOOKUP(H544,[1]Priv_Workers!$B$2:$BD$55,28,FALSE),D544=4,VLOOKUP(H544,[1]Priv_Workers!$B$2:$BD$55,29,FALSE),D544=5,VLOOKUP(H544,[1]Priv_Workers!$B$2:$BD$55,30,FALSE),D544=6,VLOOKUP(H544,[1]Priv_Workers!$B$2:$BD$55,31,FALSE),D544=7,VLOOKUP(H544,[1]Priv_Workers!$B$2:$BD$55,32,FALSE),D544=8,VLOOKUP(H544,[1]Priv_Workers!$B$2:$BD$55,33,FALSE),D544=9,VLOOKUP(H544,[1]Priv_Workers!$B$2:$BD$55,34,FALSE),D544=10,VLOOKUP(H544,[1]Priv_Workers!$B$2:$BD$55,35,FALSE),D544=11,VLOOKUP(H544,[1]Priv_Workers!$B$2:$BD$55,36,FALSE),D544=12,VLOOKUP(H544,[1]Priv_Workers!$B$2:$BD$55,37,FALSE)),C544=2017,_xlfn.IFS(D544=1,VLOOKUP(H544,[1]Priv_Workers!$B$2:$BD$55,38,FALSE),D544=2,VLOOKUP(H544,[1]Priv_Workers!$B$2:$BD$55,39,FALSE),D544=3,VLOOKUP(H544,[1]Priv_Workers!$B$2:$BD$55,40,FALSE),D544=4,VLOOKUP(H544,[1]Priv_Workers!$B$2:$BD$55,41,FALSE),D544=5,VLOOKUP(H544,[1]Priv_Workers!$B$2:$BD$55,42,FALSE),D544=6,VLOOKUP(H544,[1]Priv_Workers!$B$2:$BD$55,43,FALSE),D544=7,VLOOKUP(H544,[1]Priv_Workers!$B$2:$BD$55,43,FALSE),D544=8,VLOOKUP(H544,[1]Priv_Workers!$B$2:$BD$55,44,FALSE),D544=9,VLOOKUP(H544,[1]Priv_Workers!$B$2:$BD$55,45,FALSE),D544=10,VLOOKUP(H544,[1]Priv_Workers!$B$2:$BD$55,46,FALSE),D544=11,VLOOKUP(H544,[1]Priv_Workers!$B$2:$BD$55,47,FALSE),D544=12,VLOOKUP(H544,[1]Priv_Workers!$B$2:$BD$55,48)),C544=2018,_xlfn.IFS(D544=1,VLOOKUP(H544,[1]Priv_Workers!$B$2:$BD$55,49,FALSE),D544=2,VLOOKUP(H544,[1]Priv_Workers!$B$2:$BD$55,50,FALSE),D544=3,VLOOKUP(H544,[1]Priv_Workers!$B$2:$BD$55,51,FALSE),D544=4,VLOOKUP(H544,[1]Priv_Workers!$B$2:$BD$55,52,FALSE),D544=5,VLOOKUP(H544,[1]Priv_Workers!$B$2:$BD$55,53,FALSE),D544=6,VLOOKUP(H544,[1]Priv_Workers!$B$2:$BD$55,54)))</f>
        <v>7737797</v>
      </c>
      <c r="X544" s="3">
        <f t="shared" si="67"/>
        <v>5.6654368161894141E-3</v>
      </c>
      <c r="Y544" s="2">
        <f>_xlfn.IFS(C544=2014, _xlfn.IFS(E544=1, VLOOKUP(H544, [1]Wage_Info!$B$2:$AH$55, 2, FALSE), E544=2, VLOOKUP(H544, [1]Wage_Info!$B$2:$AH$55, 3, FALSE), E544=3, VLOOKUP(H544, [1]Wage_Info!$B$2:$AH$55, 4, FALSE), E544=4, VLOOKUP(H544, [1]Wage_Info!$B$2:$AH$55, 5, FALSE)), C544=2015, _xlfn.IFS(E544=1, VLOOKUP(H544, [1]Wage_Info!$B$2:$AH$55, 6, FALSE), E544=2, VLOOKUP(H544, [1]Wage_Info!$B$2:$AH$55, 7, FALSE), E544=3, VLOOKUP(H544, [1]Wage_Info!$B$2:$AH$55, 8, FALSE), E544=4, VLOOKUP(H544, [1]Wage_Info!$B$2:$AH$55, 9, FALSE)), C544=2016, _xlfn.IFS(E544=1, VLOOKUP(H544, [1]Wage_Info!$B$2:$AH$55, 10, FALSE), E544=2, VLOOKUP(H544, [1]Wage_Info!$B$2:$AH$55, 11, FALSE), E544=3, VLOOKUP(H544, [1]Wage_Info!$B$2:$AH$55, 12, FALSE), E544=4, VLOOKUP(H544, [1]Wage_Info!$B$2:$AH$55, 13, FALSE)), C544=2017, _xlfn.IFS(E544=1, VLOOKUP(H544, [1]Wage_Info!$B$2:$AH$55, 14, FALSE), E544=2, VLOOKUP(H544, [1]Wage_Info!$B$2:$AH$55, 15, FALSE), E544=3, VLOOKUP(H544, [1]Wage_Info!$B$2:$AH$55, 16, FALSE), E544=4, VLOOKUP(H544, [1]Wage_Info!$B$2:$AH$55, 17, FALSE)), C544 = 2018, _xlfn.IFS(E544=1, VLOOKUP(H544, [1]Wage_Info!$B$2:$AH$55, 18, FALSE), E544=3, VLOOKUP(H544, [1]Wage_Info!$B$2:$AH$55, 19, FALSE)))</f>
        <v>1083548918</v>
      </c>
      <c r="Z544" s="2">
        <f>_xlfn.IFS(C544=2014, _xlfn.IFS(E544=1, VLOOKUP(H544, [1]Wage_Info!$B$2:$AL$55, 20, FALSE), E544=2, VLOOKUP(H544, [1]Wage_Info!$B$2:$AL$55, 21, FALSE), E544=3, VLOOKUP(H544, [1]Wage_Info!$B$2:$AL$55, 22, FALSE), E544=4, VLOOKUP(H544, [1]Wage_Info!$B$2:$AL$55, 23, FALSE)), C544=2015, _xlfn.IFS(E544=1, VLOOKUP(H544, [1]Wage_Info!$B$2:$AL$55, 24, FALSE), E544=2, VLOOKUP(H544, [1]Wage_Info!$B$2:$AL$55, 25, FALSE), E544=3, VLOOKUP(H544, [1]Wage_Info!$B$2:$AL$55, 26, FALSE), E544=4, VLOOKUP(H544, [1]Wage_Info!$B$2:$AL$55, 27, FALSE)), C544=2016, _xlfn.IFS(E544=1, VLOOKUP(H544, [1]Wage_Info!$B$2:$AL$55, 28, FALSE), E544=2, VLOOKUP(H544, [1]Wage_Info!$B$2:$AL$55, 29, FALSE), E544=3, VLOOKUP(H544, [1]Wage_Info!$B$2:$AL$55, 30, FALSE), E544=4, VLOOKUP(H544, [1]Wage_Info!$B$2:$AL$55, 31, FALSE)), C544=2017, _xlfn.IFS(E544=1, VLOOKUP(H544, [1]Wage_Info!$B$2:$AL$55, 32, FALSE), E544=2, VLOOKUP(H544, [1]Wage_Info!$B$2:$AL$55, 33, FALSE), E544=3, VLOOKUP(H544, [1]Wage_Info!$B$2:$AL$55, 34, FALSE), E544=4, VLOOKUP(H544, [1]Wage_Info!$B$2:$AL$55, 35, FALSE)), C544 = 2018, _xlfn.IFS(E544=1, VLOOKUP(H544, [1]Wage_Info!$B$2:$AL$55, 36, FALSE), E544=2, VLOOKUP(H544, [1]Wage_Info!$B$2:$AL$55, 37, FALSE)))</f>
        <v>161145407747</v>
      </c>
      <c r="AA544" s="4">
        <f t="shared" si="68"/>
        <v>6.7240446572401445E-3</v>
      </c>
      <c r="AB544">
        <f>[1]Key!C544</f>
        <v>1</v>
      </c>
      <c r="AC544">
        <f t="shared" si="69"/>
        <v>0</v>
      </c>
      <c r="AD544">
        <f t="shared" si="70"/>
        <v>1</v>
      </c>
      <c r="AE544">
        <f t="shared" si="71"/>
        <v>1</v>
      </c>
      <c r="AF544">
        <f>[1]Key!D544</f>
        <v>0</v>
      </c>
    </row>
    <row r="545" spans="1:32" x14ac:dyDescent="0.3">
      <c r="A545">
        <v>544</v>
      </c>
      <c r="B545">
        <v>88</v>
      </c>
      <c r="C545">
        <v>2017</v>
      </c>
      <c r="D545">
        <v>7</v>
      </c>
      <c r="E545">
        <f t="shared" si="64"/>
        <v>3</v>
      </c>
      <c r="F545">
        <v>2018</v>
      </c>
      <c r="G545" t="s">
        <v>40</v>
      </c>
      <c r="H545" s="1">
        <f>VALUE(IF(G545="foreign",53,SUBSTITUTE(G545,G545,VLOOKUP(G545,[1]Key!$G$2:$H$55,2,))))</f>
        <v>5</v>
      </c>
      <c r="I545" t="s">
        <v>64</v>
      </c>
      <c r="J545">
        <f>VALUE(_xlfn.IFS(I545="foreign",53,I545="fictional",54, I545="unspecified", 55, NOT(OR(I545="foreign",I545="fictional")),SUBSTITUTE(I545,I545,VLOOKUP(I545,[1]Key!$G$2:$H$55,2,))))</f>
        <v>33</v>
      </c>
      <c r="K545">
        <f t="shared" si="65"/>
        <v>0</v>
      </c>
      <c r="L545">
        <f>VLOOKUP(H545, [1]Key!$H$2:$K$54, 2)</f>
        <v>3</v>
      </c>
      <c r="M545">
        <f>VLOOKUP(J545, [1]Key!$H$2:$K$54, 2)</f>
        <v>3</v>
      </c>
      <c r="N545">
        <f>VLOOKUP("*"&amp;G545&amp;"*",[1]Key!$N$2:$O$6,2,FALSE)</f>
        <v>4</v>
      </c>
      <c r="O545">
        <f>VLOOKUP("*"&amp;G545&amp;"*",[1]Key!$R$2:$S$11,2,FALSE)</f>
        <v>6</v>
      </c>
      <c r="P545">
        <v>2607</v>
      </c>
      <c r="Q545" s="2">
        <v>16000000</v>
      </c>
      <c r="R545" t="s">
        <v>67</v>
      </c>
      <c r="S545">
        <f>VLOOKUP(R545, [1]Key!$U$2:$V$31, 2, FALSE)</f>
        <v>9</v>
      </c>
      <c r="T545">
        <f t="shared" si="66"/>
        <v>1</v>
      </c>
      <c r="U545">
        <f>_xlfn.IFS(C545=2018, VLOOKUP(H545, '[1]State Pop'!$B$2:$G$55,6),C545=2017, VLOOKUP(H545, '[1]State Pop'!$B$2:$F$55,5),C545=2016, VLOOKUP(H545, '[1]State Pop'!$B$2:$F$55,4), C545=2015, VLOOKUP(H545, '[1]State Pop'!$B$2:$F$55,3), C545=2014, VLOOKUP(H545, '[1]State Pop'!$B$2:$F$55,2))</f>
        <v>39536653</v>
      </c>
      <c r="V545">
        <f>_xlfn.IFS(C545=2014,_xlfn.IFS(D545=1,VLOOKUP(H545,[1]Film_Workers!$B$2:$BD$55,2,FALSE),D545=2,VLOOKUP(H545,[1]Film_Workers!$B$2:$BD$55,3,FALSE),D545=3,VLOOKUP(H545,[1]Film_Workers!$B$2:$BD$55,4,FALSE),D545=4,VLOOKUP(H545,[1]Film_Workers!$B$2:$BD$55,5,FALSE),D545=5,VLOOKUP(H545,[1]Film_Workers!$B$2:$BD$55,6,FALSE),D545=6,VLOOKUP(H545,[1]Film_Workers!$B$2:$BD$55,7,FALSE),D545=7,VLOOKUP(H545,[1]Film_Workers!$B$2:$BD$55,8,FALSE),D545=8,VLOOKUP(H545,[1]Film_Workers!$B$2:$BD$55,9,FALSE),D545=9,VLOOKUP(H545,[1]Film_Workers!$B$2:$BD$55,10,FALSE),D545=10,VLOOKUP(H545,[1]Film_Workers!$B$2:$BD$55,11,FALSE),D545=11,VLOOKUP(H545,[1]Film_Workers!$B$2:$BD$55,12,FALSE),D545=12,VLOOKUP(H545,[1]Film_Workers!$B$2:$BD$55,13,FALSE)),C545=2015,_xlfn.IFS(D545=1,VLOOKUP(H545,[1]Film_Workers!$B$2:$BD$55,14,FALSE),D545=2,VLOOKUP(H545,[1]Film_Workers!$B$2:$BD$55,15,FALSE),D545=3,VLOOKUP(H545,[1]Film_Workers!$B$2:$BD$55,16,FALSE),D545=4,VLOOKUP(H545,[1]Film_Workers!$B$2:$BD$55,17,FALSE),D545=5,VLOOKUP(H545,[1]Film_Workers!$B$2:$BD$55,18,FALSE),D545=6,VLOOKUP(H545,[1]Film_Workers!$B$2:$BD$55,19,FALSE),D545=7,VLOOKUP(H545,[1]Film_Workers!$B$2:$BD$55,20,FALSE),D545=8,VLOOKUP(H545,[1]Film_Workers!$B$2:$BD$55,21,FALSE),D545=9,VLOOKUP(H545,[1]Film_Workers!$B$2:$BD$55,22,FALSE),D545=10,VLOOKUP(H545,[1]Film_Workers!$B$2:$BD$55,23,FALSE),D545=11,VLOOKUP(H545,[1]Film_Workers!$B$2:$BD$55,24,FALSE),D545=12,VLOOKUP(H545,[1]Film_Workers!$B$2:$BD$55,25,FALSE)),C545=2016,_xlfn.IFS(D545=1,VLOOKUP(H545,[1]Film_Workers!$B$2:$BD$55,26,FALSE),D545=2,VLOOKUP(H545,[1]Film_Workers!$B$2:$BD$55,27,FALSE),D545=3,VLOOKUP(H545,[1]Film_Workers!$B$2:$BD$55,28,FALSE),D545=4,VLOOKUP(H545,[1]Film_Workers!$B$2:$BD$55,29,FALSE),D545=5,VLOOKUP(H545,[1]Film_Workers!$B$2:$BD$55,30,FALSE),D545=6,VLOOKUP(H545,[1]Film_Workers!$B$2:$BD$55,31,FALSE),D545=7,VLOOKUP(H545,[1]Film_Workers!$B$2:$BD$55,32,FALSE),D545=8,VLOOKUP(H545,[1]Film_Workers!$B$2:$BD$55,33,FALSE),D545=9,VLOOKUP(H545,[1]Film_Workers!$B$2:$BD$55,34,FALSE),D545=10,VLOOKUP(H545,[1]Film_Workers!$B$2:$BD$55,35,FALSE),D545=11,VLOOKUP(H545,[1]Film_Workers!$B$2:$BD$55,36,FALSE),D545=12,VLOOKUP(H545,[1]Film_Workers!$B$2:$BD$55,37,FALSE)),C545=2017,_xlfn.IFS(D545=1,VLOOKUP(H545,[1]Film_Workers!$B$2:$BD$55,38,FALSE),D545=2,VLOOKUP(H545,[1]Film_Workers!$B$2:$BD$55,39,FALSE),D545=3,VLOOKUP(H545,[1]Film_Workers!$B$2:$BD$55,40,FALSE),D545=4,VLOOKUP(H545,[1]Film_Workers!$B$2:$BD$55,41,FALSE),D545=5,VLOOKUP(H545,[1]Film_Workers!$B$2:$BD$55,42,FALSE),D545=6,VLOOKUP(H545,[1]Film_Workers!$B$2:$BD$55,43,FALSE),D545=7,VLOOKUP(H545,[1]Film_Workers!$B$2:$BD$55,43,FALSE),D545=8,VLOOKUP(H545,[1]Film_Workers!$B$2:$BD$55,44,FALSE),D545=9,VLOOKUP(H545,[1]Film_Workers!$B$2:$BD$55,45,FALSE),D545=10,VLOOKUP(H545,[1]Film_Workers!$B$2:$BD$55,46,FALSE),D545=11,VLOOKUP(H545,[1]Film_Workers!$B$2:$BD$55,47,FALSE),D545=12,VLOOKUP(H545,[1]Film_Workers!$B$2:$BD$55,48)),C545=2018,_xlfn.IFS(D545=1,VLOOKUP(H545,[1]Film_Workers!$B$2:$BD$55,49,FALSE),D545=2,VLOOKUP(H545,[1]Film_Workers!$B$2:$BD$55,50,FALSE),D545=3,VLOOKUP(H545,[1]Film_Workers!$B$2:$BD$55,51,FALSE),D545=4,VLOOKUP(H545,[1]Film_Workers!$B$2:$BD$55,52,FALSE),D545=5,VLOOKUP(H545,[1]Film_Workers!$B$2:$BD$55,53,FALSE),D545=6,VLOOKUP(H545,[1]Film_Workers!$B$2:$BD$55,54)))</f>
        <v>98415</v>
      </c>
      <c r="W545">
        <f>_xlfn.IFS(C545=2014,_xlfn.IFS(D545=1,VLOOKUP(H545,[1]Priv_Workers!$B$2:$BD$55,2,FALSE),D545=2,VLOOKUP(H545,[1]Priv_Workers!$B$2:$BD$55,3,FALSE),D545=3,VLOOKUP(H545,[1]Priv_Workers!$B$2:$BD$55,4,FALSE),D545=4,VLOOKUP(H545,[1]Priv_Workers!$B$2:$BD$55,5,FALSE),D545=5,VLOOKUP(H545,[1]Priv_Workers!$B$2:$BD$55,6,FALSE),D545=6,VLOOKUP(H545,[1]Priv_Workers!$B$2:$BD$55,7,FALSE),D545=7,VLOOKUP(H545,[1]Priv_Workers!$B$2:$BD$55,8,FALSE),D545=8,VLOOKUP(H545,[1]Priv_Workers!$B$2:$BD$55,9,FALSE),D545=9,VLOOKUP(H545,[1]Priv_Workers!$B$2:$BD$55,10,FALSE),D545=10,VLOOKUP(H545,[1]Priv_Workers!$B$2:$BD$55,11,FALSE),D545=11,VLOOKUP(H545,[1]Priv_Workers!$B$2:$BD$55,12,FALSE),D545=12,VLOOKUP(H545,[1]Priv_Workers!$B$2:$BD$55,13,FALSE)),C545=2015,_xlfn.IFS(D545=1,VLOOKUP(H545,[1]Priv_Workers!$B$2:$BD$55,14,FALSE),D545=2,VLOOKUP(H545,[1]Priv_Workers!$B$2:$BD$55,15,FALSE),D545=3,VLOOKUP(H545,[1]Priv_Workers!$B$2:$BD$55,16,FALSE),D545=4,VLOOKUP(H545,[1]Priv_Workers!$B$2:$BD$55,17,FALSE),D545=5,VLOOKUP(H545,[1]Priv_Workers!$B$2:$BD$55,18,FALSE),D545=6,VLOOKUP(H545,[1]Priv_Workers!$B$2:$BD$55,19,FALSE),D545=7,VLOOKUP(H545,[1]Priv_Workers!$B$2:$BD$55,20,FALSE),D545=8,VLOOKUP(H545,[1]Priv_Workers!$B$2:$BD$55,21,FALSE),D545=9,VLOOKUP(H545,[1]Priv_Workers!$B$2:$BD$55,22,FALSE),D545=10,VLOOKUP(H545,[1]Priv_Workers!$B$2:$BD$55,23,FALSE),D545=11,VLOOKUP(H545,[1]Priv_Workers!$B$2:$BD$55,24,FALSE),D545=12,VLOOKUP(H545,[1]Priv_Workers!$B$2:$BD$55,25,FALSE)),C545=2016,_xlfn.IFS(D545=1,VLOOKUP(H545,[1]Priv_Workers!$B$2:$BD$55,26,FALSE),D545=2,VLOOKUP(H545,[1]Priv_Workers!$B$2:$BD$55,27,FALSE),D545=3,VLOOKUP(H545,[1]Priv_Workers!$B$2:$BD$55,28,FALSE),D545=4,VLOOKUP(H545,[1]Priv_Workers!$B$2:$BD$55,29,FALSE),D545=5,VLOOKUP(H545,[1]Priv_Workers!$B$2:$BD$55,30,FALSE),D545=6,VLOOKUP(H545,[1]Priv_Workers!$B$2:$BD$55,31,FALSE),D545=7,VLOOKUP(H545,[1]Priv_Workers!$B$2:$BD$55,32,FALSE),D545=8,VLOOKUP(H545,[1]Priv_Workers!$B$2:$BD$55,33,FALSE),D545=9,VLOOKUP(H545,[1]Priv_Workers!$B$2:$BD$55,34,FALSE),D545=10,VLOOKUP(H545,[1]Priv_Workers!$B$2:$BD$55,35,FALSE),D545=11,VLOOKUP(H545,[1]Priv_Workers!$B$2:$BD$55,36,FALSE),D545=12,VLOOKUP(H545,[1]Priv_Workers!$B$2:$BD$55,37,FALSE)),C545=2017,_xlfn.IFS(D545=1,VLOOKUP(H545,[1]Priv_Workers!$B$2:$BD$55,38,FALSE),D545=2,VLOOKUP(H545,[1]Priv_Workers!$B$2:$BD$55,39,FALSE),D545=3,VLOOKUP(H545,[1]Priv_Workers!$B$2:$BD$55,40,FALSE),D545=4,VLOOKUP(H545,[1]Priv_Workers!$B$2:$BD$55,41,FALSE),D545=5,VLOOKUP(H545,[1]Priv_Workers!$B$2:$BD$55,42,FALSE),D545=6,VLOOKUP(H545,[1]Priv_Workers!$B$2:$BD$55,43,FALSE),D545=7,VLOOKUP(H545,[1]Priv_Workers!$B$2:$BD$55,43,FALSE),D545=8,VLOOKUP(H545,[1]Priv_Workers!$B$2:$BD$55,44,FALSE),D545=9,VLOOKUP(H545,[1]Priv_Workers!$B$2:$BD$55,45,FALSE),D545=10,VLOOKUP(H545,[1]Priv_Workers!$B$2:$BD$55,46,FALSE),D545=11,VLOOKUP(H545,[1]Priv_Workers!$B$2:$BD$55,47,FALSE),D545=12,VLOOKUP(H545,[1]Priv_Workers!$B$2:$BD$55,48)),C545=2018,_xlfn.IFS(D545=1,VLOOKUP(H545,[1]Priv_Workers!$B$2:$BD$55,49,FALSE),D545=2,VLOOKUP(H545,[1]Priv_Workers!$B$2:$BD$55,50,FALSE),D545=3,VLOOKUP(H545,[1]Priv_Workers!$B$2:$BD$55,51,FALSE),D545=4,VLOOKUP(H545,[1]Priv_Workers!$B$2:$BD$55,52,FALSE),D545=5,VLOOKUP(H545,[1]Priv_Workers!$B$2:$BD$55,53,FALSE),D545=6,VLOOKUP(H545,[1]Priv_Workers!$B$2:$BD$55,54)))</f>
        <v>14632884</v>
      </c>
      <c r="X545" s="3">
        <f t="shared" si="67"/>
        <v>6.7256051507002994E-3</v>
      </c>
      <c r="Y545" s="2">
        <f>_xlfn.IFS(C545=2014, _xlfn.IFS(E545=1, VLOOKUP(H545, [1]Wage_Info!$B$2:$AH$55, 2, FALSE), E545=2, VLOOKUP(H545, [1]Wage_Info!$B$2:$AH$55, 3, FALSE), E545=3, VLOOKUP(H545, [1]Wage_Info!$B$2:$AH$55, 4, FALSE), E545=4, VLOOKUP(H545, [1]Wage_Info!$B$2:$AH$55, 5, FALSE)), C545=2015, _xlfn.IFS(E545=1, VLOOKUP(H545, [1]Wage_Info!$B$2:$AH$55, 6, FALSE), E545=2, VLOOKUP(H545, [1]Wage_Info!$B$2:$AH$55, 7, FALSE), E545=3, VLOOKUP(H545, [1]Wage_Info!$B$2:$AH$55, 8, FALSE), E545=4, VLOOKUP(H545, [1]Wage_Info!$B$2:$AH$55, 9, FALSE)), C545=2016, _xlfn.IFS(E545=1, VLOOKUP(H545, [1]Wage_Info!$B$2:$AH$55, 10, FALSE), E545=2, VLOOKUP(H545, [1]Wage_Info!$B$2:$AH$55, 11, FALSE), E545=3, VLOOKUP(H545, [1]Wage_Info!$B$2:$AH$55, 12, FALSE), E545=4, VLOOKUP(H545, [1]Wage_Info!$B$2:$AH$55, 13, FALSE)), C545=2017, _xlfn.IFS(E545=1, VLOOKUP(H545, [1]Wage_Info!$B$2:$AH$55, 14, FALSE), E545=2, VLOOKUP(H545, [1]Wage_Info!$B$2:$AH$55, 15, FALSE), E545=3, VLOOKUP(H545, [1]Wage_Info!$B$2:$AH$55, 16, FALSE), E545=4, VLOOKUP(H545, [1]Wage_Info!$B$2:$AH$55, 17, FALSE)), C545 = 2018, _xlfn.IFS(E545=1, VLOOKUP(H545, [1]Wage_Info!$B$2:$AH$55, 18, FALSE), E545=3, VLOOKUP(H545, [1]Wage_Info!$B$2:$AH$55, 19, FALSE)))</f>
        <v>2988478047</v>
      </c>
      <c r="Z545" s="2">
        <f>_xlfn.IFS(C545=2014, _xlfn.IFS(E545=1, VLOOKUP(H545, [1]Wage_Info!$B$2:$AL$55, 20, FALSE), E545=2, VLOOKUP(H545, [1]Wage_Info!$B$2:$AL$55, 21, FALSE), E545=3, VLOOKUP(H545, [1]Wage_Info!$B$2:$AL$55, 22, FALSE), E545=4, VLOOKUP(H545, [1]Wage_Info!$B$2:$AL$55, 23, FALSE)), C545=2015, _xlfn.IFS(E545=1, VLOOKUP(H545, [1]Wage_Info!$B$2:$AL$55, 24, FALSE), E545=2, VLOOKUP(H545, [1]Wage_Info!$B$2:$AL$55, 25, FALSE), E545=3, VLOOKUP(H545, [1]Wage_Info!$B$2:$AL$55, 26, FALSE), E545=4, VLOOKUP(H545, [1]Wage_Info!$B$2:$AL$55, 27, FALSE)), C545=2016, _xlfn.IFS(E545=1, VLOOKUP(H545, [1]Wage_Info!$B$2:$AL$55, 28, FALSE), E545=2, VLOOKUP(H545, [1]Wage_Info!$B$2:$AL$55, 29, FALSE), E545=3, VLOOKUP(H545, [1]Wage_Info!$B$2:$AL$55, 30, FALSE), E545=4, VLOOKUP(H545, [1]Wage_Info!$B$2:$AL$55, 31, FALSE)), C545=2017, _xlfn.IFS(E545=1, VLOOKUP(H545, [1]Wage_Info!$B$2:$AL$55, 32, FALSE), E545=2, VLOOKUP(H545, [1]Wage_Info!$B$2:$AL$55, 33, FALSE), E545=3, VLOOKUP(H545, [1]Wage_Info!$B$2:$AL$55, 34, FALSE), E545=4, VLOOKUP(H545, [1]Wage_Info!$B$2:$AL$55, 35, FALSE)), C545 = 2018, _xlfn.IFS(E545=1, VLOOKUP(H545, [1]Wage_Info!$B$2:$AL$55, 36, FALSE), E545=2, VLOOKUP(H545, [1]Wage_Info!$B$2:$AL$55, 37, FALSE)))</f>
        <v>229152576063</v>
      </c>
      <c r="AA545" s="4">
        <f t="shared" si="68"/>
        <v>1.3041433346917252E-2</v>
      </c>
      <c r="AB545">
        <f>[1]Key!C545</f>
        <v>1</v>
      </c>
      <c r="AC545">
        <f t="shared" si="69"/>
        <v>1</v>
      </c>
      <c r="AD545">
        <f t="shared" si="70"/>
        <v>0</v>
      </c>
      <c r="AE545">
        <f t="shared" si="71"/>
        <v>1</v>
      </c>
      <c r="AF545">
        <f>[1]Key!D545</f>
        <v>0</v>
      </c>
    </row>
    <row r="546" spans="1:32" x14ac:dyDescent="0.3">
      <c r="A546">
        <v>545</v>
      </c>
      <c r="B546">
        <v>89</v>
      </c>
      <c r="C546">
        <v>2017</v>
      </c>
      <c r="D546">
        <v>7</v>
      </c>
      <c r="E546">
        <f t="shared" si="64"/>
        <v>3</v>
      </c>
      <c r="F546">
        <v>2018</v>
      </c>
      <c r="G546" t="s">
        <v>40</v>
      </c>
      <c r="H546" s="1">
        <f>VALUE(IF(G546="foreign",53,SUBSTITUTE(G546,G546,VLOOKUP(G546,[1]Key!$G$2:$H$55,2,))))</f>
        <v>5</v>
      </c>
      <c r="I546" t="s">
        <v>47</v>
      </c>
      <c r="J546">
        <f>VALUE(_xlfn.IFS(I546="foreign",53,I546="fictional",54, I546="unspecified", 55, NOT(OR(I546="foreign",I546="fictional")),SUBSTITUTE(I546,I546,VLOOKUP(I546,[1]Key!$G$2:$H$55,2,))))</f>
        <v>55</v>
      </c>
      <c r="K546">
        <f t="shared" si="65"/>
        <v>0</v>
      </c>
      <c r="L546">
        <f>VLOOKUP(H546, [1]Key!$H$2:$K$54, 2)</f>
        <v>3</v>
      </c>
      <c r="M546">
        <f>VLOOKUP(J546, [1]Key!$H$2:$K$54, 2)</f>
        <v>0</v>
      </c>
      <c r="N546">
        <f>VLOOKUP("*"&amp;G546&amp;"*",[1]Key!$N$2:$O$6,2,FALSE)</f>
        <v>4</v>
      </c>
      <c r="O546">
        <f>VLOOKUP("*"&amp;G546&amp;"*",[1]Key!$R$2:$S$11,2,FALSE)</f>
        <v>6</v>
      </c>
      <c r="P546">
        <v>2537</v>
      </c>
      <c r="Q546" s="2">
        <v>6000000</v>
      </c>
      <c r="R546" t="s">
        <v>33</v>
      </c>
      <c r="S546">
        <f>VLOOKUP(R546, [1]Key!$U$2:$V$31, 2, FALSE)</f>
        <v>1</v>
      </c>
      <c r="T546">
        <f t="shared" si="66"/>
        <v>0</v>
      </c>
      <c r="U546">
        <f>_xlfn.IFS(C546=2018, VLOOKUP(H546, '[1]State Pop'!$B$2:$G$55,6),C546=2017, VLOOKUP(H546, '[1]State Pop'!$B$2:$F$55,5),C546=2016, VLOOKUP(H546, '[1]State Pop'!$B$2:$F$55,4), C546=2015, VLOOKUP(H546, '[1]State Pop'!$B$2:$F$55,3), C546=2014, VLOOKUP(H546, '[1]State Pop'!$B$2:$F$55,2))</f>
        <v>39536653</v>
      </c>
      <c r="V546">
        <f>_xlfn.IFS(C546=2014,_xlfn.IFS(D546=1,VLOOKUP(H546,[1]Film_Workers!$B$2:$BD$55,2,FALSE),D546=2,VLOOKUP(H546,[1]Film_Workers!$B$2:$BD$55,3,FALSE),D546=3,VLOOKUP(H546,[1]Film_Workers!$B$2:$BD$55,4,FALSE),D546=4,VLOOKUP(H546,[1]Film_Workers!$B$2:$BD$55,5,FALSE),D546=5,VLOOKUP(H546,[1]Film_Workers!$B$2:$BD$55,6,FALSE),D546=6,VLOOKUP(H546,[1]Film_Workers!$B$2:$BD$55,7,FALSE),D546=7,VLOOKUP(H546,[1]Film_Workers!$B$2:$BD$55,8,FALSE),D546=8,VLOOKUP(H546,[1]Film_Workers!$B$2:$BD$55,9,FALSE),D546=9,VLOOKUP(H546,[1]Film_Workers!$B$2:$BD$55,10,FALSE),D546=10,VLOOKUP(H546,[1]Film_Workers!$B$2:$BD$55,11,FALSE),D546=11,VLOOKUP(H546,[1]Film_Workers!$B$2:$BD$55,12,FALSE),D546=12,VLOOKUP(H546,[1]Film_Workers!$B$2:$BD$55,13,FALSE)),C546=2015,_xlfn.IFS(D546=1,VLOOKUP(H546,[1]Film_Workers!$B$2:$BD$55,14,FALSE),D546=2,VLOOKUP(H546,[1]Film_Workers!$B$2:$BD$55,15,FALSE),D546=3,VLOOKUP(H546,[1]Film_Workers!$B$2:$BD$55,16,FALSE),D546=4,VLOOKUP(H546,[1]Film_Workers!$B$2:$BD$55,17,FALSE),D546=5,VLOOKUP(H546,[1]Film_Workers!$B$2:$BD$55,18,FALSE),D546=6,VLOOKUP(H546,[1]Film_Workers!$B$2:$BD$55,19,FALSE),D546=7,VLOOKUP(H546,[1]Film_Workers!$B$2:$BD$55,20,FALSE),D546=8,VLOOKUP(H546,[1]Film_Workers!$B$2:$BD$55,21,FALSE),D546=9,VLOOKUP(H546,[1]Film_Workers!$B$2:$BD$55,22,FALSE),D546=10,VLOOKUP(H546,[1]Film_Workers!$B$2:$BD$55,23,FALSE),D546=11,VLOOKUP(H546,[1]Film_Workers!$B$2:$BD$55,24,FALSE),D546=12,VLOOKUP(H546,[1]Film_Workers!$B$2:$BD$55,25,FALSE)),C546=2016,_xlfn.IFS(D546=1,VLOOKUP(H546,[1]Film_Workers!$B$2:$BD$55,26,FALSE),D546=2,VLOOKUP(H546,[1]Film_Workers!$B$2:$BD$55,27,FALSE),D546=3,VLOOKUP(H546,[1]Film_Workers!$B$2:$BD$55,28,FALSE),D546=4,VLOOKUP(H546,[1]Film_Workers!$B$2:$BD$55,29,FALSE),D546=5,VLOOKUP(H546,[1]Film_Workers!$B$2:$BD$55,30,FALSE),D546=6,VLOOKUP(H546,[1]Film_Workers!$B$2:$BD$55,31,FALSE),D546=7,VLOOKUP(H546,[1]Film_Workers!$B$2:$BD$55,32,FALSE),D546=8,VLOOKUP(H546,[1]Film_Workers!$B$2:$BD$55,33,FALSE),D546=9,VLOOKUP(H546,[1]Film_Workers!$B$2:$BD$55,34,FALSE),D546=10,VLOOKUP(H546,[1]Film_Workers!$B$2:$BD$55,35,FALSE),D546=11,VLOOKUP(H546,[1]Film_Workers!$B$2:$BD$55,36,FALSE),D546=12,VLOOKUP(H546,[1]Film_Workers!$B$2:$BD$55,37,FALSE)),C546=2017,_xlfn.IFS(D546=1,VLOOKUP(H546,[1]Film_Workers!$B$2:$BD$55,38,FALSE),D546=2,VLOOKUP(H546,[1]Film_Workers!$B$2:$BD$55,39,FALSE),D546=3,VLOOKUP(H546,[1]Film_Workers!$B$2:$BD$55,40,FALSE),D546=4,VLOOKUP(H546,[1]Film_Workers!$B$2:$BD$55,41,FALSE),D546=5,VLOOKUP(H546,[1]Film_Workers!$B$2:$BD$55,42,FALSE),D546=6,VLOOKUP(H546,[1]Film_Workers!$B$2:$BD$55,43,FALSE),D546=7,VLOOKUP(H546,[1]Film_Workers!$B$2:$BD$55,43,FALSE),D546=8,VLOOKUP(H546,[1]Film_Workers!$B$2:$BD$55,44,FALSE),D546=9,VLOOKUP(H546,[1]Film_Workers!$B$2:$BD$55,45,FALSE),D546=10,VLOOKUP(H546,[1]Film_Workers!$B$2:$BD$55,46,FALSE),D546=11,VLOOKUP(H546,[1]Film_Workers!$B$2:$BD$55,47,FALSE),D546=12,VLOOKUP(H546,[1]Film_Workers!$B$2:$BD$55,48)),C546=2018,_xlfn.IFS(D546=1,VLOOKUP(H546,[1]Film_Workers!$B$2:$BD$55,49,FALSE),D546=2,VLOOKUP(H546,[1]Film_Workers!$B$2:$BD$55,50,FALSE),D546=3,VLOOKUP(H546,[1]Film_Workers!$B$2:$BD$55,51,FALSE),D546=4,VLOOKUP(H546,[1]Film_Workers!$B$2:$BD$55,52,FALSE),D546=5,VLOOKUP(H546,[1]Film_Workers!$B$2:$BD$55,53,FALSE),D546=6,VLOOKUP(H546,[1]Film_Workers!$B$2:$BD$55,54)))</f>
        <v>98415</v>
      </c>
      <c r="W546">
        <f>_xlfn.IFS(C546=2014,_xlfn.IFS(D546=1,VLOOKUP(H546,[1]Priv_Workers!$B$2:$BD$55,2,FALSE),D546=2,VLOOKUP(H546,[1]Priv_Workers!$B$2:$BD$55,3,FALSE),D546=3,VLOOKUP(H546,[1]Priv_Workers!$B$2:$BD$55,4,FALSE),D546=4,VLOOKUP(H546,[1]Priv_Workers!$B$2:$BD$55,5,FALSE),D546=5,VLOOKUP(H546,[1]Priv_Workers!$B$2:$BD$55,6,FALSE),D546=6,VLOOKUP(H546,[1]Priv_Workers!$B$2:$BD$55,7,FALSE),D546=7,VLOOKUP(H546,[1]Priv_Workers!$B$2:$BD$55,8,FALSE),D546=8,VLOOKUP(H546,[1]Priv_Workers!$B$2:$BD$55,9,FALSE),D546=9,VLOOKUP(H546,[1]Priv_Workers!$B$2:$BD$55,10,FALSE),D546=10,VLOOKUP(H546,[1]Priv_Workers!$B$2:$BD$55,11,FALSE),D546=11,VLOOKUP(H546,[1]Priv_Workers!$B$2:$BD$55,12,FALSE),D546=12,VLOOKUP(H546,[1]Priv_Workers!$B$2:$BD$55,13,FALSE)),C546=2015,_xlfn.IFS(D546=1,VLOOKUP(H546,[1]Priv_Workers!$B$2:$BD$55,14,FALSE),D546=2,VLOOKUP(H546,[1]Priv_Workers!$B$2:$BD$55,15,FALSE),D546=3,VLOOKUP(H546,[1]Priv_Workers!$B$2:$BD$55,16,FALSE),D546=4,VLOOKUP(H546,[1]Priv_Workers!$B$2:$BD$55,17,FALSE),D546=5,VLOOKUP(H546,[1]Priv_Workers!$B$2:$BD$55,18,FALSE),D546=6,VLOOKUP(H546,[1]Priv_Workers!$B$2:$BD$55,19,FALSE),D546=7,VLOOKUP(H546,[1]Priv_Workers!$B$2:$BD$55,20,FALSE),D546=8,VLOOKUP(H546,[1]Priv_Workers!$B$2:$BD$55,21,FALSE),D546=9,VLOOKUP(H546,[1]Priv_Workers!$B$2:$BD$55,22,FALSE),D546=10,VLOOKUP(H546,[1]Priv_Workers!$B$2:$BD$55,23,FALSE),D546=11,VLOOKUP(H546,[1]Priv_Workers!$B$2:$BD$55,24,FALSE),D546=12,VLOOKUP(H546,[1]Priv_Workers!$B$2:$BD$55,25,FALSE)),C546=2016,_xlfn.IFS(D546=1,VLOOKUP(H546,[1]Priv_Workers!$B$2:$BD$55,26,FALSE),D546=2,VLOOKUP(H546,[1]Priv_Workers!$B$2:$BD$55,27,FALSE),D546=3,VLOOKUP(H546,[1]Priv_Workers!$B$2:$BD$55,28,FALSE),D546=4,VLOOKUP(H546,[1]Priv_Workers!$B$2:$BD$55,29,FALSE),D546=5,VLOOKUP(H546,[1]Priv_Workers!$B$2:$BD$55,30,FALSE),D546=6,VLOOKUP(H546,[1]Priv_Workers!$B$2:$BD$55,31,FALSE),D546=7,VLOOKUP(H546,[1]Priv_Workers!$B$2:$BD$55,32,FALSE),D546=8,VLOOKUP(H546,[1]Priv_Workers!$B$2:$BD$55,33,FALSE),D546=9,VLOOKUP(H546,[1]Priv_Workers!$B$2:$BD$55,34,FALSE),D546=10,VLOOKUP(H546,[1]Priv_Workers!$B$2:$BD$55,35,FALSE),D546=11,VLOOKUP(H546,[1]Priv_Workers!$B$2:$BD$55,36,FALSE),D546=12,VLOOKUP(H546,[1]Priv_Workers!$B$2:$BD$55,37,FALSE)),C546=2017,_xlfn.IFS(D546=1,VLOOKUP(H546,[1]Priv_Workers!$B$2:$BD$55,38,FALSE),D546=2,VLOOKUP(H546,[1]Priv_Workers!$B$2:$BD$55,39,FALSE),D546=3,VLOOKUP(H546,[1]Priv_Workers!$B$2:$BD$55,40,FALSE),D546=4,VLOOKUP(H546,[1]Priv_Workers!$B$2:$BD$55,41,FALSE),D546=5,VLOOKUP(H546,[1]Priv_Workers!$B$2:$BD$55,42,FALSE),D546=6,VLOOKUP(H546,[1]Priv_Workers!$B$2:$BD$55,43,FALSE),D546=7,VLOOKUP(H546,[1]Priv_Workers!$B$2:$BD$55,43,FALSE),D546=8,VLOOKUP(H546,[1]Priv_Workers!$B$2:$BD$55,44,FALSE),D546=9,VLOOKUP(H546,[1]Priv_Workers!$B$2:$BD$55,45,FALSE),D546=10,VLOOKUP(H546,[1]Priv_Workers!$B$2:$BD$55,46,FALSE),D546=11,VLOOKUP(H546,[1]Priv_Workers!$B$2:$BD$55,47,FALSE),D546=12,VLOOKUP(H546,[1]Priv_Workers!$B$2:$BD$55,48)),C546=2018,_xlfn.IFS(D546=1,VLOOKUP(H546,[1]Priv_Workers!$B$2:$BD$55,49,FALSE),D546=2,VLOOKUP(H546,[1]Priv_Workers!$B$2:$BD$55,50,FALSE),D546=3,VLOOKUP(H546,[1]Priv_Workers!$B$2:$BD$55,51,FALSE),D546=4,VLOOKUP(H546,[1]Priv_Workers!$B$2:$BD$55,52,FALSE),D546=5,VLOOKUP(H546,[1]Priv_Workers!$B$2:$BD$55,53,FALSE),D546=6,VLOOKUP(H546,[1]Priv_Workers!$B$2:$BD$55,54)))</f>
        <v>14632884</v>
      </c>
      <c r="X546" s="3">
        <f t="shared" si="67"/>
        <v>6.7256051507002994E-3</v>
      </c>
      <c r="Y546" s="2">
        <f>_xlfn.IFS(C546=2014, _xlfn.IFS(E546=1, VLOOKUP(H546, [1]Wage_Info!$B$2:$AH$55, 2, FALSE), E546=2, VLOOKUP(H546, [1]Wage_Info!$B$2:$AH$55, 3, FALSE), E546=3, VLOOKUP(H546, [1]Wage_Info!$B$2:$AH$55, 4, FALSE), E546=4, VLOOKUP(H546, [1]Wage_Info!$B$2:$AH$55, 5, FALSE)), C546=2015, _xlfn.IFS(E546=1, VLOOKUP(H546, [1]Wage_Info!$B$2:$AH$55, 6, FALSE), E546=2, VLOOKUP(H546, [1]Wage_Info!$B$2:$AH$55, 7, FALSE), E546=3, VLOOKUP(H546, [1]Wage_Info!$B$2:$AH$55, 8, FALSE), E546=4, VLOOKUP(H546, [1]Wage_Info!$B$2:$AH$55, 9, FALSE)), C546=2016, _xlfn.IFS(E546=1, VLOOKUP(H546, [1]Wage_Info!$B$2:$AH$55, 10, FALSE), E546=2, VLOOKUP(H546, [1]Wage_Info!$B$2:$AH$55, 11, FALSE), E546=3, VLOOKUP(H546, [1]Wage_Info!$B$2:$AH$55, 12, FALSE), E546=4, VLOOKUP(H546, [1]Wage_Info!$B$2:$AH$55, 13, FALSE)), C546=2017, _xlfn.IFS(E546=1, VLOOKUP(H546, [1]Wage_Info!$B$2:$AH$55, 14, FALSE), E546=2, VLOOKUP(H546, [1]Wage_Info!$B$2:$AH$55, 15, FALSE), E546=3, VLOOKUP(H546, [1]Wage_Info!$B$2:$AH$55, 16, FALSE), E546=4, VLOOKUP(H546, [1]Wage_Info!$B$2:$AH$55, 17, FALSE)), C546 = 2018, _xlfn.IFS(E546=1, VLOOKUP(H546, [1]Wage_Info!$B$2:$AH$55, 18, FALSE), E546=3, VLOOKUP(H546, [1]Wage_Info!$B$2:$AH$55, 19, FALSE)))</f>
        <v>2988478047</v>
      </c>
      <c r="Z546" s="2">
        <f>_xlfn.IFS(C546=2014, _xlfn.IFS(E546=1, VLOOKUP(H546, [1]Wage_Info!$B$2:$AL$55, 20, FALSE), E546=2, VLOOKUP(H546, [1]Wage_Info!$B$2:$AL$55, 21, FALSE), E546=3, VLOOKUP(H546, [1]Wage_Info!$B$2:$AL$55, 22, FALSE), E546=4, VLOOKUP(H546, [1]Wage_Info!$B$2:$AL$55, 23, FALSE)), C546=2015, _xlfn.IFS(E546=1, VLOOKUP(H546, [1]Wage_Info!$B$2:$AL$55, 24, FALSE), E546=2, VLOOKUP(H546, [1]Wage_Info!$B$2:$AL$55, 25, FALSE), E546=3, VLOOKUP(H546, [1]Wage_Info!$B$2:$AL$55, 26, FALSE), E546=4, VLOOKUP(H546, [1]Wage_Info!$B$2:$AL$55, 27, FALSE)), C546=2016, _xlfn.IFS(E546=1, VLOOKUP(H546, [1]Wage_Info!$B$2:$AL$55, 28, FALSE), E546=2, VLOOKUP(H546, [1]Wage_Info!$B$2:$AL$55, 29, FALSE), E546=3, VLOOKUP(H546, [1]Wage_Info!$B$2:$AL$55, 30, FALSE), E546=4, VLOOKUP(H546, [1]Wage_Info!$B$2:$AL$55, 31, FALSE)), C546=2017, _xlfn.IFS(E546=1, VLOOKUP(H546, [1]Wage_Info!$B$2:$AL$55, 32, FALSE), E546=2, VLOOKUP(H546, [1]Wage_Info!$B$2:$AL$55, 33, FALSE), E546=3, VLOOKUP(H546, [1]Wage_Info!$B$2:$AL$55, 34, FALSE), E546=4, VLOOKUP(H546, [1]Wage_Info!$B$2:$AL$55, 35, FALSE)), C546 = 2018, _xlfn.IFS(E546=1, VLOOKUP(H546, [1]Wage_Info!$B$2:$AL$55, 36, FALSE), E546=2, VLOOKUP(H546, [1]Wage_Info!$B$2:$AL$55, 37, FALSE)))</f>
        <v>229152576063</v>
      </c>
      <c r="AA546" s="4">
        <f t="shared" si="68"/>
        <v>1.3041433346917252E-2</v>
      </c>
      <c r="AB546">
        <f>[1]Key!C546</f>
        <v>1</v>
      </c>
      <c r="AC546">
        <f t="shared" si="69"/>
        <v>1</v>
      </c>
      <c r="AD546">
        <f t="shared" si="70"/>
        <v>0</v>
      </c>
      <c r="AE546">
        <f t="shared" si="71"/>
        <v>1</v>
      </c>
      <c r="AF546">
        <f>[1]Key!D546</f>
        <v>0</v>
      </c>
    </row>
    <row r="547" spans="1:32" x14ac:dyDescent="0.3">
      <c r="A547">
        <v>546</v>
      </c>
      <c r="B547">
        <v>90</v>
      </c>
      <c r="C547">
        <v>2017</v>
      </c>
      <c r="D547">
        <v>9</v>
      </c>
      <c r="E547">
        <f t="shared" si="64"/>
        <v>3</v>
      </c>
      <c r="F547">
        <v>2018</v>
      </c>
      <c r="G547" t="s">
        <v>40</v>
      </c>
      <c r="H547" s="1">
        <f>VALUE(IF(G547="foreign",53,SUBSTITUTE(G547,G547,VLOOKUP(G547,[1]Key!$G$2:$H$55,2,))))</f>
        <v>5</v>
      </c>
      <c r="I547" t="s">
        <v>74</v>
      </c>
      <c r="J547">
        <f>VALUE(_xlfn.IFS(I547="foreign",53,I547="fictional",54, I547="unspecified", 55, NOT(OR(I547="foreign",I547="fictional")),SUBSTITUTE(I547,I547,VLOOKUP(I547,[1]Key!$G$2:$H$55,2,))))</f>
        <v>9</v>
      </c>
      <c r="K547">
        <f t="shared" si="65"/>
        <v>0</v>
      </c>
      <c r="L547">
        <f>VLOOKUP(H547, [1]Key!$H$2:$K$54, 2)</f>
        <v>3</v>
      </c>
      <c r="M547">
        <f>VLOOKUP(J547, [1]Key!$H$2:$K$54, 2)</f>
        <v>2</v>
      </c>
      <c r="N547">
        <f>VLOOKUP("*"&amp;G547&amp;"*",[1]Key!$N$2:$O$6,2,FALSE)</f>
        <v>4</v>
      </c>
      <c r="O547">
        <f>VLOOKUP("*"&amp;G547&amp;"*",[1]Key!$R$2:$S$11,2,FALSE)</f>
        <v>6</v>
      </c>
      <c r="P547">
        <v>2534</v>
      </c>
      <c r="Q547" s="2">
        <v>60000000</v>
      </c>
      <c r="R547" t="s">
        <v>121</v>
      </c>
      <c r="S547">
        <f>VLOOKUP(R547, [1]Key!$U$2:$V$31, 2, FALSE)</f>
        <v>24</v>
      </c>
      <c r="T547">
        <f t="shared" si="66"/>
        <v>1</v>
      </c>
      <c r="U547">
        <f>_xlfn.IFS(C547=2018, VLOOKUP(H547, '[1]State Pop'!$B$2:$G$55,6),C547=2017, VLOOKUP(H547, '[1]State Pop'!$B$2:$F$55,5),C547=2016, VLOOKUP(H547, '[1]State Pop'!$B$2:$F$55,4), C547=2015, VLOOKUP(H547, '[1]State Pop'!$B$2:$F$55,3), C547=2014, VLOOKUP(H547, '[1]State Pop'!$B$2:$F$55,2))</f>
        <v>39536653</v>
      </c>
      <c r="V547">
        <f>_xlfn.IFS(C547=2014,_xlfn.IFS(D547=1,VLOOKUP(H547,[1]Film_Workers!$B$2:$BD$55,2,FALSE),D547=2,VLOOKUP(H547,[1]Film_Workers!$B$2:$BD$55,3,FALSE),D547=3,VLOOKUP(H547,[1]Film_Workers!$B$2:$BD$55,4,FALSE),D547=4,VLOOKUP(H547,[1]Film_Workers!$B$2:$BD$55,5,FALSE),D547=5,VLOOKUP(H547,[1]Film_Workers!$B$2:$BD$55,6,FALSE),D547=6,VLOOKUP(H547,[1]Film_Workers!$B$2:$BD$55,7,FALSE),D547=7,VLOOKUP(H547,[1]Film_Workers!$B$2:$BD$55,8,FALSE),D547=8,VLOOKUP(H547,[1]Film_Workers!$B$2:$BD$55,9,FALSE),D547=9,VLOOKUP(H547,[1]Film_Workers!$B$2:$BD$55,10,FALSE),D547=10,VLOOKUP(H547,[1]Film_Workers!$B$2:$BD$55,11,FALSE),D547=11,VLOOKUP(H547,[1]Film_Workers!$B$2:$BD$55,12,FALSE),D547=12,VLOOKUP(H547,[1]Film_Workers!$B$2:$BD$55,13,FALSE)),C547=2015,_xlfn.IFS(D547=1,VLOOKUP(H547,[1]Film_Workers!$B$2:$BD$55,14,FALSE),D547=2,VLOOKUP(H547,[1]Film_Workers!$B$2:$BD$55,15,FALSE),D547=3,VLOOKUP(H547,[1]Film_Workers!$B$2:$BD$55,16,FALSE),D547=4,VLOOKUP(H547,[1]Film_Workers!$B$2:$BD$55,17,FALSE),D547=5,VLOOKUP(H547,[1]Film_Workers!$B$2:$BD$55,18,FALSE),D547=6,VLOOKUP(H547,[1]Film_Workers!$B$2:$BD$55,19,FALSE),D547=7,VLOOKUP(H547,[1]Film_Workers!$B$2:$BD$55,20,FALSE),D547=8,VLOOKUP(H547,[1]Film_Workers!$B$2:$BD$55,21,FALSE),D547=9,VLOOKUP(H547,[1]Film_Workers!$B$2:$BD$55,22,FALSE),D547=10,VLOOKUP(H547,[1]Film_Workers!$B$2:$BD$55,23,FALSE),D547=11,VLOOKUP(H547,[1]Film_Workers!$B$2:$BD$55,24,FALSE),D547=12,VLOOKUP(H547,[1]Film_Workers!$B$2:$BD$55,25,FALSE)),C547=2016,_xlfn.IFS(D547=1,VLOOKUP(H547,[1]Film_Workers!$B$2:$BD$55,26,FALSE),D547=2,VLOOKUP(H547,[1]Film_Workers!$B$2:$BD$55,27,FALSE),D547=3,VLOOKUP(H547,[1]Film_Workers!$B$2:$BD$55,28,FALSE),D547=4,VLOOKUP(H547,[1]Film_Workers!$B$2:$BD$55,29,FALSE),D547=5,VLOOKUP(H547,[1]Film_Workers!$B$2:$BD$55,30,FALSE),D547=6,VLOOKUP(H547,[1]Film_Workers!$B$2:$BD$55,31,FALSE),D547=7,VLOOKUP(H547,[1]Film_Workers!$B$2:$BD$55,32,FALSE),D547=8,VLOOKUP(H547,[1]Film_Workers!$B$2:$BD$55,33,FALSE),D547=9,VLOOKUP(H547,[1]Film_Workers!$B$2:$BD$55,34,FALSE),D547=10,VLOOKUP(H547,[1]Film_Workers!$B$2:$BD$55,35,FALSE),D547=11,VLOOKUP(H547,[1]Film_Workers!$B$2:$BD$55,36,FALSE),D547=12,VLOOKUP(H547,[1]Film_Workers!$B$2:$BD$55,37,FALSE)),C547=2017,_xlfn.IFS(D547=1,VLOOKUP(H547,[1]Film_Workers!$B$2:$BD$55,38,FALSE),D547=2,VLOOKUP(H547,[1]Film_Workers!$B$2:$BD$55,39,FALSE),D547=3,VLOOKUP(H547,[1]Film_Workers!$B$2:$BD$55,40,FALSE),D547=4,VLOOKUP(H547,[1]Film_Workers!$B$2:$BD$55,41,FALSE),D547=5,VLOOKUP(H547,[1]Film_Workers!$B$2:$BD$55,42,FALSE),D547=6,VLOOKUP(H547,[1]Film_Workers!$B$2:$BD$55,43,FALSE),D547=7,VLOOKUP(H547,[1]Film_Workers!$B$2:$BD$55,43,FALSE),D547=8,VLOOKUP(H547,[1]Film_Workers!$B$2:$BD$55,44,FALSE),D547=9,VLOOKUP(H547,[1]Film_Workers!$B$2:$BD$55,45,FALSE),D547=10,VLOOKUP(H547,[1]Film_Workers!$B$2:$BD$55,46,FALSE),D547=11,VLOOKUP(H547,[1]Film_Workers!$B$2:$BD$55,47,FALSE),D547=12,VLOOKUP(H547,[1]Film_Workers!$B$2:$BD$55,48)),C547=2018,_xlfn.IFS(D547=1,VLOOKUP(H547,[1]Film_Workers!$B$2:$BD$55,49,FALSE),D547=2,VLOOKUP(H547,[1]Film_Workers!$B$2:$BD$55,50,FALSE),D547=3,VLOOKUP(H547,[1]Film_Workers!$B$2:$BD$55,51,FALSE),D547=4,VLOOKUP(H547,[1]Film_Workers!$B$2:$BD$55,52,FALSE),D547=5,VLOOKUP(H547,[1]Film_Workers!$B$2:$BD$55,53,FALSE),D547=6,VLOOKUP(H547,[1]Film_Workers!$B$2:$BD$55,54)))</f>
        <v>116605</v>
      </c>
      <c r="W547">
        <f>_xlfn.IFS(C547=2014,_xlfn.IFS(D547=1,VLOOKUP(H547,[1]Priv_Workers!$B$2:$BD$55,2,FALSE),D547=2,VLOOKUP(H547,[1]Priv_Workers!$B$2:$BD$55,3,FALSE),D547=3,VLOOKUP(H547,[1]Priv_Workers!$B$2:$BD$55,4,FALSE),D547=4,VLOOKUP(H547,[1]Priv_Workers!$B$2:$BD$55,5,FALSE),D547=5,VLOOKUP(H547,[1]Priv_Workers!$B$2:$BD$55,6,FALSE),D547=6,VLOOKUP(H547,[1]Priv_Workers!$B$2:$BD$55,7,FALSE),D547=7,VLOOKUP(H547,[1]Priv_Workers!$B$2:$BD$55,8,FALSE),D547=8,VLOOKUP(H547,[1]Priv_Workers!$B$2:$BD$55,9,FALSE),D547=9,VLOOKUP(H547,[1]Priv_Workers!$B$2:$BD$55,10,FALSE),D547=10,VLOOKUP(H547,[1]Priv_Workers!$B$2:$BD$55,11,FALSE),D547=11,VLOOKUP(H547,[1]Priv_Workers!$B$2:$BD$55,12,FALSE),D547=12,VLOOKUP(H547,[1]Priv_Workers!$B$2:$BD$55,13,FALSE)),C547=2015,_xlfn.IFS(D547=1,VLOOKUP(H547,[1]Priv_Workers!$B$2:$BD$55,14,FALSE),D547=2,VLOOKUP(H547,[1]Priv_Workers!$B$2:$BD$55,15,FALSE),D547=3,VLOOKUP(H547,[1]Priv_Workers!$B$2:$BD$55,16,FALSE),D547=4,VLOOKUP(H547,[1]Priv_Workers!$B$2:$BD$55,17,FALSE),D547=5,VLOOKUP(H547,[1]Priv_Workers!$B$2:$BD$55,18,FALSE),D547=6,VLOOKUP(H547,[1]Priv_Workers!$B$2:$BD$55,19,FALSE),D547=7,VLOOKUP(H547,[1]Priv_Workers!$B$2:$BD$55,20,FALSE),D547=8,VLOOKUP(H547,[1]Priv_Workers!$B$2:$BD$55,21,FALSE),D547=9,VLOOKUP(H547,[1]Priv_Workers!$B$2:$BD$55,22,FALSE),D547=10,VLOOKUP(H547,[1]Priv_Workers!$B$2:$BD$55,23,FALSE),D547=11,VLOOKUP(H547,[1]Priv_Workers!$B$2:$BD$55,24,FALSE),D547=12,VLOOKUP(H547,[1]Priv_Workers!$B$2:$BD$55,25,FALSE)),C547=2016,_xlfn.IFS(D547=1,VLOOKUP(H547,[1]Priv_Workers!$B$2:$BD$55,26,FALSE),D547=2,VLOOKUP(H547,[1]Priv_Workers!$B$2:$BD$55,27,FALSE),D547=3,VLOOKUP(H547,[1]Priv_Workers!$B$2:$BD$55,28,FALSE),D547=4,VLOOKUP(H547,[1]Priv_Workers!$B$2:$BD$55,29,FALSE),D547=5,VLOOKUP(H547,[1]Priv_Workers!$B$2:$BD$55,30,FALSE),D547=6,VLOOKUP(H547,[1]Priv_Workers!$B$2:$BD$55,31,FALSE),D547=7,VLOOKUP(H547,[1]Priv_Workers!$B$2:$BD$55,32,FALSE),D547=8,VLOOKUP(H547,[1]Priv_Workers!$B$2:$BD$55,33,FALSE),D547=9,VLOOKUP(H547,[1]Priv_Workers!$B$2:$BD$55,34,FALSE),D547=10,VLOOKUP(H547,[1]Priv_Workers!$B$2:$BD$55,35,FALSE),D547=11,VLOOKUP(H547,[1]Priv_Workers!$B$2:$BD$55,36,FALSE),D547=12,VLOOKUP(H547,[1]Priv_Workers!$B$2:$BD$55,37,FALSE)),C547=2017,_xlfn.IFS(D547=1,VLOOKUP(H547,[1]Priv_Workers!$B$2:$BD$55,38,FALSE),D547=2,VLOOKUP(H547,[1]Priv_Workers!$B$2:$BD$55,39,FALSE),D547=3,VLOOKUP(H547,[1]Priv_Workers!$B$2:$BD$55,40,FALSE),D547=4,VLOOKUP(H547,[1]Priv_Workers!$B$2:$BD$55,41,FALSE),D547=5,VLOOKUP(H547,[1]Priv_Workers!$B$2:$BD$55,42,FALSE),D547=6,VLOOKUP(H547,[1]Priv_Workers!$B$2:$BD$55,43,FALSE),D547=7,VLOOKUP(H547,[1]Priv_Workers!$B$2:$BD$55,43,FALSE),D547=8,VLOOKUP(H547,[1]Priv_Workers!$B$2:$BD$55,44,FALSE),D547=9,VLOOKUP(H547,[1]Priv_Workers!$B$2:$BD$55,45,FALSE),D547=10,VLOOKUP(H547,[1]Priv_Workers!$B$2:$BD$55,46,FALSE),D547=11,VLOOKUP(H547,[1]Priv_Workers!$B$2:$BD$55,47,FALSE),D547=12,VLOOKUP(H547,[1]Priv_Workers!$B$2:$BD$55,48)),C547=2018,_xlfn.IFS(D547=1,VLOOKUP(H547,[1]Priv_Workers!$B$2:$BD$55,49,FALSE),D547=2,VLOOKUP(H547,[1]Priv_Workers!$B$2:$BD$55,50,FALSE),D547=3,VLOOKUP(H547,[1]Priv_Workers!$B$2:$BD$55,51,FALSE),D547=4,VLOOKUP(H547,[1]Priv_Workers!$B$2:$BD$55,52,FALSE),D547=5,VLOOKUP(H547,[1]Priv_Workers!$B$2:$BD$55,53,FALSE),D547=6,VLOOKUP(H547,[1]Priv_Workers!$B$2:$BD$55,54)))</f>
        <v>14734256</v>
      </c>
      <c r="X547" s="3">
        <f t="shared" si="67"/>
        <v>7.9138709141472769E-3</v>
      </c>
      <c r="Y547" s="2">
        <f>_xlfn.IFS(C547=2014, _xlfn.IFS(E547=1, VLOOKUP(H547, [1]Wage_Info!$B$2:$AH$55, 2, FALSE), E547=2, VLOOKUP(H547, [1]Wage_Info!$B$2:$AH$55, 3, FALSE), E547=3, VLOOKUP(H547, [1]Wage_Info!$B$2:$AH$55, 4, FALSE), E547=4, VLOOKUP(H547, [1]Wage_Info!$B$2:$AH$55, 5, FALSE)), C547=2015, _xlfn.IFS(E547=1, VLOOKUP(H547, [1]Wage_Info!$B$2:$AH$55, 6, FALSE), E547=2, VLOOKUP(H547, [1]Wage_Info!$B$2:$AH$55, 7, FALSE), E547=3, VLOOKUP(H547, [1]Wage_Info!$B$2:$AH$55, 8, FALSE), E547=4, VLOOKUP(H547, [1]Wage_Info!$B$2:$AH$55, 9, FALSE)), C547=2016, _xlfn.IFS(E547=1, VLOOKUP(H547, [1]Wage_Info!$B$2:$AH$55, 10, FALSE), E547=2, VLOOKUP(H547, [1]Wage_Info!$B$2:$AH$55, 11, FALSE), E547=3, VLOOKUP(H547, [1]Wage_Info!$B$2:$AH$55, 12, FALSE), E547=4, VLOOKUP(H547, [1]Wage_Info!$B$2:$AH$55, 13, FALSE)), C547=2017, _xlfn.IFS(E547=1, VLOOKUP(H547, [1]Wage_Info!$B$2:$AH$55, 14, FALSE), E547=2, VLOOKUP(H547, [1]Wage_Info!$B$2:$AH$55, 15, FALSE), E547=3, VLOOKUP(H547, [1]Wage_Info!$B$2:$AH$55, 16, FALSE), E547=4, VLOOKUP(H547, [1]Wage_Info!$B$2:$AH$55, 17, FALSE)), C547 = 2018, _xlfn.IFS(E547=1, VLOOKUP(H547, [1]Wage_Info!$B$2:$AH$55, 18, FALSE), E547=3, VLOOKUP(H547, [1]Wage_Info!$B$2:$AH$55, 19, FALSE)))</f>
        <v>2988478047</v>
      </c>
      <c r="Z547" s="2">
        <f>_xlfn.IFS(C547=2014, _xlfn.IFS(E547=1, VLOOKUP(H547, [1]Wage_Info!$B$2:$AL$55, 20, FALSE), E547=2, VLOOKUP(H547, [1]Wage_Info!$B$2:$AL$55, 21, FALSE), E547=3, VLOOKUP(H547, [1]Wage_Info!$B$2:$AL$55, 22, FALSE), E547=4, VLOOKUP(H547, [1]Wage_Info!$B$2:$AL$55, 23, FALSE)), C547=2015, _xlfn.IFS(E547=1, VLOOKUP(H547, [1]Wage_Info!$B$2:$AL$55, 24, FALSE), E547=2, VLOOKUP(H547, [1]Wage_Info!$B$2:$AL$55, 25, FALSE), E547=3, VLOOKUP(H547, [1]Wage_Info!$B$2:$AL$55, 26, FALSE), E547=4, VLOOKUP(H547, [1]Wage_Info!$B$2:$AL$55, 27, FALSE)), C547=2016, _xlfn.IFS(E547=1, VLOOKUP(H547, [1]Wage_Info!$B$2:$AL$55, 28, FALSE), E547=2, VLOOKUP(H547, [1]Wage_Info!$B$2:$AL$55, 29, FALSE), E547=3, VLOOKUP(H547, [1]Wage_Info!$B$2:$AL$55, 30, FALSE), E547=4, VLOOKUP(H547, [1]Wage_Info!$B$2:$AL$55, 31, FALSE)), C547=2017, _xlfn.IFS(E547=1, VLOOKUP(H547, [1]Wage_Info!$B$2:$AL$55, 32, FALSE), E547=2, VLOOKUP(H547, [1]Wage_Info!$B$2:$AL$55, 33, FALSE), E547=3, VLOOKUP(H547, [1]Wage_Info!$B$2:$AL$55, 34, FALSE), E547=4, VLOOKUP(H547, [1]Wage_Info!$B$2:$AL$55, 35, FALSE)), C547 = 2018, _xlfn.IFS(E547=1, VLOOKUP(H547, [1]Wage_Info!$B$2:$AL$55, 36, FALSE), E547=2, VLOOKUP(H547, [1]Wage_Info!$B$2:$AL$55, 37, FALSE)))</f>
        <v>229152576063</v>
      </c>
      <c r="AA547" s="4">
        <f t="shared" si="68"/>
        <v>1.3041433346917252E-2</v>
      </c>
      <c r="AB547">
        <f>[1]Key!C547</f>
        <v>1</v>
      </c>
      <c r="AC547">
        <f t="shared" si="69"/>
        <v>1</v>
      </c>
      <c r="AD547">
        <f t="shared" si="70"/>
        <v>0</v>
      </c>
      <c r="AE547">
        <f t="shared" si="71"/>
        <v>1</v>
      </c>
      <c r="AF547">
        <f>[1]Key!D547</f>
        <v>0</v>
      </c>
    </row>
    <row r="548" spans="1:32" x14ac:dyDescent="0.3">
      <c r="A548">
        <v>547</v>
      </c>
      <c r="B548">
        <v>91</v>
      </c>
      <c r="C548">
        <v>2017</v>
      </c>
      <c r="D548">
        <v>3</v>
      </c>
      <c r="E548">
        <f t="shared" si="64"/>
        <v>1</v>
      </c>
      <c r="F548">
        <v>2018</v>
      </c>
      <c r="G548" t="s">
        <v>71</v>
      </c>
      <c r="H548" s="1">
        <f>VALUE(IF(G548="foreign",53,SUBSTITUTE(G548,G548,VLOOKUP(G548,[1]Key!$G$2:$H$55,2,))))</f>
        <v>36</v>
      </c>
      <c r="I548" t="s">
        <v>117</v>
      </c>
      <c r="J548">
        <f>VALUE(_xlfn.IFS(I548="foreign",53,I548="fictional",54, I548="unspecified", 55, NOT(OR(I548="foreign",I548="fictional")),SUBSTITUTE(I548,I548,VLOOKUP(I548,[1]Key!$G$2:$H$55,2,))))</f>
        <v>23</v>
      </c>
      <c r="K548">
        <f t="shared" si="65"/>
        <v>0</v>
      </c>
      <c r="L548">
        <f>VLOOKUP(H548, [1]Key!$H$2:$K$54, 2)</f>
        <v>3</v>
      </c>
      <c r="M548">
        <f>VLOOKUP(J548, [1]Key!$H$2:$K$54, 2)</f>
        <v>0</v>
      </c>
      <c r="N548">
        <f>VLOOKUP("*"&amp;G548&amp;"*",[1]Key!$N$2:$O$6,2,FALSE)</f>
        <v>1</v>
      </c>
      <c r="O548">
        <f>VLOOKUP("*"&amp;G548&amp;"*",[1]Key!$R$2:$S$11,2,FALSE)</f>
        <v>1</v>
      </c>
      <c r="P548">
        <v>2504</v>
      </c>
      <c r="Q548" s="2">
        <v>29000000</v>
      </c>
      <c r="R548" t="s">
        <v>61</v>
      </c>
      <c r="S548">
        <f>VLOOKUP(R548, [1]Key!$U$2:$V$31, 2, FALSE)</f>
        <v>6</v>
      </c>
      <c r="T548">
        <f t="shared" si="66"/>
        <v>0</v>
      </c>
      <c r="U548">
        <f>_xlfn.IFS(C548=2018, VLOOKUP(H548, '[1]State Pop'!$B$2:$G$55,6),C548=2017, VLOOKUP(H548, '[1]State Pop'!$B$2:$F$55,5),C548=2016, VLOOKUP(H548, '[1]State Pop'!$B$2:$F$55,4), C548=2015, VLOOKUP(H548, '[1]State Pop'!$B$2:$F$55,3), C548=2014, VLOOKUP(H548, '[1]State Pop'!$B$2:$F$55,2))</f>
        <v>11658609</v>
      </c>
      <c r="V548">
        <f>_xlfn.IFS(C548=2014,_xlfn.IFS(D548=1,VLOOKUP(H548,[1]Film_Workers!$B$2:$BD$55,2,FALSE),D548=2,VLOOKUP(H548,[1]Film_Workers!$B$2:$BD$55,3,FALSE),D548=3,VLOOKUP(H548,[1]Film_Workers!$B$2:$BD$55,4,FALSE),D548=4,VLOOKUP(H548,[1]Film_Workers!$B$2:$BD$55,5,FALSE),D548=5,VLOOKUP(H548,[1]Film_Workers!$B$2:$BD$55,6,FALSE),D548=6,VLOOKUP(H548,[1]Film_Workers!$B$2:$BD$55,7,FALSE),D548=7,VLOOKUP(H548,[1]Film_Workers!$B$2:$BD$55,8,FALSE),D548=8,VLOOKUP(H548,[1]Film_Workers!$B$2:$BD$55,9,FALSE),D548=9,VLOOKUP(H548,[1]Film_Workers!$B$2:$BD$55,10,FALSE),D548=10,VLOOKUP(H548,[1]Film_Workers!$B$2:$BD$55,11,FALSE),D548=11,VLOOKUP(H548,[1]Film_Workers!$B$2:$BD$55,12,FALSE),D548=12,VLOOKUP(H548,[1]Film_Workers!$B$2:$BD$55,13,FALSE)),C548=2015,_xlfn.IFS(D548=1,VLOOKUP(H548,[1]Film_Workers!$B$2:$BD$55,14,FALSE),D548=2,VLOOKUP(H548,[1]Film_Workers!$B$2:$BD$55,15,FALSE),D548=3,VLOOKUP(H548,[1]Film_Workers!$B$2:$BD$55,16,FALSE),D548=4,VLOOKUP(H548,[1]Film_Workers!$B$2:$BD$55,17,FALSE),D548=5,VLOOKUP(H548,[1]Film_Workers!$B$2:$BD$55,18,FALSE),D548=6,VLOOKUP(H548,[1]Film_Workers!$B$2:$BD$55,19,FALSE),D548=7,VLOOKUP(H548,[1]Film_Workers!$B$2:$BD$55,20,FALSE),D548=8,VLOOKUP(H548,[1]Film_Workers!$B$2:$BD$55,21,FALSE),D548=9,VLOOKUP(H548,[1]Film_Workers!$B$2:$BD$55,22,FALSE),D548=10,VLOOKUP(H548,[1]Film_Workers!$B$2:$BD$55,23,FALSE),D548=11,VLOOKUP(H548,[1]Film_Workers!$B$2:$BD$55,24,FALSE),D548=12,VLOOKUP(H548,[1]Film_Workers!$B$2:$BD$55,25,FALSE)),C548=2016,_xlfn.IFS(D548=1,VLOOKUP(H548,[1]Film_Workers!$B$2:$BD$55,26,FALSE),D548=2,VLOOKUP(H548,[1]Film_Workers!$B$2:$BD$55,27,FALSE),D548=3,VLOOKUP(H548,[1]Film_Workers!$B$2:$BD$55,28,FALSE),D548=4,VLOOKUP(H548,[1]Film_Workers!$B$2:$BD$55,29,FALSE),D548=5,VLOOKUP(H548,[1]Film_Workers!$B$2:$BD$55,30,FALSE),D548=6,VLOOKUP(H548,[1]Film_Workers!$B$2:$BD$55,31,FALSE),D548=7,VLOOKUP(H548,[1]Film_Workers!$B$2:$BD$55,32,FALSE),D548=8,VLOOKUP(H548,[1]Film_Workers!$B$2:$BD$55,33,FALSE),D548=9,VLOOKUP(H548,[1]Film_Workers!$B$2:$BD$55,34,FALSE),D548=10,VLOOKUP(H548,[1]Film_Workers!$B$2:$BD$55,35,FALSE),D548=11,VLOOKUP(H548,[1]Film_Workers!$B$2:$BD$55,36,FALSE),D548=12,VLOOKUP(H548,[1]Film_Workers!$B$2:$BD$55,37,FALSE)),C548=2017,_xlfn.IFS(D548=1,VLOOKUP(H548,[1]Film_Workers!$B$2:$BD$55,38,FALSE),D548=2,VLOOKUP(H548,[1]Film_Workers!$B$2:$BD$55,39,FALSE),D548=3,VLOOKUP(H548,[1]Film_Workers!$B$2:$BD$55,40,FALSE),D548=4,VLOOKUP(H548,[1]Film_Workers!$B$2:$BD$55,41,FALSE),D548=5,VLOOKUP(H548,[1]Film_Workers!$B$2:$BD$55,42,FALSE),D548=6,VLOOKUP(H548,[1]Film_Workers!$B$2:$BD$55,43,FALSE),D548=7,VLOOKUP(H548,[1]Film_Workers!$B$2:$BD$55,43,FALSE),D548=8,VLOOKUP(H548,[1]Film_Workers!$B$2:$BD$55,44,FALSE),D548=9,VLOOKUP(H548,[1]Film_Workers!$B$2:$BD$55,45,FALSE),D548=10,VLOOKUP(H548,[1]Film_Workers!$B$2:$BD$55,46,FALSE),D548=11,VLOOKUP(H548,[1]Film_Workers!$B$2:$BD$55,47,FALSE),D548=12,VLOOKUP(H548,[1]Film_Workers!$B$2:$BD$55,48)),C548=2018,_xlfn.IFS(D548=1,VLOOKUP(H548,[1]Film_Workers!$B$2:$BD$55,49,FALSE),D548=2,VLOOKUP(H548,[1]Film_Workers!$B$2:$BD$55,50,FALSE),D548=3,VLOOKUP(H548,[1]Film_Workers!$B$2:$BD$55,51,FALSE),D548=4,VLOOKUP(H548,[1]Film_Workers!$B$2:$BD$55,52,FALSE),D548=5,VLOOKUP(H548,[1]Film_Workers!$B$2:$BD$55,53,FALSE),D548=6,VLOOKUP(H548,[1]Film_Workers!$B$2:$BD$55,54)))</f>
        <v>1104</v>
      </c>
      <c r="W548">
        <f>_xlfn.IFS(C548=2014,_xlfn.IFS(D548=1,VLOOKUP(H548,[1]Priv_Workers!$B$2:$BD$55,2,FALSE),D548=2,VLOOKUP(H548,[1]Priv_Workers!$B$2:$BD$55,3,FALSE),D548=3,VLOOKUP(H548,[1]Priv_Workers!$B$2:$BD$55,4,FALSE),D548=4,VLOOKUP(H548,[1]Priv_Workers!$B$2:$BD$55,5,FALSE),D548=5,VLOOKUP(H548,[1]Priv_Workers!$B$2:$BD$55,6,FALSE),D548=6,VLOOKUP(H548,[1]Priv_Workers!$B$2:$BD$55,7,FALSE),D548=7,VLOOKUP(H548,[1]Priv_Workers!$B$2:$BD$55,8,FALSE),D548=8,VLOOKUP(H548,[1]Priv_Workers!$B$2:$BD$55,9,FALSE),D548=9,VLOOKUP(H548,[1]Priv_Workers!$B$2:$BD$55,10,FALSE),D548=10,VLOOKUP(H548,[1]Priv_Workers!$B$2:$BD$55,11,FALSE),D548=11,VLOOKUP(H548,[1]Priv_Workers!$B$2:$BD$55,12,FALSE),D548=12,VLOOKUP(H548,[1]Priv_Workers!$B$2:$BD$55,13,FALSE)),C548=2015,_xlfn.IFS(D548=1,VLOOKUP(H548,[1]Priv_Workers!$B$2:$BD$55,14,FALSE),D548=2,VLOOKUP(H548,[1]Priv_Workers!$B$2:$BD$55,15,FALSE),D548=3,VLOOKUP(H548,[1]Priv_Workers!$B$2:$BD$55,16,FALSE),D548=4,VLOOKUP(H548,[1]Priv_Workers!$B$2:$BD$55,17,FALSE),D548=5,VLOOKUP(H548,[1]Priv_Workers!$B$2:$BD$55,18,FALSE),D548=6,VLOOKUP(H548,[1]Priv_Workers!$B$2:$BD$55,19,FALSE),D548=7,VLOOKUP(H548,[1]Priv_Workers!$B$2:$BD$55,20,FALSE),D548=8,VLOOKUP(H548,[1]Priv_Workers!$B$2:$BD$55,21,FALSE),D548=9,VLOOKUP(H548,[1]Priv_Workers!$B$2:$BD$55,22,FALSE),D548=10,VLOOKUP(H548,[1]Priv_Workers!$B$2:$BD$55,23,FALSE),D548=11,VLOOKUP(H548,[1]Priv_Workers!$B$2:$BD$55,24,FALSE),D548=12,VLOOKUP(H548,[1]Priv_Workers!$B$2:$BD$55,25,FALSE)),C548=2016,_xlfn.IFS(D548=1,VLOOKUP(H548,[1]Priv_Workers!$B$2:$BD$55,26,FALSE),D548=2,VLOOKUP(H548,[1]Priv_Workers!$B$2:$BD$55,27,FALSE),D548=3,VLOOKUP(H548,[1]Priv_Workers!$B$2:$BD$55,28,FALSE),D548=4,VLOOKUP(H548,[1]Priv_Workers!$B$2:$BD$55,29,FALSE),D548=5,VLOOKUP(H548,[1]Priv_Workers!$B$2:$BD$55,30,FALSE),D548=6,VLOOKUP(H548,[1]Priv_Workers!$B$2:$BD$55,31,FALSE),D548=7,VLOOKUP(H548,[1]Priv_Workers!$B$2:$BD$55,32,FALSE),D548=8,VLOOKUP(H548,[1]Priv_Workers!$B$2:$BD$55,33,FALSE),D548=9,VLOOKUP(H548,[1]Priv_Workers!$B$2:$BD$55,34,FALSE),D548=10,VLOOKUP(H548,[1]Priv_Workers!$B$2:$BD$55,35,FALSE),D548=11,VLOOKUP(H548,[1]Priv_Workers!$B$2:$BD$55,36,FALSE),D548=12,VLOOKUP(H548,[1]Priv_Workers!$B$2:$BD$55,37,FALSE)),C548=2017,_xlfn.IFS(D548=1,VLOOKUP(H548,[1]Priv_Workers!$B$2:$BD$55,38,FALSE),D548=2,VLOOKUP(H548,[1]Priv_Workers!$B$2:$BD$55,39,FALSE),D548=3,VLOOKUP(H548,[1]Priv_Workers!$B$2:$BD$55,40,FALSE),D548=4,VLOOKUP(H548,[1]Priv_Workers!$B$2:$BD$55,41,FALSE),D548=5,VLOOKUP(H548,[1]Priv_Workers!$B$2:$BD$55,42,FALSE),D548=6,VLOOKUP(H548,[1]Priv_Workers!$B$2:$BD$55,43,FALSE),D548=7,VLOOKUP(H548,[1]Priv_Workers!$B$2:$BD$55,43,FALSE),D548=8,VLOOKUP(H548,[1]Priv_Workers!$B$2:$BD$55,44,FALSE),D548=9,VLOOKUP(H548,[1]Priv_Workers!$B$2:$BD$55,45,FALSE),D548=10,VLOOKUP(H548,[1]Priv_Workers!$B$2:$BD$55,46,FALSE),D548=11,VLOOKUP(H548,[1]Priv_Workers!$B$2:$BD$55,47,FALSE),D548=12,VLOOKUP(H548,[1]Priv_Workers!$B$2:$BD$55,48)),C548=2018,_xlfn.IFS(D548=1,VLOOKUP(H548,[1]Priv_Workers!$B$2:$BD$55,49,FALSE),D548=2,VLOOKUP(H548,[1]Priv_Workers!$B$2:$BD$55,50,FALSE),D548=3,VLOOKUP(H548,[1]Priv_Workers!$B$2:$BD$55,51,FALSE),D548=4,VLOOKUP(H548,[1]Priv_Workers!$B$2:$BD$55,52,FALSE),D548=5,VLOOKUP(H548,[1]Priv_Workers!$B$2:$BD$55,53,FALSE),D548=6,VLOOKUP(H548,[1]Priv_Workers!$B$2:$BD$55,54)))</f>
        <v>4557402</v>
      </c>
      <c r="X548" s="3">
        <f t="shared" si="67"/>
        <v>2.4224327807816822E-4</v>
      </c>
      <c r="Y548" s="2">
        <f>_xlfn.IFS(C548=2014, _xlfn.IFS(E548=1, VLOOKUP(H548, [1]Wage_Info!$B$2:$AH$55, 2, FALSE), E548=2, VLOOKUP(H548, [1]Wage_Info!$B$2:$AH$55, 3, FALSE), E548=3, VLOOKUP(H548, [1]Wage_Info!$B$2:$AH$55, 4, FALSE), E548=4, VLOOKUP(H548, [1]Wage_Info!$B$2:$AH$55, 5, FALSE)), C548=2015, _xlfn.IFS(E548=1, VLOOKUP(H548, [1]Wage_Info!$B$2:$AH$55, 6, FALSE), E548=2, VLOOKUP(H548, [1]Wage_Info!$B$2:$AH$55, 7, FALSE), E548=3, VLOOKUP(H548, [1]Wage_Info!$B$2:$AH$55, 8, FALSE), E548=4, VLOOKUP(H548, [1]Wage_Info!$B$2:$AH$55, 9, FALSE)), C548=2016, _xlfn.IFS(E548=1, VLOOKUP(H548, [1]Wage_Info!$B$2:$AH$55, 10, FALSE), E548=2, VLOOKUP(H548, [1]Wage_Info!$B$2:$AH$55, 11, FALSE), E548=3, VLOOKUP(H548, [1]Wage_Info!$B$2:$AH$55, 12, FALSE), E548=4, VLOOKUP(H548, [1]Wage_Info!$B$2:$AH$55, 13, FALSE)), C548=2017, _xlfn.IFS(E548=1, VLOOKUP(H548, [1]Wage_Info!$B$2:$AH$55, 14, FALSE), E548=2, VLOOKUP(H548, [1]Wage_Info!$B$2:$AH$55, 15, FALSE), E548=3, VLOOKUP(H548, [1]Wage_Info!$B$2:$AH$55, 16, FALSE), E548=4, VLOOKUP(H548, [1]Wage_Info!$B$2:$AH$55, 17, FALSE)), C548 = 2018, _xlfn.IFS(E548=1, VLOOKUP(H548, [1]Wage_Info!$B$2:$AH$55, 18, FALSE), E548=3, VLOOKUP(H548, [1]Wage_Info!$B$2:$AH$55, 19, FALSE)))</f>
        <v>14760428</v>
      </c>
      <c r="Z548" s="2">
        <f>_xlfn.IFS(C548=2014, _xlfn.IFS(E548=1, VLOOKUP(H548, [1]Wage_Info!$B$2:$AL$55, 20, FALSE), E548=2, VLOOKUP(H548, [1]Wage_Info!$B$2:$AL$55, 21, FALSE), E548=3, VLOOKUP(H548, [1]Wage_Info!$B$2:$AL$55, 22, FALSE), E548=4, VLOOKUP(H548, [1]Wage_Info!$B$2:$AL$55, 23, FALSE)), C548=2015, _xlfn.IFS(E548=1, VLOOKUP(H548, [1]Wage_Info!$B$2:$AL$55, 24, FALSE), E548=2, VLOOKUP(H548, [1]Wage_Info!$B$2:$AL$55, 25, FALSE), E548=3, VLOOKUP(H548, [1]Wage_Info!$B$2:$AL$55, 26, FALSE), E548=4, VLOOKUP(H548, [1]Wage_Info!$B$2:$AL$55, 27, FALSE)), C548=2016, _xlfn.IFS(E548=1, VLOOKUP(H548, [1]Wage_Info!$B$2:$AL$55, 28, FALSE), E548=2, VLOOKUP(H548, [1]Wage_Info!$B$2:$AL$55, 29, FALSE), E548=3, VLOOKUP(H548, [1]Wage_Info!$B$2:$AL$55, 30, FALSE), E548=4, VLOOKUP(H548, [1]Wage_Info!$B$2:$AL$55, 31, FALSE)), C548=2017, _xlfn.IFS(E548=1, VLOOKUP(H548, [1]Wage_Info!$B$2:$AL$55, 32, FALSE), E548=2, VLOOKUP(H548, [1]Wage_Info!$B$2:$AL$55, 33, FALSE), E548=3, VLOOKUP(H548, [1]Wage_Info!$B$2:$AL$55, 34, FALSE), E548=4, VLOOKUP(H548, [1]Wage_Info!$B$2:$AL$55, 35, FALSE)), C548 = 2018, _xlfn.IFS(E548=1, VLOOKUP(H548, [1]Wage_Info!$B$2:$AL$55, 36, FALSE), E548=2, VLOOKUP(H548, [1]Wage_Info!$B$2:$AL$55, 37, FALSE)))</f>
        <v>57386662897</v>
      </c>
      <c r="AA548" s="4">
        <f t="shared" si="68"/>
        <v>2.5721007730476747E-4</v>
      </c>
      <c r="AB548">
        <f>[1]Key!C548</f>
        <v>1</v>
      </c>
      <c r="AC548">
        <f t="shared" si="69"/>
        <v>0</v>
      </c>
      <c r="AD548">
        <f t="shared" si="70"/>
        <v>0</v>
      </c>
      <c r="AE548">
        <f t="shared" si="71"/>
        <v>0</v>
      </c>
      <c r="AF548">
        <f>[1]Key!D548</f>
        <v>0</v>
      </c>
    </row>
    <row r="549" spans="1:32" x14ac:dyDescent="0.3">
      <c r="A549">
        <v>548</v>
      </c>
      <c r="B549">
        <v>92</v>
      </c>
      <c r="C549">
        <v>2015</v>
      </c>
      <c r="D549">
        <v>5</v>
      </c>
      <c r="E549">
        <f t="shared" si="64"/>
        <v>2</v>
      </c>
      <c r="F549">
        <v>2018</v>
      </c>
      <c r="G549" t="s">
        <v>62</v>
      </c>
      <c r="H549" s="1">
        <f>VALUE(IF(G549="foreign",53,SUBSTITUTE(G549,G549,VLOOKUP(G549,[1]Key!$G$2:$H$55,2,))))</f>
        <v>53</v>
      </c>
      <c r="I549" t="s">
        <v>32</v>
      </c>
      <c r="J549">
        <f>VALUE(_xlfn.IFS(I549="foreign",53,I549="fictional",54, I549="unspecified", 55, NOT(OR(I549="foreign",I549="fictional")),SUBSTITUTE(I549,I549,VLOOKUP(I549,[1]Key!$G$2:$H$55,2,))))</f>
        <v>53</v>
      </c>
      <c r="K549">
        <f t="shared" si="65"/>
        <v>1</v>
      </c>
      <c r="L549">
        <f>VLOOKUP(H549, [1]Key!$H$2:$K$54, 2)</f>
        <v>0</v>
      </c>
      <c r="M549">
        <f>VLOOKUP(J549, [1]Key!$H$2:$K$54, 2)</f>
        <v>0</v>
      </c>
      <c r="N549">
        <f>VLOOKUP("*"&amp;G549&amp;"*",[1]Key!$N$2:$O$6,2,FALSE)</f>
        <v>0</v>
      </c>
      <c r="O549">
        <f>VLOOKUP("*"&amp;G549&amp;"*",[1]Key!$R$2:$S$11,2,FALSE)</f>
        <v>0</v>
      </c>
      <c r="P549">
        <v>2494</v>
      </c>
      <c r="Q549" s="2">
        <v>50000000</v>
      </c>
      <c r="R549" t="s">
        <v>49</v>
      </c>
      <c r="S549">
        <f>VLOOKUP(R549, [1]Key!$U$2:$V$31, 2, FALSE)</f>
        <v>7</v>
      </c>
      <c r="T549">
        <f t="shared" si="66"/>
        <v>1</v>
      </c>
      <c r="U549">
        <f>_xlfn.IFS(C549=2018, VLOOKUP(H549, '[1]State Pop'!$B$2:$G$55,6),C549=2017, VLOOKUP(H549, '[1]State Pop'!$B$2:$F$55,5),C549=2016, VLOOKUP(H549, '[1]State Pop'!$B$2:$F$55,4), C549=2015, VLOOKUP(H549, '[1]State Pop'!$B$2:$F$55,3), C549=2014, VLOOKUP(H549, '[1]State Pop'!$B$2:$F$55,2))</f>
        <v>0</v>
      </c>
      <c r="V549">
        <f>_xlfn.IFS(C549=2014,_xlfn.IFS(D549=1,VLOOKUP(H549,[1]Film_Workers!$B$2:$BD$55,2,FALSE),D549=2,VLOOKUP(H549,[1]Film_Workers!$B$2:$BD$55,3,FALSE),D549=3,VLOOKUP(H549,[1]Film_Workers!$B$2:$BD$55,4,FALSE),D549=4,VLOOKUP(H549,[1]Film_Workers!$B$2:$BD$55,5,FALSE),D549=5,VLOOKUP(H549,[1]Film_Workers!$B$2:$BD$55,6,FALSE),D549=6,VLOOKUP(H549,[1]Film_Workers!$B$2:$BD$55,7,FALSE),D549=7,VLOOKUP(H549,[1]Film_Workers!$B$2:$BD$55,8,FALSE),D549=8,VLOOKUP(H549,[1]Film_Workers!$B$2:$BD$55,9,FALSE),D549=9,VLOOKUP(H549,[1]Film_Workers!$B$2:$BD$55,10,FALSE),D549=10,VLOOKUP(H549,[1]Film_Workers!$B$2:$BD$55,11,FALSE),D549=11,VLOOKUP(H549,[1]Film_Workers!$B$2:$BD$55,12,FALSE),D549=12,VLOOKUP(H549,[1]Film_Workers!$B$2:$BD$55,13,FALSE)),C549=2015,_xlfn.IFS(D549=1,VLOOKUP(H549,[1]Film_Workers!$B$2:$BD$55,14,FALSE),D549=2,VLOOKUP(H549,[1]Film_Workers!$B$2:$BD$55,15,FALSE),D549=3,VLOOKUP(H549,[1]Film_Workers!$B$2:$BD$55,16,FALSE),D549=4,VLOOKUP(H549,[1]Film_Workers!$B$2:$BD$55,17,FALSE),D549=5,VLOOKUP(H549,[1]Film_Workers!$B$2:$BD$55,18,FALSE),D549=6,VLOOKUP(H549,[1]Film_Workers!$B$2:$BD$55,19,FALSE),D549=7,VLOOKUP(H549,[1]Film_Workers!$B$2:$BD$55,20,FALSE),D549=8,VLOOKUP(H549,[1]Film_Workers!$B$2:$BD$55,21,FALSE),D549=9,VLOOKUP(H549,[1]Film_Workers!$B$2:$BD$55,22,FALSE),D549=10,VLOOKUP(H549,[1]Film_Workers!$B$2:$BD$55,23,FALSE),D549=11,VLOOKUP(H549,[1]Film_Workers!$B$2:$BD$55,24,FALSE),D549=12,VLOOKUP(H549,[1]Film_Workers!$B$2:$BD$55,25,FALSE)),C549=2016,_xlfn.IFS(D549=1,VLOOKUP(H549,[1]Film_Workers!$B$2:$BD$55,26,FALSE),D549=2,VLOOKUP(H549,[1]Film_Workers!$B$2:$BD$55,27,FALSE),D549=3,VLOOKUP(H549,[1]Film_Workers!$B$2:$BD$55,28,FALSE),D549=4,VLOOKUP(H549,[1]Film_Workers!$B$2:$BD$55,29,FALSE),D549=5,VLOOKUP(H549,[1]Film_Workers!$B$2:$BD$55,30,FALSE),D549=6,VLOOKUP(H549,[1]Film_Workers!$B$2:$BD$55,31,FALSE),D549=7,VLOOKUP(H549,[1]Film_Workers!$B$2:$BD$55,32,FALSE),D549=8,VLOOKUP(H549,[1]Film_Workers!$B$2:$BD$55,33,FALSE),D549=9,VLOOKUP(H549,[1]Film_Workers!$B$2:$BD$55,34,FALSE),D549=10,VLOOKUP(H549,[1]Film_Workers!$B$2:$BD$55,35,FALSE),D549=11,VLOOKUP(H549,[1]Film_Workers!$B$2:$BD$55,36,FALSE),D549=12,VLOOKUP(H549,[1]Film_Workers!$B$2:$BD$55,37,FALSE)),C549=2017,_xlfn.IFS(D549=1,VLOOKUP(H549,[1]Film_Workers!$B$2:$BD$55,38,FALSE),D549=2,VLOOKUP(H549,[1]Film_Workers!$B$2:$BD$55,39,FALSE),D549=3,VLOOKUP(H549,[1]Film_Workers!$B$2:$BD$55,40,FALSE),D549=4,VLOOKUP(H549,[1]Film_Workers!$B$2:$BD$55,41,FALSE),D549=5,VLOOKUP(H549,[1]Film_Workers!$B$2:$BD$55,42,FALSE),D549=6,VLOOKUP(H549,[1]Film_Workers!$B$2:$BD$55,43,FALSE),D549=7,VLOOKUP(H549,[1]Film_Workers!$B$2:$BD$55,43,FALSE),D549=8,VLOOKUP(H549,[1]Film_Workers!$B$2:$BD$55,44,FALSE),D549=9,VLOOKUP(H549,[1]Film_Workers!$B$2:$BD$55,45,FALSE),D549=10,VLOOKUP(H549,[1]Film_Workers!$B$2:$BD$55,46,FALSE),D549=11,VLOOKUP(H549,[1]Film_Workers!$B$2:$BD$55,47,FALSE),D549=12,VLOOKUP(H549,[1]Film_Workers!$B$2:$BD$55,48)),C549=2018,_xlfn.IFS(D549=1,VLOOKUP(H549,[1]Film_Workers!$B$2:$BD$55,49,FALSE),D549=2,VLOOKUP(H549,[1]Film_Workers!$B$2:$BD$55,50,FALSE),D549=3,VLOOKUP(H549,[1]Film_Workers!$B$2:$BD$55,51,FALSE),D549=4,VLOOKUP(H549,[1]Film_Workers!$B$2:$BD$55,52,FALSE),D549=5,VLOOKUP(H549,[1]Film_Workers!$B$2:$BD$55,53,FALSE),D549=6,VLOOKUP(H549,[1]Film_Workers!$B$2:$BD$55,54)))</f>
        <v>0</v>
      </c>
      <c r="W549">
        <f>_xlfn.IFS(C549=2014,_xlfn.IFS(D549=1,VLOOKUP(H549,[1]Priv_Workers!$B$2:$BD$55,2,FALSE),D549=2,VLOOKUP(H549,[1]Priv_Workers!$B$2:$BD$55,3,FALSE),D549=3,VLOOKUP(H549,[1]Priv_Workers!$B$2:$BD$55,4,FALSE),D549=4,VLOOKUP(H549,[1]Priv_Workers!$B$2:$BD$55,5,FALSE),D549=5,VLOOKUP(H549,[1]Priv_Workers!$B$2:$BD$55,6,FALSE),D549=6,VLOOKUP(H549,[1]Priv_Workers!$B$2:$BD$55,7,FALSE),D549=7,VLOOKUP(H549,[1]Priv_Workers!$B$2:$BD$55,8,FALSE),D549=8,VLOOKUP(H549,[1]Priv_Workers!$B$2:$BD$55,9,FALSE),D549=9,VLOOKUP(H549,[1]Priv_Workers!$B$2:$BD$55,10,FALSE),D549=10,VLOOKUP(H549,[1]Priv_Workers!$B$2:$BD$55,11,FALSE),D549=11,VLOOKUP(H549,[1]Priv_Workers!$B$2:$BD$55,12,FALSE),D549=12,VLOOKUP(H549,[1]Priv_Workers!$B$2:$BD$55,13,FALSE)),C549=2015,_xlfn.IFS(D549=1,VLOOKUP(H549,[1]Priv_Workers!$B$2:$BD$55,14,FALSE),D549=2,VLOOKUP(H549,[1]Priv_Workers!$B$2:$BD$55,15,FALSE),D549=3,VLOOKUP(H549,[1]Priv_Workers!$B$2:$BD$55,16,FALSE),D549=4,VLOOKUP(H549,[1]Priv_Workers!$B$2:$BD$55,17,FALSE),D549=5,VLOOKUP(H549,[1]Priv_Workers!$B$2:$BD$55,18,FALSE),D549=6,VLOOKUP(H549,[1]Priv_Workers!$B$2:$BD$55,19,FALSE),D549=7,VLOOKUP(H549,[1]Priv_Workers!$B$2:$BD$55,20,FALSE),D549=8,VLOOKUP(H549,[1]Priv_Workers!$B$2:$BD$55,21,FALSE),D549=9,VLOOKUP(H549,[1]Priv_Workers!$B$2:$BD$55,22,FALSE),D549=10,VLOOKUP(H549,[1]Priv_Workers!$B$2:$BD$55,23,FALSE),D549=11,VLOOKUP(H549,[1]Priv_Workers!$B$2:$BD$55,24,FALSE),D549=12,VLOOKUP(H549,[1]Priv_Workers!$B$2:$BD$55,25,FALSE)),C549=2016,_xlfn.IFS(D549=1,VLOOKUP(H549,[1]Priv_Workers!$B$2:$BD$55,26,FALSE),D549=2,VLOOKUP(H549,[1]Priv_Workers!$B$2:$BD$55,27,FALSE),D549=3,VLOOKUP(H549,[1]Priv_Workers!$B$2:$BD$55,28,FALSE),D549=4,VLOOKUP(H549,[1]Priv_Workers!$B$2:$BD$55,29,FALSE),D549=5,VLOOKUP(H549,[1]Priv_Workers!$B$2:$BD$55,30,FALSE),D549=6,VLOOKUP(H549,[1]Priv_Workers!$B$2:$BD$55,31,FALSE),D549=7,VLOOKUP(H549,[1]Priv_Workers!$B$2:$BD$55,32,FALSE),D549=8,VLOOKUP(H549,[1]Priv_Workers!$B$2:$BD$55,33,FALSE),D549=9,VLOOKUP(H549,[1]Priv_Workers!$B$2:$BD$55,34,FALSE),D549=10,VLOOKUP(H549,[1]Priv_Workers!$B$2:$BD$55,35,FALSE),D549=11,VLOOKUP(H549,[1]Priv_Workers!$B$2:$BD$55,36,FALSE),D549=12,VLOOKUP(H549,[1]Priv_Workers!$B$2:$BD$55,37,FALSE)),C549=2017,_xlfn.IFS(D549=1,VLOOKUP(H549,[1]Priv_Workers!$B$2:$BD$55,38,FALSE),D549=2,VLOOKUP(H549,[1]Priv_Workers!$B$2:$BD$55,39,FALSE),D549=3,VLOOKUP(H549,[1]Priv_Workers!$B$2:$BD$55,40,FALSE),D549=4,VLOOKUP(H549,[1]Priv_Workers!$B$2:$BD$55,41,FALSE),D549=5,VLOOKUP(H549,[1]Priv_Workers!$B$2:$BD$55,42,FALSE),D549=6,VLOOKUP(H549,[1]Priv_Workers!$B$2:$BD$55,43,FALSE),D549=7,VLOOKUP(H549,[1]Priv_Workers!$B$2:$BD$55,43,FALSE),D549=8,VLOOKUP(H549,[1]Priv_Workers!$B$2:$BD$55,44,FALSE),D549=9,VLOOKUP(H549,[1]Priv_Workers!$B$2:$BD$55,45,FALSE),D549=10,VLOOKUP(H549,[1]Priv_Workers!$B$2:$BD$55,46,FALSE),D549=11,VLOOKUP(H549,[1]Priv_Workers!$B$2:$BD$55,47,FALSE),D549=12,VLOOKUP(H549,[1]Priv_Workers!$B$2:$BD$55,48)),C549=2018,_xlfn.IFS(D549=1,VLOOKUP(H549,[1]Priv_Workers!$B$2:$BD$55,49,FALSE),D549=2,VLOOKUP(H549,[1]Priv_Workers!$B$2:$BD$55,50,FALSE),D549=3,VLOOKUP(H549,[1]Priv_Workers!$B$2:$BD$55,51,FALSE),D549=4,VLOOKUP(H549,[1]Priv_Workers!$B$2:$BD$55,52,FALSE),D549=5,VLOOKUP(H549,[1]Priv_Workers!$B$2:$BD$55,53,FALSE),D549=6,VLOOKUP(H549,[1]Priv_Workers!$B$2:$BD$55,54)))</f>
        <v>0</v>
      </c>
      <c r="X549" s="3" t="e">
        <f t="shared" si="67"/>
        <v>#DIV/0!</v>
      </c>
      <c r="Y549" s="2">
        <f>_xlfn.IFS(C549=2014, _xlfn.IFS(E549=1, VLOOKUP(H549, [1]Wage_Info!$B$2:$AH$55, 2, FALSE), E549=2, VLOOKUP(H549, [1]Wage_Info!$B$2:$AH$55, 3, FALSE), E549=3, VLOOKUP(H549, [1]Wage_Info!$B$2:$AH$55, 4, FALSE), E549=4, VLOOKUP(H549, [1]Wage_Info!$B$2:$AH$55, 5, FALSE)), C549=2015, _xlfn.IFS(E549=1, VLOOKUP(H549, [1]Wage_Info!$B$2:$AH$55, 6, FALSE), E549=2, VLOOKUP(H549, [1]Wage_Info!$B$2:$AH$55, 7, FALSE), E549=3, VLOOKUP(H549, [1]Wage_Info!$B$2:$AH$55, 8, FALSE), E549=4, VLOOKUP(H549, [1]Wage_Info!$B$2:$AH$55, 9, FALSE)), C549=2016, _xlfn.IFS(E549=1, VLOOKUP(H549, [1]Wage_Info!$B$2:$AH$55, 10, FALSE), E549=2, VLOOKUP(H549, [1]Wage_Info!$B$2:$AH$55, 11, FALSE), E549=3, VLOOKUP(H549, [1]Wage_Info!$B$2:$AH$55, 12, FALSE), E549=4, VLOOKUP(H549, [1]Wage_Info!$B$2:$AH$55, 13, FALSE)), C549=2017, _xlfn.IFS(E549=1, VLOOKUP(H549, [1]Wage_Info!$B$2:$AH$55, 14, FALSE), E549=2, VLOOKUP(H549, [1]Wage_Info!$B$2:$AH$55, 15, FALSE), E549=3, VLOOKUP(H549, [1]Wage_Info!$B$2:$AH$55, 16, FALSE), E549=4, VLOOKUP(H549, [1]Wage_Info!$B$2:$AH$55, 17, FALSE)), C549 = 2018, _xlfn.IFS(E549=1, VLOOKUP(H549, [1]Wage_Info!$B$2:$AH$55, 18, FALSE), E549=3, VLOOKUP(H549, [1]Wage_Info!$B$2:$AH$55, 19, FALSE)))</f>
        <v>0</v>
      </c>
      <c r="Z549" s="2">
        <f>_xlfn.IFS(C549=2014, _xlfn.IFS(E549=1, VLOOKUP(H549, [1]Wage_Info!$B$2:$AL$55, 20, FALSE), E549=2, VLOOKUP(H549, [1]Wage_Info!$B$2:$AL$55, 21, FALSE), E549=3, VLOOKUP(H549, [1]Wage_Info!$B$2:$AL$55, 22, FALSE), E549=4, VLOOKUP(H549, [1]Wage_Info!$B$2:$AL$55, 23, FALSE)), C549=2015, _xlfn.IFS(E549=1, VLOOKUP(H549, [1]Wage_Info!$B$2:$AL$55, 24, FALSE), E549=2, VLOOKUP(H549, [1]Wage_Info!$B$2:$AL$55, 25, FALSE), E549=3, VLOOKUP(H549, [1]Wage_Info!$B$2:$AL$55, 26, FALSE), E549=4, VLOOKUP(H549, [1]Wage_Info!$B$2:$AL$55, 27, FALSE)), C549=2016, _xlfn.IFS(E549=1, VLOOKUP(H549, [1]Wage_Info!$B$2:$AL$55, 28, FALSE), E549=2, VLOOKUP(H549, [1]Wage_Info!$B$2:$AL$55, 29, FALSE), E549=3, VLOOKUP(H549, [1]Wage_Info!$B$2:$AL$55, 30, FALSE), E549=4, VLOOKUP(H549, [1]Wage_Info!$B$2:$AL$55, 31, FALSE)), C549=2017, _xlfn.IFS(E549=1, VLOOKUP(H549, [1]Wage_Info!$B$2:$AL$55, 32, FALSE), E549=2, VLOOKUP(H549, [1]Wage_Info!$B$2:$AL$55, 33, FALSE), E549=3, VLOOKUP(H549, [1]Wage_Info!$B$2:$AL$55, 34, FALSE), E549=4, VLOOKUP(H549, [1]Wage_Info!$B$2:$AL$55, 35, FALSE)), C549 = 2018, _xlfn.IFS(E549=1, VLOOKUP(H549, [1]Wage_Info!$B$2:$AL$55, 36, FALSE), E549=2, VLOOKUP(H549, [1]Wage_Info!$B$2:$AL$55, 37, FALSE)))</f>
        <v>0</v>
      </c>
      <c r="AA549" s="4" t="e">
        <f t="shared" si="68"/>
        <v>#DIV/0!</v>
      </c>
      <c r="AB549">
        <f>[1]Key!C549</f>
        <v>0</v>
      </c>
      <c r="AC549">
        <f t="shared" si="69"/>
        <v>0</v>
      </c>
      <c r="AD549">
        <f t="shared" si="70"/>
        <v>0</v>
      </c>
      <c r="AE549">
        <f t="shared" si="71"/>
        <v>0</v>
      </c>
      <c r="AF549">
        <f>[1]Key!D549</f>
        <v>0</v>
      </c>
    </row>
    <row r="550" spans="1:32" x14ac:dyDescent="0.3">
      <c r="A550">
        <v>549</v>
      </c>
      <c r="B550">
        <v>93</v>
      </c>
      <c r="C550">
        <v>2017</v>
      </c>
      <c r="D550">
        <v>3</v>
      </c>
      <c r="E550">
        <f t="shared" si="64"/>
        <v>1</v>
      </c>
      <c r="F550">
        <v>2018</v>
      </c>
      <c r="G550" t="s">
        <v>40</v>
      </c>
      <c r="H550" s="1">
        <f>VALUE(IF(G550="foreign",53,SUBSTITUTE(G550,G550,VLOOKUP(G550,[1]Key!$G$2:$H$55,2,))))</f>
        <v>5</v>
      </c>
      <c r="I550" t="s">
        <v>40</v>
      </c>
      <c r="J550">
        <f>VALUE(_xlfn.IFS(I550="foreign",53,I550="fictional",54, I550="unspecified", 55, NOT(OR(I550="foreign",I550="fictional")),SUBSTITUTE(I550,I550,VLOOKUP(I550,[1]Key!$G$2:$H$55,2,))))</f>
        <v>5</v>
      </c>
      <c r="K550">
        <f t="shared" si="65"/>
        <v>1</v>
      </c>
      <c r="L550">
        <f>VLOOKUP(H550, [1]Key!$H$2:$K$54, 2)</f>
        <v>3</v>
      </c>
      <c r="M550">
        <f>VLOOKUP(J550, [1]Key!$H$2:$K$54, 2)</f>
        <v>3</v>
      </c>
      <c r="N550">
        <f>VLOOKUP("*"&amp;G550&amp;"*",[1]Key!$N$2:$O$6,2,FALSE)</f>
        <v>4</v>
      </c>
      <c r="O550">
        <f>VLOOKUP("*"&amp;G550&amp;"*",[1]Key!$R$2:$S$11,2,FALSE)</f>
        <v>6</v>
      </c>
      <c r="P550">
        <v>2480</v>
      </c>
      <c r="Q550" s="2">
        <v>3500000</v>
      </c>
      <c r="R550" t="s">
        <v>49</v>
      </c>
      <c r="S550">
        <f>VLOOKUP(R550, [1]Key!$U$2:$V$31, 2, FALSE)</f>
        <v>7</v>
      </c>
      <c r="T550">
        <f t="shared" si="66"/>
        <v>1</v>
      </c>
      <c r="U550">
        <f>_xlfn.IFS(C550=2018, VLOOKUP(H550, '[1]State Pop'!$B$2:$G$55,6),C550=2017, VLOOKUP(H550, '[1]State Pop'!$B$2:$F$55,5),C550=2016, VLOOKUP(H550, '[1]State Pop'!$B$2:$F$55,4), C550=2015, VLOOKUP(H550, '[1]State Pop'!$B$2:$F$55,3), C550=2014, VLOOKUP(H550, '[1]State Pop'!$B$2:$F$55,2))</f>
        <v>39536653</v>
      </c>
      <c r="V550">
        <f>_xlfn.IFS(C550=2014,_xlfn.IFS(D550=1,VLOOKUP(H550,[1]Film_Workers!$B$2:$BD$55,2,FALSE),D550=2,VLOOKUP(H550,[1]Film_Workers!$B$2:$BD$55,3,FALSE),D550=3,VLOOKUP(H550,[1]Film_Workers!$B$2:$BD$55,4,FALSE),D550=4,VLOOKUP(H550,[1]Film_Workers!$B$2:$BD$55,5,FALSE),D550=5,VLOOKUP(H550,[1]Film_Workers!$B$2:$BD$55,6,FALSE),D550=6,VLOOKUP(H550,[1]Film_Workers!$B$2:$BD$55,7,FALSE),D550=7,VLOOKUP(H550,[1]Film_Workers!$B$2:$BD$55,8,FALSE),D550=8,VLOOKUP(H550,[1]Film_Workers!$B$2:$BD$55,9,FALSE),D550=9,VLOOKUP(H550,[1]Film_Workers!$B$2:$BD$55,10,FALSE),D550=10,VLOOKUP(H550,[1]Film_Workers!$B$2:$BD$55,11,FALSE),D550=11,VLOOKUP(H550,[1]Film_Workers!$B$2:$BD$55,12,FALSE),D550=12,VLOOKUP(H550,[1]Film_Workers!$B$2:$BD$55,13,FALSE)),C550=2015,_xlfn.IFS(D550=1,VLOOKUP(H550,[1]Film_Workers!$B$2:$BD$55,14,FALSE),D550=2,VLOOKUP(H550,[1]Film_Workers!$B$2:$BD$55,15,FALSE),D550=3,VLOOKUP(H550,[1]Film_Workers!$B$2:$BD$55,16,FALSE),D550=4,VLOOKUP(H550,[1]Film_Workers!$B$2:$BD$55,17,FALSE),D550=5,VLOOKUP(H550,[1]Film_Workers!$B$2:$BD$55,18,FALSE),D550=6,VLOOKUP(H550,[1]Film_Workers!$B$2:$BD$55,19,FALSE),D550=7,VLOOKUP(H550,[1]Film_Workers!$B$2:$BD$55,20,FALSE),D550=8,VLOOKUP(H550,[1]Film_Workers!$B$2:$BD$55,21,FALSE),D550=9,VLOOKUP(H550,[1]Film_Workers!$B$2:$BD$55,22,FALSE),D550=10,VLOOKUP(H550,[1]Film_Workers!$B$2:$BD$55,23,FALSE),D550=11,VLOOKUP(H550,[1]Film_Workers!$B$2:$BD$55,24,FALSE),D550=12,VLOOKUP(H550,[1]Film_Workers!$B$2:$BD$55,25,FALSE)),C550=2016,_xlfn.IFS(D550=1,VLOOKUP(H550,[1]Film_Workers!$B$2:$BD$55,26,FALSE),D550=2,VLOOKUP(H550,[1]Film_Workers!$B$2:$BD$55,27,FALSE),D550=3,VLOOKUP(H550,[1]Film_Workers!$B$2:$BD$55,28,FALSE),D550=4,VLOOKUP(H550,[1]Film_Workers!$B$2:$BD$55,29,FALSE),D550=5,VLOOKUP(H550,[1]Film_Workers!$B$2:$BD$55,30,FALSE),D550=6,VLOOKUP(H550,[1]Film_Workers!$B$2:$BD$55,31,FALSE),D550=7,VLOOKUP(H550,[1]Film_Workers!$B$2:$BD$55,32,FALSE),D550=8,VLOOKUP(H550,[1]Film_Workers!$B$2:$BD$55,33,FALSE),D550=9,VLOOKUP(H550,[1]Film_Workers!$B$2:$BD$55,34,FALSE),D550=10,VLOOKUP(H550,[1]Film_Workers!$B$2:$BD$55,35,FALSE),D550=11,VLOOKUP(H550,[1]Film_Workers!$B$2:$BD$55,36,FALSE),D550=12,VLOOKUP(H550,[1]Film_Workers!$B$2:$BD$55,37,FALSE)),C550=2017,_xlfn.IFS(D550=1,VLOOKUP(H550,[1]Film_Workers!$B$2:$BD$55,38,FALSE),D550=2,VLOOKUP(H550,[1]Film_Workers!$B$2:$BD$55,39,FALSE),D550=3,VLOOKUP(H550,[1]Film_Workers!$B$2:$BD$55,40,FALSE),D550=4,VLOOKUP(H550,[1]Film_Workers!$B$2:$BD$55,41,FALSE),D550=5,VLOOKUP(H550,[1]Film_Workers!$B$2:$BD$55,42,FALSE),D550=6,VLOOKUP(H550,[1]Film_Workers!$B$2:$BD$55,43,FALSE),D550=7,VLOOKUP(H550,[1]Film_Workers!$B$2:$BD$55,43,FALSE),D550=8,VLOOKUP(H550,[1]Film_Workers!$B$2:$BD$55,44,FALSE),D550=9,VLOOKUP(H550,[1]Film_Workers!$B$2:$BD$55,45,FALSE),D550=10,VLOOKUP(H550,[1]Film_Workers!$B$2:$BD$55,46,FALSE),D550=11,VLOOKUP(H550,[1]Film_Workers!$B$2:$BD$55,47,FALSE),D550=12,VLOOKUP(H550,[1]Film_Workers!$B$2:$BD$55,48)),C550=2018,_xlfn.IFS(D550=1,VLOOKUP(H550,[1]Film_Workers!$B$2:$BD$55,49,FALSE),D550=2,VLOOKUP(H550,[1]Film_Workers!$B$2:$BD$55,50,FALSE),D550=3,VLOOKUP(H550,[1]Film_Workers!$B$2:$BD$55,51,FALSE),D550=4,VLOOKUP(H550,[1]Film_Workers!$B$2:$BD$55,52,FALSE),D550=5,VLOOKUP(H550,[1]Film_Workers!$B$2:$BD$55,53,FALSE),D550=6,VLOOKUP(H550,[1]Film_Workers!$B$2:$BD$55,54)))</f>
        <v>105976</v>
      </c>
      <c r="W550">
        <f>_xlfn.IFS(C550=2014,_xlfn.IFS(D550=1,VLOOKUP(H550,[1]Priv_Workers!$B$2:$BD$55,2,FALSE),D550=2,VLOOKUP(H550,[1]Priv_Workers!$B$2:$BD$55,3,FALSE),D550=3,VLOOKUP(H550,[1]Priv_Workers!$B$2:$BD$55,4,FALSE),D550=4,VLOOKUP(H550,[1]Priv_Workers!$B$2:$BD$55,5,FALSE),D550=5,VLOOKUP(H550,[1]Priv_Workers!$B$2:$BD$55,6,FALSE),D550=6,VLOOKUP(H550,[1]Priv_Workers!$B$2:$BD$55,7,FALSE),D550=7,VLOOKUP(H550,[1]Priv_Workers!$B$2:$BD$55,8,FALSE),D550=8,VLOOKUP(H550,[1]Priv_Workers!$B$2:$BD$55,9,FALSE),D550=9,VLOOKUP(H550,[1]Priv_Workers!$B$2:$BD$55,10,FALSE),D550=10,VLOOKUP(H550,[1]Priv_Workers!$B$2:$BD$55,11,FALSE),D550=11,VLOOKUP(H550,[1]Priv_Workers!$B$2:$BD$55,12,FALSE),D550=12,VLOOKUP(H550,[1]Priv_Workers!$B$2:$BD$55,13,FALSE)),C550=2015,_xlfn.IFS(D550=1,VLOOKUP(H550,[1]Priv_Workers!$B$2:$BD$55,14,FALSE),D550=2,VLOOKUP(H550,[1]Priv_Workers!$B$2:$BD$55,15,FALSE),D550=3,VLOOKUP(H550,[1]Priv_Workers!$B$2:$BD$55,16,FALSE),D550=4,VLOOKUP(H550,[1]Priv_Workers!$B$2:$BD$55,17,FALSE),D550=5,VLOOKUP(H550,[1]Priv_Workers!$B$2:$BD$55,18,FALSE),D550=6,VLOOKUP(H550,[1]Priv_Workers!$B$2:$BD$55,19,FALSE),D550=7,VLOOKUP(H550,[1]Priv_Workers!$B$2:$BD$55,20,FALSE),D550=8,VLOOKUP(H550,[1]Priv_Workers!$B$2:$BD$55,21,FALSE),D550=9,VLOOKUP(H550,[1]Priv_Workers!$B$2:$BD$55,22,FALSE),D550=10,VLOOKUP(H550,[1]Priv_Workers!$B$2:$BD$55,23,FALSE),D550=11,VLOOKUP(H550,[1]Priv_Workers!$B$2:$BD$55,24,FALSE),D550=12,VLOOKUP(H550,[1]Priv_Workers!$B$2:$BD$55,25,FALSE)),C550=2016,_xlfn.IFS(D550=1,VLOOKUP(H550,[1]Priv_Workers!$B$2:$BD$55,26,FALSE),D550=2,VLOOKUP(H550,[1]Priv_Workers!$B$2:$BD$55,27,FALSE),D550=3,VLOOKUP(H550,[1]Priv_Workers!$B$2:$BD$55,28,FALSE),D550=4,VLOOKUP(H550,[1]Priv_Workers!$B$2:$BD$55,29,FALSE),D550=5,VLOOKUP(H550,[1]Priv_Workers!$B$2:$BD$55,30,FALSE),D550=6,VLOOKUP(H550,[1]Priv_Workers!$B$2:$BD$55,31,FALSE),D550=7,VLOOKUP(H550,[1]Priv_Workers!$B$2:$BD$55,32,FALSE),D550=8,VLOOKUP(H550,[1]Priv_Workers!$B$2:$BD$55,33,FALSE),D550=9,VLOOKUP(H550,[1]Priv_Workers!$B$2:$BD$55,34,FALSE),D550=10,VLOOKUP(H550,[1]Priv_Workers!$B$2:$BD$55,35,FALSE),D550=11,VLOOKUP(H550,[1]Priv_Workers!$B$2:$BD$55,36,FALSE),D550=12,VLOOKUP(H550,[1]Priv_Workers!$B$2:$BD$55,37,FALSE)),C550=2017,_xlfn.IFS(D550=1,VLOOKUP(H550,[1]Priv_Workers!$B$2:$BD$55,38,FALSE),D550=2,VLOOKUP(H550,[1]Priv_Workers!$B$2:$BD$55,39,FALSE),D550=3,VLOOKUP(H550,[1]Priv_Workers!$B$2:$BD$55,40,FALSE),D550=4,VLOOKUP(H550,[1]Priv_Workers!$B$2:$BD$55,41,FALSE),D550=5,VLOOKUP(H550,[1]Priv_Workers!$B$2:$BD$55,42,FALSE),D550=6,VLOOKUP(H550,[1]Priv_Workers!$B$2:$BD$55,43,FALSE),D550=7,VLOOKUP(H550,[1]Priv_Workers!$B$2:$BD$55,43,FALSE),D550=8,VLOOKUP(H550,[1]Priv_Workers!$B$2:$BD$55,44,FALSE),D550=9,VLOOKUP(H550,[1]Priv_Workers!$B$2:$BD$55,45,FALSE),D550=10,VLOOKUP(H550,[1]Priv_Workers!$B$2:$BD$55,46,FALSE),D550=11,VLOOKUP(H550,[1]Priv_Workers!$B$2:$BD$55,47,FALSE),D550=12,VLOOKUP(H550,[1]Priv_Workers!$B$2:$BD$55,48)),C550=2018,_xlfn.IFS(D550=1,VLOOKUP(H550,[1]Priv_Workers!$B$2:$BD$55,49,FALSE),D550=2,VLOOKUP(H550,[1]Priv_Workers!$B$2:$BD$55,50,FALSE),D550=3,VLOOKUP(H550,[1]Priv_Workers!$B$2:$BD$55,51,FALSE),D550=4,VLOOKUP(H550,[1]Priv_Workers!$B$2:$BD$55,52,FALSE),D550=5,VLOOKUP(H550,[1]Priv_Workers!$B$2:$BD$55,53,FALSE),D550=6,VLOOKUP(H550,[1]Priv_Workers!$B$2:$BD$55,54)))</f>
        <v>14291285</v>
      </c>
      <c r="X550" s="3">
        <f t="shared" si="67"/>
        <v>7.4154283537134691E-3</v>
      </c>
      <c r="Y550" s="2">
        <f>_xlfn.IFS(C550=2014, _xlfn.IFS(E550=1, VLOOKUP(H550, [1]Wage_Info!$B$2:$AH$55, 2, FALSE), E550=2, VLOOKUP(H550, [1]Wage_Info!$B$2:$AH$55, 3, FALSE), E550=3, VLOOKUP(H550, [1]Wage_Info!$B$2:$AH$55, 4, FALSE), E550=4, VLOOKUP(H550, [1]Wage_Info!$B$2:$AH$55, 5, FALSE)), C550=2015, _xlfn.IFS(E550=1, VLOOKUP(H550, [1]Wage_Info!$B$2:$AH$55, 6, FALSE), E550=2, VLOOKUP(H550, [1]Wage_Info!$B$2:$AH$55, 7, FALSE), E550=3, VLOOKUP(H550, [1]Wage_Info!$B$2:$AH$55, 8, FALSE), E550=4, VLOOKUP(H550, [1]Wage_Info!$B$2:$AH$55, 9, FALSE)), C550=2016, _xlfn.IFS(E550=1, VLOOKUP(H550, [1]Wage_Info!$B$2:$AH$55, 10, FALSE), E550=2, VLOOKUP(H550, [1]Wage_Info!$B$2:$AH$55, 11, FALSE), E550=3, VLOOKUP(H550, [1]Wage_Info!$B$2:$AH$55, 12, FALSE), E550=4, VLOOKUP(H550, [1]Wage_Info!$B$2:$AH$55, 13, FALSE)), C550=2017, _xlfn.IFS(E550=1, VLOOKUP(H550, [1]Wage_Info!$B$2:$AH$55, 14, FALSE), E550=2, VLOOKUP(H550, [1]Wage_Info!$B$2:$AH$55, 15, FALSE), E550=3, VLOOKUP(H550, [1]Wage_Info!$B$2:$AH$55, 16, FALSE), E550=4, VLOOKUP(H550, [1]Wage_Info!$B$2:$AH$55, 17, FALSE)), C550 = 2018, _xlfn.IFS(E550=1, VLOOKUP(H550, [1]Wage_Info!$B$2:$AH$55, 18, FALSE), E550=3, VLOOKUP(H550, [1]Wage_Info!$B$2:$AH$55, 19, FALSE)))</f>
        <v>3354034142</v>
      </c>
      <c r="Z550" s="2">
        <f>_xlfn.IFS(C550=2014, _xlfn.IFS(E550=1, VLOOKUP(H550, [1]Wage_Info!$B$2:$AL$55, 20, FALSE), E550=2, VLOOKUP(H550, [1]Wage_Info!$B$2:$AL$55, 21, FALSE), E550=3, VLOOKUP(H550, [1]Wage_Info!$B$2:$AL$55, 22, FALSE), E550=4, VLOOKUP(H550, [1]Wage_Info!$B$2:$AL$55, 23, FALSE)), C550=2015, _xlfn.IFS(E550=1, VLOOKUP(H550, [1]Wage_Info!$B$2:$AL$55, 24, FALSE), E550=2, VLOOKUP(H550, [1]Wage_Info!$B$2:$AL$55, 25, FALSE), E550=3, VLOOKUP(H550, [1]Wage_Info!$B$2:$AL$55, 26, FALSE), E550=4, VLOOKUP(H550, [1]Wage_Info!$B$2:$AL$55, 27, FALSE)), C550=2016, _xlfn.IFS(E550=1, VLOOKUP(H550, [1]Wage_Info!$B$2:$AL$55, 28, FALSE), E550=2, VLOOKUP(H550, [1]Wage_Info!$B$2:$AL$55, 29, FALSE), E550=3, VLOOKUP(H550, [1]Wage_Info!$B$2:$AL$55, 30, FALSE), E550=4, VLOOKUP(H550, [1]Wage_Info!$B$2:$AL$55, 31, FALSE)), C550=2017, _xlfn.IFS(E550=1, VLOOKUP(H550, [1]Wage_Info!$B$2:$AL$55, 32, FALSE), E550=2, VLOOKUP(H550, [1]Wage_Info!$B$2:$AL$55, 33, FALSE), E550=3, VLOOKUP(H550, [1]Wage_Info!$B$2:$AL$55, 34, FALSE), E550=4, VLOOKUP(H550, [1]Wage_Info!$B$2:$AL$55, 35, FALSE)), C550 = 2018, _xlfn.IFS(E550=1, VLOOKUP(H550, [1]Wage_Info!$B$2:$AL$55, 36, FALSE), E550=2, VLOOKUP(H550, [1]Wage_Info!$B$2:$AL$55, 37, FALSE)))</f>
        <v>238492404012</v>
      </c>
      <c r="AA550" s="4">
        <f t="shared" si="68"/>
        <v>1.4063484142795752E-2</v>
      </c>
      <c r="AB550">
        <f>[1]Key!C550</f>
        <v>1</v>
      </c>
      <c r="AC550">
        <f t="shared" si="69"/>
        <v>1</v>
      </c>
      <c r="AD550">
        <f t="shared" si="70"/>
        <v>0</v>
      </c>
      <c r="AE550">
        <f t="shared" si="71"/>
        <v>1</v>
      </c>
      <c r="AF550">
        <f>[1]Key!D550</f>
        <v>0</v>
      </c>
    </row>
    <row r="551" spans="1:32" x14ac:dyDescent="0.3">
      <c r="A551">
        <v>550</v>
      </c>
      <c r="B551">
        <v>94</v>
      </c>
      <c r="C551">
        <v>2018</v>
      </c>
      <c r="D551">
        <v>4</v>
      </c>
      <c r="E551">
        <f t="shared" si="64"/>
        <v>2</v>
      </c>
      <c r="F551">
        <v>2018</v>
      </c>
      <c r="G551" t="s">
        <v>65</v>
      </c>
      <c r="H551" s="1">
        <f>VALUE(IF(G551="foreign",53,SUBSTITUTE(G551,G551,VLOOKUP(G551,[1]Key!$G$2:$H$55,2,))))</f>
        <v>11</v>
      </c>
      <c r="I551" t="s">
        <v>47</v>
      </c>
      <c r="J551">
        <f>VALUE(_xlfn.IFS(I551="foreign",53,I551="fictional",54, I551="unspecified", 55, NOT(OR(I551="foreign",I551="fictional")),SUBSTITUTE(I551,I551,VLOOKUP(I551,[1]Key!$G$2:$H$55,2,))))</f>
        <v>55</v>
      </c>
      <c r="K551">
        <f t="shared" si="65"/>
        <v>0</v>
      </c>
      <c r="L551">
        <f>VLOOKUP(H551, [1]Key!$H$2:$K$54, 2)</f>
        <v>5</v>
      </c>
      <c r="M551">
        <f>VLOOKUP(J551, [1]Key!$H$2:$K$54, 2)</f>
        <v>0</v>
      </c>
      <c r="N551">
        <f>VLOOKUP("*"&amp;G551&amp;"*",[1]Key!$N$2:$O$6,2,FALSE)</f>
        <v>3</v>
      </c>
      <c r="O551">
        <f>VLOOKUP("*"&amp;G551&amp;"*",[1]Key!$R$2:$S$11,2,FALSE)</f>
        <v>7</v>
      </c>
      <c r="P551">
        <v>2468</v>
      </c>
      <c r="Q551" s="2">
        <v>19000000</v>
      </c>
      <c r="R551" t="s">
        <v>42</v>
      </c>
      <c r="S551">
        <f>VLOOKUP(R551, [1]Key!$U$2:$V$31, 2, FALSE)</f>
        <v>5</v>
      </c>
      <c r="T551">
        <f t="shared" si="66"/>
        <v>0</v>
      </c>
      <c r="U551">
        <f>_xlfn.IFS(C551=2018, VLOOKUP(H551, '[1]State Pop'!$B$2:$G$55,6),C551=2017, VLOOKUP(H551, '[1]State Pop'!$B$2:$F$55,5),C551=2016, VLOOKUP(H551, '[1]State Pop'!$B$2:$F$55,4), C551=2015, VLOOKUP(H551, '[1]State Pop'!$B$2:$F$55,3), C551=2014, VLOOKUP(H551, '[1]State Pop'!$B$2:$F$55,2))</f>
        <v>10519475</v>
      </c>
      <c r="V551">
        <f>_xlfn.IFS(C551=2014,_xlfn.IFS(D551=1,VLOOKUP(H551,[1]Film_Workers!$B$2:$BD$55,2,FALSE),D551=2,VLOOKUP(H551,[1]Film_Workers!$B$2:$BD$55,3,FALSE),D551=3,VLOOKUP(H551,[1]Film_Workers!$B$2:$BD$55,4,FALSE),D551=4,VLOOKUP(H551,[1]Film_Workers!$B$2:$BD$55,5,FALSE),D551=5,VLOOKUP(H551,[1]Film_Workers!$B$2:$BD$55,6,FALSE),D551=6,VLOOKUP(H551,[1]Film_Workers!$B$2:$BD$55,7,FALSE),D551=7,VLOOKUP(H551,[1]Film_Workers!$B$2:$BD$55,8,FALSE),D551=8,VLOOKUP(H551,[1]Film_Workers!$B$2:$BD$55,9,FALSE),D551=9,VLOOKUP(H551,[1]Film_Workers!$B$2:$BD$55,10,FALSE),D551=10,VLOOKUP(H551,[1]Film_Workers!$B$2:$BD$55,11,FALSE),D551=11,VLOOKUP(H551,[1]Film_Workers!$B$2:$BD$55,12,FALSE),D551=12,VLOOKUP(H551,[1]Film_Workers!$B$2:$BD$55,13,FALSE)),C551=2015,_xlfn.IFS(D551=1,VLOOKUP(H551,[1]Film_Workers!$B$2:$BD$55,14,FALSE),D551=2,VLOOKUP(H551,[1]Film_Workers!$B$2:$BD$55,15,FALSE),D551=3,VLOOKUP(H551,[1]Film_Workers!$B$2:$BD$55,16,FALSE),D551=4,VLOOKUP(H551,[1]Film_Workers!$B$2:$BD$55,17,FALSE),D551=5,VLOOKUP(H551,[1]Film_Workers!$B$2:$BD$55,18,FALSE),D551=6,VLOOKUP(H551,[1]Film_Workers!$B$2:$BD$55,19,FALSE),D551=7,VLOOKUP(H551,[1]Film_Workers!$B$2:$BD$55,20,FALSE),D551=8,VLOOKUP(H551,[1]Film_Workers!$B$2:$BD$55,21,FALSE),D551=9,VLOOKUP(H551,[1]Film_Workers!$B$2:$BD$55,22,FALSE),D551=10,VLOOKUP(H551,[1]Film_Workers!$B$2:$BD$55,23,FALSE),D551=11,VLOOKUP(H551,[1]Film_Workers!$B$2:$BD$55,24,FALSE),D551=12,VLOOKUP(H551,[1]Film_Workers!$B$2:$BD$55,25,FALSE)),C551=2016,_xlfn.IFS(D551=1,VLOOKUP(H551,[1]Film_Workers!$B$2:$BD$55,26,FALSE),D551=2,VLOOKUP(H551,[1]Film_Workers!$B$2:$BD$55,27,FALSE),D551=3,VLOOKUP(H551,[1]Film_Workers!$B$2:$BD$55,28,FALSE),D551=4,VLOOKUP(H551,[1]Film_Workers!$B$2:$BD$55,29,FALSE),D551=5,VLOOKUP(H551,[1]Film_Workers!$B$2:$BD$55,30,FALSE),D551=6,VLOOKUP(H551,[1]Film_Workers!$B$2:$BD$55,31,FALSE),D551=7,VLOOKUP(H551,[1]Film_Workers!$B$2:$BD$55,32,FALSE),D551=8,VLOOKUP(H551,[1]Film_Workers!$B$2:$BD$55,33,FALSE),D551=9,VLOOKUP(H551,[1]Film_Workers!$B$2:$BD$55,34,FALSE),D551=10,VLOOKUP(H551,[1]Film_Workers!$B$2:$BD$55,35,FALSE),D551=11,VLOOKUP(H551,[1]Film_Workers!$B$2:$BD$55,36,FALSE),D551=12,VLOOKUP(H551,[1]Film_Workers!$B$2:$BD$55,37,FALSE)),C551=2017,_xlfn.IFS(D551=1,VLOOKUP(H551,[1]Film_Workers!$B$2:$BD$55,38,FALSE),D551=2,VLOOKUP(H551,[1]Film_Workers!$B$2:$BD$55,39,FALSE),D551=3,VLOOKUP(H551,[1]Film_Workers!$B$2:$BD$55,40,FALSE),D551=4,VLOOKUP(H551,[1]Film_Workers!$B$2:$BD$55,41,FALSE),D551=5,VLOOKUP(H551,[1]Film_Workers!$B$2:$BD$55,42,FALSE),D551=6,VLOOKUP(H551,[1]Film_Workers!$B$2:$BD$55,43,FALSE),D551=7,VLOOKUP(H551,[1]Film_Workers!$B$2:$BD$55,43,FALSE),D551=8,VLOOKUP(H551,[1]Film_Workers!$B$2:$BD$55,44,FALSE),D551=9,VLOOKUP(H551,[1]Film_Workers!$B$2:$BD$55,45,FALSE),D551=10,VLOOKUP(H551,[1]Film_Workers!$B$2:$BD$55,46,FALSE),D551=11,VLOOKUP(H551,[1]Film_Workers!$B$2:$BD$55,47,FALSE),D551=12,VLOOKUP(H551,[1]Film_Workers!$B$2:$BD$55,48)),C551=2018,_xlfn.IFS(D551=1,VLOOKUP(H551,[1]Film_Workers!$B$2:$BD$55,49,FALSE),D551=2,VLOOKUP(H551,[1]Film_Workers!$B$2:$BD$55,50,FALSE),D551=3,VLOOKUP(H551,[1]Film_Workers!$B$2:$BD$55,51,FALSE),D551=4,VLOOKUP(H551,[1]Film_Workers!$B$2:$BD$55,52,FALSE),D551=5,VLOOKUP(H551,[1]Film_Workers!$B$2:$BD$55,53,FALSE),D551=6,VLOOKUP(H551,[1]Film_Workers!$B$2:$BD$55,54)))</f>
        <v>15052</v>
      </c>
      <c r="W551">
        <f>_xlfn.IFS(C551=2014,_xlfn.IFS(D551=1,VLOOKUP(H551,[1]Priv_Workers!$B$2:$BD$55,2,FALSE),D551=2,VLOOKUP(H551,[1]Priv_Workers!$B$2:$BD$55,3,FALSE),D551=3,VLOOKUP(H551,[1]Priv_Workers!$B$2:$BD$55,4,FALSE),D551=4,VLOOKUP(H551,[1]Priv_Workers!$B$2:$BD$55,5,FALSE),D551=5,VLOOKUP(H551,[1]Priv_Workers!$B$2:$BD$55,6,FALSE),D551=6,VLOOKUP(H551,[1]Priv_Workers!$B$2:$BD$55,7,FALSE),D551=7,VLOOKUP(H551,[1]Priv_Workers!$B$2:$BD$55,8,FALSE),D551=8,VLOOKUP(H551,[1]Priv_Workers!$B$2:$BD$55,9,FALSE),D551=9,VLOOKUP(H551,[1]Priv_Workers!$B$2:$BD$55,10,FALSE),D551=10,VLOOKUP(H551,[1]Priv_Workers!$B$2:$BD$55,11,FALSE),D551=11,VLOOKUP(H551,[1]Priv_Workers!$B$2:$BD$55,12,FALSE),D551=12,VLOOKUP(H551,[1]Priv_Workers!$B$2:$BD$55,13,FALSE)),C551=2015,_xlfn.IFS(D551=1,VLOOKUP(H551,[1]Priv_Workers!$B$2:$BD$55,14,FALSE),D551=2,VLOOKUP(H551,[1]Priv_Workers!$B$2:$BD$55,15,FALSE),D551=3,VLOOKUP(H551,[1]Priv_Workers!$B$2:$BD$55,16,FALSE),D551=4,VLOOKUP(H551,[1]Priv_Workers!$B$2:$BD$55,17,FALSE),D551=5,VLOOKUP(H551,[1]Priv_Workers!$B$2:$BD$55,18,FALSE),D551=6,VLOOKUP(H551,[1]Priv_Workers!$B$2:$BD$55,19,FALSE),D551=7,VLOOKUP(H551,[1]Priv_Workers!$B$2:$BD$55,20,FALSE),D551=8,VLOOKUP(H551,[1]Priv_Workers!$B$2:$BD$55,21,FALSE),D551=9,VLOOKUP(H551,[1]Priv_Workers!$B$2:$BD$55,22,FALSE),D551=10,VLOOKUP(H551,[1]Priv_Workers!$B$2:$BD$55,23,FALSE),D551=11,VLOOKUP(H551,[1]Priv_Workers!$B$2:$BD$55,24,FALSE),D551=12,VLOOKUP(H551,[1]Priv_Workers!$B$2:$BD$55,25,FALSE)),C551=2016,_xlfn.IFS(D551=1,VLOOKUP(H551,[1]Priv_Workers!$B$2:$BD$55,26,FALSE),D551=2,VLOOKUP(H551,[1]Priv_Workers!$B$2:$BD$55,27,FALSE),D551=3,VLOOKUP(H551,[1]Priv_Workers!$B$2:$BD$55,28,FALSE),D551=4,VLOOKUP(H551,[1]Priv_Workers!$B$2:$BD$55,29,FALSE),D551=5,VLOOKUP(H551,[1]Priv_Workers!$B$2:$BD$55,30,FALSE),D551=6,VLOOKUP(H551,[1]Priv_Workers!$B$2:$BD$55,31,FALSE),D551=7,VLOOKUP(H551,[1]Priv_Workers!$B$2:$BD$55,32,FALSE),D551=8,VLOOKUP(H551,[1]Priv_Workers!$B$2:$BD$55,33,FALSE),D551=9,VLOOKUP(H551,[1]Priv_Workers!$B$2:$BD$55,34,FALSE),D551=10,VLOOKUP(H551,[1]Priv_Workers!$B$2:$BD$55,35,FALSE),D551=11,VLOOKUP(H551,[1]Priv_Workers!$B$2:$BD$55,36,FALSE),D551=12,VLOOKUP(H551,[1]Priv_Workers!$B$2:$BD$55,37,FALSE)),C551=2017,_xlfn.IFS(D551=1,VLOOKUP(H551,[1]Priv_Workers!$B$2:$BD$55,38,FALSE),D551=2,VLOOKUP(H551,[1]Priv_Workers!$B$2:$BD$55,39,FALSE),D551=3,VLOOKUP(H551,[1]Priv_Workers!$B$2:$BD$55,40,FALSE),D551=4,VLOOKUP(H551,[1]Priv_Workers!$B$2:$BD$55,41,FALSE),D551=5,VLOOKUP(H551,[1]Priv_Workers!$B$2:$BD$55,42,FALSE),D551=6,VLOOKUP(H551,[1]Priv_Workers!$B$2:$BD$55,43,FALSE),D551=7,VLOOKUP(H551,[1]Priv_Workers!$B$2:$BD$55,43,FALSE),D551=8,VLOOKUP(H551,[1]Priv_Workers!$B$2:$BD$55,44,FALSE),D551=9,VLOOKUP(H551,[1]Priv_Workers!$B$2:$BD$55,45,FALSE),D551=10,VLOOKUP(H551,[1]Priv_Workers!$B$2:$BD$55,46,FALSE),D551=11,VLOOKUP(H551,[1]Priv_Workers!$B$2:$BD$55,47,FALSE),D551=12,VLOOKUP(H551,[1]Priv_Workers!$B$2:$BD$55,48)),C551=2018,_xlfn.IFS(D551=1,VLOOKUP(H551,[1]Priv_Workers!$B$2:$BD$55,49,FALSE),D551=2,VLOOKUP(H551,[1]Priv_Workers!$B$2:$BD$55,50,FALSE),D551=3,VLOOKUP(H551,[1]Priv_Workers!$B$2:$BD$55,51,FALSE),D551=4,VLOOKUP(H551,[1]Priv_Workers!$B$2:$BD$55,52,FALSE),D551=5,VLOOKUP(H551,[1]Priv_Workers!$B$2:$BD$55,53,FALSE),D551=6,VLOOKUP(H551,[1]Priv_Workers!$B$2:$BD$55,54)))</f>
        <v>3741113</v>
      </c>
      <c r="X551" s="3">
        <f t="shared" si="67"/>
        <v>4.0234015919861279E-3</v>
      </c>
      <c r="Y551" s="2">
        <f>_xlfn.IFS(C551=2014, _xlfn.IFS(E551=1, VLOOKUP(H551, [1]Wage_Info!$B$2:$AH$55, 2, FALSE), E551=2, VLOOKUP(H551, [1]Wage_Info!$B$2:$AH$55, 3, FALSE), E551=3, VLOOKUP(H551, [1]Wage_Info!$B$2:$AH$55, 4, FALSE), E551=4, VLOOKUP(H551, [1]Wage_Info!$B$2:$AH$55, 5, FALSE)), C551=2015, _xlfn.IFS(E551=1, VLOOKUP(H551, [1]Wage_Info!$B$2:$AH$55, 6, FALSE), E551=2, VLOOKUP(H551, [1]Wage_Info!$B$2:$AH$55, 7, FALSE), E551=3, VLOOKUP(H551, [1]Wage_Info!$B$2:$AH$55, 8, FALSE), E551=4, VLOOKUP(H551, [1]Wage_Info!$B$2:$AH$55, 9, FALSE)), C551=2016, _xlfn.IFS(E551=1, VLOOKUP(H551, [1]Wage_Info!$B$2:$AH$55, 10, FALSE), E551=2, VLOOKUP(H551, [1]Wage_Info!$B$2:$AH$55, 11, FALSE), E551=3, VLOOKUP(H551, [1]Wage_Info!$B$2:$AH$55, 12, FALSE), E551=4, VLOOKUP(H551, [1]Wage_Info!$B$2:$AH$55, 13, FALSE)), C551=2017, _xlfn.IFS(E551=1, VLOOKUP(H551, [1]Wage_Info!$B$2:$AH$55, 14, FALSE), E551=2, VLOOKUP(H551, [1]Wage_Info!$B$2:$AH$55, 15, FALSE), E551=3, VLOOKUP(H551, [1]Wage_Info!$B$2:$AH$55, 16, FALSE), E551=4, VLOOKUP(H551, [1]Wage_Info!$B$2:$AH$55, 17, FALSE)), C551 = 2018, _xlfn.IFS(E551=1, VLOOKUP(H551, [1]Wage_Info!$B$2:$AH$55, 18, FALSE), E551=2, VLOOKUP(H551, [1]Wage_Info!$B$2:$AH$55, 19, FALSE)))</f>
        <v>186009593</v>
      </c>
      <c r="Z551" s="2">
        <f>_xlfn.IFS(C551=2014, _xlfn.IFS(E551=1, VLOOKUP(H551, [1]Wage_Info!$B$2:$AL$55, 20, FALSE), E551=2, VLOOKUP(H551, [1]Wage_Info!$B$2:$AL$55, 21, FALSE), E551=3, VLOOKUP(H551, [1]Wage_Info!$B$2:$AL$55, 22, FALSE), E551=4, VLOOKUP(H551, [1]Wage_Info!$B$2:$AL$55, 23, FALSE)), C551=2015, _xlfn.IFS(E551=1, VLOOKUP(H551, [1]Wage_Info!$B$2:$AL$55, 24, FALSE), E551=2, VLOOKUP(H551, [1]Wage_Info!$B$2:$AL$55, 25, FALSE), E551=3, VLOOKUP(H551, [1]Wage_Info!$B$2:$AL$55, 26, FALSE), E551=4, VLOOKUP(H551, [1]Wage_Info!$B$2:$AL$55, 27, FALSE)), C551=2016, _xlfn.IFS(E551=1, VLOOKUP(H551, [1]Wage_Info!$B$2:$AL$55, 28, FALSE), E551=2, VLOOKUP(H551, [1]Wage_Info!$B$2:$AL$55, 29, FALSE), E551=3, VLOOKUP(H551, [1]Wage_Info!$B$2:$AL$55, 30, FALSE), E551=4, VLOOKUP(H551, [1]Wage_Info!$B$2:$AL$55, 31, FALSE)), C551=2017, _xlfn.IFS(E551=1, VLOOKUP(H551, [1]Wage_Info!$B$2:$AL$55, 32, FALSE), E551=2, VLOOKUP(H551, [1]Wage_Info!$B$2:$AL$55, 33, FALSE), E551=3, VLOOKUP(H551, [1]Wage_Info!$B$2:$AL$55, 34, FALSE), E551=4, VLOOKUP(H551, [1]Wage_Info!$B$2:$AL$55, 35, FALSE)), C551 = 2018, _xlfn.IFS(E551=1, VLOOKUP(H551, [1]Wage_Info!$B$2:$AL$55, 36, FALSE), E551=2, VLOOKUP(H551, [1]Wage_Info!$B$2:$AL$55, 37, FALSE)))</f>
        <v>48284785436</v>
      </c>
      <c r="AA551" s="4">
        <f t="shared" si="68"/>
        <v>3.8523437832513516E-3</v>
      </c>
      <c r="AB551">
        <f>[1]Key!C551</f>
        <v>1</v>
      </c>
      <c r="AC551">
        <f t="shared" si="69"/>
        <v>0</v>
      </c>
      <c r="AD551">
        <f t="shared" si="70"/>
        <v>0</v>
      </c>
      <c r="AE551">
        <f t="shared" si="71"/>
        <v>0</v>
      </c>
      <c r="AF551">
        <f>[1]Key!D551</f>
        <v>0</v>
      </c>
    </row>
    <row r="552" spans="1:32" x14ac:dyDescent="0.3">
      <c r="A552">
        <v>551</v>
      </c>
      <c r="B552">
        <v>95</v>
      </c>
      <c r="C552">
        <v>2017</v>
      </c>
      <c r="D552">
        <v>6</v>
      </c>
      <c r="E552">
        <f t="shared" si="64"/>
        <v>2</v>
      </c>
      <c r="F552">
        <v>2018</v>
      </c>
      <c r="G552" t="s">
        <v>148</v>
      </c>
      <c r="H552" s="1">
        <f>VALUE(IF(G552="foreign",53,SUBSTITUTE(G552,G552,VLOOKUP(G552,[1]Key!$G$2:$H$55,2,))))</f>
        <v>18</v>
      </c>
      <c r="I552" t="s">
        <v>148</v>
      </c>
      <c r="J552">
        <f>VALUE(_xlfn.IFS(I552="foreign",53,I552="fictional",54, I552="unspecified", 55, NOT(OR(I552="foreign",I552="fictional")),SUBSTITUTE(I552,I552,VLOOKUP(I552,[1]Key!$G$2:$H$55,2,))))</f>
        <v>18</v>
      </c>
      <c r="K552">
        <f t="shared" si="65"/>
        <v>1</v>
      </c>
      <c r="L552">
        <f>VLOOKUP(H552, [1]Key!$H$2:$K$54, 2)</f>
        <v>5</v>
      </c>
      <c r="M552">
        <f>VLOOKUP(J552, [1]Key!$H$2:$K$54, 2)</f>
        <v>5</v>
      </c>
      <c r="N552">
        <f>VLOOKUP("*"&amp;G552&amp;"*",[1]Key!$N$2:$O$6,2,FALSE)</f>
        <v>3</v>
      </c>
      <c r="O552">
        <f>VLOOKUP("*"&amp;G552&amp;"*",[1]Key!$R$2:$S$11,2,FALSE)</f>
        <v>2</v>
      </c>
      <c r="P552">
        <v>2464</v>
      </c>
      <c r="Q552" s="2">
        <v>5000000</v>
      </c>
      <c r="R552" t="s">
        <v>149</v>
      </c>
      <c r="S552">
        <f>VLOOKUP(R552, [1]Key!$U$2:$V$34, 2, FALSE)</f>
        <v>33</v>
      </c>
      <c r="T552">
        <f t="shared" si="66"/>
        <v>1</v>
      </c>
      <c r="U552">
        <f>_xlfn.IFS(C552=2018, VLOOKUP(H552, '[1]State Pop'!$B$2:$G$55,6),C552=2017, VLOOKUP(H552, '[1]State Pop'!$B$2:$F$55,5),C552=2016, VLOOKUP(H552, '[1]State Pop'!$B$2:$F$55,4), C552=2015, VLOOKUP(H552, '[1]State Pop'!$B$2:$F$55,3), C552=2014, VLOOKUP(H552, '[1]State Pop'!$B$2:$F$55,2))</f>
        <v>4454189</v>
      </c>
      <c r="V552">
        <f>_xlfn.IFS(C552=2014,_xlfn.IFS(D552=1,VLOOKUP(H552,[1]Film_Workers!$B$2:$BD$55,2,FALSE),D552=2,VLOOKUP(H552,[1]Film_Workers!$B$2:$BD$55,3,FALSE),D552=3,VLOOKUP(H552,[1]Film_Workers!$B$2:$BD$55,4,FALSE),D552=4,VLOOKUP(H552,[1]Film_Workers!$B$2:$BD$55,5,FALSE),D552=5,VLOOKUP(H552,[1]Film_Workers!$B$2:$BD$55,6,FALSE),D552=6,VLOOKUP(H552,[1]Film_Workers!$B$2:$BD$55,7,FALSE),D552=7,VLOOKUP(H552,[1]Film_Workers!$B$2:$BD$55,8,FALSE),D552=8,VLOOKUP(H552,[1]Film_Workers!$B$2:$BD$55,9,FALSE),D552=9,VLOOKUP(H552,[1]Film_Workers!$B$2:$BD$55,10,FALSE),D552=10,VLOOKUP(H552,[1]Film_Workers!$B$2:$BD$55,11,FALSE),D552=11,VLOOKUP(H552,[1]Film_Workers!$B$2:$BD$55,12,FALSE),D552=12,VLOOKUP(H552,[1]Film_Workers!$B$2:$BD$55,13,FALSE)),C552=2015,_xlfn.IFS(D552=1,VLOOKUP(H552,[1]Film_Workers!$B$2:$BD$55,14,FALSE),D552=2,VLOOKUP(H552,[1]Film_Workers!$B$2:$BD$55,15,FALSE),D552=3,VLOOKUP(H552,[1]Film_Workers!$B$2:$BD$55,16,FALSE),D552=4,VLOOKUP(H552,[1]Film_Workers!$B$2:$BD$55,17,FALSE),D552=5,VLOOKUP(H552,[1]Film_Workers!$B$2:$BD$55,18,FALSE),D552=6,VLOOKUP(H552,[1]Film_Workers!$B$2:$BD$55,19,FALSE),D552=7,VLOOKUP(H552,[1]Film_Workers!$B$2:$BD$55,20,FALSE),D552=8,VLOOKUP(H552,[1]Film_Workers!$B$2:$BD$55,21,FALSE),D552=9,VLOOKUP(H552,[1]Film_Workers!$B$2:$BD$55,22,FALSE),D552=10,VLOOKUP(H552,[1]Film_Workers!$B$2:$BD$55,23,FALSE),D552=11,VLOOKUP(H552,[1]Film_Workers!$B$2:$BD$55,24,FALSE),D552=12,VLOOKUP(H552,[1]Film_Workers!$B$2:$BD$55,25,FALSE)),C552=2016,_xlfn.IFS(D552=1,VLOOKUP(H552,[1]Film_Workers!$B$2:$BD$55,26,FALSE),D552=2,VLOOKUP(H552,[1]Film_Workers!$B$2:$BD$55,27,FALSE),D552=3,VLOOKUP(H552,[1]Film_Workers!$B$2:$BD$55,28,FALSE),D552=4,VLOOKUP(H552,[1]Film_Workers!$B$2:$BD$55,29,FALSE),D552=5,VLOOKUP(H552,[1]Film_Workers!$B$2:$BD$55,30,FALSE),D552=6,VLOOKUP(H552,[1]Film_Workers!$B$2:$BD$55,31,FALSE),D552=7,VLOOKUP(H552,[1]Film_Workers!$B$2:$BD$55,32,FALSE),D552=8,VLOOKUP(H552,[1]Film_Workers!$B$2:$BD$55,33,FALSE),D552=9,VLOOKUP(H552,[1]Film_Workers!$B$2:$BD$55,34,FALSE),D552=10,VLOOKUP(H552,[1]Film_Workers!$B$2:$BD$55,35,FALSE),D552=11,VLOOKUP(H552,[1]Film_Workers!$B$2:$BD$55,36,FALSE),D552=12,VLOOKUP(H552,[1]Film_Workers!$B$2:$BD$55,37,FALSE)),C552=2017,_xlfn.IFS(D552=1,VLOOKUP(H552,[1]Film_Workers!$B$2:$BD$55,38,FALSE),D552=2,VLOOKUP(H552,[1]Film_Workers!$B$2:$BD$55,39,FALSE),D552=3,VLOOKUP(H552,[1]Film_Workers!$B$2:$BD$55,40,FALSE),D552=4,VLOOKUP(H552,[1]Film_Workers!$B$2:$BD$55,41,FALSE),D552=5,VLOOKUP(H552,[1]Film_Workers!$B$2:$BD$55,42,FALSE),D552=6,VLOOKUP(H552,[1]Film_Workers!$B$2:$BD$55,43,FALSE),D552=7,VLOOKUP(H552,[1]Film_Workers!$B$2:$BD$55,43,FALSE),D552=8,VLOOKUP(H552,[1]Film_Workers!$B$2:$BD$55,44,FALSE),D552=9,VLOOKUP(H552,[1]Film_Workers!$B$2:$BD$55,45,FALSE),D552=10,VLOOKUP(H552,[1]Film_Workers!$B$2:$BD$55,46,FALSE),D552=11,VLOOKUP(H552,[1]Film_Workers!$B$2:$BD$55,47,FALSE),D552=12,VLOOKUP(H552,[1]Film_Workers!$B$2:$BD$55,48)),C552=2018,_xlfn.IFS(D552=1,VLOOKUP(H552,[1]Film_Workers!$B$2:$BD$55,49,FALSE),D552=2,VLOOKUP(H552,[1]Film_Workers!$B$2:$BD$55,50,FALSE),D552=3,VLOOKUP(H552,[1]Film_Workers!$B$2:$BD$55,51,FALSE),D552=4,VLOOKUP(H552,[1]Film_Workers!$B$2:$BD$55,52,FALSE),D552=5,VLOOKUP(H552,[1]Film_Workers!$B$2:$BD$55,53,FALSE),D552=6,VLOOKUP(H552,[1]Film_Workers!$B$2:$BD$55,54)))</f>
        <v>450</v>
      </c>
      <c r="W552">
        <f>_xlfn.IFS(C552=2014,_xlfn.IFS(D552=1,VLOOKUP(H552,[1]Priv_Workers!$B$2:$BD$55,2,FALSE),D552=2,VLOOKUP(H552,[1]Priv_Workers!$B$2:$BD$55,3,FALSE),D552=3,VLOOKUP(H552,[1]Priv_Workers!$B$2:$BD$55,4,FALSE),D552=4,VLOOKUP(H552,[1]Priv_Workers!$B$2:$BD$55,5,FALSE),D552=5,VLOOKUP(H552,[1]Priv_Workers!$B$2:$BD$55,6,FALSE),D552=6,VLOOKUP(H552,[1]Priv_Workers!$B$2:$BD$55,7,FALSE),D552=7,VLOOKUP(H552,[1]Priv_Workers!$B$2:$BD$55,8,FALSE),D552=8,VLOOKUP(H552,[1]Priv_Workers!$B$2:$BD$55,9,FALSE),D552=9,VLOOKUP(H552,[1]Priv_Workers!$B$2:$BD$55,10,FALSE),D552=10,VLOOKUP(H552,[1]Priv_Workers!$B$2:$BD$55,11,FALSE),D552=11,VLOOKUP(H552,[1]Priv_Workers!$B$2:$BD$55,12,FALSE),D552=12,VLOOKUP(H552,[1]Priv_Workers!$B$2:$BD$55,13,FALSE)),C552=2015,_xlfn.IFS(D552=1,VLOOKUP(H552,[1]Priv_Workers!$B$2:$BD$55,14,FALSE),D552=2,VLOOKUP(H552,[1]Priv_Workers!$B$2:$BD$55,15,FALSE),D552=3,VLOOKUP(H552,[1]Priv_Workers!$B$2:$BD$55,16,FALSE),D552=4,VLOOKUP(H552,[1]Priv_Workers!$B$2:$BD$55,17,FALSE),D552=5,VLOOKUP(H552,[1]Priv_Workers!$B$2:$BD$55,18,FALSE),D552=6,VLOOKUP(H552,[1]Priv_Workers!$B$2:$BD$55,19,FALSE),D552=7,VLOOKUP(H552,[1]Priv_Workers!$B$2:$BD$55,20,FALSE),D552=8,VLOOKUP(H552,[1]Priv_Workers!$B$2:$BD$55,21,FALSE),D552=9,VLOOKUP(H552,[1]Priv_Workers!$B$2:$BD$55,22,FALSE),D552=10,VLOOKUP(H552,[1]Priv_Workers!$B$2:$BD$55,23,FALSE),D552=11,VLOOKUP(H552,[1]Priv_Workers!$B$2:$BD$55,24,FALSE),D552=12,VLOOKUP(H552,[1]Priv_Workers!$B$2:$BD$55,25,FALSE)),C552=2016,_xlfn.IFS(D552=1,VLOOKUP(H552,[1]Priv_Workers!$B$2:$BD$55,26,FALSE),D552=2,VLOOKUP(H552,[1]Priv_Workers!$B$2:$BD$55,27,FALSE),D552=3,VLOOKUP(H552,[1]Priv_Workers!$B$2:$BD$55,28,FALSE),D552=4,VLOOKUP(H552,[1]Priv_Workers!$B$2:$BD$55,29,FALSE),D552=5,VLOOKUP(H552,[1]Priv_Workers!$B$2:$BD$55,30,FALSE),D552=6,VLOOKUP(H552,[1]Priv_Workers!$B$2:$BD$55,31,FALSE),D552=7,VLOOKUP(H552,[1]Priv_Workers!$B$2:$BD$55,32,FALSE),D552=8,VLOOKUP(H552,[1]Priv_Workers!$B$2:$BD$55,33,FALSE),D552=9,VLOOKUP(H552,[1]Priv_Workers!$B$2:$BD$55,34,FALSE),D552=10,VLOOKUP(H552,[1]Priv_Workers!$B$2:$BD$55,35,FALSE),D552=11,VLOOKUP(H552,[1]Priv_Workers!$B$2:$BD$55,36,FALSE),D552=12,VLOOKUP(H552,[1]Priv_Workers!$B$2:$BD$55,37,FALSE)),C552=2017,_xlfn.IFS(D552=1,VLOOKUP(H552,[1]Priv_Workers!$B$2:$BD$55,38,FALSE),D552=2,VLOOKUP(H552,[1]Priv_Workers!$B$2:$BD$55,39,FALSE),D552=3,VLOOKUP(H552,[1]Priv_Workers!$B$2:$BD$55,40,FALSE),D552=4,VLOOKUP(H552,[1]Priv_Workers!$B$2:$BD$55,41,FALSE),D552=5,VLOOKUP(H552,[1]Priv_Workers!$B$2:$BD$55,42,FALSE),D552=6,VLOOKUP(H552,[1]Priv_Workers!$B$2:$BD$55,43,FALSE),D552=7,VLOOKUP(H552,[1]Priv_Workers!$B$2:$BD$55,43,FALSE),D552=8,VLOOKUP(H552,[1]Priv_Workers!$B$2:$BD$55,44,FALSE),D552=9,VLOOKUP(H552,[1]Priv_Workers!$B$2:$BD$55,45,FALSE),D552=10,VLOOKUP(H552,[1]Priv_Workers!$B$2:$BD$55,46,FALSE),D552=11,VLOOKUP(H552,[1]Priv_Workers!$B$2:$BD$55,47,FALSE),D552=12,VLOOKUP(H552,[1]Priv_Workers!$B$2:$BD$55,48)),C552=2018,_xlfn.IFS(D552=1,VLOOKUP(H552,[1]Priv_Workers!$B$2:$BD$55,49,FALSE),D552=2,VLOOKUP(H552,[1]Priv_Workers!$B$2:$BD$55,50,FALSE),D552=3,VLOOKUP(H552,[1]Priv_Workers!$B$2:$BD$55,51,FALSE),D552=4,VLOOKUP(H552,[1]Priv_Workers!$B$2:$BD$55,52,FALSE),D552=5,VLOOKUP(H552,[1]Priv_Workers!$B$2:$BD$55,53,FALSE),D552=6,VLOOKUP(H552,[1]Priv_Workers!$B$2:$BD$55,54)))</f>
        <v>1591701</v>
      </c>
      <c r="X552" s="3">
        <f t="shared" si="67"/>
        <v>2.8271641470351531E-4</v>
      </c>
      <c r="Y552" s="2">
        <f>_xlfn.IFS(C552=2014, _xlfn.IFS(E552=1, VLOOKUP(H552, [1]Wage_Info!$B$2:$AH$55, 2, FALSE), E552=2, VLOOKUP(H552, [1]Wage_Info!$B$2:$AH$55, 3, FALSE), E552=3, VLOOKUP(H552, [1]Wage_Info!$B$2:$AH$55, 4, FALSE), E552=4, VLOOKUP(H552, [1]Wage_Info!$B$2:$AH$55, 5, FALSE)), C552=2015, _xlfn.IFS(E552=1, VLOOKUP(H552, [1]Wage_Info!$B$2:$AH$55, 6, FALSE), E552=2, VLOOKUP(H552, [1]Wage_Info!$B$2:$AH$55, 7, FALSE), E552=3, VLOOKUP(H552, [1]Wage_Info!$B$2:$AH$55, 8, FALSE), E552=4, VLOOKUP(H552, [1]Wage_Info!$B$2:$AH$55, 9, FALSE)), C552=2016, _xlfn.IFS(E552=1, VLOOKUP(H552, [1]Wage_Info!$B$2:$AH$55, 10, FALSE), E552=2, VLOOKUP(H552, [1]Wage_Info!$B$2:$AH$55, 11, FALSE), E552=3, VLOOKUP(H552, [1]Wage_Info!$B$2:$AH$55, 12, FALSE), E552=4, VLOOKUP(H552, [1]Wage_Info!$B$2:$AH$55, 13, FALSE)), C552=2017, _xlfn.IFS(E552=1, VLOOKUP(H552, [1]Wage_Info!$B$2:$AH$55, 14, FALSE), E552=2, VLOOKUP(H552, [1]Wage_Info!$B$2:$AH$55, 15, FALSE), E552=3, VLOOKUP(H552, [1]Wage_Info!$B$2:$AH$55, 16, FALSE), E552=4, VLOOKUP(H552, [1]Wage_Info!$B$2:$AH$55, 17, FALSE)), C552 = 2018, _xlfn.IFS(E552=1, VLOOKUP(H552, [1]Wage_Info!$B$2:$AH$55, 18, FALSE), E552=3, VLOOKUP(H552, [1]Wage_Info!$B$2:$AH$55, 19, FALSE)))</f>
        <v>5098733</v>
      </c>
      <c r="Z552" s="2">
        <f>_xlfn.IFS(C552=2014, _xlfn.IFS(E552=1, VLOOKUP(H552, [1]Wage_Info!$B$2:$AL$55, 20, FALSE), E552=2, VLOOKUP(H552, [1]Wage_Info!$B$2:$AL$55, 21, FALSE), E552=3, VLOOKUP(H552, [1]Wage_Info!$B$2:$AL$55, 22, FALSE), E552=4, VLOOKUP(H552, [1]Wage_Info!$B$2:$AL$55, 23, FALSE)), C552=2015, _xlfn.IFS(E552=1, VLOOKUP(H552, [1]Wage_Info!$B$2:$AL$55, 24, FALSE), E552=2, VLOOKUP(H552, [1]Wage_Info!$B$2:$AL$55, 25, FALSE), E552=3, VLOOKUP(H552, [1]Wage_Info!$B$2:$AL$55, 26, FALSE), E552=4, VLOOKUP(H552, [1]Wage_Info!$B$2:$AL$55, 27, FALSE)), C552=2016, _xlfn.IFS(E552=1, VLOOKUP(H552, [1]Wage_Info!$B$2:$AL$55, 28, FALSE), E552=2, VLOOKUP(H552, [1]Wage_Info!$B$2:$AL$55, 29, FALSE), E552=3, VLOOKUP(H552, [1]Wage_Info!$B$2:$AL$55, 30, FALSE), E552=4, VLOOKUP(H552, [1]Wage_Info!$B$2:$AL$55, 31, FALSE)), C552=2017, _xlfn.IFS(E552=1, VLOOKUP(H552, [1]Wage_Info!$B$2:$AL$55, 32, FALSE), E552=2, VLOOKUP(H552, [1]Wage_Info!$B$2:$AL$55, 33, FALSE), E552=3, VLOOKUP(H552, [1]Wage_Info!$B$2:$AL$55, 34, FALSE), E552=4, VLOOKUP(H552, [1]Wage_Info!$B$2:$AL$55, 35, FALSE)), C552 = 2018, _xlfn.IFS(E552=1, VLOOKUP(H552, [1]Wage_Info!$B$2:$AL$55, 36, FALSE), E552=2, VLOOKUP(H552, [1]Wage_Info!$B$2:$AL$55, 37, FALSE)))</f>
        <v>17347895309</v>
      </c>
      <c r="AA552" s="4">
        <f t="shared" si="68"/>
        <v>2.9391075454293311E-4</v>
      </c>
      <c r="AB552">
        <f>[1]Key!C552</f>
        <v>1</v>
      </c>
      <c r="AC552">
        <f t="shared" si="69"/>
        <v>0</v>
      </c>
      <c r="AD552">
        <f t="shared" si="70"/>
        <v>0</v>
      </c>
      <c r="AE552">
        <f t="shared" si="71"/>
        <v>0</v>
      </c>
      <c r="AF552">
        <f>[1]Key!D552</f>
        <v>0</v>
      </c>
    </row>
    <row r="553" spans="1:32" x14ac:dyDescent="0.3">
      <c r="A553">
        <v>552</v>
      </c>
      <c r="B553">
        <v>96</v>
      </c>
      <c r="C553">
        <v>2017</v>
      </c>
      <c r="D553">
        <v>10</v>
      </c>
      <c r="E553">
        <f t="shared" si="64"/>
        <v>4</v>
      </c>
      <c r="F553">
        <v>2018</v>
      </c>
      <c r="G553" t="s">
        <v>40</v>
      </c>
      <c r="H553" s="1">
        <f>VALUE(IF(G553="foreign",53,SUBSTITUTE(G553,G553,VLOOKUP(G553,[1]Key!$G$2:$H$55,2,))))</f>
        <v>5</v>
      </c>
      <c r="I553" t="s">
        <v>40</v>
      </c>
      <c r="J553">
        <f>VALUE(_xlfn.IFS(I553="foreign",53,I553="fictional",54, I553="unspecified", 55, NOT(OR(I553="foreign",I553="fictional")),SUBSTITUTE(I553,I553,VLOOKUP(I553,[1]Key!$G$2:$H$55,2,))))</f>
        <v>5</v>
      </c>
      <c r="K553">
        <f t="shared" si="65"/>
        <v>1</v>
      </c>
      <c r="L553">
        <f>VLOOKUP(H553, [1]Key!$H$2:$K$54, 2)</f>
        <v>3</v>
      </c>
      <c r="M553">
        <f>VLOOKUP(J553, [1]Key!$H$2:$K$54, 2)</f>
        <v>3</v>
      </c>
      <c r="N553">
        <f>VLOOKUP("*"&amp;G553&amp;"*",[1]Key!$N$2:$O$6,2,FALSE)</f>
        <v>4</v>
      </c>
      <c r="O553">
        <f>VLOOKUP("*"&amp;G553&amp;"*",[1]Key!$R$2:$S$11,2,FALSE)</f>
        <v>6</v>
      </c>
      <c r="P553">
        <v>2442</v>
      </c>
      <c r="Q553" s="2">
        <v>10000000</v>
      </c>
      <c r="R553" t="s">
        <v>150</v>
      </c>
      <c r="S553">
        <f>VLOOKUP(R553, [1]Key!$U$2:$V$35, 2, FALSE)</f>
        <v>34</v>
      </c>
      <c r="T553">
        <f t="shared" si="66"/>
        <v>1</v>
      </c>
      <c r="U553">
        <f>_xlfn.IFS(C553=2018, VLOOKUP(H553, '[1]State Pop'!$B$2:$G$55,6),C553=2017, VLOOKUP(H553, '[1]State Pop'!$B$2:$F$55,5),C553=2016, VLOOKUP(H553, '[1]State Pop'!$B$2:$F$55,4), C553=2015, VLOOKUP(H553, '[1]State Pop'!$B$2:$F$55,3), C553=2014, VLOOKUP(H553, '[1]State Pop'!$B$2:$F$55,2))</f>
        <v>39536653</v>
      </c>
      <c r="V553">
        <f>_xlfn.IFS(C553=2014,_xlfn.IFS(D553=1,VLOOKUP(H553,[1]Film_Workers!$B$2:$BD$55,2,FALSE),D553=2,VLOOKUP(H553,[1]Film_Workers!$B$2:$BD$55,3,FALSE),D553=3,VLOOKUP(H553,[1]Film_Workers!$B$2:$BD$55,4,FALSE),D553=4,VLOOKUP(H553,[1]Film_Workers!$B$2:$BD$55,5,FALSE),D553=5,VLOOKUP(H553,[1]Film_Workers!$B$2:$BD$55,6,FALSE),D553=6,VLOOKUP(H553,[1]Film_Workers!$B$2:$BD$55,7,FALSE),D553=7,VLOOKUP(H553,[1]Film_Workers!$B$2:$BD$55,8,FALSE),D553=8,VLOOKUP(H553,[1]Film_Workers!$B$2:$BD$55,9,FALSE),D553=9,VLOOKUP(H553,[1]Film_Workers!$B$2:$BD$55,10,FALSE),D553=10,VLOOKUP(H553,[1]Film_Workers!$B$2:$BD$55,11,FALSE),D553=11,VLOOKUP(H553,[1]Film_Workers!$B$2:$BD$55,12,FALSE),D553=12,VLOOKUP(H553,[1]Film_Workers!$B$2:$BD$55,13,FALSE)),C553=2015,_xlfn.IFS(D553=1,VLOOKUP(H553,[1]Film_Workers!$B$2:$BD$55,14,FALSE),D553=2,VLOOKUP(H553,[1]Film_Workers!$B$2:$BD$55,15,FALSE),D553=3,VLOOKUP(H553,[1]Film_Workers!$B$2:$BD$55,16,FALSE),D553=4,VLOOKUP(H553,[1]Film_Workers!$B$2:$BD$55,17,FALSE),D553=5,VLOOKUP(H553,[1]Film_Workers!$B$2:$BD$55,18,FALSE),D553=6,VLOOKUP(H553,[1]Film_Workers!$B$2:$BD$55,19,FALSE),D553=7,VLOOKUP(H553,[1]Film_Workers!$B$2:$BD$55,20,FALSE),D553=8,VLOOKUP(H553,[1]Film_Workers!$B$2:$BD$55,21,FALSE),D553=9,VLOOKUP(H553,[1]Film_Workers!$B$2:$BD$55,22,FALSE),D553=10,VLOOKUP(H553,[1]Film_Workers!$B$2:$BD$55,23,FALSE),D553=11,VLOOKUP(H553,[1]Film_Workers!$B$2:$BD$55,24,FALSE),D553=12,VLOOKUP(H553,[1]Film_Workers!$B$2:$BD$55,25,FALSE)),C553=2016,_xlfn.IFS(D553=1,VLOOKUP(H553,[1]Film_Workers!$B$2:$BD$55,26,FALSE),D553=2,VLOOKUP(H553,[1]Film_Workers!$B$2:$BD$55,27,FALSE),D553=3,VLOOKUP(H553,[1]Film_Workers!$B$2:$BD$55,28,FALSE),D553=4,VLOOKUP(H553,[1]Film_Workers!$B$2:$BD$55,29,FALSE),D553=5,VLOOKUP(H553,[1]Film_Workers!$B$2:$BD$55,30,FALSE),D553=6,VLOOKUP(H553,[1]Film_Workers!$B$2:$BD$55,31,FALSE),D553=7,VLOOKUP(H553,[1]Film_Workers!$B$2:$BD$55,32,FALSE),D553=8,VLOOKUP(H553,[1]Film_Workers!$B$2:$BD$55,33,FALSE),D553=9,VLOOKUP(H553,[1]Film_Workers!$B$2:$BD$55,34,FALSE),D553=10,VLOOKUP(H553,[1]Film_Workers!$B$2:$BD$55,35,FALSE),D553=11,VLOOKUP(H553,[1]Film_Workers!$B$2:$BD$55,36,FALSE),D553=12,VLOOKUP(H553,[1]Film_Workers!$B$2:$BD$55,37,FALSE)),C553=2017,_xlfn.IFS(D553=1,VLOOKUP(H553,[1]Film_Workers!$B$2:$BD$55,38,FALSE),D553=2,VLOOKUP(H553,[1]Film_Workers!$B$2:$BD$55,39,FALSE),D553=3,VLOOKUP(H553,[1]Film_Workers!$B$2:$BD$55,40,FALSE),D553=4,VLOOKUP(H553,[1]Film_Workers!$B$2:$BD$55,41,FALSE),D553=5,VLOOKUP(H553,[1]Film_Workers!$B$2:$BD$55,42,FALSE),D553=6,VLOOKUP(H553,[1]Film_Workers!$B$2:$BD$55,43,FALSE),D553=7,VLOOKUP(H553,[1]Film_Workers!$B$2:$BD$55,43,FALSE),D553=8,VLOOKUP(H553,[1]Film_Workers!$B$2:$BD$55,44,FALSE),D553=9,VLOOKUP(H553,[1]Film_Workers!$B$2:$BD$55,45,FALSE),D553=10,VLOOKUP(H553,[1]Film_Workers!$B$2:$BD$55,46,FALSE),D553=11,VLOOKUP(H553,[1]Film_Workers!$B$2:$BD$55,47,FALSE),D553=12,VLOOKUP(H553,[1]Film_Workers!$B$2:$BD$55,48)),C553=2018,_xlfn.IFS(D553=1,VLOOKUP(H553,[1]Film_Workers!$B$2:$BD$55,49,FALSE),D553=2,VLOOKUP(H553,[1]Film_Workers!$B$2:$BD$55,50,FALSE),D553=3,VLOOKUP(H553,[1]Film_Workers!$B$2:$BD$55,51,FALSE),D553=4,VLOOKUP(H553,[1]Film_Workers!$B$2:$BD$55,52,FALSE),D553=5,VLOOKUP(H553,[1]Film_Workers!$B$2:$BD$55,53,FALSE),D553=6,VLOOKUP(H553,[1]Film_Workers!$B$2:$BD$55,54)))</f>
        <v>102714</v>
      </c>
      <c r="W553">
        <f>_xlfn.IFS(C553=2014,_xlfn.IFS(D553=1,VLOOKUP(H553,[1]Priv_Workers!$B$2:$BD$55,2,FALSE),D553=2,VLOOKUP(H553,[1]Priv_Workers!$B$2:$BD$55,3,FALSE),D553=3,VLOOKUP(H553,[1]Priv_Workers!$B$2:$BD$55,4,FALSE),D553=4,VLOOKUP(H553,[1]Priv_Workers!$B$2:$BD$55,5,FALSE),D553=5,VLOOKUP(H553,[1]Priv_Workers!$B$2:$BD$55,6,FALSE),D553=6,VLOOKUP(H553,[1]Priv_Workers!$B$2:$BD$55,7,FALSE),D553=7,VLOOKUP(H553,[1]Priv_Workers!$B$2:$BD$55,8,FALSE),D553=8,VLOOKUP(H553,[1]Priv_Workers!$B$2:$BD$55,9,FALSE),D553=9,VLOOKUP(H553,[1]Priv_Workers!$B$2:$BD$55,10,FALSE),D553=10,VLOOKUP(H553,[1]Priv_Workers!$B$2:$BD$55,11,FALSE),D553=11,VLOOKUP(H553,[1]Priv_Workers!$B$2:$BD$55,12,FALSE),D553=12,VLOOKUP(H553,[1]Priv_Workers!$B$2:$BD$55,13,FALSE)),C553=2015,_xlfn.IFS(D553=1,VLOOKUP(H553,[1]Priv_Workers!$B$2:$BD$55,14,FALSE),D553=2,VLOOKUP(H553,[1]Priv_Workers!$B$2:$BD$55,15,FALSE),D553=3,VLOOKUP(H553,[1]Priv_Workers!$B$2:$BD$55,16,FALSE),D553=4,VLOOKUP(H553,[1]Priv_Workers!$B$2:$BD$55,17,FALSE),D553=5,VLOOKUP(H553,[1]Priv_Workers!$B$2:$BD$55,18,FALSE),D553=6,VLOOKUP(H553,[1]Priv_Workers!$B$2:$BD$55,19,FALSE),D553=7,VLOOKUP(H553,[1]Priv_Workers!$B$2:$BD$55,20,FALSE),D553=8,VLOOKUP(H553,[1]Priv_Workers!$B$2:$BD$55,21,FALSE),D553=9,VLOOKUP(H553,[1]Priv_Workers!$B$2:$BD$55,22,FALSE),D553=10,VLOOKUP(H553,[1]Priv_Workers!$B$2:$BD$55,23,FALSE),D553=11,VLOOKUP(H553,[1]Priv_Workers!$B$2:$BD$55,24,FALSE),D553=12,VLOOKUP(H553,[1]Priv_Workers!$B$2:$BD$55,25,FALSE)),C553=2016,_xlfn.IFS(D553=1,VLOOKUP(H553,[1]Priv_Workers!$B$2:$BD$55,26,FALSE),D553=2,VLOOKUP(H553,[1]Priv_Workers!$B$2:$BD$55,27,FALSE),D553=3,VLOOKUP(H553,[1]Priv_Workers!$B$2:$BD$55,28,FALSE),D553=4,VLOOKUP(H553,[1]Priv_Workers!$B$2:$BD$55,29,FALSE),D553=5,VLOOKUP(H553,[1]Priv_Workers!$B$2:$BD$55,30,FALSE),D553=6,VLOOKUP(H553,[1]Priv_Workers!$B$2:$BD$55,31,FALSE),D553=7,VLOOKUP(H553,[1]Priv_Workers!$B$2:$BD$55,32,FALSE),D553=8,VLOOKUP(H553,[1]Priv_Workers!$B$2:$BD$55,33,FALSE),D553=9,VLOOKUP(H553,[1]Priv_Workers!$B$2:$BD$55,34,FALSE),D553=10,VLOOKUP(H553,[1]Priv_Workers!$B$2:$BD$55,35,FALSE),D553=11,VLOOKUP(H553,[1]Priv_Workers!$B$2:$BD$55,36,FALSE),D553=12,VLOOKUP(H553,[1]Priv_Workers!$B$2:$BD$55,37,FALSE)),C553=2017,_xlfn.IFS(D553=1,VLOOKUP(H553,[1]Priv_Workers!$B$2:$BD$55,38,FALSE),D553=2,VLOOKUP(H553,[1]Priv_Workers!$B$2:$BD$55,39,FALSE),D553=3,VLOOKUP(H553,[1]Priv_Workers!$B$2:$BD$55,40,FALSE),D553=4,VLOOKUP(H553,[1]Priv_Workers!$B$2:$BD$55,41,FALSE),D553=5,VLOOKUP(H553,[1]Priv_Workers!$B$2:$BD$55,42,FALSE),D553=6,VLOOKUP(H553,[1]Priv_Workers!$B$2:$BD$55,43,FALSE),D553=7,VLOOKUP(H553,[1]Priv_Workers!$B$2:$BD$55,43,FALSE),D553=8,VLOOKUP(H553,[1]Priv_Workers!$B$2:$BD$55,44,FALSE),D553=9,VLOOKUP(H553,[1]Priv_Workers!$B$2:$BD$55,45,FALSE),D553=10,VLOOKUP(H553,[1]Priv_Workers!$B$2:$BD$55,46,FALSE),D553=11,VLOOKUP(H553,[1]Priv_Workers!$B$2:$BD$55,47,FALSE),D553=12,VLOOKUP(H553,[1]Priv_Workers!$B$2:$BD$55,48)),C553=2018,_xlfn.IFS(D553=1,VLOOKUP(H553,[1]Priv_Workers!$B$2:$BD$55,49,FALSE),D553=2,VLOOKUP(H553,[1]Priv_Workers!$B$2:$BD$55,50,FALSE),D553=3,VLOOKUP(H553,[1]Priv_Workers!$B$2:$BD$55,51,FALSE),D553=4,VLOOKUP(H553,[1]Priv_Workers!$B$2:$BD$55,52,FALSE),D553=5,VLOOKUP(H553,[1]Priv_Workers!$B$2:$BD$55,53,FALSE),D553=6,VLOOKUP(H553,[1]Priv_Workers!$B$2:$BD$55,54)))</f>
        <v>14701205</v>
      </c>
      <c r="X553" s="3">
        <f t="shared" si="67"/>
        <v>6.9867742134063163E-3</v>
      </c>
      <c r="Y553" s="2">
        <f>_xlfn.IFS(C553=2014, _xlfn.IFS(E553=1, VLOOKUP(H553, [1]Wage_Info!$B$2:$AH$55, 2, FALSE), E553=2, VLOOKUP(H553, [1]Wage_Info!$B$2:$AH$55, 3, FALSE), E553=3, VLOOKUP(H553, [1]Wage_Info!$B$2:$AH$55, 4, FALSE), E553=4, VLOOKUP(H553, [1]Wage_Info!$B$2:$AH$55, 5, FALSE)), C553=2015, _xlfn.IFS(E553=1, VLOOKUP(H553, [1]Wage_Info!$B$2:$AH$55, 6, FALSE), E553=2, VLOOKUP(H553, [1]Wage_Info!$B$2:$AH$55, 7, FALSE), E553=3, VLOOKUP(H553, [1]Wage_Info!$B$2:$AH$55, 8, FALSE), E553=4, VLOOKUP(H553, [1]Wage_Info!$B$2:$AH$55, 9, FALSE)), C553=2016, _xlfn.IFS(E553=1, VLOOKUP(H553, [1]Wage_Info!$B$2:$AH$55, 10, FALSE), E553=2, VLOOKUP(H553, [1]Wage_Info!$B$2:$AH$55, 11, FALSE), E553=3, VLOOKUP(H553, [1]Wage_Info!$B$2:$AH$55, 12, FALSE), E553=4, VLOOKUP(H553, [1]Wage_Info!$B$2:$AH$55, 13, FALSE)), C553=2017, _xlfn.IFS(E553=1, VLOOKUP(H553, [1]Wage_Info!$B$2:$AH$55, 14, FALSE), E553=2, VLOOKUP(H553, [1]Wage_Info!$B$2:$AH$55, 15, FALSE), E553=3, VLOOKUP(H553, [1]Wage_Info!$B$2:$AH$55, 16, FALSE), E553=4, VLOOKUP(H553, [1]Wage_Info!$B$2:$AH$55, 17, FALSE)), C553 = 2018, _xlfn.IFS(E553=1, VLOOKUP(H553, [1]Wage_Info!$B$2:$AH$55, 18, FALSE), E553=3, VLOOKUP(H553, [1]Wage_Info!$B$2:$AH$55, 19, FALSE)))</f>
        <v>4300380655</v>
      </c>
      <c r="Z553" s="2">
        <f>_xlfn.IFS(C553=2014, _xlfn.IFS(E553=1, VLOOKUP(H553, [1]Wage_Info!$B$2:$AL$55, 20, FALSE), E553=2, VLOOKUP(H553, [1]Wage_Info!$B$2:$AL$55, 21, FALSE), E553=3, VLOOKUP(H553, [1]Wage_Info!$B$2:$AL$55, 22, FALSE), E553=4, VLOOKUP(H553, [1]Wage_Info!$B$2:$AL$55, 23, FALSE)), C553=2015, _xlfn.IFS(E553=1, VLOOKUP(H553, [1]Wage_Info!$B$2:$AL$55, 24, FALSE), E553=2, VLOOKUP(H553, [1]Wage_Info!$B$2:$AL$55, 25, FALSE), E553=3, VLOOKUP(H553, [1]Wage_Info!$B$2:$AL$55, 26, FALSE), E553=4, VLOOKUP(H553, [1]Wage_Info!$B$2:$AL$55, 27, FALSE)), C553=2016, _xlfn.IFS(E553=1, VLOOKUP(H553, [1]Wage_Info!$B$2:$AL$55, 28, FALSE), E553=2, VLOOKUP(H553, [1]Wage_Info!$B$2:$AL$55, 29, FALSE), E553=3, VLOOKUP(H553, [1]Wage_Info!$B$2:$AL$55, 30, FALSE), E553=4, VLOOKUP(H553, [1]Wage_Info!$B$2:$AL$55, 31, FALSE)), C553=2017, _xlfn.IFS(E553=1, VLOOKUP(H553, [1]Wage_Info!$B$2:$AL$55, 32, FALSE), E553=2, VLOOKUP(H553, [1]Wage_Info!$B$2:$AL$55, 33, FALSE), E553=3, VLOOKUP(H553, [1]Wage_Info!$B$2:$AL$55, 34, FALSE), E553=4, VLOOKUP(H553, [1]Wage_Info!$B$2:$AL$55, 35, FALSE)), C553 = 2018, _xlfn.IFS(E553=1, VLOOKUP(H553, [1]Wage_Info!$B$2:$AL$55, 36, FALSE), E553=2, VLOOKUP(H553, [1]Wage_Info!$B$2:$AL$55, 37, FALSE)))</f>
        <v>260466182085</v>
      </c>
      <c r="AA553" s="4">
        <f t="shared" si="68"/>
        <v>1.6510322455590885E-2</v>
      </c>
      <c r="AB553">
        <f>[1]Key!C553</f>
        <v>1</v>
      </c>
      <c r="AC553">
        <f t="shared" si="69"/>
        <v>1</v>
      </c>
      <c r="AD553">
        <f t="shared" si="70"/>
        <v>0</v>
      </c>
      <c r="AE553">
        <f t="shared" si="71"/>
        <v>1</v>
      </c>
      <c r="AF553">
        <f>[1]Key!D553</f>
        <v>0</v>
      </c>
    </row>
    <row r="554" spans="1:32" x14ac:dyDescent="0.3">
      <c r="A554">
        <v>553</v>
      </c>
      <c r="B554">
        <v>97</v>
      </c>
      <c r="C554">
        <v>2017</v>
      </c>
      <c r="D554">
        <v>3</v>
      </c>
      <c r="E554">
        <f t="shared" si="64"/>
        <v>1</v>
      </c>
      <c r="F554">
        <v>2018</v>
      </c>
      <c r="G554" t="s">
        <v>65</v>
      </c>
      <c r="H554" s="1">
        <f>VALUE(IF(G554="foreign",53,SUBSTITUTE(G554,G554,VLOOKUP(G554,[1]Key!$G$2:$H$55,2,))))</f>
        <v>11</v>
      </c>
      <c r="I554" t="s">
        <v>65</v>
      </c>
      <c r="J554">
        <f>VALUE(_xlfn.IFS(I554="foreign",53,I554="fictional",54, I554="unspecified", 55, NOT(OR(I554="foreign",I554="fictional")),SUBSTITUTE(I554,I554,VLOOKUP(I554,[1]Key!$G$2:$H$55,2,))))</f>
        <v>11</v>
      </c>
      <c r="K554">
        <f t="shared" si="65"/>
        <v>1</v>
      </c>
      <c r="L554">
        <f>VLOOKUP(H554, [1]Key!$H$2:$K$54, 2)</f>
        <v>5</v>
      </c>
      <c r="M554">
        <f>VLOOKUP(J554, [1]Key!$H$2:$K$54, 2)</f>
        <v>5</v>
      </c>
      <c r="N554">
        <f>VLOOKUP("*"&amp;G554&amp;"*",[1]Key!$N$2:$O$6,2,FALSE)</f>
        <v>3</v>
      </c>
      <c r="O554">
        <f>VLOOKUP("*"&amp;G554&amp;"*",[1]Key!$R$2:$S$11,2,FALSE)</f>
        <v>7</v>
      </c>
      <c r="P554">
        <v>2434</v>
      </c>
      <c r="Q554" s="2">
        <v>17000000</v>
      </c>
      <c r="R554" t="s">
        <v>66</v>
      </c>
      <c r="S554">
        <f>VLOOKUP(R554, [1]Key!$U$2:$V$31, 2, FALSE)</f>
        <v>4</v>
      </c>
      <c r="T554">
        <f t="shared" si="66"/>
        <v>0</v>
      </c>
      <c r="U554">
        <f>_xlfn.IFS(C554=2018, VLOOKUP(H554, '[1]State Pop'!$B$2:$G$55,6),C554=2017, VLOOKUP(H554, '[1]State Pop'!$B$2:$F$55,5),C554=2016, VLOOKUP(H554, '[1]State Pop'!$B$2:$F$55,4), C554=2015, VLOOKUP(H554, '[1]State Pop'!$B$2:$F$55,3), C554=2014, VLOOKUP(H554, '[1]State Pop'!$B$2:$F$55,2))</f>
        <v>10429379</v>
      </c>
      <c r="V554">
        <f>_xlfn.IFS(C554=2014,_xlfn.IFS(D554=1,VLOOKUP(H554,[1]Film_Workers!$B$2:$BD$55,2,FALSE),D554=2,VLOOKUP(H554,[1]Film_Workers!$B$2:$BD$55,3,FALSE),D554=3,VLOOKUP(H554,[1]Film_Workers!$B$2:$BD$55,4,FALSE),D554=4,VLOOKUP(H554,[1]Film_Workers!$B$2:$BD$55,5,FALSE),D554=5,VLOOKUP(H554,[1]Film_Workers!$B$2:$BD$55,6,FALSE),D554=6,VLOOKUP(H554,[1]Film_Workers!$B$2:$BD$55,7,FALSE),D554=7,VLOOKUP(H554,[1]Film_Workers!$B$2:$BD$55,8,FALSE),D554=8,VLOOKUP(H554,[1]Film_Workers!$B$2:$BD$55,9,FALSE),D554=9,VLOOKUP(H554,[1]Film_Workers!$B$2:$BD$55,10,FALSE),D554=10,VLOOKUP(H554,[1]Film_Workers!$B$2:$BD$55,11,FALSE),D554=11,VLOOKUP(H554,[1]Film_Workers!$B$2:$BD$55,12,FALSE),D554=12,VLOOKUP(H554,[1]Film_Workers!$B$2:$BD$55,13,FALSE)),C554=2015,_xlfn.IFS(D554=1,VLOOKUP(H554,[1]Film_Workers!$B$2:$BD$55,14,FALSE),D554=2,VLOOKUP(H554,[1]Film_Workers!$B$2:$BD$55,15,FALSE),D554=3,VLOOKUP(H554,[1]Film_Workers!$B$2:$BD$55,16,FALSE),D554=4,VLOOKUP(H554,[1]Film_Workers!$B$2:$BD$55,17,FALSE),D554=5,VLOOKUP(H554,[1]Film_Workers!$B$2:$BD$55,18,FALSE),D554=6,VLOOKUP(H554,[1]Film_Workers!$B$2:$BD$55,19,FALSE),D554=7,VLOOKUP(H554,[1]Film_Workers!$B$2:$BD$55,20,FALSE),D554=8,VLOOKUP(H554,[1]Film_Workers!$B$2:$BD$55,21,FALSE),D554=9,VLOOKUP(H554,[1]Film_Workers!$B$2:$BD$55,22,FALSE),D554=10,VLOOKUP(H554,[1]Film_Workers!$B$2:$BD$55,23,FALSE),D554=11,VLOOKUP(H554,[1]Film_Workers!$B$2:$BD$55,24,FALSE),D554=12,VLOOKUP(H554,[1]Film_Workers!$B$2:$BD$55,25,FALSE)),C554=2016,_xlfn.IFS(D554=1,VLOOKUP(H554,[1]Film_Workers!$B$2:$BD$55,26,FALSE),D554=2,VLOOKUP(H554,[1]Film_Workers!$B$2:$BD$55,27,FALSE),D554=3,VLOOKUP(H554,[1]Film_Workers!$B$2:$BD$55,28,FALSE),D554=4,VLOOKUP(H554,[1]Film_Workers!$B$2:$BD$55,29,FALSE),D554=5,VLOOKUP(H554,[1]Film_Workers!$B$2:$BD$55,30,FALSE),D554=6,VLOOKUP(H554,[1]Film_Workers!$B$2:$BD$55,31,FALSE),D554=7,VLOOKUP(H554,[1]Film_Workers!$B$2:$BD$55,32,FALSE),D554=8,VLOOKUP(H554,[1]Film_Workers!$B$2:$BD$55,33,FALSE),D554=9,VLOOKUP(H554,[1]Film_Workers!$B$2:$BD$55,34,FALSE),D554=10,VLOOKUP(H554,[1]Film_Workers!$B$2:$BD$55,35,FALSE),D554=11,VLOOKUP(H554,[1]Film_Workers!$B$2:$BD$55,36,FALSE),D554=12,VLOOKUP(H554,[1]Film_Workers!$B$2:$BD$55,37,FALSE)),C554=2017,_xlfn.IFS(D554=1,VLOOKUP(H554,[1]Film_Workers!$B$2:$BD$55,38,FALSE),D554=2,VLOOKUP(H554,[1]Film_Workers!$B$2:$BD$55,39,FALSE),D554=3,VLOOKUP(H554,[1]Film_Workers!$B$2:$BD$55,40,FALSE),D554=4,VLOOKUP(H554,[1]Film_Workers!$B$2:$BD$55,41,FALSE),D554=5,VLOOKUP(H554,[1]Film_Workers!$B$2:$BD$55,42,FALSE),D554=6,VLOOKUP(H554,[1]Film_Workers!$B$2:$BD$55,43,FALSE),D554=7,VLOOKUP(H554,[1]Film_Workers!$B$2:$BD$55,43,FALSE),D554=8,VLOOKUP(H554,[1]Film_Workers!$B$2:$BD$55,44,FALSE),D554=9,VLOOKUP(H554,[1]Film_Workers!$B$2:$BD$55,45,FALSE),D554=10,VLOOKUP(H554,[1]Film_Workers!$B$2:$BD$55,46,FALSE),D554=11,VLOOKUP(H554,[1]Film_Workers!$B$2:$BD$55,47,FALSE),D554=12,VLOOKUP(H554,[1]Film_Workers!$B$2:$BD$55,48)),C554=2018,_xlfn.IFS(D554=1,VLOOKUP(H554,[1]Film_Workers!$B$2:$BD$55,49,FALSE),D554=2,VLOOKUP(H554,[1]Film_Workers!$B$2:$BD$55,50,FALSE),D554=3,VLOOKUP(H554,[1]Film_Workers!$B$2:$BD$55,51,FALSE),D554=4,VLOOKUP(H554,[1]Film_Workers!$B$2:$BD$55,52,FALSE),D554=5,VLOOKUP(H554,[1]Film_Workers!$B$2:$BD$55,53,FALSE),D554=6,VLOOKUP(H554,[1]Film_Workers!$B$2:$BD$55,54)))</f>
        <v>13125</v>
      </c>
      <c r="W554">
        <f>_xlfn.IFS(C554=2014,_xlfn.IFS(D554=1,VLOOKUP(H554,[1]Priv_Workers!$B$2:$BD$55,2,FALSE),D554=2,VLOOKUP(H554,[1]Priv_Workers!$B$2:$BD$55,3,FALSE),D554=3,VLOOKUP(H554,[1]Priv_Workers!$B$2:$BD$55,4,FALSE),D554=4,VLOOKUP(H554,[1]Priv_Workers!$B$2:$BD$55,5,FALSE),D554=5,VLOOKUP(H554,[1]Priv_Workers!$B$2:$BD$55,6,FALSE),D554=6,VLOOKUP(H554,[1]Priv_Workers!$B$2:$BD$55,7,FALSE),D554=7,VLOOKUP(H554,[1]Priv_Workers!$B$2:$BD$55,8,FALSE),D554=8,VLOOKUP(H554,[1]Priv_Workers!$B$2:$BD$55,9,FALSE),D554=9,VLOOKUP(H554,[1]Priv_Workers!$B$2:$BD$55,10,FALSE),D554=10,VLOOKUP(H554,[1]Priv_Workers!$B$2:$BD$55,11,FALSE),D554=11,VLOOKUP(H554,[1]Priv_Workers!$B$2:$BD$55,12,FALSE),D554=12,VLOOKUP(H554,[1]Priv_Workers!$B$2:$BD$55,13,FALSE)),C554=2015,_xlfn.IFS(D554=1,VLOOKUP(H554,[1]Priv_Workers!$B$2:$BD$55,14,FALSE),D554=2,VLOOKUP(H554,[1]Priv_Workers!$B$2:$BD$55,15,FALSE),D554=3,VLOOKUP(H554,[1]Priv_Workers!$B$2:$BD$55,16,FALSE),D554=4,VLOOKUP(H554,[1]Priv_Workers!$B$2:$BD$55,17,FALSE),D554=5,VLOOKUP(H554,[1]Priv_Workers!$B$2:$BD$55,18,FALSE),D554=6,VLOOKUP(H554,[1]Priv_Workers!$B$2:$BD$55,19,FALSE),D554=7,VLOOKUP(H554,[1]Priv_Workers!$B$2:$BD$55,20,FALSE),D554=8,VLOOKUP(H554,[1]Priv_Workers!$B$2:$BD$55,21,FALSE),D554=9,VLOOKUP(H554,[1]Priv_Workers!$B$2:$BD$55,22,FALSE),D554=10,VLOOKUP(H554,[1]Priv_Workers!$B$2:$BD$55,23,FALSE),D554=11,VLOOKUP(H554,[1]Priv_Workers!$B$2:$BD$55,24,FALSE),D554=12,VLOOKUP(H554,[1]Priv_Workers!$B$2:$BD$55,25,FALSE)),C554=2016,_xlfn.IFS(D554=1,VLOOKUP(H554,[1]Priv_Workers!$B$2:$BD$55,26,FALSE),D554=2,VLOOKUP(H554,[1]Priv_Workers!$B$2:$BD$55,27,FALSE),D554=3,VLOOKUP(H554,[1]Priv_Workers!$B$2:$BD$55,28,FALSE),D554=4,VLOOKUP(H554,[1]Priv_Workers!$B$2:$BD$55,29,FALSE),D554=5,VLOOKUP(H554,[1]Priv_Workers!$B$2:$BD$55,30,FALSE),D554=6,VLOOKUP(H554,[1]Priv_Workers!$B$2:$BD$55,31,FALSE),D554=7,VLOOKUP(H554,[1]Priv_Workers!$B$2:$BD$55,32,FALSE),D554=8,VLOOKUP(H554,[1]Priv_Workers!$B$2:$BD$55,33,FALSE),D554=9,VLOOKUP(H554,[1]Priv_Workers!$B$2:$BD$55,34,FALSE),D554=10,VLOOKUP(H554,[1]Priv_Workers!$B$2:$BD$55,35,FALSE),D554=11,VLOOKUP(H554,[1]Priv_Workers!$B$2:$BD$55,36,FALSE),D554=12,VLOOKUP(H554,[1]Priv_Workers!$B$2:$BD$55,37,FALSE)),C554=2017,_xlfn.IFS(D554=1,VLOOKUP(H554,[1]Priv_Workers!$B$2:$BD$55,38,FALSE),D554=2,VLOOKUP(H554,[1]Priv_Workers!$B$2:$BD$55,39,FALSE),D554=3,VLOOKUP(H554,[1]Priv_Workers!$B$2:$BD$55,40,FALSE),D554=4,VLOOKUP(H554,[1]Priv_Workers!$B$2:$BD$55,41,FALSE),D554=5,VLOOKUP(H554,[1]Priv_Workers!$B$2:$BD$55,42,FALSE),D554=6,VLOOKUP(H554,[1]Priv_Workers!$B$2:$BD$55,43,FALSE),D554=7,VLOOKUP(H554,[1]Priv_Workers!$B$2:$BD$55,43,FALSE),D554=8,VLOOKUP(H554,[1]Priv_Workers!$B$2:$BD$55,44,FALSE),D554=9,VLOOKUP(H554,[1]Priv_Workers!$B$2:$BD$55,45,FALSE),D554=10,VLOOKUP(H554,[1]Priv_Workers!$B$2:$BD$55,46,FALSE),D554=11,VLOOKUP(H554,[1]Priv_Workers!$B$2:$BD$55,47,FALSE),D554=12,VLOOKUP(H554,[1]Priv_Workers!$B$2:$BD$55,48)),C554=2018,_xlfn.IFS(D554=1,VLOOKUP(H554,[1]Priv_Workers!$B$2:$BD$55,49,FALSE),D554=2,VLOOKUP(H554,[1]Priv_Workers!$B$2:$BD$55,50,FALSE),D554=3,VLOOKUP(H554,[1]Priv_Workers!$B$2:$BD$55,51,FALSE),D554=4,VLOOKUP(H554,[1]Priv_Workers!$B$2:$BD$55,52,FALSE),D554=5,VLOOKUP(H554,[1]Priv_Workers!$B$2:$BD$55,53,FALSE),D554=6,VLOOKUP(H554,[1]Priv_Workers!$B$2:$BD$55,54)))</f>
        <v>3660272</v>
      </c>
      <c r="X554" s="3">
        <f t="shared" si="67"/>
        <v>3.5857990881551973E-3</v>
      </c>
      <c r="Y554" s="2">
        <f>_xlfn.IFS(C554=2014, _xlfn.IFS(E554=1, VLOOKUP(H554, [1]Wage_Info!$B$2:$AH$55, 2, FALSE), E554=2, VLOOKUP(H554, [1]Wage_Info!$B$2:$AH$55, 3, FALSE), E554=3, VLOOKUP(H554, [1]Wage_Info!$B$2:$AH$55, 4, FALSE), E554=4, VLOOKUP(H554, [1]Wage_Info!$B$2:$AH$55, 5, FALSE)), C554=2015, _xlfn.IFS(E554=1, VLOOKUP(H554, [1]Wage_Info!$B$2:$AH$55, 6, FALSE), E554=2, VLOOKUP(H554, [1]Wage_Info!$B$2:$AH$55, 7, FALSE), E554=3, VLOOKUP(H554, [1]Wage_Info!$B$2:$AH$55, 8, FALSE), E554=4, VLOOKUP(H554, [1]Wage_Info!$B$2:$AH$55, 9, FALSE)), C554=2016, _xlfn.IFS(E554=1, VLOOKUP(H554, [1]Wage_Info!$B$2:$AH$55, 10, FALSE), E554=2, VLOOKUP(H554, [1]Wage_Info!$B$2:$AH$55, 11, FALSE), E554=3, VLOOKUP(H554, [1]Wage_Info!$B$2:$AH$55, 12, FALSE), E554=4, VLOOKUP(H554, [1]Wage_Info!$B$2:$AH$55, 13, FALSE)), C554=2017, _xlfn.IFS(E554=1, VLOOKUP(H554, [1]Wage_Info!$B$2:$AH$55, 14, FALSE), E554=2, VLOOKUP(H554, [1]Wage_Info!$B$2:$AH$55, 15, FALSE), E554=3, VLOOKUP(H554, [1]Wage_Info!$B$2:$AH$55, 16, FALSE), E554=4, VLOOKUP(H554, [1]Wage_Info!$B$2:$AH$55, 17, FALSE)), C554 = 2018, _xlfn.IFS(E554=1, VLOOKUP(H554, [1]Wage_Info!$B$2:$AH$55, 18, FALSE), E554=3, VLOOKUP(H554, [1]Wage_Info!$B$2:$AH$55, 19, FALSE)))</f>
        <v>195291583</v>
      </c>
      <c r="Z554" s="2">
        <f>_xlfn.IFS(C554=2014, _xlfn.IFS(E554=1, VLOOKUP(H554, [1]Wage_Info!$B$2:$AL$55, 20, FALSE), E554=2, VLOOKUP(H554, [1]Wage_Info!$B$2:$AL$55, 21, FALSE), E554=3, VLOOKUP(H554, [1]Wage_Info!$B$2:$AL$55, 22, FALSE), E554=4, VLOOKUP(H554, [1]Wage_Info!$B$2:$AL$55, 23, FALSE)), C554=2015, _xlfn.IFS(E554=1, VLOOKUP(H554, [1]Wage_Info!$B$2:$AL$55, 24, FALSE), E554=2, VLOOKUP(H554, [1]Wage_Info!$B$2:$AL$55, 25, FALSE), E554=3, VLOOKUP(H554, [1]Wage_Info!$B$2:$AL$55, 26, FALSE), E554=4, VLOOKUP(H554, [1]Wage_Info!$B$2:$AL$55, 27, FALSE)), C554=2016, _xlfn.IFS(E554=1, VLOOKUP(H554, [1]Wage_Info!$B$2:$AL$55, 28, FALSE), E554=2, VLOOKUP(H554, [1]Wage_Info!$B$2:$AL$55, 29, FALSE), E554=3, VLOOKUP(H554, [1]Wage_Info!$B$2:$AL$55, 30, FALSE), E554=4, VLOOKUP(H554, [1]Wage_Info!$B$2:$AL$55, 31, FALSE)), C554=2017, _xlfn.IFS(E554=1, VLOOKUP(H554, [1]Wage_Info!$B$2:$AL$55, 32, FALSE), E554=2, VLOOKUP(H554, [1]Wage_Info!$B$2:$AL$55, 33, FALSE), E554=3, VLOOKUP(H554, [1]Wage_Info!$B$2:$AL$55, 34, FALSE), E554=4, VLOOKUP(H554, [1]Wage_Info!$B$2:$AL$55, 35, FALSE)), C554 = 2018, _xlfn.IFS(E554=1, VLOOKUP(H554, [1]Wage_Info!$B$2:$AL$55, 36, FALSE), E554=2, VLOOKUP(H554, [1]Wage_Info!$B$2:$AL$55, 37, FALSE)))</f>
        <v>51887921650</v>
      </c>
      <c r="AA554" s="4">
        <f t="shared" si="68"/>
        <v>3.7637195090854058E-3</v>
      </c>
      <c r="AB554">
        <f>[1]Key!C554</f>
        <v>1</v>
      </c>
      <c r="AC554">
        <f t="shared" si="69"/>
        <v>0</v>
      </c>
      <c r="AD554">
        <f t="shared" si="70"/>
        <v>0</v>
      </c>
      <c r="AE554">
        <f t="shared" si="71"/>
        <v>0</v>
      </c>
      <c r="AF554">
        <f>[1]Key!D554</f>
        <v>0</v>
      </c>
    </row>
    <row r="555" spans="1:32" x14ac:dyDescent="0.3">
      <c r="A555">
        <v>554</v>
      </c>
      <c r="B555">
        <v>98</v>
      </c>
      <c r="C555">
        <v>2017</v>
      </c>
      <c r="D555">
        <v>1</v>
      </c>
      <c r="E555">
        <f t="shared" si="64"/>
        <v>1</v>
      </c>
      <c r="F555">
        <v>2018</v>
      </c>
      <c r="G555" t="s">
        <v>65</v>
      </c>
      <c r="H555" s="1">
        <f>VALUE(IF(G555="foreign",53,SUBSTITUTE(G555,G555,VLOOKUP(G555,[1]Key!$G$2:$H$55,2,))))</f>
        <v>11</v>
      </c>
      <c r="I555" t="s">
        <v>40</v>
      </c>
      <c r="J555">
        <f>VALUE(_xlfn.IFS(I555="foreign",53,I555="fictional",54, I555="unspecified", 55, NOT(OR(I555="foreign",I555="fictional")),SUBSTITUTE(I555,I555,VLOOKUP(I555,[1]Key!$G$2:$H$55,2,))))</f>
        <v>5</v>
      </c>
      <c r="K555">
        <f t="shared" si="65"/>
        <v>0</v>
      </c>
      <c r="L555">
        <f>VLOOKUP(H555, [1]Key!$H$2:$K$54, 2)</f>
        <v>5</v>
      </c>
      <c r="M555">
        <f>VLOOKUP(J555, [1]Key!$H$2:$K$54, 2)</f>
        <v>3</v>
      </c>
      <c r="N555">
        <f>VLOOKUP("*"&amp;G555&amp;"*",[1]Key!$N$2:$O$6,2,FALSE)</f>
        <v>3</v>
      </c>
      <c r="O555">
        <f>VLOOKUP("*"&amp;G555&amp;"*",[1]Key!$R$2:$S$11,2,FALSE)</f>
        <v>7</v>
      </c>
      <c r="P555">
        <v>2432</v>
      </c>
      <c r="Q555" s="2">
        <v>30000000</v>
      </c>
      <c r="R555" t="s">
        <v>67</v>
      </c>
      <c r="S555">
        <f>VLOOKUP(R555, [1]Key!$U$2:$V$31, 2, FALSE)</f>
        <v>9</v>
      </c>
      <c r="T555">
        <f t="shared" si="66"/>
        <v>1</v>
      </c>
      <c r="U555">
        <f>_xlfn.IFS(C555=2018, VLOOKUP(H555, '[1]State Pop'!$B$2:$G$55,6),C555=2017, VLOOKUP(H555, '[1]State Pop'!$B$2:$F$55,5),C555=2016, VLOOKUP(H555, '[1]State Pop'!$B$2:$F$55,4), C555=2015, VLOOKUP(H555, '[1]State Pop'!$B$2:$F$55,3), C555=2014, VLOOKUP(H555, '[1]State Pop'!$B$2:$F$55,2))</f>
        <v>10429379</v>
      </c>
      <c r="V555">
        <f>_xlfn.IFS(C555=2014,_xlfn.IFS(D555=1,VLOOKUP(H555,[1]Film_Workers!$B$2:$BD$55,2,FALSE),D555=2,VLOOKUP(H555,[1]Film_Workers!$B$2:$BD$55,3,FALSE),D555=3,VLOOKUP(H555,[1]Film_Workers!$B$2:$BD$55,4,FALSE),D555=4,VLOOKUP(H555,[1]Film_Workers!$B$2:$BD$55,5,FALSE),D555=5,VLOOKUP(H555,[1]Film_Workers!$B$2:$BD$55,6,FALSE),D555=6,VLOOKUP(H555,[1]Film_Workers!$B$2:$BD$55,7,FALSE),D555=7,VLOOKUP(H555,[1]Film_Workers!$B$2:$BD$55,8,FALSE),D555=8,VLOOKUP(H555,[1]Film_Workers!$B$2:$BD$55,9,FALSE),D555=9,VLOOKUP(H555,[1]Film_Workers!$B$2:$BD$55,10,FALSE),D555=10,VLOOKUP(H555,[1]Film_Workers!$B$2:$BD$55,11,FALSE),D555=11,VLOOKUP(H555,[1]Film_Workers!$B$2:$BD$55,12,FALSE),D555=12,VLOOKUP(H555,[1]Film_Workers!$B$2:$BD$55,13,FALSE)),C555=2015,_xlfn.IFS(D555=1,VLOOKUP(H555,[1]Film_Workers!$B$2:$BD$55,14,FALSE),D555=2,VLOOKUP(H555,[1]Film_Workers!$B$2:$BD$55,15,FALSE),D555=3,VLOOKUP(H555,[1]Film_Workers!$B$2:$BD$55,16,FALSE),D555=4,VLOOKUP(H555,[1]Film_Workers!$B$2:$BD$55,17,FALSE),D555=5,VLOOKUP(H555,[1]Film_Workers!$B$2:$BD$55,18,FALSE),D555=6,VLOOKUP(H555,[1]Film_Workers!$B$2:$BD$55,19,FALSE),D555=7,VLOOKUP(H555,[1]Film_Workers!$B$2:$BD$55,20,FALSE),D555=8,VLOOKUP(H555,[1]Film_Workers!$B$2:$BD$55,21,FALSE),D555=9,VLOOKUP(H555,[1]Film_Workers!$B$2:$BD$55,22,FALSE),D555=10,VLOOKUP(H555,[1]Film_Workers!$B$2:$BD$55,23,FALSE),D555=11,VLOOKUP(H555,[1]Film_Workers!$B$2:$BD$55,24,FALSE),D555=12,VLOOKUP(H555,[1]Film_Workers!$B$2:$BD$55,25,FALSE)),C555=2016,_xlfn.IFS(D555=1,VLOOKUP(H555,[1]Film_Workers!$B$2:$BD$55,26,FALSE),D555=2,VLOOKUP(H555,[1]Film_Workers!$B$2:$BD$55,27,FALSE),D555=3,VLOOKUP(H555,[1]Film_Workers!$B$2:$BD$55,28,FALSE),D555=4,VLOOKUP(H555,[1]Film_Workers!$B$2:$BD$55,29,FALSE),D555=5,VLOOKUP(H555,[1]Film_Workers!$B$2:$BD$55,30,FALSE),D555=6,VLOOKUP(H555,[1]Film_Workers!$B$2:$BD$55,31,FALSE),D555=7,VLOOKUP(H555,[1]Film_Workers!$B$2:$BD$55,32,FALSE),D555=8,VLOOKUP(H555,[1]Film_Workers!$B$2:$BD$55,33,FALSE),D555=9,VLOOKUP(H555,[1]Film_Workers!$B$2:$BD$55,34,FALSE),D555=10,VLOOKUP(H555,[1]Film_Workers!$B$2:$BD$55,35,FALSE),D555=11,VLOOKUP(H555,[1]Film_Workers!$B$2:$BD$55,36,FALSE),D555=12,VLOOKUP(H555,[1]Film_Workers!$B$2:$BD$55,37,FALSE)),C555=2017,_xlfn.IFS(D555=1,VLOOKUP(H555,[1]Film_Workers!$B$2:$BD$55,38,FALSE),D555=2,VLOOKUP(H555,[1]Film_Workers!$B$2:$BD$55,39,FALSE),D555=3,VLOOKUP(H555,[1]Film_Workers!$B$2:$BD$55,40,FALSE),D555=4,VLOOKUP(H555,[1]Film_Workers!$B$2:$BD$55,41,FALSE),D555=5,VLOOKUP(H555,[1]Film_Workers!$B$2:$BD$55,42,FALSE),D555=6,VLOOKUP(H555,[1]Film_Workers!$B$2:$BD$55,43,FALSE),D555=7,VLOOKUP(H555,[1]Film_Workers!$B$2:$BD$55,43,FALSE),D555=8,VLOOKUP(H555,[1]Film_Workers!$B$2:$BD$55,44,FALSE),D555=9,VLOOKUP(H555,[1]Film_Workers!$B$2:$BD$55,45,FALSE),D555=10,VLOOKUP(H555,[1]Film_Workers!$B$2:$BD$55,46,FALSE),D555=11,VLOOKUP(H555,[1]Film_Workers!$B$2:$BD$55,47,FALSE),D555=12,VLOOKUP(H555,[1]Film_Workers!$B$2:$BD$55,48)),C555=2018,_xlfn.IFS(D555=1,VLOOKUP(H555,[1]Film_Workers!$B$2:$BD$55,49,FALSE),D555=2,VLOOKUP(H555,[1]Film_Workers!$B$2:$BD$55,50,FALSE),D555=3,VLOOKUP(H555,[1]Film_Workers!$B$2:$BD$55,51,FALSE),D555=4,VLOOKUP(H555,[1]Film_Workers!$B$2:$BD$55,52,FALSE),D555=5,VLOOKUP(H555,[1]Film_Workers!$B$2:$BD$55,53,FALSE),D555=6,VLOOKUP(H555,[1]Film_Workers!$B$2:$BD$55,54)))</f>
        <v>12000</v>
      </c>
      <c r="W555">
        <f>_xlfn.IFS(C555=2014,_xlfn.IFS(D555=1,VLOOKUP(H555,[1]Priv_Workers!$B$2:$BD$55,2,FALSE),D555=2,VLOOKUP(H555,[1]Priv_Workers!$B$2:$BD$55,3,FALSE),D555=3,VLOOKUP(H555,[1]Priv_Workers!$B$2:$BD$55,4,FALSE),D555=4,VLOOKUP(H555,[1]Priv_Workers!$B$2:$BD$55,5,FALSE),D555=5,VLOOKUP(H555,[1]Priv_Workers!$B$2:$BD$55,6,FALSE),D555=6,VLOOKUP(H555,[1]Priv_Workers!$B$2:$BD$55,7,FALSE),D555=7,VLOOKUP(H555,[1]Priv_Workers!$B$2:$BD$55,8,FALSE),D555=8,VLOOKUP(H555,[1]Priv_Workers!$B$2:$BD$55,9,FALSE),D555=9,VLOOKUP(H555,[1]Priv_Workers!$B$2:$BD$55,10,FALSE),D555=10,VLOOKUP(H555,[1]Priv_Workers!$B$2:$BD$55,11,FALSE),D555=11,VLOOKUP(H555,[1]Priv_Workers!$B$2:$BD$55,12,FALSE),D555=12,VLOOKUP(H555,[1]Priv_Workers!$B$2:$BD$55,13,FALSE)),C555=2015,_xlfn.IFS(D555=1,VLOOKUP(H555,[1]Priv_Workers!$B$2:$BD$55,14,FALSE),D555=2,VLOOKUP(H555,[1]Priv_Workers!$B$2:$BD$55,15,FALSE),D555=3,VLOOKUP(H555,[1]Priv_Workers!$B$2:$BD$55,16,FALSE),D555=4,VLOOKUP(H555,[1]Priv_Workers!$B$2:$BD$55,17,FALSE),D555=5,VLOOKUP(H555,[1]Priv_Workers!$B$2:$BD$55,18,FALSE),D555=6,VLOOKUP(H555,[1]Priv_Workers!$B$2:$BD$55,19,FALSE),D555=7,VLOOKUP(H555,[1]Priv_Workers!$B$2:$BD$55,20,FALSE),D555=8,VLOOKUP(H555,[1]Priv_Workers!$B$2:$BD$55,21,FALSE),D555=9,VLOOKUP(H555,[1]Priv_Workers!$B$2:$BD$55,22,FALSE),D555=10,VLOOKUP(H555,[1]Priv_Workers!$B$2:$BD$55,23,FALSE),D555=11,VLOOKUP(H555,[1]Priv_Workers!$B$2:$BD$55,24,FALSE),D555=12,VLOOKUP(H555,[1]Priv_Workers!$B$2:$BD$55,25,FALSE)),C555=2016,_xlfn.IFS(D555=1,VLOOKUP(H555,[1]Priv_Workers!$B$2:$BD$55,26,FALSE),D555=2,VLOOKUP(H555,[1]Priv_Workers!$B$2:$BD$55,27,FALSE),D555=3,VLOOKUP(H555,[1]Priv_Workers!$B$2:$BD$55,28,FALSE),D555=4,VLOOKUP(H555,[1]Priv_Workers!$B$2:$BD$55,29,FALSE),D555=5,VLOOKUP(H555,[1]Priv_Workers!$B$2:$BD$55,30,FALSE),D555=6,VLOOKUP(H555,[1]Priv_Workers!$B$2:$BD$55,31,FALSE),D555=7,VLOOKUP(H555,[1]Priv_Workers!$B$2:$BD$55,32,FALSE),D555=8,VLOOKUP(H555,[1]Priv_Workers!$B$2:$BD$55,33,FALSE),D555=9,VLOOKUP(H555,[1]Priv_Workers!$B$2:$BD$55,34,FALSE),D555=10,VLOOKUP(H555,[1]Priv_Workers!$B$2:$BD$55,35,FALSE),D555=11,VLOOKUP(H555,[1]Priv_Workers!$B$2:$BD$55,36,FALSE),D555=12,VLOOKUP(H555,[1]Priv_Workers!$B$2:$BD$55,37,FALSE)),C555=2017,_xlfn.IFS(D555=1,VLOOKUP(H555,[1]Priv_Workers!$B$2:$BD$55,38,FALSE),D555=2,VLOOKUP(H555,[1]Priv_Workers!$B$2:$BD$55,39,FALSE),D555=3,VLOOKUP(H555,[1]Priv_Workers!$B$2:$BD$55,40,FALSE),D555=4,VLOOKUP(H555,[1]Priv_Workers!$B$2:$BD$55,41,FALSE),D555=5,VLOOKUP(H555,[1]Priv_Workers!$B$2:$BD$55,42,FALSE),D555=6,VLOOKUP(H555,[1]Priv_Workers!$B$2:$BD$55,43,FALSE),D555=7,VLOOKUP(H555,[1]Priv_Workers!$B$2:$BD$55,43,FALSE),D555=8,VLOOKUP(H555,[1]Priv_Workers!$B$2:$BD$55,44,FALSE),D555=9,VLOOKUP(H555,[1]Priv_Workers!$B$2:$BD$55,45,FALSE),D555=10,VLOOKUP(H555,[1]Priv_Workers!$B$2:$BD$55,46,FALSE),D555=11,VLOOKUP(H555,[1]Priv_Workers!$B$2:$BD$55,47,FALSE),D555=12,VLOOKUP(H555,[1]Priv_Workers!$B$2:$BD$55,48)),C555=2018,_xlfn.IFS(D555=1,VLOOKUP(H555,[1]Priv_Workers!$B$2:$BD$55,49,FALSE),D555=2,VLOOKUP(H555,[1]Priv_Workers!$B$2:$BD$55,50,FALSE),D555=3,VLOOKUP(H555,[1]Priv_Workers!$B$2:$BD$55,51,FALSE),D555=4,VLOOKUP(H555,[1]Priv_Workers!$B$2:$BD$55,52,FALSE),D555=5,VLOOKUP(H555,[1]Priv_Workers!$B$2:$BD$55,53,FALSE),D555=6,VLOOKUP(H555,[1]Priv_Workers!$B$2:$BD$55,54)))</f>
        <v>3616361</v>
      </c>
      <c r="X555" s="3">
        <f t="shared" si="67"/>
        <v>3.3182527961118924E-3</v>
      </c>
      <c r="Y555" s="2">
        <f>_xlfn.IFS(C555=2014, _xlfn.IFS(E555=1, VLOOKUP(H555, [1]Wage_Info!$B$2:$AH$55, 2, FALSE), E555=2, VLOOKUP(H555, [1]Wage_Info!$B$2:$AH$55, 3, FALSE), E555=3, VLOOKUP(H555, [1]Wage_Info!$B$2:$AH$55, 4, FALSE), E555=4, VLOOKUP(H555, [1]Wage_Info!$B$2:$AH$55, 5, FALSE)), C555=2015, _xlfn.IFS(E555=1, VLOOKUP(H555, [1]Wage_Info!$B$2:$AH$55, 6, FALSE), E555=2, VLOOKUP(H555, [1]Wage_Info!$B$2:$AH$55, 7, FALSE), E555=3, VLOOKUP(H555, [1]Wage_Info!$B$2:$AH$55, 8, FALSE), E555=4, VLOOKUP(H555, [1]Wage_Info!$B$2:$AH$55, 9, FALSE)), C555=2016, _xlfn.IFS(E555=1, VLOOKUP(H555, [1]Wage_Info!$B$2:$AH$55, 10, FALSE), E555=2, VLOOKUP(H555, [1]Wage_Info!$B$2:$AH$55, 11, FALSE), E555=3, VLOOKUP(H555, [1]Wage_Info!$B$2:$AH$55, 12, FALSE), E555=4, VLOOKUP(H555, [1]Wage_Info!$B$2:$AH$55, 13, FALSE)), C555=2017, _xlfn.IFS(E555=1, VLOOKUP(H555, [1]Wage_Info!$B$2:$AH$55, 14, FALSE), E555=2, VLOOKUP(H555, [1]Wage_Info!$B$2:$AH$55, 15, FALSE), E555=3, VLOOKUP(H555, [1]Wage_Info!$B$2:$AH$55, 16, FALSE), E555=4, VLOOKUP(H555, [1]Wage_Info!$B$2:$AH$55, 17, FALSE)), C555 = 2018, _xlfn.IFS(E555=1, VLOOKUP(H555, [1]Wage_Info!$B$2:$AH$55, 18, FALSE), E555=3, VLOOKUP(H555, [1]Wage_Info!$B$2:$AH$55, 19, FALSE)))</f>
        <v>195291583</v>
      </c>
      <c r="Z555" s="2">
        <f>_xlfn.IFS(C555=2014, _xlfn.IFS(E555=1, VLOOKUP(H555, [1]Wage_Info!$B$2:$AL$55, 20, FALSE), E555=2, VLOOKUP(H555, [1]Wage_Info!$B$2:$AL$55, 21, FALSE), E555=3, VLOOKUP(H555, [1]Wage_Info!$B$2:$AL$55, 22, FALSE), E555=4, VLOOKUP(H555, [1]Wage_Info!$B$2:$AL$55, 23, FALSE)), C555=2015, _xlfn.IFS(E555=1, VLOOKUP(H555, [1]Wage_Info!$B$2:$AL$55, 24, FALSE), E555=2, VLOOKUP(H555, [1]Wage_Info!$B$2:$AL$55, 25, FALSE), E555=3, VLOOKUP(H555, [1]Wage_Info!$B$2:$AL$55, 26, FALSE), E555=4, VLOOKUP(H555, [1]Wage_Info!$B$2:$AL$55, 27, FALSE)), C555=2016, _xlfn.IFS(E555=1, VLOOKUP(H555, [1]Wage_Info!$B$2:$AL$55, 28, FALSE), E555=2, VLOOKUP(H555, [1]Wage_Info!$B$2:$AL$55, 29, FALSE), E555=3, VLOOKUP(H555, [1]Wage_Info!$B$2:$AL$55, 30, FALSE), E555=4, VLOOKUP(H555, [1]Wage_Info!$B$2:$AL$55, 31, FALSE)), C555=2017, _xlfn.IFS(E555=1, VLOOKUP(H555, [1]Wage_Info!$B$2:$AL$55, 32, FALSE), E555=2, VLOOKUP(H555, [1]Wage_Info!$B$2:$AL$55, 33, FALSE), E555=3, VLOOKUP(H555, [1]Wage_Info!$B$2:$AL$55, 34, FALSE), E555=4, VLOOKUP(H555, [1]Wage_Info!$B$2:$AL$55, 35, FALSE)), C555 = 2018, _xlfn.IFS(E555=1, VLOOKUP(H555, [1]Wage_Info!$B$2:$AL$55, 36, FALSE), E555=2, VLOOKUP(H555, [1]Wage_Info!$B$2:$AL$55, 37, FALSE)))</f>
        <v>51887921650</v>
      </c>
      <c r="AA555" s="4">
        <f t="shared" si="68"/>
        <v>3.7637195090854058E-3</v>
      </c>
      <c r="AB555">
        <f>[1]Key!C555</f>
        <v>1</v>
      </c>
      <c r="AC555">
        <f t="shared" si="69"/>
        <v>0</v>
      </c>
      <c r="AD555">
        <f t="shared" si="70"/>
        <v>0</v>
      </c>
      <c r="AE555">
        <f t="shared" si="71"/>
        <v>0</v>
      </c>
      <c r="AF555">
        <f>[1]Key!D555</f>
        <v>0</v>
      </c>
    </row>
    <row r="556" spans="1:32" x14ac:dyDescent="0.3">
      <c r="A556">
        <v>555</v>
      </c>
      <c r="B556">
        <v>99</v>
      </c>
      <c r="E556" t="e">
        <f t="shared" si="64"/>
        <v>#N/A</v>
      </c>
      <c r="F556">
        <v>2018</v>
      </c>
      <c r="G556" t="s">
        <v>40</v>
      </c>
      <c r="H556" s="1">
        <f>VALUE(IF(G556="foreign",53,SUBSTITUTE(G556,G556,VLOOKUP(G556,[1]Key!$G$2:$H$55,2,))))</f>
        <v>5</v>
      </c>
      <c r="I556" t="s">
        <v>40</v>
      </c>
      <c r="J556">
        <f>VALUE(_xlfn.IFS(I556="foreign",53,I556="fictional",54, I556="unspecified", 55, NOT(OR(I556="foreign",I556="fictional")),SUBSTITUTE(I556,I556,VLOOKUP(I556,[1]Key!$G$2:$H$55,2,))))</f>
        <v>5</v>
      </c>
      <c r="K556">
        <f t="shared" si="65"/>
        <v>1</v>
      </c>
      <c r="L556">
        <f>VLOOKUP(H556, [1]Key!$H$2:$K$54, 2)</f>
        <v>3</v>
      </c>
      <c r="M556">
        <f>VLOOKUP(J556, [1]Key!$H$2:$K$54, 2)</f>
        <v>3</v>
      </c>
      <c r="N556">
        <f>VLOOKUP("*"&amp;G556&amp;"*",[1]Key!$N$2:$O$6,2,FALSE)</f>
        <v>4</v>
      </c>
      <c r="O556">
        <f>VLOOKUP("*"&amp;G556&amp;"*",[1]Key!$R$2:$S$11,2,FALSE)</f>
        <v>6</v>
      </c>
      <c r="P556">
        <v>2407</v>
      </c>
      <c r="Q556" s="2">
        <v>15000000</v>
      </c>
      <c r="R556" t="s">
        <v>144</v>
      </c>
      <c r="S556">
        <f>VLOOKUP(R556, [1]Key!$U$2:$V$31, 2, FALSE)</f>
        <v>30</v>
      </c>
      <c r="T556">
        <f t="shared" si="66"/>
        <v>1</v>
      </c>
      <c r="U556" t="e">
        <f>_xlfn.IFS(C556=2018, VLOOKUP(H556, '[1]State Pop'!$B$2:$G$55,6),C556=2017, VLOOKUP(H556, '[1]State Pop'!$B$2:$F$55,5),C556=2016, VLOOKUP(H556, '[1]State Pop'!$B$2:$F$55,4), C556=2015, VLOOKUP(H556, '[1]State Pop'!$B$2:$F$55,3), C556=2014, VLOOKUP(H556, '[1]State Pop'!$B$2:$F$55,2))</f>
        <v>#N/A</v>
      </c>
      <c r="V556" t="e">
        <f>_xlfn.IFS(C556=2014,_xlfn.IFS(D556=1,VLOOKUP(H556,[1]Film_Workers!$B$2:$BD$55,2,FALSE),D556=2,VLOOKUP(H556,[1]Film_Workers!$B$2:$BD$55,3,FALSE),D556=3,VLOOKUP(H556,[1]Film_Workers!$B$2:$BD$55,4,FALSE),D556=4,VLOOKUP(H556,[1]Film_Workers!$B$2:$BD$55,5,FALSE),D556=5,VLOOKUP(H556,[1]Film_Workers!$B$2:$BD$55,6,FALSE),D556=6,VLOOKUP(H556,[1]Film_Workers!$B$2:$BD$55,7,FALSE),D556=7,VLOOKUP(H556,[1]Film_Workers!$B$2:$BD$55,8,FALSE),D556=8,VLOOKUP(H556,[1]Film_Workers!$B$2:$BD$55,9,FALSE),D556=9,VLOOKUP(H556,[1]Film_Workers!$B$2:$BD$55,10,FALSE),D556=10,VLOOKUP(H556,[1]Film_Workers!$B$2:$BD$55,11,FALSE),D556=11,VLOOKUP(H556,[1]Film_Workers!$B$2:$BD$55,12,FALSE),D556=12,VLOOKUP(H556,[1]Film_Workers!$B$2:$BD$55,13,FALSE)),C556=2015,_xlfn.IFS(D556=1,VLOOKUP(H556,[1]Film_Workers!$B$2:$BD$55,14,FALSE),D556=2,VLOOKUP(H556,[1]Film_Workers!$B$2:$BD$55,15,FALSE),D556=3,VLOOKUP(H556,[1]Film_Workers!$B$2:$BD$55,16,FALSE),D556=4,VLOOKUP(H556,[1]Film_Workers!$B$2:$BD$55,17,FALSE),D556=5,VLOOKUP(H556,[1]Film_Workers!$B$2:$BD$55,18,FALSE),D556=6,VLOOKUP(H556,[1]Film_Workers!$B$2:$BD$55,19,FALSE),D556=7,VLOOKUP(H556,[1]Film_Workers!$B$2:$BD$55,20,FALSE),D556=8,VLOOKUP(H556,[1]Film_Workers!$B$2:$BD$55,21,FALSE),D556=9,VLOOKUP(H556,[1]Film_Workers!$B$2:$BD$55,22,FALSE),D556=10,VLOOKUP(H556,[1]Film_Workers!$B$2:$BD$55,23,FALSE),D556=11,VLOOKUP(H556,[1]Film_Workers!$B$2:$BD$55,24,FALSE),D556=12,VLOOKUP(H556,[1]Film_Workers!$B$2:$BD$55,25,FALSE)),C556=2016,_xlfn.IFS(D556=1,VLOOKUP(H556,[1]Film_Workers!$B$2:$BD$55,26,FALSE),D556=2,VLOOKUP(H556,[1]Film_Workers!$B$2:$BD$55,27,FALSE),D556=3,VLOOKUP(H556,[1]Film_Workers!$B$2:$BD$55,28,FALSE),D556=4,VLOOKUP(H556,[1]Film_Workers!$B$2:$BD$55,29,FALSE),D556=5,VLOOKUP(H556,[1]Film_Workers!$B$2:$BD$55,30,FALSE),D556=6,VLOOKUP(H556,[1]Film_Workers!$B$2:$BD$55,31,FALSE),D556=7,VLOOKUP(H556,[1]Film_Workers!$B$2:$BD$55,32,FALSE),D556=8,VLOOKUP(H556,[1]Film_Workers!$B$2:$BD$55,33,FALSE),D556=9,VLOOKUP(H556,[1]Film_Workers!$B$2:$BD$55,34,FALSE),D556=10,VLOOKUP(H556,[1]Film_Workers!$B$2:$BD$55,35,FALSE),D556=11,VLOOKUP(H556,[1]Film_Workers!$B$2:$BD$55,36,FALSE),D556=12,VLOOKUP(H556,[1]Film_Workers!$B$2:$BD$55,37,FALSE)),C556=2017,_xlfn.IFS(D556=1,VLOOKUP(H556,[1]Film_Workers!$B$2:$BD$55,38,FALSE),D556=2,VLOOKUP(H556,[1]Film_Workers!$B$2:$BD$55,39,FALSE),D556=3,VLOOKUP(H556,[1]Film_Workers!$B$2:$BD$55,40,FALSE),D556=4,VLOOKUP(H556,[1]Film_Workers!$B$2:$BD$55,41,FALSE),D556=5,VLOOKUP(H556,[1]Film_Workers!$B$2:$BD$55,42,FALSE),D556=6,VLOOKUP(H556,[1]Film_Workers!$B$2:$BD$55,43,FALSE),D556=7,VLOOKUP(H556,[1]Film_Workers!$B$2:$BD$55,43,FALSE),D556=8,VLOOKUP(H556,[1]Film_Workers!$B$2:$BD$55,44,FALSE),D556=9,VLOOKUP(H556,[1]Film_Workers!$B$2:$BD$55,45,FALSE),D556=10,VLOOKUP(H556,[1]Film_Workers!$B$2:$BD$55,46,FALSE),D556=11,VLOOKUP(H556,[1]Film_Workers!$B$2:$BD$55,47,FALSE),D556=12,VLOOKUP(H556,[1]Film_Workers!$B$2:$BD$55,48)),C556=2018,_xlfn.IFS(D556=1,VLOOKUP(H556,[1]Film_Workers!$B$2:$BD$55,49,FALSE),D556=2,VLOOKUP(H556,[1]Film_Workers!$B$2:$BD$55,50,FALSE),D556=3,VLOOKUP(H556,[1]Film_Workers!$B$2:$BD$55,51,FALSE),D556=4,VLOOKUP(H556,[1]Film_Workers!$B$2:$BD$55,52,FALSE),D556=5,VLOOKUP(H556,[1]Film_Workers!$B$2:$BD$55,53,FALSE),D556=6,VLOOKUP(H556,[1]Film_Workers!$B$2:$BD$55,54)))</f>
        <v>#N/A</v>
      </c>
      <c r="W556" t="e">
        <f>_xlfn.IFS(C556=2014,_xlfn.IFS(D556=1,VLOOKUP(H556,[1]Priv_Workers!$B$2:$BD$55,2,FALSE),D556=2,VLOOKUP(H556,[1]Priv_Workers!$B$2:$BD$55,3,FALSE),D556=3,VLOOKUP(H556,[1]Priv_Workers!$B$2:$BD$55,4,FALSE),D556=4,VLOOKUP(H556,[1]Priv_Workers!$B$2:$BD$55,5,FALSE),D556=5,VLOOKUP(H556,[1]Priv_Workers!$B$2:$BD$55,6,FALSE),D556=6,VLOOKUP(H556,[1]Priv_Workers!$B$2:$BD$55,7,FALSE),D556=7,VLOOKUP(H556,[1]Priv_Workers!$B$2:$BD$55,8,FALSE),D556=8,VLOOKUP(H556,[1]Priv_Workers!$B$2:$BD$55,9,FALSE),D556=9,VLOOKUP(H556,[1]Priv_Workers!$B$2:$BD$55,10,FALSE),D556=10,VLOOKUP(H556,[1]Priv_Workers!$B$2:$BD$55,11,FALSE),D556=11,VLOOKUP(H556,[1]Priv_Workers!$B$2:$BD$55,12,FALSE),D556=12,VLOOKUP(H556,[1]Priv_Workers!$B$2:$BD$55,13,FALSE)),C556=2015,_xlfn.IFS(D556=1,VLOOKUP(H556,[1]Priv_Workers!$B$2:$BD$55,14,FALSE),D556=2,VLOOKUP(H556,[1]Priv_Workers!$B$2:$BD$55,15,FALSE),D556=3,VLOOKUP(H556,[1]Priv_Workers!$B$2:$BD$55,16,FALSE),D556=4,VLOOKUP(H556,[1]Priv_Workers!$B$2:$BD$55,17,FALSE),D556=5,VLOOKUP(H556,[1]Priv_Workers!$B$2:$BD$55,18,FALSE),D556=6,VLOOKUP(H556,[1]Priv_Workers!$B$2:$BD$55,19,FALSE),D556=7,VLOOKUP(H556,[1]Priv_Workers!$B$2:$BD$55,20,FALSE),D556=8,VLOOKUP(H556,[1]Priv_Workers!$B$2:$BD$55,21,FALSE),D556=9,VLOOKUP(H556,[1]Priv_Workers!$B$2:$BD$55,22,FALSE),D556=10,VLOOKUP(H556,[1]Priv_Workers!$B$2:$BD$55,23,FALSE),D556=11,VLOOKUP(H556,[1]Priv_Workers!$B$2:$BD$55,24,FALSE),D556=12,VLOOKUP(H556,[1]Priv_Workers!$B$2:$BD$55,25,FALSE)),C556=2016,_xlfn.IFS(D556=1,VLOOKUP(H556,[1]Priv_Workers!$B$2:$BD$55,26,FALSE),D556=2,VLOOKUP(H556,[1]Priv_Workers!$B$2:$BD$55,27,FALSE),D556=3,VLOOKUP(H556,[1]Priv_Workers!$B$2:$BD$55,28,FALSE),D556=4,VLOOKUP(H556,[1]Priv_Workers!$B$2:$BD$55,29,FALSE),D556=5,VLOOKUP(H556,[1]Priv_Workers!$B$2:$BD$55,30,FALSE),D556=6,VLOOKUP(H556,[1]Priv_Workers!$B$2:$BD$55,31,FALSE),D556=7,VLOOKUP(H556,[1]Priv_Workers!$B$2:$BD$55,32,FALSE),D556=8,VLOOKUP(H556,[1]Priv_Workers!$B$2:$BD$55,33,FALSE),D556=9,VLOOKUP(H556,[1]Priv_Workers!$B$2:$BD$55,34,FALSE),D556=10,VLOOKUP(H556,[1]Priv_Workers!$B$2:$BD$55,35,FALSE),D556=11,VLOOKUP(H556,[1]Priv_Workers!$B$2:$BD$55,36,FALSE),D556=12,VLOOKUP(H556,[1]Priv_Workers!$B$2:$BD$55,37,FALSE)),C556=2017,_xlfn.IFS(D556=1,VLOOKUP(H556,[1]Priv_Workers!$B$2:$BD$55,38,FALSE),D556=2,VLOOKUP(H556,[1]Priv_Workers!$B$2:$BD$55,39,FALSE),D556=3,VLOOKUP(H556,[1]Priv_Workers!$B$2:$BD$55,40,FALSE),D556=4,VLOOKUP(H556,[1]Priv_Workers!$B$2:$BD$55,41,FALSE),D556=5,VLOOKUP(H556,[1]Priv_Workers!$B$2:$BD$55,42,FALSE),D556=6,VLOOKUP(H556,[1]Priv_Workers!$B$2:$BD$55,43,FALSE),D556=7,VLOOKUP(H556,[1]Priv_Workers!$B$2:$BD$55,43,FALSE),D556=8,VLOOKUP(H556,[1]Priv_Workers!$B$2:$BD$55,44,FALSE),D556=9,VLOOKUP(H556,[1]Priv_Workers!$B$2:$BD$55,45,FALSE),D556=10,VLOOKUP(H556,[1]Priv_Workers!$B$2:$BD$55,46,FALSE),D556=11,VLOOKUP(H556,[1]Priv_Workers!$B$2:$BD$55,47,FALSE),D556=12,VLOOKUP(H556,[1]Priv_Workers!$B$2:$BD$55,48)),C556=2018,_xlfn.IFS(D556=1,VLOOKUP(H556,[1]Priv_Workers!$B$2:$BD$55,49,FALSE),D556=2,VLOOKUP(H556,[1]Priv_Workers!$B$2:$BD$55,50,FALSE),D556=3,VLOOKUP(H556,[1]Priv_Workers!$B$2:$BD$55,51,FALSE),D556=4,VLOOKUP(H556,[1]Priv_Workers!$B$2:$BD$55,52,FALSE),D556=5,VLOOKUP(H556,[1]Priv_Workers!$B$2:$BD$55,53,FALSE),D556=6,VLOOKUP(H556,[1]Priv_Workers!$B$2:$BD$55,54)))</f>
        <v>#N/A</v>
      </c>
      <c r="X556" s="3" t="e">
        <f t="shared" si="67"/>
        <v>#N/A</v>
      </c>
      <c r="Y556" s="2" t="e">
        <f>_xlfn.IFS(C556=2014, _xlfn.IFS(E556=1, VLOOKUP(H556, [1]Wage_Info!$B$2:$AH$55, 2, FALSE), E556=2, VLOOKUP(H556, [1]Wage_Info!$B$2:$AH$55, 3, FALSE), E556=3, VLOOKUP(H556, [1]Wage_Info!$B$2:$AH$55, 4, FALSE), E556=4, VLOOKUP(H556, [1]Wage_Info!$B$2:$AH$55, 5, FALSE)), C556=2015, _xlfn.IFS(E556=1, VLOOKUP(H556, [1]Wage_Info!$B$2:$AH$55, 6, FALSE), E556=2, VLOOKUP(H556, [1]Wage_Info!$B$2:$AH$55, 7, FALSE), E556=3, VLOOKUP(H556, [1]Wage_Info!$B$2:$AH$55, 8, FALSE), E556=4, VLOOKUP(H556, [1]Wage_Info!$B$2:$AH$55, 9, FALSE)), C556=2016, _xlfn.IFS(E556=1, VLOOKUP(H556, [1]Wage_Info!$B$2:$AH$55, 10, FALSE), E556=2, VLOOKUP(H556, [1]Wage_Info!$B$2:$AH$55, 11, FALSE), E556=3, VLOOKUP(H556, [1]Wage_Info!$B$2:$AH$55, 12, FALSE), E556=4, VLOOKUP(H556, [1]Wage_Info!$B$2:$AH$55, 13, FALSE)), C556=2017, _xlfn.IFS(E556=1, VLOOKUP(H556, [1]Wage_Info!$B$2:$AH$55, 14, FALSE), E556=2, VLOOKUP(H556, [1]Wage_Info!$B$2:$AH$55, 15, FALSE), E556=3, VLOOKUP(H556, [1]Wage_Info!$B$2:$AH$55, 16, FALSE), E556=4, VLOOKUP(H556, [1]Wage_Info!$B$2:$AH$55, 17, FALSE)), C556 = 2018, _xlfn.IFS(E556=1, VLOOKUP(H556, [1]Wage_Info!$B$2:$AH$55, 18, FALSE), E556=3, VLOOKUP(H556, [1]Wage_Info!$B$2:$AH$55, 19, FALSE)))</f>
        <v>#N/A</v>
      </c>
      <c r="Z556" s="2" t="e">
        <f>_xlfn.IFS(C556=2014, _xlfn.IFS(E556=1, VLOOKUP(H556, [1]Wage_Info!$B$2:$AL$55, 20, FALSE), E556=2, VLOOKUP(H556, [1]Wage_Info!$B$2:$AL$55, 21, FALSE), E556=3, VLOOKUP(H556, [1]Wage_Info!$B$2:$AL$55, 22, FALSE), E556=4, VLOOKUP(H556, [1]Wage_Info!$B$2:$AL$55, 23, FALSE)), C556=2015, _xlfn.IFS(E556=1, VLOOKUP(H556, [1]Wage_Info!$B$2:$AL$55, 24, FALSE), E556=2, VLOOKUP(H556, [1]Wage_Info!$B$2:$AL$55, 25, FALSE), E556=3, VLOOKUP(H556, [1]Wage_Info!$B$2:$AL$55, 26, FALSE), E556=4, VLOOKUP(H556, [1]Wage_Info!$B$2:$AL$55, 27, FALSE)), C556=2016, _xlfn.IFS(E556=1, VLOOKUP(H556, [1]Wage_Info!$B$2:$AL$55, 28, FALSE), E556=2, VLOOKUP(H556, [1]Wage_Info!$B$2:$AL$55, 29, FALSE), E556=3, VLOOKUP(H556, [1]Wage_Info!$B$2:$AL$55, 30, FALSE), E556=4, VLOOKUP(H556, [1]Wage_Info!$B$2:$AL$55, 31, FALSE)), C556=2017, _xlfn.IFS(E556=1, VLOOKUP(H556, [1]Wage_Info!$B$2:$AL$55, 32, FALSE), E556=2, VLOOKUP(H556, [1]Wage_Info!$B$2:$AL$55, 33, FALSE), E556=3, VLOOKUP(H556, [1]Wage_Info!$B$2:$AL$55, 34, FALSE), E556=4, VLOOKUP(H556, [1]Wage_Info!$B$2:$AL$55, 35, FALSE)), C556 = 2018, _xlfn.IFS(E556=1, VLOOKUP(H556, [1]Wage_Info!$B$2:$AL$55, 36, FALSE), E556=2, VLOOKUP(H556, [1]Wage_Info!$B$2:$AL$55, 37, FALSE)))</f>
        <v>#N/A</v>
      </c>
      <c r="AA556" s="4" t="e">
        <f t="shared" si="68"/>
        <v>#N/A</v>
      </c>
      <c r="AB556">
        <f>[1]Key!C556</f>
        <v>1</v>
      </c>
      <c r="AC556">
        <f t="shared" si="69"/>
        <v>1</v>
      </c>
      <c r="AD556">
        <f t="shared" si="70"/>
        <v>0</v>
      </c>
      <c r="AE556">
        <f t="shared" si="71"/>
        <v>1</v>
      </c>
      <c r="AF556">
        <f>[1]Key!D556</f>
        <v>0</v>
      </c>
    </row>
    <row r="557" spans="1:32" x14ac:dyDescent="0.3">
      <c r="A557">
        <v>556</v>
      </c>
      <c r="B557">
        <v>100</v>
      </c>
      <c r="C557">
        <v>2016</v>
      </c>
      <c r="D557">
        <v>3</v>
      </c>
      <c r="E557">
        <f t="shared" si="64"/>
        <v>1</v>
      </c>
      <c r="F557">
        <v>2018</v>
      </c>
      <c r="G557" t="s">
        <v>62</v>
      </c>
      <c r="H557" s="1">
        <f>VALUE(IF(G557="foreign",53,SUBSTITUTE(G557,G557,VLOOKUP(G557,[1]Key!$G$2:$H$55,2,))))</f>
        <v>53</v>
      </c>
      <c r="I557" t="s">
        <v>62</v>
      </c>
      <c r="J557">
        <f>VALUE(_xlfn.IFS(I557="foreign",53,I557="fictional",54, I557="unspecified", 55, NOT(OR(I557="foreign",I557="fictional")),SUBSTITUTE(I557,I557,VLOOKUP(I557,[1]Key!$G$2:$H$55,2,))))</f>
        <v>53</v>
      </c>
      <c r="K557">
        <f t="shared" si="65"/>
        <v>1</v>
      </c>
      <c r="L557">
        <f>VLOOKUP(H557, [1]Key!$H$2:$K$54, 2)</f>
        <v>0</v>
      </c>
      <c r="M557">
        <f>VLOOKUP(J557, [1]Key!$H$2:$K$54, 2)</f>
        <v>0</v>
      </c>
      <c r="N557">
        <f>VLOOKUP("*"&amp;G557&amp;"*",[1]Key!$N$2:$O$6,2,FALSE)</f>
        <v>0</v>
      </c>
      <c r="O557">
        <f>VLOOKUP("*"&amp;G557&amp;"*",[1]Key!$R$2:$S$11,2,FALSE)</f>
        <v>0</v>
      </c>
      <c r="P557">
        <v>2404</v>
      </c>
      <c r="Q557" s="2">
        <v>11000000</v>
      </c>
      <c r="R557" t="s">
        <v>67</v>
      </c>
      <c r="S557">
        <f>VLOOKUP(R557, [1]Key!$U$2:$V$31, 2, FALSE)</f>
        <v>9</v>
      </c>
      <c r="T557">
        <f t="shared" si="66"/>
        <v>1</v>
      </c>
      <c r="U557">
        <f>_xlfn.IFS(C557=2018, VLOOKUP(H557, '[1]State Pop'!$B$2:$G$55,6),C557=2017, VLOOKUP(H557, '[1]State Pop'!$B$2:$F$55,5),C557=2016, VLOOKUP(H557, '[1]State Pop'!$B$2:$F$55,4), C557=2015, VLOOKUP(H557, '[1]State Pop'!$B$2:$F$55,3), C557=2014, VLOOKUP(H557, '[1]State Pop'!$B$2:$F$55,2))</f>
        <v>0</v>
      </c>
      <c r="V557">
        <f>_xlfn.IFS(C557=2014,_xlfn.IFS(D557=1,VLOOKUP(H557,[1]Film_Workers!$B$2:$BD$55,2,FALSE),D557=2,VLOOKUP(H557,[1]Film_Workers!$B$2:$BD$55,3,FALSE),D557=3,VLOOKUP(H557,[1]Film_Workers!$B$2:$BD$55,4,FALSE),D557=4,VLOOKUP(H557,[1]Film_Workers!$B$2:$BD$55,5,FALSE),D557=5,VLOOKUP(H557,[1]Film_Workers!$B$2:$BD$55,6,FALSE),D557=6,VLOOKUP(H557,[1]Film_Workers!$B$2:$BD$55,7,FALSE),D557=7,VLOOKUP(H557,[1]Film_Workers!$B$2:$BD$55,8,FALSE),D557=8,VLOOKUP(H557,[1]Film_Workers!$B$2:$BD$55,9,FALSE),D557=9,VLOOKUP(H557,[1]Film_Workers!$B$2:$BD$55,10,FALSE),D557=10,VLOOKUP(H557,[1]Film_Workers!$B$2:$BD$55,11,FALSE),D557=11,VLOOKUP(H557,[1]Film_Workers!$B$2:$BD$55,12,FALSE),D557=12,VLOOKUP(H557,[1]Film_Workers!$B$2:$BD$55,13,FALSE)),C557=2015,_xlfn.IFS(D557=1,VLOOKUP(H557,[1]Film_Workers!$B$2:$BD$55,14,FALSE),D557=2,VLOOKUP(H557,[1]Film_Workers!$B$2:$BD$55,15,FALSE),D557=3,VLOOKUP(H557,[1]Film_Workers!$B$2:$BD$55,16,FALSE),D557=4,VLOOKUP(H557,[1]Film_Workers!$B$2:$BD$55,17,FALSE),D557=5,VLOOKUP(H557,[1]Film_Workers!$B$2:$BD$55,18,FALSE),D557=6,VLOOKUP(H557,[1]Film_Workers!$B$2:$BD$55,19,FALSE),D557=7,VLOOKUP(H557,[1]Film_Workers!$B$2:$BD$55,20,FALSE),D557=8,VLOOKUP(H557,[1]Film_Workers!$B$2:$BD$55,21,FALSE),D557=9,VLOOKUP(H557,[1]Film_Workers!$B$2:$BD$55,22,FALSE),D557=10,VLOOKUP(H557,[1]Film_Workers!$B$2:$BD$55,23,FALSE),D557=11,VLOOKUP(H557,[1]Film_Workers!$B$2:$BD$55,24,FALSE),D557=12,VLOOKUP(H557,[1]Film_Workers!$B$2:$BD$55,25,FALSE)),C557=2016,_xlfn.IFS(D557=1,VLOOKUP(H557,[1]Film_Workers!$B$2:$BD$55,26,FALSE),D557=2,VLOOKUP(H557,[1]Film_Workers!$B$2:$BD$55,27,FALSE),D557=3,VLOOKUP(H557,[1]Film_Workers!$B$2:$BD$55,28,FALSE),D557=4,VLOOKUP(H557,[1]Film_Workers!$B$2:$BD$55,29,FALSE),D557=5,VLOOKUP(H557,[1]Film_Workers!$B$2:$BD$55,30,FALSE),D557=6,VLOOKUP(H557,[1]Film_Workers!$B$2:$BD$55,31,FALSE),D557=7,VLOOKUP(H557,[1]Film_Workers!$B$2:$BD$55,32,FALSE),D557=8,VLOOKUP(H557,[1]Film_Workers!$B$2:$BD$55,33,FALSE),D557=9,VLOOKUP(H557,[1]Film_Workers!$B$2:$BD$55,34,FALSE),D557=10,VLOOKUP(H557,[1]Film_Workers!$B$2:$BD$55,35,FALSE),D557=11,VLOOKUP(H557,[1]Film_Workers!$B$2:$BD$55,36,FALSE),D557=12,VLOOKUP(H557,[1]Film_Workers!$B$2:$BD$55,37,FALSE)),C557=2017,_xlfn.IFS(D557=1,VLOOKUP(H557,[1]Film_Workers!$B$2:$BD$55,38,FALSE),D557=2,VLOOKUP(H557,[1]Film_Workers!$B$2:$BD$55,39,FALSE),D557=3,VLOOKUP(H557,[1]Film_Workers!$B$2:$BD$55,40,FALSE),D557=4,VLOOKUP(H557,[1]Film_Workers!$B$2:$BD$55,41,FALSE),D557=5,VLOOKUP(H557,[1]Film_Workers!$B$2:$BD$55,42,FALSE),D557=6,VLOOKUP(H557,[1]Film_Workers!$B$2:$BD$55,43,FALSE),D557=7,VLOOKUP(H557,[1]Film_Workers!$B$2:$BD$55,43,FALSE),D557=8,VLOOKUP(H557,[1]Film_Workers!$B$2:$BD$55,44,FALSE),D557=9,VLOOKUP(H557,[1]Film_Workers!$B$2:$BD$55,45,FALSE),D557=10,VLOOKUP(H557,[1]Film_Workers!$B$2:$BD$55,46,FALSE),D557=11,VLOOKUP(H557,[1]Film_Workers!$B$2:$BD$55,47,FALSE),D557=12,VLOOKUP(H557,[1]Film_Workers!$B$2:$BD$55,48)),C557=2018,_xlfn.IFS(D557=1,VLOOKUP(H557,[1]Film_Workers!$B$2:$BD$55,49,FALSE),D557=2,VLOOKUP(H557,[1]Film_Workers!$B$2:$BD$55,50,FALSE),D557=3,VLOOKUP(H557,[1]Film_Workers!$B$2:$BD$55,51,FALSE),D557=4,VLOOKUP(H557,[1]Film_Workers!$B$2:$BD$55,52,FALSE),D557=5,VLOOKUP(H557,[1]Film_Workers!$B$2:$BD$55,53,FALSE),D557=6,VLOOKUP(H557,[1]Film_Workers!$B$2:$BD$55,54)))</f>
        <v>0</v>
      </c>
      <c r="W557">
        <f>_xlfn.IFS(C557=2014,_xlfn.IFS(D557=1,VLOOKUP(H557,[1]Priv_Workers!$B$2:$BD$55,2,FALSE),D557=2,VLOOKUP(H557,[1]Priv_Workers!$B$2:$BD$55,3,FALSE),D557=3,VLOOKUP(H557,[1]Priv_Workers!$B$2:$BD$55,4,FALSE),D557=4,VLOOKUP(H557,[1]Priv_Workers!$B$2:$BD$55,5,FALSE),D557=5,VLOOKUP(H557,[1]Priv_Workers!$B$2:$BD$55,6,FALSE),D557=6,VLOOKUP(H557,[1]Priv_Workers!$B$2:$BD$55,7,FALSE),D557=7,VLOOKUP(H557,[1]Priv_Workers!$B$2:$BD$55,8,FALSE),D557=8,VLOOKUP(H557,[1]Priv_Workers!$B$2:$BD$55,9,FALSE),D557=9,VLOOKUP(H557,[1]Priv_Workers!$B$2:$BD$55,10,FALSE),D557=10,VLOOKUP(H557,[1]Priv_Workers!$B$2:$BD$55,11,FALSE),D557=11,VLOOKUP(H557,[1]Priv_Workers!$B$2:$BD$55,12,FALSE),D557=12,VLOOKUP(H557,[1]Priv_Workers!$B$2:$BD$55,13,FALSE)),C557=2015,_xlfn.IFS(D557=1,VLOOKUP(H557,[1]Priv_Workers!$B$2:$BD$55,14,FALSE),D557=2,VLOOKUP(H557,[1]Priv_Workers!$B$2:$BD$55,15,FALSE),D557=3,VLOOKUP(H557,[1]Priv_Workers!$B$2:$BD$55,16,FALSE),D557=4,VLOOKUP(H557,[1]Priv_Workers!$B$2:$BD$55,17,FALSE),D557=5,VLOOKUP(H557,[1]Priv_Workers!$B$2:$BD$55,18,FALSE),D557=6,VLOOKUP(H557,[1]Priv_Workers!$B$2:$BD$55,19,FALSE),D557=7,VLOOKUP(H557,[1]Priv_Workers!$B$2:$BD$55,20,FALSE),D557=8,VLOOKUP(H557,[1]Priv_Workers!$B$2:$BD$55,21,FALSE),D557=9,VLOOKUP(H557,[1]Priv_Workers!$B$2:$BD$55,22,FALSE),D557=10,VLOOKUP(H557,[1]Priv_Workers!$B$2:$BD$55,23,FALSE),D557=11,VLOOKUP(H557,[1]Priv_Workers!$B$2:$BD$55,24,FALSE),D557=12,VLOOKUP(H557,[1]Priv_Workers!$B$2:$BD$55,25,FALSE)),C557=2016,_xlfn.IFS(D557=1,VLOOKUP(H557,[1]Priv_Workers!$B$2:$BD$55,26,FALSE),D557=2,VLOOKUP(H557,[1]Priv_Workers!$B$2:$BD$55,27,FALSE),D557=3,VLOOKUP(H557,[1]Priv_Workers!$B$2:$BD$55,28,FALSE),D557=4,VLOOKUP(H557,[1]Priv_Workers!$B$2:$BD$55,29,FALSE),D557=5,VLOOKUP(H557,[1]Priv_Workers!$B$2:$BD$55,30,FALSE),D557=6,VLOOKUP(H557,[1]Priv_Workers!$B$2:$BD$55,31,FALSE),D557=7,VLOOKUP(H557,[1]Priv_Workers!$B$2:$BD$55,32,FALSE),D557=8,VLOOKUP(H557,[1]Priv_Workers!$B$2:$BD$55,33,FALSE),D557=9,VLOOKUP(H557,[1]Priv_Workers!$B$2:$BD$55,34,FALSE),D557=10,VLOOKUP(H557,[1]Priv_Workers!$B$2:$BD$55,35,FALSE),D557=11,VLOOKUP(H557,[1]Priv_Workers!$B$2:$BD$55,36,FALSE),D557=12,VLOOKUP(H557,[1]Priv_Workers!$B$2:$BD$55,37,FALSE)),C557=2017,_xlfn.IFS(D557=1,VLOOKUP(H557,[1]Priv_Workers!$B$2:$BD$55,38,FALSE),D557=2,VLOOKUP(H557,[1]Priv_Workers!$B$2:$BD$55,39,FALSE),D557=3,VLOOKUP(H557,[1]Priv_Workers!$B$2:$BD$55,40,FALSE),D557=4,VLOOKUP(H557,[1]Priv_Workers!$B$2:$BD$55,41,FALSE),D557=5,VLOOKUP(H557,[1]Priv_Workers!$B$2:$BD$55,42,FALSE),D557=6,VLOOKUP(H557,[1]Priv_Workers!$B$2:$BD$55,43,FALSE),D557=7,VLOOKUP(H557,[1]Priv_Workers!$B$2:$BD$55,43,FALSE),D557=8,VLOOKUP(H557,[1]Priv_Workers!$B$2:$BD$55,44,FALSE),D557=9,VLOOKUP(H557,[1]Priv_Workers!$B$2:$BD$55,45,FALSE),D557=10,VLOOKUP(H557,[1]Priv_Workers!$B$2:$BD$55,46,FALSE),D557=11,VLOOKUP(H557,[1]Priv_Workers!$B$2:$BD$55,47,FALSE),D557=12,VLOOKUP(H557,[1]Priv_Workers!$B$2:$BD$55,48)),C557=2018,_xlfn.IFS(D557=1,VLOOKUP(H557,[1]Priv_Workers!$B$2:$BD$55,49,FALSE),D557=2,VLOOKUP(H557,[1]Priv_Workers!$B$2:$BD$55,50,FALSE),D557=3,VLOOKUP(H557,[1]Priv_Workers!$B$2:$BD$55,51,FALSE),D557=4,VLOOKUP(H557,[1]Priv_Workers!$B$2:$BD$55,52,FALSE),D557=5,VLOOKUP(H557,[1]Priv_Workers!$B$2:$BD$55,53,FALSE),D557=6,VLOOKUP(H557,[1]Priv_Workers!$B$2:$BD$55,54)))</f>
        <v>0</v>
      </c>
      <c r="X557" s="3" t="e">
        <f t="shared" si="67"/>
        <v>#DIV/0!</v>
      </c>
      <c r="Y557" s="2">
        <f>_xlfn.IFS(C557=2014, _xlfn.IFS(E557=1, VLOOKUP(H557, [1]Wage_Info!$B$2:$AH$55, 2, FALSE), E557=2, VLOOKUP(H557, [1]Wage_Info!$B$2:$AH$55, 3, FALSE), E557=3, VLOOKUP(H557, [1]Wage_Info!$B$2:$AH$55, 4, FALSE), E557=4, VLOOKUP(H557, [1]Wage_Info!$B$2:$AH$55, 5, FALSE)), C557=2015, _xlfn.IFS(E557=1, VLOOKUP(H557, [1]Wage_Info!$B$2:$AH$55, 6, FALSE), E557=2, VLOOKUP(H557, [1]Wage_Info!$B$2:$AH$55, 7, FALSE), E557=3, VLOOKUP(H557, [1]Wage_Info!$B$2:$AH$55, 8, FALSE), E557=4, VLOOKUP(H557, [1]Wage_Info!$B$2:$AH$55, 9, FALSE)), C557=2016, _xlfn.IFS(E557=1, VLOOKUP(H557, [1]Wage_Info!$B$2:$AH$55, 10, FALSE), E557=2, VLOOKUP(H557, [1]Wage_Info!$B$2:$AH$55, 11, FALSE), E557=3, VLOOKUP(H557, [1]Wage_Info!$B$2:$AH$55, 12, FALSE), E557=4, VLOOKUP(H557, [1]Wage_Info!$B$2:$AH$55, 13, FALSE)), C557=2017, _xlfn.IFS(E557=1, VLOOKUP(H557, [1]Wage_Info!$B$2:$AH$55, 14, FALSE), E557=2, VLOOKUP(H557, [1]Wage_Info!$B$2:$AH$55, 15, FALSE), E557=3, VLOOKUP(H557, [1]Wage_Info!$B$2:$AH$55, 16, FALSE), E557=4, VLOOKUP(H557, [1]Wage_Info!$B$2:$AH$55, 17, FALSE)), C557 = 2018, _xlfn.IFS(E557=1, VLOOKUP(H557, [1]Wage_Info!$B$2:$AH$55, 18, FALSE), E557=3, VLOOKUP(H557, [1]Wage_Info!$B$2:$AH$55, 19, FALSE)))</f>
        <v>0</v>
      </c>
      <c r="Z557" s="2">
        <f>_xlfn.IFS(C557=2014, _xlfn.IFS(E557=1, VLOOKUP(H557, [1]Wage_Info!$B$2:$AL$55, 20, FALSE), E557=2, VLOOKUP(H557, [1]Wage_Info!$B$2:$AL$55, 21, FALSE), E557=3, VLOOKUP(H557, [1]Wage_Info!$B$2:$AL$55, 22, FALSE), E557=4, VLOOKUP(H557, [1]Wage_Info!$B$2:$AL$55, 23, FALSE)), C557=2015, _xlfn.IFS(E557=1, VLOOKUP(H557, [1]Wage_Info!$B$2:$AL$55, 24, FALSE), E557=2, VLOOKUP(H557, [1]Wage_Info!$B$2:$AL$55, 25, FALSE), E557=3, VLOOKUP(H557, [1]Wage_Info!$B$2:$AL$55, 26, FALSE), E557=4, VLOOKUP(H557, [1]Wage_Info!$B$2:$AL$55, 27, FALSE)), C557=2016, _xlfn.IFS(E557=1, VLOOKUP(H557, [1]Wage_Info!$B$2:$AL$55, 28, FALSE), E557=2, VLOOKUP(H557, [1]Wage_Info!$B$2:$AL$55, 29, FALSE), E557=3, VLOOKUP(H557, [1]Wage_Info!$B$2:$AL$55, 30, FALSE), E557=4, VLOOKUP(H557, [1]Wage_Info!$B$2:$AL$55, 31, FALSE)), C557=2017, _xlfn.IFS(E557=1, VLOOKUP(H557, [1]Wage_Info!$B$2:$AL$55, 32, FALSE), E557=2, VLOOKUP(H557, [1]Wage_Info!$B$2:$AL$55, 33, FALSE), E557=3, VLOOKUP(H557, [1]Wage_Info!$B$2:$AL$55, 34, FALSE), E557=4, VLOOKUP(H557, [1]Wage_Info!$B$2:$AL$55, 35, FALSE)), C557 = 2018, _xlfn.IFS(E557=1, VLOOKUP(H557, [1]Wage_Info!$B$2:$AL$55, 36, FALSE), E557=2, VLOOKUP(H557, [1]Wage_Info!$B$2:$AL$55, 37, FALSE)))</f>
        <v>0</v>
      </c>
      <c r="AA557" s="4" t="e">
        <f t="shared" si="68"/>
        <v>#DIV/0!</v>
      </c>
      <c r="AB557">
        <f>[1]Key!C557</f>
        <v>1</v>
      </c>
      <c r="AC557">
        <f t="shared" si="69"/>
        <v>0</v>
      </c>
      <c r="AD557">
        <f t="shared" si="70"/>
        <v>0</v>
      </c>
      <c r="AE557">
        <f t="shared" si="71"/>
        <v>0</v>
      </c>
      <c r="AF557">
        <f>[1]Key!D557</f>
        <v>0</v>
      </c>
    </row>
    <row r="558" spans="1:32" x14ac:dyDescent="0.3">
      <c r="A558">
        <v>557</v>
      </c>
      <c r="B558">
        <v>101</v>
      </c>
      <c r="C558">
        <v>2016</v>
      </c>
      <c r="D558">
        <v>8</v>
      </c>
      <c r="E558">
        <f t="shared" si="64"/>
        <v>3</v>
      </c>
      <c r="F558">
        <v>2018</v>
      </c>
      <c r="G558" t="s">
        <v>62</v>
      </c>
      <c r="H558" s="1">
        <f>VALUE(IF(G558="foreign",53,SUBSTITUTE(G558,G558,VLOOKUP(G558,[1]Key!$G$2:$H$55,2,))))</f>
        <v>53</v>
      </c>
      <c r="I558" t="s">
        <v>119</v>
      </c>
      <c r="J558">
        <f>VALUE(_xlfn.IFS(I558="foreign",53,I558="fictional",54, I558="unspecified", 55, NOT(OR(I558="foreign",I558="fictional")),SUBSTITUTE(I558,I558,VLOOKUP(I558,[1]Key!$G$2:$H$55,2,))))</f>
        <v>1</v>
      </c>
      <c r="K558">
        <f t="shared" si="65"/>
        <v>0</v>
      </c>
      <c r="L558">
        <f>VLOOKUP(H558, [1]Key!$H$2:$K$54, 2)</f>
        <v>0</v>
      </c>
      <c r="M558">
        <f>VLOOKUP(J558, [1]Key!$H$2:$K$54, 2)</f>
        <v>3</v>
      </c>
      <c r="N558">
        <f>VLOOKUP("*"&amp;G558&amp;"*",[1]Key!$N$2:$O$6,2,FALSE)</f>
        <v>0</v>
      </c>
      <c r="O558">
        <f>VLOOKUP("*"&amp;G558&amp;"*",[1]Key!$R$2:$S$11,2,FALSE)</f>
        <v>0</v>
      </c>
      <c r="P558">
        <v>2402</v>
      </c>
      <c r="Q558" s="2">
        <v>40000000</v>
      </c>
      <c r="R558" t="s">
        <v>122</v>
      </c>
      <c r="S558">
        <f>VLOOKUP(R558, [1]Key!$U$2:$V$31, 2, FALSE)</f>
        <v>25</v>
      </c>
      <c r="T558">
        <f t="shared" si="66"/>
        <v>1</v>
      </c>
      <c r="U558">
        <f>_xlfn.IFS(C558=2018, VLOOKUP(H558, '[1]State Pop'!$B$2:$G$55,6),C558=2017, VLOOKUP(H558, '[1]State Pop'!$B$2:$F$55,5),C558=2016, VLOOKUP(H558, '[1]State Pop'!$B$2:$F$55,4), C558=2015, VLOOKUP(H558, '[1]State Pop'!$B$2:$F$55,3), C558=2014, VLOOKUP(H558, '[1]State Pop'!$B$2:$F$55,2))</f>
        <v>0</v>
      </c>
      <c r="V558">
        <f>_xlfn.IFS(C558=2014,_xlfn.IFS(D558=1,VLOOKUP(H558,[1]Film_Workers!$B$2:$BD$55,2,FALSE),D558=2,VLOOKUP(H558,[1]Film_Workers!$B$2:$BD$55,3,FALSE),D558=3,VLOOKUP(H558,[1]Film_Workers!$B$2:$BD$55,4,FALSE),D558=4,VLOOKUP(H558,[1]Film_Workers!$B$2:$BD$55,5,FALSE),D558=5,VLOOKUP(H558,[1]Film_Workers!$B$2:$BD$55,6,FALSE),D558=6,VLOOKUP(H558,[1]Film_Workers!$B$2:$BD$55,7,FALSE),D558=7,VLOOKUP(H558,[1]Film_Workers!$B$2:$BD$55,8,FALSE),D558=8,VLOOKUP(H558,[1]Film_Workers!$B$2:$BD$55,9,FALSE),D558=9,VLOOKUP(H558,[1]Film_Workers!$B$2:$BD$55,10,FALSE),D558=10,VLOOKUP(H558,[1]Film_Workers!$B$2:$BD$55,11,FALSE),D558=11,VLOOKUP(H558,[1]Film_Workers!$B$2:$BD$55,12,FALSE),D558=12,VLOOKUP(H558,[1]Film_Workers!$B$2:$BD$55,13,FALSE)),C558=2015,_xlfn.IFS(D558=1,VLOOKUP(H558,[1]Film_Workers!$B$2:$BD$55,14,FALSE),D558=2,VLOOKUP(H558,[1]Film_Workers!$B$2:$BD$55,15,FALSE),D558=3,VLOOKUP(H558,[1]Film_Workers!$B$2:$BD$55,16,FALSE),D558=4,VLOOKUP(H558,[1]Film_Workers!$B$2:$BD$55,17,FALSE),D558=5,VLOOKUP(H558,[1]Film_Workers!$B$2:$BD$55,18,FALSE),D558=6,VLOOKUP(H558,[1]Film_Workers!$B$2:$BD$55,19,FALSE),D558=7,VLOOKUP(H558,[1]Film_Workers!$B$2:$BD$55,20,FALSE),D558=8,VLOOKUP(H558,[1]Film_Workers!$B$2:$BD$55,21,FALSE),D558=9,VLOOKUP(H558,[1]Film_Workers!$B$2:$BD$55,22,FALSE),D558=10,VLOOKUP(H558,[1]Film_Workers!$B$2:$BD$55,23,FALSE),D558=11,VLOOKUP(H558,[1]Film_Workers!$B$2:$BD$55,24,FALSE),D558=12,VLOOKUP(H558,[1]Film_Workers!$B$2:$BD$55,25,FALSE)),C558=2016,_xlfn.IFS(D558=1,VLOOKUP(H558,[1]Film_Workers!$B$2:$BD$55,26,FALSE),D558=2,VLOOKUP(H558,[1]Film_Workers!$B$2:$BD$55,27,FALSE),D558=3,VLOOKUP(H558,[1]Film_Workers!$B$2:$BD$55,28,FALSE),D558=4,VLOOKUP(H558,[1]Film_Workers!$B$2:$BD$55,29,FALSE),D558=5,VLOOKUP(H558,[1]Film_Workers!$B$2:$BD$55,30,FALSE),D558=6,VLOOKUP(H558,[1]Film_Workers!$B$2:$BD$55,31,FALSE),D558=7,VLOOKUP(H558,[1]Film_Workers!$B$2:$BD$55,32,FALSE),D558=8,VLOOKUP(H558,[1]Film_Workers!$B$2:$BD$55,33,FALSE),D558=9,VLOOKUP(H558,[1]Film_Workers!$B$2:$BD$55,34,FALSE),D558=10,VLOOKUP(H558,[1]Film_Workers!$B$2:$BD$55,35,FALSE),D558=11,VLOOKUP(H558,[1]Film_Workers!$B$2:$BD$55,36,FALSE),D558=12,VLOOKUP(H558,[1]Film_Workers!$B$2:$BD$55,37,FALSE)),C558=2017,_xlfn.IFS(D558=1,VLOOKUP(H558,[1]Film_Workers!$B$2:$BD$55,38,FALSE),D558=2,VLOOKUP(H558,[1]Film_Workers!$B$2:$BD$55,39,FALSE),D558=3,VLOOKUP(H558,[1]Film_Workers!$B$2:$BD$55,40,FALSE),D558=4,VLOOKUP(H558,[1]Film_Workers!$B$2:$BD$55,41,FALSE),D558=5,VLOOKUP(H558,[1]Film_Workers!$B$2:$BD$55,42,FALSE),D558=6,VLOOKUP(H558,[1]Film_Workers!$B$2:$BD$55,43,FALSE),D558=7,VLOOKUP(H558,[1]Film_Workers!$B$2:$BD$55,43,FALSE),D558=8,VLOOKUP(H558,[1]Film_Workers!$B$2:$BD$55,44,FALSE),D558=9,VLOOKUP(H558,[1]Film_Workers!$B$2:$BD$55,45,FALSE),D558=10,VLOOKUP(H558,[1]Film_Workers!$B$2:$BD$55,46,FALSE),D558=11,VLOOKUP(H558,[1]Film_Workers!$B$2:$BD$55,47,FALSE),D558=12,VLOOKUP(H558,[1]Film_Workers!$B$2:$BD$55,48)),C558=2018,_xlfn.IFS(D558=1,VLOOKUP(H558,[1]Film_Workers!$B$2:$BD$55,49,FALSE),D558=2,VLOOKUP(H558,[1]Film_Workers!$B$2:$BD$55,50,FALSE),D558=3,VLOOKUP(H558,[1]Film_Workers!$B$2:$BD$55,51,FALSE),D558=4,VLOOKUP(H558,[1]Film_Workers!$B$2:$BD$55,52,FALSE),D558=5,VLOOKUP(H558,[1]Film_Workers!$B$2:$BD$55,53,FALSE),D558=6,VLOOKUP(H558,[1]Film_Workers!$B$2:$BD$55,54)))</f>
        <v>0</v>
      </c>
      <c r="W558">
        <f>_xlfn.IFS(C558=2014,_xlfn.IFS(D558=1,VLOOKUP(H558,[1]Priv_Workers!$B$2:$BD$55,2,FALSE),D558=2,VLOOKUP(H558,[1]Priv_Workers!$B$2:$BD$55,3,FALSE),D558=3,VLOOKUP(H558,[1]Priv_Workers!$B$2:$BD$55,4,FALSE),D558=4,VLOOKUP(H558,[1]Priv_Workers!$B$2:$BD$55,5,FALSE),D558=5,VLOOKUP(H558,[1]Priv_Workers!$B$2:$BD$55,6,FALSE),D558=6,VLOOKUP(H558,[1]Priv_Workers!$B$2:$BD$55,7,FALSE),D558=7,VLOOKUP(H558,[1]Priv_Workers!$B$2:$BD$55,8,FALSE),D558=8,VLOOKUP(H558,[1]Priv_Workers!$B$2:$BD$55,9,FALSE),D558=9,VLOOKUP(H558,[1]Priv_Workers!$B$2:$BD$55,10,FALSE),D558=10,VLOOKUP(H558,[1]Priv_Workers!$B$2:$BD$55,11,FALSE),D558=11,VLOOKUP(H558,[1]Priv_Workers!$B$2:$BD$55,12,FALSE),D558=12,VLOOKUP(H558,[1]Priv_Workers!$B$2:$BD$55,13,FALSE)),C558=2015,_xlfn.IFS(D558=1,VLOOKUP(H558,[1]Priv_Workers!$B$2:$BD$55,14,FALSE),D558=2,VLOOKUP(H558,[1]Priv_Workers!$B$2:$BD$55,15,FALSE),D558=3,VLOOKUP(H558,[1]Priv_Workers!$B$2:$BD$55,16,FALSE),D558=4,VLOOKUP(H558,[1]Priv_Workers!$B$2:$BD$55,17,FALSE),D558=5,VLOOKUP(H558,[1]Priv_Workers!$B$2:$BD$55,18,FALSE),D558=6,VLOOKUP(H558,[1]Priv_Workers!$B$2:$BD$55,19,FALSE),D558=7,VLOOKUP(H558,[1]Priv_Workers!$B$2:$BD$55,20,FALSE),D558=8,VLOOKUP(H558,[1]Priv_Workers!$B$2:$BD$55,21,FALSE),D558=9,VLOOKUP(H558,[1]Priv_Workers!$B$2:$BD$55,22,FALSE),D558=10,VLOOKUP(H558,[1]Priv_Workers!$B$2:$BD$55,23,FALSE),D558=11,VLOOKUP(H558,[1]Priv_Workers!$B$2:$BD$55,24,FALSE),D558=12,VLOOKUP(H558,[1]Priv_Workers!$B$2:$BD$55,25,FALSE)),C558=2016,_xlfn.IFS(D558=1,VLOOKUP(H558,[1]Priv_Workers!$B$2:$BD$55,26,FALSE),D558=2,VLOOKUP(H558,[1]Priv_Workers!$B$2:$BD$55,27,FALSE),D558=3,VLOOKUP(H558,[1]Priv_Workers!$B$2:$BD$55,28,FALSE),D558=4,VLOOKUP(H558,[1]Priv_Workers!$B$2:$BD$55,29,FALSE),D558=5,VLOOKUP(H558,[1]Priv_Workers!$B$2:$BD$55,30,FALSE),D558=6,VLOOKUP(H558,[1]Priv_Workers!$B$2:$BD$55,31,FALSE),D558=7,VLOOKUP(H558,[1]Priv_Workers!$B$2:$BD$55,32,FALSE),D558=8,VLOOKUP(H558,[1]Priv_Workers!$B$2:$BD$55,33,FALSE),D558=9,VLOOKUP(H558,[1]Priv_Workers!$B$2:$BD$55,34,FALSE),D558=10,VLOOKUP(H558,[1]Priv_Workers!$B$2:$BD$55,35,FALSE),D558=11,VLOOKUP(H558,[1]Priv_Workers!$B$2:$BD$55,36,FALSE),D558=12,VLOOKUP(H558,[1]Priv_Workers!$B$2:$BD$55,37,FALSE)),C558=2017,_xlfn.IFS(D558=1,VLOOKUP(H558,[1]Priv_Workers!$B$2:$BD$55,38,FALSE),D558=2,VLOOKUP(H558,[1]Priv_Workers!$B$2:$BD$55,39,FALSE),D558=3,VLOOKUP(H558,[1]Priv_Workers!$B$2:$BD$55,40,FALSE),D558=4,VLOOKUP(H558,[1]Priv_Workers!$B$2:$BD$55,41,FALSE),D558=5,VLOOKUP(H558,[1]Priv_Workers!$B$2:$BD$55,42,FALSE),D558=6,VLOOKUP(H558,[1]Priv_Workers!$B$2:$BD$55,43,FALSE),D558=7,VLOOKUP(H558,[1]Priv_Workers!$B$2:$BD$55,43,FALSE),D558=8,VLOOKUP(H558,[1]Priv_Workers!$B$2:$BD$55,44,FALSE),D558=9,VLOOKUP(H558,[1]Priv_Workers!$B$2:$BD$55,45,FALSE),D558=10,VLOOKUP(H558,[1]Priv_Workers!$B$2:$BD$55,46,FALSE),D558=11,VLOOKUP(H558,[1]Priv_Workers!$B$2:$BD$55,47,FALSE),D558=12,VLOOKUP(H558,[1]Priv_Workers!$B$2:$BD$55,48)),C558=2018,_xlfn.IFS(D558=1,VLOOKUP(H558,[1]Priv_Workers!$B$2:$BD$55,49,FALSE),D558=2,VLOOKUP(H558,[1]Priv_Workers!$B$2:$BD$55,50,FALSE),D558=3,VLOOKUP(H558,[1]Priv_Workers!$B$2:$BD$55,51,FALSE),D558=4,VLOOKUP(H558,[1]Priv_Workers!$B$2:$BD$55,52,FALSE),D558=5,VLOOKUP(H558,[1]Priv_Workers!$B$2:$BD$55,53,FALSE),D558=6,VLOOKUP(H558,[1]Priv_Workers!$B$2:$BD$55,54)))</f>
        <v>0</v>
      </c>
      <c r="X558" s="3" t="e">
        <f t="shared" si="67"/>
        <v>#DIV/0!</v>
      </c>
      <c r="Y558" s="2">
        <f>_xlfn.IFS(C558=2014, _xlfn.IFS(E558=1, VLOOKUP(H558, [1]Wage_Info!$B$2:$AH$55, 2, FALSE), E558=2, VLOOKUP(H558, [1]Wage_Info!$B$2:$AH$55, 3, FALSE), E558=3, VLOOKUP(H558, [1]Wage_Info!$B$2:$AH$55, 4, FALSE), E558=4, VLOOKUP(H558, [1]Wage_Info!$B$2:$AH$55, 5, FALSE)), C558=2015, _xlfn.IFS(E558=1, VLOOKUP(H558, [1]Wage_Info!$B$2:$AH$55, 6, FALSE), E558=2, VLOOKUP(H558, [1]Wage_Info!$B$2:$AH$55, 7, FALSE), E558=3, VLOOKUP(H558, [1]Wage_Info!$B$2:$AH$55, 8, FALSE), E558=4, VLOOKUP(H558, [1]Wage_Info!$B$2:$AH$55, 9, FALSE)), C558=2016, _xlfn.IFS(E558=1, VLOOKUP(H558, [1]Wage_Info!$B$2:$AH$55, 10, FALSE), E558=2, VLOOKUP(H558, [1]Wage_Info!$B$2:$AH$55, 11, FALSE), E558=3, VLOOKUP(H558, [1]Wage_Info!$B$2:$AH$55, 12, FALSE), E558=4, VLOOKUP(H558, [1]Wage_Info!$B$2:$AH$55, 13, FALSE)), C558=2017, _xlfn.IFS(E558=1, VLOOKUP(H558, [1]Wage_Info!$B$2:$AH$55, 14, FALSE), E558=2, VLOOKUP(H558, [1]Wage_Info!$B$2:$AH$55, 15, FALSE), E558=3, VLOOKUP(H558, [1]Wage_Info!$B$2:$AH$55, 16, FALSE), E558=4, VLOOKUP(H558, [1]Wage_Info!$B$2:$AH$55, 17, FALSE)), C558 = 2018, _xlfn.IFS(E558=1, VLOOKUP(H558, [1]Wage_Info!$B$2:$AH$55, 18, FALSE), E558=3, VLOOKUP(H558, [1]Wage_Info!$B$2:$AH$55, 19, FALSE)))</f>
        <v>0</v>
      </c>
      <c r="Z558" s="2">
        <f>_xlfn.IFS(C558=2014, _xlfn.IFS(E558=1, VLOOKUP(H558, [1]Wage_Info!$B$2:$AL$55, 20, FALSE), E558=2, VLOOKUP(H558, [1]Wage_Info!$B$2:$AL$55, 21, FALSE), E558=3, VLOOKUP(H558, [1]Wage_Info!$B$2:$AL$55, 22, FALSE), E558=4, VLOOKUP(H558, [1]Wage_Info!$B$2:$AL$55, 23, FALSE)), C558=2015, _xlfn.IFS(E558=1, VLOOKUP(H558, [1]Wage_Info!$B$2:$AL$55, 24, FALSE), E558=2, VLOOKUP(H558, [1]Wage_Info!$B$2:$AL$55, 25, FALSE), E558=3, VLOOKUP(H558, [1]Wage_Info!$B$2:$AL$55, 26, FALSE), E558=4, VLOOKUP(H558, [1]Wage_Info!$B$2:$AL$55, 27, FALSE)), C558=2016, _xlfn.IFS(E558=1, VLOOKUP(H558, [1]Wage_Info!$B$2:$AL$55, 28, FALSE), E558=2, VLOOKUP(H558, [1]Wage_Info!$B$2:$AL$55, 29, FALSE), E558=3, VLOOKUP(H558, [1]Wage_Info!$B$2:$AL$55, 30, FALSE), E558=4, VLOOKUP(H558, [1]Wage_Info!$B$2:$AL$55, 31, FALSE)), C558=2017, _xlfn.IFS(E558=1, VLOOKUP(H558, [1]Wage_Info!$B$2:$AL$55, 32, FALSE), E558=2, VLOOKUP(H558, [1]Wage_Info!$B$2:$AL$55, 33, FALSE), E558=3, VLOOKUP(H558, [1]Wage_Info!$B$2:$AL$55, 34, FALSE), E558=4, VLOOKUP(H558, [1]Wage_Info!$B$2:$AL$55, 35, FALSE)), C558 = 2018, _xlfn.IFS(E558=1, VLOOKUP(H558, [1]Wage_Info!$B$2:$AL$55, 36, FALSE), E558=2, VLOOKUP(H558, [1]Wage_Info!$B$2:$AL$55, 37, FALSE)))</f>
        <v>0</v>
      </c>
      <c r="AA558" s="4" t="e">
        <f t="shared" si="68"/>
        <v>#DIV/0!</v>
      </c>
      <c r="AB558">
        <f>[1]Key!C558</f>
        <v>1</v>
      </c>
      <c r="AC558">
        <f t="shared" si="69"/>
        <v>0</v>
      </c>
      <c r="AD558">
        <f t="shared" si="70"/>
        <v>0</v>
      </c>
      <c r="AE558">
        <f t="shared" si="71"/>
        <v>0</v>
      </c>
      <c r="AF558">
        <f>[1]Key!D558</f>
        <v>0</v>
      </c>
    </row>
    <row r="559" spans="1:32" x14ac:dyDescent="0.3">
      <c r="A559">
        <v>558</v>
      </c>
      <c r="B559">
        <v>102</v>
      </c>
      <c r="C559">
        <v>2017</v>
      </c>
      <c r="D559">
        <v>9</v>
      </c>
      <c r="E559">
        <f t="shared" si="64"/>
        <v>3</v>
      </c>
      <c r="F559">
        <v>2018</v>
      </c>
      <c r="G559" t="s">
        <v>65</v>
      </c>
      <c r="H559" s="1">
        <f>VALUE(IF(G559="foreign",53,SUBSTITUTE(G559,G559,VLOOKUP(G559,[1]Key!$G$2:$H$55,2,))))</f>
        <v>11</v>
      </c>
      <c r="I559" t="s">
        <v>97</v>
      </c>
      <c r="J559">
        <f>VALUE(_xlfn.IFS(I559="foreign",53,I559="fictional",54, I559="unspecified", 55, NOT(OR(I559="foreign",I559="fictional")),SUBSTITUTE(I559,I559,VLOOKUP(I559,[1]Key!$G$2:$H$55,2,))))</f>
        <v>54</v>
      </c>
      <c r="K559">
        <f t="shared" si="65"/>
        <v>0</v>
      </c>
      <c r="L559">
        <f>VLOOKUP(H559, [1]Key!$H$2:$K$54, 2)</f>
        <v>5</v>
      </c>
      <c r="M559">
        <f>VLOOKUP(J559, [1]Key!$H$2:$K$54, 2)</f>
        <v>0</v>
      </c>
      <c r="N559">
        <f>VLOOKUP("*"&amp;G559&amp;"*",[1]Key!$N$2:$O$6,2,FALSE)</f>
        <v>3</v>
      </c>
      <c r="O559">
        <f>VLOOKUP("*"&amp;G559&amp;"*",[1]Key!$R$2:$S$11,2,FALSE)</f>
        <v>7</v>
      </c>
      <c r="P559">
        <v>2375</v>
      </c>
      <c r="Q559" s="2">
        <v>23000000</v>
      </c>
      <c r="R559" t="s">
        <v>66</v>
      </c>
      <c r="S559">
        <f>VLOOKUP(R559, [1]Key!$U$2:$V$31, 2, FALSE)</f>
        <v>4</v>
      </c>
      <c r="T559">
        <f t="shared" si="66"/>
        <v>0</v>
      </c>
      <c r="U559">
        <f>_xlfn.IFS(C559=2018, VLOOKUP(H559, '[1]State Pop'!$B$2:$G$55,6),C559=2017, VLOOKUP(H559, '[1]State Pop'!$B$2:$F$55,5),C559=2016, VLOOKUP(H559, '[1]State Pop'!$B$2:$F$55,4), C559=2015, VLOOKUP(H559, '[1]State Pop'!$B$2:$F$55,3), C559=2014, VLOOKUP(H559, '[1]State Pop'!$B$2:$F$55,2))</f>
        <v>10429379</v>
      </c>
      <c r="V559">
        <f>_xlfn.IFS(C559=2014,_xlfn.IFS(D559=1,VLOOKUP(H559,[1]Film_Workers!$B$2:$BD$55,2,FALSE),D559=2,VLOOKUP(H559,[1]Film_Workers!$B$2:$BD$55,3,FALSE),D559=3,VLOOKUP(H559,[1]Film_Workers!$B$2:$BD$55,4,FALSE),D559=4,VLOOKUP(H559,[1]Film_Workers!$B$2:$BD$55,5,FALSE),D559=5,VLOOKUP(H559,[1]Film_Workers!$B$2:$BD$55,6,FALSE),D559=6,VLOOKUP(H559,[1]Film_Workers!$B$2:$BD$55,7,FALSE),D559=7,VLOOKUP(H559,[1]Film_Workers!$B$2:$BD$55,8,FALSE),D559=8,VLOOKUP(H559,[1]Film_Workers!$B$2:$BD$55,9,FALSE),D559=9,VLOOKUP(H559,[1]Film_Workers!$B$2:$BD$55,10,FALSE),D559=10,VLOOKUP(H559,[1]Film_Workers!$B$2:$BD$55,11,FALSE),D559=11,VLOOKUP(H559,[1]Film_Workers!$B$2:$BD$55,12,FALSE),D559=12,VLOOKUP(H559,[1]Film_Workers!$B$2:$BD$55,13,FALSE)),C559=2015,_xlfn.IFS(D559=1,VLOOKUP(H559,[1]Film_Workers!$B$2:$BD$55,14,FALSE),D559=2,VLOOKUP(H559,[1]Film_Workers!$B$2:$BD$55,15,FALSE),D559=3,VLOOKUP(H559,[1]Film_Workers!$B$2:$BD$55,16,FALSE),D559=4,VLOOKUP(H559,[1]Film_Workers!$B$2:$BD$55,17,FALSE),D559=5,VLOOKUP(H559,[1]Film_Workers!$B$2:$BD$55,18,FALSE),D559=6,VLOOKUP(H559,[1]Film_Workers!$B$2:$BD$55,19,FALSE),D559=7,VLOOKUP(H559,[1]Film_Workers!$B$2:$BD$55,20,FALSE),D559=8,VLOOKUP(H559,[1]Film_Workers!$B$2:$BD$55,21,FALSE),D559=9,VLOOKUP(H559,[1]Film_Workers!$B$2:$BD$55,22,FALSE),D559=10,VLOOKUP(H559,[1]Film_Workers!$B$2:$BD$55,23,FALSE),D559=11,VLOOKUP(H559,[1]Film_Workers!$B$2:$BD$55,24,FALSE),D559=12,VLOOKUP(H559,[1]Film_Workers!$B$2:$BD$55,25,FALSE)),C559=2016,_xlfn.IFS(D559=1,VLOOKUP(H559,[1]Film_Workers!$B$2:$BD$55,26,FALSE),D559=2,VLOOKUP(H559,[1]Film_Workers!$B$2:$BD$55,27,FALSE),D559=3,VLOOKUP(H559,[1]Film_Workers!$B$2:$BD$55,28,FALSE),D559=4,VLOOKUP(H559,[1]Film_Workers!$B$2:$BD$55,29,FALSE),D559=5,VLOOKUP(H559,[1]Film_Workers!$B$2:$BD$55,30,FALSE),D559=6,VLOOKUP(H559,[1]Film_Workers!$B$2:$BD$55,31,FALSE),D559=7,VLOOKUP(H559,[1]Film_Workers!$B$2:$BD$55,32,FALSE),D559=8,VLOOKUP(H559,[1]Film_Workers!$B$2:$BD$55,33,FALSE),D559=9,VLOOKUP(H559,[1]Film_Workers!$B$2:$BD$55,34,FALSE),D559=10,VLOOKUP(H559,[1]Film_Workers!$B$2:$BD$55,35,FALSE),D559=11,VLOOKUP(H559,[1]Film_Workers!$B$2:$BD$55,36,FALSE),D559=12,VLOOKUP(H559,[1]Film_Workers!$B$2:$BD$55,37,FALSE)),C559=2017,_xlfn.IFS(D559=1,VLOOKUP(H559,[1]Film_Workers!$B$2:$BD$55,38,FALSE),D559=2,VLOOKUP(H559,[1]Film_Workers!$B$2:$BD$55,39,FALSE),D559=3,VLOOKUP(H559,[1]Film_Workers!$B$2:$BD$55,40,FALSE),D559=4,VLOOKUP(H559,[1]Film_Workers!$B$2:$BD$55,41,FALSE),D559=5,VLOOKUP(H559,[1]Film_Workers!$B$2:$BD$55,42,FALSE),D559=6,VLOOKUP(H559,[1]Film_Workers!$B$2:$BD$55,43,FALSE),D559=7,VLOOKUP(H559,[1]Film_Workers!$B$2:$BD$55,43,FALSE),D559=8,VLOOKUP(H559,[1]Film_Workers!$B$2:$BD$55,44,FALSE),D559=9,VLOOKUP(H559,[1]Film_Workers!$B$2:$BD$55,45,FALSE),D559=10,VLOOKUP(H559,[1]Film_Workers!$B$2:$BD$55,46,FALSE),D559=11,VLOOKUP(H559,[1]Film_Workers!$B$2:$BD$55,47,FALSE),D559=12,VLOOKUP(H559,[1]Film_Workers!$B$2:$BD$55,48)),C559=2018,_xlfn.IFS(D559=1,VLOOKUP(H559,[1]Film_Workers!$B$2:$BD$55,49,FALSE),D559=2,VLOOKUP(H559,[1]Film_Workers!$B$2:$BD$55,50,FALSE),D559=3,VLOOKUP(H559,[1]Film_Workers!$B$2:$BD$55,51,FALSE),D559=4,VLOOKUP(H559,[1]Film_Workers!$B$2:$BD$55,52,FALSE),D559=5,VLOOKUP(H559,[1]Film_Workers!$B$2:$BD$55,53,FALSE),D559=6,VLOOKUP(H559,[1]Film_Workers!$B$2:$BD$55,54)))</f>
        <v>16407</v>
      </c>
      <c r="W559">
        <f>_xlfn.IFS(C559=2014,_xlfn.IFS(D559=1,VLOOKUP(H559,[1]Priv_Workers!$B$2:$BD$55,2,FALSE),D559=2,VLOOKUP(H559,[1]Priv_Workers!$B$2:$BD$55,3,FALSE),D559=3,VLOOKUP(H559,[1]Priv_Workers!$B$2:$BD$55,4,FALSE),D559=4,VLOOKUP(H559,[1]Priv_Workers!$B$2:$BD$55,5,FALSE),D559=5,VLOOKUP(H559,[1]Priv_Workers!$B$2:$BD$55,6,FALSE),D559=6,VLOOKUP(H559,[1]Priv_Workers!$B$2:$BD$55,7,FALSE),D559=7,VLOOKUP(H559,[1]Priv_Workers!$B$2:$BD$55,8,FALSE),D559=8,VLOOKUP(H559,[1]Priv_Workers!$B$2:$BD$55,9,FALSE),D559=9,VLOOKUP(H559,[1]Priv_Workers!$B$2:$BD$55,10,FALSE),D559=10,VLOOKUP(H559,[1]Priv_Workers!$B$2:$BD$55,11,FALSE),D559=11,VLOOKUP(H559,[1]Priv_Workers!$B$2:$BD$55,12,FALSE),D559=12,VLOOKUP(H559,[1]Priv_Workers!$B$2:$BD$55,13,FALSE)),C559=2015,_xlfn.IFS(D559=1,VLOOKUP(H559,[1]Priv_Workers!$B$2:$BD$55,14,FALSE),D559=2,VLOOKUP(H559,[1]Priv_Workers!$B$2:$BD$55,15,FALSE),D559=3,VLOOKUP(H559,[1]Priv_Workers!$B$2:$BD$55,16,FALSE),D559=4,VLOOKUP(H559,[1]Priv_Workers!$B$2:$BD$55,17,FALSE),D559=5,VLOOKUP(H559,[1]Priv_Workers!$B$2:$BD$55,18,FALSE),D559=6,VLOOKUP(H559,[1]Priv_Workers!$B$2:$BD$55,19,FALSE),D559=7,VLOOKUP(H559,[1]Priv_Workers!$B$2:$BD$55,20,FALSE),D559=8,VLOOKUP(H559,[1]Priv_Workers!$B$2:$BD$55,21,FALSE),D559=9,VLOOKUP(H559,[1]Priv_Workers!$B$2:$BD$55,22,FALSE),D559=10,VLOOKUP(H559,[1]Priv_Workers!$B$2:$BD$55,23,FALSE),D559=11,VLOOKUP(H559,[1]Priv_Workers!$B$2:$BD$55,24,FALSE),D559=12,VLOOKUP(H559,[1]Priv_Workers!$B$2:$BD$55,25,FALSE)),C559=2016,_xlfn.IFS(D559=1,VLOOKUP(H559,[1]Priv_Workers!$B$2:$BD$55,26,FALSE),D559=2,VLOOKUP(H559,[1]Priv_Workers!$B$2:$BD$55,27,FALSE),D559=3,VLOOKUP(H559,[1]Priv_Workers!$B$2:$BD$55,28,FALSE),D559=4,VLOOKUP(H559,[1]Priv_Workers!$B$2:$BD$55,29,FALSE),D559=5,VLOOKUP(H559,[1]Priv_Workers!$B$2:$BD$55,30,FALSE),D559=6,VLOOKUP(H559,[1]Priv_Workers!$B$2:$BD$55,31,FALSE),D559=7,VLOOKUP(H559,[1]Priv_Workers!$B$2:$BD$55,32,FALSE),D559=8,VLOOKUP(H559,[1]Priv_Workers!$B$2:$BD$55,33,FALSE),D559=9,VLOOKUP(H559,[1]Priv_Workers!$B$2:$BD$55,34,FALSE),D559=10,VLOOKUP(H559,[1]Priv_Workers!$B$2:$BD$55,35,FALSE),D559=11,VLOOKUP(H559,[1]Priv_Workers!$B$2:$BD$55,36,FALSE),D559=12,VLOOKUP(H559,[1]Priv_Workers!$B$2:$BD$55,37,FALSE)),C559=2017,_xlfn.IFS(D559=1,VLOOKUP(H559,[1]Priv_Workers!$B$2:$BD$55,38,FALSE),D559=2,VLOOKUP(H559,[1]Priv_Workers!$B$2:$BD$55,39,FALSE),D559=3,VLOOKUP(H559,[1]Priv_Workers!$B$2:$BD$55,40,FALSE),D559=4,VLOOKUP(H559,[1]Priv_Workers!$B$2:$BD$55,41,FALSE),D559=5,VLOOKUP(H559,[1]Priv_Workers!$B$2:$BD$55,42,FALSE),D559=6,VLOOKUP(H559,[1]Priv_Workers!$B$2:$BD$55,43,FALSE),D559=7,VLOOKUP(H559,[1]Priv_Workers!$B$2:$BD$55,43,FALSE),D559=8,VLOOKUP(H559,[1]Priv_Workers!$B$2:$BD$55,44,FALSE),D559=9,VLOOKUP(H559,[1]Priv_Workers!$B$2:$BD$55,45,FALSE),D559=10,VLOOKUP(H559,[1]Priv_Workers!$B$2:$BD$55,46,FALSE),D559=11,VLOOKUP(H559,[1]Priv_Workers!$B$2:$BD$55,47,FALSE),D559=12,VLOOKUP(H559,[1]Priv_Workers!$B$2:$BD$55,48)),C559=2018,_xlfn.IFS(D559=1,VLOOKUP(H559,[1]Priv_Workers!$B$2:$BD$55,49,FALSE),D559=2,VLOOKUP(H559,[1]Priv_Workers!$B$2:$BD$55,50,FALSE),D559=3,VLOOKUP(H559,[1]Priv_Workers!$B$2:$BD$55,51,FALSE),D559=4,VLOOKUP(H559,[1]Priv_Workers!$B$2:$BD$55,52,FALSE),D559=5,VLOOKUP(H559,[1]Priv_Workers!$B$2:$BD$55,53,FALSE),D559=6,VLOOKUP(H559,[1]Priv_Workers!$B$2:$BD$55,54)))</f>
        <v>3718547</v>
      </c>
      <c r="X559" s="3">
        <f t="shared" si="67"/>
        <v>4.4122072411616692E-3</v>
      </c>
      <c r="Y559" s="2">
        <f>_xlfn.IFS(C559=2014, _xlfn.IFS(E559=1, VLOOKUP(H559, [1]Wage_Info!$B$2:$AH$55, 2, FALSE), E559=2, VLOOKUP(H559, [1]Wage_Info!$B$2:$AH$55, 3, FALSE), E559=3, VLOOKUP(H559, [1]Wage_Info!$B$2:$AH$55, 4, FALSE), E559=4, VLOOKUP(H559, [1]Wage_Info!$B$2:$AH$55, 5, FALSE)), C559=2015, _xlfn.IFS(E559=1, VLOOKUP(H559, [1]Wage_Info!$B$2:$AH$55, 6, FALSE), E559=2, VLOOKUP(H559, [1]Wage_Info!$B$2:$AH$55, 7, FALSE), E559=3, VLOOKUP(H559, [1]Wage_Info!$B$2:$AH$55, 8, FALSE), E559=4, VLOOKUP(H559, [1]Wage_Info!$B$2:$AH$55, 9, FALSE)), C559=2016, _xlfn.IFS(E559=1, VLOOKUP(H559, [1]Wage_Info!$B$2:$AH$55, 10, FALSE), E559=2, VLOOKUP(H559, [1]Wage_Info!$B$2:$AH$55, 11, FALSE), E559=3, VLOOKUP(H559, [1]Wage_Info!$B$2:$AH$55, 12, FALSE), E559=4, VLOOKUP(H559, [1]Wage_Info!$B$2:$AH$55, 13, FALSE)), C559=2017, _xlfn.IFS(E559=1, VLOOKUP(H559, [1]Wage_Info!$B$2:$AH$55, 14, FALSE), E559=2, VLOOKUP(H559, [1]Wage_Info!$B$2:$AH$55, 15, FALSE), E559=3, VLOOKUP(H559, [1]Wage_Info!$B$2:$AH$55, 16, FALSE), E559=4, VLOOKUP(H559, [1]Wage_Info!$B$2:$AH$55, 17, FALSE)), C559 = 2018, _xlfn.IFS(E559=1, VLOOKUP(H559, [1]Wage_Info!$B$2:$AH$55, 18, FALSE), E559=3, VLOOKUP(H559, [1]Wage_Info!$B$2:$AH$55, 19, FALSE)))</f>
        <v>247741313</v>
      </c>
      <c r="Z559" s="2">
        <f>_xlfn.IFS(C559=2014, _xlfn.IFS(E559=1, VLOOKUP(H559, [1]Wage_Info!$B$2:$AL$55, 20, FALSE), E559=2, VLOOKUP(H559, [1]Wage_Info!$B$2:$AL$55, 21, FALSE), E559=3, VLOOKUP(H559, [1]Wage_Info!$B$2:$AL$55, 22, FALSE), E559=4, VLOOKUP(H559, [1]Wage_Info!$B$2:$AL$55, 23, FALSE)), C559=2015, _xlfn.IFS(E559=1, VLOOKUP(H559, [1]Wage_Info!$B$2:$AL$55, 24, FALSE), E559=2, VLOOKUP(H559, [1]Wage_Info!$B$2:$AL$55, 25, FALSE), E559=3, VLOOKUP(H559, [1]Wage_Info!$B$2:$AL$55, 26, FALSE), E559=4, VLOOKUP(H559, [1]Wage_Info!$B$2:$AL$55, 27, FALSE)), C559=2016, _xlfn.IFS(E559=1, VLOOKUP(H559, [1]Wage_Info!$B$2:$AL$55, 28, FALSE), E559=2, VLOOKUP(H559, [1]Wage_Info!$B$2:$AL$55, 29, FALSE), E559=3, VLOOKUP(H559, [1]Wage_Info!$B$2:$AL$55, 30, FALSE), E559=4, VLOOKUP(H559, [1]Wage_Info!$B$2:$AL$55, 31, FALSE)), C559=2017, _xlfn.IFS(E559=1, VLOOKUP(H559, [1]Wage_Info!$B$2:$AL$55, 32, FALSE), E559=2, VLOOKUP(H559, [1]Wage_Info!$B$2:$AL$55, 33, FALSE), E559=3, VLOOKUP(H559, [1]Wage_Info!$B$2:$AL$55, 34, FALSE), E559=4, VLOOKUP(H559, [1]Wage_Info!$B$2:$AL$55, 35, FALSE)), C559 = 2018, _xlfn.IFS(E559=1, VLOOKUP(H559, [1]Wage_Info!$B$2:$AL$55, 36, FALSE), E559=2, VLOOKUP(H559, [1]Wage_Info!$B$2:$AL$55, 37, FALSE)))</f>
        <v>46423700500</v>
      </c>
      <c r="AA559" s="4">
        <f t="shared" si="68"/>
        <v>5.3365266088600581E-3</v>
      </c>
      <c r="AB559">
        <f>[1]Key!C559</f>
        <v>1</v>
      </c>
      <c r="AC559">
        <f t="shared" si="69"/>
        <v>0</v>
      </c>
      <c r="AD559">
        <f t="shared" si="70"/>
        <v>0</v>
      </c>
      <c r="AE559">
        <f t="shared" si="71"/>
        <v>0</v>
      </c>
      <c r="AF559">
        <f>[1]Key!D559</f>
        <v>0</v>
      </c>
    </row>
    <row r="560" spans="1:32" x14ac:dyDescent="0.3">
      <c r="A560">
        <v>559</v>
      </c>
      <c r="B560">
        <v>103</v>
      </c>
      <c r="C560">
        <v>2017</v>
      </c>
      <c r="D560">
        <v>7</v>
      </c>
      <c r="E560">
        <f t="shared" si="64"/>
        <v>3</v>
      </c>
      <c r="F560">
        <v>2018</v>
      </c>
      <c r="G560" t="s">
        <v>72</v>
      </c>
      <c r="H560" s="1">
        <f>VALUE(IF(G560="foreign",53,SUBSTITUTE(G560,G560,VLOOKUP(G560,[1]Key!$G$2:$H$55,2,))))</f>
        <v>22</v>
      </c>
      <c r="I560" t="s">
        <v>72</v>
      </c>
      <c r="J560">
        <f>VALUE(_xlfn.IFS(I560="foreign",53,I560="fictional",54, I560="unspecified", 55, NOT(OR(I560="foreign",I560="fictional")),SUBSTITUTE(I560,I560,VLOOKUP(I560,[1]Key!$G$2:$H$55,2,))))</f>
        <v>22</v>
      </c>
      <c r="K560">
        <f t="shared" si="65"/>
        <v>1</v>
      </c>
      <c r="L560">
        <f>VLOOKUP(H560, [1]Key!$H$2:$K$54, 2)</f>
        <v>4</v>
      </c>
      <c r="M560">
        <f>VLOOKUP(J560, [1]Key!$H$2:$K$54, 2)</f>
        <v>4</v>
      </c>
      <c r="N560">
        <f>VLOOKUP("*"&amp;G560&amp;"*",[1]Key!$N$2:$O$6,2,FALSE)</f>
        <v>2</v>
      </c>
      <c r="O560">
        <f>VLOOKUP("*"&amp;G560&amp;"*",[1]Key!$R$2:$S$11,2,FALSE)</f>
        <v>5</v>
      </c>
      <c r="P560">
        <v>2358</v>
      </c>
      <c r="Q560" s="2">
        <v>28000000</v>
      </c>
      <c r="R560" t="s">
        <v>61</v>
      </c>
      <c r="S560">
        <f>VLOOKUP(R560, [1]Key!$U$2:$V$31, 2, FALSE)</f>
        <v>6</v>
      </c>
      <c r="T560">
        <f t="shared" si="66"/>
        <v>0</v>
      </c>
      <c r="U560">
        <f>_xlfn.IFS(C560=2018, VLOOKUP(H560, '[1]State Pop'!$B$2:$G$55,6),C560=2017, VLOOKUP(H560, '[1]State Pop'!$B$2:$F$55,5),C560=2016, VLOOKUP(H560, '[1]State Pop'!$B$2:$F$55,4), C560=2015, VLOOKUP(H560, '[1]State Pop'!$B$2:$F$55,3), C560=2014, VLOOKUP(H560, '[1]State Pop'!$B$2:$F$55,2))</f>
        <v>6859819</v>
      </c>
      <c r="V560">
        <f>_xlfn.IFS(C560=2014,_xlfn.IFS(D560=1,VLOOKUP(H560,[1]Film_Workers!$B$2:$BD$55,2,FALSE),D560=2,VLOOKUP(H560,[1]Film_Workers!$B$2:$BD$55,3,FALSE),D560=3,VLOOKUP(H560,[1]Film_Workers!$B$2:$BD$55,4,FALSE),D560=4,VLOOKUP(H560,[1]Film_Workers!$B$2:$BD$55,5,FALSE),D560=5,VLOOKUP(H560,[1]Film_Workers!$B$2:$BD$55,6,FALSE),D560=6,VLOOKUP(H560,[1]Film_Workers!$B$2:$BD$55,7,FALSE),D560=7,VLOOKUP(H560,[1]Film_Workers!$B$2:$BD$55,8,FALSE),D560=8,VLOOKUP(H560,[1]Film_Workers!$B$2:$BD$55,9,FALSE),D560=9,VLOOKUP(H560,[1]Film_Workers!$B$2:$BD$55,10,FALSE),D560=10,VLOOKUP(H560,[1]Film_Workers!$B$2:$BD$55,11,FALSE),D560=11,VLOOKUP(H560,[1]Film_Workers!$B$2:$BD$55,12,FALSE),D560=12,VLOOKUP(H560,[1]Film_Workers!$B$2:$BD$55,13,FALSE)),C560=2015,_xlfn.IFS(D560=1,VLOOKUP(H560,[1]Film_Workers!$B$2:$BD$55,14,FALSE),D560=2,VLOOKUP(H560,[1]Film_Workers!$B$2:$BD$55,15,FALSE),D560=3,VLOOKUP(H560,[1]Film_Workers!$B$2:$BD$55,16,FALSE),D560=4,VLOOKUP(H560,[1]Film_Workers!$B$2:$BD$55,17,FALSE),D560=5,VLOOKUP(H560,[1]Film_Workers!$B$2:$BD$55,18,FALSE),D560=6,VLOOKUP(H560,[1]Film_Workers!$B$2:$BD$55,19,FALSE),D560=7,VLOOKUP(H560,[1]Film_Workers!$B$2:$BD$55,20,FALSE),D560=8,VLOOKUP(H560,[1]Film_Workers!$B$2:$BD$55,21,FALSE),D560=9,VLOOKUP(H560,[1]Film_Workers!$B$2:$BD$55,22,FALSE),D560=10,VLOOKUP(H560,[1]Film_Workers!$B$2:$BD$55,23,FALSE),D560=11,VLOOKUP(H560,[1]Film_Workers!$B$2:$BD$55,24,FALSE),D560=12,VLOOKUP(H560,[1]Film_Workers!$B$2:$BD$55,25,FALSE)),C560=2016,_xlfn.IFS(D560=1,VLOOKUP(H560,[1]Film_Workers!$B$2:$BD$55,26,FALSE),D560=2,VLOOKUP(H560,[1]Film_Workers!$B$2:$BD$55,27,FALSE),D560=3,VLOOKUP(H560,[1]Film_Workers!$B$2:$BD$55,28,FALSE),D560=4,VLOOKUP(H560,[1]Film_Workers!$B$2:$BD$55,29,FALSE),D560=5,VLOOKUP(H560,[1]Film_Workers!$B$2:$BD$55,30,FALSE),D560=6,VLOOKUP(H560,[1]Film_Workers!$B$2:$BD$55,31,FALSE),D560=7,VLOOKUP(H560,[1]Film_Workers!$B$2:$BD$55,32,FALSE),D560=8,VLOOKUP(H560,[1]Film_Workers!$B$2:$BD$55,33,FALSE),D560=9,VLOOKUP(H560,[1]Film_Workers!$B$2:$BD$55,34,FALSE),D560=10,VLOOKUP(H560,[1]Film_Workers!$B$2:$BD$55,35,FALSE),D560=11,VLOOKUP(H560,[1]Film_Workers!$B$2:$BD$55,36,FALSE),D560=12,VLOOKUP(H560,[1]Film_Workers!$B$2:$BD$55,37,FALSE)),C560=2017,_xlfn.IFS(D560=1,VLOOKUP(H560,[1]Film_Workers!$B$2:$BD$55,38,FALSE),D560=2,VLOOKUP(H560,[1]Film_Workers!$B$2:$BD$55,39,FALSE),D560=3,VLOOKUP(H560,[1]Film_Workers!$B$2:$BD$55,40,FALSE),D560=4,VLOOKUP(H560,[1]Film_Workers!$B$2:$BD$55,41,FALSE),D560=5,VLOOKUP(H560,[1]Film_Workers!$B$2:$BD$55,42,FALSE),D560=6,VLOOKUP(H560,[1]Film_Workers!$B$2:$BD$55,43,FALSE),D560=7,VLOOKUP(H560,[1]Film_Workers!$B$2:$BD$55,43,FALSE),D560=8,VLOOKUP(H560,[1]Film_Workers!$B$2:$BD$55,44,FALSE),D560=9,VLOOKUP(H560,[1]Film_Workers!$B$2:$BD$55,45,FALSE),D560=10,VLOOKUP(H560,[1]Film_Workers!$B$2:$BD$55,46,FALSE),D560=11,VLOOKUP(H560,[1]Film_Workers!$B$2:$BD$55,47,FALSE),D560=12,VLOOKUP(H560,[1]Film_Workers!$B$2:$BD$55,48)),C560=2018,_xlfn.IFS(D560=1,VLOOKUP(H560,[1]Film_Workers!$B$2:$BD$55,49,FALSE),D560=2,VLOOKUP(H560,[1]Film_Workers!$B$2:$BD$55,50,FALSE),D560=3,VLOOKUP(H560,[1]Film_Workers!$B$2:$BD$55,51,FALSE),D560=4,VLOOKUP(H560,[1]Film_Workers!$B$2:$BD$55,52,FALSE),D560=5,VLOOKUP(H560,[1]Film_Workers!$B$2:$BD$55,53,FALSE),D560=6,VLOOKUP(H560,[1]Film_Workers!$B$2:$BD$55,54)))</f>
        <v>2644</v>
      </c>
      <c r="W560">
        <f>_xlfn.IFS(C560=2014,_xlfn.IFS(D560=1,VLOOKUP(H560,[1]Priv_Workers!$B$2:$BD$55,2,FALSE),D560=2,VLOOKUP(H560,[1]Priv_Workers!$B$2:$BD$55,3,FALSE),D560=3,VLOOKUP(H560,[1]Priv_Workers!$B$2:$BD$55,4,FALSE),D560=4,VLOOKUP(H560,[1]Priv_Workers!$B$2:$BD$55,5,FALSE),D560=5,VLOOKUP(H560,[1]Priv_Workers!$B$2:$BD$55,6,FALSE),D560=6,VLOOKUP(H560,[1]Priv_Workers!$B$2:$BD$55,7,FALSE),D560=7,VLOOKUP(H560,[1]Priv_Workers!$B$2:$BD$55,8,FALSE),D560=8,VLOOKUP(H560,[1]Priv_Workers!$B$2:$BD$55,9,FALSE),D560=9,VLOOKUP(H560,[1]Priv_Workers!$B$2:$BD$55,10,FALSE),D560=10,VLOOKUP(H560,[1]Priv_Workers!$B$2:$BD$55,11,FALSE),D560=11,VLOOKUP(H560,[1]Priv_Workers!$B$2:$BD$55,12,FALSE),D560=12,VLOOKUP(H560,[1]Priv_Workers!$B$2:$BD$55,13,FALSE)),C560=2015,_xlfn.IFS(D560=1,VLOOKUP(H560,[1]Priv_Workers!$B$2:$BD$55,14,FALSE),D560=2,VLOOKUP(H560,[1]Priv_Workers!$B$2:$BD$55,15,FALSE),D560=3,VLOOKUP(H560,[1]Priv_Workers!$B$2:$BD$55,16,FALSE),D560=4,VLOOKUP(H560,[1]Priv_Workers!$B$2:$BD$55,17,FALSE),D560=5,VLOOKUP(H560,[1]Priv_Workers!$B$2:$BD$55,18,FALSE),D560=6,VLOOKUP(H560,[1]Priv_Workers!$B$2:$BD$55,19,FALSE),D560=7,VLOOKUP(H560,[1]Priv_Workers!$B$2:$BD$55,20,FALSE),D560=8,VLOOKUP(H560,[1]Priv_Workers!$B$2:$BD$55,21,FALSE),D560=9,VLOOKUP(H560,[1]Priv_Workers!$B$2:$BD$55,22,FALSE),D560=10,VLOOKUP(H560,[1]Priv_Workers!$B$2:$BD$55,23,FALSE),D560=11,VLOOKUP(H560,[1]Priv_Workers!$B$2:$BD$55,24,FALSE),D560=12,VLOOKUP(H560,[1]Priv_Workers!$B$2:$BD$55,25,FALSE)),C560=2016,_xlfn.IFS(D560=1,VLOOKUP(H560,[1]Priv_Workers!$B$2:$BD$55,26,FALSE),D560=2,VLOOKUP(H560,[1]Priv_Workers!$B$2:$BD$55,27,FALSE),D560=3,VLOOKUP(H560,[1]Priv_Workers!$B$2:$BD$55,28,FALSE),D560=4,VLOOKUP(H560,[1]Priv_Workers!$B$2:$BD$55,29,FALSE),D560=5,VLOOKUP(H560,[1]Priv_Workers!$B$2:$BD$55,30,FALSE),D560=6,VLOOKUP(H560,[1]Priv_Workers!$B$2:$BD$55,31,FALSE),D560=7,VLOOKUP(H560,[1]Priv_Workers!$B$2:$BD$55,32,FALSE),D560=8,VLOOKUP(H560,[1]Priv_Workers!$B$2:$BD$55,33,FALSE),D560=9,VLOOKUP(H560,[1]Priv_Workers!$B$2:$BD$55,34,FALSE),D560=10,VLOOKUP(H560,[1]Priv_Workers!$B$2:$BD$55,35,FALSE),D560=11,VLOOKUP(H560,[1]Priv_Workers!$B$2:$BD$55,36,FALSE),D560=12,VLOOKUP(H560,[1]Priv_Workers!$B$2:$BD$55,37,FALSE)),C560=2017,_xlfn.IFS(D560=1,VLOOKUP(H560,[1]Priv_Workers!$B$2:$BD$55,38,FALSE),D560=2,VLOOKUP(H560,[1]Priv_Workers!$B$2:$BD$55,39,FALSE),D560=3,VLOOKUP(H560,[1]Priv_Workers!$B$2:$BD$55,40,FALSE),D560=4,VLOOKUP(H560,[1]Priv_Workers!$B$2:$BD$55,41,FALSE),D560=5,VLOOKUP(H560,[1]Priv_Workers!$B$2:$BD$55,42,FALSE),D560=6,VLOOKUP(H560,[1]Priv_Workers!$B$2:$BD$55,43,FALSE),D560=7,VLOOKUP(H560,[1]Priv_Workers!$B$2:$BD$55,43,FALSE),D560=8,VLOOKUP(H560,[1]Priv_Workers!$B$2:$BD$55,44,FALSE),D560=9,VLOOKUP(H560,[1]Priv_Workers!$B$2:$BD$55,45,FALSE),D560=10,VLOOKUP(H560,[1]Priv_Workers!$B$2:$BD$55,46,FALSE),D560=11,VLOOKUP(H560,[1]Priv_Workers!$B$2:$BD$55,47,FALSE),D560=12,VLOOKUP(H560,[1]Priv_Workers!$B$2:$BD$55,48)),C560=2018,_xlfn.IFS(D560=1,VLOOKUP(H560,[1]Priv_Workers!$B$2:$BD$55,49,FALSE),D560=2,VLOOKUP(H560,[1]Priv_Workers!$B$2:$BD$55,50,FALSE),D560=3,VLOOKUP(H560,[1]Priv_Workers!$B$2:$BD$55,51,FALSE),D560=4,VLOOKUP(H560,[1]Priv_Workers!$B$2:$BD$55,52,FALSE),D560=5,VLOOKUP(H560,[1]Priv_Workers!$B$2:$BD$55,53,FALSE),D560=6,VLOOKUP(H560,[1]Priv_Workers!$B$2:$BD$55,54)))</f>
        <v>3175920</v>
      </c>
      <c r="X560" s="3">
        <f t="shared" si="67"/>
        <v>8.3251467291367543E-4</v>
      </c>
      <c r="Y560" s="2">
        <f>_xlfn.IFS(C560=2014, _xlfn.IFS(E560=1, VLOOKUP(H560, [1]Wage_Info!$B$2:$AH$55, 2, FALSE), E560=2, VLOOKUP(H560, [1]Wage_Info!$B$2:$AH$55, 3, FALSE), E560=3, VLOOKUP(H560, [1]Wage_Info!$B$2:$AH$55, 4, FALSE), E560=4, VLOOKUP(H560, [1]Wage_Info!$B$2:$AH$55, 5, FALSE)), C560=2015, _xlfn.IFS(E560=1, VLOOKUP(H560, [1]Wage_Info!$B$2:$AH$55, 6, FALSE), E560=2, VLOOKUP(H560, [1]Wage_Info!$B$2:$AH$55, 7, FALSE), E560=3, VLOOKUP(H560, [1]Wage_Info!$B$2:$AH$55, 8, FALSE), E560=4, VLOOKUP(H560, [1]Wage_Info!$B$2:$AH$55, 9, FALSE)), C560=2016, _xlfn.IFS(E560=1, VLOOKUP(H560, [1]Wage_Info!$B$2:$AH$55, 10, FALSE), E560=2, VLOOKUP(H560, [1]Wage_Info!$B$2:$AH$55, 11, FALSE), E560=3, VLOOKUP(H560, [1]Wage_Info!$B$2:$AH$55, 12, FALSE), E560=4, VLOOKUP(H560, [1]Wage_Info!$B$2:$AH$55, 13, FALSE)), C560=2017, _xlfn.IFS(E560=1, VLOOKUP(H560, [1]Wage_Info!$B$2:$AH$55, 14, FALSE), E560=2, VLOOKUP(H560, [1]Wage_Info!$B$2:$AH$55, 15, FALSE), E560=3, VLOOKUP(H560, [1]Wage_Info!$B$2:$AH$55, 16, FALSE), E560=4, VLOOKUP(H560, [1]Wage_Info!$B$2:$AH$55, 17, FALSE)), C560 = 2018, _xlfn.IFS(E560=1, VLOOKUP(H560, [1]Wage_Info!$B$2:$AH$55, 18, FALSE), E560=3, VLOOKUP(H560, [1]Wage_Info!$B$2:$AH$55, 19, FALSE)))</f>
        <v>52098574</v>
      </c>
      <c r="Z560" s="2">
        <f>_xlfn.IFS(C560=2014, _xlfn.IFS(E560=1, VLOOKUP(H560, [1]Wage_Info!$B$2:$AL$55, 20, FALSE), E560=2, VLOOKUP(H560, [1]Wage_Info!$B$2:$AL$55, 21, FALSE), E560=3, VLOOKUP(H560, [1]Wage_Info!$B$2:$AL$55, 22, FALSE), E560=4, VLOOKUP(H560, [1]Wage_Info!$B$2:$AL$55, 23, FALSE)), C560=2015, _xlfn.IFS(E560=1, VLOOKUP(H560, [1]Wage_Info!$B$2:$AL$55, 24, FALSE), E560=2, VLOOKUP(H560, [1]Wage_Info!$B$2:$AL$55, 25, FALSE), E560=3, VLOOKUP(H560, [1]Wage_Info!$B$2:$AL$55, 26, FALSE), E560=4, VLOOKUP(H560, [1]Wage_Info!$B$2:$AL$55, 27, FALSE)), C560=2016, _xlfn.IFS(E560=1, VLOOKUP(H560, [1]Wage_Info!$B$2:$AL$55, 28, FALSE), E560=2, VLOOKUP(H560, [1]Wage_Info!$B$2:$AL$55, 29, FALSE), E560=3, VLOOKUP(H560, [1]Wage_Info!$B$2:$AL$55, 30, FALSE), E560=4, VLOOKUP(H560, [1]Wage_Info!$B$2:$AL$55, 31, FALSE)), C560=2017, _xlfn.IFS(E560=1, VLOOKUP(H560, [1]Wage_Info!$B$2:$AL$55, 32, FALSE), E560=2, VLOOKUP(H560, [1]Wage_Info!$B$2:$AL$55, 33, FALSE), E560=3, VLOOKUP(H560, [1]Wage_Info!$B$2:$AL$55, 34, FALSE), E560=4, VLOOKUP(H560, [1]Wage_Info!$B$2:$AL$55, 35, FALSE)), C560 = 2018, _xlfn.IFS(E560=1, VLOOKUP(H560, [1]Wage_Info!$B$2:$AL$55, 36, FALSE), E560=2, VLOOKUP(H560, [1]Wage_Info!$B$2:$AL$55, 37, FALSE)))</f>
        <v>52454973393</v>
      </c>
      <c r="AA560" s="4">
        <f t="shared" si="68"/>
        <v>9.9320561292959189E-4</v>
      </c>
      <c r="AB560">
        <f>[1]Key!C560</f>
        <v>1</v>
      </c>
      <c r="AC560">
        <f t="shared" si="69"/>
        <v>0</v>
      </c>
      <c r="AD560">
        <f t="shared" si="70"/>
        <v>0</v>
      </c>
      <c r="AE560">
        <f t="shared" si="71"/>
        <v>0</v>
      </c>
      <c r="AF560">
        <f>[1]Key!D560</f>
        <v>0</v>
      </c>
    </row>
    <row r="561" spans="1:32" x14ac:dyDescent="0.3">
      <c r="A561">
        <v>560</v>
      </c>
      <c r="B561">
        <v>104</v>
      </c>
      <c r="C561">
        <v>2016</v>
      </c>
      <c r="D561">
        <v>11</v>
      </c>
      <c r="E561">
        <f t="shared" si="64"/>
        <v>4</v>
      </c>
      <c r="F561">
        <v>2018</v>
      </c>
      <c r="G561" t="s">
        <v>72</v>
      </c>
      <c r="H561" s="1">
        <f>VALUE(IF(G561="foreign",53,SUBSTITUTE(G561,G561,VLOOKUP(G561,[1]Key!$G$2:$H$55,2,))))</f>
        <v>22</v>
      </c>
      <c r="I561" t="s">
        <v>47</v>
      </c>
      <c r="J561">
        <f>VALUE(_xlfn.IFS(I561="foreign",53,I561="fictional",54, I561="unspecified", 55, NOT(OR(I561="foreign",I561="fictional")),SUBSTITUTE(I561,I561,VLOOKUP(I561,[1]Key!$G$2:$H$55,2,))))</f>
        <v>55</v>
      </c>
      <c r="K561">
        <f t="shared" si="65"/>
        <v>0</v>
      </c>
      <c r="L561">
        <f>VLOOKUP(H561, [1]Key!$H$2:$K$54, 2)</f>
        <v>4</v>
      </c>
      <c r="M561">
        <f>VLOOKUP(J561, [1]Key!$H$2:$K$54, 2)</f>
        <v>0</v>
      </c>
      <c r="N561">
        <f>VLOOKUP("*"&amp;G561&amp;"*",[1]Key!$N$2:$O$6,2,FALSE)</f>
        <v>2</v>
      </c>
      <c r="O561">
        <f>VLOOKUP("*"&amp;G561&amp;"*",[1]Key!$R$2:$S$11,2,FALSE)</f>
        <v>5</v>
      </c>
      <c r="P561">
        <v>2298</v>
      </c>
      <c r="Q561" s="2">
        <v>7700000</v>
      </c>
      <c r="R561" t="s">
        <v>61</v>
      </c>
      <c r="S561">
        <f>VLOOKUP(R561, [1]Key!$U$2:$V$31, 2, FALSE)</f>
        <v>6</v>
      </c>
      <c r="T561">
        <f t="shared" si="66"/>
        <v>0</v>
      </c>
      <c r="U561">
        <f>_xlfn.IFS(C561=2018, VLOOKUP(H561, '[1]State Pop'!$B$2:$G$55,6),C561=2017, VLOOKUP(H561, '[1]State Pop'!$B$2:$F$55,5),C561=2016, VLOOKUP(H561, '[1]State Pop'!$B$2:$F$55,4), C561=2015, VLOOKUP(H561, '[1]State Pop'!$B$2:$F$55,3), C561=2014, VLOOKUP(H561, '[1]State Pop'!$B$2:$F$55,2))</f>
        <v>6823721</v>
      </c>
      <c r="V561">
        <f>_xlfn.IFS(C561=2014,_xlfn.IFS(D561=1,VLOOKUP(H561,[1]Film_Workers!$B$2:$BD$55,2,FALSE),D561=2,VLOOKUP(H561,[1]Film_Workers!$B$2:$BD$55,3,FALSE),D561=3,VLOOKUP(H561,[1]Film_Workers!$B$2:$BD$55,4,FALSE),D561=4,VLOOKUP(H561,[1]Film_Workers!$B$2:$BD$55,5,FALSE),D561=5,VLOOKUP(H561,[1]Film_Workers!$B$2:$BD$55,6,FALSE),D561=6,VLOOKUP(H561,[1]Film_Workers!$B$2:$BD$55,7,FALSE),D561=7,VLOOKUP(H561,[1]Film_Workers!$B$2:$BD$55,8,FALSE),D561=8,VLOOKUP(H561,[1]Film_Workers!$B$2:$BD$55,9,FALSE),D561=9,VLOOKUP(H561,[1]Film_Workers!$B$2:$BD$55,10,FALSE),D561=10,VLOOKUP(H561,[1]Film_Workers!$B$2:$BD$55,11,FALSE),D561=11,VLOOKUP(H561,[1]Film_Workers!$B$2:$BD$55,12,FALSE),D561=12,VLOOKUP(H561,[1]Film_Workers!$B$2:$BD$55,13,FALSE)),C561=2015,_xlfn.IFS(D561=1,VLOOKUP(H561,[1]Film_Workers!$B$2:$BD$55,14,FALSE),D561=2,VLOOKUP(H561,[1]Film_Workers!$B$2:$BD$55,15,FALSE),D561=3,VLOOKUP(H561,[1]Film_Workers!$B$2:$BD$55,16,FALSE),D561=4,VLOOKUP(H561,[1]Film_Workers!$B$2:$BD$55,17,FALSE),D561=5,VLOOKUP(H561,[1]Film_Workers!$B$2:$BD$55,18,FALSE),D561=6,VLOOKUP(H561,[1]Film_Workers!$B$2:$BD$55,19,FALSE),D561=7,VLOOKUP(H561,[1]Film_Workers!$B$2:$BD$55,20,FALSE),D561=8,VLOOKUP(H561,[1]Film_Workers!$B$2:$BD$55,21,FALSE),D561=9,VLOOKUP(H561,[1]Film_Workers!$B$2:$BD$55,22,FALSE),D561=10,VLOOKUP(H561,[1]Film_Workers!$B$2:$BD$55,23,FALSE),D561=11,VLOOKUP(H561,[1]Film_Workers!$B$2:$BD$55,24,FALSE),D561=12,VLOOKUP(H561,[1]Film_Workers!$B$2:$BD$55,25,FALSE)),C561=2016,_xlfn.IFS(D561=1,VLOOKUP(H561,[1]Film_Workers!$B$2:$BD$55,26,FALSE),D561=2,VLOOKUP(H561,[1]Film_Workers!$B$2:$BD$55,27,FALSE),D561=3,VLOOKUP(H561,[1]Film_Workers!$B$2:$BD$55,28,FALSE),D561=4,VLOOKUP(H561,[1]Film_Workers!$B$2:$BD$55,29,FALSE),D561=5,VLOOKUP(H561,[1]Film_Workers!$B$2:$BD$55,30,FALSE),D561=6,VLOOKUP(H561,[1]Film_Workers!$B$2:$BD$55,31,FALSE),D561=7,VLOOKUP(H561,[1]Film_Workers!$B$2:$BD$55,32,FALSE),D561=8,VLOOKUP(H561,[1]Film_Workers!$B$2:$BD$55,33,FALSE),D561=9,VLOOKUP(H561,[1]Film_Workers!$B$2:$BD$55,34,FALSE),D561=10,VLOOKUP(H561,[1]Film_Workers!$B$2:$BD$55,35,FALSE),D561=11,VLOOKUP(H561,[1]Film_Workers!$B$2:$BD$55,36,FALSE),D561=12,VLOOKUP(H561,[1]Film_Workers!$B$2:$BD$55,37,FALSE)),C561=2017,_xlfn.IFS(D561=1,VLOOKUP(H561,[1]Film_Workers!$B$2:$BD$55,38,FALSE),D561=2,VLOOKUP(H561,[1]Film_Workers!$B$2:$BD$55,39,FALSE),D561=3,VLOOKUP(H561,[1]Film_Workers!$B$2:$BD$55,40,FALSE),D561=4,VLOOKUP(H561,[1]Film_Workers!$B$2:$BD$55,41,FALSE),D561=5,VLOOKUP(H561,[1]Film_Workers!$B$2:$BD$55,42,FALSE),D561=6,VLOOKUP(H561,[1]Film_Workers!$B$2:$BD$55,43,FALSE),D561=7,VLOOKUP(H561,[1]Film_Workers!$B$2:$BD$55,43,FALSE),D561=8,VLOOKUP(H561,[1]Film_Workers!$B$2:$BD$55,44,FALSE),D561=9,VLOOKUP(H561,[1]Film_Workers!$B$2:$BD$55,45,FALSE),D561=10,VLOOKUP(H561,[1]Film_Workers!$B$2:$BD$55,46,FALSE),D561=11,VLOOKUP(H561,[1]Film_Workers!$B$2:$BD$55,47,FALSE),D561=12,VLOOKUP(H561,[1]Film_Workers!$B$2:$BD$55,48)),C561=2018,_xlfn.IFS(D561=1,VLOOKUP(H561,[1]Film_Workers!$B$2:$BD$55,49,FALSE),D561=2,VLOOKUP(H561,[1]Film_Workers!$B$2:$BD$55,50,FALSE),D561=3,VLOOKUP(H561,[1]Film_Workers!$B$2:$BD$55,51,FALSE),D561=4,VLOOKUP(H561,[1]Film_Workers!$B$2:$BD$55,52,FALSE),D561=5,VLOOKUP(H561,[1]Film_Workers!$B$2:$BD$55,53,FALSE),D561=6,VLOOKUP(H561,[1]Film_Workers!$B$2:$BD$55,54)))</f>
        <v>2658</v>
      </c>
      <c r="W561">
        <f>_xlfn.IFS(C561=2014,_xlfn.IFS(D561=1,VLOOKUP(H561,[1]Priv_Workers!$B$2:$BD$55,2,FALSE),D561=2,VLOOKUP(H561,[1]Priv_Workers!$B$2:$BD$55,3,FALSE),D561=3,VLOOKUP(H561,[1]Priv_Workers!$B$2:$BD$55,4,FALSE),D561=4,VLOOKUP(H561,[1]Priv_Workers!$B$2:$BD$55,5,FALSE),D561=5,VLOOKUP(H561,[1]Priv_Workers!$B$2:$BD$55,6,FALSE),D561=6,VLOOKUP(H561,[1]Priv_Workers!$B$2:$BD$55,7,FALSE),D561=7,VLOOKUP(H561,[1]Priv_Workers!$B$2:$BD$55,8,FALSE),D561=8,VLOOKUP(H561,[1]Priv_Workers!$B$2:$BD$55,9,FALSE),D561=9,VLOOKUP(H561,[1]Priv_Workers!$B$2:$BD$55,10,FALSE),D561=10,VLOOKUP(H561,[1]Priv_Workers!$B$2:$BD$55,11,FALSE),D561=11,VLOOKUP(H561,[1]Priv_Workers!$B$2:$BD$55,12,FALSE),D561=12,VLOOKUP(H561,[1]Priv_Workers!$B$2:$BD$55,13,FALSE)),C561=2015,_xlfn.IFS(D561=1,VLOOKUP(H561,[1]Priv_Workers!$B$2:$BD$55,14,FALSE),D561=2,VLOOKUP(H561,[1]Priv_Workers!$B$2:$BD$55,15,FALSE),D561=3,VLOOKUP(H561,[1]Priv_Workers!$B$2:$BD$55,16,FALSE),D561=4,VLOOKUP(H561,[1]Priv_Workers!$B$2:$BD$55,17,FALSE),D561=5,VLOOKUP(H561,[1]Priv_Workers!$B$2:$BD$55,18,FALSE),D561=6,VLOOKUP(H561,[1]Priv_Workers!$B$2:$BD$55,19,FALSE),D561=7,VLOOKUP(H561,[1]Priv_Workers!$B$2:$BD$55,20,FALSE),D561=8,VLOOKUP(H561,[1]Priv_Workers!$B$2:$BD$55,21,FALSE),D561=9,VLOOKUP(H561,[1]Priv_Workers!$B$2:$BD$55,22,FALSE),D561=10,VLOOKUP(H561,[1]Priv_Workers!$B$2:$BD$55,23,FALSE),D561=11,VLOOKUP(H561,[1]Priv_Workers!$B$2:$BD$55,24,FALSE),D561=12,VLOOKUP(H561,[1]Priv_Workers!$B$2:$BD$55,25,FALSE)),C561=2016,_xlfn.IFS(D561=1,VLOOKUP(H561,[1]Priv_Workers!$B$2:$BD$55,26,FALSE),D561=2,VLOOKUP(H561,[1]Priv_Workers!$B$2:$BD$55,27,FALSE),D561=3,VLOOKUP(H561,[1]Priv_Workers!$B$2:$BD$55,28,FALSE),D561=4,VLOOKUP(H561,[1]Priv_Workers!$B$2:$BD$55,29,FALSE),D561=5,VLOOKUP(H561,[1]Priv_Workers!$B$2:$BD$55,30,FALSE),D561=6,VLOOKUP(H561,[1]Priv_Workers!$B$2:$BD$55,31,FALSE),D561=7,VLOOKUP(H561,[1]Priv_Workers!$B$2:$BD$55,32,FALSE),D561=8,VLOOKUP(H561,[1]Priv_Workers!$B$2:$BD$55,33,FALSE),D561=9,VLOOKUP(H561,[1]Priv_Workers!$B$2:$BD$55,34,FALSE),D561=10,VLOOKUP(H561,[1]Priv_Workers!$B$2:$BD$55,35,FALSE),D561=11,VLOOKUP(H561,[1]Priv_Workers!$B$2:$BD$55,36,FALSE),D561=12,VLOOKUP(H561,[1]Priv_Workers!$B$2:$BD$55,37,FALSE)),C561=2017,_xlfn.IFS(D561=1,VLOOKUP(H561,[1]Priv_Workers!$B$2:$BD$55,38,FALSE),D561=2,VLOOKUP(H561,[1]Priv_Workers!$B$2:$BD$55,39,FALSE),D561=3,VLOOKUP(H561,[1]Priv_Workers!$B$2:$BD$55,40,FALSE),D561=4,VLOOKUP(H561,[1]Priv_Workers!$B$2:$BD$55,41,FALSE),D561=5,VLOOKUP(H561,[1]Priv_Workers!$B$2:$BD$55,42,FALSE),D561=6,VLOOKUP(H561,[1]Priv_Workers!$B$2:$BD$55,43,FALSE),D561=7,VLOOKUP(H561,[1]Priv_Workers!$B$2:$BD$55,43,FALSE),D561=8,VLOOKUP(H561,[1]Priv_Workers!$B$2:$BD$55,44,FALSE),D561=9,VLOOKUP(H561,[1]Priv_Workers!$B$2:$BD$55,45,FALSE),D561=10,VLOOKUP(H561,[1]Priv_Workers!$B$2:$BD$55,46,FALSE),D561=11,VLOOKUP(H561,[1]Priv_Workers!$B$2:$BD$55,47,FALSE),D561=12,VLOOKUP(H561,[1]Priv_Workers!$B$2:$BD$55,48)),C561=2018,_xlfn.IFS(D561=1,VLOOKUP(H561,[1]Priv_Workers!$B$2:$BD$55,49,FALSE),D561=2,VLOOKUP(H561,[1]Priv_Workers!$B$2:$BD$55,50,FALSE),D561=3,VLOOKUP(H561,[1]Priv_Workers!$B$2:$BD$55,51,FALSE),D561=4,VLOOKUP(H561,[1]Priv_Workers!$B$2:$BD$55,52,FALSE),D561=5,VLOOKUP(H561,[1]Priv_Workers!$B$2:$BD$55,53,FALSE),D561=6,VLOOKUP(H561,[1]Priv_Workers!$B$2:$BD$55,54)))</f>
        <v>3092870</v>
      </c>
      <c r="X561" s="3">
        <f t="shared" si="67"/>
        <v>8.593959655594965E-4</v>
      </c>
      <c r="Y561" s="2">
        <f>_xlfn.IFS(C561=2014, _xlfn.IFS(E561=1, VLOOKUP(H561, [1]Wage_Info!$B$2:$AH$55, 2, FALSE), E561=2, VLOOKUP(H561, [1]Wage_Info!$B$2:$AH$55, 3, FALSE), E561=3, VLOOKUP(H561, [1]Wage_Info!$B$2:$AH$55, 4, FALSE), E561=4, VLOOKUP(H561, [1]Wage_Info!$B$2:$AH$55, 5, FALSE)), C561=2015, _xlfn.IFS(E561=1, VLOOKUP(H561, [1]Wage_Info!$B$2:$AH$55, 6, FALSE), E561=2, VLOOKUP(H561, [1]Wage_Info!$B$2:$AH$55, 7, FALSE), E561=3, VLOOKUP(H561, [1]Wage_Info!$B$2:$AH$55, 8, FALSE), E561=4, VLOOKUP(H561, [1]Wage_Info!$B$2:$AH$55, 9, FALSE)), C561=2016, _xlfn.IFS(E561=1, VLOOKUP(H561, [1]Wage_Info!$B$2:$AH$55, 10, FALSE), E561=2, VLOOKUP(H561, [1]Wage_Info!$B$2:$AH$55, 11, FALSE), E561=3, VLOOKUP(H561, [1]Wage_Info!$B$2:$AH$55, 12, FALSE), E561=4, VLOOKUP(H561, [1]Wage_Info!$B$2:$AH$55, 13, FALSE)), C561=2017, _xlfn.IFS(E561=1, VLOOKUP(H561, [1]Wage_Info!$B$2:$AH$55, 14, FALSE), E561=2, VLOOKUP(H561, [1]Wage_Info!$B$2:$AH$55, 15, FALSE), E561=3, VLOOKUP(H561, [1]Wage_Info!$B$2:$AH$55, 16, FALSE), E561=4, VLOOKUP(H561, [1]Wage_Info!$B$2:$AH$55, 17, FALSE)), C561 = 2018, _xlfn.IFS(E561=1, VLOOKUP(H561, [1]Wage_Info!$B$2:$AH$55, 18, FALSE), E561=3, VLOOKUP(H561, [1]Wage_Info!$B$2:$AH$55, 19, FALSE)))</f>
        <v>32317483</v>
      </c>
      <c r="Z561" s="2">
        <f>_xlfn.IFS(C561=2014, _xlfn.IFS(E561=1, VLOOKUP(H561, [1]Wage_Info!$B$2:$AL$55, 20, FALSE), E561=2, VLOOKUP(H561, [1]Wage_Info!$B$2:$AL$55, 21, FALSE), E561=3, VLOOKUP(H561, [1]Wage_Info!$B$2:$AL$55, 22, FALSE), E561=4, VLOOKUP(H561, [1]Wage_Info!$B$2:$AL$55, 23, FALSE)), C561=2015, _xlfn.IFS(E561=1, VLOOKUP(H561, [1]Wage_Info!$B$2:$AL$55, 24, FALSE), E561=2, VLOOKUP(H561, [1]Wage_Info!$B$2:$AL$55, 25, FALSE), E561=3, VLOOKUP(H561, [1]Wage_Info!$B$2:$AL$55, 26, FALSE), E561=4, VLOOKUP(H561, [1]Wage_Info!$B$2:$AL$55, 27, FALSE)), C561=2016, _xlfn.IFS(E561=1, VLOOKUP(H561, [1]Wage_Info!$B$2:$AL$55, 28, FALSE), E561=2, VLOOKUP(H561, [1]Wage_Info!$B$2:$AL$55, 29, FALSE), E561=3, VLOOKUP(H561, [1]Wage_Info!$B$2:$AL$55, 30, FALSE), E561=4, VLOOKUP(H561, [1]Wage_Info!$B$2:$AL$55, 31, FALSE)), C561=2017, _xlfn.IFS(E561=1, VLOOKUP(H561, [1]Wage_Info!$B$2:$AL$55, 32, FALSE), E561=2, VLOOKUP(H561, [1]Wage_Info!$B$2:$AL$55, 33, FALSE), E561=3, VLOOKUP(H561, [1]Wage_Info!$B$2:$AL$55, 34, FALSE), E561=4, VLOOKUP(H561, [1]Wage_Info!$B$2:$AL$55, 35, FALSE)), C561 = 2018, _xlfn.IFS(E561=1, VLOOKUP(H561, [1]Wage_Info!$B$2:$AL$55, 36, FALSE), E561=2, VLOOKUP(H561, [1]Wage_Info!$B$2:$AL$55, 37, FALSE)))</f>
        <v>55059746364</v>
      </c>
      <c r="AA561" s="4">
        <f t="shared" si="68"/>
        <v>5.8695299441354322E-4</v>
      </c>
      <c r="AB561">
        <f>[1]Key!C561</f>
        <v>1</v>
      </c>
      <c r="AC561">
        <f t="shared" si="69"/>
        <v>0</v>
      </c>
      <c r="AD561">
        <f t="shared" si="70"/>
        <v>0</v>
      </c>
      <c r="AE561">
        <f t="shared" si="71"/>
        <v>0</v>
      </c>
      <c r="AF561">
        <f>[1]Key!D561</f>
        <v>0</v>
      </c>
    </row>
    <row r="562" spans="1:32" x14ac:dyDescent="0.3">
      <c r="A562">
        <v>561</v>
      </c>
      <c r="B562">
        <v>105</v>
      </c>
      <c r="C562">
        <v>2018</v>
      </c>
      <c r="D562">
        <v>2</v>
      </c>
      <c r="E562">
        <f t="shared" si="64"/>
        <v>1</v>
      </c>
      <c r="F562">
        <v>2018</v>
      </c>
      <c r="G562" t="s">
        <v>65</v>
      </c>
      <c r="H562" s="1">
        <f>VALUE(IF(G562="foreign",53,SUBSTITUTE(G562,G562,VLOOKUP(G562,[1]Key!$G$2:$H$55,2,))))</f>
        <v>11</v>
      </c>
      <c r="I562" t="s">
        <v>97</v>
      </c>
      <c r="J562">
        <f>VALUE(_xlfn.IFS(I562="foreign",53,I562="fictional",54, I562="unspecified", 55, NOT(OR(I562="foreign",I562="fictional")),SUBSTITUTE(I562,I562,VLOOKUP(I562,[1]Key!$G$2:$H$55,2,))))</f>
        <v>54</v>
      </c>
      <c r="K562">
        <f t="shared" si="65"/>
        <v>0</v>
      </c>
      <c r="L562">
        <f>VLOOKUP(H562, [1]Key!$H$2:$K$54, 2)</f>
        <v>5</v>
      </c>
      <c r="M562">
        <f>VLOOKUP(J562, [1]Key!$H$2:$K$54, 2)</f>
        <v>0</v>
      </c>
      <c r="N562">
        <f>VLOOKUP("*"&amp;G562&amp;"*",[1]Key!$N$2:$O$6,2,FALSE)</f>
        <v>3</v>
      </c>
      <c r="O562">
        <f>VLOOKUP("*"&amp;G562&amp;"*",[1]Key!$R$2:$S$11,2,FALSE)</f>
        <v>7</v>
      </c>
      <c r="P562">
        <v>2297</v>
      </c>
      <c r="Q562" s="2">
        <v>5500000</v>
      </c>
      <c r="R562" t="s">
        <v>49</v>
      </c>
      <c r="S562">
        <f>VLOOKUP(R562, [1]Key!$U$2:$V$31, 2, FALSE)</f>
        <v>7</v>
      </c>
      <c r="T562">
        <f t="shared" si="66"/>
        <v>1</v>
      </c>
      <c r="U562">
        <f>_xlfn.IFS(C562=2018, VLOOKUP(H562, '[1]State Pop'!$B$2:$G$55,6),C562=2017, VLOOKUP(H562, '[1]State Pop'!$B$2:$F$55,5),C562=2016, VLOOKUP(H562, '[1]State Pop'!$B$2:$F$55,4), C562=2015, VLOOKUP(H562, '[1]State Pop'!$B$2:$F$55,3), C562=2014, VLOOKUP(H562, '[1]State Pop'!$B$2:$F$55,2))</f>
        <v>10519475</v>
      </c>
      <c r="V562">
        <f>_xlfn.IFS(C562=2014,_xlfn.IFS(D562=1,VLOOKUP(H562,[1]Film_Workers!$B$2:$BD$55,2,FALSE),D562=2,VLOOKUP(H562,[1]Film_Workers!$B$2:$BD$55,3,FALSE),D562=3,VLOOKUP(H562,[1]Film_Workers!$B$2:$BD$55,4,FALSE),D562=4,VLOOKUP(H562,[1]Film_Workers!$B$2:$BD$55,5,FALSE),D562=5,VLOOKUP(H562,[1]Film_Workers!$B$2:$BD$55,6,FALSE),D562=6,VLOOKUP(H562,[1]Film_Workers!$B$2:$BD$55,7,FALSE),D562=7,VLOOKUP(H562,[1]Film_Workers!$B$2:$BD$55,8,FALSE),D562=8,VLOOKUP(H562,[1]Film_Workers!$B$2:$BD$55,9,FALSE),D562=9,VLOOKUP(H562,[1]Film_Workers!$B$2:$BD$55,10,FALSE),D562=10,VLOOKUP(H562,[1]Film_Workers!$B$2:$BD$55,11,FALSE),D562=11,VLOOKUP(H562,[1]Film_Workers!$B$2:$BD$55,12,FALSE),D562=12,VLOOKUP(H562,[1]Film_Workers!$B$2:$BD$55,13,FALSE)),C562=2015,_xlfn.IFS(D562=1,VLOOKUP(H562,[1]Film_Workers!$B$2:$BD$55,14,FALSE),D562=2,VLOOKUP(H562,[1]Film_Workers!$B$2:$BD$55,15,FALSE),D562=3,VLOOKUP(H562,[1]Film_Workers!$B$2:$BD$55,16,FALSE),D562=4,VLOOKUP(H562,[1]Film_Workers!$B$2:$BD$55,17,FALSE),D562=5,VLOOKUP(H562,[1]Film_Workers!$B$2:$BD$55,18,FALSE),D562=6,VLOOKUP(H562,[1]Film_Workers!$B$2:$BD$55,19,FALSE),D562=7,VLOOKUP(H562,[1]Film_Workers!$B$2:$BD$55,20,FALSE),D562=8,VLOOKUP(H562,[1]Film_Workers!$B$2:$BD$55,21,FALSE),D562=9,VLOOKUP(H562,[1]Film_Workers!$B$2:$BD$55,22,FALSE),D562=10,VLOOKUP(H562,[1]Film_Workers!$B$2:$BD$55,23,FALSE),D562=11,VLOOKUP(H562,[1]Film_Workers!$B$2:$BD$55,24,FALSE),D562=12,VLOOKUP(H562,[1]Film_Workers!$B$2:$BD$55,25,FALSE)),C562=2016,_xlfn.IFS(D562=1,VLOOKUP(H562,[1]Film_Workers!$B$2:$BD$55,26,FALSE),D562=2,VLOOKUP(H562,[1]Film_Workers!$B$2:$BD$55,27,FALSE),D562=3,VLOOKUP(H562,[1]Film_Workers!$B$2:$BD$55,28,FALSE),D562=4,VLOOKUP(H562,[1]Film_Workers!$B$2:$BD$55,29,FALSE),D562=5,VLOOKUP(H562,[1]Film_Workers!$B$2:$BD$55,30,FALSE),D562=6,VLOOKUP(H562,[1]Film_Workers!$B$2:$BD$55,31,FALSE),D562=7,VLOOKUP(H562,[1]Film_Workers!$B$2:$BD$55,32,FALSE),D562=8,VLOOKUP(H562,[1]Film_Workers!$B$2:$BD$55,33,FALSE),D562=9,VLOOKUP(H562,[1]Film_Workers!$B$2:$BD$55,34,FALSE),D562=10,VLOOKUP(H562,[1]Film_Workers!$B$2:$BD$55,35,FALSE),D562=11,VLOOKUP(H562,[1]Film_Workers!$B$2:$BD$55,36,FALSE),D562=12,VLOOKUP(H562,[1]Film_Workers!$B$2:$BD$55,37,FALSE)),C562=2017,_xlfn.IFS(D562=1,VLOOKUP(H562,[1]Film_Workers!$B$2:$BD$55,38,FALSE),D562=2,VLOOKUP(H562,[1]Film_Workers!$B$2:$BD$55,39,FALSE),D562=3,VLOOKUP(H562,[1]Film_Workers!$B$2:$BD$55,40,FALSE),D562=4,VLOOKUP(H562,[1]Film_Workers!$B$2:$BD$55,41,FALSE),D562=5,VLOOKUP(H562,[1]Film_Workers!$B$2:$BD$55,42,FALSE),D562=6,VLOOKUP(H562,[1]Film_Workers!$B$2:$BD$55,43,FALSE),D562=7,VLOOKUP(H562,[1]Film_Workers!$B$2:$BD$55,43,FALSE),D562=8,VLOOKUP(H562,[1]Film_Workers!$B$2:$BD$55,44,FALSE),D562=9,VLOOKUP(H562,[1]Film_Workers!$B$2:$BD$55,45,FALSE),D562=10,VLOOKUP(H562,[1]Film_Workers!$B$2:$BD$55,46,FALSE),D562=11,VLOOKUP(H562,[1]Film_Workers!$B$2:$BD$55,47,FALSE),D562=12,VLOOKUP(H562,[1]Film_Workers!$B$2:$BD$55,48)),C562=2018,_xlfn.IFS(D562=1,VLOOKUP(H562,[1]Film_Workers!$B$2:$BD$55,49,FALSE),D562=2,VLOOKUP(H562,[1]Film_Workers!$B$2:$BD$55,50,FALSE),D562=3,VLOOKUP(H562,[1]Film_Workers!$B$2:$BD$55,51,FALSE),D562=4,VLOOKUP(H562,[1]Film_Workers!$B$2:$BD$55,52,FALSE),D562=5,VLOOKUP(H562,[1]Film_Workers!$B$2:$BD$55,53,FALSE),D562=6,VLOOKUP(H562,[1]Film_Workers!$B$2:$BD$55,54)))</f>
        <v>13782</v>
      </c>
      <c r="W562">
        <f>_xlfn.IFS(C562=2014,_xlfn.IFS(D562=1,VLOOKUP(H562,[1]Priv_Workers!$B$2:$BD$55,2,FALSE),D562=2,VLOOKUP(H562,[1]Priv_Workers!$B$2:$BD$55,3,FALSE),D562=3,VLOOKUP(H562,[1]Priv_Workers!$B$2:$BD$55,4,FALSE),D562=4,VLOOKUP(H562,[1]Priv_Workers!$B$2:$BD$55,5,FALSE),D562=5,VLOOKUP(H562,[1]Priv_Workers!$B$2:$BD$55,6,FALSE),D562=6,VLOOKUP(H562,[1]Priv_Workers!$B$2:$BD$55,7,FALSE),D562=7,VLOOKUP(H562,[1]Priv_Workers!$B$2:$BD$55,8,FALSE),D562=8,VLOOKUP(H562,[1]Priv_Workers!$B$2:$BD$55,9,FALSE),D562=9,VLOOKUP(H562,[1]Priv_Workers!$B$2:$BD$55,10,FALSE),D562=10,VLOOKUP(H562,[1]Priv_Workers!$B$2:$BD$55,11,FALSE),D562=11,VLOOKUP(H562,[1]Priv_Workers!$B$2:$BD$55,12,FALSE),D562=12,VLOOKUP(H562,[1]Priv_Workers!$B$2:$BD$55,13,FALSE)),C562=2015,_xlfn.IFS(D562=1,VLOOKUP(H562,[1]Priv_Workers!$B$2:$BD$55,14,FALSE),D562=2,VLOOKUP(H562,[1]Priv_Workers!$B$2:$BD$55,15,FALSE),D562=3,VLOOKUP(H562,[1]Priv_Workers!$B$2:$BD$55,16,FALSE),D562=4,VLOOKUP(H562,[1]Priv_Workers!$B$2:$BD$55,17,FALSE),D562=5,VLOOKUP(H562,[1]Priv_Workers!$B$2:$BD$55,18,FALSE),D562=6,VLOOKUP(H562,[1]Priv_Workers!$B$2:$BD$55,19,FALSE),D562=7,VLOOKUP(H562,[1]Priv_Workers!$B$2:$BD$55,20,FALSE),D562=8,VLOOKUP(H562,[1]Priv_Workers!$B$2:$BD$55,21,FALSE),D562=9,VLOOKUP(H562,[1]Priv_Workers!$B$2:$BD$55,22,FALSE),D562=10,VLOOKUP(H562,[1]Priv_Workers!$B$2:$BD$55,23,FALSE),D562=11,VLOOKUP(H562,[1]Priv_Workers!$B$2:$BD$55,24,FALSE),D562=12,VLOOKUP(H562,[1]Priv_Workers!$B$2:$BD$55,25,FALSE)),C562=2016,_xlfn.IFS(D562=1,VLOOKUP(H562,[1]Priv_Workers!$B$2:$BD$55,26,FALSE),D562=2,VLOOKUP(H562,[1]Priv_Workers!$B$2:$BD$55,27,FALSE),D562=3,VLOOKUP(H562,[1]Priv_Workers!$B$2:$BD$55,28,FALSE),D562=4,VLOOKUP(H562,[1]Priv_Workers!$B$2:$BD$55,29,FALSE),D562=5,VLOOKUP(H562,[1]Priv_Workers!$B$2:$BD$55,30,FALSE),D562=6,VLOOKUP(H562,[1]Priv_Workers!$B$2:$BD$55,31,FALSE),D562=7,VLOOKUP(H562,[1]Priv_Workers!$B$2:$BD$55,32,FALSE),D562=8,VLOOKUP(H562,[1]Priv_Workers!$B$2:$BD$55,33,FALSE),D562=9,VLOOKUP(H562,[1]Priv_Workers!$B$2:$BD$55,34,FALSE),D562=10,VLOOKUP(H562,[1]Priv_Workers!$B$2:$BD$55,35,FALSE),D562=11,VLOOKUP(H562,[1]Priv_Workers!$B$2:$BD$55,36,FALSE),D562=12,VLOOKUP(H562,[1]Priv_Workers!$B$2:$BD$55,37,FALSE)),C562=2017,_xlfn.IFS(D562=1,VLOOKUP(H562,[1]Priv_Workers!$B$2:$BD$55,38,FALSE),D562=2,VLOOKUP(H562,[1]Priv_Workers!$B$2:$BD$55,39,FALSE),D562=3,VLOOKUP(H562,[1]Priv_Workers!$B$2:$BD$55,40,FALSE),D562=4,VLOOKUP(H562,[1]Priv_Workers!$B$2:$BD$55,41,FALSE),D562=5,VLOOKUP(H562,[1]Priv_Workers!$B$2:$BD$55,42,FALSE),D562=6,VLOOKUP(H562,[1]Priv_Workers!$B$2:$BD$55,43,FALSE),D562=7,VLOOKUP(H562,[1]Priv_Workers!$B$2:$BD$55,43,FALSE),D562=8,VLOOKUP(H562,[1]Priv_Workers!$B$2:$BD$55,44,FALSE),D562=9,VLOOKUP(H562,[1]Priv_Workers!$B$2:$BD$55,45,FALSE),D562=10,VLOOKUP(H562,[1]Priv_Workers!$B$2:$BD$55,46,FALSE),D562=11,VLOOKUP(H562,[1]Priv_Workers!$B$2:$BD$55,47,FALSE),D562=12,VLOOKUP(H562,[1]Priv_Workers!$B$2:$BD$55,48)),C562=2018,_xlfn.IFS(D562=1,VLOOKUP(H562,[1]Priv_Workers!$B$2:$BD$55,49,FALSE),D562=2,VLOOKUP(H562,[1]Priv_Workers!$B$2:$BD$55,50,FALSE),D562=3,VLOOKUP(H562,[1]Priv_Workers!$B$2:$BD$55,51,FALSE),D562=4,VLOOKUP(H562,[1]Priv_Workers!$B$2:$BD$55,52,FALSE),D562=5,VLOOKUP(H562,[1]Priv_Workers!$B$2:$BD$55,53,FALSE),D562=6,VLOOKUP(H562,[1]Priv_Workers!$B$2:$BD$55,54)))</f>
        <v>3686274</v>
      </c>
      <c r="X562" s="3">
        <f t="shared" si="67"/>
        <v>3.7387345596122264E-3</v>
      </c>
      <c r="Y562" s="2">
        <f>_xlfn.IFS(C562=2014, _xlfn.IFS(E562=1, VLOOKUP(H562, [1]Wage_Info!$B$2:$AH$55, 2, FALSE), E562=2, VLOOKUP(H562, [1]Wage_Info!$B$2:$AH$55, 3, FALSE), E562=3, VLOOKUP(H562, [1]Wage_Info!$B$2:$AH$55, 4, FALSE), E562=4, VLOOKUP(H562, [1]Wage_Info!$B$2:$AH$55, 5, FALSE)), C562=2015, _xlfn.IFS(E562=1, VLOOKUP(H562, [1]Wage_Info!$B$2:$AH$55, 6, FALSE), E562=2, VLOOKUP(H562, [1]Wage_Info!$B$2:$AH$55, 7, FALSE), E562=3, VLOOKUP(H562, [1]Wage_Info!$B$2:$AH$55, 8, FALSE), E562=4, VLOOKUP(H562, [1]Wage_Info!$B$2:$AH$55, 9, FALSE)), C562=2016, _xlfn.IFS(E562=1, VLOOKUP(H562, [1]Wage_Info!$B$2:$AH$55, 10, FALSE), E562=2, VLOOKUP(H562, [1]Wage_Info!$B$2:$AH$55, 11, FALSE), E562=3, VLOOKUP(H562, [1]Wage_Info!$B$2:$AH$55, 12, FALSE), E562=4, VLOOKUP(H562, [1]Wage_Info!$B$2:$AH$55, 13, FALSE)), C562=2017, _xlfn.IFS(E562=1, VLOOKUP(H562, [1]Wage_Info!$B$2:$AH$55, 14, FALSE), E562=2, VLOOKUP(H562, [1]Wage_Info!$B$2:$AH$55, 15, FALSE), E562=3, VLOOKUP(H562, [1]Wage_Info!$B$2:$AH$55, 16, FALSE), E562=4, VLOOKUP(H562, [1]Wage_Info!$B$2:$AH$55, 17, FALSE)), C562 = 2018, _xlfn.IFS(E562=1, VLOOKUP(H562, [1]Wage_Info!$B$2:$AH$55, 18, FALSE), E562=3, VLOOKUP(H562, [1]Wage_Info!$B$2:$AH$55, 19, FALSE)))</f>
        <v>191811638</v>
      </c>
      <c r="Z562" s="2">
        <f>_xlfn.IFS(C562=2014, _xlfn.IFS(E562=1, VLOOKUP(H562, [1]Wage_Info!$B$2:$AL$55, 20, FALSE), E562=2, VLOOKUP(H562, [1]Wage_Info!$B$2:$AL$55, 21, FALSE), E562=3, VLOOKUP(H562, [1]Wage_Info!$B$2:$AL$55, 22, FALSE), E562=4, VLOOKUP(H562, [1]Wage_Info!$B$2:$AL$55, 23, FALSE)), C562=2015, _xlfn.IFS(E562=1, VLOOKUP(H562, [1]Wage_Info!$B$2:$AL$55, 24, FALSE), E562=2, VLOOKUP(H562, [1]Wage_Info!$B$2:$AL$55, 25, FALSE), E562=3, VLOOKUP(H562, [1]Wage_Info!$B$2:$AL$55, 26, FALSE), E562=4, VLOOKUP(H562, [1]Wage_Info!$B$2:$AL$55, 27, FALSE)), C562=2016, _xlfn.IFS(E562=1, VLOOKUP(H562, [1]Wage_Info!$B$2:$AL$55, 28, FALSE), E562=2, VLOOKUP(H562, [1]Wage_Info!$B$2:$AL$55, 29, FALSE), E562=3, VLOOKUP(H562, [1]Wage_Info!$B$2:$AL$55, 30, FALSE), E562=4, VLOOKUP(H562, [1]Wage_Info!$B$2:$AL$55, 31, FALSE)), C562=2017, _xlfn.IFS(E562=1, VLOOKUP(H562, [1]Wage_Info!$B$2:$AL$55, 32, FALSE), E562=2, VLOOKUP(H562, [1]Wage_Info!$B$2:$AL$55, 33, FALSE), E562=3, VLOOKUP(H562, [1]Wage_Info!$B$2:$AL$55, 34, FALSE), E562=4, VLOOKUP(H562, [1]Wage_Info!$B$2:$AL$55, 35, FALSE)), C562 = 2018, _xlfn.IFS(E562=1, VLOOKUP(H562, [1]Wage_Info!$B$2:$AL$55, 36, FALSE), E562=2, VLOOKUP(H562, [1]Wage_Info!$B$2:$AL$55, 37, FALSE)))</f>
        <v>54208765933</v>
      </c>
      <c r="AA562" s="4">
        <f t="shared" si="68"/>
        <v>3.538387836333924E-3</v>
      </c>
      <c r="AB562">
        <f>[1]Key!C562</f>
        <v>1</v>
      </c>
      <c r="AC562">
        <f t="shared" si="69"/>
        <v>0</v>
      </c>
      <c r="AD562">
        <f t="shared" si="70"/>
        <v>0</v>
      </c>
      <c r="AE562">
        <f t="shared" si="71"/>
        <v>0</v>
      </c>
      <c r="AF562">
        <f>[1]Key!D562</f>
        <v>0</v>
      </c>
    </row>
    <row r="563" spans="1:32" x14ac:dyDescent="0.3">
      <c r="A563">
        <v>562</v>
      </c>
      <c r="B563">
        <v>106</v>
      </c>
      <c r="C563">
        <v>2018</v>
      </c>
      <c r="D563">
        <v>1</v>
      </c>
      <c r="E563">
        <f t="shared" si="64"/>
        <v>1</v>
      </c>
      <c r="F563">
        <v>2018</v>
      </c>
      <c r="G563" t="s">
        <v>65</v>
      </c>
      <c r="H563" s="1">
        <f>VALUE(IF(G563="foreign",53,SUBSTITUTE(G563,G563,VLOOKUP(G563,[1]Key!$G$2:$H$55,2,))))</f>
        <v>11</v>
      </c>
      <c r="I563" t="s">
        <v>65</v>
      </c>
      <c r="J563">
        <f>VALUE(_xlfn.IFS(I563="foreign",53,I563="fictional",54, I563="unspecified", 55, NOT(OR(I563="foreign",I563="fictional")),SUBSTITUTE(I563,I563,VLOOKUP(I563,[1]Key!$G$2:$H$55,2,))))</f>
        <v>11</v>
      </c>
      <c r="K563">
        <f t="shared" si="65"/>
        <v>1</v>
      </c>
      <c r="L563">
        <f>VLOOKUP(H563, [1]Key!$H$2:$K$54, 2)</f>
        <v>5</v>
      </c>
      <c r="M563">
        <f>VLOOKUP(J563, [1]Key!$H$2:$K$54, 2)</f>
        <v>5</v>
      </c>
      <c r="N563">
        <f>VLOOKUP("*"&amp;G563&amp;"*",[1]Key!$N$2:$O$6,2,FALSE)</f>
        <v>3</v>
      </c>
      <c r="O563">
        <f>VLOOKUP("*"&amp;G563&amp;"*",[1]Key!$R$2:$S$11,2,FALSE)</f>
        <v>7</v>
      </c>
      <c r="P563">
        <v>2220</v>
      </c>
      <c r="Q563" s="2">
        <v>29000000</v>
      </c>
      <c r="R563" t="s">
        <v>61</v>
      </c>
      <c r="S563">
        <f>VLOOKUP(R563, [1]Key!$U$2:$V$31, 2, FALSE)</f>
        <v>6</v>
      </c>
      <c r="T563">
        <f t="shared" si="66"/>
        <v>0</v>
      </c>
      <c r="U563">
        <f>_xlfn.IFS(C563=2018, VLOOKUP(H563, '[1]State Pop'!$B$2:$G$55,6),C563=2017, VLOOKUP(H563, '[1]State Pop'!$B$2:$F$55,5),C563=2016, VLOOKUP(H563, '[1]State Pop'!$B$2:$F$55,4), C563=2015, VLOOKUP(H563, '[1]State Pop'!$B$2:$F$55,3), C563=2014, VLOOKUP(H563, '[1]State Pop'!$B$2:$F$55,2))</f>
        <v>10519475</v>
      </c>
      <c r="V563">
        <f>_xlfn.IFS(C563=2014,_xlfn.IFS(D563=1,VLOOKUP(H563,[1]Film_Workers!$B$2:$BD$55,2,FALSE),D563=2,VLOOKUP(H563,[1]Film_Workers!$B$2:$BD$55,3,FALSE),D563=3,VLOOKUP(H563,[1]Film_Workers!$B$2:$BD$55,4,FALSE),D563=4,VLOOKUP(H563,[1]Film_Workers!$B$2:$BD$55,5,FALSE),D563=5,VLOOKUP(H563,[1]Film_Workers!$B$2:$BD$55,6,FALSE),D563=6,VLOOKUP(H563,[1]Film_Workers!$B$2:$BD$55,7,FALSE),D563=7,VLOOKUP(H563,[1]Film_Workers!$B$2:$BD$55,8,FALSE),D563=8,VLOOKUP(H563,[1]Film_Workers!$B$2:$BD$55,9,FALSE),D563=9,VLOOKUP(H563,[1]Film_Workers!$B$2:$BD$55,10,FALSE),D563=10,VLOOKUP(H563,[1]Film_Workers!$B$2:$BD$55,11,FALSE),D563=11,VLOOKUP(H563,[1]Film_Workers!$B$2:$BD$55,12,FALSE),D563=12,VLOOKUP(H563,[1]Film_Workers!$B$2:$BD$55,13,FALSE)),C563=2015,_xlfn.IFS(D563=1,VLOOKUP(H563,[1]Film_Workers!$B$2:$BD$55,14,FALSE),D563=2,VLOOKUP(H563,[1]Film_Workers!$B$2:$BD$55,15,FALSE),D563=3,VLOOKUP(H563,[1]Film_Workers!$B$2:$BD$55,16,FALSE),D563=4,VLOOKUP(H563,[1]Film_Workers!$B$2:$BD$55,17,FALSE),D563=5,VLOOKUP(H563,[1]Film_Workers!$B$2:$BD$55,18,FALSE),D563=6,VLOOKUP(H563,[1]Film_Workers!$B$2:$BD$55,19,FALSE),D563=7,VLOOKUP(H563,[1]Film_Workers!$B$2:$BD$55,20,FALSE),D563=8,VLOOKUP(H563,[1]Film_Workers!$B$2:$BD$55,21,FALSE),D563=9,VLOOKUP(H563,[1]Film_Workers!$B$2:$BD$55,22,FALSE),D563=10,VLOOKUP(H563,[1]Film_Workers!$B$2:$BD$55,23,FALSE),D563=11,VLOOKUP(H563,[1]Film_Workers!$B$2:$BD$55,24,FALSE),D563=12,VLOOKUP(H563,[1]Film_Workers!$B$2:$BD$55,25,FALSE)),C563=2016,_xlfn.IFS(D563=1,VLOOKUP(H563,[1]Film_Workers!$B$2:$BD$55,26,FALSE),D563=2,VLOOKUP(H563,[1]Film_Workers!$B$2:$BD$55,27,FALSE),D563=3,VLOOKUP(H563,[1]Film_Workers!$B$2:$BD$55,28,FALSE),D563=4,VLOOKUP(H563,[1]Film_Workers!$B$2:$BD$55,29,FALSE),D563=5,VLOOKUP(H563,[1]Film_Workers!$B$2:$BD$55,30,FALSE),D563=6,VLOOKUP(H563,[1]Film_Workers!$B$2:$BD$55,31,FALSE),D563=7,VLOOKUP(H563,[1]Film_Workers!$B$2:$BD$55,32,FALSE),D563=8,VLOOKUP(H563,[1]Film_Workers!$B$2:$BD$55,33,FALSE),D563=9,VLOOKUP(H563,[1]Film_Workers!$B$2:$BD$55,34,FALSE),D563=10,VLOOKUP(H563,[1]Film_Workers!$B$2:$BD$55,35,FALSE),D563=11,VLOOKUP(H563,[1]Film_Workers!$B$2:$BD$55,36,FALSE),D563=12,VLOOKUP(H563,[1]Film_Workers!$B$2:$BD$55,37,FALSE)),C563=2017,_xlfn.IFS(D563=1,VLOOKUP(H563,[1]Film_Workers!$B$2:$BD$55,38,FALSE),D563=2,VLOOKUP(H563,[1]Film_Workers!$B$2:$BD$55,39,FALSE),D563=3,VLOOKUP(H563,[1]Film_Workers!$B$2:$BD$55,40,FALSE),D563=4,VLOOKUP(H563,[1]Film_Workers!$B$2:$BD$55,41,FALSE),D563=5,VLOOKUP(H563,[1]Film_Workers!$B$2:$BD$55,42,FALSE),D563=6,VLOOKUP(H563,[1]Film_Workers!$B$2:$BD$55,43,FALSE),D563=7,VLOOKUP(H563,[1]Film_Workers!$B$2:$BD$55,43,FALSE),D563=8,VLOOKUP(H563,[1]Film_Workers!$B$2:$BD$55,44,FALSE),D563=9,VLOOKUP(H563,[1]Film_Workers!$B$2:$BD$55,45,FALSE),D563=10,VLOOKUP(H563,[1]Film_Workers!$B$2:$BD$55,46,FALSE),D563=11,VLOOKUP(H563,[1]Film_Workers!$B$2:$BD$55,47,FALSE),D563=12,VLOOKUP(H563,[1]Film_Workers!$B$2:$BD$55,48)),C563=2018,_xlfn.IFS(D563=1,VLOOKUP(H563,[1]Film_Workers!$B$2:$BD$55,49,FALSE),D563=2,VLOOKUP(H563,[1]Film_Workers!$B$2:$BD$55,50,FALSE),D563=3,VLOOKUP(H563,[1]Film_Workers!$B$2:$BD$55,51,FALSE),D563=4,VLOOKUP(H563,[1]Film_Workers!$B$2:$BD$55,52,FALSE),D563=5,VLOOKUP(H563,[1]Film_Workers!$B$2:$BD$55,53,FALSE),D563=6,VLOOKUP(H563,[1]Film_Workers!$B$2:$BD$55,54)))</f>
        <v>16842</v>
      </c>
      <c r="W563">
        <f>_xlfn.IFS(C563=2014,_xlfn.IFS(D563=1,VLOOKUP(H563,[1]Priv_Workers!$B$2:$BD$55,2,FALSE),D563=2,VLOOKUP(H563,[1]Priv_Workers!$B$2:$BD$55,3,FALSE),D563=3,VLOOKUP(H563,[1]Priv_Workers!$B$2:$BD$55,4,FALSE),D563=4,VLOOKUP(H563,[1]Priv_Workers!$B$2:$BD$55,5,FALSE),D563=5,VLOOKUP(H563,[1]Priv_Workers!$B$2:$BD$55,6,FALSE),D563=6,VLOOKUP(H563,[1]Priv_Workers!$B$2:$BD$55,7,FALSE),D563=7,VLOOKUP(H563,[1]Priv_Workers!$B$2:$BD$55,8,FALSE),D563=8,VLOOKUP(H563,[1]Priv_Workers!$B$2:$BD$55,9,FALSE),D563=9,VLOOKUP(H563,[1]Priv_Workers!$B$2:$BD$55,10,FALSE),D563=10,VLOOKUP(H563,[1]Priv_Workers!$B$2:$BD$55,11,FALSE),D563=11,VLOOKUP(H563,[1]Priv_Workers!$B$2:$BD$55,12,FALSE),D563=12,VLOOKUP(H563,[1]Priv_Workers!$B$2:$BD$55,13,FALSE)),C563=2015,_xlfn.IFS(D563=1,VLOOKUP(H563,[1]Priv_Workers!$B$2:$BD$55,14,FALSE),D563=2,VLOOKUP(H563,[1]Priv_Workers!$B$2:$BD$55,15,FALSE),D563=3,VLOOKUP(H563,[1]Priv_Workers!$B$2:$BD$55,16,FALSE),D563=4,VLOOKUP(H563,[1]Priv_Workers!$B$2:$BD$55,17,FALSE),D563=5,VLOOKUP(H563,[1]Priv_Workers!$B$2:$BD$55,18,FALSE),D563=6,VLOOKUP(H563,[1]Priv_Workers!$B$2:$BD$55,19,FALSE),D563=7,VLOOKUP(H563,[1]Priv_Workers!$B$2:$BD$55,20,FALSE),D563=8,VLOOKUP(H563,[1]Priv_Workers!$B$2:$BD$55,21,FALSE),D563=9,VLOOKUP(H563,[1]Priv_Workers!$B$2:$BD$55,22,FALSE),D563=10,VLOOKUP(H563,[1]Priv_Workers!$B$2:$BD$55,23,FALSE),D563=11,VLOOKUP(H563,[1]Priv_Workers!$B$2:$BD$55,24,FALSE),D563=12,VLOOKUP(H563,[1]Priv_Workers!$B$2:$BD$55,25,FALSE)),C563=2016,_xlfn.IFS(D563=1,VLOOKUP(H563,[1]Priv_Workers!$B$2:$BD$55,26,FALSE),D563=2,VLOOKUP(H563,[1]Priv_Workers!$B$2:$BD$55,27,FALSE),D563=3,VLOOKUP(H563,[1]Priv_Workers!$B$2:$BD$55,28,FALSE),D563=4,VLOOKUP(H563,[1]Priv_Workers!$B$2:$BD$55,29,FALSE),D563=5,VLOOKUP(H563,[1]Priv_Workers!$B$2:$BD$55,30,FALSE),D563=6,VLOOKUP(H563,[1]Priv_Workers!$B$2:$BD$55,31,FALSE),D563=7,VLOOKUP(H563,[1]Priv_Workers!$B$2:$BD$55,32,FALSE),D563=8,VLOOKUP(H563,[1]Priv_Workers!$B$2:$BD$55,33,FALSE),D563=9,VLOOKUP(H563,[1]Priv_Workers!$B$2:$BD$55,34,FALSE),D563=10,VLOOKUP(H563,[1]Priv_Workers!$B$2:$BD$55,35,FALSE),D563=11,VLOOKUP(H563,[1]Priv_Workers!$B$2:$BD$55,36,FALSE),D563=12,VLOOKUP(H563,[1]Priv_Workers!$B$2:$BD$55,37,FALSE)),C563=2017,_xlfn.IFS(D563=1,VLOOKUP(H563,[1]Priv_Workers!$B$2:$BD$55,38,FALSE),D563=2,VLOOKUP(H563,[1]Priv_Workers!$B$2:$BD$55,39,FALSE),D563=3,VLOOKUP(H563,[1]Priv_Workers!$B$2:$BD$55,40,FALSE),D563=4,VLOOKUP(H563,[1]Priv_Workers!$B$2:$BD$55,41,FALSE),D563=5,VLOOKUP(H563,[1]Priv_Workers!$B$2:$BD$55,42,FALSE),D563=6,VLOOKUP(H563,[1]Priv_Workers!$B$2:$BD$55,43,FALSE),D563=7,VLOOKUP(H563,[1]Priv_Workers!$B$2:$BD$55,43,FALSE),D563=8,VLOOKUP(H563,[1]Priv_Workers!$B$2:$BD$55,44,FALSE),D563=9,VLOOKUP(H563,[1]Priv_Workers!$B$2:$BD$55,45,FALSE),D563=10,VLOOKUP(H563,[1]Priv_Workers!$B$2:$BD$55,46,FALSE),D563=11,VLOOKUP(H563,[1]Priv_Workers!$B$2:$BD$55,47,FALSE),D563=12,VLOOKUP(H563,[1]Priv_Workers!$B$2:$BD$55,48)),C563=2018,_xlfn.IFS(D563=1,VLOOKUP(H563,[1]Priv_Workers!$B$2:$BD$55,49,FALSE),D563=2,VLOOKUP(H563,[1]Priv_Workers!$B$2:$BD$55,50,FALSE),D563=3,VLOOKUP(H563,[1]Priv_Workers!$B$2:$BD$55,51,FALSE),D563=4,VLOOKUP(H563,[1]Priv_Workers!$B$2:$BD$55,52,FALSE),D563=5,VLOOKUP(H563,[1]Priv_Workers!$B$2:$BD$55,53,FALSE),D563=6,VLOOKUP(H563,[1]Priv_Workers!$B$2:$BD$55,54)))</f>
        <v>3768941</v>
      </c>
      <c r="X563" s="3">
        <f t="shared" si="67"/>
        <v>4.4686292515589924E-3</v>
      </c>
      <c r="Y563" s="2">
        <f>_xlfn.IFS(C563=2014, _xlfn.IFS(E563=1, VLOOKUP(H563, [1]Wage_Info!$B$2:$AH$55, 2, FALSE), E563=2, VLOOKUP(H563, [1]Wage_Info!$B$2:$AH$55, 3, FALSE), E563=3, VLOOKUP(H563, [1]Wage_Info!$B$2:$AH$55, 4, FALSE), E563=4, VLOOKUP(H563, [1]Wage_Info!$B$2:$AH$55, 5, FALSE)), C563=2015, _xlfn.IFS(E563=1, VLOOKUP(H563, [1]Wage_Info!$B$2:$AH$55, 6, FALSE), E563=2, VLOOKUP(H563, [1]Wage_Info!$B$2:$AH$55, 7, FALSE), E563=3, VLOOKUP(H563, [1]Wage_Info!$B$2:$AH$55, 8, FALSE), E563=4, VLOOKUP(H563, [1]Wage_Info!$B$2:$AH$55, 9, FALSE)), C563=2016, _xlfn.IFS(E563=1, VLOOKUP(H563, [1]Wage_Info!$B$2:$AH$55, 10, FALSE), E563=2, VLOOKUP(H563, [1]Wage_Info!$B$2:$AH$55, 11, FALSE), E563=3, VLOOKUP(H563, [1]Wage_Info!$B$2:$AH$55, 12, FALSE), E563=4, VLOOKUP(H563, [1]Wage_Info!$B$2:$AH$55, 13, FALSE)), C563=2017, _xlfn.IFS(E563=1, VLOOKUP(H563, [1]Wage_Info!$B$2:$AH$55, 14, FALSE), E563=2, VLOOKUP(H563, [1]Wage_Info!$B$2:$AH$55, 15, FALSE), E563=3, VLOOKUP(H563, [1]Wage_Info!$B$2:$AH$55, 16, FALSE), E563=4, VLOOKUP(H563, [1]Wage_Info!$B$2:$AH$55, 17, FALSE)), C563 = 2018, _xlfn.IFS(E563=1, VLOOKUP(H563, [1]Wage_Info!$B$2:$AH$55, 18, FALSE), E563=3, VLOOKUP(H563, [1]Wage_Info!$B$2:$AH$55, 19, FALSE)))</f>
        <v>191811638</v>
      </c>
      <c r="Z563" s="2">
        <f>_xlfn.IFS(C563=2014, _xlfn.IFS(E563=1, VLOOKUP(H563, [1]Wage_Info!$B$2:$AL$55, 20, FALSE), E563=2, VLOOKUP(H563, [1]Wage_Info!$B$2:$AL$55, 21, FALSE), E563=3, VLOOKUP(H563, [1]Wage_Info!$B$2:$AL$55, 22, FALSE), E563=4, VLOOKUP(H563, [1]Wage_Info!$B$2:$AL$55, 23, FALSE)), C563=2015, _xlfn.IFS(E563=1, VLOOKUP(H563, [1]Wage_Info!$B$2:$AL$55, 24, FALSE), E563=2, VLOOKUP(H563, [1]Wage_Info!$B$2:$AL$55, 25, FALSE), E563=3, VLOOKUP(H563, [1]Wage_Info!$B$2:$AL$55, 26, FALSE), E563=4, VLOOKUP(H563, [1]Wage_Info!$B$2:$AL$55, 27, FALSE)), C563=2016, _xlfn.IFS(E563=1, VLOOKUP(H563, [1]Wage_Info!$B$2:$AL$55, 28, FALSE), E563=2, VLOOKUP(H563, [1]Wage_Info!$B$2:$AL$55, 29, FALSE), E563=3, VLOOKUP(H563, [1]Wage_Info!$B$2:$AL$55, 30, FALSE), E563=4, VLOOKUP(H563, [1]Wage_Info!$B$2:$AL$55, 31, FALSE)), C563=2017, _xlfn.IFS(E563=1, VLOOKUP(H563, [1]Wage_Info!$B$2:$AL$55, 32, FALSE), E563=2, VLOOKUP(H563, [1]Wage_Info!$B$2:$AL$55, 33, FALSE), E563=3, VLOOKUP(H563, [1]Wage_Info!$B$2:$AL$55, 34, FALSE), E563=4, VLOOKUP(H563, [1]Wage_Info!$B$2:$AL$55, 35, FALSE)), C563 = 2018, _xlfn.IFS(E563=1, VLOOKUP(H563, [1]Wage_Info!$B$2:$AL$55, 36, FALSE), E563=2, VLOOKUP(H563, [1]Wage_Info!$B$2:$AL$55, 37, FALSE)))</f>
        <v>54208765933</v>
      </c>
      <c r="AA563" s="4">
        <f t="shared" si="68"/>
        <v>3.538387836333924E-3</v>
      </c>
      <c r="AB563">
        <f>[1]Key!C563</f>
        <v>1</v>
      </c>
      <c r="AC563">
        <f t="shared" si="69"/>
        <v>0</v>
      </c>
      <c r="AD563">
        <f t="shared" si="70"/>
        <v>0</v>
      </c>
      <c r="AE563">
        <f t="shared" si="71"/>
        <v>0</v>
      </c>
      <c r="AF563">
        <f>[1]Key!D563</f>
        <v>0</v>
      </c>
    </row>
    <row r="564" spans="1:32" x14ac:dyDescent="0.3">
      <c r="A564">
        <v>563</v>
      </c>
      <c r="B564">
        <v>107</v>
      </c>
      <c r="C564">
        <v>2015</v>
      </c>
      <c r="D564">
        <v>10</v>
      </c>
      <c r="E564">
        <f t="shared" si="64"/>
        <v>4</v>
      </c>
      <c r="F564">
        <v>2018</v>
      </c>
      <c r="G564" t="s">
        <v>32</v>
      </c>
      <c r="H564" s="1">
        <f>VALUE(IF(G564="foreign",53,SUBSTITUTE(G564,G564,VLOOKUP(G564,[1]Key!$G$2:$H$55,2,))))</f>
        <v>53</v>
      </c>
      <c r="I564" t="s">
        <v>89</v>
      </c>
      <c r="J564">
        <f>VALUE(_xlfn.IFS(I564="foreign",53,I564="fictional",54, I564="unspecified", 55, NOT(OR(I564="foreign",I564="fictional")),SUBSTITUTE(I564,I564,VLOOKUP(I564,[1]Key!$G$2:$H$55,2,))))</f>
        <v>48</v>
      </c>
      <c r="K564">
        <f t="shared" si="65"/>
        <v>0</v>
      </c>
      <c r="L564">
        <f>VLOOKUP(H564, [1]Key!$H$2:$K$54, 2)</f>
        <v>0</v>
      </c>
      <c r="M564">
        <f>VLOOKUP(J564, [1]Key!$H$2:$K$54, 2)</f>
        <v>2</v>
      </c>
      <c r="N564">
        <f>VLOOKUP("*"&amp;G564&amp;"*",[1]Key!$N$2:$O$6,2,FALSE)</f>
        <v>0</v>
      </c>
      <c r="O564">
        <f>VLOOKUP("*"&amp;G564&amp;"*",[1]Key!$R$2:$S$11,2,FALSE)</f>
        <v>0</v>
      </c>
      <c r="P564">
        <v>2173</v>
      </c>
      <c r="Q564" s="2">
        <v>2800000</v>
      </c>
      <c r="R564" t="s">
        <v>144</v>
      </c>
      <c r="S564">
        <f>VLOOKUP(R564, [1]Key!$U$2:$V$31, 2, FALSE)</f>
        <v>30</v>
      </c>
      <c r="T564">
        <f t="shared" si="66"/>
        <v>1</v>
      </c>
      <c r="U564">
        <f>_xlfn.IFS(C564=2018, VLOOKUP(H564, '[1]State Pop'!$B$2:$G$55,6),C564=2017, VLOOKUP(H564, '[1]State Pop'!$B$2:$F$55,5),C564=2016, VLOOKUP(H564, '[1]State Pop'!$B$2:$F$55,4), C564=2015, VLOOKUP(H564, '[1]State Pop'!$B$2:$F$55,3), C564=2014, VLOOKUP(H564, '[1]State Pop'!$B$2:$F$55,2))</f>
        <v>0</v>
      </c>
      <c r="V564">
        <f>_xlfn.IFS(C564=2014,_xlfn.IFS(D564=1,VLOOKUP(H564,[1]Film_Workers!$B$2:$BD$55,2,FALSE),D564=2,VLOOKUP(H564,[1]Film_Workers!$B$2:$BD$55,3,FALSE),D564=3,VLOOKUP(H564,[1]Film_Workers!$B$2:$BD$55,4,FALSE),D564=4,VLOOKUP(H564,[1]Film_Workers!$B$2:$BD$55,5,FALSE),D564=5,VLOOKUP(H564,[1]Film_Workers!$B$2:$BD$55,6,FALSE),D564=6,VLOOKUP(H564,[1]Film_Workers!$B$2:$BD$55,7,FALSE),D564=7,VLOOKUP(H564,[1]Film_Workers!$B$2:$BD$55,8,FALSE),D564=8,VLOOKUP(H564,[1]Film_Workers!$B$2:$BD$55,9,FALSE),D564=9,VLOOKUP(H564,[1]Film_Workers!$B$2:$BD$55,10,FALSE),D564=10,VLOOKUP(H564,[1]Film_Workers!$B$2:$BD$55,11,FALSE),D564=11,VLOOKUP(H564,[1]Film_Workers!$B$2:$BD$55,12,FALSE),D564=12,VLOOKUP(H564,[1]Film_Workers!$B$2:$BD$55,13,FALSE)),C564=2015,_xlfn.IFS(D564=1,VLOOKUP(H564,[1]Film_Workers!$B$2:$BD$55,14,FALSE),D564=2,VLOOKUP(H564,[1]Film_Workers!$B$2:$BD$55,15,FALSE),D564=3,VLOOKUP(H564,[1]Film_Workers!$B$2:$BD$55,16,FALSE),D564=4,VLOOKUP(H564,[1]Film_Workers!$B$2:$BD$55,17,FALSE),D564=5,VLOOKUP(H564,[1]Film_Workers!$B$2:$BD$55,18,FALSE),D564=6,VLOOKUP(H564,[1]Film_Workers!$B$2:$BD$55,19,FALSE),D564=7,VLOOKUP(H564,[1]Film_Workers!$B$2:$BD$55,20,FALSE),D564=8,VLOOKUP(H564,[1]Film_Workers!$B$2:$BD$55,21,FALSE),D564=9,VLOOKUP(H564,[1]Film_Workers!$B$2:$BD$55,22,FALSE),D564=10,VLOOKUP(H564,[1]Film_Workers!$B$2:$BD$55,23,FALSE),D564=11,VLOOKUP(H564,[1]Film_Workers!$B$2:$BD$55,24,FALSE),D564=12,VLOOKUP(H564,[1]Film_Workers!$B$2:$BD$55,25,FALSE)),C564=2016,_xlfn.IFS(D564=1,VLOOKUP(H564,[1]Film_Workers!$B$2:$BD$55,26,FALSE),D564=2,VLOOKUP(H564,[1]Film_Workers!$B$2:$BD$55,27,FALSE),D564=3,VLOOKUP(H564,[1]Film_Workers!$B$2:$BD$55,28,FALSE),D564=4,VLOOKUP(H564,[1]Film_Workers!$B$2:$BD$55,29,FALSE),D564=5,VLOOKUP(H564,[1]Film_Workers!$B$2:$BD$55,30,FALSE),D564=6,VLOOKUP(H564,[1]Film_Workers!$B$2:$BD$55,31,FALSE),D564=7,VLOOKUP(H564,[1]Film_Workers!$B$2:$BD$55,32,FALSE),D564=8,VLOOKUP(H564,[1]Film_Workers!$B$2:$BD$55,33,FALSE),D564=9,VLOOKUP(H564,[1]Film_Workers!$B$2:$BD$55,34,FALSE),D564=10,VLOOKUP(H564,[1]Film_Workers!$B$2:$BD$55,35,FALSE),D564=11,VLOOKUP(H564,[1]Film_Workers!$B$2:$BD$55,36,FALSE),D564=12,VLOOKUP(H564,[1]Film_Workers!$B$2:$BD$55,37,FALSE)),C564=2017,_xlfn.IFS(D564=1,VLOOKUP(H564,[1]Film_Workers!$B$2:$BD$55,38,FALSE),D564=2,VLOOKUP(H564,[1]Film_Workers!$B$2:$BD$55,39,FALSE),D564=3,VLOOKUP(H564,[1]Film_Workers!$B$2:$BD$55,40,FALSE),D564=4,VLOOKUP(H564,[1]Film_Workers!$B$2:$BD$55,41,FALSE),D564=5,VLOOKUP(H564,[1]Film_Workers!$B$2:$BD$55,42,FALSE),D564=6,VLOOKUP(H564,[1]Film_Workers!$B$2:$BD$55,43,FALSE),D564=7,VLOOKUP(H564,[1]Film_Workers!$B$2:$BD$55,43,FALSE),D564=8,VLOOKUP(H564,[1]Film_Workers!$B$2:$BD$55,44,FALSE),D564=9,VLOOKUP(H564,[1]Film_Workers!$B$2:$BD$55,45,FALSE),D564=10,VLOOKUP(H564,[1]Film_Workers!$B$2:$BD$55,46,FALSE),D564=11,VLOOKUP(H564,[1]Film_Workers!$B$2:$BD$55,47,FALSE),D564=12,VLOOKUP(H564,[1]Film_Workers!$B$2:$BD$55,48)),C564=2018,_xlfn.IFS(D564=1,VLOOKUP(H564,[1]Film_Workers!$B$2:$BD$55,49,FALSE),D564=2,VLOOKUP(H564,[1]Film_Workers!$B$2:$BD$55,50,FALSE),D564=3,VLOOKUP(H564,[1]Film_Workers!$B$2:$BD$55,51,FALSE),D564=4,VLOOKUP(H564,[1]Film_Workers!$B$2:$BD$55,52,FALSE),D564=5,VLOOKUP(H564,[1]Film_Workers!$B$2:$BD$55,53,FALSE),D564=6,VLOOKUP(H564,[1]Film_Workers!$B$2:$BD$55,54)))</f>
        <v>0</v>
      </c>
      <c r="W564">
        <f>_xlfn.IFS(C564=2014,_xlfn.IFS(D564=1,VLOOKUP(H564,[1]Priv_Workers!$B$2:$BD$55,2,FALSE),D564=2,VLOOKUP(H564,[1]Priv_Workers!$B$2:$BD$55,3,FALSE),D564=3,VLOOKUP(H564,[1]Priv_Workers!$B$2:$BD$55,4,FALSE),D564=4,VLOOKUP(H564,[1]Priv_Workers!$B$2:$BD$55,5,FALSE),D564=5,VLOOKUP(H564,[1]Priv_Workers!$B$2:$BD$55,6,FALSE),D564=6,VLOOKUP(H564,[1]Priv_Workers!$B$2:$BD$55,7,FALSE),D564=7,VLOOKUP(H564,[1]Priv_Workers!$B$2:$BD$55,8,FALSE),D564=8,VLOOKUP(H564,[1]Priv_Workers!$B$2:$BD$55,9,FALSE),D564=9,VLOOKUP(H564,[1]Priv_Workers!$B$2:$BD$55,10,FALSE),D564=10,VLOOKUP(H564,[1]Priv_Workers!$B$2:$BD$55,11,FALSE),D564=11,VLOOKUP(H564,[1]Priv_Workers!$B$2:$BD$55,12,FALSE),D564=12,VLOOKUP(H564,[1]Priv_Workers!$B$2:$BD$55,13,FALSE)),C564=2015,_xlfn.IFS(D564=1,VLOOKUP(H564,[1]Priv_Workers!$B$2:$BD$55,14,FALSE),D564=2,VLOOKUP(H564,[1]Priv_Workers!$B$2:$BD$55,15,FALSE),D564=3,VLOOKUP(H564,[1]Priv_Workers!$B$2:$BD$55,16,FALSE),D564=4,VLOOKUP(H564,[1]Priv_Workers!$B$2:$BD$55,17,FALSE),D564=5,VLOOKUP(H564,[1]Priv_Workers!$B$2:$BD$55,18,FALSE),D564=6,VLOOKUP(H564,[1]Priv_Workers!$B$2:$BD$55,19,FALSE),D564=7,VLOOKUP(H564,[1]Priv_Workers!$B$2:$BD$55,20,FALSE),D564=8,VLOOKUP(H564,[1]Priv_Workers!$B$2:$BD$55,21,FALSE),D564=9,VLOOKUP(H564,[1]Priv_Workers!$B$2:$BD$55,22,FALSE),D564=10,VLOOKUP(H564,[1]Priv_Workers!$B$2:$BD$55,23,FALSE),D564=11,VLOOKUP(H564,[1]Priv_Workers!$B$2:$BD$55,24,FALSE),D564=12,VLOOKUP(H564,[1]Priv_Workers!$B$2:$BD$55,25,FALSE)),C564=2016,_xlfn.IFS(D564=1,VLOOKUP(H564,[1]Priv_Workers!$B$2:$BD$55,26,FALSE),D564=2,VLOOKUP(H564,[1]Priv_Workers!$B$2:$BD$55,27,FALSE),D564=3,VLOOKUP(H564,[1]Priv_Workers!$B$2:$BD$55,28,FALSE),D564=4,VLOOKUP(H564,[1]Priv_Workers!$B$2:$BD$55,29,FALSE),D564=5,VLOOKUP(H564,[1]Priv_Workers!$B$2:$BD$55,30,FALSE),D564=6,VLOOKUP(H564,[1]Priv_Workers!$B$2:$BD$55,31,FALSE),D564=7,VLOOKUP(H564,[1]Priv_Workers!$B$2:$BD$55,32,FALSE),D564=8,VLOOKUP(H564,[1]Priv_Workers!$B$2:$BD$55,33,FALSE),D564=9,VLOOKUP(H564,[1]Priv_Workers!$B$2:$BD$55,34,FALSE),D564=10,VLOOKUP(H564,[1]Priv_Workers!$B$2:$BD$55,35,FALSE),D564=11,VLOOKUP(H564,[1]Priv_Workers!$B$2:$BD$55,36,FALSE),D564=12,VLOOKUP(H564,[1]Priv_Workers!$B$2:$BD$55,37,FALSE)),C564=2017,_xlfn.IFS(D564=1,VLOOKUP(H564,[1]Priv_Workers!$B$2:$BD$55,38,FALSE),D564=2,VLOOKUP(H564,[1]Priv_Workers!$B$2:$BD$55,39,FALSE),D564=3,VLOOKUP(H564,[1]Priv_Workers!$B$2:$BD$55,40,FALSE),D564=4,VLOOKUP(H564,[1]Priv_Workers!$B$2:$BD$55,41,FALSE),D564=5,VLOOKUP(H564,[1]Priv_Workers!$B$2:$BD$55,42,FALSE),D564=6,VLOOKUP(H564,[1]Priv_Workers!$B$2:$BD$55,43,FALSE),D564=7,VLOOKUP(H564,[1]Priv_Workers!$B$2:$BD$55,43,FALSE),D564=8,VLOOKUP(H564,[1]Priv_Workers!$B$2:$BD$55,44,FALSE),D564=9,VLOOKUP(H564,[1]Priv_Workers!$B$2:$BD$55,45,FALSE),D564=10,VLOOKUP(H564,[1]Priv_Workers!$B$2:$BD$55,46,FALSE),D564=11,VLOOKUP(H564,[1]Priv_Workers!$B$2:$BD$55,47,FALSE),D564=12,VLOOKUP(H564,[1]Priv_Workers!$B$2:$BD$55,48)),C564=2018,_xlfn.IFS(D564=1,VLOOKUP(H564,[1]Priv_Workers!$B$2:$BD$55,49,FALSE),D564=2,VLOOKUP(H564,[1]Priv_Workers!$B$2:$BD$55,50,FALSE),D564=3,VLOOKUP(H564,[1]Priv_Workers!$B$2:$BD$55,51,FALSE),D564=4,VLOOKUP(H564,[1]Priv_Workers!$B$2:$BD$55,52,FALSE),D564=5,VLOOKUP(H564,[1]Priv_Workers!$B$2:$BD$55,53,FALSE),D564=6,VLOOKUP(H564,[1]Priv_Workers!$B$2:$BD$55,54)))</f>
        <v>0</v>
      </c>
      <c r="X564" s="3" t="e">
        <f t="shared" si="67"/>
        <v>#DIV/0!</v>
      </c>
      <c r="Y564" s="2">
        <f>_xlfn.IFS(C564=2014, _xlfn.IFS(E564=1, VLOOKUP(H564, [1]Wage_Info!$B$2:$AH$55, 2, FALSE), E564=2, VLOOKUP(H564, [1]Wage_Info!$B$2:$AH$55, 3, FALSE), E564=3, VLOOKUP(H564, [1]Wage_Info!$B$2:$AH$55, 4, FALSE), E564=4, VLOOKUP(H564, [1]Wage_Info!$B$2:$AH$55, 5, FALSE)), C564=2015, _xlfn.IFS(E564=1, VLOOKUP(H564, [1]Wage_Info!$B$2:$AH$55, 6, FALSE), E564=2, VLOOKUP(H564, [1]Wage_Info!$B$2:$AH$55, 7, FALSE), E564=3, VLOOKUP(H564, [1]Wage_Info!$B$2:$AH$55, 8, FALSE), E564=4, VLOOKUP(H564, [1]Wage_Info!$B$2:$AH$55, 9, FALSE)), C564=2016, _xlfn.IFS(E564=1, VLOOKUP(H564, [1]Wage_Info!$B$2:$AH$55, 10, FALSE), E564=2, VLOOKUP(H564, [1]Wage_Info!$B$2:$AH$55, 11, FALSE), E564=3, VLOOKUP(H564, [1]Wage_Info!$B$2:$AH$55, 12, FALSE), E564=4, VLOOKUP(H564, [1]Wage_Info!$B$2:$AH$55, 13, FALSE)), C564=2017, _xlfn.IFS(E564=1, VLOOKUP(H564, [1]Wage_Info!$B$2:$AH$55, 14, FALSE), E564=2, VLOOKUP(H564, [1]Wage_Info!$B$2:$AH$55, 15, FALSE), E564=3, VLOOKUP(H564, [1]Wage_Info!$B$2:$AH$55, 16, FALSE), E564=4, VLOOKUP(H564, [1]Wage_Info!$B$2:$AH$55, 17, FALSE)), C564 = 2018, _xlfn.IFS(E564=1, VLOOKUP(H564, [1]Wage_Info!$B$2:$AH$55, 18, FALSE), E564=3, VLOOKUP(H564, [1]Wage_Info!$B$2:$AH$55, 19, FALSE)))</f>
        <v>0</v>
      </c>
      <c r="Z564" s="2">
        <f>_xlfn.IFS(C564=2014, _xlfn.IFS(E564=1, VLOOKUP(H564, [1]Wage_Info!$B$2:$AL$55, 20, FALSE), E564=2, VLOOKUP(H564, [1]Wage_Info!$B$2:$AL$55, 21, FALSE), E564=3, VLOOKUP(H564, [1]Wage_Info!$B$2:$AL$55, 22, FALSE), E564=4, VLOOKUP(H564, [1]Wage_Info!$B$2:$AL$55, 23, FALSE)), C564=2015, _xlfn.IFS(E564=1, VLOOKUP(H564, [1]Wage_Info!$B$2:$AL$55, 24, FALSE), E564=2, VLOOKUP(H564, [1]Wage_Info!$B$2:$AL$55, 25, FALSE), E564=3, VLOOKUP(H564, [1]Wage_Info!$B$2:$AL$55, 26, FALSE), E564=4, VLOOKUP(H564, [1]Wage_Info!$B$2:$AL$55, 27, FALSE)), C564=2016, _xlfn.IFS(E564=1, VLOOKUP(H564, [1]Wage_Info!$B$2:$AL$55, 28, FALSE), E564=2, VLOOKUP(H564, [1]Wage_Info!$B$2:$AL$55, 29, FALSE), E564=3, VLOOKUP(H564, [1]Wage_Info!$B$2:$AL$55, 30, FALSE), E564=4, VLOOKUP(H564, [1]Wage_Info!$B$2:$AL$55, 31, FALSE)), C564=2017, _xlfn.IFS(E564=1, VLOOKUP(H564, [1]Wage_Info!$B$2:$AL$55, 32, FALSE), E564=2, VLOOKUP(H564, [1]Wage_Info!$B$2:$AL$55, 33, FALSE), E564=3, VLOOKUP(H564, [1]Wage_Info!$B$2:$AL$55, 34, FALSE), E564=4, VLOOKUP(H564, [1]Wage_Info!$B$2:$AL$55, 35, FALSE)), C564 = 2018, _xlfn.IFS(E564=1, VLOOKUP(H564, [1]Wage_Info!$B$2:$AL$55, 36, FALSE), E564=2, VLOOKUP(H564, [1]Wage_Info!$B$2:$AL$55, 37, FALSE)))</f>
        <v>0</v>
      </c>
      <c r="AA564" s="4" t="e">
        <f t="shared" si="68"/>
        <v>#DIV/0!</v>
      </c>
      <c r="AB564">
        <f>[1]Key!C564</f>
        <v>1</v>
      </c>
      <c r="AC564">
        <f t="shared" si="69"/>
        <v>0</v>
      </c>
      <c r="AD564">
        <f t="shared" si="70"/>
        <v>0</v>
      </c>
      <c r="AE564">
        <f t="shared" si="71"/>
        <v>0</v>
      </c>
      <c r="AF564">
        <f>[1]Key!D564</f>
        <v>0</v>
      </c>
    </row>
    <row r="565" spans="1:32" x14ac:dyDescent="0.3">
      <c r="A565">
        <v>564</v>
      </c>
      <c r="B565">
        <v>108</v>
      </c>
      <c r="C565">
        <v>2016</v>
      </c>
      <c r="D565">
        <v>10</v>
      </c>
      <c r="E565">
        <f t="shared" si="64"/>
        <v>4</v>
      </c>
      <c r="F565">
        <v>2018</v>
      </c>
      <c r="G565" t="s">
        <v>32</v>
      </c>
      <c r="H565" s="1">
        <f>VALUE(IF(G565="foreign",53,SUBSTITUTE(G565,G565,VLOOKUP(G565,[1]Key!$G$2:$H$55,2,))))</f>
        <v>53</v>
      </c>
      <c r="I565" t="s">
        <v>117</v>
      </c>
      <c r="J565">
        <f>VALUE(_xlfn.IFS(I565="foreign",53,I565="fictional",54, I565="unspecified", 55, NOT(OR(I565="foreign",I565="fictional")),SUBSTITUTE(I565,I565,VLOOKUP(I565,[1]Key!$G$2:$H$55,2,))))</f>
        <v>23</v>
      </c>
      <c r="K565">
        <f t="shared" si="65"/>
        <v>0</v>
      </c>
      <c r="L565">
        <f>VLOOKUP(H565, [1]Key!$H$2:$K$54, 2)</f>
        <v>0</v>
      </c>
      <c r="M565">
        <f>VLOOKUP(J565, [1]Key!$H$2:$K$54, 2)</f>
        <v>0</v>
      </c>
      <c r="N565">
        <f>VLOOKUP("*"&amp;G565&amp;"*",[1]Key!$N$2:$O$6,2,FALSE)</f>
        <v>0</v>
      </c>
      <c r="O565">
        <f>VLOOKUP("*"&amp;G565&amp;"*",[1]Key!$R$2:$S$11,2,FALSE)</f>
        <v>0</v>
      </c>
      <c r="P565">
        <v>2141</v>
      </c>
      <c r="Q565" s="2">
        <v>30000000</v>
      </c>
      <c r="R565" t="s">
        <v>49</v>
      </c>
      <c r="S565">
        <f>VLOOKUP(R565, [1]Key!$U$2:$V$31, 2, FALSE)</f>
        <v>7</v>
      </c>
      <c r="T565">
        <f t="shared" si="66"/>
        <v>1</v>
      </c>
      <c r="U565">
        <f>_xlfn.IFS(C565=2018, VLOOKUP(H565, '[1]State Pop'!$B$2:$G$55,6),C565=2017, VLOOKUP(H565, '[1]State Pop'!$B$2:$F$55,5),C565=2016, VLOOKUP(H565, '[1]State Pop'!$B$2:$F$55,4), C565=2015, VLOOKUP(H565, '[1]State Pop'!$B$2:$F$55,3), C565=2014, VLOOKUP(H565, '[1]State Pop'!$B$2:$F$55,2))</f>
        <v>0</v>
      </c>
      <c r="V565">
        <f>_xlfn.IFS(C565=2014,_xlfn.IFS(D565=1,VLOOKUP(H565,[1]Film_Workers!$B$2:$BD$55,2,FALSE),D565=2,VLOOKUP(H565,[1]Film_Workers!$B$2:$BD$55,3,FALSE),D565=3,VLOOKUP(H565,[1]Film_Workers!$B$2:$BD$55,4,FALSE),D565=4,VLOOKUP(H565,[1]Film_Workers!$B$2:$BD$55,5,FALSE),D565=5,VLOOKUP(H565,[1]Film_Workers!$B$2:$BD$55,6,FALSE),D565=6,VLOOKUP(H565,[1]Film_Workers!$B$2:$BD$55,7,FALSE),D565=7,VLOOKUP(H565,[1]Film_Workers!$B$2:$BD$55,8,FALSE),D565=8,VLOOKUP(H565,[1]Film_Workers!$B$2:$BD$55,9,FALSE),D565=9,VLOOKUP(H565,[1]Film_Workers!$B$2:$BD$55,10,FALSE),D565=10,VLOOKUP(H565,[1]Film_Workers!$B$2:$BD$55,11,FALSE),D565=11,VLOOKUP(H565,[1]Film_Workers!$B$2:$BD$55,12,FALSE),D565=12,VLOOKUP(H565,[1]Film_Workers!$B$2:$BD$55,13,FALSE)),C565=2015,_xlfn.IFS(D565=1,VLOOKUP(H565,[1]Film_Workers!$B$2:$BD$55,14,FALSE),D565=2,VLOOKUP(H565,[1]Film_Workers!$B$2:$BD$55,15,FALSE),D565=3,VLOOKUP(H565,[1]Film_Workers!$B$2:$BD$55,16,FALSE),D565=4,VLOOKUP(H565,[1]Film_Workers!$B$2:$BD$55,17,FALSE),D565=5,VLOOKUP(H565,[1]Film_Workers!$B$2:$BD$55,18,FALSE),D565=6,VLOOKUP(H565,[1]Film_Workers!$B$2:$BD$55,19,FALSE),D565=7,VLOOKUP(H565,[1]Film_Workers!$B$2:$BD$55,20,FALSE),D565=8,VLOOKUP(H565,[1]Film_Workers!$B$2:$BD$55,21,FALSE),D565=9,VLOOKUP(H565,[1]Film_Workers!$B$2:$BD$55,22,FALSE),D565=10,VLOOKUP(H565,[1]Film_Workers!$B$2:$BD$55,23,FALSE),D565=11,VLOOKUP(H565,[1]Film_Workers!$B$2:$BD$55,24,FALSE),D565=12,VLOOKUP(H565,[1]Film_Workers!$B$2:$BD$55,25,FALSE)),C565=2016,_xlfn.IFS(D565=1,VLOOKUP(H565,[1]Film_Workers!$B$2:$BD$55,26,FALSE),D565=2,VLOOKUP(H565,[1]Film_Workers!$B$2:$BD$55,27,FALSE),D565=3,VLOOKUP(H565,[1]Film_Workers!$B$2:$BD$55,28,FALSE),D565=4,VLOOKUP(H565,[1]Film_Workers!$B$2:$BD$55,29,FALSE),D565=5,VLOOKUP(H565,[1]Film_Workers!$B$2:$BD$55,30,FALSE),D565=6,VLOOKUP(H565,[1]Film_Workers!$B$2:$BD$55,31,FALSE),D565=7,VLOOKUP(H565,[1]Film_Workers!$B$2:$BD$55,32,FALSE),D565=8,VLOOKUP(H565,[1]Film_Workers!$B$2:$BD$55,33,FALSE),D565=9,VLOOKUP(H565,[1]Film_Workers!$B$2:$BD$55,34,FALSE),D565=10,VLOOKUP(H565,[1]Film_Workers!$B$2:$BD$55,35,FALSE),D565=11,VLOOKUP(H565,[1]Film_Workers!$B$2:$BD$55,36,FALSE),D565=12,VLOOKUP(H565,[1]Film_Workers!$B$2:$BD$55,37,FALSE)),C565=2017,_xlfn.IFS(D565=1,VLOOKUP(H565,[1]Film_Workers!$B$2:$BD$55,38,FALSE),D565=2,VLOOKUP(H565,[1]Film_Workers!$B$2:$BD$55,39,FALSE),D565=3,VLOOKUP(H565,[1]Film_Workers!$B$2:$BD$55,40,FALSE),D565=4,VLOOKUP(H565,[1]Film_Workers!$B$2:$BD$55,41,FALSE),D565=5,VLOOKUP(H565,[1]Film_Workers!$B$2:$BD$55,42,FALSE),D565=6,VLOOKUP(H565,[1]Film_Workers!$B$2:$BD$55,43,FALSE),D565=7,VLOOKUP(H565,[1]Film_Workers!$B$2:$BD$55,43,FALSE),D565=8,VLOOKUP(H565,[1]Film_Workers!$B$2:$BD$55,44,FALSE),D565=9,VLOOKUP(H565,[1]Film_Workers!$B$2:$BD$55,45,FALSE),D565=10,VLOOKUP(H565,[1]Film_Workers!$B$2:$BD$55,46,FALSE),D565=11,VLOOKUP(H565,[1]Film_Workers!$B$2:$BD$55,47,FALSE),D565=12,VLOOKUP(H565,[1]Film_Workers!$B$2:$BD$55,48)),C565=2018,_xlfn.IFS(D565=1,VLOOKUP(H565,[1]Film_Workers!$B$2:$BD$55,49,FALSE),D565=2,VLOOKUP(H565,[1]Film_Workers!$B$2:$BD$55,50,FALSE),D565=3,VLOOKUP(H565,[1]Film_Workers!$B$2:$BD$55,51,FALSE),D565=4,VLOOKUP(H565,[1]Film_Workers!$B$2:$BD$55,52,FALSE),D565=5,VLOOKUP(H565,[1]Film_Workers!$B$2:$BD$55,53,FALSE),D565=6,VLOOKUP(H565,[1]Film_Workers!$B$2:$BD$55,54)))</f>
        <v>0</v>
      </c>
      <c r="W565">
        <f>_xlfn.IFS(C565=2014,_xlfn.IFS(D565=1,VLOOKUP(H565,[1]Priv_Workers!$B$2:$BD$55,2,FALSE),D565=2,VLOOKUP(H565,[1]Priv_Workers!$B$2:$BD$55,3,FALSE),D565=3,VLOOKUP(H565,[1]Priv_Workers!$B$2:$BD$55,4,FALSE),D565=4,VLOOKUP(H565,[1]Priv_Workers!$B$2:$BD$55,5,FALSE),D565=5,VLOOKUP(H565,[1]Priv_Workers!$B$2:$BD$55,6,FALSE),D565=6,VLOOKUP(H565,[1]Priv_Workers!$B$2:$BD$55,7,FALSE),D565=7,VLOOKUP(H565,[1]Priv_Workers!$B$2:$BD$55,8,FALSE),D565=8,VLOOKUP(H565,[1]Priv_Workers!$B$2:$BD$55,9,FALSE),D565=9,VLOOKUP(H565,[1]Priv_Workers!$B$2:$BD$55,10,FALSE),D565=10,VLOOKUP(H565,[1]Priv_Workers!$B$2:$BD$55,11,FALSE),D565=11,VLOOKUP(H565,[1]Priv_Workers!$B$2:$BD$55,12,FALSE),D565=12,VLOOKUP(H565,[1]Priv_Workers!$B$2:$BD$55,13,FALSE)),C565=2015,_xlfn.IFS(D565=1,VLOOKUP(H565,[1]Priv_Workers!$B$2:$BD$55,14,FALSE),D565=2,VLOOKUP(H565,[1]Priv_Workers!$B$2:$BD$55,15,FALSE),D565=3,VLOOKUP(H565,[1]Priv_Workers!$B$2:$BD$55,16,FALSE),D565=4,VLOOKUP(H565,[1]Priv_Workers!$B$2:$BD$55,17,FALSE),D565=5,VLOOKUP(H565,[1]Priv_Workers!$B$2:$BD$55,18,FALSE),D565=6,VLOOKUP(H565,[1]Priv_Workers!$B$2:$BD$55,19,FALSE),D565=7,VLOOKUP(H565,[1]Priv_Workers!$B$2:$BD$55,20,FALSE),D565=8,VLOOKUP(H565,[1]Priv_Workers!$B$2:$BD$55,21,FALSE),D565=9,VLOOKUP(H565,[1]Priv_Workers!$B$2:$BD$55,22,FALSE),D565=10,VLOOKUP(H565,[1]Priv_Workers!$B$2:$BD$55,23,FALSE),D565=11,VLOOKUP(H565,[1]Priv_Workers!$B$2:$BD$55,24,FALSE),D565=12,VLOOKUP(H565,[1]Priv_Workers!$B$2:$BD$55,25,FALSE)),C565=2016,_xlfn.IFS(D565=1,VLOOKUP(H565,[1]Priv_Workers!$B$2:$BD$55,26,FALSE),D565=2,VLOOKUP(H565,[1]Priv_Workers!$B$2:$BD$55,27,FALSE),D565=3,VLOOKUP(H565,[1]Priv_Workers!$B$2:$BD$55,28,FALSE),D565=4,VLOOKUP(H565,[1]Priv_Workers!$B$2:$BD$55,29,FALSE),D565=5,VLOOKUP(H565,[1]Priv_Workers!$B$2:$BD$55,30,FALSE),D565=6,VLOOKUP(H565,[1]Priv_Workers!$B$2:$BD$55,31,FALSE),D565=7,VLOOKUP(H565,[1]Priv_Workers!$B$2:$BD$55,32,FALSE),D565=8,VLOOKUP(H565,[1]Priv_Workers!$B$2:$BD$55,33,FALSE),D565=9,VLOOKUP(H565,[1]Priv_Workers!$B$2:$BD$55,34,FALSE),D565=10,VLOOKUP(H565,[1]Priv_Workers!$B$2:$BD$55,35,FALSE),D565=11,VLOOKUP(H565,[1]Priv_Workers!$B$2:$BD$55,36,FALSE),D565=12,VLOOKUP(H565,[1]Priv_Workers!$B$2:$BD$55,37,FALSE)),C565=2017,_xlfn.IFS(D565=1,VLOOKUP(H565,[1]Priv_Workers!$B$2:$BD$55,38,FALSE),D565=2,VLOOKUP(H565,[1]Priv_Workers!$B$2:$BD$55,39,FALSE),D565=3,VLOOKUP(H565,[1]Priv_Workers!$B$2:$BD$55,40,FALSE),D565=4,VLOOKUP(H565,[1]Priv_Workers!$B$2:$BD$55,41,FALSE),D565=5,VLOOKUP(H565,[1]Priv_Workers!$B$2:$BD$55,42,FALSE),D565=6,VLOOKUP(H565,[1]Priv_Workers!$B$2:$BD$55,43,FALSE),D565=7,VLOOKUP(H565,[1]Priv_Workers!$B$2:$BD$55,43,FALSE),D565=8,VLOOKUP(H565,[1]Priv_Workers!$B$2:$BD$55,44,FALSE),D565=9,VLOOKUP(H565,[1]Priv_Workers!$B$2:$BD$55,45,FALSE),D565=10,VLOOKUP(H565,[1]Priv_Workers!$B$2:$BD$55,46,FALSE),D565=11,VLOOKUP(H565,[1]Priv_Workers!$B$2:$BD$55,47,FALSE),D565=12,VLOOKUP(H565,[1]Priv_Workers!$B$2:$BD$55,48)),C565=2018,_xlfn.IFS(D565=1,VLOOKUP(H565,[1]Priv_Workers!$B$2:$BD$55,49,FALSE),D565=2,VLOOKUP(H565,[1]Priv_Workers!$B$2:$BD$55,50,FALSE),D565=3,VLOOKUP(H565,[1]Priv_Workers!$B$2:$BD$55,51,FALSE),D565=4,VLOOKUP(H565,[1]Priv_Workers!$B$2:$BD$55,52,FALSE),D565=5,VLOOKUP(H565,[1]Priv_Workers!$B$2:$BD$55,53,FALSE),D565=6,VLOOKUP(H565,[1]Priv_Workers!$B$2:$BD$55,54)))</f>
        <v>0</v>
      </c>
      <c r="X565" s="3" t="e">
        <f t="shared" si="67"/>
        <v>#DIV/0!</v>
      </c>
      <c r="Y565" s="2">
        <f>_xlfn.IFS(C565=2014, _xlfn.IFS(E565=1, VLOOKUP(H565, [1]Wage_Info!$B$2:$AH$55, 2, FALSE), E565=2, VLOOKUP(H565, [1]Wage_Info!$B$2:$AH$55, 3, FALSE), E565=3, VLOOKUP(H565, [1]Wage_Info!$B$2:$AH$55, 4, FALSE), E565=4, VLOOKUP(H565, [1]Wage_Info!$B$2:$AH$55, 5, FALSE)), C565=2015, _xlfn.IFS(E565=1, VLOOKUP(H565, [1]Wage_Info!$B$2:$AH$55, 6, FALSE), E565=2, VLOOKUP(H565, [1]Wage_Info!$B$2:$AH$55, 7, FALSE), E565=3, VLOOKUP(H565, [1]Wage_Info!$B$2:$AH$55, 8, FALSE), E565=4, VLOOKUP(H565, [1]Wage_Info!$B$2:$AH$55, 9, FALSE)), C565=2016, _xlfn.IFS(E565=1, VLOOKUP(H565, [1]Wage_Info!$B$2:$AH$55, 10, FALSE), E565=2, VLOOKUP(H565, [1]Wage_Info!$B$2:$AH$55, 11, FALSE), E565=3, VLOOKUP(H565, [1]Wage_Info!$B$2:$AH$55, 12, FALSE), E565=4, VLOOKUP(H565, [1]Wage_Info!$B$2:$AH$55, 13, FALSE)), C565=2017, _xlfn.IFS(E565=1, VLOOKUP(H565, [1]Wage_Info!$B$2:$AH$55, 14, FALSE), E565=2, VLOOKUP(H565, [1]Wage_Info!$B$2:$AH$55, 15, FALSE), E565=3, VLOOKUP(H565, [1]Wage_Info!$B$2:$AH$55, 16, FALSE), E565=4, VLOOKUP(H565, [1]Wage_Info!$B$2:$AH$55, 17, FALSE)), C565 = 2018, _xlfn.IFS(E565=1, VLOOKUP(H565, [1]Wage_Info!$B$2:$AH$55, 18, FALSE), E565=3, VLOOKUP(H565, [1]Wage_Info!$B$2:$AH$55, 19, FALSE)))</f>
        <v>0</v>
      </c>
      <c r="Z565" s="2">
        <f>_xlfn.IFS(C565=2014, _xlfn.IFS(E565=1, VLOOKUP(H565, [1]Wage_Info!$B$2:$AL$55, 20, FALSE), E565=2, VLOOKUP(H565, [1]Wage_Info!$B$2:$AL$55, 21, FALSE), E565=3, VLOOKUP(H565, [1]Wage_Info!$B$2:$AL$55, 22, FALSE), E565=4, VLOOKUP(H565, [1]Wage_Info!$B$2:$AL$55, 23, FALSE)), C565=2015, _xlfn.IFS(E565=1, VLOOKUP(H565, [1]Wage_Info!$B$2:$AL$55, 24, FALSE), E565=2, VLOOKUP(H565, [1]Wage_Info!$B$2:$AL$55, 25, FALSE), E565=3, VLOOKUP(H565, [1]Wage_Info!$B$2:$AL$55, 26, FALSE), E565=4, VLOOKUP(H565, [1]Wage_Info!$B$2:$AL$55, 27, FALSE)), C565=2016, _xlfn.IFS(E565=1, VLOOKUP(H565, [1]Wage_Info!$B$2:$AL$55, 28, FALSE), E565=2, VLOOKUP(H565, [1]Wage_Info!$B$2:$AL$55, 29, FALSE), E565=3, VLOOKUP(H565, [1]Wage_Info!$B$2:$AL$55, 30, FALSE), E565=4, VLOOKUP(H565, [1]Wage_Info!$B$2:$AL$55, 31, FALSE)), C565=2017, _xlfn.IFS(E565=1, VLOOKUP(H565, [1]Wage_Info!$B$2:$AL$55, 32, FALSE), E565=2, VLOOKUP(H565, [1]Wage_Info!$B$2:$AL$55, 33, FALSE), E565=3, VLOOKUP(H565, [1]Wage_Info!$B$2:$AL$55, 34, FALSE), E565=4, VLOOKUP(H565, [1]Wage_Info!$B$2:$AL$55, 35, FALSE)), C565 = 2018, _xlfn.IFS(E565=1, VLOOKUP(H565, [1]Wage_Info!$B$2:$AL$55, 36, FALSE), E565=2, VLOOKUP(H565, [1]Wage_Info!$B$2:$AL$55, 37, FALSE)))</f>
        <v>0</v>
      </c>
      <c r="AA565" s="4" t="e">
        <f t="shared" si="68"/>
        <v>#DIV/0!</v>
      </c>
      <c r="AB565">
        <f>[1]Key!C565</f>
        <v>1</v>
      </c>
      <c r="AC565">
        <f t="shared" si="69"/>
        <v>0</v>
      </c>
      <c r="AD565">
        <f t="shared" si="70"/>
        <v>0</v>
      </c>
      <c r="AE565">
        <f t="shared" si="71"/>
        <v>0</v>
      </c>
      <c r="AF565">
        <f>[1]Key!D565</f>
        <v>0</v>
      </c>
    </row>
    <row r="566" spans="1:32" x14ac:dyDescent="0.3">
      <c r="A566">
        <v>565</v>
      </c>
      <c r="B566">
        <v>109</v>
      </c>
      <c r="C566">
        <v>2015</v>
      </c>
      <c r="D566">
        <v>10</v>
      </c>
      <c r="E566">
        <f t="shared" si="64"/>
        <v>4</v>
      </c>
      <c r="F566">
        <v>2018</v>
      </c>
      <c r="G566" t="s">
        <v>72</v>
      </c>
      <c r="H566" s="1">
        <f>VALUE(IF(G566="foreign",53,SUBSTITUTE(G566,G566,VLOOKUP(G566,[1]Key!$G$2:$H$55,2,))))</f>
        <v>22</v>
      </c>
      <c r="I566" t="s">
        <v>151</v>
      </c>
      <c r="J566">
        <f>VALUE(_xlfn.IFS(I566="foreign",53,I566="fictional",54, I566="unspecified", 55, NOT(OR(I566="foreign",I566="fictional")),SUBSTITUTE(I566,I566,VLOOKUP(I566,[1]Key!$G$2:$H$55,2,))))</f>
        <v>46</v>
      </c>
      <c r="K566">
        <f t="shared" si="65"/>
        <v>0</v>
      </c>
      <c r="L566">
        <f>VLOOKUP(H566, [1]Key!$H$2:$K$54, 2)</f>
        <v>4</v>
      </c>
      <c r="M566">
        <f>VLOOKUP(J566, [1]Key!$H$2:$K$54, 2)</f>
        <v>0</v>
      </c>
      <c r="N566">
        <f>VLOOKUP("*"&amp;G566&amp;"*",[1]Key!$N$2:$O$6,2,FALSE)</f>
        <v>2</v>
      </c>
      <c r="O566">
        <f>VLOOKUP("*"&amp;G566&amp;"*",[1]Key!$R$2:$S$11,2,FALSE)</f>
        <v>5</v>
      </c>
      <c r="P566">
        <v>2125</v>
      </c>
      <c r="Q566" s="2">
        <v>13500000</v>
      </c>
      <c r="R566" t="s">
        <v>66</v>
      </c>
      <c r="S566">
        <f>VLOOKUP(R566, [1]Key!$U$2:$V$31, 2, FALSE)</f>
        <v>4</v>
      </c>
      <c r="T566">
        <f t="shared" si="66"/>
        <v>0</v>
      </c>
      <c r="U566">
        <f>_xlfn.IFS(C566=2018, VLOOKUP(H566, '[1]State Pop'!$B$2:$G$55,6),C566=2017, VLOOKUP(H566, '[1]State Pop'!$B$2:$F$55,5),C566=2016, VLOOKUP(H566, '[1]State Pop'!$B$2:$F$55,4), C566=2015, VLOOKUP(H566, '[1]State Pop'!$B$2:$F$55,3), C566=2014, VLOOKUP(H566, '[1]State Pop'!$B$2:$F$55,2))</f>
        <v>6794002</v>
      </c>
      <c r="V566">
        <f>_xlfn.IFS(C566=2014,_xlfn.IFS(D566=1,VLOOKUP(H566,[1]Film_Workers!$B$2:$BD$55,2,FALSE),D566=2,VLOOKUP(H566,[1]Film_Workers!$B$2:$BD$55,3,FALSE),D566=3,VLOOKUP(H566,[1]Film_Workers!$B$2:$BD$55,4,FALSE),D566=4,VLOOKUP(H566,[1]Film_Workers!$B$2:$BD$55,5,FALSE),D566=5,VLOOKUP(H566,[1]Film_Workers!$B$2:$BD$55,6,FALSE),D566=6,VLOOKUP(H566,[1]Film_Workers!$B$2:$BD$55,7,FALSE),D566=7,VLOOKUP(H566,[1]Film_Workers!$B$2:$BD$55,8,FALSE),D566=8,VLOOKUP(H566,[1]Film_Workers!$B$2:$BD$55,9,FALSE),D566=9,VLOOKUP(H566,[1]Film_Workers!$B$2:$BD$55,10,FALSE),D566=10,VLOOKUP(H566,[1]Film_Workers!$B$2:$BD$55,11,FALSE),D566=11,VLOOKUP(H566,[1]Film_Workers!$B$2:$BD$55,12,FALSE),D566=12,VLOOKUP(H566,[1]Film_Workers!$B$2:$BD$55,13,FALSE)),C566=2015,_xlfn.IFS(D566=1,VLOOKUP(H566,[1]Film_Workers!$B$2:$BD$55,14,FALSE),D566=2,VLOOKUP(H566,[1]Film_Workers!$B$2:$BD$55,15,FALSE),D566=3,VLOOKUP(H566,[1]Film_Workers!$B$2:$BD$55,16,FALSE),D566=4,VLOOKUP(H566,[1]Film_Workers!$B$2:$BD$55,17,FALSE),D566=5,VLOOKUP(H566,[1]Film_Workers!$B$2:$BD$55,18,FALSE),D566=6,VLOOKUP(H566,[1]Film_Workers!$B$2:$BD$55,19,FALSE),D566=7,VLOOKUP(H566,[1]Film_Workers!$B$2:$BD$55,20,FALSE),D566=8,VLOOKUP(H566,[1]Film_Workers!$B$2:$BD$55,21,FALSE),D566=9,VLOOKUP(H566,[1]Film_Workers!$B$2:$BD$55,22,FALSE),D566=10,VLOOKUP(H566,[1]Film_Workers!$B$2:$BD$55,23,FALSE),D566=11,VLOOKUP(H566,[1]Film_Workers!$B$2:$BD$55,24,FALSE),D566=12,VLOOKUP(H566,[1]Film_Workers!$B$2:$BD$55,25,FALSE)),C566=2016,_xlfn.IFS(D566=1,VLOOKUP(H566,[1]Film_Workers!$B$2:$BD$55,26,FALSE),D566=2,VLOOKUP(H566,[1]Film_Workers!$B$2:$BD$55,27,FALSE),D566=3,VLOOKUP(H566,[1]Film_Workers!$B$2:$BD$55,28,FALSE),D566=4,VLOOKUP(H566,[1]Film_Workers!$B$2:$BD$55,29,FALSE),D566=5,VLOOKUP(H566,[1]Film_Workers!$B$2:$BD$55,30,FALSE),D566=6,VLOOKUP(H566,[1]Film_Workers!$B$2:$BD$55,31,FALSE),D566=7,VLOOKUP(H566,[1]Film_Workers!$B$2:$BD$55,32,FALSE),D566=8,VLOOKUP(H566,[1]Film_Workers!$B$2:$BD$55,33,FALSE),D566=9,VLOOKUP(H566,[1]Film_Workers!$B$2:$BD$55,34,FALSE),D566=10,VLOOKUP(H566,[1]Film_Workers!$B$2:$BD$55,35,FALSE),D566=11,VLOOKUP(H566,[1]Film_Workers!$B$2:$BD$55,36,FALSE),D566=12,VLOOKUP(H566,[1]Film_Workers!$B$2:$BD$55,37,FALSE)),C566=2017,_xlfn.IFS(D566=1,VLOOKUP(H566,[1]Film_Workers!$B$2:$BD$55,38,FALSE),D566=2,VLOOKUP(H566,[1]Film_Workers!$B$2:$BD$55,39,FALSE),D566=3,VLOOKUP(H566,[1]Film_Workers!$B$2:$BD$55,40,FALSE),D566=4,VLOOKUP(H566,[1]Film_Workers!$B$2:$BD$55,41,FALSE),D566=5,VLOOKUP(H566,[1]Film_Workers!$B$2:$BD$55,42,FALSE),D566=6,VLOOKUP(H566,[1]Film_Workers!$B$2:$BD$55,43,FALSE),D566=7,VLOOKUP(H566,[1]Film_Workers!$B$2:$BD$55,43,FALSE),D566=8,VLOOKUP(H566,[1]Film_Workers!$B$2:$BD$55,44,FALSE),D566=9,VLOOKUP(H566,[1]Film_Workers!$B$2:$BD$55,45,FALSE),D566=10,VLOOKUP(H566,[1]Film_Workers!$B$2:$BD$55,46,FALSE),D566=11,VLOOKUP(H566,[1]Film_Workers!$B$2:$BD$55,47,FALSE),D566=12,VLOOKUP(H566,[1]Film_Workers!$B$2:$BD$55,48)),C566=2018,_xlfn.IFS(D566=1,VLOOKUP(H566,[1]Film_Workers!$B$2:$BD$55,49,FALSE),D566=2,VLOOKUP(H566,[1]Film_Workers!$B$2:$BD$55,50,FALSE),D566=3,VLOOKUP(H566,[1]Film_Workers!$B$2:$BD$55,51,FALSE),D566=4,VLOOKUP(H566,[1]Film_Workers!$B$2:$BD$55,52,FALSE),D566=5,VLOOKUP(H566,[1]Film_Workers!$B$2:$BD$55,53,FALSE),D566=6,VLOOKUP(H566,[1]Film_Workers!$B$2:$BD$55,54)))</f>
        <v>2303</v>
      </c>
      <c r="W566">
        <f>_xlfn.IFS(C566=2014,_xlfn.IFS(D566=1,VLOOKUP(H566,[1]Priv_Workers!$B$2:$BD$55,2,FALSE),D566=2,VLOOKUP(H566,[1]Priv_Workers!$B$2:$BD$55,3,FALSE),D566=3,VLOOKUP(H566,[1]Priv_Workers!$B$2:$BD$55,4,FALSE),D566=4,VLOOKUP(H566,[1]Priv_Workers!$B$2:$BD$55,5,FALSE),D566=5,VLOOKUP(H566,[1]Priv_Workers!$B$2:$BD$55,6,FALSE),D566=6,VLOOKUP(H566,[1]Priv_Workers!$B$2:$BD$55,7,FALSE),D566=7,VLOOKUP(H566,[1]Priv_Workers!$B$2:$BD$55,8,FALSE),D566=8,VLOOKUP(H566,[1]Priv_Workers!$B$2:$BD$55,9,FALSE),D566=9,VLOOKUP(H566,[1]Priv_Workers!$B$2:$BD$55,10,FALSE),D566=10,VLOOKUP(H566,[1]Priv_Workers!$B$2:$BD$55,11,FALSE),D566=11,VLOOKUP(H566,[1]Priv_Workers!$B$2:$BD$55,12,FALSE),D566=12,VLOOKUP(H566,[1]Priv_Workers!$B$2:$BD$55,13,FALSE)),C566=2015,_xlfn.IFS(D566=1,VLOOKUP(H566,[1]Priv_Workers!$B$2:$BD$55,14,FALSE),D566=2,VLOOKUP(H566,[1]Priv_Workers!$B$2:$BD$55,15,FALSE),D566=3,VLOOKUP(H566,[1]Priv_Workers!$B$2:$BD$55,16,FALSE),D566=4,VLOOKUP(H566,[1]Priv_Workers!$B$2:$BD$55,17,FALSE),D566=5,VLOOKUP(H566,[1]Priv_Workers!$B$2:$BD$55,18,FALSE),D566=6,VLOOKUP(H566,[1]Priv_Workers!$B$2:$BD$55,19,FALSE),D566=7,VLOOKUP(H566,[1]Priv_Workers!$B$2:$BD$55,20,FALSE),D566=8,VLOOKUP(H566,[1]Priv_Workers!$B$2:$BD$55,21,FALSE),D566=9,VLOOKUP(H566,[1]Priv_Workers!$B$2:$BD$55,22,FALSE),D566=10,VLOOKUP(H566,[1]Priv_Workers!$B$2:$BD$55,23,FALSE),D566=11,VLOOKUP(H566,[1]Priv_Workers!$B$2:$BD$55,24,FALSE),D566=12,VLOOKUP(H566,[1]Priv_Workers!$B$2:$BD$55,25,FALSE)),C566=2016,_xlfn.IFS(D566=1,VLOOKUP(H566,[1]Priv_Workers!$B$2:$BD$55,26,FALSE),D566=2,VLOOKUP(H566,[1]Priv_Workers!$B$2:$BD$55,27,FALSE),D566=3,VLOOKUP(H566,[1]Priv_Workers!$B$2:$BD$55,28,FALSE),D566=4,VLOOKUP(H566,[1]Priv_Workers!$B$2:$BD$55,29,FALSE),D566=5,VLOOKUP(H566,[1]Priv_Workers!$B$2:$BD$55,30,FALSE),D566=6,VLOOKUP(H566,[1]Priv_Workers!$B$2:$BD$55,31,FALSE),D566=7,VLOOKUP(H566,[1]Priv_Workers!$B$2:$BD$55,32,FALSE),D566=8,VLOOKUP(H566,[1]Priv_Workers!$B$2:$BD$55,33,FALSE),D566=9,VLOOKUP(H566,[1]Priv_Workers!$B$2:$BD$55,34,FALSE),D566=10,VLOOKUP(H566,[1]Priv_Workers!$B$2:$BD$55,35,FALSE),D566=11,VLOOKUP(H566,[1]Priv_Workers!$B$2:$BD$55,36,FALSE),D566=12,VLOOKUP(H566,[1]Priv_Workers!$B$2:$BD$55,37,FALSE)),C566=2017,_xlfn.IFS(D566=1,VLOOKUP(H566,[1]Priv_Workers!$B$2:$BD$55,38,FALSE),D566=2,VLOOKUP(H566,[1]Priv_Workers!$B$2:$BD$55,39,FALSE),D566=3,VLOOKUP(H566,[1]Priv_Workers!$B$2:$BD$55,40,FALSE),D566=4,VLOOKUP(H566,[1]Priv_Workers!$B$2:$BD$55,41,FALSE),D566=5,VLOOKUP(H566,[1]Priv_Workers!$B$2:$BD$55,42,FALSE),D566=6,VLOOKUP(H566,[1]Priv_Workers!$B$2:$BD$55,43,FALSE),D566=7,VLOOKUP(H566,[1]Priv_Workers!$B$2:$BD$55,43,FALSE),D566=8,VLOOKUP(H566,[1]Priv_Workers!$B$2:$BD$55,44,FALSE),D566=9,VLOOKUP(H566,[1]Priv_Workers!$B$2:$BD$55,45,FALSE),D566=10,VLOOKUP(H566,[1]Priv_Workers!$B$2:$BD$55,46,FALSE),D566=11,VLOOKUP(H566,[1]Priv_Workers!$B$2:$BD$55,47,FALSE),D566=12,VLOOKUP(H566,[1]Priv_Workers!$B$2:$BD$55,48)),C566=2018,_xlfn.IFS(D566=1,VLOOKUP(H566,[1]Priv_Workers!$B$2:$BD$55,49,FALSE),D566=2,VLOOKUP(H566,[1]Priv_Workers!$B$2:$BD$55,50,FALSE),D566=3,VLOOKUP(H566,[1]Priv_Workers!$B$2:$BD$55,51,FALSE),D566=4,VLOOKUP(H566,[1]Priv_Workers!$B$2:$BD$55,52,FALSE),D566=5,VLOOKUP(H566,[1]Priv_Workers!$B$2:$BD$55,53,FALSE),D566=6,VLOOKUP(H566,[1]Priv_Workers!$B$2:$BD$55,54)))</f>
        <v>3044120</v>
      </c>
      <c r="X566" s="3">
        <f t="shared" si="67"/>
        <v>7.5654047803634552E-4</v>
      </c>
      <c r="Y566" s="2">
        <f>_xlfn.IFS(C566=2014, _xlfn.IFS(E566=1, VLOOKUP(H566, [1]Wage_Info!$B$2:$AH$55, 2, FALSE), E566=2, VLOOKUP(H566, [1]Wage_Info!$B$2:$AH$55, 3, FALSE), E566=3, VLOOKUP(H566, [1]Wage_Info!$B$2:$AH$55, 4, FALSE), E566=4, VLOOKUP(H566, [1]Wage_Info!$B$2:$AH$55, 5, FALSE)), C566=2015, _xlfn.IFS(E566=1, VLOOKUP(H566, [1]Wage_Info!$B$2:$AH$55, 6, FALSE), E566=2, VLOOKUP(H566, [1]Wage_Info!$B$2:$AH$55, 7, FALSE), E566=3, VLOOKUP(H566, [1]Wage_Info!$B$2:$AH$55, 8, FALSE), E566=4, VLOOKUP(H566, [1]Wage_Info!$B$2:$AH$55, 9, FALSE)), C566=2016, _xlfn.IFS(E566=1, VLOOKUP(H566, [1]Wage_Info!$B$2:$AH$55, 10, FALSE), E566=2, VLOOKUP(H566, [1]Wage_Info!$B$2:$AH$55, 11, FALSE), E566=3, VLOOKUP(H566, [1]Wage_Info!$B$2:$AH$55, 12, FALSE), E566=4, VLOOKUP(H566, [1]Wage_Info!$B$2:$AH$55, 13, FALSE)), C566=2017, _xlfn.IFS(E566=1, VLOOKUP(H566, [1]Wage_Info!$B$2:$AH$55, 14, FALSE), E566=2, VLOOKUP(H566, [1]Wage_Info!$B$2:$AH$55, 15, FALSE), E566=3, VLOOKUP(H566, [1]Wage_Info!$B$2:$AH$55, 16, FALSE), E566=4, VLOOKUP(H566, [1]Wage_Info!$B$2:$AH$55, 17, FALSE)), C566 = 2018, _xlfn.IFS(E566=1, VLOOKUP(H566, [1]Wage_Info!$B$2:$AH$55, 18, FALSE), E566=3, VLOOKUP(H566, [1]Wage_Info!$B$2:$AH$55, 19, FALSE)))</f>
        <v>30861372</v>
      </c>
      <c r="Z566" s="2">
        <f>_xlfn.IFS(C566=2014, _xlfn.IFS(E566=1, VLOOKUP(H566, [1]Wage_Info!$B$2:$AL$55, 20, FALSE), E566=2, VLOOKUP(H566, [1]Wage_Info!$B$2:$AL$55, 21, FALSE), E566=3, VLOOKUP(H566, [1]Wage_Info!$B$2:$AL$55, 22, FALSE), E566=4, VLOOKUP(H566, [1]Wage_Info!$B$2:$AL$55, 23, FALSE)), C566=2015, _xlfn.IFS(E566=1, VLOOKUP(H566, [1]Wage_Info!$B$2:$AL$55, 24, FALSE), E566=2, VLOOKUP(H566, [1]Wage_Info!$B$2:$AL$55, 25, FALSE), E566=3, VLOOKUP(H566, [1]Wage_Info!$B$2:$AL$55, 26, FALSE), E566=4, VLOOKUP(H566, [1]Wage_Info!$B$2:$AL$55, 27, FALSE)), C566=2016, _xlfn.IFS(E566=1, VLOOKUP(H566, [1]Wage_Info!$B$2:$AL$55, 28, FALSE), E566=2, VLOOKUP(H566, [1]Wage_Info!$B$2:$AL$55, 29, FALSE), E566=3, VLOOKUP(H566, [1]Wage_Info!$B$2:$AL$55, 30, FALSE), E566=4, VLOOKUP(H566, [1]Wage_Info!$B$2:$AL$55, 31, FALSE)), C566=2017, _xlfn.IFS(E566=1, VLOOKUP(H566, [1]Wage_Info!$B$2:$AL$55, 32, FALSE), E566=2, VLOOKUP(H566, [1]Wage_Info!$B$2:$AL$55, 33, FALSE), E566=3, VLOOKUP(H566, [1]Wage_Info!$B$2:$AL$55, 34, FALSE), E566=4, VLOOKUP(H566, [1]Wage_Info!$B$2:$AL$55, 35, FALSE)), C566 = 2018, _xlfn.IFS(E566=1, VLOOKUP(H566, [1]Wage_Info!$B$2:$AL$55, 36, FALSE), E566=2, VLOOKUP(H566, [1]Wage_Info!$B$2:$AL$55, 37, FALSE)))</f>
        <v>55598646894</v>
      </c>
      <c r="AA566" s="4">
        <f t="shared" si="68"/>
        <v>5.5507415601026874E-4</v>
      </c>
      <c r="AB566">
        <f>[1]Key!C566</f>
        <v>1</v>
      </c>
      <c r="AC566">
        <f t="shared" si="69"/>
        <v>0</v>
      </c>
      <c r="AD566">
        <f t="shared" si="70"/>
        <v>0</v>
      </c>
      <c r="AE566">
        <f t="shared" si="71"/>
        <v>0</v>
      </c>
      <c r="AF566">
        <f>[1]Key!D566</f>
        <v>0</v>
      </c>
    </row>
    <row r="567" spans="1:32" x14ac:dyDescent="0.3">
      <c r="A567">
        <v>566</v>
      </c>
      <c r="B567">
        <v>110</v>
      </c>
      <c r="C567">
        <v>2017</v>
      </c>
      <c r="D567">
        <v>4</v>
      </c>
      <c r="E567">
        <f t="shared" si="64"/>
        <v>2</v>
      </c>
      <c r="F567">
        <v>2018</v>
      </c>
      <c r="G567" t="s">
        <v>72</v>
      </c>
      <c r="H567" s="1">
        <f>VALUE(IF(G567="foreign",53,SUBSTITUTE(G567,G567,VLOOKUP(G567,[1]Key!$G$2:$H$55,2,))))</f>
        <v>22</v>
      </c>
      <c r="I567" t="s">
        <v>72</v>
      </c>
      <c r="J567">
        <f>VALUE(_xlfn.IFS(I567="foreign",53,I567="fictional",54, I567="unspecified", 55, NOT(OR(I567="foreign",I567="fictional")),SUBSTITUTE(I567,I567,VLOOKUP(I567,[1]Key!$G$2:$H$55,2,))))</f>
        <v>22</v>
      </c>
      <c r="K567">
        <f t="shared" si="65"/>
        <v>1</v>
      </c>
      <c r="L567">
        <f>VLOOKUP(H567, [1]Key!$H$2:$K$54, 2)</f>
        <v>4</v>
      </c>
      <c r="M567">
        <f>VLOOKUP(J567, [1]Key!$H$2:$K$54, 2)</f>
        <v>4</v>
      </c>
      <c r="N567">
        <f>VLOOKUP("*"&amp;G567&amp;"*",[1]Key!$N$2:$O$6,2,FALSE)</f>
        <v>2</v>
      </c>
      <c r="O567">
        <f>VLOOKUP("*"&amp;G567&amp;"*",[1]Key!$R$2:$S$11,2,FALSE)</f>
        <v>5</v>
      </c>
      <c r="P567">
        <v>2125</v>
      </c>
      <c r="Q567" s="2">
        <v>30000000</v>
      </c>
      <c r="R567" t="s">
        <v>61</v>
      </c>
      <c r="S567">
        <f>VLOOKUP(R567, [1]Key!$U$2:$V$31, 2, FALSE)</f>
        <v>6</v>
      </c>
      <c r="T567">
        <f t="shared" si="66"/>
        <v>0</v>
      </c>
      <c r="U567">
        <f>_xlfn.IFS(C567=2018, VLOOKUP(H567, '[1]State Pop'!$B$2:$G$55,6),C567=2017, VLOOKUP(H567, '[1]State Pop'!$B$2:$F$55,5),C567=2016, VLOOKUP(H567, '[1]State Pop'!$B$2:$F$55,4), C567=2015, VLOOKUP(H567, '[1]State Pop'!$B$2:$F$55,3), C567=2014, VLOOKUP(H567, '[1]State Pop'!$B$2:$F$55,2))</f>
        <v>6859819</v>
      </c>
      <c r="V567">
        <f>_xlfn.IFS(C567=2014,_xlfn.IFS(D567=1,VLOOKUP(H567,[1]Film_Workers!$B$2:$BD$55,2,FALSE),D567=2,VLOOKUP(H567,[1]Film_Workers!$B$2:$BD$55,3,FALSE),D567=3,VLOOKUP(H567,[1]Film_Workers!$B$2:$BD$55,4,FALSE),D567=4,VLOOKUP(H567,[1]Film_Workers!$B$2:$BD$55,5,FALSE),D567=5,VLOOKUP(H567,[1]Film_Workers!$B$2:$BD$55,6,FALSE),D567=6,VLOOKUP(H567,[1]Film_Workers!$B$2:$BD$55,7,FALSE),D567=7,VLOOKUP(H567,[1]Film_Workers!$B$2:$BD$55,8,FALSE),D567=8,VLOOKUP(H567,[1]Film_Workers!$B$2:$BD$55,9,FALSE),D567=9,VLOOKUP(H567,[1]Film_Workers!$B$2:$BD$55,10,FALSE),D567=10,VLOOKUP(H567,[1]Film_Workers!$B$2:$BD$55,11,FALSE),D567=11,VLOOKUP(H567,[1]Film_Workers!$B$2:$BD$55,12,FALSE),D567=12,VLOOKUP(H567,[1]Film_Workers!$B$2:$BD$55,13,FALSE)),C567=2015,_xlfn.IFS(D567=1,VLOOKUP(H567,[1]Film_Workers!$B$2:$BD$55,14,FALSE),D567=2,VLOOKUP(H567,[1]Film_Workers!$B$2:$BD$55,15,FALSE),D567=3,VLOOKUP(H567,[1]Film_Workers!$B$2:$BD$55,16,FALSE),D567=4,VLOOKUP(H567,[1]Film_Workers!$B$2:$BD$55,17,FALSE),D567=5,VLOOKUP(H567,[1]Film_Workers!$B$2:$BD$55,18,FALSE),D567=6,VLOOKUP(H567,[1]Film_Workers!$B$2:$BD$55,19,FALSE),D567=7,VLOOKUP(H567,[1]Film_Workers!$B$2:$BD$55,20,FALSE),D567=8,VLOOKUP(H567,[1]Film_Workers!$B$2:$BD$55,21,FALSE),D567=9,VLOOKUP(H567,[1]Film_Workers!$B$2:$BD$55,22,FALSE),D567=10,VLOOKUP(H567,[1]Film_Workers!$B$2:$BD$55,23,FALSE),D567=11,VLOOKUP(H567,[1]Film_Workers!$B$2:$BD$55,24,FALSE),D567=12,VLOOKUP(H567,[1]Film_Workers!$B$2:$BD$55,25,FALSE)),C567=2016,_xlfn.IFS(D567=1,VLOOKUP(H567,[1]Film_Workers!$B$2:$BD$55,26,FALSE),D567=2,VLOOKUP(H567,[1]Film_Workers!$B$2:$BD$55,27,FALSE),D567=3,VLOOKUP(H567,[1]Film_Workers!$B$2:$BD$55,28,FALSE),D567=4,VLOOKUP(H567,[1]Film_Workers!$B$2:$BD$55,29,FALSE),D567=5,VLOOKUP(H567,[1]Film_Workers!$B$2:$BD$55,30,FALSE),D567=6,VLOOKUP(H567,[1]Film_Workers!$B$2:$BD$55,31,FALSE),D567=7,VLOOKUP(H567,[1]Film_Workers!$B$2:$BD$55,32,FALSE),D567=8,VLOOKUP(H567,[1]Film_Workers!$B$2:$BD$55,33,FALSE),D567=9,VLOOKUP(H567,[1]Film_Workers!$B$2:$BD$55,34,FALSE),D567=10,VLOOKUP(H567,[1]Film_Workers!$B$2:$BD$55,35,FALSE),D567=11,VLOOKUP(H567,[1]Film_Workers!$B$2:$BD$55,36,FALSE),D567=12,VLOOKUP(H567,[1]Film_Workers!$B$2:$BD$55,37,FALSE)),C567=2017,_xlfn.IFS(D567=1,VLOOKUP(H567,[1]Film_Workers!$B$2:$BD$55,38,FALSE),D567=2,VLOOKUP(H567,[1]Film_Workers!$B$2:$BD$55,39,FALSE),D567=3,VLOOKUP(H567,[1]Film_Workers!$B$2:$BD$55,40,FALSE),D567=4,VLOOKUP(H567,[1]Film_Workers!$B$2:$BD$55,41,FALSE),D567=5,VLOOKUP(H567,[1]Film_Workers!$B$2:$BD$55,42,FALSE),D567=6,VLOOKUP(H567,[1]Film_Workers!$B$2:$BD$55,43,FALSE),D567=7,VLOOKUP(H567,[1]Film_Workers!$B$2:$BD$55,43,FALSE),D567=8,VLOOKUP(H567,[1]Film_Workers!$B$2:$BD$55,44,FALSE),D567=9,VLOOKUP(H567,[1]Film_Workers!$B$2:$BD$55,45,FALSE),D567=10,VLOOKUP(H567,[1]Film_Workers!$B$2:$BD$55,46,FALSE),D567=11,VLOOKUP(H567,[1]Film_Workers!$B$2:$BD$55,47,FALSE),D567=12,VLOOKUP(H567,[1]Film_Workers!$B$2:$BD$55,48)),C567=2018,_xlfn.IFS(D567=1,VLOOKUP(H567,[1]Film_Workers!$B$2:$BD$55,49,FALSE),D567=2,VLOOKUP(H567,[1]Film_Workers!$B$2:$BD$55,50,FALSE),D567=3,VLOOKUP(H567,[1]Film_Workers!$B$2:$BD$55,51,FALSE),D567=4,VLOOKUP(H567,[1]Film_Workers!$B$2:$BD$55,52,FALSE),D567=5,VLOOKUP(H567,[1]Film_Workers!$B$2:$BD$55,53,FALSE),D567=6,VLOOKUP(H567,[1]Film_Workers!$B$2:$BD$55,54)))</f>
        <v>3034</v>
      </c>
      <c r="W567">
        <f>_xlfn.IFS(C567=2014,_xlfn.IFS(D567=1,VLOOKUP(H567,[1]Priv_Workers!$B$2:$BD$55,2,FALSE),D567=2,VLOOKUP(H567,[1]Priv_Workers!$B$2:$BD$55,3,FALSE),D567=3,VLOOKUP(H567,[1]Priv_Workers!$B$2:$BD$55,4,FALSE),D567=4,VLOOKUP(H567,[1]Priv_Workers!$B$2:$BD$55,5,FALSE),D567=5,VLOOKUP(H567,[1]Priv_Workers!$B$2:$BD$55,6,FALSE),D567=6,VLOOKUP(H567,[1]Priv_Workers!$B$2:$BD$55,7,FALSE),D567=7,VLOOKUP(H567,[1]Priv_Workers!$B$2:$BD$55,8,FALSE),D567=8,VLOOKUP(H567,[1]Priv_Workers!$B$2:$BD$55,9,FALSE),D567=9,VLOOKUP(H567,[1]Priv_Workers!$B$2:$BD$55,10,FALSE),D567=10,VLOOKUP(H567,[1]Priv_Workers!$B$2:$BD$55,11,FALSE),D567=11,VLOOKUP(H567,[1]Priv_Workers!$B$2:$BD$55,12,FALSE),D567=12,VLOOKUP(H567,[1]Priv_Workers!$B$2:$BD$55,13,FALSE)),C567=2015,_xlfn.IFS(D567=1,VLOOKUP(H567,[1]Priv_Workers!$B$2:$BD$55,14,FALSE),D567=2,VLOOKUP(H567,[1]Priv_Workers!$B$2:$BD$55,15,FALSE),D567=3,VLOOKUP(H567,[1]Priv_Workers!$B$2:$BD$55,16,FALSE),D567=4,VLOOKUP(H567,[1]Priv_Workers!$B$2:$BD$55,17,FALSE),D567=5,VLOOKUP(H567,[1]Priv_Workers!$B$2:$BD$55,18,FALSE),D567=6,VLOOKUP(H567,[1]Priv_Workers!$B$2:$BD$55,19,FALSE),D567=7,VLOOKUP(H567,[1]Priv_Workers!$B$2:$BD$55,20,FALSE),D567=8,VLOOKUP(H567,[1]Priv_Workers!$B$2:$BD$55,21,FALSE),D567=9,VLOOKUP(H567,[1]Priv_Workers!$B$2:$BD$55,22,FALSE),D567=10,VLOOKUP(H567,[1]Priv_Workers!$B$2:$BD$55,23,FALSE),D567=11,VLOOKUP(H567,[1]Priv_Workers!$B$2:$BD$55,24,FALSE),D567=12,VLOOKUP(H567,[1]Priv_Workers!$B$2:$BD$55,25,FALSE)),C567=2016,_xlfn.IFS(D567=1,VLOOKUP(H567,[1]Priv_Workers!$B$2:$BD$55,26,FALSE),D567=2,VLOOKUP(H567,[1]Priv_Workers!$B$2:$BD$55,27,FALSE),D567=3,VLOOKUP(H567,[1]Priv_Workers!$B$2:$BD$55,28,FALSE),D567=4,VLOOKUP(H567,[1]Priv_Workers!$B$2:$BD$55,29,FALSE),D567=5,VLOOKUP(H567,[1]Priv_Workers!$B$2:$BD$55,30,FALSE),D567=6,VLOOKUP(H567,[1]Priv_Workers!$B$2:$BD$55,31,FALSE),D567=7,VLOOKUP(H567,[1]Priv_Workers!$B$2:$BD$55,32,FALSE),D567=8,VLOOKUP(H567,[1]Priv_Workers!$B$2:$BD$55,33,FALSE),D567=9,VLOOKUP(H567,[1]Priv_Workers!$B$2:$BD$55,34,FALSE),D567=10,VLOOKUP(H567,[1]Priv_Workers!$B$2:$BD$55,35,FALSE),D567=11,VLOOKUP(H567,[1]Priv_Workers!$B$2:$BD$55,36,FALSE),D567=12,VLOOKUP(H567,[1]Priv_Workers!$B$2:$BD$55,37,FALSE)),C567=2017,_xlfn.IFS(D567=1,VLOOKUP(H567,[1]Priv_Workers!$B$2:$BD$55,38,FALSE),D567=2,VLOOKUP(H567,[1]Priv_Workers!$B$2:$BD$55,39,FALSE),D567=3,VLOOKUP(H567,[1]Priv_Workers!$B$2:$BD$55,40,FALSE),D567=4,VLOOKUP(H567,[1]Priv_Workers!$B$2:$BD$55,41,FALSE),D567=5,VLOOKUP(H567,[1]Priv_Workers!$B$2:$BD$55,42,FALSE),D567=6,VLOOKUP(H567,[1]Priv_Workers!$B$2:$BD$55,43,FALSE),D567=7,VLOOKUP(H567,[1]Priv_Workers!$B$2:$BD$55,43,FALSE),D567=8,VLOOKUP(H567,[1]Priv_Workers!$B$2:$BD$55,44,FALSE),D567=9,VLOOKUP(H567,[1]Priv_Workers!$B$2:$BD$55,45,FALSE),D567=10,VLOOKUP(H567,[1]Priv_Workers!$B$2:$BD$55,46,FALSE),D567=11,VLOOKUP(H567,[1]Priv_Workers!$B$2:$BD$55,47,FALSE),D567=12,VLOOKUP(H567,[1]Priv_Workers!$B$2:$BD$55,48)),C567=2018,_xlfn.IFS(D567=1,VLOOKUP(H567,[1]Priv_Workers!$B$2:$BD$55,49,FALSE),D567=2,VLOOKUP(H567,[1]Priv_Workers!$B$2:$BD$55,50,FALSE),D567=3,VLOOKUP(H567,[1]Priv_Workers!$B$2:$BD$55,51,FALSE),D567=4,VLOOKUP(H567,[1]Priv_Workers!$B$2:$BD$55,52,FALSE),D567=5,VLOOKUP(H567,[1]Priv_Workers!$B$2:$BD$55,53,FALSE),D567=6,VLOOKUP(H567,[1]Priv_Workers!$B$2:$BD$55,54)))</f>
        <v>3080146</v>
      </c>
      <c r="X567" s="3">
        <f t="shared" si="67"/>
        <v>9.8501824264174485E-4</v>
      </c>
      <c r="Y567" s="2">
        <f>_xlfn.IFS(C567=2014, _xlfn.IFS(E567=1, VLOOKUP(H567, [1]Wage_Info!$B$2:$AH$55, 2, FALSE), E567=2, VLOOKUP(H567, [1]Wage_Info!$B$2:$AH$55, 3, FALSE), E567=3, VLOOKUP(H567, [1]Wage_Info!$B$2:$AH$55, 4, FALSE), E567=4, VLOOKUP(H567, [1]Wage_Info!$B$2:$AH$55, 5, FALSE)), C567=2015, _xlfn.IFS(E567=1, VLOOKUP(H567, [1]Wage_Info!$B$2:$AH$55, 6, FALSE), E567=2, VLOOKUP(H567, [1]Wage_Info!$B$2:$AH$55, 7, FALSE), E567=3, VLOOKUP(H567, [1]Wage_Info!$B$2:$AH$55, 8, FALSE), E567=4, VLOOKUP(H567, [1]Wage_Info!$B$2:$AH$55, 9, FALSE)), C567=2016, _xlfn.IFS(E567=1, VLOOKUP(H567, [1]Wage_Info!$B$2:$AH$55, 10, FALSE), E567=2, VLOOKUP(H567, [1]Wage_Info!$B$2:$AH$55, 11, FALSE), E567=3, VLOOKUP(H567, [1]Wage_Info!$B$2:$AH$55, 12, FALSE), E567=4, VLOOKUP(H567, [1]Wage_Info!$B$2:$AH$55, 13, FALSE)), C567=2017, _xlfn.IFS(E567=1, VLOOKUP(H567, [1]Wage_Info!$B$2:$AH$55, 14, FALSE), E567=2, VLOOKUP(H567, [1]Wage_Info!$B$2:$AH$55, 15, FALSE), E567=3, VLOOKUP(H567, [1]Wage_Info!$B$2:$AH$55, 16, FALSE), E567=4, VLOOKUP(H567, [1]Wage_Info!$B$2:$AH$55, 17, FALSE)), C567 = 2018, _xlfn.IFS(E567=1, VLOOKUP(H567, [1]Wage_Info!$B$2:$AH$55, 18, FALSE), E567=3, VLOOKUP(H567, [1]Wage_Info!$B$2:$AH$55, 19, FALSE)))</f>
        <v>44165942</v>
      </c>
      <c r="Z567" s="2">
        <f>_xlfn.IFS(C567=2014, _xlfn.IFS(E567=1, VLOOKUP(H567, [1]Wage_Info!$B$2:$AL$55, 20, FALSE), E567=2, VLOOKUP(H567, [1]Wage_Info!$B$2:$AL$55, 21, FALSE), E567=3, VLOOKUP(H567, [1]Wage_Info!$B$2:$AL$55, 22, FALSE), E567=4, VLOOKUP(H567, [1]Wage_Info!$B$2:$AL$55, 23, FALSE)), C567=2015, _xlfn.IFS(E567=1, VLOOKUP(H567, [1]Wage_Info!$B$2:$AL$55, 24, FALSE), E567=2, VLOOKUP(H567, [1]Wage_Info!$B$2:$AL$55, 25, FALSE), E567=3, VLOOKUP(H567, [1]Wage_Info!$B$2:$AL$55, 26, FALSE), E567=4, VLOOKUP(H567, [1]Wage_Info!$B$2:$AL$55, 27, FALSE)), C567=2016, _xlfn.IFS(E567=1, VLOOKUP(H567, [1]Wage_Info!$B$2:$AL$55, 28, FALSE), E567=2, VLOOKUP(H567, [1]Wage_Info!$B$2:$AL$55, 29, FALSE), E567=3, VLOOKUP(H567, [1]Wage_Info!$B$2:$AL$55, 30, FALSE), E567=4, VLOOKUP(H567, [1]Wage_Info!$B$2:$AL$55, 31, FALSE)), C567=2017, _xlfn.IFS(E567=1, VLOOKUP(H567, [1]Wage_Info!$B$2:$AL$55, 32, FALSE), E567=2, VLOOKUP(H567, [1]Wage_Info!$B$2:$AL$55, 33, FALSE), E567=3, VLOOKUP(H567, [1]Wage_Info!$B$2:$AL$55, 34, FALSE), E567=4, VLOOKUP(H567, [1]Wage_Info!$B$2:$AL$55, 35, FALSE)), C567 = 2018, _xlfn.IFS(E567=1, VLOOKUP(H567, [1]Wage_Info!$B$2:$AL$55, 36, FALSE), E567=2, VLOOKUP(H567, [1]Wage_Info!$B$2:$AL$55, 37, FALSE)))</f>
        <v>51659481306</v>
      </c>
      <c r="AA567" s="4">
        <f t="shared" si="68"/>
        <v>8.5494358215459552E-4</v>
      </c>
      <c r="AB567">
        <f>[1]Key!C567</f>
        <v>1</v>
      </c>
      <c r="AC567">
        <f t="shared" si="69"/>
        <v>0</v>
      </c>
      <c r="AD567">
        <f t="shared" si="70"/>
        <v>0</v>
      </c>
      <c r="AE567">
        <f t="shared" si="71"/>
        <v>0</v>
      </c>
      <c r="AF567">
        <f>[1]Key!D567</f>
        <v>0</v>
      </c>
    </row>
    <row r="568" spans="1:32" x14ac:dyDescent="0.3">
      <c r="A568">
        <v>567</v>
      </c>
      <c r="B568">
        <v>111</v>
      </c>
      <c r="C568">
        <v>2016</v>
      </c>
      <c r="D568">
        <v>4</v>
      </c>
      <c r="E568">
        <f t="shared" si="64"/>
        <v>2</v>
      </c>
      <c r="F568">
        <v>2018</v>
      </c>
      <c r="G568" t="s">
        <v>32</v>
      </c>
      <c r="H568" s="1">
        <f>VALUE(IF(G568="foreign",53,SUBSTITUTE(G568,G568,VLOOKUP(G568,[1]Key!$G$2:$H$55,2,))))</f>
        <v>53</v>
      </c>
      <c r="I568" t="s">
        <v>97</v>
      </c>
      <c r="J568">
        <f>VALUE(_xlfn.IFS(I568="foreign",53,I568="fictional",54, I568="unspecified", 55, NOT(OR(I568="foreign",I568="fictional")),SUBSTITUTE(I568,I568,VLOOKUP(I568,[1]Key!$G$2:$H$55,2,))))</f>
        <v>54</v>
      </c>
      <c r="K568">
        <f t="shared" si="65"/>
        <v>0</v>
      </c>
      <c r="L568">
        <f>VLOOKUP(H568, [1]Key!$H$2:$K$54, 2)</f>
        <v>0</v>
      </c>
      <c r="M568">
        <f>VLOOKUP(J568, [1]Key!$H$2:$K$54, 2)</f>
        <v>0</v>
      </c>
      <c r="N568">
        <f>VLOOKUP("*"&amp;G568&amp;"*",[1]Key!$N$2:$O$6,2,FALSE)</f>
        <v>0</v>
      </c>
      <c r="O568">
        <f>VLOOKUP("*"&amp;G568&amp;"*",[1]Key!$R$2:$S$11,2,FALSE)</f>
        <v>0</v>
      </c>
      <c r="P568">
        <v>2112</v>
      </c>
      <c r="Q568" s="2">
        <v>55000000</v>
      </c>
      <c r="R568" t="s">
        <v>42</v>
      </c>
      <c r="S568">
        <f>VLOOKUP(R568, [1]Key!$U$2:$V$31, 2, FALSE)</f>
        <v>5</v>
      </c>
      <c r="T568">
        <f t="shared" si="66"/>
        <v>0</v>
      </c>
      <c r="U568">
        <f>_xlfn.IFS(C568=2018, VLOOKUP(H568, '[1]State Pop'!$B$2:$G$55,6),C568=2017, VLOOKUP(H568, '[1]State Pop'!$B$2:$F$55,5),C568=2016, VLOOKUP(H568, '[1]State Pop'!$B$2:$F$55,4), C568=2015, VLOOKUP(H568, '[1]State Pop'!$B$2:$F$55,3), C568=2014, VLOOKUP(H568, '[1]State Pop'!$B$2:$F$55,2))</f>
        <v>0</v>
      </c>
      <c r="V568">
        <f>_xlfn.IFS(C568=2014,_xlfn.IFS(D568=1,VLOOKUP(H568,[1]Film_Workers!$B$2:$BD$55,2,FALSE),D568=2,VLOOKUP(H568,[1]Film_Workers!$B$2:$BD$55,3,FALSE),D568=3,VLOOKUP(H568,[1]Film_Workers!$B$2:$BD$55,4,FALSE),D568=4,VLOOKUP(H568,[1]Film_Workers!$B$2:$BD$55,5,FALSE),D568=5,VLOOKUP(H568,[1]Film_Workers!$B$2:$BD$55,6,FALSE),D568=6,VLOOKUP(H568,[1]Film_Workers!$B$2:$BD$55,7,FALSE),D568=7,VLOOKUP(H568,[1]Film_Workers!$B$2:$BD$55,8,FALSE),D568=8,VLOOKUP(H568,[1]Film_Workers!$B$2:$BD$55,9,FALSE),D568=9,VLOOKUP(H568,[1]Film_Workers!$B$2:$BD$55,10,FALSE),D568=10,VLOOKUP(H568,[1]Film_Workers!$B$2:$BD$55,11,FALSE),D568=11,VLOOKUP(H568,[1]Film_Workers!$B$2:$BD$55,12,FALSE),D568=12,VLOOKUP(H568,[1]Film_Workers!$B$2:$BD$55,13,FALSE)),C568=2015,_xlfn.IFS(D568=1,VLOOKUP(H568,[1]Film_Workers!$B$2:$BD$55,14,FALSE),D568=2,VLOOKUP(H568,[1]Film_Workers!$B$2:$BD$55,15,FALSE),D568=3,VLOOKUP(H568,[1]Film_Workers!$B$2:$BD$55,16,FALSE),D568=4,VLOOKUP(H568,[1]Film_Workers!$B$2:$BD$55,17,FALSE),D568=5,VLOOKUP(H568,[1]Film_Workers!$B$2:$BD$55,18,FALSE),D568=6,VLOOKUP(H568,[1]Film_Workers!$B$2:$BD$55,19,FALSE),D568=7,VLOOKUP(H568,[1]Film_Workers!$B$2:$BD$55,20,FALSE),D568=8,VLOOKUP(H568,[1]Film_Workers!$B$2:$BD$55,21,FALSE),D568=9,VLOOKUP(H568,[1]Film_Workers!$B$2:$BD$55,22,FALSE),D568=10,VLOOKUP(H568,[1]Film_Workers!$B$2:$BD$55,23,FALSE),D568=11,VLOOKUP(H568,[1]Film_Workers!$B$2:$BD$55,24,FALSE),D568=12,VLOOKUP(H568,[1]Film_Workers!$B$2:$BD$55,25,FALSE)),C568=2016,_xlfn.IFS(D568=1,VLOOKUP(H568,[1]Film_Workers!$B$2:$BD$55,26,FALSE),D568=2,VLOOKUP(H568,[1]Film_Workers!$B$2:$BD$55,27,FALSE),D568=3,VLOOKUP(H568,[1]Film_Workers!$B$2:$BD$55,28,FALSE),D568=4,VLOOKUP(H568,[1]Film_Workers!$B$2:$BD$55,29,FALSE),D568=5,VLOOKUP(H568,[1]Film_Workers!$B$2:$BD$55,30,FALSE),D568=6,VLOOKUP(H568,[1]Film_Workers!$B$2:$BD$55,31,FALSE),D568=7,VLOOKUP(H568,[1]Film_Workers!$B$2:$BD$55,32,FALSE),D568=8,VLOOKUP(H568,[1]Film_Workers!$B$2:$BD$55,33,FALSE),D568=9,VLOOKUP(H568,[1]Film_Workers!$B$2:$BD$55,34,FALSE),D568=10,VLOOKUP(H568,[1]Film_Workers!$B$2:$BD$55,35,FALSE),D568=11,VLOOKUP(H568,[1]Film_Workers!$B$2:$BD$55,36,FALSE),D568=12,VLOOKUP(H568,[1]Film_Workers!$B$2:$BD$55,37,FALSE)),C568=2017,_xlfn.IFS(D568=1,VLOOKUP(H568,[1]Film_Workers!$B$2:$BD$55,38,FALSE),D568=2,VLOOKUP(H568,[1]Film_Workers!$B$2:$BD$55,39,FALSE),D568=3,VLOOKUP(H568,[1]Film_Workers!$B$2:$BD$55,40,FALSE),D568=4,VLOOKUP(H568,[1]Film_Workers!$B$2:$BD$55,41,FALSE),D568=5,VLOOKUP(H568,[1]Film_Workers!$B$2:$BD$55,42,FALSE),D568=6,VLOOKUP(H568,[1]Film_Workers!$B$2:$BD$55,43,FALSE),D568=7,VLOOKUP(H568,[1]Film_Workers!$B$2:$BD$55,43,FALSE),D568=8,VLOOKUP(H568,[1]Film_Workers!$B$2:$BD$55,44,FALSE),D568=9,VLOOKUP(H568,[1]Film_Workers!$B$2:$BD$55,45,FALSE),D568=10,VLOOKUP(H568,[1]Film_Workers!$B$2:$BD$55,46,FALSE),D568=11,VLOOKUP(H568,[1]Film_Workers!$B$2:$BD$55,47,FALSE),D568=12,VLOOKUP(H568,[1]Film_Workers!$B$2:$BD$55,48)),C568=2018,_xlfn.IFS(D568=1,VLOOKUP(H568,[1]Film_Workers!$B$2:$BD$55,49,FALSE),D568=2,VLOOKUP(H568,[1]Film_Workers!$B$2:$BD$55,50,FALSE),D568=3,VLOOKUP(H568,[1]Film_Workers!$B$2:$BD$55,51,FALSE),D568=4,VLOOKUP(H568,[1]Film_Workers!$B$2:$BD$55,52,FALSE),D568=5,VLOOKUP(H568,[1]Film_Workers!$B$2:$BD$55,53,FALSE),D568=6,VLOOKUP(H568,[1]Film_Workers!$B$2:$BD$55,54)))</f>
        <v>0</v>
      </c>
      <c r="W568">
        <f>_xlfn.IFS(C568=2014,_xlfn.IFS(D568=1,VLOOKUP(H568,[1]Priv_Workers!$B$2:$BD$55,2,FALSE),D568=2,VLOOKUP(H568,[1]Priv_Workers!$B$2:$BD$55,3,FALSE),D568=3,VLOOKUP(H568,[1]Priv_Workers!$B$2:$BD$55,4,FALSE),D568=4,VLOOKUP(H568,[1]Priv_Workers!$B$2:$BD$55,5,FALSE),D568=5,VLOOKUP(H568,[1]Priv_Workers!$B$2:$BD$55,6,FALSE),D568=6,VLOOKUP(H568,[1]Priv_Workers!$B$2:$BD$55,7,FALSE),D568=7,VLOOKUP(H568,[1]Priv_Workers!$B$2:$BD$55,8,FALSE),D568=8,VLOOKUP(H568,[1]Priv_Workers!$B$2:$BD$55,9,FALSE),D568=9,VLOOKUP(H568,[1]Priv_Workers!$B$2:$BD$55,10,FALSE),D568=10,VLOOKUP(H568,[1]Priv_Workers!$B$2:$BD$55,11,FALSE),D568=11,VLOOKUP(H568,[1]Priv_Workers!$B$2:$BD$55,12,FALSE),D568=12,VLOOKUP(H568,[1]Priv_Workers!$B$2:$BD$55,13,FALSE)),C568=2015,_xlfn.IFS(D568=1,VLOOKUP(H568,[1]Priv_Workers!$B$2:$BD$55,14,FALSE),D568=2,VLOOKUP(H568,[1]Priv_Workers!$B$2:$BD$55,15,FALSE),D568=3,VLOOKUP(H568,[1]Priv_Workers!$B$2:$BD$55,16,FALSE),D568=4,VLOOKUP(H568,[1]Priv_Workers!$B$2:$BD$55,17,FALSE),D568=5,VLOOKUP(H568,[1]Priv_Workers!$B$2:$BD$55,18,FALSE),D568=6,VLOOKUP(H568,[1]Priv_Workers!$B$2:$BD$55,19,FALSE),D568=7,VLOOKUP(H568,[1]Priv_Workers!$B$2:$BD$55,20,FALSE),D568=8,VLOOKUP(H568,[1]Priv_Workers!$B$2:$BD$55,21,FALSE),D568=9,VLOOKUP(H568,[1]Priv_Workers!$B$2:$BD$55,22,FALSE),D568=10,VLOOKUP(H568,[1]Priv_Workers!$B$2:$BD$55,23,FALSE),D568=11,VLOOKUP(H568,[1]Priv_Workers!$B$2:$BD$55,24,FALSE),D568=12,VLOOKUP(H568,[1]Priv_Workers!$B$2:$BD$55,25,FALSE)),C568=2016,_xlfn.IFS(D568=1,VLOOKUP(H568,[1]Priv_Workers!$B$2:$BD$55,26,FALSE),D568=2,VLOOKUP(H568,[1]Priv_Workers!$B$2:$BD$55,27,FALSE),D568=3,VLOOKUP(H568,[1]Priv_Workers!$B$2:$BD$55,28,FALSE),D568=4,VLOOKUP(H568,[1]Priv_Workers!$B$2:$BD$55,29,FALSE),D568=5,VLOOKUP(H568,[1]Priv_Workers!$B$2:$BD$55,30,FALSE),D568=6,VLOOKUP(H568,[1]Priv_Workers!$B$2:$BD$55,31,FALSE),D568=7,VLOOKUP(H568,[1]Priv_Workers!$B$2:$BD$55,32,FALSE),D568=8,VLOOKUP(H568,[1]Priv_Workers!$B$2:$BD$55,33,FALSE),D568=9,VLOOKUP(H568,[1]Priv_Workers!$B$2:$BD$55,34,FALSE),D568=10,VLOOKUP(H568,[1]Priv_Workers!$B$2:$BD$55,35,FALSE),D568=11,VLOOKUP(H568,[1]Priv_Workers!$B$2:$BD$55,36,FALSE),D568=12,VLOOKUP(H568,[1]Priv_Workers!$B$2:$BD$55,37,FALSE)),C568=2017,_xlfn.IFS(D568=1,VLOOKUP(H568,[1]Priv_Workers!$B$2:$BD$55,38,FALSE),D568=2,VLOOKUP(H568,[1]Priv_Workers!$B$2:$BD$55,39,FALSE),D568=3,VLOOKUP(H568,[1]Priv_Workers!$B$2:$BD$55,40,FALSE),D568=4,VLOOKUP(H568,[1]Priv_Workers!$B$2:$BD$55,41,FALSE),D568=5,VLOOKUP(H568,[1]Priv_Workers!$B$2:$BD$55,42,FALSE),D568=6,VLOOKUP(H568,[1]Priv_Workers!$B$2:$BD$55,43,FALSE),D568=7,VLOOKUP(H568,[1]Priv_Workers!$B$2:$BD$55,43,FALSE),D568=8,VLOOKUP(H568,[1]Priv_Workers!$B$2:$BD$55,44,FALSE),D568=9,VLOOKUP(H568,[1]Priv_Workers!$B$2:$BD$55,45,FALSE),D568=10,VLOOKUP(H568,[1]Priv_Workers!$B$2:$BD$55,46,FALSE),D568=11,VLOOKUP(H568,[1]Priv_Workers!$B$2:$BD$55,47,FALSE),D568=12,VLOOKUP(H568,[1]Priv_Workers!$B$2:$BD$55,48)),C568=2018,_xlfn.IFS(D568=1,VLOOKUP(H568,[1]Priv_Workers!$B$2:$BD$55,49,FALSE),D568=2,VLOOKUP(H568,[1]Priv_Workers!$B$2:$BD$55,50,FALSE),D568=3,VLOOKUP(H568,[1]Priv_Workers!$B$2:$BD$55,51,FALSE),D568=4,VLOOKUP(H568,[1]Priv_Workers!$B$2:$BD$55,52,FALSE),D568=5,VLOOKUP(H568,[1]Priv_Workers!$B$2:$BD$55,53,FALSE),D568=6,VLOOKUP(H568,[1]Priv_Workers!$B$2:$BD$55,54)))</f>
        <v>0</v>
      </c>
      <c r="X568" s="3" t="e">
        <f t="shared" si="67"/>
        <v>#DIV/0!</v>
      </c>
      <c r="Y568" s="2">
        <f>_xlfn.IFS(C568=2014, _xlfn.IFS(E568=1, VLOOKUP(H568, [1]Wage_Info!$B$2:$AH$55, 2, FALSE), E568=2, VLOOKUP(H568, [1]Wage_Info!$B$2:$AH$55, 3, FALSE), E568=3, VLOOKUP(H568, [1]Wage_Info!$B$2:$AH$55, 4, FALSE), E568=4, VLOOKUP(H568, [1]Wage_Info!$B$2:$AH$55, 5, FALSE)), C568=2015, _xlfn.IFS(E568=1, VLOOKUP(H568, [1]Wage_Info!$B$2:$AH$55, 6, FALSE), E568=2, VLOOKUP(H568, [1]Wage_Info!$B$2:$AH$55, 7, FALSE), E568=3, VLOOKUP(H568, [1]Wage_Info!$B$2:$AH$55, 8, FALSE), E568=4, VLOOKUP(H568, [1]Wage_Info!$B$2:$AH$55, 9, FALSE)), C568=2016, _xlfn.IFS(E568=1, VLOOKUP(H568, [1]Wage_Info!$B$2:$AH$55, 10, FALSE), E568=2, VLOOKUP(H568, [1]Wage_Info!$B$2:$AH$55, 11, FALSE), E568=3, VLOOKUP(H568, [1]Wage_Info!$B$2:$AH$55, 12, FALSE), E568=4, VLOOKUP(H568, [1]Wage_Info!$B$2:$AH$55, 13, FALSE)), C568=2017, _xlfn.IFS(E568=1, VLOOKUP(H568, [1]Wage_Info!$B$2:$AH$55, 14, FALSE), E568=2, VLOOKUP(H568, [1]Wage_Info!$B$2:$AH$55, 15, FALSE), E568=3, VLOOKUP(H568, [1]Wage_Info!$B$2:$AH$55, 16, FALSE), E568=4, VLOOKUP(H568, [1]Wage_Info!$B$2:$AH$55, 17, FALSE)), C568 = 2018, _xlfn.IFS(E568=1, VLOOKUP(H568, [1]Wage_Info!$B$2:$AH$55, 18, FALSE), E568=3, VLOOKUP(H568, [1]Wage_Info!$B$2:$AH$55, 19, FALSE)))</f>
        <v>0</v>
      </c>
      <c r="Z568" s="2">
        <f>_xlfn.IFS(C568=2014, _xlfn.IFS(E568=1, VLOOKUP(H568, [1]Wage_Info!$B$2:$AL$55, 20, FALSE), E568=2, VLOOKUP(H568, [1]Wage_Info!$B$2:$AL$55, 21, FALSE), E568=3, VLOOKUP(H568, [1]Wage_Info!$B$2:$AL$55, 22, FALSE), E568=4, VLOOKUP(H568, [1]Wage_Info!$B$2:$AL$55, 23, FALSE)), C568=2015, _xlfn.IFS(E568=1, VLOOKUP(H568, [1]Wage_Info!$B$2:$AL$55, 24, FALSE), E568=2, VLOOKUP(H568, [1]Wage_Info!$B$2:$AL$55, 25, FALSE), E568=3, VLOOKUP(H568, [1]Wage_Info!$B$2:$AL$55, 26, FALSE), E568=4, VLOOKUP(H568, [1]Wage_Info!$B$2:$AL$55, 27, FALSE)), C568=2016, _xlfn.IFS(E568=1, VLOOKUP(H568, [1]Wage_Info!$B$2:$AL$55, 28, FALSE), E568=2, VLOOKUP(H568, [1]Wage_Info!$B$2:$AL$55, 29, FALSE), E568=3, VLOOKUP(H568, [1]Wage_Info!$B$2:$AL$55, 30, FALSE), E568=4, VLOOKUP(H568, [1]Wage_Info!$B$2:$AL$55, 31, FALSE)), C568=2017, _xlfn.IFS(E568=1, VLOOKUP(H568, [1]Wage_Info!$B$2:$AL$55, 32, FALSE), E568=2, VLOOKUP(H568, [1]Wage_Info!$B$2:$AL$55, 33, FALSE), E568=3, VLOOKUP(H568, [1]Wage_Info!$B$2:$AL$55, 34, FALSE), E568=4, VLOOKUP(H568, [1]Wage_Info!$B$2:$AL$55, 35, FALSE)), C568 = 2018, _xlfn.IFS(E568=1, VLOOKUP(H568, [1]Wage_Info!$B$2:$AL$55, 36, FALSE), E568=2, VLOOKUP(H568, [1]Wage_Info!$B$2:$AL$55, 37, FALSE)))</f>
        <v>0</v>
      </c>
      <c r="AA568" s="4" t="e">
        <f t="shared" si="68"/>
        <v>#DIV/0!</v>
      </c>
      <c r="AB568">
        <f>[1]Key!C568</f>
        <v>1</v>
      </c>
      <c r="AC568">
        <f t="shared" si="69"/>
        <v>0</v>
      </c>
      <c r="AD568">
        <f t="shared" si="70"/>
        <v>0</v>
      </c>
      <c r="AE568">
        <f t="shared" si="71"/>
        <v>0</v>
      </c>
      <c r="AF568">
        <f>[1]Key!D568</f>
        <v>0</v>
      </c>
    </row>
    <row r="569" spans="1:32" x14ac:dyDescent="0.3">
      <c r="A569">
        <v>568</v>
      </c>
      <c r="B569">
        <v>112</v>
      </c>
      <c r="E569" t="e">
        <f t="shared" si="64"/>
        <v>#N/A</v>
      </c>
      <c r="F569">
        <v>2018</v>
      </c>
      <c r="G569" t="s">
        <v>32</v>
      </c>
      <c r="H569" s="1">
        <f>VALUE(IF(G569="foreign",53,SUBSTITUTE(G569,G569,VLOOKUP(G569,[1]Key!$G$2:$H$55,2,))))</f>
        <v>53</v>
      </c>
      <c r="I569" t="s">
        <v>97</v>
      </c>
      <c r="J569">
        <f>VALUE(_xlfn.IFS(I569="foreign",53,I569="fictional",54, I569="unspecified", 55, NOT(OR(I569="foreign",I569="fictional")),SUBSTITUTE(I569,I569,VLOOKUP(I569,[1]Key!$G$2:$H$55,2,))))</f>
        <v>54</v>
      </c>
      <c r="K569">
        <f t="shared" si="65"/>
        <v>0</v>
      </c>
      <c r="L569">
        <f>VLOOKUP(H569, [1]Key!$H$2:$K$54, 2)</f>
        <v>0</v>
      </c>
      <c r="M569">
        <f>VLOOKUP(J569, [1]Key!$H$2:$K$54, 2)</f>
        <v>0</v>
      </c>
      <c r="N569">
        <f>VLOOKUP("*"&amp;G569&amp;"*",[1]Key!$N$2:$O$6,2,FALSE)</f>
        <v>0</v>
      </c>
      <c r="O569">
        <f>VLOOKUP("*"&amp;G569&amp;"*",[1]Key!$R$2:$S$11,2,FALSE)</f>
        <v>0</v>
      </c>
      <c r="P569">
        <v>2032</v>
      </c>
      <c r="Q569" s="2">
        <v>19000000</v>
      </c>
      <c r="R569" t="s">
        <v>42</v>
      </c>
      <c r="S569">
        <f>VLOOKUP(R569, [1]Key!$U$2:$V$31, 2, FALSE)</f>
        <v>5</v>
      </c>
      <c r="T569">
        <f t="shared" si="66"/>
        <v>0</v>
      </c>
      <c r="U569" t="e">
        <f>_xlfn.IFS(C569=2018, VLOOKUP(H569, '[1]State Pop'!$B$2:$G$55,6),C569=2017, VLOOKUP(H569, '[1]State Pop'!$B$2:$F$55,5),C569=2016, VLOOKUP(H569, '[1]State Pop'!$B$2:$F$55,4), C569=2015, VLOOKUP(H569, '[1]State Pop'!$B$2:$F$55,3), C569=2014, VLOOKUP(H569, '[1]State Pop'!$B$2:$F$55,2))</f>
        <v>#N/A</v>
      </c>
      <c r="V569" t="e">
        <f>_xlfn.IFS(C569=2014,_xlfn.IFS(D569=1,VLOOKUP(H569,[1]Film_Workers!$B$2:$BD$55,2,FALSE),D569=2,VLOOKUP(H569,[1]Film_Workers!$B$2:$BD$55,3,FALSE),D569=3,VLOOKUP(H569,[1]Film_Workers!$B$2:$BD$55,4,FALSE),D569=4,VLOOKUP(H569,[1]Film_Workers!$B$2:$BD$55,5,FALSE),D569=5,VLOOKUP(H569,[1]Film_Workers!$B$2:$BD$55,6,FALSE),D569=6,VLOOKUP(H569,[1]Film_Workers!$B$2:$BD$55,7,FALSE),D569=7,VLOOKUP(H569,[1]Film_Workers!$B$2:$BD$55,8,FALSE),D569=8,VLOOKUP(H569,[1]Film_Workers!$B$2:$BD$55,9,FALSE),D569=9,VLOOKUP(H569,[1]Film_Workers!$B$2:$BD$55,10,FALSE),D569=10,VLOOKUP(H569,[1]Film_Workers!$B$2:$BD$55,11,FALSE),D569=11,VLOOKUP(H569,[1]Film_Workers!$B$2:$BD$55,12,FALSE),D569=12,VLOOKUP(H569,[1]Film_Workers!$B$2:$BD$55,13,FALSE)),C569=2015,_xlfn.IFS(D569=1,VLOOKUP(H569,[1]Film_Workers!$B$2:$BD$55,14,FALSE),D569=2,VLOOKUP(H569,[1]Film_Workers!$B$2:$BD$55,15,FALSE),D569=3,VLOOKUP(H569,[1]Film_Workers!$B$2:$BD$55,16,FALSE),D569=4,VLOOKUP(H569,[1]Film_Workers!$B$2:$BD$55,17,FALSE),D569=5,VLOOKUP(H569,[1]Film_Workers!$B$2:$BD$55,18,FALSE),D569=6,VLOOKUP(H569,[1]Film_Workers!$B$2:$BD$55,19,FALSE),D569=7,VLOOKUP(H569,[1]Film_Workers!$B$2:$BD$55,20,FALSE),D569=8,VLOOKUP(H569,[1]Film_Workers!$B$2:$BD$55,21,FALSE),D569=9,VLOOKUP(H569,[1]Film_Workers!$B$2:$BD$55,22,FALSE),D569=10,VLOOKUP(H569,[1]Film_Workers!$B$2:$BD$55,23,FALSE),D569=11,VLOOKUP(H569,[1]Film_Workers!$B$2:$BD$55,24,FALSE),D569=12,VLOOKUP(H569,[1]Film_Workers!$B$2:$BD$55,25,FALSE)),C569=2016,_xlfn.IFS(D569=1,VLOOKUP(H569,[1]Film_Workers!$B$2:$BD$55,26,FALSE),D569=2,VLOOKUP(H569,[1]Film_Workers!$B$2:$BD$55,27,FALSE),D569=3,VLOOKUP(H569,[1]Film_Workers!$B$2:$BD$55,28,FALSE),D569=4,VLOOKUP(H569,[1]Film_Workers!$B$2:$BD$55,29,FALSE),D569=5,VLOOKUP(H569,[1]Film_Workers!$B$2:$BD$55,30,FALSE),D569=6,VLOOKUP(H569,[1]Film_Workers!$B$2:$BD$55,31,FALSE),D569=7,VLOOKUP(H569,[1]Film_Workers!$B$2:$BD$55,32,FALSE),D569=8,VLOOKUP(H569,[1]Film_Workers!$B$2:$BD$55,33,FALSE),D569=9,VLOOKUP(H569,[1]Film_Workers!$B$2:$BD$55,34,FALSE),D569=10,VLOOKUP(H569,[1]Film_Workers!$B$2:$BD$55,35,FALSE),D569=11,VLOOKUP(H569,[1]Film_Workers!$B$2:$BD$55,36,FALSE),D569=12,VLOOKUP(H569,[1]Film_Workers!$B$2:$BD$55,37,FALSE)),C569=2017,_xlfn.IFS(D569=1,VLOOKUP(H569,[1]Film_Workers!$B$2:$BD$55,38,FALSE),D569=2,VLOOKUP(H569,[1]Film_Workers!$B$2:$BD$55,39,FALSE),D569=3,VLOOKUP(H569,[1]Film_Workers!$B$2:$BD$55,40,FALSE),D569=4,VLOOKUP(H569,[1]Film_Workers!$B$2:$BD$55,41,FALSE),D569=5,VLOOKUP(H569,[1]Film_Workers!$B$2:$BD$55,42,FALSE),D569=6,VLOOKUP(H569,[1]Film_Workers!$B$2:$BD$55,43,FALSE),D569=7,VLOOKUP(H569,[1]Film_Workers!$B$2:$BD$55,43,FALSE),D569=8,VLOOKUP(H569,[1]Film_Workers!$B$2:$BD$55,44,FALSE),D569=9,VLOOKUP(H569,[1]Film_Workers!$B$2:$BD$55,45,FALSE),D569=10,VLOOKUP(H569,[1]Film_Workers!$B$2:$BD$55,46,FALSE),D569=11,VLOOKUP(H569,[1]Film_Workers!$B$2:$BD$55,47,FALSE),D569=12,VLOOKUP(H569,[1]Film_Workers!$B$2:$BD$55,48)),C569=2018,_xlfn.IFS(D569=1,VLOOKUP(H569,[1]Film_Workers!$B$2:$BD$55,49,FALSE),D569=2,VLOOKUP(H569,[1]Film_Workers!$B$2:$BD$55,50,FALSE),D569=3,VLOOKUP(H569,[1]Film_Workers!$B$2:$BD$55,51,FALSE),D569=4,VLOOKUP(H569,[1]Film_Workers!$B$2:$BD$55,52,FALSE),D569=5,VLOOKUP(H569,[1]Film_Workers!$B$2:$BD$55,53,FALSE),D569=6,VLOOKUP(H569,[1]Film_Workers!$B$2:$BD$55,54)))</f>
        <v>#N/A</v>
      </c>
      <c r="W569" t="e">
        <f>_xlfn.IFS(C569=2014,_xlfn.IFS(D569=1,VLOOKUP(H569,[1]Priv_Workers!$B$2:$BD$55,2,FALSE),D569=2,VLOOKUP(H569,[1]Priv_Workers!$B$2:$BD$55,3,FALSE),D569=3,VLOOKUP(H569,[1]Priv_Workers!$B$2:$BD$55,4,FALSE),D569=4,VLOOKUP(H569,[1]Priv_Workers!$B$2:$BD$55,5,FALSE),D569=5,VLOOKUP(H569,[1]Priv_Workers!$B$2:$BD$55,6,FALSE),D569=6,VLOOKUP(H569,[1]Priv_Workers!$B$2:$BD$55,7,FALSE),D569=7,VLOOKUP(H569,[1]Priv_Workers!$B$2:$BD$55,8,FALSE),D569=8,VLOOKUP(H569,[1]Priv_Workers!$B$2:$BD$55,9,FALSE),D569=9,VLOOKUP(H569,[1]Priv_Workers!$B$2:$BD$55,10,FALSE),D569=10,VLOOKUP(H569,[1]Priv_Workers!$B$2:$BD$55,11,FALSE),D569=11,VLOOKUP(H569,[1]Priv_Workers!$B$2:$BD$55,12,FALSE),D569=12,VLOOKUP(H569,[1]Priv_Workers!$B$2:$BD$55,13,FALSE)),C569=2015,_xlfn.IFS(D569=1,VLOOKUP(H569,[1]Priv_Workers!$B$2:$BD$55,14,FALSE),D569=2,VLOOKUP(H569,[1]Priv_Workers!$B$2:$BD$55,15,FALSE),D569=3,VLOOKUP(H569,[1]Priv_Workers!$B$2:$BD$55,16,FALSE),D569=4,VLOOKUP(H569,[1]Priv_Workers!$B$2:$BD$55,17,FALSE),D569=5,VLOOKUP(H569,[1]Priv_Workers!$B$2:$BD$55,18,FALSE),D569=6,VLOOKUP(H569,[1]Priv_Workers!$B$2:$BD$55,19,FALSE),D569=7,VLOOKUP(H569,[1]Priv_Workers!$B$2:$BD$55,20,FALSE),D569=8,VLOOKUP(H569,[1]Priv_Workers!$B$2:$BD$55,21,FALSE),D569=9,VLOOKUP(H569,[1]Priv_Workers!$B$2:$BD$55,22,FALSE),D569=10,VLOOKUP(H569,[1]Priv_Workers!$B$2:$BD$55,23,FALSE),D569=11,VLOOKUP(H569,[1]Priv_Workers!$B$2:$BD$55,24,FALSE),D569=12,VLOOKUP(H569,[1]Priv_Workers!$B$2:$BD$55,25,FALSE)),C569=2016,_xlfn.IFS(D569=1,VLOOKUP(H569,[1]Priv_Workers!$B$2:$BD$55,26,FALSE),D569=2,VLOOKUP(H569,[1]Priv_Workers!$B$2:$BD$55,27,FALSE),D569=3,VLOOKUP(H569,[1]Priv_Workers!$B$2:$BD$55,28,FALSE),D569=4,VLOOKUP(H569,[1]Priv_Workers!$B$2:$BD$55,29,FALSE),D569=5,VLOOKUP(H569,[1]Priv_Workers!$B$2:$BD$55,30,FALSE),D569=6,VLOOKUP(H569,[1]Priv_Workers!$B$2:$BD$55,31,FALSE),D569=7,VLOOKUP(H569,[1]Priv_Workers!$B$2:$BD$55,32,FALSE),D569=8,VLOOKUP(H569,[1]Priv_Workers!$B$2:$BD$55,33,FALSE),D569=9,VLOOKUP(H569,[1]Priv_Workers!$B$2:$BD$55,34,FALSE),D569=10,VLOOKUP(H569,[1]Priv_Workers!$B$2:$BD$55,35,FALSE),D569=11,VLOOKUP(H569,[1]Priv_Workers!$B$2:$BD$55,36,FALSE),D569=12,VLOOKUP(H569,[1]Priv_Workers!$B$2:$BD$55,37,FALSE)),C569=2017,_xlfn.IFS(D569=1,VLOOKUP(H569,[1]Priv_Workers!$B$2:$BD$55,38,FALSE),D569=2,VLOOKUP(H569,[1]Priv_Workers!$B$2:$BD$55,39,FALSE),D569=3,VLOOKUP(H569,[1]Priv_Workers!$B$2:$BD$55,40,FALSE),D569=4,VLOOKUP(H569,[1]Priv_Workers!$B$2:$BD$55,41,FALSE),D569=5,VLOOKUP(H569,[1]Priv_Workers!$B$2:$BD$55,42,FALSE),D569=6,VLOOKUP(H569,[1]Priv_Workers!$B$2:$BD$55,43,FALSE),D569=7,VLOOKUP(H569,[1]Priv_Workers!$B$2:$BD$55,43,FALSE),D569=8,VLOOKUP(H569,[1]Priv_Workers!$B$2:$BD$55,44,FALSE),D569=9,VLOOKUP(H569,[1]Priv_Workers!$B$2:$BD$55,45,FALSE),D569=10,VLOOKUP(H569,[1]Priv_Workers!$B$2:$BD$55,46,FALSE),D569=11,VLOOKUP(H569,[1]Priv_Workers!$B$2:$BD$55,47,FALSE),D569=12,VLOOKUP(H569,[1]Priv_Workers!$B$2:$BD$55,48)),C569=2018,_xlfn.IFS(D569=1,VLOOKUP(H569,[1]Priv_Workers!$B$2:$BD$55,49,FALSE),D569=2,VLOOKUP(H569,[1]Priv_Workers!$B$2:$BD$55,50,FALSE),D569=3,VLOOKUP(H569,[1]Priv_Workers!$B$2:$BD$55,51,FALSE),D569=4,VLOOKUP(H569,[1]Priv_Workers!$B$2:$BD$55,52,FALSE),D569=5,VLOOKUP(H569,[1]Priv_Workers!$B$2:$BD$55,53,FALSE),D569=6,VLOOKUP(H569,[1]Priv_Workers!$B$2:$BD$55,54)))</f>
        <v>#N/A</v>
      </c>
      <c r="X569" s="3" t="e">
        <f t="shared" si="67"/>
        <v>#N/A</v>
      </c>
      <c r="Y569" s="2" t="e">
        <f>_xlfn.IFS(C569=2014, _xlfn.IFS(E569=1, VLOOKUP(H569, [1]Wage_Info!$B$2:$AH$55, 2, FALSE), E569=2, VLOOKUP(H569, [1]Wage_Info!$B$2:$AH$55, 3, FALSE), E569=3, VLOOKUP(H569, [1]Wage_Info!$B$2:$AH$55, 4, FALSE), E569=4, VLOOKUP(H569, [1]Wage_Info!$B$2:$AH$55, 5, FALSE)), C569=2015, _xlfn.IFS(E569=1, VLOOKUP(H569, [1]Wage_Info!$B$2:$AH$55, 6, FALSE), E569=2, VLOOKUP(H569, [1]Wage_Info!$B$2:$AH$55, 7, FALSE), E569=3, VLOOKUP(H569, [1]Wage_Info!$B$2:$AH$55, 8, FALSE), E569=4, VLOOKUP(H569, [1]Wage_Info!$B$2:$AH$55, 9, FALSE)), C569=2016, _xlfn.IFS(E569=1, VLOOKUP(H569, [1]Wage_Info!$B$2:$AH$55, 10, FALSE), E569=2, VLOOKUP(H569, [1]Wage_Info!$B$2:$AH$55, 11, FALSE), E569=3, VLOOKUP(H569, [1]Wage_Info!$B$2:$AH$55, 12, FALSE), E569=4, VLOOKUP(H569, [1]Wage_Info!$B$2:$AH$55, 13, FALSE)), C569=2017, _xlfn.IFS(E569=1, VLOOKUP(H569, [1]Wage_Info!$B$2:$AH$55, 14, FALSE), E569=2, VLOOKUP(H569, [1]Wage_Info!$B$2:$AH$55, 15, FALSE), E569=3, VLOOKUP(H569, [1]Wage_Info!$B$2:$AH$55, 16, FALSE), E569=4, VLOOKUP(H569, [1]Wage_Info!$B$2:$AH$55, 17, FALSE)), C569 = 2018, _xlfn.IFS(E569=1, VLOOKUP(H569, [1]Wage_Info!$B$2:$AH$55, 18, FALSE), E569=3, VLOOKUP(H569, [1]Wage_Info!$B$2:$AH$55, 19, FALSE)))</f>
        <v>#N/A</v>
      </c>
      <c r="Z569" s="2" t="e">
        <f>_xlfn.IFS(C569=2014, _xlfn.IFS(E569=1, VLOOKUP(H569, [1]Wage_Info!$B$2:$AL$55, 20, FALSE), E569=2, VLOOKUP(H569, [1]Wage_Info!$B$2:$AL$55, 21, FALSE), E569=3, VLOOKUP(H569, [1]Wage_Info!$B$2:$AL$55, 22, FALSE), E569=4, VLOOKUP(H569, [1]Wage_Info!$B$2:$AL$55, 23, FALSE)), C569=2015, _xlfn.IFS(E569=1, VLOOKUP(H569, [1]Wage_Info!$B$2:$AL$55, 24, FALSE), E569=2, VLOOKUP(H569, [1]Wage_Info!$B$2:$AL$55, 25, FALSE), E569=3, VLOOKUP(H569, [1]Wage_Info!$B$2:$AL$55, 26, FALSE), E569=4, VLOOKUP(H569, [1]Wage_Info!$B$2:$AL$55, 27, FALSE)), C569=2016, _xlfn.IFS(E569=1, VLOOKUP(H569, [1]Wage_Info!$B$2:$AL$55, 28, FALSE), E569=2, VLOOKUP(H569, [1]Wage_Info!$B$2:$AL$55, 29, FALSE), E569=3, VLOOKUP(H569, [1]Wage_Info!$B$2:$AL$55, 30, FALSE), E569=4, VLOOKUP(H569, [1]Wage_Info!$B$2:$AL$55, 31, FALSE)), C569=2017, _xlfn.IFS(E569=1, VLOOKUP(H569, [1]Wage_Info!$B$2:$AL$55, 32, FALSE), E569=2, VLOOKUP(H569, [1]Wage_Info!$B$2:$AL$55, 33, FALSE), E569=3, VLOOKUP(H569, [1]Wage_Info!$B$2:$AL$55, 34, FALSE), E569=4, VLOOKUP(H569, [1]Wage_Info!$B$2:$AL$55, 35, FALSE)), C569 = 2018, _xlfn.IFS(E569=1, VLOOKUP(H569, [1]Wage_Info!$B$2:$AL$55, 36, FALSE), E569=2, VLOOKUP(H569, [1]Wage_Info!$B$2:$AL$55, 37, FALSE)))</f>
        <v>#N/A</v>
      </c>
      <c r="AA569" s="4" t="e">
        <f t="shared" si="68"/>
        <v>#N/A</v>
      </c>
      <c r="AB569">
        <f>[1]Key!C569</f>
        <v>1</v>
      </c>
      <c r="AC569">
        <f t="shared" si="69"/>
        <v>0</v>
      </c>
      <c r="AD569">
        <f t="shared" si="70"/>
        <v>0</v>
      </c>
      <c r="AE569">
        <f t="shared" si="71"/>
        <v>0</v>
      </c>
      <c r="AF569">
        <f>[1]Key!D569</f>
        <v>0</v>
      </c>
    </row>
    <row r="570" spans="1:32" x14ac:dyDescent="0.3">
      <c r="A570">
        <v>569</v>
      </c>
      <c r="B570">
        <v>113</v>
      </c>
      <c r="C570">
        <v>2017</v>
      </c>
      <c r="D570">
        <v>7</v>
      </c>
      <c r="E570">
        <f t="shared" si="64"/>
        <v>3</v>
      </c>
      <c r="F570">
        <v>2018</v>
      </c>
      <c r="G570" t="s">
        <v>64</v>
      </c>
      <c r="H570" s="1">
        <f>VALUE(IF(G570="foreign",53,SUBSTITUTE(G570,G570,VLOOKUP(G570,[1]Key!$G$2:$H$55,2,))))</f>
        <v>33</v>
      </c>
      <c r="I570" t="s">
        <v>47</v>
      </c>
      <c r="J570">
        <f>VALUE(_xlfn.IFS(I570="foreign",53,I570="fictional",54, I570="unspecified", 55, NOT(OR(I570="foreign",I570="fictional")),SUBSTITUTE(I570,I570,VLOOKUP(I570,[1]Key!$G$2:$H$55,2,))))</f>
        <v>55</v>
      </c>
      <c r="K570">
        <f t="shared" si="65"/>
        <v>0</v>
      </c>
      <c r="L570">
        <f>VLOOKUP(H570, [1]Key!$H$2:$K$54, 2)</f>
        <v>3</v>
      </c>
      <c r="M570">
        <f>VLOOKUP(J570, [1]Key!$H$2:$K$54, 2)</f>
        <v>0</v>
      </c>
      <c r="N570">
        <f>VLOOKUP("*"&amp;G570&amp;"*",[1]Key!$N$2:$O$6,2,FALSE)</f>
        <v>2</v>
      </c>
      <c r="O570">
        <f>VLOOKUP("*"&amp;G570&amp;"*",[1]Key!$R$2:$S$11,2,FALSE)</f>
        <v>3</v>
      </c>
      <c r="P570">
        <v>2023</v>
      </c>
      <c r="Q570" s="2">
        <v>1500000</v>
      </c>
      <c r="R570" t="s">
        <v>130</v>
      </c>
      <c r="S570">
        <f>VLOOKUP(R570, [1]Key!$U$2:$V$31, 2, FALSE)</f>
        <v>19</v>
      </c>
      <c r="T570">
        <f t="shared" si="66"/>
        <v>1</v>
      </c>
      <c r="U570">
        <f>_xlfn.IFS(C570=2018, VLOOKUP(H570, '[1]State Pop'!$B$2:$G$55,6),C570=2017, VLOOKUP(H570, '[1]State Pop'!$B$2:$F$55,5),C570=2016, VLOOKUP(H570, '[1]State Pop'!$B$2:$F$55,4), C570=2015, VLOOKUP(H570, '[1]State Pop'!$B$2:$F$55,3), C570=2014, VLOOKUP(H570, '[1]State Pop'!$B$2:$F$55,2))</f>
        <v>19849399</v>
      </c>
      <c r="V570">
        <f>_xlfn.IFS(C570=2014,_xlfn.IFS(D570=1,VLOOKUP(H570,[1]Film_Workers!$B$2:$BD$55,2,FALSE),D570=2,VLOOKUP(H570,[1]Film_Workers!$B$2:$BD$55,3,FALSE),D570=3,VLOOKUP(H570,[1]Film_Workers!$B$2:$BD$55,4,FALSE),D570=4,VLOOKUP(H570,[1]Film_Workers!$B$2:$BD$55,5,FALSE),D570=5,VLOOKUP(H570,[1]Film_Workers!$B$2:$BD$55,6,FALSE),D570=6,VLOOKUP(H570,[1]Film_Workers!$B$2:$BD$55,7,FALSE),D570=7,VLOOKUP(H570,[1]Film_Workers!$B$2:$BD$55,8,FALSE),D570=8,VLOOKUP(H570,[1]Film_Workers!$B$2:$BD$55,9,FALSE),D570=9,VLOOKUP(H570,[1]Film_Workers!$B$2:$BD$55,10,FALSE),D570=10,VLOOKUP(H570,[1]Film_Workers!$B$2:$BD$55,11,FALSE),D570=11,VLOOKUP(H570,[1]Film_Workers!$B$2:$BD$55,12,FALSE),D570=12,VLOOKUP(H570,[1]Film_Workers!$B$2:$BD$55,13,FALSE)),C570=2015,_xlfn.IFS(D570=1,VLOOKUP(H570,[1]Film_Workers!$B$2:$BD$55,14,FALSE),D570=2,VLOOKUP(H570,[1]Film_Workers!$B$2:$BD$55,15,FALSE),D570=3,VLOOKUP(H570,[1]Film_Workers!$B$2:$BD$55,16,FALSE),D570=4,VLOOKUP(H570,[1]Film_Workers!$B$2:$BD$55,17,FALSE),D570=5,VLOOKUP(H570,[1]Film_Workers!$B$2:$BD$55,18,FALSE),D570=6,VLOOKUP(H570,[1]Film_Workers!$B$2:$BD$55,19,FALSE),D570=7,VLOOKUP(H570,[1]Film_Workers!$B$2:$BD$55,20,FALSE),D570=8,VLOOKUP(H570,[1]Film_Workers!$B$2:$BD$55,21,FALSE),D570=9,VLOOKUP(H570,[1]Film_Workers!$B$2:$BD$55,22,FALSE),D570=10,VLOOKUP(H570,[1]Film_Workers!$B$2:$BD$55,23,FALSE),D570=11,VLOOKUP(H570,[1]Film_Workers!$B$2:$BD$55,24,FALSE),D570=12,VLOOKUP(H570,[1]Film_Workers!$B$2:$BD$55,25,FALSE)),C570=2016,_xlfn.IFS(D570=1,VLOOKUP(H570,[1]Film_Workers!$B$2:$BD$55,26,FALSE),D570=2,VLOOKUP(H570,[1]Film_Workers!$B$2:$BD$55,27,FALSE),D570=3,VLOOKUP(H570,[1]Film_Workers!$B$2:$BD$55,28,FALSE),D570=4,VLOOKUP(H570,[1]Film_Workers!$B$2:$BD$55,29,FALSE),D570=5,VLOOKUP(H570,[1]Film_Workers!$B$2:$BD$55,30,FALSE),D570=6,VLOOKUP(H570,[1]Film_Workers!$B$2:$BD$55,31,FALSE),D570=7,VLOOKUP(H570,[1]Film_Workers!$B$2:$BD$55,32,FALSE),D570=8,VLOOKUP(H570,[1]Film_Workers!$B$2:$BD$55,33,FALSE),D570=9,VLOOKUP(H570,[1]Film_Workers!$B$2:$BD$55,34,FALSE),D570=10,VLOOKUP(H570,[1]Film_Workers!$B$2:$BD$55,35,FALSE),D570=11,VLOOKUP(H570,[1]Film_Workers!$B$2:$BD$55,36,FALSE),D570=12,VLOOKUP(H570,[1]Film_Workers!$B$2:$BD$55,37,FALSE)),C570=2017,_xlfn.IFS(D570=1,VLOOKUP(H570,[1]Film_Workers!$B$2:$BD$55,38,FALSE),D570=2,VLOOKUP(H570,[1]Film_Workers!$B$2:$BD$55,39,FALSE),D570=3,VLOOKUP(H570,[1]Film_Workers!$B$2:$BD$55,40,FALSE),D570=4,VLOOKUP(H570,[1]Film_Workers!$B$2:$BD$55,41,FALSE),D570=5,VLOOKUP(H570,[1]Film_Workers!$B$2:$BD$55,42,FALSE),D570=6,VLOOKUP(H570,[1]Film_Workers!$B$2:$BD$55,43,FALSE),D570=7,VLOOKUP(H570,[1]Film_Workers!$B$2:$BD$55,43,FALSE),D570=8,VLOOKUP(H570,[1]Film_Workers!$B$2:$BD$55,44,FALSE),D570=9,VLOOKUP(H570,[1]Film_Workers!$B$2:$BD$55,45,FALSE),D570=10,VLOOKUP(H570,[1]Film_Workers!$B$2:$BD$55,46,FALSE),D570=11,VLOOKUP(H570,[1]Film_Workers!$B$2:$BD$55,47,FALSE),D570=12,VLOOKUP(H570,[1]Film_Workers!$B$2:$BD$55,48)),C570=2018,_xlfn.IFS(D570=1,VLOOKUP(H570,[1]Film_Workers!$B$2:$BD$55,49,FALSE),D570=2,VLOOKUP(H570,[1]Film_Workers!$B$2:$BD$55,50,FALSE),D570=3,VLOOKUP(H570,[1]Film_Workers!$B$2:$BD$55,51,FALSE),D570=4,VLOOKUP(H570,[1]Film_Workers!$B$2:$BD$55,52,FALSE),D570=5,VLOOKUP(H570,[1]Film_Workers!$B$2:$BD$55,53,FALSE),D570=6,VLOOKUP(H570,[1]Film_Workers!$B$2:$BD$55,54)))</f>
        <v>44955</v>
      </c>
      <c r="W570">
        <f>_xlfn.IFS(C570=2014,_xlfn.IFS(D570=1,VLOOKUP(H570,[1]Priv_Workers!$B$2:$BD$55,2,FALSE),D570=2,VLOOKUP(H570,[1]Priv_Workers!$B$2:$BD$55,3,FALSE),D570=3,VLOOKUP(H570,[1]Priv_Workers!$B$2:$BD$55,4,FALSE),D570=4,VLOOKUP(H570,[1]Priv_Workers!$B$2:$BD$55,5,FALSE),D570=5,VLOOKUP(H570,[1]Priv_Workers!$B$2:$BD$55,6,FALSE),D570=6,VLOOKUP(H570,[1]Priv_Workers!$B$2:$BD$55,7,FALSE),D570=7,VLOOKUP(H570,[1]Priv_Workers!$B$2:$BD$55,8,FALSE),D570=8,VLOOKUP(H570,[1]Priv_Workers!$B$2:$BD$55,9,FALSE),D570=9,VLOOKUP(H570,[1]Priv_Workers!$B$2:$BD$55,10,FALSE),D570=10,VLOOKUP(H570,[1]Priv_Workers!$B$2:$BD$55,11,FALSE),D570=11,VLOOKUP(H570,[1]Priv_Workers!$B$2:$BD$55,12,FALSE),D570=12,VLOOKUP(H570,[1]Priv_Workers!$B$2:$BD$55,13,FALSE)),C570=2015,_xlfn.IFS(D570=1,VLOOKUP(H570,[1]Priv_Workers!$B$2:$BD$55,14,FALSE),D570=2,VLOOKUP(H570,[1]Priv_Workers!$B$2:$BD$55,15,FALSE),D570=3,VLOOKUP(H570,[1]Priv_Workers!$B$2:$BD$55,16,FALSE),D570=4,VLOOKUP(H570,[1]Priv_Workers!$B$2:$BD$55,17,FALSE),D570=5,VLOOKUP(H570,[1]Priv_Workers!$B$2:$BD$55,18,FALSE),D570=6,VLOOKUP(H570,[1]Priv_Workers!$B$2:$BD$55,19,FALSE),D570=7,VLOOKUP(H570,[1]Priv_Workers!$B$2:$BD$55,20,FALSE),D570=8,VLOOKUP(H570,[1]Priv_Workers!$B$2:$BD$55,21,FALSE),D570=9,VLOOKUP(H570,[1]Priv_Workers!$B$2:$BD$55,22,FALSE),D570=10,VLOOKUP(H570,[1]Priv_Workers!$B$2:$BD$55,23,FALSE),D570=11,VLOOKUP(H570,[1]Priv_Workers!$B$2:$BD$55,24,FALSE),D570=12,VLOOKUP(H570,[1]Priv_Workers!$B$2:$BD$55,25,FALSE)),C570=2016,_xlfn.IFS(D570=1,VLOOKUP(H570,[1]Priv_Workers!$B$2:$BD$55,26,FALSE),D570=2,VLOOKUP(H570,[1]Priv_Workers!$B$2:$BD$55,27,FALSE),D570=3,VLOOKUP(H570,[1]Priv_Workers!$B$2:$BD$55,28,FALSE),D570=4,VLOOKUP(H570,[1]Priv_Workers!$B$2:$BD$55,29,FALSE),D570=5,VLOOKUP(H570,[1]Priv_Workers!$B$2:$BD$55,30,FALSE),D570=6,VLOOKUP(H570,[1]Priv_Workers!$B$2:$BD$55,31,FALSE),D570=7,VLOOKUP(H570,[1]Priv_Workers!$B$2:$BD$55,32,FALSE),D570=8,VLOOKUP(H570,[1]Priv_Workers!$B$2:$BD$55,33,FALSE),D570=9,VLOOKUP(H570,[1]Priv_Workers!$B$2:$BD$55,34,FALSE),D570=10,VLOOKUP(H570,[1]Priv_Workers!$B$2:$BD$55,35,FALSE),D570=11,VLOOKUP(H570,[1]Priv_Workers!$B$2:$BD$55,36,FALSE),D570=12,VLOOKUP(H570,[1]Priv_Workers!$B$2:$BD$55,37,FALSE)),C570=2017,_xlfn.IFS(D570=1,VLOOKUP(H570,[1]Priv_Workers!$B$2:$BD$55,38,FALSE),D570=2,VLOOKUP(H570,[1]Priv_Workers!$B$2:$BD$55,39,FALSE),D570=3,VLOOKUP(H570,[1]Priv_Workers!$B$2:$BD$55,40,FALSE),D570=4,VLOOKUP(H570,[1]Priv_Workers!$B$2:$BD$55,41,FALSE),D570=5,VLOOKUP(H570,[1]Priv_Workers!$B$2:$BD$55,42,FALSE),D570=6,VLOOKUP(H570,[1]Priv_Workers!$B$2:$BD$55,43,FALSE),D570=7,VLOOKUP(H570,[1]Priv_Workers!$B$2:$BD$55,43,FALSE),D570=8,VLOOKUP(H570,[1]Priv_Workers!$B$2:$BD$55,44,FALSE),D570=9,VLOOKUP(H570,[1]Priv_Workers!$B$2:$BD$55,45,FALSE),D570=10,VLOOKUP(H570,[1]Priv_Workers!$B$2:$BD$55,46,FALSE),D570=11,VLOOKUP(H570,[1]Priv_Workers!$B$2:$BD$55,47,FALSE),D570=12,VLOOKUP(H570,[1]Priv_Workers!$B$2:$BD$55,48)),C570=2018,_xlfn.IFS(D570=1,VLOOKUP(H570,[1]Priv_Workers!$B$2:$BD$55,49,FALSE),D570=2,VLOOKUP(H570,[1]Priv_Workers!$B$2:$BD$55,50,FALSE),D570=3,VLOOKUP(H570,[1]Priv_Workers!$B$2:$BD$55,51,FALSE),D570=4,VLOOKUP(H570,[1]Priv_Workers!$B$2:$BD$55,52,FALSE),D570=5,VLOOKUP(H570,[1]Priv_Workers!$B$2:$BD$55,53,FALSE),D570=6,VLOOKUP(H570,[1]Priv_Workers!$B$2:$BD$55,54)))</f>
        <v>7997103</v>
      </c>
      <c r="X570" s="3">
        <f t="shared" si="67"/>
        <v>5.6214106533328378E-3</v>
      </c>
      <c r="Y570" s="2">
        <f>_xlfn.IFS(C570=2014, _xlfn.IFS(E570=1, VLOOKUP(H570, [1]Wage_Info!$B$2:$AH$55, 2, FALSE), E570=2, VLOOKUP(H570, [1]Wage_Info!$B$2:$AH$55, 3, FALSE), E570=3, VLOOKUP(H570, [1]Wage_Info!$B$2:$AH$55, 4, FALSE), E570=4, VLOOKUP(H570, [1]Wage_Info!$B$2:$AH$55, 5, FALSE)), C570=2015, _xlfn.IFS(E570=1, VLOOKUP(H570, [1]Wage_Info!$B$2:$AH$55, 6, FALSE), E570=2, VLOOKUP(H570, [1]Wage_Info!$B$2:$AH$55, 7, FALSE), E570=3, VLOOKUP(H570, [1]Wage_Info!$B$2:$AH$55, 8, FALSE), E570=4, VLOOKUP(H570, [1]Wage_Info!$B$2:$AH$55, 9, FALSE)), C570=2016, _xlfn.IFS(E570=1, VLOOKUP(H570, [1]Wage_Info!$B$2:$AH$55, 10, FALSE), E570=2, VLOOKUP(H570, [1]Wage_Info!$B$2:$AH$55, 11, FALSE), E570=3, VLOOKUP(H570, [1]Wage_Info!$B$2:$AH$55, 12, FALSE), E570=4, VLOOKUP(H570, [1]Wage_Info!$B$2:$AH$55, 13, FALSE)), C570=2017, _xlfn.IFS(E570=1, VLOOKUP(H570, [1]Wage_Info!$B$2:$AH$55, 14, FALSE), E570=2, VLOOKUP(H570, [1]Wage_Info!$B$2:$AH$55, 15, FALSE), E570=3, VLOOKUP(H570, [1]Wage_Info!$B$2:$AH$55, 16, FALSE), E570=4, VLOOKUP(H570, [1]Wage_Info!$B$2:$AH$55, 17, FALSE)), C570 = 2018, _xlfn.IFS(E570=1, VLOOKUP(H570, [1]Wage_Info!$B$2:$AH$55, 18, FALSE), E570=3, VLOOKUP(H570, [1]Wage_Info!$B$2:$AH$55, 19, FALSE)))</f>
        <v>1068775134</v>
      </c>
      <c r="Z570" s="2">
        <f>_xlfn.IFS(C570=2014, _xlfn.IFS(E570=1, VLOOKUP(H570, [1]Wage_Info!$B$2:$AL$55, 20, FALSE), E570=2, VLOOKUP(H570, [1]Wage_Info!$B$2:$AL$55, 21, FALSE), E570=3, VLOOKUP(H570, [1]Wage_Info!$B$2:$AL$55, 22, FALSE), E570=4, VLOOKUP(H570, [1]Wage_Info!$B$2:$AL$55, 23, FALSE)), C570=2015, _xlfn.IFS(E570=1, VLOOKUP(H570, [1]Wage_Info!$B$2:$AL$55, 24, FALSE), E570=2, VLOOKUP(H570, [1]Wage_Info!$B$2:$AL$55, 25, FALSE), E570=3, VLOOKUP(H570, [1]Wage_Info!$B$2:$AL$55, 26, FALSE), E570=4, VLOOKUP(H570, [1]Wage_Info!$B$2:$AL$55, 27, FALSE)), C570=2016, _xlfn.IFS(E570=1, VLOOKUP(H570, [1]Wage_Info!$B$2:$AL$55, 28, FALSE), E570=2, VLOOKUP(H570, [1]Wage_Info!$B$2:$AL$55, 29, FALSE), E570=3, VLOOKUP(H570, [1]Wage_Info!$B$2:$AL$55, 30, FALSE), E570=4, VLOOKUP(H570, [1]Wage_Info!$B$2:$AL$55, 31, FALSE)), C570=2017, _xlfn.IFS(E570=1, VLOOKUP(H570, [1]Wage_Info!$B$2:$AL$55, 32, FALSE), E570=2, VLOOKUP(H570, [1]Wage_Info!$B$2:$AL$55, 33, FALSE), E570=3, VLOOKUP(H570, [1]Wage_Info!$B$2:$AL$55, 34, FALSE), E570=4, VLOOKUP(H570, [1]Wage_Info!$B$2:$AL$55, 35, FALSE)), C570 = 2018, _xlfn.IFS(E570=1, VLOOKUP(H570, [1]Wage_Info!$B$2:$AL$55, 36, FALSE), E570=2, VLOOKUP(H570, [1]Wage_Info!$B$2:$AL$55, 37, FALSE)))</f>
        <v>127118346747</v>
      </c>
      <c r="AA570" s="4">
        <f t="shared" si="68"/>
        <v>8.4077173858086163E-3</v>
      </c>
      <c r="AB570">
        <f>[1]Key!C570</f>
        <v>1</v>
      </c>
      <c r="AC570">
        <f t="shared" si="69"/>
        <v>0</v>
      </c>
      <c r="AD570">
        <f t="shared" si="70"/>
        <v>1</v>
      </c>
      <c r="AE570">
        <f t="shared" si="71"/>
        <v>1</v>
      </c>
      <c r="AF570">
        <f>[1]Key!D570</f>
        <v>0</v>
      </c>
    </row>
    <row r="571" spans="1:32" x14ac:dyDescent="0.3">
      <c r="A571">
        <v>570</v>
      </c>
      <c r="B571">
        <v>114</v>
      </c>
      <c r="E571" t="e">
        <f t="shared" si="64"/>
        <v>#N/A</v>
      </c>
      <c r="F571">
        <v>2018</v>
      </c>
      <c r="H571" s="1" t="e">
        <f>VALUE(IF(G571="foreign",53,SUBSTITUTE(G571,G571,VLOOKUP(G571,[1]Key!$G$2:$H$55,2,))))</f>
        <v>#N/A</v>
      </c>
      <c r="I571" t="s">
        <v>40</v>
      </c>
      <c r="J571">
        <f>VALUE(_xlfn.IFS(I571="foreign",53,I571="fictional",54, I571="unspecified", 55, NOT(OR(I571="foreign",I571="fictional")),SUBSTITUTE(I571,I571,VLOOKUP(I571,[1]Key!$G$2:$H$55,2,))))</f>
        <v>5</v>
      </c>
      <c r="K571" t="e">
        <f t="shared" si="65"/>
        <v>#N/A</v>
      </c>
      <c r="L571" t="e">
        <f>VLOOKUP(H571, [1]Key!$H$2:$K$54, 2)</f>
        <v>#N/A</v>
      </c>
      <c r="M571">
        <f>VLOOKUP(J571, [1]Key!$H$2:$K$54, 2)</f>
        <v>3</v>
      </c>
      <c r="N571">
        <f>VLOOKUP("*"&amp;G571&amp;"*",[1]Key!$N$2:$O$6,2,FALSE)</f>
        <v>1</v>
      </c>
      <c r="O571">
        <f>VLOOKUP("*"&amp;G571&amp;"*",[1]Key!$R$2:$S$11,2,FALSE)</f>
        <v>1</v>
      </c>
      <c r="P571">
        <v>2009</v>
      </c>
      <c r="Q571" s="2">
        <v>1000000</v>
      </c>
      <c r="R571" t="s">
        <v>61</v>
      </c>
      <c r="S571">
        <f>VLOOKUP(R571, [1]Key!$U$2:$V$31, 2, FALSE)</f>
        <v>6</v>
      </c>
      <c r="T571">
        <f t="shared" si="66"/>
        <v>0</v>
      </c>
      <c r="U571" t="e">
        <f>_xlfn.IFS(C571=2018, VLOOKUP(H571, '[1]State Pop'!$B$2:$G$55,6),C571=2017, VLOOKUP(H571, '[1]State Pop'!$B$2:$F$55,5),C571=2016, VLOOKUP(H571, '[1]State Pop'!$B$2:$F$55,4), C571=2015, VLOOKUP(H571, '[1]State Pop'!$B$2:$F$55,3), C571=2014, VLOOKUP(H571, '[1]State Pop'!$B$2:$F$55,2))</f>
        <v>#N/A</v>
      </c>
      <c r="V571" t="e">
        <f>_xlfn.IFS(C571=2014,_xlfn.IFS(D571=1,VLOOKUP(H571,[1]Film_Workers!$B$2:$BD$55,2,FALSE),D571=2,VLOOKUP(H571,[1]Film_Workers!$B$2:$BD$55,3,FALSE),D571=3,VLOOKUP(H571,[1]Film_Workers!$B$2:$BD$55,4,FALSE),D571=4,VLOOKUP(H571,[1]Film_Workers!$B$2:$BD$55,5,FALSE),D571=5,VLOOKUP(H571,[1]Film_Workers!$B$2:$BD$55,6,FALSE),D571=6,VLOOKUP(H571,[1]Film_Workers!$B$2:$BD$55,7,FALSE),D571=7,VLOOKUP(H571,[1]Film_Workers!$B$2:$BD$55,8,FALSE),D571=8,VLOOKUP(H571,[1]Film_Workers!$B$2:$BD$55,9,FALSE),D571=9,VLOOKUP(H571,[1]Film_Workers!$B$2:$BD$55,10,FALSE),D571=10,VLOOKUP(H571,[1]Film_Workers!$B$2:$BD$55,11,FALSE),D571=11,VLOOKUP(H571,[1]Film_Workers!$B$2:$BD$55,12,FALSE),D571=12,VLOOKUP(H571,[1]Film_Workers!$B$2:$BD$55,13,FALSE)),C571=2015,_xlfn.IFS(D571=1,VLOOKUP(H571,[1]Film_Workers!$B$2:$BD$55,14,FALSE),D571=2,VLOOKUP(H571,[1]Film_Workers!$B$2:$BD$55,15,FALSE),D571=3,VLOOKUP(H571,[1]Film_Workers!$B$2:$BD$55,16,FALSE),D571=4,VLOOKUP(H571,[1]Film_Workers!$B$2:$BD$55,17,FALSE),D571=5,VLOOKUP(H571,[1]Film_Workers!$B$2:$BD$55,18,FALSE),D571=6,VLOOKUP(H571,[1]Film_Workers!$B$2:$BD$55,19,FALSE),D571=7,VLOOKUP(H571,[1]Film_Workers!$B$2:$BD$55,20,FALSE),D571=8,VLOOKUP(H571,[1]Film_Workers!$B$2:$BD$55,21,FALSE),D571=9,VLOOKUP(H571,[1]Film_Workers!$B$2:$BD$55,22,FALSE),D571=10,VLOOKUP(H571,[1]Film_Workers!$B$2:$BD$55,23,FALSE),D571=11,VLOOKUP(H571,[1]Film_Workers!$B$2:$BD$55,24,FALSE),D571=12,VLOOKUP(H571,[1]Film_Workers!$B$2:$BD$55,25,FALSE)),C571=2016,_xlfn.IFS(D571=1,VLOOKUP(H571,[1]Film_Workers!$B$2:$BD$55,26,FALSE),D571=2,VLOOKUP(H571,[1]Film_Workers!$B$2:$BD$55,27,FALSE),D571=3,VLOOKUP(H571,[1]Film_Workers!$B$2:$BD$55,28,FALSE),D571=4,VLOOKUP(H571,[1]Film_Workers!$B$2:$BD$55,29,FALSE),D571=5,VLOOKUP(H571,[1]Film_Workers!$B$2:$BD$55,30,FALSE),D571=6,VLOOKUP(H571,[1]Film_Workers!$B$2:$BD$55,31,FALSE),D571=7,VLOOKUP(H571,[1]Film_Workers!$B$2:$BD$55,32,FALSE),D571=8,VLOOKUP(H571,[1]Film_Workers!$B$2:$BD$55,33,FALSE),D571=9,VLOOKUP(H571,[1]Film_Workers!$B$2:$BD$55,34,FALSE),D571=10,VLOOKUP(H571,[1]Film_Workers!$B$2:$BD$55,35,FALSE),D571=11,VLOOKUP(H571,[1]Film_Workers!$B$2:$BD$55,36,FALSE),D571=12,VLOOKUP(H571,[1]Film_Workers!$B$2:$BD$55,37,FALSE)),C571=2017,_xlfn.IFS(D571=1,VLOOKUP(H571,[1]Film_Workers!$B$2:$BD$55,38,FALSE),D571=2,VLOOKUP(H571,[1]Film_Workers!$B$2:$BD$55,39,FALSE),D571=3,VLOOKUP(H571,[1]Film_Workers!$B$2:$BD$55,40,FALSE),D571=4,VLOOKUP(H571,[1]Film_Workers!$B$2:$BD$55,41,FALSE),D571=5,VLOOKUP(H571,[1]Film_Workers!$B$2:$BD$55,42,FALSE),D571=6,VLOOKUP(H571,[1]Film_Workers!$B$2:$BD$55,43,FALSE),D571=7,VLOOKUP(H571,[1]Film_Workers!$B$2:$BD$55,43,FALSE),D571=8,VLOOKUP(H571,[1]Film_Workers!$B$2:$BD$55,44,FALSE),D571=9,VLOOKUP(H571,[1]Film_Workers!$B$2:$BD$55,45,FALSE),D571=10,VLOOKUP(H571,[1]Film_Workers!$B$2:$BD$55,46,FALSE),D571=11,VLOOKUP(H571,[1]Film_Workers!$B$2:$BD$55,47,FALSE),D571=12,VLOOKUP(H571,[1]Film_Workers!$B$2:$BD$55,48)),C571=2018,_xlfn.IFS(D571=1,VLOOKUP(H571,[1]Film_Workers!$B$2:$BD$55,49,FALSE),D571=2,VLOOKUP(H571,[1]Film_Workers!$B$2:$BD$55,50,FALSE),D571=3,VLOOKUP(H571,[1]Film_Workers!$B$2:$BD$55,51,FALSE),D571=4,VLOOKUP(H571,[1]Film_Workers!$B$2:$BD$55,52,FALSE),D571=5,VLOOKUP(H571,[1]Film_Workers!$B$2:$BD$55,53,FALSE),D571=6,VLOOKUP(H571,[1]Film_Workers!$B$2:$BD$55,54)))</f>
        <v>#N/A</v>
      </c>
      <c r="W571" t="e">
        <f>_xlfn.IFS(C571=2014,_xlfn.IFS(D571=1,VLOOKUP(H571,[1]Priv_Workers!$B$2:$BD$55,2,FALSE),D571=2,VLOOKUP(H571,[1]Priv_Workers!$B$2:$BD$55,3,FALSE),D571=3,VLOOKUP(H571,[1]Priv_Workers!$B$2:$BD$55,4,FALSE),D571=4,VLOOKUP(H571,[1]Priv_Workers!$B$2:$BD$55,5,FALSE),D571=5,VLOOKUP(H571,[1]Priv_Workers!$B$2:$BD$55,6,FALSE),D571=6,VLOOKUP(H571,[1]Priv_Workers!$B$2:$BD$55,7,FALSE),D571=7,VLOOKUP(H571,[1]Priv_Workers!$B$2:$BD$55,8,FALSE),D571=8,VLOOKUP(H571,[1]Priv_Workers!$B$2:$BD$55,9,FALSE),D571=9,VLOOKUP(H571,[1]Priv_Workers!$B$2:$BD$55,10,FALSE),D571=10,VLOOKUP(H571,[1]Priv_Workers!$B$2:$BD$55,11,FALSE),D571=11,VLOOKUP(H571,[1]Priv_Workers!$B$2:$BD$55,12,FALSE),D571=12,VLOOKUP(H571,[1]Priv_Workers!$B$2:$BD$55,13,FALSE)),C571=2015,_xlfn.IFS(D571=1,VLOOKUP(H571,[1]Priv_Workers!$B$2:$BD$55,14,FALSE),D571=2,VLOOKUP(H571,[1]Priv_Workers!$B$2:$BD$55,15,FALSE),D571=3,VLOOKUP(H571,[1]Priv_Workers!$B$2:$BD$55,16,FALSE),D571=4,VLOOKUP(H571,[1]Priv_Workers!$B$2:$BD$55,17,FALSE),D571=5,VLOOKUP(H571,[1]Priv_Workers!$B$2:$BD$55,18,FALSE),D571=6,VLOOKUP(H571,[1]Priv_Workers!$B$2:$BD$55,19,FALSE),D571=7,VLOOKUP(H571,[1]Priv_Workers!$B$2:$BD$55,20,FALSE),D571=8,VLOOKUP(H571,[1]Priv_Workers!$B$2:$BD$55,21,FALSE),D571=9,VLOOKUP(H571,[1]Priv_Workers!$B$2:$BD$55,22,FALSE),D571=10,VLOOKUP(H571,[1]Priv_Workers!$B$2:$BD$55,23,FALSE),D571=11,VLOOKUP(H571,[1]Priv_Workers!$B$2:$BD$55,24,FALSE),D571=12,VLOOKUP(H571,[1]Priv_Workers!$B$2:$BD$55,25,FALSE)),C571=2016,_xlfn.IFS(D571=1,VLOOKUP(H571,[1]Priv_Workers!$B$2:$BD$55,26,FALSE),D571=2,VLOOKUP(H571,[1]Priv_Workers!$B$2:$BD$55,27,FALSE),D571=3,VLOOKUP(H571,[1]Priv_Workers!$B$2:$BD$55,28,FALSE),D571=4,VLOOKUP(H571,[1]Priv_Workers!$B$2:$BD$55,29,FALSE),D571=5,VLOOKUP(H571,[1]Priv_Workers!$B$2:$BD$55,30,FALSE),D571=6,VLOOKUP(H571,[1]Priv_Workers!$B$2:$BD$55,31,FALSE),D571=7,VLOOKUP(H571,[1]Priv_Workers!$B$2:$BD$55,32,FALSE),D571=8,VLOOKUP(H571,[1]Priv_Workers!$B$2:$BD$55,33,FALSE),D571=9,VLOOKUP(H571,[1]Priv_Workers!$B$2:$BD$55,34,FALSE),D571=10,VLOOKUP(H571,[1]Priv_Workers!$B$2:$BD$55,35,FALSE),D571=11,VLOOKUP(H571,[1]Priv_Workers!$B$2:$BD$55,36,FALSE),D571=12,VLOOKUP(H571,[1]Priv_Workers!$B$2:$BD$55,37,FALSE)),C571=2017,_xlfn.IFS(D571=1,VLOOKUP(H571,[1]Priv_Workers!$B$2:$BD$55,38,FALSE),D571=2,VLOOKUP(H571,[1]Priv_Workers!$B$2:$BD$55,39,FALSE),D571=3,VLOOKUP(H571,[1]Priv_Workers!$B$2:$BD$55,40,FALSE),D571=4,VLOOKUP(H571,[1]Priv_Workers!$B$2:$BD$55,41,FALSE),D571=5,VLOOKUP(H571,[1]Priv_Workers!$B$2:$BD$55,42,FALSE),D571=6,VLOOKUP(H571,[1]Priv_Workers!$B$2:$BD$55,43,FALSE),D571=7,VLOOKUP(H571,[1]Priv_Workers!$B$2:$BD$55,43,FALSE),D571=8,VLOOKUP(H571,[1]Priv_Workers!$B$2:$BD$55,44,FALSE),D571=9,VLOOKUP(H571,[1]Priv_Workers!$B$2:$BD$55,45,FALSE),D571=10,VLOOKUP(H571,[1]Priv_Workers!$B$2:$BD$55,46,FALSE),D571=11,VLOOKUP(H571,[1]Priv_Workers!$B$2:$BD$55,47,FALSE),D571=12,VLOOKUP(H571,[1]Priv_Workers!$B$2:$BD$55,48)),C571=2018,_xlfn.IFS(D571=1,VLOOKUP(H571,[1]Priv_Workers!$B$2:$BD$55,49,FALSE),D571=2,VLOOKUP(H571,[1]Priv_Workers!$B$2:$BD$55,50,FALSE),D571=3,VLOOKUP(H571,[1]Priv_Workers!$B$2:$BD$55,51,FALSE),D571=4,VLOOKUP(H571,[1]Priv_Workers!$B$2:$BD$55,52,FALSE),D571=5,VLOOKUP(H571,[1]Priv_Workers!$B$2:$BD$55,53,FALSE),D571=6,VLOOKUP(H571,[1]Priv_Workers!$B$2:$BD$55,54)))</f>
        <v>#N/A</v>
      </c>
      <c r="X571" s="3" t="e">
        <f t="shared" si="67"/>
        <v>#N/A</v>
      </c>
      <c r="Y571" s="2" t="e">
        <f>_xlfn.IFS(C571=2014, _xlfn.IFS(E571=1, VLOOKUP(H571, [1]Wage_Info!$B$2:$AH$55, 2, FALSE), E571=2, VLOOKUP(H571, [1]Wage_Info!$B$2:$AH$55, 3, FALSE), E571=3, VLOOKUP(H571, [1]Wage_Info!$B$2:$AH$55, 4, FALSE), E571=4, VLOOKUP(H571, [1]Wage_Info!$B$2:$AH$55, 5, FALSE)), C571=2015, _xlfn.IFS(E571=1, VLOOKUP(H571, [1]Wage_Info!$B$2:$AH$55, 6, FALSE), E571=2, VLOOKUP(H571, [1]Wage_Info!$B$2:$AH$55, 7, FALSE), E571=3, VLOOKUP(H571, [1]Wage_Info!$B$2:$AH$55, 8, FALSE), E571=4, VLOOKUP(H571, [1]Wage_Info!$B$2:$AH$55, 9, FALSE)), C571=2016, _xlfn.IFS(E571=1, VLOOKUP(H571, [1]Wage_Info!$B$2:$AH$55, 10, FALSE), E571=2, VLOOKUP(H571, [1]Wage_Info!$B$2:$AH$55, 11, FALSE), E571=3, VLOOKUP(H571, [1]Wage_Info!$B$2:$AH$55, 12, FALSE), E571=4, VLOOKUP(H571, [1]Wage_Info!$B$2:$AH$55, 13, FALSE)), C571=2017, _xlfn.IFS(E571=1, VLOOKUP(H571, [1]Wage_Info!$B$2:$AH$55, 14, FALSE), E571=2, VLOOKUP(H571, [1]Wage_Info!$B$2:$AH$55, 15, FALSE), E571=3, VLOOKUP(H571, [1]Wage_Info!$B$2:$AH$55, 16, FALSE), E571=4, VLOOKUP(H571, [1]Wage_Info!$B$2:$AH$55, 17, FALSE)), C571 = 2018, _xlfn.IFS(E571=1, VLOOKUP(H571, [1]Wage_Info!$B$2:$AH$55, 18, FALSE), E571=3, VLOOKUP(H571, [1]Wage_Info!$B$2:$AH$55, 19, FALSE)))</f>
        <v>#N/A</v>
      </c>
      <c r="Z571" s="2" t="e">
        <f>_xlfn.IFS(C571=2014, _xlfn.IFS(E571=1, VLOOKUP(H571, [1]Wage_Info!$B$2:$AL$55, 20, FALSE), E571=2, VLOOKUP(H571, [1]Wage_Info!$B$2:$AL$55, 21, FALSE), E571=3, VLOOKUP(H571, [1]Wage_Info!$B$2:$AL$55, 22, FALSE), E571=4, VLOOKUP(H571, [1]Wage_Info!$B$2:$AL$55, 23, FALSE)), C571=2015, _xlfn.IFS(E571=1, VLOOKUP(H571, [1]Wage_Info!$B$2:$AL$55, 24, FALSE), E571=2, VLOOKUP(H571, [1]Wage_Info!$B$2:$AL$55, 25, FALSE), E571=3, VLOOKUP(H571, [1]Wage_Info!$B$2:$AL$55, 26, FALSE), E571=4, VLOOKUP(H571, [1]Wage_Info!$B$2:$AL$55, 27, FALSE)), C571=2016, _xlfn.IFS(E571=1, VLOOKUP(H571, [1]Wage_Info!$B$2:$AL$55, 28, FALSE), E571=2, VLOOKUP(H571, [1]Wage_Info!$B$2:$AL$55, 29, FALSE), E571=3, VLOOKUP(H571, [1]Wage_Info!$B$2:$AL$55, 30, FALSE), E571=4, VLOOKUP(H571, [1]Wage_Info!$B$2:$AL$55, 31, FALSE)), C571=2017, _xlfn.IFS(E571=1, VLOOKUP(H571, [1]Wage_Info!$B$2:$AL$55, 32, FALSE), E571=2, VLOOKUP(H571, [1]Wage_Info!$B$2:$AL$55, 33, FALSE), E571=3, VLOOKUP(H571, [1]Wage_Info!$B$2:$AL$55, 34, FALSE), E571=4, VLOOKUP(H571, [1]Wage_Info!$B$2:$AL$55, 35, FALSE)), C571 = 2018, _xlfn.IFS(E571=1, VLOOKUP(H571, [1]Wage_Info!$B$2:$AL$55, 36, FALSE), E571=2, VLOOKUP(H571, [1]Wage_Info!$B$2:$AL$55, 37, FALSE)))</f>
        <v>#N/A</v>
      </c>
      <c r="AA571" s="4" t="e">
        <f t="shared" si="68"/>
        <v>#N/A</v>
      </c>
      <c r="AB571">
        <f>[1]Key!C571</f>
        <v>1</v>
      </c>
      <c r="AC571">
        <f t="shared" si="69"/>
        <v>0</v>
      </c>
      <c r="AD571">
        <f t="shared" si="70"/>
        <v>0</v>
      </c>
      <c r="AE571">
        <f t="shared" si="71"/>
        <v>0</v>
      </c>
      <c r="AF571">
        <f>[1]Key!D571</f>
        <v>0</v>
      </c>
    </row>
    <row r="572" spans="1:32" x14ac:dyDescent="0.3">
      <c r="A572">
        <v>571</v>
      </c>
      <c r="B572">
        <v>115</v>
      </c>
      <c r="E572" t="e">
        <f t="shared" si="64"/>
        <v>#N/A</v>
      </c>
      <c r="F572">
        <v>2018</v>
      </c>
      <c r="G572" t="s">
        <v>139</v>
      </c>
      <c r="H572" s="1">
        <f>VALUE(IF(G572="foreign",53,SUBSTITUTE(G572,G572,VLOOKUP(G572,[1]Key!$G$2:$H$55,2,))))</f>
        <v>38</v>
      </c>
      <c r="I572" t="s">
        <v>47</v>
      </c>
      <c r="J572">
        <f>VALUE(_xlfn.IFS(I572="foreign",53,I572="fictional",54, I572="unspecified", 55, NOT(OR(I572="foreign",I572="fictional")),SUBSTITUTE(I572,I572,VLOOKUP(I572,[1]Key!$G$2:$H$55,2,))))</f>
        <v>55</v>
      </c>
      <c r="K572">
        <f t="shared" si="65"/>
        <v>0</v>
      </c>
      <c r="L572">
        <f>VLOOKUP(H572, [1]Key!$H$2:$K$54, 2)</f>
        <v>2</v>
      </c>
      <c r="M572">
        <f>VLOOKUP(J572, [1]Key!$H$2:$K$54, 2)</f>
        <v>0</v>
      </c>
      <c r="N572">
        <f>VLOOKUP("*"&amp;G572&amp;"*",[1]Key!$N$2:$O$6,2,FALSE)</f>
        <v>4</v>
      </c>
      <c r="O572">
        <f>VLOOKUP("*"&amp;G572&amp;"*",[1]Key!$R$2:$S$11,2,FALSE)</f>
        <v>6</v>
      </c>
      <c r="P572">
        <v>2007</v>
      </c>
      <c r="Q572" s="2"/>
      <c r="R572" t="s">
        <v>152</v>
      </c>
      <c r="S572">
        <f>VLOOKUP(R572, [1]Key!$U$2:$V$36, 2, FALSE)</f>
        <v>35</v>
      </c>
      <c r="T572">
        <f t="shared" si="66"/>
        <v>1</v>
      </c>
      <c r="U572" t="e">
        <f>_xlfn.IFS(C572=2018, VLOOKUP(H572, '[1]State Pop'!$B$2:$G$55,6),C572=2017, VLOOKUP(H572, '[1]State Pop'!$B$2:$F$55,5),C572=2016, VLOOKUP(H572, '[1]State Pop'!$B$2:$F$55,4), C572=2015, VLOOKUP(H572, '[1]State Pop'!$B$2:$F$55,3), C572=2014, VLOOKUP(H572, '[1]State Pop'!$B$2:$F$55,2))</f>
        <v>#N/A</v>
      </c>
      <c r="V572" t="e">
        <f>_xlfn.IFS(C572=2014,_xlfn.IFS(D572=1,VLOOKUP(H572,[1]Film_Workers!$B$2:$BD$55,2,FALSE),D572=2,VLOOKUP(H572,[1]Film_Workers!$B$2:$BD$55,3,FALSE),D572=3,VLOOKUP(H572,[1]Film_Workers!$B$2:$BD$55,4,FALSE),D572=4,VLOOKUP(H572,[1]Film_Workers!$B$2:$BD$55,5,FALSE),D572=5,VLOOKUP(H572,[1]Film_Workers!$B$2:$BD$55,6,FALSE),D572=6,VLOOKUP(H572,[1]Film_Workers!$B$2:$BD$55,7,FALSE),D572=7,VLOOKUP(H572,[1]Film_Workers!$B$2:$BD$55,8,FALSE),D572=8,VLOOKUP(H572,[1]Film_Workers!$B$2:$BD$55,9,FALSE),D572=9,VLOOKUP(H572,[1]Film_Workers!$B$2:$BD$55,10,FALSE),D572=10,VLOOKUP(H572,[1]Film_Workers!$B$2:$BD$55,11,FALSE),D572=11,VLOOKUP(H572,[1]Film_Workers!$B$2:$BD$55,12,FALSE),D572=12,VLOOKUP(H572,[1]Film_Workers!$B$2:$BD$55,13,FALSE)),C572=2015,_xlfn.IFS(D572=1,VLOOKUP(H572,[1]Film_Workers!$B$2:$BD$55,14,FALSE),D572=2,VLOOKUP(H572,[1]Film_Workers!$B$2:$BD$55,15,FALSE),D572=3,VLOOKUP(H572,[1]Film_Workers!$B$2:$BD$55,16,FALSE),D572=4,VLOOKUP(H572,[1]Film_Workers!$B$2:$BD$55,17,FALSE),D572=5,VLOOKUP(H572,[1]Film_Workers!$B$2:$BD$55,18,FALSE),D572=6,VLOOKUP(H572,[1]Film_Workers!$B$2:$BD$55,19,FALSE),D572=7,VLOOKUP(H572,[1]Film_Workers!$B$2:$BD$55,20,FALSE),D572=8,VLOOKUP(H572,[1]Film_Workers!$B$2:$BD$55,21,FALSE),D572=9,VLOOKUP(H572,[1]Film_Workers!$B$2:$BD$55,22,FALSE),D572=10,VLOOKUP(H572,[1]Film_Workers!$B$2:$BD$55,23,FALSE),D572=11,VLOOKUP(H572,[1]Film_Workers!$B$2:$BD$55,24,FALSE),D572=12,VLOOKUP(H572,[1]Film_Workers!$B$2:$BD$55,25,FALSE)),C572=2016,_xlfn.IFS(D572=1,VLOOKUP(H572,[1]Film_Workers!$B$2:$BD$55,26,FALSE),D572=2,VLOOKUP(H572,[1]Film_Workers!$B$2:$BD$55,27,FALSE),D572=3,VLOOKUP(H572,[1]Film_Workers!$B$2:$BD$55,28,FALSE),D572=4,VLOOKUP(H572,[1]Film_Workers!$B$2:$BD$55,29,FALSE),D572=5,VLOOKUP(H572,[1]Film_Workers!$B$2:$BD$55,30,FALSE),D572=6,VLOOKUP(H572,[1]Film_Workers!$B$2:$BD$55,31,FALSE),D572=7,VLOOKUP(H572,[1]Film_Workers!$B$2:$BD$55,32,FALSE),D572=8,VLOOKUP(H572,[1]Film_Workers!$B$2:$BD$55,33,FALSE),D572=9,VLOOKUP(H572,[1]Film_Workers!$B$2:$BD$55,34,FALSE),D572=10,VLOOKUP(H572,[1]Film_Workers!$B$2:$BD$55,35,FALSE),D572=11,VLOOKUP(H572,[1]Film_Workers!$B$2:$BD$55,36,FALSE),D572=12,VLOOKUP(H572,[1]Film_Workers!$B$2:$BD$55,37,FALSE)),C572=2017,_xlfn.IFS(D572=1,VLOOKUP(H572,[1]Film_Workers!$B$2:$BD$55,38,FALSE),D572=2,VLOOKUP(H572,[1]Film_Workers!$B$2:$BD$55,39,FALSE),D572=3,VLOOKUP(H572,[1]Film_Workers!$B$2:$BD$55,40,FALSE),D572=4,VLOOKUP(H572,[1]Film_Workers!$B$2:$BD$55,41,FALSE),D572=5,VLOOKUP(H572,[1]Film_Workers!$B$2:$BD$55,42,FALSE),D572=6,VLOOKUP(H572,[1]Film_Workers!$B$2:$BD$55,43,FALSE),D572=7,VLOOKUP(H572,[1]Film_Workers!$B$2:$BD$55,43,FALSE),D572=8,VLOOKUP(H572,[1]Film_Workers!$B$2:$BD$55,44,FALSE),D572=9,VLOOKUP(H572,[1]Film_Workers!$B$2:$BD$55,45,FALSE),D572=10,VLOOKUP(H572,[1]Film_Workers!$B$2:$BD$55,46,FALSE),D572=11,VLOOKUP(H572,[1]Film_Workers!$B$2:$BD$55,47,FALSE),D572=12,VLOOKUP(H572,[1]Film_Workers!$B$2:$BD$55,48)),C572=2018,_xlfn.IFS(D572=1,VLOOKUP(H572,[1]Film_Workers!$B$2:$BD$55,49,FALSE),D572=2,VLOOKUP(H572,[1]Film_Workers!$B$2:$BD$55,50,FALSE),D572=3,VLOOKUP(H572,[1]Film_Workers!$B$2:$BD$55,51,FALSE),D572=4,VLOOKUP(H572,[1]Film_Workers!$B$2:$BD$55,52,FALSE),D572=5,VLOOKUP(H572,[1]Film_Workers!$B$2:$BD$55,53,FALSE),D572=6,VLOOKUP(H572,[1]Film_Workers!$B$2:$BD$55,54)))</f>
        <v>#N/A</v>
      </c>
      <c r="W572" t="e">
        <f>_xlfn.IFS(C572=2014,_xlfn.IFS(D572=1,VLOOKUP(H572,[1]Priv_Workers!$B$2:$BD$55,2,FALSE),D572=2,VLOOKUP(H572,[1]Priv_Workers!$B$2:$BD$55,3,FALSE),D572=3,VLOOKUP(H572,[1]Priv_Workers!$B$2:$BD$55,4,FALSE),D572=4,VLOOKUP(H572,[1]Priv_Workers!$B$2:$BD$55,5,FALSE),D572=5,VLOOKUP(H572,[1]Priv_Workers!$B$2:$BD$55,6,FALSE),D572=6,VLOOKUP(H572,[1]Priv_Workers!$B$2:$BD$55,7,FALSE),D572=7,VLOOKUP(H572,[1]Priv_Workers!$B$2:$BD$55,8,FALSE),D572=8,VLOOKUP(H572,[1]Priv_Workers!$B$2:$BD$55,9,FALSE),D572=9,VLOOKUP(H572,[1]Priv_Workers!$B$2:$BD$55,10,FALSE),D572=10,VLOOKUP(H572,[1]Priv_Workers!$B$2:$BD$55,11,FALSE),D572=11,VLOOKUP(H572,[1]Priv_Workers!$B$2:$BD$55,12,FALSE),D572=12,VLOOKUP(H572,[1]Priv_Workers!$B$2:$BD$55,13,FALSE)),C572=2015,_xlfn.IFS(D572=1,VLOOKUP(H572,[1]Priv_Workers!$B$2:$BD$55,14,FALSE),D572=2,VLOOKUP(H572,[1]Priv_Workers!$B$2:$BD$55,15,FALSE),D572=3,VLOOKUP(H572,[1]Priv_Workers!$B$2:$BD$55,16,FALSE),D572=4,VLOOKUP(H572,[1]Priv_Workers!$B$2:$BD$55,17,FALSE),D572=5,VLOOKUP(H572,[1]Priv_Workers!$B$2:$BD$55,18,FALSE),D572=6,VLOOKUP(H572,[1]Priv_Workers!$B$2:$BD$55,19,FALSE),D572=7,VLOOKUP(H572,[1]Priv_Workers!$B$2:$BD$55,20,FALSE),D572=8,VLOOKUP(H572,[1]Priv_Workers!$B$2:$BD$55,21,FALSE),D572=9,VLOOKUP(H572,[1]Priv_Workers!$B$2:$BD$55,22,FALSE),D572=10,VLOOKUP(H572,[1]Priv_Workers!$B$2:$BD$55,23,FALSE),D572=11,VLOOKUP(H572,[1]Priv_Workers!$B$2:$BD$55,24,FALSE),D572=12,VLOOKUP(H572,[1]Priv_Workers!$B$2:$BD$55,25,FALSE)),C572=2016,_xlfn.IFS(D572=1,VLOOKUP(H572,[1]Priv_Workers!$B$2:$BD$55,26,FALSE),D572=2,VLOOKUP(H572,[1]Priv_Workers!$B$2:$BD$55,27,FALSE),D572=3,VLOOKUP(H572,[1]Priv_Workers!$B$2:$BD$55,28,FALSE),D572=4,VLOOKUP(H572,[1]Priv_Workers!$B$2:$BD$55,29,FALSE),D572=5,VLOOKUP(H572,[1]Priv_Workers!$B$2:$BD$55,30,FALSE),D572=6,VLOOKUP(H572,[1]Priv_Workers!$B$2:$BD$55,31,FALSE),D572=7,VLOOKUP(H572,[1]Priv_Workers!$B$2:$BD$55,32,FALSE),D572=8,VLOOKUP(H572,[1]Priv_Workers!$B$2:$BD$55,33,FALSE),D572=9,VLOOKUP(H572,[1]Priv_Workers!$B$2:$BD$55,34,FALSE),D572=10,VLOOKUP(H572,[1]Priv_Workers!$B$2:$BD$55,35,FALSE),D572=11,VLOOKUP(H572,[1]Priv_Workers!$B$2:$BD$55,36,FALSE),D572=12,VLOOKUP(H572,[1]Priv_Workers!$B$2:$BD$55,37,FALSE)),C572=2017,_xlfn.IFS(D572=1,VLOOKUP(H572,[1]Priv_Workers!$B$2:$BD$55,38,FALSE),D572=2,VLOOKUP(H572,[1]Priv_Workers!$B$2:$BD$55,39,FALSE),D572=3,VLOOKUP(H572,[1]Priv_Workers!$B$2:$BD$55,40,FALSE),D572=4,VLOOKUP(H572,[1]Priv_Workers!$B$2:$BD$55,41,FALSE),D572=5,VLOOKUP(H572,[1]Priv_Workers!$B$2:$BD$55,42,FALSE),D572=6,VLOOKUP(H572,[1]Priv_Workers!$B$2:$BD$55,43,FALSE),D572=7,VLOOKUP(H572,[1]Priv_Workers!$B$2:$BD$55,43,FALSE),D572=8,VLOOKUP(H572,[1]Priv_Workers!$B$2:$BD$55,44,FALSE),D572=9,VLOOKUP(H572,[1]Priv_Workers!$B$2:$BD$55,45,FALSE),D572=10,VLOOKUP(H572,[1]Priv_Workers!$B$2:$BD$55,46,FALSE),D572=11,VLOOKUP(H572,[1]Priv_Workers!$B$2:$BD$55,47,FALSE),D572=12,VLOOKUP(H572,[1]Priv_Workers!$B$2:$BD$55,48)),C572=2018,_xlfn.IFS(D572=1,VLOOKUP(H572,[1]Priv_Workers!$B$2:$BD$55,49,FALSE),D572=2,VLOOKUP(H572,[1]Priv_Workers!$B$2:$BD$55,50,FALSE),D572=3,VLOOKUP(H572,[1]Priv_Workers!$B$2:$BD$55,51,FALSE),D572=4,VLOOKUP(H572,[1]Priv_Workers!$B$2:$BD$55,52,FALSE),D572=5,VLOOKUP(H572,[1]Priv_Workers!$B$2:$BD$55,53,FALSE),D572=6,VLOOKUP(H572,[1]Priv_Workers!$B$2:$BD$55,54)))</f>
        <v>#N/A</v>
      </c>
      <c r="X572" s="3" t="e">
        <f t="shared" si="67"/>
        <v>#N/A</v>
      </c>
      <c r="Y572" s="2" t="e">
        <f>_xlfn.IFS(C572=2014, _xlfn.IFS(E572=1, VLOOKUP(H572, [1]Wage_Info!$B$2:$AH$55, 2, FALSE), E572=2, VLOOKUP(H572, [1]Wage_Info!$B$2:$AH$55, 3, FALSE), E572=3, VLOOKUP(H572, [1]Wage_Info!$B$2:$AH$55, 4, FALSE), E572=4, VLOOKUP(H572, [1]Wage_Info!$B$2:$AH$55, 5, FALSE)), C572=2015, _xlfn.IFS(E572=1, VLOOKUP(H572, [1]Wage_Info!$B$2:$AH$55, 6, FALSE), E572=2, VLOOKUP(H572, [1]Wage_Info!$B$2:$AH$55, 7, FALSE), E572=3, VLOOKUP(H572, [1]Wage_Info!$B$2:$AH$55, 8, FALSE), E572=4, VLOOKUP(H572, [1]Wage_Info!$B$2:$AH$55, 9, FALSE)), C572=2016, _xlfn.IFS(E572=1, VLOOKUP(H572, [1]Wage_Info!$B$2:$AH$55, 10, FALSE), E572=2, VLOOKUP(H572, [1]Wage_Info!$B$2:$AH$55, 11, FALSE), E572=3, VLOOKUP(H572, [1]Wage_Info!$B$2:$AH$55, 12, FALSE), E572=4, VLOOKUP(H572, [1]Wage_Info!$B$2:$AH$55, 13, FALSE)), C572=2017, _xlfn.IFS(E572=1, VLOOKUP(H572, [1]Wage_Info!$B$2:$AH$55, 14, FALSE), E572=2, VLOOKUP(H572, [1]Wage_Info!$B$2:$AH$55, 15, FALSE), E572=3, VLOOKUP(H572, [1]Wage_Info!$B$2:$AH$55, 16, FALSE), E572=4, VLOOKUP(H572, [1]Wage_Info!$B$2:$AH$55, 17, FALSE)), C572 = 2018, _xlfn.IFS(E572=1, VLOOKUP(H572, [1]Wage_Info!$B$2:$AH$55, 18, FALSE), E572=3, VLOOKUP(H572, [1]Wage_Info!$B$2:$AH$55, 19, FALSE)))</f>
        <v>#N/A</v>
      </c>
      <c r="Z572" s="2" t="e">
        <f>_xlfn.IFS(C572=2014, _xlfn.IFS(E572=1, VLOOKUP(H572, [1]Wage_Info!$B$2:$AL$55, 20, FALSE), E572=2, VLOOKUP(H572, [1]Wage_Info!$B$2:$AL$55, 21, FALSE), E572=3, VLOOKUP(H572, [1]Wage_Info!$B$2:$AL$55, 22, FALSE), E572=4, VLOOKUP(H572, [1]Wage_Info!$B$2:$AL$55, 23, FALSE)), C572=2015, _xlfn.IFS(E572=1, VLOOKUP(H572, [1]Wage_Info!$B$2:$AL$55, 24, FALSE), E572=2, VLOOKUP(H572, [1]Wage_Info!$B$2:$AL$55, 25, FALSE), E572=3, VLOOKUP(H572, [1]Wage_Info!$B$2:$AL$55, 26, FALSE), E572=4, VLOOKUP(H572, [1]Wage_Info!$B$2:$AL$55, 27, FALSE)), C572=2016, _xlfn.IFS(E572=1, VLOOKUP(H572, [1]Wage_Info!$B$2:$AL$55, 28, FALSE), E572=2, VLOOKUP(H572, [1]Wage_Info!$B$2:$AL$55, 29, FALSE), E572=3, VLOOKUP(H572, [1]Wage_Info!$B$2:$AL$55, 30, FALSE), E572=4, VLOOKUP(H572, [1]Wage_Info!$B$2:$AL$55, 31, FALSE)), C572=2017, _xlfn.IFS(E572=1, VLOOKUP(H572, [1]Wage_Info!$B$2:$AL$55, 32, FALSE), E572=2, VLOOKUP(H572, [1]Wage_Info!$B$2:$AL$55, 33, FALSE), E572=3, VLOOKUP(H572, [1]Wage_Info!$B$2:$AL$55, 34, FALSE), E572=4, VLOOKUP(H572, [1]Wage_Info!$B$2:$AL$55, 35, FALSE)), C572 = 2018, _xlfn.IFS(E572=1, VLOOKUP(H572, [1]Wage_Info!$B$2:$AL$55, 36, FALSE), E572=2, VLOOKUP(H572, [1]Wage_Info!$B$2:$AL$55, 37, FALSE)))</f>
        <v>#N/A</v>
      </c>
      <c r="AA572" s="4" t="e">
        <f t="shared" si="68"/>
        <v>#N/A</v>
      </c>
      <c r="AB572">
        <f>[1]Key!C572</f>
        <v>1</v>
      </c>
      <c r="AC572">
        <f t="shared" si="69"/>
        <v>0</v>
      </c>
      <c r="AD572">
        <f t="shared" si="70"/>
        <v>0</v>
      </c>
      <c r="AE572">
        <f t="shared" si="71"/>
        <v>0</v>
      </c>
      <c r="AF572">
        <f>[1]Key!D572</f>
        <v>0</v>
      </c>
    </row>
    <row r="573" spans="1:32" x14ac:dyDescent="0.3">
      <c r="A573">
        <v>572</v>
      </c>
      <c r="B573">
        <v>116</v>
      </c>
      <c r="C573">
        <v>2017</v>
      </c>
      <c r="D573">
        <v>5</v>
      </c>
      <c r="E573">
        <f t="shared" si="64"/>
        <v>2</v>
      </c>
      <c r="F573">
        <v>2018</v>
      </c>
      <c r="G573" t="s">
        <v>62</v>
      </c>
      <c r="H573" s="1">
        <f>VALUE(IF(G573="foreign",53,SUBSTITUTE(G573,G573,VLOOKUP(G573,[1]Key!$G$2:$H$55,2,))))</f>
        <v>53</v>
      </c>
      <c r="I573" t="s">
        <v>47</v>
      </c>
      <c r="J573">
        <f>VALUE(_xlfn.IFS(I573="foreign",53,I573="fictional",54, I573="unspecified", 55, NOT(OR(I573="foreign",I573="fictional")),SUBSTITUTE(I573,I573,VLOOKUP(I573,[1]Key!$G$2:$H$55,2,))))</f>
        <v>55</v>
      </c>
      <c r="K573">
        <f t="shared" si="65"/>
        <v>0</v>
      </c>
      <c r="L573">
        <f>VLOOKUP(H573, [1]Key!$H$2:$K$54, 2)</f>
        <v>0</v>
      </c>
      <c r="M573">
        <f>VLOOKUP(J573, [1]Key!$H$2:$K$54, 2)</f>
        <v>0</v>
      </c>
      <c r="N573">
        <f>VLOOKUP("*"&amp;G573&amp;"*",[1]Key!$N$2:$O$6,2,FALSE)</f>
        <v>0</v>
      </c>
      <c r="O573">
        <f>VLOOKUP("*"&amp;G573&amp;"*",[1]Key!$R$2:$S$11,2,FALSE)</f>
        <v>0</v>
      </c>
      <c r="P573">
        <v>2006</v>
      </c>
      <c r="Q573" s="2">
        <v>12000000</v>
      </c>
      <c r="R573" t="s">
        <v>49</v>
      </c>
      <c r="S573">
        <f>VLOOKUP(R573, [1]Key!$U$2:$V$31, 2, FALSE)</f>
        <v>7</v>
      </c>
      <c r="T573">
        <f t="shared" si="66"/>
        <v>1</v>
      </c>
      <c r="U573">
        <f>_xlfn.IFS(C573=2018, VLOOKUP(H573, '[1]State Pop'!$B$2:$G$55,6),C573=2017, VLOOKUP(H573, '[1]State Pop'!$B$2:$F$55,5),C573=2016, VLOOKUP(H573, '[1]State Pop'!$B$2:$F$55,4), C573=2015, VLOOKUP(H573, '[1]State Pop'!$B$2:$F$55,3), C573=2014, VLOOKUP(H573, '[1]State Pop'!$B$2:$F$55,2))</f>
        <v>0</v>
      </c>
      <c r="V573">
        <f>_xlfn.IFS(C573=2014,_xlfn.IFS(D573=1,VLOOKUP(H573,[1]Film_Workers!$B$2:$BD$55,2,FALSE),D573=2,VLOOKUP(H573,[1]Film_Workers!$B$2:$BD$55,3,FALSE),D573=3,VLOOKUP(H573,[1]Film_Workers!$B$2:$BD$55,4,FALSE),D573=4,VLOOKUP(H573,[1]Film_Workers!$B$2:$BD$55,5,FALSE),D573=5,VLOOKUP(H573,[1]Film_Workers!$B$2:$BD$55,6,FALSE),D573=6,VLOOKUP(H573,[1]Film_Workers!$B$2:$BD$55,7,FALSE),D573=7,VLOOKUP(H573,[1]Film_Workers!$B$2:$BD$55,8,FALSE),D573=8,VLOOKUP(H573,[1]Film_Workers!$B$2:$BD$55,9,FALSE),D573=9,VLOOKUP(H573,[1]Film_Workers!$B$2:$BD$55,10,FALSE),D573=10,VLOOKUP(H573,[1]Film_Workers!$B$2:$BD$55,11,FALSE),D573=11,VLOOKUP(H573,[1]Film_Workers!$B$2:$BD$55,12,FALSE),D573=12,VLOOKUP(H573,[1]Film_Workers!$B$2:$BD$55,13,FALSE)),C573=2015,_xlfn.IFS(D573=1,VLOOKUP(H573,[1]Film_Workers!$B$2:$BD$55,14,FALSE),D573=2,VLOOKUP(H573,[1]Film_Workers!$B$2:$BD$55,15,FALSE),D573=3,VLOOKUP(H573,[1]Film_Workers!$B$2:$BD$55,16,FALSE),D573=4,VLOOKUP(H573,[1]Film_Workers!$B$2:$BD$55,17,FALSE),D573=5,VLOOKUP(H573,[1]Film_Workers!$B$2:$BD$55,18,FALSE),D573=6,VLOOKUP(H573,[1]Film_Workers!$B$2:$BD$55,19,FALSE),D573=7,VLOOKUP(H573,[1]Film_Workers!$B$2:$BD$55,20,FALSE),D573=8,VLOOKUP(H573,[1]Film_Workers!$B$2:$BD$55,21,FALSE),D573=9,VLOOKUP(H573,[1]Film_Workers!$B$2:$BD$55,22,FALSE),D573=10,VLOOKUP(H573,[1]Film_Workers!$B$2:$BD$55,23,FALSE),D573=11,VLOOKUP(H573,[1]Film_Workers!$B$2:$BD$55,24,FALSE),D573=12,VLOOKUP(H573,[1]Film_Workers!$B$2:$BD$55,25,FALSE)),C573=2016,_xlfn.IFS(D573=1,VLOOKUP(H573,[1]Film_Workers!$B$2:$BD$55,26,FALSE),D573=2,VLOOKUP(H573,[1]Film_Workers!$B$2:$BD$55,27,FALSE),D573=3,VLOOKUP(H573,[1]Film_Workers!$B$2:$BD$55,28,FALSE),D573=4,VLOOKUP(H573,[1]Film_Workers!$B$2:$BD$55,29,FALSE),D573=5,VLOOKUP(H573,[1]Film_Workers!$B$2:$BD$55,30,FALSE),D573=6,VLOOKUP(H573,[1]Film_Workers!$B$2:$BD$55,31,FALSE),D573=7,VLOOKUP(H573,[1]Film_Workers!$B$2:$BD$55,32,FALSE),D573=8,VLOOKUP(H573,[1]Film_Workers!$B$2:$BD$55,33,FALSE),D573=9,VLOOKUP(H573,[1]Film_Workers!$B$2:$BD$55,34,FALSE),D573=10,VLOOKUP(H573,[1]Film_Workers!$B$2:$BD$55,35,FALSE),D573=11,VLOOKUP(H573,[1]Film_Workers!$B$2:$BD$55,36,FALSE),D573=12,VLOOKUP(H573,[1]Film_Workers!$B$2:$BD$55,37,FALSE)),C573=2017,_xlfn.IFS(D573=1,VLOOKUP(H573,[1]Film_Workers!$B$2:$BD$55,38,FALSE),D573=2,VLOOKUP(H573,[1]Film_Workers!$B$2:$BD$55,39,FALSE),D573=3,VLOOKUP(H573,[1]Film_Workers!$B$2:$BD$55,40,FALSE),D573=4,VLOOKUP(H573,[1]Film_Workers!$B$2:$BD$55,41,FALSE),D573=5,VLOOKUP(H573,[1]Film_Workers!$B$2:$BD$55,42,FALSE),D573=6,VLOOKUP(H573,[1]Film_Workers!$B$2:$BD$55,43,FALSE),D573=7,VLOOKUP(H573,[1]Film_Workers!$B$2:$BD$55,43,FALSE),D573=8,VLOOKUP(H573,[1]Film_Workers!$B$2:$BD$55,44,FALSE),D573=9,VLOOKUP(H573,[1]Film_Workers!$B$2:$BD$55,45,FALSE),D573=10,VLOOKUP(H573,[1]Film_Workers!$B$2:$BD$55,46,FALSE),D573=11,VLOOKUP(H573,[1]Film_Workers!$B$2:$BD$55,47,FALSE),D573=12,VLOOKUP(H573,[1]Film_Workers!$B$2:$BD$55,48)),C573=2018,_xlfn.IFS(D573=1,VLOOKUP(H573,[1]Film_Workers!$B$2:$BD$55,49,FALSE),D573=2,VLOOKUP(H573,[1]Film_Workers!$B$2:$BD$55,50,FALSE),D573=3,VLOOKUP(H573,[1]Film_Workers!$B$2:$BD$55,51,FALSE),D573=4,VLOOKUP(H573,[1]Film_Workers!$B$2:$BD$55,52,FALSE),D573=5,VLOOKUP(H573,[1]Film_Workers!$B$2:$BD$55,53,FALSE),D573=6,VLOOKUP(H573,[1]Film_Workers!$B$2:$BD$55,54)))</f>
        <v>0</v>
      </c>
      <c r="W573">
        <f>_xlfn.IFS(C573=2014,_xlfn.IFS(D573=1,VLOOKUP(H573,[1]Priv_Workers!$B$2:$BD$55,2,FALSE),D573=2,VLOOKUP(H573,[1]Priv_Workers!$B$2:$BD$55,3,FALSE),D573=3,VLOOKUP(H573,[1]Priv_Workers!$B$2:$BD$55,4,FALSE),D573=4,VLOOKUP(H573,[1]Priv_Workers!$B$2:$BD$55,5,FALSE),D573=5,VLOOKUP(H573,[1]Priv_Workers!$B$2:$BD$55,6,FALSE),D573=6,VLOOKUP(H573,[1]Priv_Workers!$B$2:$BD$55,7,FALSE),D573=7,VLOOKUP(H573,[1]Priv_Workers!$B$2:$BD$55,8,FALSE),D573=8,VLOOKUP(H573,[1]Priv_Workers!$B$2:$BD$55,9,FALSE),D573=9,VLOOKUP(H573,[1]Priv_Workers!$B$2:$BD$55,10,FALSE),D573=10,VLOOKUP(H573,[1]Priv_Workers!$B$2:$BD$55,11,FALSE),D573=11,VLOOKUP(H573,[1]Priv_Workers!$B$2:$BD$55,12,FALSE),D573=12,VLOOKUP(H573,[1]Priv_Workers!$B$2:$BD$55,13,FALSE)),C573=2015,_xlfn.IFS(D573=1,VLOOKUP(H573,[1]Priv_Workers!$B$2:$BD$55,14,FALSE),D573=2,VLOOKUP(H573,[1]Priv_Workers!$B$2:$BD$55,15,FALSE),D573=3,VLOOKUP(H573,[1]Priv_Workers!$B$2:$BD$55,16,FALSE),D573=4,VLOOKUP(H573,[1]Priv_Workers!$B$2:$BD$55,17,FALSE),D573=5,VLOOKUP(H573,[1]Priv_Workers!$B$2:$BD$55,18,FALSE),D573=6,VLOOKUP(H573,[1]Priv_Workers!$B$2:$BD$55,19,FALSE),D573=7,VLOOKUP(H573,[1]Priv_Workers!$B$2:$BD$55,20,FALSE),D573=8,VLOOKUP(H573,[1]Priv_Workers!$B$2:$BD$55,21,FALSE),D573=9,VLOOKUP(H573,[1]Priv_Workers!$B$2:$BD$55,22,FALSE),D573=10,VLOOKUP(H573,[1]Priv_Workers!$B$2:$BD$55,23,FALSE),D573=11,VLOOKUP(H573,[1]Priv_Workers!$B$2:$BD$55,24,FALSE),D573=12,VLOOKUP(H573,[1]Priv_Workers!$B$2:$BD$55,25,FALSE)),C573=2016,_xlfn.IFS(D573=1,VLOOKUP(H573,[1]Priv_Workers!$B$2:$BD$55,26,FALSE),D573=2,VLOOKUP(H573,[1]Priv_Workers!$B$2:$BD$55,27,FALSE),D573=3,VLOOKUP(H573,[1]Priv_Workers!$B$2:$BD$55,28,FALSE),D573=4,VLOOKUP(H573,[1]Priv_Workers!$B$2:$BD$55,29,FALSE),D573=5,VLOOKUP(H573,[1]Priv_Workers!$B$2:$BD$55,30,FALSE),D573=6,VLOOKUP(H573,[1]Priv_Workers!$B$2:$BD$55,31,FALSE),D573=7,VLOOKUP(H573,[1]Priv_Workers!$B$2:$BD$55,32,FALSE),D573=8,VLOOKUP(H573,[1]Priv_Workers!$B$2:$BD$55,33,FALSE),D573=9,VLOOKUP(H573,[1]Priv_Workers!$B$2:$BD$55,34,FALSE),D573=10,VLOOKUP(H573,[1]Priv_Workers!$B$2:$BD$55,35,FALSE),D573=11,VLOOKUP(H573,[1]Priv_Workers!$B$2:$BD$55,36,FALSE),D573=12,VLOOKUP(H573,[1]Priv_Workers!$B$2:$BD$55,37,FALSE)),C573=2017,_xlfn.IFS(D573=1,VLOOKUP(H573,[1]Priv_Workers!$B$2:$BD$55,38,FALSE),D573=2,VLOOKUP(H573,[1]Priv_Workers!$B$2:$BD$55,39,FALSE),D573=3,VLOOKUP(H573,[1]Priv_Workers!$B$2:$BD$55,40,FALSE),D573=4,VLOOKUP(H573,[1]Priv_Workers!$B$2:$BD$55,41,FALSE),D573=5,VLOOKUP(H573,[1]Priv_Workers!$B$2:$BD$55,42,FALSE),D573=6,VLOOKUP(H573,[1]Priv_Workers!$B$2:$BD$55,43,FALSE),D573=7,VLOOKUP(H573,[1]Priv_Workers!$B$2:$BD$55,43,FALSE),D573=8,VLOOKUP(H573,[1]Priv_Workers!$B$2:$BD$55,44,FALSE),D573=9,VLOOKUP(H573,[1]Priv_Workers!$B$2:$BD$55,45,FALSE),D573=10,VLOOKUP(H573,[1]Priv_Workers!$B$2:$BD$55,46,FALSE),D573=11,VLOOKUP(H573,[1]Priv_Workers!$B$2:$BD$55,47,FALSE),D573=12,VLOOKUP(H573,[1]Priv_Workers!$B$2:$BD$55,48)),C573=2018,_xlfn.IFS(D573=1,VLOOKUP(H573,[1]Priv_Workers!$B$2:$BD$55,49,FALSE),D573=2,VLOOKUP(H573,[1]Priv_Workers!$B$2:$BD$55,50,FALSE),D573=3,VLOOKUP(H573,[1]Priv_Workers!$B$2:$BD$55,51,FALSE),D573=4,VLOOKUP(H573,[1]Priv_Workers!$B$2:$BD$55,52,FALSE),D573=5,VLOOKUP(H573,[1]Priv_Workers!$B$2:$BD$55,53,FALSE),D573=6,VLOOKUP(H573,[1]Priv_Workers!$B$2:$BD$55,54)))</f>
        <v>0</v>
      </c>
      <c r="X573" s="3" t="e">
        <f t="shared" si="67"/>
        <v>#DIV/0!</v>
      </c>
      <c r="Y573" s="2">
        <f>_xlfn.IFS(C573=2014, _xlfn.IFS(E573=1, VLOOKUP(H573, [1]Wage_Info!$B$2:$AH$55, 2, FALSE), E573=2, VLOOKUP(H573, [1]Wage_Info!$B$2:$AH$55, 3, FALSE), E573=3, VLOOKUP(H573, [1]Wage_Info!$B$2:$AH$55, 4, FALSE), E573=4, VLOOKUP(H573, [1]Wage_Info!$B$2:$AH$55, 5, FALSE)), C573=2015, _xlfn.IFS(E573=1, VLOOKUP(H573, [1]Wage_Info!$B$2:$AH$55, 6, FALSE), E573=2, VLOOKUP(H573, [1]Wage_Info!$B$2:$AH$55, 7, FALSE), E573=3, VLOOKUP(H573, [1]Wage_Info!$B$2:$AH$55, 8, FALSE), E573=4, VLOOKUP(H573, [1]Wage_Info!$B$2:$AH$55, 9, FALSE)), C573=2016, _xlfn.IFS(E573=1, VLOOKUP(H573, [1]Wage_Info!$B$2:$AH$55, 10, FALSE), E573=2, VLOOKUP(H573, [1]Wage_Info!$B$2:$AH$55, 11, FALSE), E573=3, VLOOKUP(H573, [1]Wage_Info!$B$2:$AH$55, 12, FALSE), E573=4, VLOOKUP(H573, [1]Wage_Info!$B$2:$AH$55, 13, FALSE)), C573=2017, _xlfn.IFS(E573=1, VLOOKUP(H573, [1]Wage_Info!$B$2:$AH$55, 14, FALSE), E573=2, VLOOKUP(H573, [1]Wage_Info!$B$2:$AH$55, 15, FALSE), E573=3, VLOOKUP(H573, [1]Wage_Info!$B$2:$AH$55, 16, FALSE), E573=4, VLOOKUP(H573, [1]Wage_Info!$B$2:$AH$55, 17, FALSE)), C573 = 2018, _xlfn.IFS(E573=1, VLOOKUP(H573, [1]Wage_Info!$B$2:$AH$55, 18, FALSE), E573=3, VLOOKUP(H573, [1]Wage_Info!$B$2:$AH$55, 19, FALSE)))</f>
        <v>0</v>
      </c>
      <c r="Z573" s="2">
        <f>_xlfn.IFS(C573=2014, _xlfn.IFS(E573=1, VLOOKUP(H573, [1]Wage_Info!$B$2:$AL$55, 20, FALSE), E573=2, VLOOKUP(H573, [1]Wage_Info!$B$2:$AL$55, 21, FALSE), E573=3, VLOOKUP(H573, [1]Wage_Info!$B$2:$AL$55, 22, FALSE), E573=4, VLOOKUP(H573, [1]Wage_Info!$B$2:$AL$55, 23, FALSE)), C573=2015, _xlfn.IFS(E573=1, VLOOKUP(H573, [1]Wage_Info!$B$2:$AL$55, 24, FALSE), E573=2, VLOOKUP(H573, [1]Wage_Info!$B$2:$AL$55, 25, FALSE), E573=3, VLOOKUP(H573, [1]Wage_Info!$B$2:$AL$55, 26, FALSE), E573=4, VLOOKUP(H573, [1]Wage_Info!$B$2:$AL$55, 27, FALSE)), C573=2016, _xlfn.IFS(E573=1, VLOOKUP(H573, [1]Wage_Info!$B$2:$AL$55, 28, FALSE), E573=2, VLOOKUP(H573, [1]Wage_Info!$B$2:$AL$55, 29, FALSE), E573=3, VLOOKUP(H573, [1]Wage_Info!$B$2:$AL$55, 30, FALSE), E573=4, VLOOKUP(H573, [1]Wage_Info!$B$2:$AL$55, 31, FALSE)), C573=2017, _xlfn.IFS(E573=1, VLOOKUP(H573, [1]Wage_Info!$B$2:$AL$55, 32, FALSE), E573=2, VLOOKUP(H573, [1]Wage_Info!$B$2:$AL$55, 33, FALSE), E573=3, VLOOKUP(H573, [1]Wage_Info!$B$2:$AL$55, 34, FALSE), E573=4, VLOOKUP(H573, [1]Wage_Info!$B$2:$AL$55, 35, FALSE)), C573 = 2018, _xlfn.IFS(E573=1, VLOOKUP(H573, [1]Wage_Info!$B$2:$AL$55, 36, FALSE), E573=2, VLOOKUP(H573, [1]Wage_Info!$B$2:$AL$55, 37, FALSE)))</f>
        <v>0</v>
      </c>
      <c r="AA573" s="4" t="e">
        <f t="shared" si="68"/>
        <v>#DIV/0!</v>
      </c>
      <c r="AB573">
        <f>[1]Key!C573</f>
        <v>1</v>
      </c>
      <c r="AC573">
        <f t="shared" si="69"/>
        <v>0</v>
      </c>
      <c r="AD573">
        <f t="shared" si="70"/>
        <v>0</v>
      </c>
      <c r="AE573">
        <f t="shared" si="71"/>
        <v>0</v>
      </c>
      <c r="AF573">
        <f>[1]Key!D573</f>
        <v>0</v>
      </c>
    </row>
    <row r="574" spans="1:32" x14ac:dyDescent="0.3">
      <c r="A574">
        <v>573</v>
      </c>
      <c r="B574">
        <v>117</v>
      </c>
      <c r="C574">
        <v>2016</v>
      </c>
      <c r="D574">
        <v>9</v>
      </c>
      <c r="E574">
        <f t="shared" si="64"/>
        <v>3</v>
      </c>
      <c r="F574">
        <v>2018</v>
      </c>
      <c r="G574" t="s">
        <v>79</v>
      </c>
      <c r="H574" s="1">
        <f>VALUE(IF(G574="foreign",53,SUBSTITUTE(G574,G574,VLOOKUP(G574,[1]Key!$G$2:$H$55,2,))))</f>
        <v>39</v>
      </c>
      <c r="I574" t="s">
        <v>47</v>
      </c>
      <c r="J574">
        <f>VALUE(_xlfn.IFS(I574="foreign",53,I574="fictional",54, I574="unspecified", 55, NOT(OR(I574="foreign",I574="fictional")),SUBSTITUTE(I574,I574,VLOOKUP(I574,[1]Key!$G$2:$H$55,2,))))</f>
        <v>55</v>
      </c>
      <c r="K574">
        <f t="shared" si="65"/>
        <v>0</v>
      </c>
      <c r="L574">
        <f>VLOOKUP(H574, [1]Key!$H$2:$K$54, 2)</f>
        <v>4</v>
      </c>
      <c r="M574">
        <f>VLOOKUP(J574, [1]Key!$H$2:$K$54, 2)</f>
        <v>0</v>
      </c>
      <c r="N574">
        <f>VLOOKUP("*"&amp;G574&amp;"*",[1]Key!$N$2:$O$6,2,FALSE)</f>
        <v>2</v>
      </c>
      <c r="O574">
        <f>VLOOKUP("*"&amp;G574&amp;"*",[1]Key!$R$2:$S$11,2,FALSE)</f>
        <v>3</v>
      </c>
      <c r="P574">
        <v>2006</v>
      </c>
      <c r="Q574" s="2">
        <v>20000000</v>
      </c>
      <c r="R574" t="s">
        <v>49</v>
      </c>
      <c r="S574">
        <f>VLOOKUP(R574, [1]Key!$U$2:$V$31, 2, FALSE)</f>
        <v>7</v>
      </c>
      <c r="T574">
        <f t="shared" si="66"/>
        <v>1</v>
      </c>
      <c r="U574">
        <f>_xlfn.IFS(C574=2018, VLOOKUP(H574, '[1]State Pop'!$B$2:$G$55,6),C574=2017, VLOOKUP(H574, '[1]State Pop'!$B$2:$F$55,5),C574=2016, VLOOKUP(H574, '[1]State Pop'!$B$2:$F$55,4), C574=2015, VLOOKUP(H574, '[1]State Pop'!$B$2:$F$55,3), C574=2014, VLOOKUP(H574, '[1]State Pop'!$B$2:$F$55,2))</f>
        <v>12787085</v>
      </c>
      <c r="V574">
        <f>_xlfn.IFS(C574=2014,_xlfn.IFS(D574=1,VLOOKUP(H574,[1]Film_Workers!$B$2:$BD$55,2,FALSE),D574=2,VLOOKUP(H574,[1]Film_Workers!$B$2:$BD$55,3,FALSE),D574=3,VLOOKUP(H574,[1]Film_Workers!$B$2:$BD$55,4,FALSE),D574=4,VLOOKUP(H574,[1]Film_Workers!$B$2:$BD$55,5,FALSE),D574=5,VLOOKUP(H574,[1]Film_Workers!$B$2:$BD$55,6,FALSE),D574=6,VLOOKUP(H574,[1]Film_Workers!$B$2:$BD$55,7,FALSE),D574=7,VLOOKUP(H574,[1]Film_Workers!$B$2:$BD$55,8,FALSE),D574=8,VLOOKUP(H574,[1]Film_Workers!$B$2:$BD$55,9,FALSE),D574=9,VLOOKUP(H574,[1]Film_Workers!$B$2:$BD$55,10,FALSE),D574=10,VLOOKUP(H574,[1]Film_Workers!$B$2:$BD$55,11,FALSE),D574=11,VLOOKUP(H574,[1]Film_Workers!$B$2:$BD$55,12,FALSE),D574=12,VLOOKUP(H574,[1]Film_Workers!$B$2:$BD$55,13,FALSE)),C574=2015,_xlfn.IFS(D574=1,VLOOKUP(H574,[1]Film_Workers!$B$2:$BD$55,14,FALSE),D574=2,VLOOKUP(H574,[1]Film_Workers!$B$2:$BD$55,15,FALSE),D574=3,VLOOKUP(H574,[1]Film_Workers!$B$2:$BD$55,16,FALSE),D574=4,VLOOKUP(H574,[1]Film_Workers!$B$2:$BD$55,17,FALSE),D574=5,VLOOKUP(H574,[1]Film_Workers!$B$2:$BD$55,18,FALSE),D574=6,VLOOKUP(H574,[1]Film_Workers!$B$2:$BD$55,19,FALSE),D574=7,VLOOKUP(H574,[1]Film_Workers!$B$2:$BD$55,20,FALSE),D574=8,VLOOKUP(H574,[1]Film_Workers!$B$2:$BD$55,21,FALSE),D574=9,VLOOKUP(H574,[1]Film_Workers!$B$2:$BD$55,22,FALSE),D574=10,VLOOKUP(H574,[1]Film_Workers!$B$2:$BD$55,23,FALSE),D574=11,VLOOKUP(H574,[1]Film_Workers!$B$2:$BD$55,24,FALSE),D574=12,VLOOKUP(H574,[1]Film_Workers!$B$2:$BD$55,25,FALSE)),C574=2016,_xlfn.IFS(D574=1,VLOOKUP(H574,[1]Film_Workers!$B$2:$BD$55,26,FALSE),D574=2,VLOOKUP(H574,[1]Film_Workers!$B$2:$BD$55,27,FALSE),D574=3,VLOOKUP(H574,[1]Film_Workers!$B$2:$BD$55,28,FALSE),D574=4,VLOOKUP(H574,[1]Film_Workers!$B$2:$BD$55,29,FALSE),D574=5,VLOOKUP(H574,[1]Film_Workers!$B$2:$BD$55,30,FALSE),D574=6,VLOOKUP(H574,[1]Film_Workers!$B$2:$BD$55,31,FALSE),D574=7,VLOOKUP(H574,[1]Film_Workers!$B$2:$BD$55,32,FALSE),D574=8,VLOOKUP(H574,[1]Film_Workers!$B$2:$BD$55,33,FALSE),D574=9,VLOOKUP(H574,[1]Film_Workers!$B$2:$BD$55,34,FALSE),D574=10,VLOOKUP(H574,[1]Film_Workers!$B$2:$BD$55,35,FALSE),D574=11,VLOOKUP(H574,[1]Film_Workers!$B$2:$BD$55,36,FALSE),D574=12,VLOOKUP(H574,[1]Film_Workers!$B$2:$BD$55,37,FALSE)),C574=2017,_xlfn.IFS(D574=1,VLOOKUP(H574,[1]Film_Workers!$B$2:$BD$55,38,FALSE),D574=2,VLOOKUP(H574,[1]Film_Workers!$B$2:$BD$55,39,FALSE),D574=3,VLOOKUP(H574,[1]Film_Workers!$B$2:$BD$55,40,FALSE),D574=4,VLOOKUP(H574,[1]Film_Workers!$B$2:$BD$55,41,FALSE),D574=5,VLOOKUP(H574,[1]Film_Workers!$B$2:$BD$55,42,FALSE),D574=6,VLOOKUP(H574,[1]Film_Workers!$B$2:$BD$55,43,FALSE),D574=7,VLOOKUP(H574,[1]Film_Workers!$B$2:$BD$55,43,FALSE),D574=8,VLOOKUP(H574,[1]Film_Workers!$B$2:$BD$55,44,FALSE),D574=9,VLOOKUP(H574,[1]Film_Workers!$B$2:$BD$55,45,FALSE),D574=10,VLOOKUP(H574,[1]Film_Workers!$B$2:$BD$55,46,FALSE),D574=11,VLOOKUP(H574,[1]Film_Workers!$B$2:$BD$55,47,FALSE),D574=12,VLOOKUP(H574,[1]Film_Workers!$B$2:$BD$55,48)),C574=2018,_xlfn.IFS(D574=1,VLOOKUP(H574,[1]Film_Workers!$B$2:$BD$55,49,FALSE),D574=2,VLOOKUP(H574,[1]Film_Workers!$B$2:$BD$55,50,FALSE),D574=3,VLOOKUP(H574,[1]Film_Workers!$B$2:$BD$55,51,FALSE),D574=4,VLOOKUP(H574,[1]Film_Workers!$B$2:$BD$55,52,FALSE),D574=5,VLOOKUP(H574,[1]Film_Workers!$B$2:$BD$55,53,FALSE),D574=6,VLOOKUP(H574,[1]Film_Workers!$B$2:$BD$55,54)))</f>
        <v>3601</v>
      </c>
      <c r="W574">
        <f>_xlfn.IFS(C574=2014,_xlfn.IFS(D574=1,VLOOKUP(H574,[1]Priv_Workers!$B$2:$BD$55,2,FALSE),D574=2,VLOOKUP(H574,[1]Priv_Workers!$B$2:$BD$55,3,FALSE),D574=3,VLOOKUP(H574,[1]Priv_Workers!$B$2:$BD$55,4,FALSE),D574=4,VLOOKUP(H574,[1]Priv_Workers!$B$2:$BD$55,5,FALSE),D574=5,VLOOKUP(H574,[1]Priv_Workers!$B$2:$BD$55,6,FALSE),D574=6,VLOOKUP(H574,[1]Priv_Workers!$B$2:$BD$55,7,FALSE),D574=7,VLOOKUP(H574,[1]Priv_Workers!$B$2:$BD$55,8,FALSE),D574=8,VLOOKUP(H574,[1]Priv_Workers!$B$2:$BD$55,9,FALSE),D574=9,VLOOKUP(H574,[1]Priv_Workers!$B$2:$BD$55,10,FALSE),D574=10,VLOOKUP(H574,[1]Priv_Workers!$B$2:$BD$55,11,FALSE),D574=11,VLOOKUP(H574,[1]Priv_Workers!$B$2:$BD$55,12,FALSE),D574=12,VLOOKUP(H574,[1]Priv_Workers!$B$2:$BD$55,13,FALSE)),C574=2015,_xlfn.IFS(D574=1,VLOOKUP(H574,[1]Priv_Workers!$B$2:$BD$55,14,FALSE),D574=2,VLOOKUP(H574,[1]Priv_Workers!$B$2:$BD$55,15,FALSE),D574=3,VLOOKUP(H574,[1]Priv_Workers!$B$2:$BD$55,16,FALSE),D574=4,VLOOKUP(H574,[1]Priv_Workers!$B$2:$BD$55,17,FALSE),D574=5,VLOOKUP(H574,[1]Priv_Workers!$B$2:$BD$55,18,FALSE),D574=6,VLOOKUP(H574,[1]Priv_Workers!$B$2:$BD$55,19,FALSE),D574=7,VLOOKUP(H574,[1]Priv_Workers!$B$2:$BD$55,20,FALSE),D574=8,VLOOKUP(H574,[1]Priv_Workers!$B$2:$BD$55,21,FALSE),D574=9,VLOOKUP(H574,[1]Priv_Workers!$B$2:$BD$55,22,FALSE),D574=10,VLOOKUP(H574,[1]Priv_Workers!$B$2:$BD$55,23,FALSE),D574=11,VLOOKUP(H574,[1]Priv_Workers!$B$2:$BD$55,24,FALSE),D574=12,VLOOKUP(H574,[1]Priv_Workers!$B$2:$BD$55,25,FALSE)),C574=2016,_xlfn.IFS(D574=1,VLOOKUP(H574,[1]Priv_Workers!$B$2:$BD$55,26,FALSE),D574=2,VLOOKUP(H574,[1]Priv_Workers!$B$2:$BD$55,27,FALSE),D574=3,VLOOKUP(H574,[1]Priv_Workers!$B$2:$BD$55,28,FALSE),D574=4,VLOOKUP(H574,[1]Priv_Workers!$B$2:$BD$55,29,FALSE),D574=5,VLOOKUP(H574,[1]Priv_Workers!$B$2:$BD$55,30,FALSE),D574=6,VLOOKUP(H574,[1]Priv_Workers!$B$2:$BD$55,31,FALSE),D574=7,VLOOKUP(H574,[1]Priv_Workers!$B$2:$BD$55,32,FALSE),D574=8,VLOOKUP(H574,[1]Priv_Workers!$B$2:$BD$55,33,FALSE),D574=9,VLOOKUP(H574,[1]Priv_Workers!$B$2:$BD$55,34,FALSE),D574=10,VLOOKUP(H574,[1]Priv_Workers!$B$2:$BD$55,35,FALSE),D574=11,VLOOKUP(H574,[1]Priv_Workers!$B$2:$BD$55,36,FALSE),D574=12,VLOOKUP(H574,[1]Priv_Workers!$B$2:$BD$55,37,FALSE)),C574=2017,_xlfn.IFS(D574=1,VLOOKUP(H574,[1]Priv_Workers!$B$2:$BD$55,38,FALSE),D574=2,VLOOKUP(H574,[1]Priv_Workers!$B$2:$BD$55,39,FALSE),D574=3,VLOOKUP(H574,[1]Priv_Workers!$B$2:$BD$55,40,FALSE),D574=4,VLOOKUP(H574,[1]Priv_Workers!$B$2:$BD$55,41,FALSE),D574=5,VLOOKUP(H574,[1]Priv_Workers!$B$2:$BD$55,42,FALSE),D574=6,VLOOKUP(H574,[1]Priv_Workers!$B$2:$BD$55,43,FALSE),D574=7,VLOOKUP(H574,[1]Priv_Workers!$B$2:$BD$55,43,FALSE),D574=8,VLOOKUP(H574,[1]Priv_Workers!$B$2:$BD$55,44,FALSE),D574=9,VLOOKUP(H574,[1]Priv_Workers!$B$2:$BD$55,45,FALSE),D574=10,VLOOKUP(H574,[1]Priv_Workers!$B$2:$BD$55,46,FALSE),D574=11,VLOOKUP(H574,[1]Priv_Workers!$B$2:$BD$55,47,FALSE),D574=12,VLOOKUP(H574,[1]Priv_Workers!$B$2:$BD$55,48)),C574=2018,_xlfn.IFS(D574=1,VLOOKUP(H574,[1]Priv_Workers!$B$2:$BD$55,49,FALSE),D574=2,VLOOKUP(H574,[1]Priv_Workers!$B$2:$BD$55,50,FALSE),D574=3,VLOOKUP(H574,[1]Priv_Workers!$B$2:$BD$55,51,FALSE),D574=4,VLOOKUP(H574,[1]Priv_Workers!$B$2:$BD$55,52,FALSE),D574=5,VLOOKUP(H574,[1]Priv_Workers!$B$2:$BD$55,53,FALSE),D574=6,VLOOKUP(H574,[1]Priv_Workers!$B$2:$BD$55,54)))</f>
        <v>5097349</v>
      </c>
      <c r="X574" s="3">
        <f t="shared" si="67"/>
        <v>7.0644564458898146E-4</v>
      </c>
      <c r="Y574" s="2">
        <f>_xlfn.IFS(C574=2014, _xlfn.IFS(E574=1, VLOOKUP(H574, [1]Wage_Info!$B$2:$AH$55, 2, FALSE), E574=2, VLOOKUP(H574, [1]Wage_Info!$B$2:$AH$55, 3, FALSE), E574=3, VLOOKUP(H574, [1]Wage_Info!$B$2:$AH$55, 4, FALSE), E574=4, VLOOKUP(H574, [1]Wage_Info!$B$2:$AH$55, 5, FALSE)), C574=2015, _xlfn.IFS(E574=1, VLOOKUP(H574, [1]Wage_Info!$B$2:$AH$55, 6, FALSE), E574=2, VLOOKUP(H574, [1]Wage_Info!$B$2:$AH$55, 7, FALSE), E574=3, VLOOKUP(H574, [1]Wage_Info!$B$2:$AH$55, 8, FALSE), E574=4, VLOOKUP(H574, [1]Wage_Info!$B$2:$AH$55, 9, FALSE)), C574=2016, _xlfn.IFS(E574=1, VLOOKUP(H574, [1]Wage_Info!$B$2:$AH$55, 10, FALSE), E574=2, VLOOKUP(H574, [1]Wage_Info!$B$2:$AH$55, 11, FALSE), E574=3, VLOOKUP(H574, [1]Wage_Info!$B$2:$AH$55, 12, FALSE), E574=4, VLOOKUP(H574, [1]Wage_Info!$B$2:$AH$55, 13, FALSE)), C574=2017, _xlfn.IFS(E574=1, VLOOKUP(H574, [1]Wage_Info!$B$2:$AH$55, 14, FALSE), E574=2, VLOOKUP(H574, [1]Wage_Info!$B$2:$AH$55, 15, FALSE), E574=3, VLOOKUP(H574, [1]Wage_Info!$B$2:$AH$55, 16, FALSE), E574=4, VLOOKUP(H574, [1]Wage_Info!$B$2:$AH$55, 17, FALSE)), C574 = 2018, _xlfn.IFS(E574=1, VLOOKUP(H574, [1]Wage_Info!$B$2:$AH$55, 18, FALSE), E574=3, VLOOKUP(H574, [1]Wage_Info!$B$2:$AH$55, 19, FALSE)))</f>
        <v>50196144</v>
      </c>
      <c r="Z574" s="2">
        <f>_xlfn.IFS(C574=2014, _xlfn.IFS(E574=1, VLOOKUP(H574, [1]Wage_Info!$B$2:$AL$55, 20, FALSE), E574=2, VLOOKUP(H574, [1]Wage_Info!$B$2:$AL$55, 21, FALSE), E574=3, VLOOKUP(H574, [1]Wage_Info!$B$2:$AL$55, 22, FALSE), E574=4, VLOOKUP(H574, [1]Wage_Info!$B$2:$AL$55, 23, FALSE)), C574=2015, _xlfn.IFS(E574=1, VLOOKUP(H574, [1]Wage_Info!$B$2:$AL$55, 24, FALSE), E574=2, VLOOKUP(H574, [1]Wage_Info!$B$2:$AL$55, 25, FALSE), E574=3, VLOOKUP(H574, [1]Wage_Info!$B$2:$AL$55, 26, FALSE), E574=4, VLOOKUP(H574, [1]Wage_Info!$B$2:$AL$55, 27, FALSE)), C574=2016, _xlfn.IFS(E574=1, VLOOKUP(H574, [1]Wage_Info!$B$2:$AL$55, 28, FALSE), E574=2, VLOOKUP(H574, [1]Wage_Info!$B$2:$AL$55, 29, FALSE), E574=3, VLOOKUP(H574, [1]Wage_Info!$B$2:$AL$55, 30, FALSE), E574=4, VLOOKUP(H574, [1]Wage_Info!$B$2:$AL$55, 31, FALSE)), C574=2017, _xlfn.IFS(E574=1, VLOOKUP(H574, [1]Wage_Info!$B$2:$AL$55, 32, FALSE), E574=2, VLOOKUP(H574, [1]Wage_Info!$B$2:$AL$55, 33, FALSE), E574=3, VLOOKUP(H574, [1]Wage_Info!$B$2:$AL$55, 34, FALSE), E574=4, VLOOKUP(H574, [1]Wage_Info!$B$2:$AL$55, 35, FALSE)), C574 = 2018, _xlfn.IFS(E574=1, VLOOKUP(H574, [1]Wage_Info!$B$2:$AL$55, 36, FALSE), E574=2, VLOOKUP(H574, [1]Wage_Info!$B$2:$AL$55, 37, FALSE)))</f>
        <v>66338677647</v>
      </c>
      <c r="AA574" s="4">
        <f t="shared" si="68"/>
        <v>7.566648263190093E-4</v>
      </c>
      <c r="AB574">
        <f>[1]Key!C574</f>
        <v>1</v>
      </c>
      <c r="AC574">
        <f t="shared" si="69"/>
        <v>0</v>
      </c>
      <c r="AD574">
        <f t="shared" si="70"/>
        <v>0</v>
      </c>
      <c r="AE574">
        <f t="shared" si="71"/>
        <v>0</v>
      </c>
      <c r="AF574">
        <f>[1]Key!D574</f>
        <v>0</v>
      </c>
    </row>
    <row r="575" spans="1:32" x14ac:dyDescent="0.3">
      <c r="A575">
        <v>574</v>
      </c>
      <c r="B575">
        <v>118</v>
      </c>
      <c r="C575">
        <v>2017</v>
      </c>
      <c r="D575">
        <v>11</v>
      </c>
      <c r="E575">
        <f t="shared" si="64"/>
        <v>4</v>
      </c>
      <c r="F575">
        <v>2018</v>
      </c>
      <c r="G575" t="s">
        <v>62</v>
      </c>
      <c r="H575" s="1">
        <f>VALUE(IF(G575="foreign",53,SUBSTITUTE(G575,G575,VLOOKUP(G575,[1]Key!$G$2:$H$55,2,))))</f>
        <v>53</v>
      </c>
      <c r="I575" t="s">
        <v>153</v>
      </c>
      <c r="J575">
        <f>VALUE(_xlfn.IFS(I575="foreign",53,I575="fictional",54, I575="unspecified", 55, NOT(OR(I575="foreign",I575="fictional")),SUBSTITUTE(I575,I575,VLOOKUP(I575,[1]Key!$G$2:$H$55,2,))))</f>
        <v>31</v>
      </c>
      <c r="K575">
        <f t="shared" si="65"/>
        <v>0</v>
      </c>
      <c r="L575">
        <f>VLOOKUP(H575, [1]Key!$H$2:$K$54, 2)</f>
        <v>0</v>
      </c>
      <c r="M575">
        <f>VLOOKUP(J575, [1]Key!$H$2:$K$54, 2)</f>
        <v>0</v>
      </c>
      <c r="N575">
        <f>VLOOKUP("*"&amp;G575&amp;"*",[1]Key!$N$2:$O$6,2,FALSE)</f>
        <v>0</v>
      </c>
      <c r="O575">
        <f>VLOOKUP("*"&amp;G575&amp;"*",[1]Key!$R$2:$S$11,2,FALSE)</f>
        <v>0</v>
      </c>
      <c r="P575">
        <v>1957</v>
      </c>
      <c r="Q575" s="2">
        <v>20000000</v>
      </c>
      <c r="R575" t="s">
        <v>33</v>
      </c>
      <c r="S575">
        <f>VLOOKUP(R575, [1]Key!$U$2:$V$31, 2, FALSE)</f>
        <v>1</v>
      </c>
      <c r="T575">
        <f t="shared" si="66"/>
        <v>0</v>
      </c>
      <c r="U575">
        <f>_xlfn.IFS(C575=2018, VLOOKUP(H575, '[1]State Pop'!$B$2:$G$55,6),C575=2017, VLOOKUP(H575, '[1]State Pop'!$B$2:$F$55,5),C575=2016, VLOOKUP(H575, '[1]State Pop'!$B$2:$F$55,4), C575=2015, VLOOKUP(H575, '[1]State Pop'!$B$2:$F$55,3), C575=2014, VLOOKUP(H575, '[1]State Pop'!$B$2:$F$55,2))</f>
        <v>0</v>
      </c>
      <c r="V575">
        <f>_xlfn.IFS(C575=2014,_xlfn.IFS(D575=1,VLOOKUP(H575,[1]Film_Workers!$B$2:$BD$55,2,FALSE),D575=2,VLOOKUP(H575,[1]Film_Workers!$B$2:$BD$55,3,FALSE),D575=3,VLOOKUP(H575,[1]Film_Workers!$B$2:$BD$55,4,FALSE),D575=4,VLOOKUP(H575,[1]Film_Workers!$B$2:$BD$55,5,FALSE),D575=5,VLOOKUP(H575,[1]Film_Workers!$B$2:$BD$55,6,FALSE),D575=6,VLOOKUP(H575,[1]Film_Workers!$B$2:$BD$55,7,FALSE),D575=7,VLOOKUP(H575,[1]Film_Workers!$B$2:$BD$55,8,FALSE),D575=8,VLOOKUP(H575,[1]Film_Workers!$B$2:$BD$55,9,FALSE),D575=9,VLOOKUP(H575,[1]Film_Workers!$B$2:$BD$55,10,FALSE),D575=10,VLOOKUP(H575,[1]Film_Workers!$B$2:$BD$55,11,FALSE),D575=11,VLOOKUP(H575,[1]Film_Workers!$B$2:$BD$55,12,FALSE),D575=12,VLOOKUP(H575,[1]Film_Workers!$B$2:$BD$55,13,FALSE)),C575=2015,_xlfn.IFS(D575=1,VLOOKUP(H575,[1]Film_Workers!$B$2:$BD$55,14,FALSE),D575=2,VLOOKUP(H575,[1]Film_Workers!$B$2:$BD$55,15,FALSE),D575=3,VLOOKUP(H575,[1]Film_Workers!$B$2:$BD$55,16,FALSE),D575=4,VLOOKUP(H575,[1]Film_Workers!$B$2:$BD$55,17,FALSE),D575=5,VLOOKUP(H575,[1]Film_Workers!$B$2:$BD$55,18,FALSE),D575=6,VLOOKUP(H575,[1]Film_Workers!$B$2:$BD$55,19,FALSE),D575=7,VLOOKUP(H575,[1]Film_Workers!$B$2:$BD$55,20,FALSE),D575=8,VLOOKUP(H575,[1]Film_Workers!$B$2:$BD$55,21,FALSE),D575=9,VLOOKUP(H575,[1]Film_Workers!$B$2:$BD$55,22,FALSE),D575=10,VLOOKUP(H575,[1]Film_Workers!$B$2:$BD$55,23,FALSE),D575=11,VLOOKUP(H575,[1]Film_Workers!$B$2:$BD$55,24,FALSE),D575=12,VLOOKUP(H575,[1]Film_Workers!$B$2:$BD$55,25,FALSE)),C575=2016,_xlfn.IFS(D575=1,VLOOKUP(H575,[1]Film_Workers!$B$2:$BD$55,26,FALSE),D575=2,VLOOKUP(H575,[1]Film_Workers!$B$2:$BD$55,27,FALSE),D575=3,VLOOKUP(H575,[1]Film_Workers!$B$2:$BD$55,28,FALSE),D575=4,VLOOKUP(H575,[1]Film_Workers!$B$2:$BD$55,29,FALSE),D575=5,VLOOKUP(H575,[1]Film_Workers!$B$2:$BD$55,30,FALSE),D575=6,VLOOKUP(H575,[1]Film_Workers!$B$2:$BD$55,31,FALSE),D575=7,VLOOKUP(H575,[1]Film_Workers!$B$2:$BD$55,32,FALSE),D575=8,VLOOKUP(H575,[1]Film_Workers!$B$2:$BD$55,33,FALSE),D575=9,VLOOKUP(H575,[1]Film_Workers!$B$2:$BD$55,34,FALSE),D575=10,VLOOKUP(H575,[1]Film_Workers!$B$2:$BD$55,35,FALSE),D575=11,VLOOKUP(H575,[1]Film_Workers!$B$2:$BD$55,36,FALSE),D575=12,VLOOKUP(H575,[1]Film_Workers!$B$2:$BD$55,37,FALSE)),C575=2017,_xlfn.IFS(D575=1,VLOOKUP(H575,[1]Film_Workers!$B$2:$BD$55,38,FALSE),D575=2,VLOOKUP(H575,[1]Film_Workers!$B$2:$BD$55,39,FALSE),D575=3,VLOOKUP(H575,[1]Film_Workers!$B$2:$BD$55,40,FALSE),D575=4,VLOOKUP(H575,[1]Film_Workers!$B$2:$BD$55,41,FALSE),D575=5,VLOOKUP(H575,[1]Film_Workers!$B$2:$BD$55,42,FALSE),D575=6,VLOOKUP(H575,[1]Film_Workers!$B$2:$BD$55,43,FALSE),D575=7,VLOOKUP(H575,[1]Film_Workers!$B$2:$BD$55,43,FALSE),D575=8,VLOOKUP(H575,[1]Film_Workers!$B$2:$BD$55,44,FALSE),D575=9,VLOOKUP(H575,[1]Film_Workers!$B$2:$BD$55,45,FALSE),D575=10,VLOOKUP(H575,[1]Film_Workers!$B$2:$BD$55,46,FALSE),D575=11,VLOOKUP(H575,[1]Film_Workers!$B$2:$BD$55,47,FALSE),D575=12,VLOOKUP(H575,[1]Film_Workers!$B$2:$BD$55,48)),C575=2018,_xlfn.IFS(D575=1,VLOOKUP(H575,[1]Film_Workers!$B$2:$BD$55,49,FALSE),D575=2,VLOOKUP(H575,[1]Film_Workers!$B$2:$BD$55,50,FALSE),D575=3,VLOOKUP(H575,[1]Film_Workers!$B$2:$BD$55,51,FALSE),D575=4,VLOOKUP(H575,[1]Film_Workers!$B$2:$BD$55,52,FALSE),D575=5,VLOOKUP(H575,[1]Film_Workers!$B$2:$BD$55,53,FALSE),D575=6,VLOOKUP(H575,[1]Film_Workers!$B$2:$BD$55,54)))</f>
        <v>0</v>
      </c>
      <c r="W575">
        <f>_xlfn.IFS(C575=2014,_xlfn.IFS(D575=1,VLOOKUP(H575,[1]Priv_Workers!$B$2:$BD$55,2,FALSE),D575=2,VLOOKUP(H575,[1]Priv_Workers!$B$2:$BD$55,3,FALSE),D575=3,VLOOKUP(H575,[1]Priv_Workers!$B$2:$BD$55,4,FALSE),D575=4,VLOOKUP(H575,[1]Priv_Workers!$B$2:$BD$55,5,FALSE),D575=5,VLOOKUP(H575,[1]Priv_Workers!$B$2:$BD$55,6,FALSE),D575=6,VLOOKUP(H575,[1]Priv_Workers!$B$2:$BD$55,7,FALSE),D575=7,VLOOKUP(H575,[1]Priv_Workers!$B$2:$BD$55,8,FALSE),D575=8,VLOOKUP(H575,[1]Priv_Workers!$B$2:$BD$55,9,FALSE),D575=9,VLOOKUP(H575,[1]Priv_Workers!$B$2:$BD$55,10,FALSE),D575=10,VLOOKUP(H575,[1]Priv_Workers!$B$2:$BD$55,11,FALSE),D575=11,VLOOKUP(H575,[1]Priv_Workers!$B$2:$BD$55,12,FALSE),D575=12,VLOOKUP(H575,[1]Priv_Workers!$B$2:$BD$55,13,FALSE)),C575=2015,_xlfn.IFS(D575=1,VLOOKUP(H575,[1]Priv_Workers!$B$2:$BD$55,14,FALSE),D575=2,VLOOKUP(H575,[1]Priv_Workers!$B$2:$BD$55,15,FALSE),D575=3,VLOOKUP(H575,[1]Priv_Workers!$B$2:$BD$55,16,FALSE),D575=4,VLOOKUP(H575,[1]Priv_Workers!$B$2:$BD$55,17,FALSE),D575=5,VLOOKUP(H575,[1]Priv_Workers!$B$2:$BD$55,18,FALSE),D575=6,VLOOKUP(H575,[1]Priv_Workers!$B$2:$BD$55,19,FALSE),D575=7,VLOOKUP(H575,[1]Priv_Workers!$B$2:$BD$55,20,FALSE),D575=8,VLOOKUP(H575,[1]Priv_Workers!$B$2:$BD$55,21,FALSE),D575=9,VLOOKUP(H575,[1]Priv_Workers!$B$2:$BD$55,22,FALSE),D575=10,VLOOKUP(H575,[1]Priv_Workers!$B$2:$BD$55,23,FALSE),D575=11,VLOOKUP(H575,[1]Priv_Workers!$B$2:$BD$55,24,FALSE),D575=12,VLOOKUP(H575,[1]Priv_Workers!$B$2:$BD$55,25,FALSE)),C575=2016,_xlfn.IFS(D575=1,VLOOKUP(H575,[1]Priv_Workers!$B$2:$BD$55,26,FALSE),D575=2,VLOOKUP(H575,[1]Priv_Workers!$B$2:$BD$55,27,FALSE),D575=3,VLOOKUP(H575,[1]Priv_Workers!$B$2:$BD$55,28,FALSE),D575=4,VLOOKUP(H575,[1]Priv_Workers!$B$2:$BD$55,29,FALSE),D575=5,VLOOKUP(H575,[1]Priv_Workers!$B$2:$BD$55,30,FALSE),D575=6,VLOOKUP(H575,[1]Priv_Workers!$B$2:$BD$55,31,FALSE),D575=7,VLOOKUP(H575,[1]Priv_Workers!$B$2:$BD$55,32,FALSE),D575=8,VLOOKUP(H575,[1]Priv_Workers!$B$2:$BD$55,33,FALSE),D575=9,VLOOKUP(H575,[1]Priv_Workers!$B$2:$BD$55,34,FALSE),D575=10,VLOOKUP(H575,[1]Priv_Workers!$B$2:$BD$55,35,FALSE),D575=11,VLOOKUP(H575,[1]Priv_Workers!$B$2:$BD$55,36,FALSE),D575=12,VLOOKUP(H575,[1]Priv_Workers!$B$2:$BD$55,37,FALSE)),C575=2017,_xlfn.IFS(D575=1,VLOOKUP(H575,[1]Priv_Workers!$B$2:$BD$55,38,FALSE),D575=2,VLOOKUP(H575,[1]Priv_Workers!$B$2:$BD$55,39,FALSE),D575=3,VLOOKUP(H575,[1]Priv_Workers!$B$2:$BD$55,40,FALSE),D575=4,VLOOKUP(H575,[1]Priv_Workers!$B$2:$BD$55,41,FALSE),D575=5,VLOOKUP(H575,[1]Priv_Workers!$B$2:$BD$55,42,FALSE),D575=6,VLOOKUP(H575,[1]Priv_Workers!$B$2:$BD$55,43,FALSE),D575=7,VLOOKUP(H575,[1]Priv_Workers!$B$2:$BD$55,43,FALSE),D575=8,VLOOKUP(H575,[1]Priv_Workers!$B$2:$BD$55,44,FALSE),D575=9,VLOOKUP(H575,[1]Priv_Workers!$B$2:$BD$55,45,FALSE),D575=10,VLOOKUP(H575,[1]Priv_Workers!$B$2:$BD$55,46,FALSE),D575=11,VLOOKUP(H575,[1]Priv_Workers!$B$2:$BD$55,47,FALSE),D575=12,VLOOKUP(H575,[1]Priv_Workers!$B$2:$BD$55,48)),C575=2018,_xlfn.IFS(D575=1,VLOOKUP(H575,[1]Priv_Workers!$B$2:$BD$55,49,FALSE),D575=2,VLOOKUP(H575,[1]Priv_Workers!$B$2:$BD$55,50,FALSE),D575=3,VLOOKUP(H575,[1]Priv_Workers!$B$2:$BD$55,51,FALSE),D575=4,VLOOKUP(H575,[1]Priv_Workers!$B$2:$BD$55,52,FALSE),D575=5,VLOOKUP(H575,[1]Priv_Workers!$B$2:$BD$55,53,FALSE),D575=6,VLOOKUP(H575,[1]Priv_Workers!$B$2:$BD$55,54)))</f>
        <v>0</v>
      </c>
      <c r="X575" s="3" t="e">
        <f t="shared" si="67"/>
        <v>#DIV/0!</v>
      </c>
      <c r="Y575" s="2">
        <f>_xlfn.IFS(C575=2014, _xlfn.IFS(E575=1, VLOOKUP(H575, [1]Wage_Info!$B$2:$AH$55, 2, FALSE), E575=2, VLOOKUP(H575, [1]Wage_Info!$B$2:$AH$55, 3, FALSE), E575=3, VLOOKUP(H575, [1]Wage_Info!$B$2:$AH$55, 4, FALSE), E575=4, VLOOKUP(H575, [1]Wage_Info!$B$2:$AH$55, 5, FALSE)), C575=2015, _xlfn.IFS(E575=1, VLOOKUP(H575, [1]Wage_Info!$B$2:$AH$55, 6, FALSE), E575=2, VLOOKUP(H575, [1]Wage_Info!$B$2:$AH$55, 7, FALSE), E575=3, VLOOKUP(H575, [1]Wage_Info!$B$2:$AH$55, 8, FALSE), E575=4, VLOOKUP(H575, [1]Wage_Info!$B$2:$AH$55, 9, FALSE)), C575=2016, _xlfn.IFS(E575=1, VLOOKUP(H575, [1]Wage_Info!$B$2:$AH$55, 10, FALSE), E575=2, VLOOKUP(H575, [1]Wage_Info!$B$2:$AH$55, 11, FALSE), E575=3, VLOOKUP(H575, [1]Wage_Info!$B$2:$AH$55, 12, FALSE), E575=4, VLOOKUP(H575, [1]Wage_Info!$B$2:$AH$55, 13, FALSE)), C575=2017, _xlfn.IFS(E575=1, VLOOKUP(H575, [1]Wage_Info!$B$2:$AH$55, 14, FALSE), E575=2, VLOOKUP(H575, [1]Wage_Info!$B$2:$AH$55, 15, FALSE), E575=3, VLOOKUP(H575, [1]Wage_Info!$B$2:$AH$55, 16, FALSE), E575=4, VLOOKUP(H575, [1]Wage_Info!$B$2:$AH$55, 17, FALSE)), C575 = 2018, _xlfn.IFS(E575=1, VLOOKUP(H575, [1]Wage_Info!$B$2:$AH$55, 18, FALSE), E575=3, VLOOKUP(H575, [1]Wage_Info!$B$2:$AH$55, 19, FALSE)))</f>
        <v>0</v>
      </c>
      <c r="Z575" s="2">
        <f>_xlfn.IFS(C575=2014, _xlfn.IFS(E575=1, VLOOKUP(H575, [1]Wage_Info!$B$2:$AL$55, 20, FALSE), E575=2, VLOOKUP(H575, [1]Wage_Info!$B$2:$AL$55, 21, FALSE), E575=3, VLOOKUP(H575, [1]Wage_Info!$B$2:$AL$55, 22, FALSE), E575=4, VLOOKUP(H575, [1]Wage_Info!$B$2:$AL$55, 23, FALSE)), C575=2015, _xlfn.IFS(E575=1, VLOOKUP(H575, [1]Wage_Info!$B$2:$AL$55, 24, FALSE), E575=2, VLOOKUP(H575, [1]Wage_Info!$B$2:$AL$55, 25, FALSE), E575=3, VLOOKUP(H575, [1]Wage_Info!$B$2:$AL$55, 26, FALSE), E575=4, VLOOKUP(H575, [1]Wage_Info!$B$2:$AL$55, 27, FALSE)), C575=2016, _xlfn.IFS(E575=1, VLOOKUP(H575, [1]Wage_Info!$B$2:$AL$55, 28, FALSE), E575=2, VLOOKUP(H575, [1]Wage_Info!$B$2:$AL$55, 29, FALSE), E575=3, VLOOKUP(H575, [1]Wage_Info!$B$2:$AL$55, 30, FALSE), E575=4, VLOOKUP(H575, [1]Wage_Info!$B$2:$AL$55, 31, FALSE)), C575=2017, _xlfn.IFS(E575=1, VLOOKUP(H575, [1]Wage_Info!$B$2:$AL$55, 32, FALSE), E575=2, VLOOKUP(H575, [1]Wage_Info!$B$2:$AL$55, 33, FALSE), E575=3, VLOOKUP(H575, [1]Wage_Info!$B$2:$AL$55, 34, FALSE), E575=4, VLOOKUP(H575, [1]Wage_Info!$B$2:$AL$55, 35, FALSE)), C575 = 2018, _xlfn.IFS(E575=1, VLOOKUP(H575, [1]Wage_Info!$B$2:$AL$55, 36, FALSE), E575=2, VLOOKUP(H575, [1]Wage_Info!$B$2:$AL$55, 37, FALSE)))</f>
        <v>0</v>
      </c>
      <c r="AA575" s="4" t="e">
        <f t="shared" si="68"/>
        <v>#DIV/0!</v>
      </c>
      <c r="AB575">
        <f>[1]Key!C575</f>
        <v>1</v>
      </c>
      <c r="AC575">
        <f t="shared" si="69"/>
        <v>0</v>
      </c>
      <c r="AD575">
        <f t="shared" si="70"/>
        <v>0</v>
      </c>
      <c r="AE575">
        <f t="shared" si="71"/>
        <v>0</v>
      </c>
      <c r="AF575">
        <f>[1]Key!D575</f>
        <v>0</v>
      </c>
    </row>
    <row r="576" spans="1:32" x14ac:dyDescent="0.3">
      <c r="A576">
        <v>575</v>
      </c>
      <c r="B576">
        <v>119</v>
      </c>
      <c r="C576">
        <v>2016</v>
      </c>
      <c r="D576">
        <v>10</v>
      </c>
      <c r="E576">
        <f t="shared" si="64"/>
        <v>4</v>
      </c>
      <c r="F576">
        <v>2018</v>
      </c>
      <c r="G576" t="s">
        <v>62</v>
      </c>
      <c r="H576" s="1">
        <f>VALUE(IF(G576="foreign",53,SUBSTITUTE(G576,G576,VLOOKUP(G576,[1]Key!$G$2:$H$55,2,))))</f>
        <v>53</v>
      </c>
      <c r="I576" t="s">
        <v>32</v>
      </c>
      <c r="J576">
        <f>VALUE(_xlfn.IFS(I576="foreign",53,I576="fictional",54, I576="unspecified", 55, NOT(OR(I576="foreign",I576="fictional")),SUBSTITUTE(I576,I576,VLOOKUP(I576,[1]Key!$G$2:$H$55,2,))))</f>
        <v>53</v>
      </c>
      <c r="K576">
        <f t="shared" si="65"/>
        <v>1</v>
      </c>
      <c r="L576">
        <f>VLOOKUP(H576, [1]Key!$H$2:$K$54, 2)</f>
        <v>0</v>
      </c>
      <c r="M576">
        <f>VLOOKUP(J576, [1]Key!$H$2:$K$54, 2)</f>
        <v>0</v>
      </c>
      <c r="N576">
        <f>VLOOKUP("*"&amp;G576&amp;"*",[1]Key!$N$2:$O$6,2,FALSE)</f>
        <v>0</v>
      </c>
      <c r="O576">
        <f>VLOOKUP("*"&amp;G576&amp;"*",[1]Key!$R$2:$S$11,2,FALSE)</f>
        <v>0</v>
      </c>
      <c r="P576">
        <v>1947</v>
      </c>
      <c r="Q576" s="2"/>
      <c r="R576" t="s">
        <v>66</v>
      </c>
      <c r="S576">
        <f>VLOOKUP(R576, [1]Key!$U$2:$V$31, 2, FALSE)</f>
        <v>4</v>
      </c>
      <c r="T576">
        <f t="shared" si="66"/>
        <v>0</v>
      </c>
      <c r="U576">
        <f>_xlfn.IFS(C576=2018, VLOOKUP(H576, '[1]State Pop'!$B$2:$G$55,6),C576=2017, VLOOKUP(H576, '[1]State Pop'!$B$2:$F$55,5),C576=2016, VLOOKUP(H576, '[1]State Pop'!$B$2:$F$55,4), C576=2015, VLOOKUP(H576, '[1]State Pop'!$B$2:$F$55,3), C576=2014, VLOOKUP(H576, '[1]State Pop'!$B$2:$F$55,2))</f>
        <v>0</v>
      </c>
      <c r="V576">
        <f>_xlfn.IFS(C576=2014,_xlfn.IFS(D576=1,VLOOKUP(H576,[1]Film_Workers!$B$2:$BD$55,2,FALSE),D576=2,VLOOKUP(H576,[1]Film_Workers!$B$2:$BD$55,3,FALSE),D576=3,VLOOKUP(H576,[1]Film_Workers!$B$2:$BD$55,4,FALSE),D576=4,VLOOKUP(H576,[1]Film_Workers!$B$2:$BD$55,5,FALSE),D576=5,VLOOKUP(H576,[1]Film_Workers!$B$2:$BD$55,6,FALSE),D576=6,VLOOKUP(H576,[1]Film_Workers!$B$2:$BD$55,7,FALSE),D576=7,VLOOKUP(H576,[1]Film_Workers!$B$2:$BD$55,8,FALSE),D576=8,VLOOKUP(H576,[1]Film_Workers!$B$2:$BD$55,9,FALSE),D576=9,VLOOKUP(H576,[1]Film_Workers!$B$2:$BD$55,10,FALSE),D576=10,VLOOKUP(H576,[1]Film_Workers!$B$2:$BD$55,11,FALSE),D576=11,VLOOKUP(H576,[1]Film_Workers!$B$2:$BD$55,12,FALSE),D576=12,VLOOKUP(H576,[1]Film_Workers!$B$2:$BD$55,13,FALSE)),C576=2015,_xlfn.IFS(D576=1,VLOOKUP(H576,[1]Film_Workers!$B$2:$BD$55,14,FALSE),D576=2,VLOOKUP(H576,[1]Film_Workers!$B$2:$BD$55,15,FALSE),D576=3,VLOOKUP(H576,[1]Film_Workers!$B$2:$BD$55,16,FALSE),D576=4,VLOOKUP(H576,[1]Film_Workers!$B$2:$BD$55,17,FALSE),D576=5,VLOOKUP(H576,[1]Film_Workers!$B$2:$BD$55,18,FALSE),D576=6,VLOOKUP(H576,[1]Film_Workers!$B$2:$BD$55,19,FALSE),D576=7,VLOOKUP(H576,[1]Film_Workers!$B$2:$BD$55,20,FALSE),D576=8,VLOOKUP(H576,[1]Film_Workers!$B$2:$BD$55,21,FALSE),D576=9,VLOOKUP(H576,[1]Film_Workers!$B$2:$BD$55,22,FALSE),D576=10,VLOOKUP(H576,[1]Film_Workers!$B$2:$BD$55,23,FALSE),D576=11,VLOOKUP(H576,[1]Film_Workers!$B$2:$BD$55,24,FALSE),D576=12,VLOOKUP(H576,[1]Film_Workers!$B$2:$BD$55,25,FALSE)),C576=2016,_xlfn.IFS(D576=1,VLOOKUP(H576,[1]Film_Workers!$B$2:$BD$55,26,FALSE),D576=2,VLOOKUP(H576,[1]Film_Workers!$B$2:$BD$55,27,FALSE),D576=3,VLOOKUP(H576,[1]Film_Workers!$B$2:$BD$55,28,FALSE),D576=4,VLOOKUP(H576,[1]Film_Workers!$B$2:$BD$55,29,FALSE),D576=5,VLOOKUP(H576,[1]Film_Workers!$B$2:$BD$55,30,FALSE),D576=6,VLOOKUP(H576,[1]Film_Workers!$B$2:$BD$55,31,FALSE),D576=7,VLOOKUP(H576,[1]Film_Workers!$B$2:$BD$55,32,FALSE),D576=8,VLOOKUP(H576,[1]Film_Workers!$B$2:$BD$55,33,FALSE),D576=9,VLOOKUP(H576,[1]Film_Workers!$B$2:$BD$55,34,FALSE),D576=10,VLOOKUP(H576,[1]Film_Workers!$B$2:$BD$55,35,FALSE),D576=11,VLOOKUP(H576,[1]Film_Workers!$B$2:$BD$55,36,FALSE),D576=12,VLOOKUP(H576,[1]Film_Workers!$B$2:$BD$55,37,FALSE)),C576=2017,_xlfn.IFS(D576=1,VLOOKUP(H576,[1]Film_Workers!$B$2:$BD$55,38,FALSE),D576=2,VLOOKUP(H576,[1]Film_Workers!$B$2:$BD$55,39,FALSE),D576=3,VLOOKUP(H576,[1]Film_Workers!$B$2:$BD$55,40,FALSE),D576=4,VLOOKUP(H576,[1]Film_Workers!$B$2:$BD$55,41,FALSE),D576=5,VLOOKUP(H576,[1]Film_Workers!$B$2:$BD$55,42,FALSE),D576=6,VLOOKUP(H576,[1]Film_Workers!$B$2:$BD$55,43,FALSE),D576=7,VLOOKUP(H576,[1]Film_Workers!$B$2:$BD$55,43,FALSE),D576=8,VLOOKUP(H576,[1]Film_Workers!$B$2:$BD$55,44,FALSE),D576=9,VLOOKUP(H576,[1]Film_Workers!$B$2:$BD$55,45,FALSE),D576=10,VLOOKUP(H576,[1]Film_Workers!$B$2:$BD$55,46,FALSE),D576=11,VLOOKUP(H576,[1]Film_Workers!$B$2:$BD$55,47,FALSE),D576=12,VLOOKUP(H576,[1]Film_Workers!$B$2:$BD$55,48)),C576=2018,_xlfn.IFS(D576=1,VLOOKUP(H576,[1]Film_Workers!$B$2:$BD$55,49,FALSE),D576=2,VLOOKUP(H576,[1]Film_Workers!$B$2:$BD$55,50,FALSE),D576=3,VLOOKUP(H576,[1]Film_Workers!$B$2:$BD$55,51,FALSE),D576=4,VLOOKUP(H576,[1]Film_Workers!$B$2:$BD$55,52,FALSE),D576=5,VLOOKUP(H576,[1]Film_Workers!$B$2:$BD$55,53,FALSE),D576=6,VLOOKUP(H576,[1]Film_Workers!$B$2:$BD$55,54)))</f>
        <v>0</v>
      </c>
      <c r="W576">
        <f>_xlfn.IFS(C576=2014,_xlfn.IFS(D576=1,VLOOKUP(H576,[1]Priv_Workers!$B$2:$BD$55,2,FALSE),D576=2,VLOOKUP(H576,[1]Priv_Workers!$B$2:$BD$55,3,FALSE),D576=3,VLOOKUP(H576,[1]Priv_Workers!$B$2:$BD$55,4,FALSE),D576=4,VLOOKUP(H576,[1]Priv_Workers!$B$2:$BD$55,5,FALSE),D576=5,VLOOKUP(H576,[1]Priv_Workers!$B$2:$BD$55,6,FALSE),D576=6,VLOOKUP(H576,[1]Priv_Workers!$B$2:$BD$55,7,FALSE),D576=7,VLOOKUP(H576,[1]Priv_Workers!$B$2:$BD$55,8,FALSE),D576=8,VLOOKUP(H576,[1]Priv_Workers!$B$2:$BD$55,9,FALSE),D576=9,VLOOKUP(H576,[1]Priv_Workers!$B$2:$BD$55,10,FALSE),D576=10,VLOOKUP(H576,[1]Priv_Workers!$B$2:$BD$55,11,FALSE),D576=11,VLOOKUP(H576,[1]Priv_Workers!$B$2:$BD$55,12,FALSE),D576=12,VLOOKUP(H576,[1]Priv_Workers!$B$2:$BD$55,13,FALSE)),C576=2015,_xlfn.IFS(D576=1,VLOOKUP(H576,[1]Priv_Workers!$B$2:$BD$55,14,FALSE),D576=2,VLOOKUP(H576,[1]Priv_Workers!$B$2:$BD$55,15,FALSE),D576=3,VLOOKUP(H576,[1]Priv_Workers!$B$2:$BD$55,16,FALSE),D576=4,VLOOKUP(H576,[1]Priv_Workers!$B$2:$BD$55,17,FALSE),D576=5,VLOOKUP(H576,[1]Priv_Workers!$B$2:$BD$55,18,FALSE),D576=6,VLOOKUP(H576,[1]Priv_Workers!$B$2:$BD$55,19,FALSE),D576=7,VLOOKUP(H576,[1]Priv_Workers!$B$2:$BD$55,20,FALSE),D576=8,VLOOKUP(H576,[1]Priv_Workers!$B$2:$BD$55,21,FALSE),D576=9,VLOOKUP(H576,[1]Priv_Workers!$B$2:$BD$55,22,FALSE),D576=10,VLOOKUP(H576,[1]Priv_Workers!$B$2:$BD$55,23,FALSE),D576=11,VLOOKUP(H576,[1]Priv_Workers!$B$2:$BD$55,24,FALSE),D576=12,VLOOKUP(H576,[1]Priv_Workers!$B$2:$BD$55,25,FALSE)),C576=2016,_xlfn.IFS(D576=1,VLOOKUP(H576,[1]Priv_Workers!$B$2:$BD$55,26,FALSE),D576=2,VLOOKUP(H576,[1]Priv_Workers!$B$2:$BD$55,27,FALSE),D576=3,VLOOKUP(H576,[1]Priv_Workers!$B$2:$BD$55,28,FALSE),D576=4,VLOOKUP(H576,[1]Priv_Workers!$B$2:$BD$55,29,FALSE),D576=5,VLOOKUP(H576,[1]Priv_Workers!$B$2:$BD$55,30,FALSE),D576=6,VLOOKUP(H576,[1]Priv_Workers!$B$2:$BD$55,31,FALSE),D576=7,VLOOKUP(H576,[1]Priv_Workers!$B$2:$BD$55,32,FALSE),D576=8,VLOOKUP(H576,[1]Priv_Workers!$B$2:$BD$55,33,FALSE),D576=9,VLOOKUP(H576,[1]Priv_Workers!$B$2:$BD$55,34,FALSE),D576=10,VLOOKUP(H576,[1]Priv_Workers!$B$2:$BD$55,35,FALSE),D576=11,VLOOKUP(H576,[1]Priv_Workers!$B$2:$BD$55,36,FALSE),D576=12,VLOOKUP(H576,[1]Priv_Workers!$B$2:$BD$55,37,FALSE)),C576=2017,_xlfn.IFS(D576=1,VLOOKUP(H576,[1]Priv_Workers!$B$2:$BD$55,38,FALSE),D576=2,VLOOKUP(H576,[1]Priv_Workers!$B$2:$BD$55,39,FALSE),D576=3,VLOOKUP(H576,[1]Priv_Workers!$B$2:$BD$55,40,FALSE),D576=4,VLOOKUP(H576,[1]Priv_Workers!$B$2:$BD$55,41,FALSE),D576=5,VLOOKUP(H576,[1]Priv_Workers!$B$2:$BD$55,42,FALSE),D576=6,VLOOKUP(H576,[1]Priv_Workers!$B$2:$BD$55,43,FALSE),D576=7,VLOOKUP(H576,[1]Priv_Workers!$B$2:$BD$55,43,FALSE),D576=8,VLOOKUP(H576,[1]Priv_Workers!$B$2:$BD$55,44,FALSE),D576=9,VLOOKUP(H576,[1]Priv_Workers!$B$2:$BD$55,45,FALSE),D576=10,VLOOKUP(H576,[1]Priv_Workers!$B$2:$BD$55,46,FALSE),D576=11,VLOOKUP(H576,[1]Priv_Workers!$B$2:$BD$55,47,FALSE),D576=12,VLOOKUP(H576,[1]Priv_Workers!$B$2:$BD$55,48)),C576=2018,_xlfn.IFS(D576=1,VLOOKUP(H576,[1]Priv_Workers!$B$2:$BD$55,49,FALSE),D576=2,VLOOKUP(H576,[1]Priv_Workers!$B$2:$BD$55,50,FALSE),D576=3,VLOOKUP(H576,[1]Priv_Workers!$B$2:$BD$55,51,FALSE),D576=4,VLOOKUP(H576,[1]Priv_Workers!$B$2:$BD$55,52,FALSE),D576=5,VLOOKUP(H576,[1]Priv_Workers!$B$2:$BD$55,53,FALSE),D576=6,VLOOKUP(H576,[1]Priv_Workers!$B$2:$BD$55,54)))</f>
        <v>0</v>
      </c>
      <c r="X576" s="3" t="e">
        <f t="shared" si="67"/>
        <v>#DIV/0!</v>
      </c>
      <c r="Y576" s="2">
        <f>_xlfn.IFS(C576=2014, _xlfn.IFS(E576=1, VLOOKUP(H576, [1]Wage_Info!$B$2:$AH$55, 2, FALSE), E576=2, VLOOKUP(H576, [1]Wage_Info!$B$2:$AH$55, 3, FALSE), E576=3, VLOOKUP(H576, [1]Wage_Info!$B$2:$AH$55, 4, FALSE), E576=4, VLOOKUP(H576, [1]Wage_Info!$B$2:$AH$55, 5, FALSE)), C576=2015, _xlfn.IFS(E576=1, VLOOKUP(H576, [1]Wage_Info!$B$2:$AH$55, 6, FALSE), E576=2, VLOOKUP(H576, [1]Wage_Info!$B$2:$AH$55, 7, FALSE), E576=3, VLOOKUP(H576, [1]Wage_Info!$B$2:$AH$55, 8, FALSE), E576=4, VLOOKUP(H576, [1]Wage_Info!$B$2:$AH$55, 9, FALSE)), C576=2016, _xlfn.IFS(E576=1, VLOOKUP(H576, [1]Wage_Info!$B$2:$AH$55, 10, FALSE), E576=2, VLOOKUP(H576, [1]Wage_Info!$B$2:$AH$55, 11, FALSE), E576=3, VLOOKUP(H576, [1]Wage_Info!$B$2:$AH$55, 12, FALSE), E576=4, VLOOKUP(H576, [1]Wage_Info!$B$2:$AH$55, 13, FALSE)), C576=2017, _xlfn.IFS(E576=1, VLOOKUP(H576, [1]Wage_Info!$B$2:$AH$55, 14, FALSE), E576=2, VLOOKUP(H576, [1]Wage_Info!$B$2:$AH$55, 15, FALSE), E576=3, VLOOKUP(H576, [1]Wage_Info!$B$2:$AH$55, 16, FALSE), E576=4, VLOOKUP(H576, [1]Wage_Info!$B$2:$AH$55, 17, FALSE)), C576 = 2018, _xlfn.IFS(E576=1, VLOOKUP(H576, [1]Wage_Info!$B$2:$AH$55, 18, FALSE), E576=3, VLOOKUP(H576, [1]Wage_Info!$B$2:$AH$55, 19, FALSE)))</f>
        <v>0</v>
      </c>
      <c r="Z576" s="2">
        <f>_xlfn.IFS(C576=2014, _xlfn.IFS(E576=1, VLOOKUP(H576, [1]Wage_Info!$B$2:$AL$55, 20, FALSE), E576=2, VLOOKUP(H576, [1]Wage_Info!$B$2:$AL$55, 21, FALSE), E576=3, VLOOKUP(H576, [1]Wage_Info!$B$2:$AL$55, 22, FALSE), E576=4, VLOOKUP(H576, [1]Wage_Info!$B$2:$AL$55, 23, FALSE)), C576=2015, _xlfn.IFS(E576=1, VLOOKUP(H576, [1]Wage_Info!$B$2:$AL$55, 24, FALSE), E576=2, VLOOKUP(H576, [1]Wage_Info!$B$2:$AL$55, 25, FALSE), E576=3, VLOOKUP(H576, [1]Wage_Info!$B$2:$AL$55, 26, FALSE), E576=4, VLOOKUP(H576, [1]Wage_Info!$B$2:$AL$55, 27, FALSE)), C576=2016, _xlfn.IFS(E576=1, VLOOKUP(H576, [1]Wage_Info!$B$2:$AL$55, 28, FALSE), E576=2, VLOOKUP(H576, [1]Wage_Info!$B$2:$AL$55, 29, FALSE), E576=3, VLOOKUP(H576, [1]Wage_Info!$B$2:$AL$55, 30, FALSE), E576=4, VLOOKUP(H576, [1]Wage_Info!$B$2:$AL$55, 31, FALSE)), C576=2017, _xlfn.IFS(E576=1, VLOOKUP(H576, [1]Wage_Info!$B$2:$AL$55, 32, FALSE), E576=2, VLOOKUP(H576, [1]Wage_Info!$B$2:$AL$55, 33, FALSE), E576=3, VLOOKUP(H576, [1]Wage_Info!$B$2:$AL$55, 34, FALSE), E576=4, VLOOKUP(H576, [1]Wage_Info!$B$2:$AL$55, 35, FALSE)), C576 = 2018, _xlfn.IFS(E576=1, VLOOKUP(H576, [1]Wage_Info!$B$2:$AL$55, 36, FALSE), E576=2, VLOOKUP(H576, [1]Wage_Info!$B$2:$AL$55, 37, FALSE)))</f>
        <v>0</v>
      </c>
      <c r="AA576" s="4" t="e">
        <f t="shared" si="68"/>
        <v>#DIV/0!</v>
      </c>
      <c r="AB576">
        <f>[1]Key!C576</f>
        <v>0</v>
      </c>
      <c r="AC576">
        <f t="shared" si="69"/>
        <v>0</v>
      </c>
      <c r="AD576">
        <f t="shared" si="70"/>
        <v>0</v>
      </c>
      <c r="AE576">
        <f t="shared" si="71"/>
        <v>0</v>
      </c>
      <c r="AF576">
        <f>[1]Key!D576</f>
        <v>0</v>
      </c>
    </row>
    <row r="577" spans="1:32" x14ac:dyDescent="0.3">
      <c r="A577">
        <v>576</v>
      </c>
      <c r="B577">
        <v>120</v>
      </c>
      <c r="C577">
        <v>2017</v>
      </c>
      <c r="D577">
        <v>10</v>
      </c>
      <c r="E577">
        <f t="shared" si="64"/>
        <v>4</v>
      </c>
      <c r="F577">
        <v>2018</v>
      </c>
      <c r="G577" t="s">
        <v>64</v>
      </c>
      <c r="H577" s="1">
        <f>VALUE(IF(G577="foreign",53,SUBSTITUTE(G577,G577,VLOOKUP(G577,[1]Key!$G$2:$H$55,2,))))</f>
        <v>33</v>
      </c>
      <c r="I577" t="s">
        <v>125</v>
      </c>
      <c r="J577">
        <f>VALUE(_xlfn.IFS(I577="foreign",53,I577="fictional",54, I577="unspecified", 55, NOT(OR(I577="foreign",I577="fictional")),SUBSTITUTE(I577,I577,VLOOKUP(I577,[1]Key!$G$2:$H$55,2,))))</f>
        <v>6</v>
      </c>
      <c r="K577">
        <f t="shared" si="65"/>
        <v>0</v>
      </c>
      <c r="L577">
        <f>VLOOKUP(H577, [1]Key!$H$2:$K$54, 2)</f>
        <v>3</v>
      </c>
      <c r="M577">
        <f>VLOOKUP(J577, [1]Key!$H$2:$K$54, 2)</f>
        <v>2</v>
      </c>
      <c r="N577">
        <f>VLOOKUP("*"&amp;G577&amp;"*",[1]Key!$N$2:$O$6,2,FALSE)</f>
        <v>2</v>
      </c>
      <c r="O577">
        <f>VLOOKUP("*"&amp;G577&amp;"*",[1]Key!$R$2:$S$11,2,FALSE)</f>
        <v>3</v>
      </c>
      <c r="P577">
        <v>1914</v>
      </c>
      <c r="Q577" s="2">
        <v>15000000</v>
      </c>
      <c r="R577" t="s">
        <v>33</v>
      </c>
      <c r="S577">
        <f>VLOOKUP(R577, [1]Key!$U$2:$V$31, 2, FALSE)</f>
        <v>1</v>
      </c>
      <c r="T577">
        <f t="shared" si="66"/>
        <v>0</v>
      </c>
      <c r="U577">
        <f>_xlfn.IFS(C577=2018, VLOOKUP(H577, '[1]State Pop'!$B$2:$G$55,6),C577=2017, VLOOKUP(H577, '[1]State Pop'!$B$2:$F$55,5),C577=2016, VLOOKUP(H577, '[1]State Pop'!$B$2:$F$55,4), C577=2015, VLOOKUP(H577, '[1]State Pop'!$B$2:$F$55,3), C577=2014, VLOOKUP(H577, '[1]State Pop'!$B$2:$F$55,2))</f>
        <v>19849399</v>
      </c>
      <c r="V577">
        <f>_xlfn.IFS(C577=2014,_xlfn.IFS(D577=1,VLOOKUP(H577,[1]Film_Workers!$B$2:$BD$55,2,FALSE),D577=2,VLOOKUP(H577,[1]Film_Workers!$B$2:$BD$55,3,FALSE),D577=3,VLOOKUP(H577,[1]Film_Workers!$B$2:$BD$55,4,FALSE),D577=4,VLOOKUP(H577,[1]Film_Workers!$B$2:$BD$55,5,FALSE),D577=5,VLOOKUP(H577,[1]Film_Workers!$B$2:$BD$55,6,FALSE),D577=6,VLOOKUP(H577,[1]Film_Workers!$B$2:$BD$55,7,FALSE),D577=7,VLOOKUP(H577,[1]Film_Workers!$B$2:$BD$55,8,FALSE),D577=8,VLOOKUP(H577,[1]Film_Workers!$B$2:$BD$55,9,FALSE),D577=9,VLOOKUP(H577,[1]Film_Workers!$B$2:$BD$55,10,FALSE),D577=10,VLOOKUP(H577,[1]Film_Workers!$B$2:$BD$55,11,FALSE),D577=11,VLOOKUP(H577,[1]Film_Workers!$B$2:$BD$55,12,FALSE),D577=12,VLOOKUP(H577,[1]Film_Workers!$B$2:$BD$55,13,FALSE)),C577=2015,_xlfn.IFS(D577=1,VLOOKUP(H577,[1]Film_Workers!$B$2:$BD$55,14,FALSE),D577=2,VLOOKUP(H577,[1]Film_Workers!$B$2:$BD$55,15,FALSE),D577=3,VLOOKUP(H577,[1]Film_Workers!$B$2:$BD$55,16,FALSE),D577=4,VLOOKUP(H577,[1]Film_Workers!$B$2:$BD$55,17,FALSE),D577=5,VLOOKUP(H577,[1]Film_Workers!$B$2:$BD$55,18,FALSE),D577=6,VLOOKUP(H577,[1]Film_Workers!$B$2:$BD$55,19,FALSE),D577=7,VLOOKUP(H577,[1]Film_Workers!$B$2:$BD$55,20,FALSE),D577=8,VLOOKUP(H577,[1]Film_Workers!$B$2:$BD$55,21,FALSE),D577=9,VLOOKUP(H577,[1]Film_Workers!$B$2:$BD$55,22,FALSE),D577=10,VLOOKUP(H577,[1]Film_Workers!$B$2:$BD$55,23,FALSE),D577=11,VLOOKUP(H577,[1]Film_Workers!$B$2:$BD$55,24,FALSE),D577=12,VLOOKUP(H577,[1]Film_Workers!$B$2:$BD$55,25,FALSE)),C577=2016,_xlfn.IFS(D577=1,VLOOKUP(H577,[1]Film_Workers!$B$2:$BD$55,26,FALSE),D577=2,VLOOKUP(H577,[1]Film_Workers!$B$2:$BD$55,27,FALSE),D577=3,VLOOKUP(H577,[1]Film_Workers!$B$2:$BD$55,28,FALSE),D577=4,VLOOKUP(H577,[1]Film_Workers!$B$2:$BD$55,29,FALSE),D577=5,VLOOKUP(H577,[1]Film_Workers!$B$2:$BD$55,30,FALSE),D577=6,VLOOKUP(H577,[1]Film_Workers!$B$2:$BD$55,31,FALSE),D577=7,VLOOKUP(H577,[1]Film_Workers!$B$2:$BD$55,32,FALSE),D577=8,VLOOKUP(H577,[1]Film_Workers!$B$2:$BD$55,33,FALSE),D577=9,VLOOKUP(H577,[1]Film_Workers!$B$2:$BD$55,34,FALSE),D577=10,VLOOKUP(H577,[1]Film_Workers!$B$2:$BD$55,35,FALSE),D577=11,VLOOKUP(H577,[1]Film_Workers!$B$2:$BD$55,36,FALSE),D577=12,VLOOKUP(H577,[1]Film_Workers!$B$2:$BD$55,37,FALSE)),C577=2017,_xlfn.IFS(D577=1,VLOOKUP(H577,[1]Film_Workers!$B$2:$BD$55,38,FALSE),D577=2,VLOOKUP(H577,[1]Film_Workers!$B$2:$BD$55,39,FALSE),D577=3,VLOOKUP(H577,[1]Film_Workers!$B$2:$BD$55,40,FALSE),D577=4,VLOOKUP(H577,[1]Film_Workers!$B$2:$BD$55,41,FALSE),D577=5,VLOOKUP(H577,[1]Film_Workers!$B$2:$BD$55,42,FALSE),D577=6,VLOOKUP(H577,[1]Film_Workers!$B$2:$BD$55,43,FALSE),D577=7,VLOOKUP(H577,[1]Film_Workers!$B$2:$BD$55,43,FALSE),D577=8,VLOOKUP(H577,[1]Film_Workers!$B$2:$BD$55,44,FALSE),D577=9,VLOOKUP(H577,[1]Film_Workers!$B$2:$BD$55,45,FALSE),D577=10,VLOOKUP(H577,[1]Film_Workers!$B$2:$BD$55,46,FALSE),D577=11,VLOOKUP(H577,[1]Film_Workers!$B$2:$BD$55,47,FALSE),D577=12,VLOOKUP(H577,[1]Film_Workers!$B$2:$BD$55,48)),C577=2018,_xlfn.IFS(D577=1,VLOOKUP(H577,[1]Film_Workers!$B$2:$BD$55,49,FALSE),D577=2,VLOOKUP(H577,[1]Film_Workers!$B$2:$BD$55,50,FALSE),D577=3,VLOOKUP(H577,[1]Film_Workers!$B$2:$BD$55,51,FALSE),D577=4,VLOOKUP(H577,[1]Film_Workers!$B$2:$BD$55,52,FALSE),D577=5,VLOOKUP(H577,[1]Film_Workers!$B$2:$BD$55,53,FALSE),D577=6,VLOOKUP(H577,[1]Film_Workers!$B$2:$BD$55,54)))</f>
        <v>50278</v>
      </c>
      <c r="W577">
        <f>_xlfn.IFS(C577=2014,_xlfn.IFS(D577=1,VLOOKUP(H577,[1]Priv_Workers!$B$2:$BD$55,2,FALSE),D577=2,VLOOKUP(H577,[1]Priv_Workers!$B$2:$BD$55,3,FALSE),D577=3,VLOOKUP(H577,[1]Priv_Workers!$B$2:$BD$55,4,FALSE),D577=4,VLOOKUP(H577,[1]Priv_Workers!$B$2:$BD$55,5,FALSE),D577=5,VLOOKUP(H577,[1]Priv_Workers!$B$2:$BD$55,6,FALSE),D577=6,VLOOKUP(H577,[1]Priv_Workers!$B$2:$BD$55,7,FALSE),D577=7,VLOOKUP(H577,[1]Priv_Workers!$B$2:$BD$55,8,FALSE),D577=8,VLOOKUP(H577,[1]Priv_Workers!$B$2:$BD$55,9,FALSE),D577=9,VLOOKUP(H577,[1]Priv_Workers!$B$2:$BD$55,10,FALSE),D577=10,VLOOKUP(H577,[1]Priv_Workers!$B$2:$BD$55,11,FALSE),D577=11,VLOOKUP(H577,[1]Priv_Workers!$B$2:$BD$55,12,FALSE),D577=12,VLOOKUP(H577,[1]Priv_Workers!$B$2:$BD$55,13,FALSE)),C577=2015,_xlfn.IFS(D577=1,VLOOKUP(H577,[1]Priv_Workers!$B$2:$BD$55,14,FALSE),D577=2,VLOOKUP(H577,[1]Priv_Workers!$B$2:$BD$55,15,FALSE),D577=3,VLOOKUP(H577,[1]Priv_Workers!$B$2:$BD$55,16,FALSE),D577=4,VLOOKUP(H577,[1]Priv_Workers!$B$2:$BD$55,17,FALSE),D577=5,VLOOKUP(H577,[1]Priv_Workers!$B$2:$BD$55,18,FALSE),D577=6,VLOOKUP(H577,[1]Priv_Workers!$B$2:$BD$55,19,FALSE),D577=7,VLOOKUP(H577,[1]Priv_Workers!$B$2:$BD$55,20,FALSE),D577=8,VLOOKUP(H577,[1]Priv_Workers!$B$2:$BD$55,21,FALSE),D577=9,VLOOKUP(H577,[1]Priv_Workers!$B$2:$BD$55,22,FALSE),D577=10,VLOOKUP(H577,[1]Priv_Workers!$B$2:$BD$55,23,FALSE),D577=11,VLOOKUP(H577,[1]Priv_Workers!$B$2:$BD$55,24,FALSE),D577=12,VLOOKUP(H577,[1]Priv_Workers!$B$2:$BD$55,25,FALSE)),C577=2016,_xlfn.IFS(D577=1,VLOOKUP(H577,[1]Priv_Workers!$B$2:$BD$55,26,FALSE),D577=2,VLOOKUP(H577,[1]Priv_Workers!$B$2:$BD$55,27,FALSE),D577=3,VLOOKUP(H577,[1]Priv_Workers!$B$2:$BD$55,28,FALSE),D577=4,VLOOKUP(H577,[1]Priv_Workers!$B$2:$BD$55,29,FALSE),D577=5,VLOOKUP(H577,[1]Priv_Workers!$B$2:$BD$55,30,FALSE),D577=6,VLOOKUP(H577,[1]Priv_Workers!$B$2:$BD$55,31,FALSE),D577=7,VLOOKUP(H577,[1]Priv_Workers!$B$2:$BD$55,32,FALSE),D577=8,VLOOKUP(H577,[1]Priv_Workers!$B$2:$BD$55,33,FALSE),D577=9,VLOOKUP(H577,[1]Priv_Workers!$B$2:$BD$55,34,FALSE),D577=10,VLOOKUP(H577,[1]Priv_Workers!$B$2:$BD$55,35,FALSE),D577=11,VLOOKUP(H577,[1]Priv_Workers!$B$2:$BD$55,36,FALSE),D577=12,VLOOKUP(H577,[1]Priv_Workers!$B$2:$BD$55,37,FALSE)),C577=2017,_xlfn.IFS(D577=1,VLOOKUP(H577,[1]Priv_Workers!$B$2:$BD$55,38,FALSE),D577=2,VLOOKUP(H577,[1]Priv_Workers!$B$2:$BD$55,39,FALSE),D577=3,VLOOKUP(H577,[1]Priv_Workers!$B$2:$BD$55,40,FALSE),D577=4,VLOOKUP(H577,[1]Priv_Workers!$B$2:$BD$55,41,FALSE),D577=5,VLOOKUP(H577,[1]Priv_Workers!$B$2:$BD$55,42,FALSE),D577=6,VLOOKUP(H577,[1]Priv_Workers!$B$2:$BD$55,43,FALSE),D577=7,VLOOKUP(H577,[1]Priv_Workers!$B$2:$BD$55,43,FALSE),D577=8,VLOOKUP(H577,[1]Priv_Workers!$B$2:$BD$55,44,FALSE),D577=9,VLOOKUP(H577,[1]Priv_Workers!$B$2:$BD$55,45,FALSE),D577=10,VLOOKUP(H577,[1]Priv_Workers!$B$2:$BD$55,46,FALSE),D577=11,VLOOKUP(H577,[1]Priv_Workers!$B$2:$BD$55,47,FALSE),D577=12,VLOOKUP(H577,[1]Priv_Workers!$B$2:$BD$55,48)),C577=2018,_xlfn.IFS(D577=1,VLOOKUP(H577,[1]Priv_Workers!$B$2:$BD$55,49,FALSE),D577=2,VLOOKUP(H577,[1]Priv_Workers!$B$2:$BD$55,50,FALSE),D577=3,VLOOKUP(H577,[1]Priv_Workers!$B$2:$BD$55,51,FALSE),D577=4,VLOOKUP(H577,[1]Priv_Workers!$B$2:$BD$55,52,FALSE),D577=5,VLOOKUP(H577,[1]Priv_Workers!$B$2:$BD$55,53,FALSE),D577=6,VLOOKUP(H577,[1]Priv_Workers!$B$2:$BD$55,54)))</f>
        <v>7949768</v>
      </c>
      <c r="X577" s="3">
        <f t="shared" si="67"/>
        <v>6.3244612924553273E-3</v>
      </c>
      <c r="Y577" s="2">
        <f>_xlfn.IFS(C577=2014, _xlfn.IFS(E577=1, VLOOKUP(H577, [1]Wage_Info!$B$2:$AH$55, 2, FALSE), E577=2, VLOOKUP(H577, [1]Wage_Info!$B$2:$AH$55, 3, FALSE), E577=3, VLOOKUP(H577, [1]Wage_Info!$B$2:$AH$55, 4, FALSE), E577=4, VLOOKUP(H577, [1]Wage_Info!$B$2:$AH$55, 5, FALSE)), C577=2015, _xlfn.IFS(E577=1, VLOOKUP(H577, [1]Wage_Info!$B$2:$AH$55, 6, FALSE), E577=2, VLOOKUP(H577, [1]Wage_Info!$B$2:$AH$55, 7, FALSE), E577=3, VLOOKUP(H577, [1]Wage_Info!$B$2:$AH$55, 8, FALSE), E577=4, VLOOKUP(H577, [1]Wage_Info!$B$2:$AH$55, 9, FALSE)), C577=2016, _xlfn.IFS(E577=1, VLOOKUP(H577, [1]Wage_Info!$B$2:$AH$55, 10, FALSE), E577=2, VLOOKUP(H577, [1]Wage_Info!$B$2:$AH$55, 11, FALSE), E577=3, VLOOKUP(H577, [1]Wage_Info!$B$2:$AH$55, 12, FALSE), E577=4, VLOOKUP(H577, [1]Wage_Info!$B$2:$AH$55, 13, FALSE)), C577=2017, _xlfn.IFS(E577=1, VLOOKUP(H577, [1]Wage_Info!$B$2:$AH$55, 14, FALSE), E577=2, VLOOKUP(H577, [1]Wage_Info!$B$2:$AH$55, 15, FALSE), E577=3, VLOOKUP(H577, [1]Wage_Info!$B$2:$AH$55, 16, FALSE), E577=4, VLOOKUP(H577, [1]Wage_Info!$B$2:$AH$55, 17, FALSE)), C577 = 2018, _xlfn.IFS(E577=1, VLOOKUP(H577, [1]Wage_Info!$B$2:$AH$55, 18, FALSE), E577=3, VLOOKUP(H577, [1]Wage_Info!$B$2:$AH$55, 19, FALSE)))</f>
        <v>1385647298</v>
      </c>
      <c r="Z577" s="2">
        <f>_xlfn.IFS(C577=2014, _xlfn.IFS(E577=1, VLOOKUP(H577, [1]Wage_Info!$B$2:$AL$55, 20, FALSE), E577=2, VLOOKUP(H577, [1]Wage_Info!$B$2:$AL$55, 21, FALSE), E577=3, VLOOKUP(H577, [1]Wage_Info!$B$2:$AL$55, 22, FALSE), E577=4, VLOOKUP(H577, [1]Wage_Info!$B$2:$AL$55, 23, FALSE)), C577=2015, _xlfn.IFS(E577=1, VLOOKUP(H577, [1]Wage_Info!$B$2:$AL$55, 24, FALSE), E577=2, VLOOKUP(H577, [1]Wage_Info!$B$2:$AL$55, 25, FALSE), E577=3, VLOOKUP(H577, [1]Wage_Info!$B$2:$AL$55, 26, FALSE), E577=4, VLOOKUP(H577, [1]Wage_Info!$B$2:$AL$55, 27, FALSE)), C577=2016, _xlfn.IFS(E577=1, VLOOKUP(H577, [1]Wage_Info!$B$2:$AL$55, 28, FALSE), E577=2, VLOOKUP(H577, [1]Wage_Info!$B$2:$AL$55, 29, FALSE), E577=3, VLOOKUP(H577, [1]Wage_Info!$B$2:$AL$55, 30, FALSE), E577=4, VLOOKUP(H577, [1]Wage_Info!$B$2:$AL$55, 31, FALSE)), C577=2017, _xlfn.IFS(E577=1, VLOOKUP(H577, [1]Wage_Info!$B$2:$AL$55, 32, FALSE), E577=2, VLOOKUP(H577, [1]Wage_Info!$B$2:$AL$55, 33, FALSE), E577=3, VLOOKUP(H577, [1]Wage_Info!$B$2:$AL$55, 34, FALSE), E577=4, VLOOKUP(H577, [1]Wage_Info!$B$2:$AL$55, 35, FALSE)), C577 = 2018, _xlfn.IFS(E577=1, VLOOKUP(H577, [1]Wage_Info!$B$2:$AL$55, 36, FALSE), E577=2, VLOOKUP(H577, [1]Wage_Info!$B$2:$AL$55, 37, FALSE)))</f>
        <v>152963907886</v>
      </c>
      <c r="AA577" s="4">
        <f t="shared" si="68"/>
        <v>9.0586551896456955E-3</v>
      </c>
      <c r="AB577">
        <f>[1]Key!C577</f>
        <v>1</v>
      </c>
      <c r="AC577">
        <f t="shared" si="69"/>
        <v>0</v>
      </c>
      <c r="AD577">
        <f t="shared" si="70"/>
        <v>1</v>
      </c>
      <c r="AE577">
        <f t="shared" si="71"/>
        <v>1</v>
      </c>
      <c r="AF577">
        <f>[1]Key!D577</f>
        <v>0</v>
      </c>
    </row>
    <row r="578" spans="1:32" x14ac:dyDescent="0.3">
      <c r="A578">
        <v>577</v>
      </c>
      <c r="B578">
        <v>121</v>
      </c>
      <c r="C578">
        <v>2017</v>
      </c>
      <c r="D578">
        <v>8</v>
      </c>
      <c r="E578">
        <f t="shared" ref="E578:E641" si="72">_xlfn.IFS(OR(D578=1,D578= 2,D578= 3), 1, OR(D578=4,D578=5,D578=6), 2, OR(D578=7,D578=8,D578=9), 3, OR(D578=10,D578= 11,D578= 12), 4)</f>
        <v>3</v>
      </c>
      <c r="F578">
        <v>2018</v>
      </c>
      <c r="G578" t="s">
        <v>62</v>
      </c>
      <c r="H578" s="1">
        <f>VALUE(IF(G578="foreign",53,SUBSTITUTE(G578,G578,VLOOKUP(G578,[1]Key!$G$2:$H$55,2,))))</f>
        <v>53</v>
      </c>
      <c r="I578" t="s">
        <v>64</v>
      </c>
      <c r="J578">
        <f>VALUE(_xlfn.IFS(I578="foreign",53,I578="fictional",54, I578="unspecified", 55, NOT(OR(I578="foreign",I578="fictional")),SUBSTITUTE(I578,I578,VLOOKUP(I578,[1]Key!$G$2:$H$55,2,))))</f>
        <v>33</v>
      </c>
      <c r="K578">
        <f t="shared" ref="K578:K641" si="73">IF(H578=J578,1,0)</f>
        <v>0</v>
      </c>
      <c r="L578">
        <f>VLOOKUP(H578, [1]Key!$H$2:$K$54, 2)</f>
        <v>0</v>
      </c>
      <c r="M578">
        <f>VLOOKUP(J578, [1]Key!$H$2:$K$54, 2)</f>
        <v>3</v>
      </c>
      <c r="N578">
        <f>VLOOKUP("*"&amp;G578&amp;"*",[1]Key!$N$2:$O$6,2,FALSE)</f>
        <v>0</v>
      </c>
      <c r="O578">
        <f>VLOOKUP("*"&amp;G578&amp;"*",[1]Key!$R$2:$S$11,2,FALSE)</f>
        <v>0</v>
      </c>
      <c r="P578">
        <v>1911</v>
      </c>
      <c r="Q578" s="2">
        <v>50000000</v>
      </c>
      <c r="R578" t="s">
        <v>33</v>
      </c>
      <c r="S578">
        <f>VLOOKUP(R578, [1]Key!$U$2:$V$31, 2, FALSE)</f>
        <v>1</v>
      </c>
      <c r="T578">
        <f t="shared" ref="T578:T641" si="74">IF(S578 &lt; 7, 0, 1)</f>
        <v>0</v>
      </c>
      <c r="U578">
        <f>_xlfn.IFS(C578=2018, VLOOKUP(H578, '[1]State Pop'!$B$2:$G$55,6),C578=2017, VLOOKUP(H578, '[1]State Pop'!$B$2:$F$55,5),C578=2016, VLOOKUP(H578, '[1]State Pop'!$B$2:$F$55,4), C578=2015, VLOOKUP(H578, '[1]State Pop'!$B$2:$F$55,3), C578=2014, VLOOKUP(H578, '[1]State Pop'!$B$2:$F$55,2))</f>
        <v>0</v>
      </c>
      <c r="V578">
        <f>_xlfn.IFS(C578=2014,_xlfn.IFS(D578=1,VLOOKUP(H578,[1]Film_Workers!$B$2:$BD$55,2,FALSE),D578=2,VLOOKUP(H578,[1]Film_Workers!$B$2:$BD$55,3,FALSE),D578=3,VLOOKUP(H578,[1]Film_Workers!$B$2:$BD$55,4,FALSE),D578=4,VLOOKUP(H578,[1]Film_Workers!$B$2:$BD$55,5,FALSE),D578=5,VLOOKUP(H578,[1]Film_Workers!$B$2:$BD$55,6,FALSE),D578=6,VLOOKUP(H578,[1]Film_Workers!$B$2:$BD$55,7,FALSE),D578=7,VLOOKUP(H578,[1]Film_Workers!$B$2:$BD$55,8,FALSE),D578=8,VLOOKUP(H578,[1]Film_Workers!$B$2:$BD$55,9,FALSE),D578=9,VLOOKUP(H578,[1]Film_Workers!$B$2:$BD$55,10,FALSE),D578=10,VLOOKUP(H578,[1]Film_Workers!$B$2:$BD$55,11,FALSE),D578=11,VLOOKUP(H578,[1]Film_Workers!$B$2:$BD$55,12,FALSE),D578=12,VLOOKUP(H578,[1]Film_Workers!$B$2:$BD$55,13,FALSE)),C578=2015,_xlfn.IFS(D578=1,VLOOKUP(H578,[1]Film_Workers!$B$2:$BD$55,14,FALSE),D578=2,VLOOKUP(H578,[1]Film_Workers!$B$2:$BD$55,15,FALSE),D578=3,VLOOKUP(H578,[1]Film_Workers!$B$2:$BD$55,16,FALSE),D578=4,VLOOKUP(H578,[1]Film_Workers!$B$2:$BD$55,17,FALSE),D578=5,VLOOKUP(H578,[1]Film_Workers!$B$2:$BD$55,18,FALSE),D578=6,VLOOKUP(H578,[1]Film_Workers!$B$2:$BD$55,19,FALSE),D578=7,VLOOKUP(H578,[1]Film_Workers!$B$2:$BD$55,20,FALSE),D578=8,VLOOKUP(H578,[1]Film_Workers!$B$2:$BD$55,21,FALSE),D578=9,VLOOKUP(H578,[1]Film_Workers!$B$2:$BD$55,22,FALSE),D578=10,VLOOKUP(H578,[1]Film_Workers!$B$2:$BD$55,23,FALSE),D578=11,VLOOKUP(H578,[1]Film_Workers!$B$2:$BD$55,24,FALSE),D578=12,VLOOKUP(H578,[1]Film_Workers!$B$2:$BD$55,25,FALSE)),C578=2016,_xlfn.IFS(D578=1,VLOOKUP(H578,[1]Film_Workers!$B$2:$BD$55,26,FALSE),D578=2,VLOOKUP(H578,[1]Film_Workers!$B$2:$BD$55,27,FALSE),D578=3,VLOOKUP(H578,[1]Film_Workers!$B$2:$BD$55,28,FALSE),D578=4,VLOOKUP(H578,[1]Film_Workers!$B$2:$BD$55,29,FALSE),D578=5,VLOOKUP(H578,[1]Film_Workers!$B$2:$BD$55,30,FALSE),D578=6,VLOOKUP(H578,[1]Film_Workers!$B$2:$BD$55,31,FALSE),D578=7,VLOOKUP(H578,[1]Film_Workers!$B$2:$BD$55,32,FALSE),D578=8,VLOOKUP(H578,[1]Film_Workers!$B$2:$BD$55,33,FALSE),D578=9,VLOOKUP(H578,[1]Film_Workers!$B$2:$BD$55,34,FALSE),D578=10,VLOOKUP(H578,[1]Film_Workers!$B$2:$BD$55,35,FALSE),D578=11,VLOOKUP(H578,[1]Film_Workers!$B$2:$BD$55,36,FALSE),D578=12,VLOOKUP(H578,[1]Film_Workers!$B$2:$BD$55,37,FALSE)),C578=2017,_xlfn.IFS(D578=1,VLOOKUP(H578,[1]Film_Workers!$B$2:$BD$55,38,FALSE),D578=2,VLOOKUP(H578,[1]Film_Workers!$B$2:$BD$55,39,FALSE),D578=3,VLOOKUP(H578,[1]Film_Workers!$B$2:$BD$55,40,FALSE),D578=4,VLOOKUP(H578,[1]Film_Workers!$B$2:$BD$55,41,FALSE),D578=5,VLOOKUP(H578,[1]Film_Workers!$B$2:$BD$55,42,FALSE),D578=6,VLOOKUP(H578,[1]Film_Workers!$B$2:$BD$55,43,FALSE),D578=7,VLOOKUP(H578,[1]Film_Workers!$B$2:$BD$55,43,FALSE),D578=8,VLOOKUP(H578,[1]Film_Workers!$B$2:$BD$55,44,FALSE),D578=9,VLOOKUP(H578,[1]Film_Workers!$B$2:$BD$55,45,FALSE),D578=10,VLOOKUP(H578,[1]Film_Workers!$B$2:$BD$55,46,FALSE),D578=11,VLOOKUP(H578,[1]Film_Workers!$B$2:$BD$55,47,FALSE),D578=12,VLOOKUP(H578,[1]Film_Workers!$B$2:$BD$55,48)),C578=2018,_xlfn.IFS(D578=1,VLOOKUP(H578,[1]Film_Workers!$B$2:$BD$55,49,FALSE),D578=2,VLOOKUP(H578,[1]Film_Workers!$B$2:$BD$55,50,FALSE),D578=3,VLOOKUP(H578,[1]Film_Workers!$B$2:$BD$55,51,FALSE),D578=4,VLOOKUP(H578,[1]Film_Workers!$B$2:$BD$55,52,FALSE),D578=5,VLOOKUP(H578,[1]Film_Workers!$B$2:$BD$55,53,FALSE),D578=6,VLOOKUP(H578,[1]Film_Workers!$B$2:$BD$55,54)))</f>
        <v>0</v>
      </c>
      <c r="W578">
        <f>_xlfn.IFS(C578=2014,_xlfn.IFS(D578=1,VLOOKUP(H578,[1]Priv_Workers!$B$2:$BD$55,2,FALSE),D578=2,VLOOKUP(H578,[1]Priv_Workers!$B$2:$BD$55,3,FALSE),D578=3,VLOOKUP(H578,[1]Priv_Workers!$B$2:$BD$55,4,FALSE),D578=4,VLOOKUP(H578,[1]Priv_Workers!$B$2:$BD$55,5,FALSE),D578=5,VLOOKUP(H578,[1]Priv_Workers!$B$2:$BD$55,6,FALSE),D578=6,VLOOKUP(H578,[1]Priv_Workers!$B$2:$BD$55,7,FALSE),D578=7,VLOOKUP(H578,[1]Priv_Workers!$B$2:$BD$55,8,FALSE),D578=8,VLOOKUP(H578,[1]Priv_Workers!$B$2:$BD$55,9,FALSE),D578=9,VLOOKUP(H578,[1]Priv_Workers!$B$2:$BD$55,10,FALSE),D578=10,VLOOKUP(H578,[1]Priv_Workers!$B$2:$BD$55,11,FALSE),D578=11,VLOOKUP(H578,[1]Priv_Workers!$B$2:$BD$55,12,FALSE),D578=12,VLOOKUP(H578,[1]Priv_Workers!$B$2:$BD$55,13,FALSE)),C578=2015,_xlfn.IFS(D578=1,VLOOKUP(H578,[1]Priv_Workers!$B$2:$BD$55,14,FALSE),D578=2,VLOOKUP(H578,[1]Priv_Workers!$B$2:$BD$55,15,FALSE),D578=3,VLOOKUP(H578,[1]Priv_Workers!$B$2:$BD$55,16,FALSE),D578=4,VLOOKUP(H578,[1]Priv_Workers!$B$2:$BD$55,17,FALSE),D578=5,VLOOKUP(H578,[1]Priv_Workers!$B$2:$BD$55,18,FALSE),D578=6,VLOOKUP(H578,[1]Priv_Workers!$B$2:$BD$55,19,FALSE),D578=7,VLOOKUP(H578,[1]Priv_Workers!$B$2:$BD$55,20,FALSE),D578=8,VLOOKUP(H578,[1]Priv_Workers!$B$2:$BD$55,21,FALSE),D578=9,VLOOKUP(H578,[1]Priv_Workers!$B$2:$BD$55,22,FALSE),D578=10,VLOOKUP(H578,[1]Priv_Workers!$B$2:$BD$55,23,FALSE),D578=11,VLOOKUP(H578,[1]Priv_Workers!$B$2:$BD$55,24,FALSE),D578=12,VLOOKUP(H578,[1]Priv_Workers!$B$2:$BD$55,25,FALSE)),C578=2016,_xlfn.IFS(D578=1,VLOOKUP(H578,[1]Priv_Workers!$B$2:$BD$55,26,FALSE),D578=2,VLOOKUP(H578,[1]Priv_Workers!$B$2:$BD$55,27,FALSE),D578=3,VLOOKUP(H578,[1]Priv_Workers!$B$2:$BD$55,28,FALSE),D578=4,VLOOKUP(H578,[1]Priv_Workers!$B$2:$BD$55,29,FALSE),D578=5,VLOOKUP(H578,[1]Priv_Workers!$B$2:$BD$55,30,FALSE),D578=6,VLOOKUP(H578,[1]Priv_Workers!$B$2:$BD$55,31,FALSE),D578=7,VLOOKUP(H578,[1]Priv_Workers!$B$2:$BD$55,32,FALSE),D578=8,VLOOKUP(H578,[1]Priv_Workers!$B$2:$BD$55,33,FALSE),D578=9,VLOOKUP(H578,[1]Priv_Workers!$B$2:$BD$55,34,FALSE),D578=10,VLOOKUP(H578,[1]Priv_Workers!$B$2:$BD$55,35,FALSE),D578=11,VLOOKUP(H578,[1]Priv_Workers!$B$2:$BD$55,36,FALSE),D578=12,VLOOKUP(H578,[1]Priv_Workers!$B$2:$BD$55,37,FALSE)),C578=2017,_xlfn.IFS(D578=1,VLOOKUP(H578,[1]Priv_Workers!$B$2:$BD$55,38,FALSE),D578=2,VLOOKUP(H578,[1]Priv_Workers!$B$2:$BD$55,39,FALSE),D578=3,VLOOKUP(H578,[1]Priv_Workers!$B$2:$BD$55,40,FALSE),D578=4,VLOOKUP(H578,[1]Priv_Workers!$B$2:$BD$55,41,FALSE),D578=5,VLOOKUP(H578,[1]Priv_Workers!$B$2:$BD$55,42,FALSE),D578=6,VLOOKUP(H578,[1]Priv_Workers!$B$2:$BD$55,43,FALSE),D578=7,VLOOKUP(H578,[1]Priv_Workers!$B$2:$BD$55,43,FALSE),D578=8,VLOOKUP(H578,[1]Priv_Workers!$B$2:$BD$55,44,FALSE),D578=9,VLOOKUP(H578,[1]Priv_Workers!$B$2:$BD$55,45,FALSE),D578=10,VLOOKUP(H578,[1]Priv_Workers!$B$2:$BD$55,46,FALSE),D578=11,VLOOKUP(H578,[1]Priv_Workers!$B$2:$BD$55,47,FALSE),D578=12,VLOOKUP(H578,[1]Priv_Workers!$B$2:$BD$55,48)),C578=2018,_xlfn.IFS(D578=1,VLOOKUP(H578,[1]Priv_Workers!$B$2:$BD$55,49,FALSE),D578=2,VLOOKUP(H578,[1]Priv_Workers!$B$2:$BD$55,50,FALSE),D578=3,VLOOKUP(H578,[1]Priv_Workers!$B$2:$BD$55,51,FALSE),D578=4,VLOOKUP(H578,[1]Priv_Workers!$B$2:$BD$55,52,FALSE),D578=5,VLOOKUP(H578,[1]Priv_Workers!$B$2:$BD$55,53,FALSE),D578=6,VLOOKUP(H578,[1]Priv_Workers!$B$2:$BD$55,54)))</f>
        <v>0</v>
      </c>
      <c r="X578" s="3" t="e">
        <f t="shared" ref="X578:X641" si="75">V578/W578</f>
        <v>#DIV/0!</v>
      </c>
      <c r="Y578" s="2">
        <f>_xlfn.IFS(C578=2014, _xlfn.IFS(E578=1, VLOOKUP(H578, [1]Wage_Info!$B$2:$AH$55, 2, FALSE), E578=2, VLOOKUP(H578, [1]Wage_Info!$B$2:$AH$55, 3, FALSE), E578=3, VLOOKUP(H578, [1]Wage_Info!$B$2:$AH$55, 4, FALSE), E578=4, VLOOKUP(H578, [1]Wage_Info!$B$2:$AH$55, 5, FALSE)), C578=2015, _xlfn.IFS(E578=1, VLOOKUP(H578, [1]Wage_Info!$B$2:$AH$55, 6, FALSE), E578=2, VLOOKUP(H578, [1]Wage_Info!$B$2:$AH$55, 7, FALSE), E578=3, VLOOKUP(H578, [1]Wage_Info!$B$2:$AH$55, 8, FALSE), E578=4, VLOOKUP(H578, [1]Wage_Info!$B$2:$AH$55, 9, FALSE)), C578=2016, _xlfn.IFS(E578=1, VLOOKUP(H578, [1]Wage_Info!$B$2:$AH$55, 10, FALSE), E578=2, VLOOKUP(H578, [1]Wage_Info!$B$2:$AH$55, 11, FALSE), E578=3, VLOOKUP(H578, [1]Wage_Info!$B$2:$AH$55, 12, FALSE), E578=4, VLOOKUP(H578, [1]Wage_Info!$B$2:$AH$55, 13, FALSE)), C578=2017, _xlfn.IFS(E578=1, VLOOKUP(H578, [1]Wage_Info!$B$2:$AH$55, 14, FALSE), E578=2, VLOOKUP(H578, [1]Wage_Info!$B$2:$AH$55, 15, FALSE), E578=3, VLOOKUP(H578, [1]Wage_Info!$B$2:$AH$55, 16, FALSE), E578=4, VLOOKUP(H578, [1]Wage_Info!$B$2:$AH$55, 17, FALSE)), C578 = 2018, _xlfn.IFS(E578=1, VLOOKUP(H578, [1]Wage_Info!$B$2:$AH$55, 18, FALSE), E578=3, VLOOKUP(H578, [1]Wage_Info!$B$2:$AH$55, 19, FALSE)))</f>
        <v>0</v>
      </c>
      <c r="Z578" s="2">
        <f>_xlfn.IFS(C578=2014, _xlfn.IFS(E578=1, VLOOKUP(H578, [1]Wage_Info!$B$2:$AL$55, 20, FALSE), E578=2, VLOOKUP(H578, [1]Wage_Info!$B$2:$AL$55, 21, FALSE), E578=3, VLOOKUP(H578, [1]Wage_Info!$B$2:$AL$55, 22, FALSE), E578=4, VLOOKUP(H578, [1]Wage_Info!$B$2:$AL$55, 23, FALSE)), C578=2015, _xlfn.IFS(E578=1, VLOOKUP(H578, [1]Wage_Info!$B$2:$AL$55, 24, FALSE), E578=2, VLOOKUP(H578, [1]Wage_Info!$B$2:$AL$55, 25, FALSE), E578=3, VLOOKUP(H578, [1]Wage_Info!$B$2:$AL$55, 26, FALSE), E578=4, VLOOKUP(H578, [1]Wage_Info!$B$2:$AL$55, 27, FALSE)), C578=2016, _xlfn.IFS(E578=1, VLOOKUP(H578, [1]Wage_Info!$B$2:$AL$55, 28, FALSE), E578=2, VLOOKUP(H578, [1]Wage_Info!$B$2:$AL$55, 29, FALSE), E578=3, VLOOKUP(H578, [1]Wage_Info!$B$2:$AL$55, 30, FALSE), E578=4, VLOOKUP(H578, [1]Wage_Info!$B$2:$AL$55, 31, FALSE)), C578=2017, _xlfn.IFS(E578=1, VLOOKUP(H578, [1]Wage_Info!$B$2:$AL$55, 32, FALSE), E578=2, VLOOKUP(H578, [1]Wage_Info!$B$2:$AL$55, 33, FALSE), E578=3, VLOOKUP(H578, [1]Wage_Info!$B$2:$AL$55, 34, FALSE), E578=4, VLOOKUP(H578, [1]Wage_Info!$B$2:$AL$55, 35, FALSE)), C578 = 2018, _xlfn.IFS(E578=1, VLOOKUP(H578, [1]Wage_Info!$B$2:$AL$55, 36, FALSE), E578=2, VLOOKUP(H578, [1]Wage_Info!$B$2:$AL$55, 37, FALSE)))</f>
        <v>0</v>
      </c>
      <c r="AA578" s="4" t="e">
        <f t="shared" ref="AA578:AA641" si="76">Y578/Z578</f>
        <v>#DIV/0!</v>
      </c>
      <c r="AB578">
        <f>[1]Key!C578</f>
        <v>1</v>
      </c>
      <c r="AC578">
        <f t="shared" ref="AC578:AC641" si="77">IF(G578="CA", 1, 0)</f>
        <v>0</v>
      </c>
      <c r="AD578">
        <f t="shared" ref="AD578:AD641" si="78">IF(G578="NY", 1, 0)</f>
        <v>0</v>
      </c>
      <c r="AE578">
        <f t="shared" ref="AE578:AE641" si="79">AC578+AD578</f>
        <v>0</v>
      </c>
      <c r="AF578">
        <f>[1]Key!D578</f>
        <v>0</v>
      </c>
    </row>
    <row r="579" spans="1:32" x14ac:dyDescent="0.3">
      <c r="A579">
        <v>578</v>
      </c>
      <c r="B579">
        <v>122</v>
      </c>
      <c r="C579">
        <v>2017</v>
      </c>
      <c r="D579">
        <v>10</v>
      </c>
      <c r="E579">
        <f t="shared" si="72"/>
        <v>4</v>
      </c>
      <c r="F579">
        <v>2018</v>
      </c>
      <c r="G579" t="s">
        <v>62</v>
      </c>
      <c r="H579" s="1">
        <f>VALUE(IF(G579="foreign",53,SUBSTITUTE(G579,G579,VLOOKUP(G579,[1]Key!$G$2:$H$55,2,))))</f>
        <v>53</v>
      </c>
      <c r="I579" t="s">
        <v>62</v>
      </c>
      <c r="J579">
        <f>VALUE(_xlfn.IFS(I579="foreign",53,I579="fictional",54, I579="unspecified", 55, NOT(OR(I579="foreign",I579="fictional")),SUBSTITUTE(I579,I579,VLOOKUP(I579,[1]Key!$G$2:$H$55,2,))))</f>
        <v>53</v>
      </c>
      <c r="K579">
        <f t="shared" si="73"/>
        <v>1</v>
      </c>
      <c r="L579">
        <f>VLOOKUP(H579, [1]Key!$H$2:$K$54, 2)</f>
        <v>0</v>
      </c>
      <c r="M579">
        <f>VLOOKUP(J579, [1]Key!$H$2:$K$54, 2)</f>
        <v>0</v>
      </c>
      <c r="N579">
        <f>VLOOKUP("*"&amp;G579&amp;"*",[1]Key!$N$2:$O$6,2,FALSE)</f>
        <v>0</v>
      </c>
      <c r="O579">
        <f>VLOOKUP("*"&amp;G579&amp;"*",[1]Key!$R$2:$S$11,2,FALSE)</f>
        <v>0</v>
      </c>
      <c r="P579">
        <v>1818</v>
      </c>
      <c r="Q579" s="2">
        <v>24000000</v>
      </c>
      <c r="R579" t="s">
        <v>146</v>
      </c>
      <c r="S579">
        <f>VLOOKUP(R579, [1]Key!$U$2:$V$37, 2, FALSE)</f>
        <v>31</v>
      </c>
      <c r="T579">
        <f t="shared" si="74"/>
        <v>1</v>
      </c>
      <c r="U579">
        <f>_xlfn.IFS(C579=2018, VLOOKUP(H579, '[1]State Pop'!$B$2:$G$55,6),C579=2017, VLOOKUP(H579, '[1]State Pop'!$B$2:$F$55,5),C579=2016, VLOOKUP(H579, '[1]State Pop'!$B$2:$F$55,4), C579=2015, VLOOKUP(H579, '[1]State Pop'!$B$2:$F$55,3), C579=2014, VLOOKUP(H579, '[1]State Pop'!$B$2:$F$55,2))</f>
        <v>0</v>
      </c>
      <c r="V579">
        <f>_xlfn.IFS(C579=2014,_xlfn.IFS(D579=1,VLOOKUP(H579,[1]Film_Workers!$B$2:$BD$55,2,FALSE),D579=2,VLOOKUP(H579,[1]Film_Workers!$B$2:$BD$55,3,FALSE),D579=3,VLOOKUP(H579,[1]Film_Workers!$B$2:$BD$55,4,FALSE),D579=4,VLOOKUP(H579,[1]Film_Workers!$B$2:$BD$55,5,FALSE),D579=5,VLOOKUP(H579,[1]Film_Workers!$B$2:$BD$55,6,FALSE),D579=6,VLOOKUP(H579,[1]Film_Workers!$B$2:$BD$55,7,FALSE),D579=7,VLOOKUP(H579,[1]Film_Workers!$B$2:$BD$55,8,FALSE),D579=8,VLOOKUP(H579,[1]Film_Workers!$B$2:$BD$55,9,FALSE),D579=9,VLOOKUP(H579,[1]Film_Workers!$B$2:$BD$55,10,FALSE),D579=10,VLOOKUP(H579,[1]Film_Workers!$B$2:$BD$55,11,FALSE),D579=11,VLOOKUP(H579,[1]Film_Workers!$B$2:$BD$55,12,FALSE),D579=12,VLOOKUP(H579,[1]Film_Workers!$B$2:$BD$55,13,FALSE)),C579=2015,_xlfn.IFS(D579=1,VLOOKUP(H579,[1]Film_Workers!$B$2:$BD$55,14,FALSE),D579=2,VLOOKUP(H579,[1]Film_Workers!$B$2:$BD$55,15,FALSE),D579=3,VLOOKUP(H579,[1]Film_Workers!$B$2:$BD$55,16,FALSE),D579=4,VLOOKUP(H579,[1]Film_Workers!$B$2:$BD$55,17,FALSE),D579=5,VLOOKUP(H579,[1]Film_Workers!$B$2:$BD$55,18,FALSE),D579=6,VLOOKUP(H579,[1]Film_Workers!$B$2:$BD$55,19,FALSE),D579=7,VLOOKUP(H579,[1]Film_Workers!$B$2:$BD$55,20,FALSE),D579=8,VLOOKUP(H579,[1]Film_Workers!$B$2:$BD$55,21,FALSE),D579=9,VLOOKUP(H579,[1]Film_Workers!$B$2:$BD$55,22,FALSE),D579=10,VLOOKUP(H579,[1]Film_Workers!$B$2:$BD$55,23,FALSE),D579=11,VLOOKUP(H579,[1]Film_Workers!$B$2:$BD$55,24,FALSE),D579=12,VLOOKUP(H579,[1]Film_Workers!$B$2:$BD$55,25,FALSE)),C579=2016,_xlfn.IFS(D579=1,VLOOKUP(H579,[1]Film_Workers!$B$2:$BD$55,26,FALSE),D579=2,VLOOKUP(H579,[1]Film_Workers!$B$2:$BD$55,27,FALSE),D579=3,VLOOKUP(H579,[1]Film_Workers!$B$2:$BD$55,28,FALSE),D579=4,VLOOKUP(H579,[1]Film_Workers!$B$2:$BD$55,29,FALSE),D579=5,VLOOKUP(H579,[1]Film_Workers!$B$2:$BD$55,30,FALSE),D579=6,VLOOKUP(H579,[1]Film_Workers!$B$2:$BD$55,31,FALSE),D579=7,VLOOKUP(H579,[1]Film_Workers!$B$2:$BD$55,32,FALSE),D579=8,VLOOKUP(H579,[1]Film_Workers!$B$2:$BD$55,33,FALSE),D579=9,VLOOKUP(H579,[1]Film_Workers!$B$2:$BD$55,34,FALSE),D579=10,VLOOKUP(H579,[1]Film_Workers!$B$2:$BD$55,35,FALSE),D579=11,VLOOKUP(H579,[1]Film_Workers!$B$2:$BD$55,36,FALSE),D579=12,VLOOKUP(H579,[1]Film_Workers!$B$2:$BD$55,37,FALSE)),C579=2017,_xlfn.IFS(D579=1,VLOOKUP(H579,[1]Film_Workers!$B$2:$BD$55,38,FALSE),D579=2,VLOOKUP(H579,[1]Film_Workers!$B$2:$BD$55,39,FALSE),D579=3,VLOOKUP(H579,[1]Film_Workers!$B$2:$BD$55,40,FALSE),D579=4,VLOOKUP(H579,[1]Film_Workers!$B$2:$BD$55,41,FALSE),D579=5,VLOOKUP(H579,[1]Film_Workers!$B$2:$BD$55,42,FALSE),D579=6,VLOOKUP(H579,[1]Film_Workers!$B$2:$BD$55,43,FALSE),D579=7,VLOOKUP(H579,[1]Film_Workers!$B$2:$BD$55,43,FALSE),D579=8,VLOOKUP(H579,[1]Film_Workers!$B$2:$BD$55,44,FALSE),D579=9,VLOOKUP(H579,[1]Film_Workers!$B$2:$BD$55,45,FALSE),D579=10,VLOOKUP(H579,[1]Film_Workers!$B$2:$BD$55,46,FALSE),D579=11,VLOOKUP(H579,[1]Film_Workers!$B$2:$BD$55,47,FALSE),D579=12,VLOOKUP(H579,[1]Film_Workers!$B$2:$BD$55,48)),C579=2018,_xlfn.IFS(D579=1,VLOOKUP(H579,[1]Film_Workers!$B$2:$BD$55,49,FALSE),D579=2,VLOOKUP(H579,[1]Film_Workers!$B$2:$BD$55,50,FALSE),D579=3,VLOOKUP(H579,[1]Film_Workers!$B$2:$BD$55,51,FALSE),D579=4,VLOOKUP(H579,[1]Film_Workers!$B$2:$BD$55,52,FALSE),D579=5,VLOOKUP(H579,[1]Film_Workers!$B$2:$BD$55,53,FALSE),D579=6,VLOOKUP(H579,[1]Film_Workers!$B$2:$BD$55,54)))</f>
        <v>0</v>
      </c>
      <c r="W579">
        <f>_xlfn.IFS(C579=2014,_xlfn.IFS(D579=1,VLOOKUP(H579,[1]Priv_Workers!$B$2:$BD$55,2,FALSE),D579=2,VLOOKUP(H579,[1]Priv_Workers!$B$2:$BD$55,3,FALSE),D579=3,VLOOKUP(H579,[1]Priv_Workers!$B$2:$BD$55,4,FALSE),D579=4,VLOOKUP(H579,[1]Priv_Workers!$B$2:$BD$55,5,FALSE),D579=5,VLOOKUP(H579,[1]Priv_Workers!$B$2:$BD$55,6,FALSE),D579=6,VLOOKUP(H579,[1]Priv_Workers!$B$2:$BD$55,7,FALSE),D579=7,VLOOKUP(H579,[1]Priv_Workers!$B$2:$BD$55,8,FALSE),D579=8,VLOOKUP(H579,[1]Priv_Workers!$B$2:$BD$55,9,FALSE),D579=9,VLOOKUP(H579,[1]Priv_Workers!$B$2:$BD$55,10,FALSE),D579=10,VLOOKUP(H579,[1]Priv_Workers!$B$2:$BD$55,11,FALSE),D579=11,VLOOKUP(H579,[1]Priv_Workers!$B$2:$BD$55,12,FALSE),D579=12,VLOOKUP(H579,[1]Priv_Workers!$B$2:$BD$55,13,FALSE)),C579=2015,_xlfn.IFS(D579=1,VLOOKUP(H579,[1]Priv_Workers!$B$2:$BD$55,14,FALSE),D579=2,VLOOKUP(H579,[1]Priv_Workers!$B$2:$BD$55,15,FALSE),D579=3,VLOOKUP(H579,[1]Priv_Workers!$B$2:$BD$55,16,FALSE),D579=4,VLOOKUP(H579,[1]Priv_Workers!$B$2:$BD$55,17,FALSE),D579=5,VLOOKUP(H579,[1]Priv_Workers!$B$2:$BD$55,18,FALSE),D579=6,VLOOKUP(H579,[1]Priv_Workers!$B$2:$BD$55,19,FALSE),D579=7,VLOOKUP(H579,[1]Priv_Workers!$B$2:$BD$55,20,FALSE),D579=8,VLOOKUP(H579,[1]Priv_Workers!$B$2:$BD$55,21,FALSE),D579=9,VLOOKUP(H579,[1]Priv_Workers!$B$2:$BD$55,22,FALSE),D579=10,VLOOKUP(H579,[1]Priv_Workers!$B$2:$BD$55,23,FALSE),D579=11,VLOOKUP(H579,[1]Priv_Workers!$B$2:$BD$55,24,FALSE),D579=12,VLOOKUP(H579,[1]Priv_Workers!$B$2:$BD$55,25,FALSE)),C579=2016,_xlfn.IFS(D579=1,VLOOKUP(H579,[1]Priv_Workers!$B$2:$BD$55,26,FALSE),D579=2,VLOOKUP(H579,[1]Priv_Workers!$B$2:$BD$55,27,FALSE),D579=3,VLOOKUP(H579,[1]Priv_Workers!$B$2:$BD$55,28,FALSE),D579=4,VLOOKUP(H579,[1]Priv_Workers!$B$2:$BD$55,29,FALSE),D579=5,VLOOKUP(H579,[1]Priv_Workers!$B$2:$BD$55,30,FALSE),D579=6,VLOOKUP(H579,[1]Priv_Workers!$B$2:$BD$55,31,FALSE),D579=7,VLOOKUP(H579,[1]Priv_Workers!$B$2:$BD$55,32,FALSE),D579=8,VLOOKUP(H579,[1]Priv_Workers!$B$2:$BD$55,33,FALSE),D579=9,VLOOKUP(H579,[1]Priv_Workers!$B$2:$BD$55,34,FALSE),D579=10,VLOOKUP(H579,[1]Priv_Workers!$B$2:$BD$55,35,FALSE),D579=11,VLOOKUP(H579,[1]Priv_Workers!$B$2:$BD$55,36,FALSE),D579=12,VLOOKUP(H579,[1]Priv_Workers!$B$2:$BD$55,37,FALSE)),C579=2017,_xlfn.IFS(D579=1,VLOOKUP(H579,[1]Priv_Workers!$B$2:$BD$55,38,FALSE),D579=2,VLOOKUP(H579,[1]Priv_Workers!$B$2:$BD$55,39,FALSE),D579=3,VLOOKUP(H579,[1]Priv_Workers!$B$2:$BD$55,40,FALSE),D579=4,VLOOKUP(H579,[1]Priv_Workers!$B$2:$BD$55,41,FALSE),D579=5,VLOOKUP(H579,[1]Priv_Workers!$B$2:$BD$55,42,FALSE),D579=6,VLOOKUP(H579,[1]Priv_Workers!$B$2:$BD$55,43,FALSE),D579=7,VLOOKUP(H579,[1]Priv_Workers!$B$2:$BD$55,43,FALSE),D579=8,VLOOKUP(H579,[1]Priv_Workers!$B$2:$BD$55,44,FALSE),D579=9,VLOOKUP(H579,[1]Priv_Workers!$B$2:$BD$55,45,FALSE),D579=10,VLOOKUP(H579,[1]Priv_Workers!$B$2:$BD$55,46,FALSE),D579=11,VLOOKUP(H579,[1]Priv_Workers!$B$2:$BD$55,47,FALSE),D579=12,VLOOKUP(H579,[1]Priv_Workers!$B$2:$BD$55,48)),C579=2018,_xlfn.IFS(D579=1,VLOOKUP(H579,[1]Priv_Workers!$B$2:$BD$55,49,FALSE),D579=2,VLOOKUP(H579,[1]Priv_Workers!$B$2:$BD$55,50,FALSE),D579=3,VLOOKUP(H579,[1]Priv_Workers!$B$2:$BD$55,51,FALSE),D579=4,VLOOKUP(H579,[1]Priv_Workers!$B$2:$BD$55,52,FALSE),D579=5,VLOOKUP(H579,[1]Priv_Workers!$B$2:$BD$55,53,FALSE),D579=6,VLOOKUP(H579,[1]Priv_Workers!$B$2:$BD$55,54)))</f>
        <v>0</v>
      </c>
      <c r="X579" s="3" t="e">
        <f t="shared" si="75"/>
        <v>#DIV/0!</v>
      </c>
      <c r="Y579" s="2">
        <f>_xlfn.IFS(C579=2014, _xlfn.IFS(E579=1, VLOOKUP(H579, [1]Wage_Info!$B$2:$AH$55, 2, FALSE), E579=2, VLOOKUP(H579, [1]Wage_Info!$B$2:$AH$55, 3, FALSE), E579=3, VLOOKUP(H579, [1]Wage_Info!$B$2:$AH$55, 4, FALSE), E579=4, VLOOKUP(H579, [1]Wage_Info!$B$2:$AH$55, 5, FALSE)), C579=2015, _xlfn.IFS(E579=1, VLOOKUP(H579, [1]Wage_Info!$B$2:$AH$55, 6, FALSE), E579=2, VLOOKUP(H579, [1]Wage_Info!$B$2:$AH$55, 7, FALSE), E579=3, VLOOKUP(H579, [1]Wage_Info!$B$2:$AH$55, 8, FALSE), E579=4, VLOOKUP(H579, [1]Wage_Info!$B$2:$AH$55, 9, FALSE)), C579=2016, _xlfn.IFS(E579=1, VLOOKUP(H579, [1]Wage_Info!$B$2:$AH$55, 10, FALSE), E579=2, VLOOKUP(H579, [1]Wage_Info!$B$2:$AH$55, 11, FALSE), E579=3, VLOOKUP(H579, [1]Wage_Info!$B$2:$AH$55, 12, FALSE), E579=4, VLOOKUP(H579, [1]Wage_Info!$B$2:$AH$55, 13, FALSE)), C579=2017, _xlfn.IFS(E579=1, VLOOKUP(H579, [1]Wage_Info!$B$2:$AH$55, 14, FALSE), E579=2, VLOOKUP(H579, [1]Wage_Info!$B$2:$AH$55, 15, FALSE), E579=3, VLOOKUP(H579, [1]Wage_Info!$B$2:$AH$55, 16, FALSE), E579=4, VLOOKUP(H579, [1]Wage_Info!$B$2:$AH$55, 17, FALSE)), C579 = 2018, _xlfn.IFS(E579=1, VLOOKUP(H579, [1]Wage_Info!$B$2:$AH$55, 18, FALSE), E579=3, VLOOKUP(H579, [1]Wage_Info!$B$2:$AH$55, 19, FALSE)))</f>
        <v>0</v>
      </c>
      <c r="Z579" s="2">
        <f>_xlfn.IFS(C579=2014, _xlfn.IFS(E579=1, VLOOKUP(H579, [1]Wage_Info!$B$2:$AL$55, 20, FALSE), E579=2, VLOOKUP(H579, [1]Wage_Info!$B$2:$AL$55, 21, FALSE), E579=3, VLOOKUP(H579, [1]Wage_Info!$B$2:$AL$55, 22, FALSE), E579=4, VLOOKUP(H579, [1]Wage_Info!$B$2:$AL$55, 23, FALSE)), C579=2015, _xlfn.IFS(E579=1, VLOOKUP(H579, [1]Wage_Info!$B$2:$AL$55, 24, FALSE), E579=2, VLOOKUP(H579, [1]Wage_Info!$B$2:$AL$55, 25, FALSE), E579=3, VLOOKUP(H579, [1]Wage_Info!$B$2:$AL$55, 26, FALSE), E579=4, VLOOKUP(H579, [1]Wage_Info!$B$2:$AL$55, 27, FALSE)), C579=2016, _xlfn.IFS(E579=1, VLOOKUP(H579, [1]Wage_Info!$B$2:$AL$55, 28, FALSE), E579=2, VLOOKUP(H579, [1]Wage_Info!$B$2:$AL$55, 29, FALSE), E579=3, VLOOKUP(H579, [1]Wage_Info!$B$2:$AL$55, 30, FALSE), E579=4, VLOOKUP(H579, [1]Wage_Info!$B$2:$AL$55, 31, FALSE)), C579=2017, _xlfn.IFS(E579=1, VLOOKUP(H579, [1]Wage_Info!$B$2:$AL$55, 32, FALSE), E579=2, VLOOKUP(H579, [1]Wage_Info!$B$2:$AL$55, 33, FALSE), E579=3, VLOOKUP(H579, [1]Wage_Info!$B$2:$AL$55, 34, FALSE), E579=4, VLOOKUP(H579, [1]Wage_Info!$B$2:$AL$55, 35, FALSE)), C579 = 2018, _xlfn.IFS(E579=1, VLOOKUP(H579, [1]Wage_Info!$B$2:$AL$55, 36, FALSE), E579=2, VLOOKUP(H579, [1]Wage_Info!$B$2:$AL$55, 37, FALSE)))</f>
        <v>0</v>
      </c>
      <c r="AA579" s="4" t="e">
        <f t="shared" si="76"/>
        <v>#DIV/0!</v>
      </c>
      <c r="AB579">
        <f>[1]Key!C579</f>
        <v>1</v>
      </c>
      <c r="AC579">
        <f t="shared" si="77"/>
        <v>0</v>
      </c>
      <c r="AD579">
        <f t="shared" si="78"/>
        <v>0</v>
      </c>
      <c r="AE579">
        <f t="shared" si="79"/>
        <v>0</v>
      </c>
      <c r="AF579">
        <f>[1]Key!D579</f>
        <v>0</v>
      </c>
    </row>
    <row r="580" spans="1:32" x14ac:dyDescent="0.3">
      <c r="A580">
        <v>579</v>
      </c>
      <c r="B580">
        <v>123</v>
      </c>
      <c r="E580" t="e">
        <f t="shared" si="72"/>
        <v>#N/A</v>
      </c>
      <c r="F580">
        <v>2018</v>
      </c>
      <c r="H580" s="1" t="e">
        <f>VALUE(IF(G580="foreign",53,SUBSTITUTE(G580,G580,VLOOKUP(G580,[1]Key!$G$2:$H$55,2,))))</f>
        <v>#N/A</v>
      </c>
      <c r="I580" t="s">
        <v>47</v>
      </c>
      <c r="J580">
        <f>VALUE(_xlfn.IFS(I580="foreign",53,I580="fictional",54, I580="unspecified", 55, NOT(OR(I580="foreign",I580="fictional")),SUBSTITUTE(I580,I580,VLOOKUP(I580,[1]Key!$G$2:$H$55,2,))))</f>
        <v>55</v>
      </c>
      <c r="K580" t="e">
        <f t="shared" si="73"/>
        <v>#N/A</v>
      </c>
      <c r="L580" t="e">
        <f>VLOOKUP(H580, [1]Key!$H$2:$K$54, 2)</f>
        <v>#N/A</v>
      </c>
      <c r="M580">
        <f>VLOOKUP(J580, [1]Key!$H$2:$K$54, 2)</f>
        <v>0</v>
      </c>
      <c r="N580">
        <f>VLOOKUP("*"&amp;G580&amp;"*",[1]Key!$N$2:$O$6,2,FALSE)</f>
        <v>1</v>
      </c>
      <c r="O580">
        <f>VLOOKUP("*"&amp;G580&amp;"*",[1]Key!$R$2:$S$11,2,FALSE)</f>
        <v>1</v>
      </c>
      <c r="P580">
        <v>1719</v>
      </c>
      <c r="Q580" s="2">
        <v>5000000</v>
      </c>
      <c r="R580" t="s">
        <v>154</v>
      </c>
      <c r="S580">
        <f>VLOOKUP(R580, [1]Key!$U$2:$V$37, 2, FALSE)</f>
        <v>36</v>
      </c>
      <c r="T580">
        <f t="shared" si="74"/>
        <v>1</v>
      </c>
      <c r="U580" t="e">
        <f>_xlfn.IFS(C580=2018, VLOOKUP(H580, '[1]State Pop'!$B$2:$G$55,6),C580=2017, VLOOKUP(H580, '[1]State Pop'!$B$2:$F$55,5),C580=2016, VLOOKUP(H580, '[1]State Pop'!$B$2:$F$55,4), C580=2015, VLOOKUP(H580, '[1]State Pop'!$B$2:$F$55,3), C580=2014, VLOOKUP(H580, '[1]State Pop'!$B$2:$F$55,2))</f>
        <v>#N/A</v>
      </c>
      <c r="V580" t="e">
        <f>_xlfn.IFS(C580=2014,_xlfn.IFS(D580=1,VLOOKUP(H580,[1]Film_Workers!$B$2:$BD$55,2,FALSE),D580=2,VLOOKUP(H580,[1]Film_Workers!$B$2:$BD$55,3,FALSE),D580=3,VLOOKUP(H580,[1]Film_Workers!$B$2:$BD$55,4,FALSE),D580=4,VLOOKUP(H580,[1]Film_Workers!$B$2:$BD$55,5,FALSE),D580=5,VLOOKUP(H580,[1]Film_Workers!$B$2:$BD$55,6,FALSE),D580=6,VLOOKUP(H580,[1]Film_Workers!$B$2:$BD$55,7,FALSE),D580=7,VLOOKUP(H580,[1]Film_Workers!$B$2:$BD$55,8,FALSE),D580=8,VLOOKUP(H580,[1]Film_Workers!$B$2:$BD$55,9,FALSE),D580=9,VLOOKUP(H580,[1]Film_Workers!$B$2:$BD$55,10,FALSE),D580=10,VLOOKUP(H580,[1]Film_Workers!$B$2:$BD$55,11,FALSE),D580=11,VLOOKUP(H580,[1]Film_Workers!$B$2:$BD$55,12,FALSE),D580=12,VLOOKUP(H580,[1]Film_Workers!$B$2:$BD$55,13,FALSE)),C580=2015,_xlfn.IFS(D580=1,VLOOKUP(H580,[1]Film_Workers!$B$2:$BD$55,14,FALSE),D580=2,VLOOKUP(H580,[1]Film_Workers!$B$2:$BD$55,15,FALSE),D580=3,VLOOKUP(H580,[1]Film_Workers!$B$2:$BD$55,16,FALSE),D580=4,VLOOKUP(H580,[1]Film_Workers!$B$2:$BD$55,17,FALSE),D580=5,VLOOKUP(H580,[1]Film_Workers!$B$2:$BD$55,18,FALSE),D580=6,VLOOKUP(H580,[1]Film_Workers!$B$2:$BD$55,19,FALSE),D580=7,VLOOKUP(H580,[1]Film_Workers!$B$2:$BD$55,20,FALSE),D580=8,VLOOKUP(H580,[1]Film_Workers!$B$2:$BD$55,21,FALSE),D580=9,VLOOKUP(H580,[1]Film_Workers!$B$2:$BD$55,22,FALSE),D580=10,VLOOKUP(H580,[1]Film_Workers!$B$2:$BD$55,23,FALSE),D580=11,VLOOKUP(H580,[1]Film_Workers!$B$2:$BD$55,24,FALSE),D580=12,VLOOKUP(H580,[1]Film_Workers!$B$2:$BD$55,25,FALSE)),C580=2016,_xlfn.IFS(D580=1,VLOOKUP(H580,[1]Film_Workers!$B$2:$BD$55,26,FALSE),D580=2,VLOOKUP(H580,[1]Film_Workers!$B$2:$BD$55,27,FALSE),D580=3,VLOOKUP(H580,[1]Film_Workers!$B$2:$BD$55,28,FALSE),D580=4,VLOOKUP(H580,[1]Film_Workers!$B$2:$BD$55,29,FALSE),D580=5,VLOOKUP(H580,[1]Film_Workers!$B$2:$BD$55,30,FALSE),D580=6,VLOOKUP(H580,[1]Film_Workers!$B$2:$BD$55,31,FALSE),D580=7,VLOOKUP(H580,[1]Film_Workers!$B$2:$BD$55,32,FALSE),D580=8,VLOOKUP(H580,[1]Film_Workers!$B$2:$BD$55,33,FALSE),D580=9,VLOOKUP(H580,[1]Film_Workers!$B$2:$BD$55,34,FALSE),D580=10,VLOOKUP(H580,[1]Film_Workers!$B$2:$BD$55,35,FALSE),D580=11,VLOOKUP(H580,[1]Film_Workers!$B$2:$BD$55,36,FALSE),D580=12,VLOOKUP(H580,[1]Film_Workers!$B$2:$BD$55,37,FALSE)),C580=2017,_xlfn.IFS(D580=1,VLOOKUP(H580,[1]Film_Workers!$B$2:$BD$55,38,FALSE),D580=2,VLOOKUP(H580,[1]Film_Workers!$B$2:$BD$55,39,FALSE),D580=3,VLOOKUP(H580,[1]Film_Workers!$B$2:$BD$55,40,FALSE),D580=4,VLOOKUP(H580,[1]Film_Workers!$B$2:$BD$55,41,FALSE),D580=5,VLOOKUP(H580,[1]Film_Workers!$B$2:$BD$55,42,FALSE),D580=6,VLOOKUP(H580,[1]Film_Workers!$B$2:$BD$55,43,FALSE),D580=7,VLOOKUP(H580,[1]Film_Workers!$B$2:$BD$55,43,FALSE),D580=8,VLOOKUP(H580,[1]Film_Workers!$B$2:$BD$55,44,FALSE),D580=9,VLOOKUP(H580,[1]Film_Workers!$B$2:$BD$55,45,FALSE),D580=10,VLOOKUP(H580,[1]Film_Workers!$B$2:$BD$55,46,FALSE),D580=11,VLOOKUP(H580,[1]Film_Workers!$B$2:$BD$55,47,FALSE),D580=12,VLOOKUP(H580,[1]Film_Workers!$B$2:$BD$55,48)),C580=2018,_xlfn.IFS(D580=1,VLOOKUP(H580,[1]Film_Workers!$B$2:$BD$55,49,FALSE),D580=2,VLOOKUP(H580,[1]Film_Workers!$B$2:$BD$55,50,FALSE),D580=3,VLOOKUP(H580,[1]Film_Workers!$B$2:$BD$55,51,FALSE),D580=4,VLOOKUP(H580,[1]Film_Workers!$B$2:$BD$55,52,FALSE),D580=5,VLOOKUP(H580,[1]Film_Workers!$B$2:$BD$55,53,FALSE),D580=6,VLOOKUP(H580,[1]Film_Workers!$B$2:$BD$55,54)))</f>
        <v>#N/A</v>
      </c>
      <c r="W580" t="e">
        <f>_xlfn.IFS(C580=2014,_xlfn.IFS(D580=1,VLOOKUP(H580,[1]Priv_Workers!$B$2:$BD$55,2,FALSE),D580=2,VLOOKUP(H580,[1]Priv_Workers!$B$2:$BD$55,3,FALSE),D580=3,VLOOKUP(H580,[1]Priv_Workers!$B$2:$BD$55,4,FALSE),D580=4,VLOOKUP(H580,[1]Priv_Workers!$B$2:$BD$55,5,FALSE),D580=5,VLOOKUP(H580,[1]Priv_Workers!$B$2:$BD$55,6,FALSE),D580=6,VLOOKUP(H580,[1]Priv_Workers!$B$2:$BD$55,7,FALSE),D580=7,VLOOKUP(H580,[1]Priv_Workers!$B$2:$BD$55,8,FALSE),D580=8,VLOOKUP(H580,[1]Priv_Workers!$B$2:$BD$55,9,FALSE),D580=9,VLOOKUP(H580,[1]Priv_Workers!$B$2:$BD$55,10,FALSE),D580=10,VLOOKUP(H580,[1]Priv_Workers!$B$2:$BD$55,11,FALSE),D580=11,VLOOKUP(H580,[1]Priv_Workers!$B$2:$BD$55,12,FALSE),D580=12,VLOOKUP(H580,[1]Priv_Workers!$B$2:$BD$55,13,FALSE)),C580=2015,_xlfn.IFS(D580=1,VLOOKUP(H580,[1]Priv_Workers!$B$2:$BD$55,14,FALSE),D580=2,VLOOKUP(H580,[1]Priv_Workers!$B$2:$BD$55,15,FALSE),D580=3,VLOOKUP(H580,[1]Priv_Workers!$B$2:$BD$55,16,FALSE),D580=4,VLOOKUP(H580,[1]Priv_Workers!$B$2:$BD$55,17,FALSE),D580=5,VLOOKUP(H580,[1]Priv_Workers!$B$2:$BD$55,18,FALSE),D580=6,VLOOKUP(H580,[1]Priv_Workers!$B$2:$BD$55,19,FALSE),D580=7,VLOOKUP(H580,[1]Priv_Workers!$B$2:$BD$55,20,FALSE),D580=8,VLOOKUP(H580,[1]Priv_Workers!$B$2:$BD$55,21,FALSE),D580=9,VLOOKUP(H580,[1]Priv_Workers!$B$2:$BD$55,22,FALSE),D580=10,VLOOKUP(H580,[1]Priv_Workers!$B$2:$BD$55,23,FALSE),D580=11,VLOOKUP(H580,[1]Priv_Workers!$B$2:$BD$55,24,FALSE),D580=12,VLOOKUP(H580,[1]Priv_Workers!$B$2:$BD$55,25,FALSE)),C580=2016,_xlfn.IFS(D580=1,VLOOKUP(H580,[1]Priv_Workers!$B$2:$BD$55,26,FALSE),D580=2,VLOOKUP(H580,[1]Priv_Workers!$B$2:$BD$55,27,FALSE),D580=3,VLOOKUP(H580,[1]Priv_Workers!$B$2:$BD$55,28,FALSE),D580=4,VLOOKUP(H580,[1]Priv_Workers!$B$2:$BD$55,29,FALSE),D580=5,VLOOKUP(H580,[1]Priv_Workers!$B$2:$BD$55,30,FALSE),D580=6,VLOOKUP(H580,[1]Priv_Workers!$B$2:$BD$55,31,FALSE),D580=7,VLOOKUP(H580,[1]Priv_Workers!$B$2:$BD$55,32,FALSE),D580=8,VLOOKUP(H580,[1]Priv_Workers!$B$2:$BD$55,33,FALSE),D580=9,VLOOKUP(H580,[1]Priv_Workers!$B$2:$BD$55,34,FALSE),D580=10,VLOOKUP(H580,[1]Priv_Workers!$B$2:$BD$55,35,FALSE),D580=11,VLOOKUP(H580,[1]Priv_Workers!$B$2:$BD$55,36,FALSE),D580=12,VLOOKUP(H580,[1]Priv_Workers!$B$2:$BD$55,37,FALSE)),C580=2017,_xlfn.IFS(D580=1,VLOOKUP(H580,[1]Priv_Workers!$B$2:$BD$55,38,FALSE),D580=2,VLOOKUP(H580,[1]Priv_Workers!$B$2:$BD$55,39,FALSE),D580=3,VLOOKUP(H580,[1]Priv_Workers!$B$2:$BD$55,40,FALSE),D580=4,VLOOKUP(H580,[1]Priv_Workers!$B$2:$BD$55,41,FALSE),D580=5,VLOOKUP(H580,[1]Priv_Workers!$B$2:$BD$55,42,FALSE),D580=6,VLOOKUP(H580,[1]Priv_Workers!$B$2:$BD$55,43,FALSE),D580=7,VLOOKUP(H580,[1]Priv_Workers!$B$2:$BD$55,43,FALSE),D580=8,VLOOKUP(H580,[1]Priv_Workers!$B$2:$BD$55,44,FALSE),D580=9,VLOOKUP(H580,[1]Priv_Workers!$B$2:$BD$55,45,FALSE),D580=10,VLOOKUP(H580,[1]Priv_Workers!$B$2:$BD$55,46,FALSE),D580=11,VLOOKUP(H580,[1]Priv_Workers!$B$2:$BD$55,47,FALSE),D580=12,VLOOKUP(H580,[1]Priv_Workers!$B$2:$BD$55,48)),C580=2018,_xlfn.IFS(D580=1,VLOOKUP(H580,[1]Priv_Workers!$B$2:$BD$55,49,FALSE),D580=2,VLOOKUP(H580,[1]Priv_Workers!$B$2:$BD$55,50,FALSE),D580=3,VLOOKUP(H580,[1]Priv_Workers!$B$2:$BD$55,51,FALSE),D580=4,VLOOKUP(H580,[1]Priv_Workers!$B$2:$BD$55,52,FALSE),D580=5,VLOOKUP(H580,[1]Priv_Workers!$B$2:$BD$55,53,FALSE),D580=6,VLOOKUP(H580,[1]Priv_Workers!$B$2:$BD$55,54)))</f>
        <v>#N/A</v>
      </c>
      <c r="X580" s="3" t="e">
        <f t="shared" si="75"/>
        <v>#N/A</v>
      </c>
      <c r="Y580" s="2" t="e">
        <f>_xlfn.IFS(C580=2014, _xlfn.IFS(E580=1, VLOOKUP(H580, [1]Wage_Info!$B$2:$AH$55, 2, FALSE), E580=2, VLOOKUP(H580, [1]Wage_Info!$B$2:$AH$55, 3, FALSE), E580=3, VLOOKUP(H580, [1]Wage_Info!$B$2:$AH$55, 4, FALSE), E580=4, VLOOKUP(H580, [1]Wage_Info!$B$2:$AH$55, 5, FALSE)), C580=2015, _xlfn.IFS(E580=1, VLOOKUP(H580, [1]Wage_Info!$B$2:$AH$55, 6, FALSE), E580=2, VLOOKUP(H580, [1]Wage_Info!$B$2:$AH$55, 7, FALSE), E580=3, VLOOKUP(H580, [1]Wage_Info!$B$2:$AH$55, 8, FALSE), E580=4, VLOOKUP(H580, [1]Wage_Info!$B$2:$AH$55, 9, FALSE)), C580=2016, _xlfn.IFS(E580=1, VLOOKUP(H580, [1]Wage_Info!$B$2:$AH$55, 10, FALSE), E580=2, VLOOKUP(H580, [1]Wage_Info!$B$2:$AH$55, 11, FALSE), E580=3, VLOOKUP(H580, [1]Wage_Info!$B$2:$AH$55, 12, FALSE), E580=4, VLOOKUP(H580, [1]Wage_Info!$B$2:$AH$55, 13, FALSE)), C580=2017, _xlfn.IFS(E580=1, VLOOKUP(H580, [1]Wage_Info!$B$2:$AH$55, 14, FALSE), E580=2, VLOOKUP(H580, [1]Wage_Info!$B$2:$AH$55, 15, FALSE), E580=3, VLOOKUP(H580, [1]Wage_Info!$B$2:$AH$55, 16, FALSE), E580=4, VLOOKUP(H580, [1]Wage_Info!$B$2:$AH$55, 17, FALSE)), C580 = 2018, _xlfn.IFS(E580=1, VLOOKUP(H580, [1]Wage_Info!$B$2:$AH$55, 18, FALSE), E580=3, VLOOKUP(H580, [1]Wage_Info!$B$2:$AH$55, 19, FALSE)))</f>
        <v>#N/A</v>
      </c>
      <c r="Z580" s="2" t="e">
        <f>_xlfn.IFS(C580=2014, _xlfn.IFS(E580=1, VLOOKUP(H580, [1]Wage_Info!$B$2:$AL$55, 20, FALSE), E580=2, VLOOKUP(H580, [1]Wage_Info!$B$2:$AL$55, 21, FALSE), E580=3, VLOOKUP(H580, [1]Wage_Info!$B$2:$AL$55, 22, FALSE), E580=4, VLOOKUP(H580, [1]Wage_Info!$B$2:$AL$55, 23, FALSE)), C580=2015, _xlfn.IFS(E580=1, VLOOKUP(H580, [1]Wage_Info!$B$2:$AL$55, 24, FALSE), E580=2, VLOOKUP(H580, [1]Wage_Info!$B$2:$AL$55, 25, FALSE), E580=3, VLOOKUP(H580, [1]Wage_Info!$B$2:$AL$55, 26, FALSE), E580=4, VLOOKUP(H580, [1]Wage_Info!$B$2:$AL$55, 27, FALSE)), C580=2016, _xlfn.IFS(E580=1, VLOOKUP(H580, [1]Wage_Info!$B$2:$AL$55, 28, FALSE), E580=2, VLOOKUP(H580, [1]Wage_Info!$B$2:$AL$55, 29, FALSE), E580=3, VLOOKUP(H580, [1]Wage_Info!$B$2:$AL$55, 30, FALSE), E580=4, VLOOKUP(H580, [1]Wage_Info!$B$2:$AL$55, 31, FALSE)), C580=2017, _xlfn.IFS(E580=1, VLOOKUP(H580, [1]Wage_Info!$B$2:$AL$55, 32, FALSE), E580=2, VLOOKUP(H580, [1]Wage_Info!$B$2:$AL$55, 33, FALSE), E580=3, VLOOKUP(H580, [1]Wage_Info!$B$2:$AL$55, 34, FALSE), E580=4, VLOOKUP(H580, [1]Wage_Info!$B$2:$AL$55, 35, FALSE)), C580 = 2018, _xlfn.IFS(E580=1, VLOOKUP(H580, [1]Wage_Info!$B$2:$AL$55, 36, FALSE), E580=2, VLOOKUP(H580, [1]Wage_Info!$B$2:$AL$55, 37, FALSE)))</f>
        <v>#N/A</v>
      </c>
      <c r="AA580" s="4" t="e">
        <f t="shared" si="76"/>
        <v>#N/A</v>
      </c>
      <c r="AB580">
        <f>[1]Key!C580</f>
        <v>1</v>
      </c>
      <c r="AC580">
        <f t="shared" si="77"/>
        <v>0</v>
      </c>
      <c r="AD580">
        <f t="shared" si="78"/>
        <v>0</v>
      </c>
      <c r="AE580">
        <f t="shared" si="79"/>
        <v>0</v>
      </c>
      <c r="AF580">
        <f>[1]Key!D580</f>
        <v>0</v>
      </c>
    </row>
    <row r="581" spans="1:32" x14ac:dyDescent="0.3">
      <c r="A581">
        <v>580</v>
      </c>
      <c r="B581">
        <v>124</v>
      </c>
      <c r="C581">
        <v>2016</v>
      </c>
      <c r="D581">
        <v>10</v>
      </c>
      <c r="E581">
        <f t="shared" si="72"/>
        <v>4</v>
      </c>
      <c r="F581">
        <v>2018</v>
      </c>
      <c r="G581" t="s">
        <v>62</v>
      </c>
      <c r="H581" s="1">
        <f>VALUE(IF(G581="foreign",53,SUBSTITUTE(G581,G581,VLOOKUP(G581,[1]Key!$G$2:$H$55,2,))))</f>
        <v>53</v>
      </c>
      <c r="I581" t="s">
        <v>47</v>
      </c>
      <c r="J581">
        <f>VALUE(_xlfn.IFS(I581="foreign",53,I581="fictional",54, I581="unspecified", 55, NOT(OR(I581="foreign",I581="fictional")),SUBSTITUTE(I581,I581,VLOOKUP(I581,[1]Key!$G$2:$H$55,2,))))</f>
        <v>55</v>
      </c>
      <c r="K581">
        <f t="shared" si="73"/>
        <v>0</v>
      </c>
      <c r="L581">
        <f>VLOOKUP(H581, [1]Key!$H$2:$K$54, 2)</f>
        <v>0</v>
      </c>
      <c r="M581">
        <f>VLOOKUP(J581, [1]Key!$H$2:$K$54, 2)</f>
        <v>0</v>
      </c>
      <c r="N581">
        <f>VLOOKUP("*"&amp;G581&amp;"*",[1]Key!$N$2:$O$6,2,FALSE)</f>
        <v>0</v>
      </c>
      <c r="O581">
        <f>VLOOKUP("*"&amp;G581&amp;"*",[1]Key!$R$2:$S$11,2,FALSE)</f>
        <v>0</v>
      </c>
      <c r="P581">
        <v>1710</v>
      </c>
      <c r="Q581" s="2">
        <v>10000000</v>
      </c>
      <c r="R581" t="s">
        <v>144</v>
      </c>
      <c r="S581">
        <f>VLOOKUP(R581, [1]Key!$U$2:$V$31, 2, FALSE)</f>
        <v>30</v>
      </c>
      <c r="T581">
        <f t="shared" si="74"/>
        <v>1</v>
      </c>
      <c r="U581">
        <f>_xlfn.IFS(C581=2018, VLOOKUP(H581, '[1]State Pop'!$B$2:$G$55,6),C581=2017, VLOOKUP(H581, '[1]State Pop'!$B$2:$F$55,5),C581=2016, VLOOKUP(H581, '[1]State Pop'!$B$2:$F$55,4), C581=2015, VLOOKUP(H581, '[1]State Pop'!$B$2:$F$55,3), C581=2014, VLOOKUP(H581, '[1]State Pop'!$B$2:$F$55,2))</f>
        <v>0</v>
      </c>
      <c r="V581">
        <f>_xlfn.IFS(C581=2014,_xlfn.IFS(D581=1,VLOOKUP(H581,[1]Film_Workers!$B$2:$BD$55,2,FALSE),D581=2,VLOOKUP(H581,[1]Film_Workers!$B$2:$BD$55,3,FALSE),D581=3,VLOOKUP(H581,[1]Film_Workers!$B$2:$BD$55,4,FALSE),D581=4,VLOOKUP(H581,[1]Film_Workers!$B$2:$BD$55,5,FALSE),D581=5,VLOOKUP(H581,[1]Film_Workers!$B$2:$BD$55,6,FALSE),D581=6,VLOOKUP(H581,[1]Film_Workers!$B$2:$BD$55,7,FALSE),D581=7,VLOOKUP(H581,[1]Film_Workers!$B$2:$BD$55,8,FALSE),D581=8,VLOOKUP(H581,[1]Film_Workers!$B$2:$BD$55,9,FALSE),D581=9,VLOOKUP(H581,[1]Film_Workers!$B$2:$BD$55,10,FALSE),D581=10,VLOOKUP(H581,[1]Film_Workers!$B$2:$BD$55,11,FALSE),D581=11,VLOOKUP(H581,[1]Film_Workers!$B$2:$BD$55,12,FALSE),D581=12,VLOOKUP(H581,[1]Film_Workers!$B$2:$BD$55,13,FALSE)),C581=2015,_xlfn.IFS(D581=1,VLOOKUP(H581,[1]Film_Workers!$B$2:$BD$55,14,FALSE),D581=2,VLOOKUP(H581,[1]Film_Workers!$B$2:$BD$55,15,FALSE),D581=3,VLOOKUP(H581,[1]Film_Workers!$B$2:$BD$55,16,FALSE),D581=4,VLOOKUP(H581,[1]Film_Workers!$B$2:$BD$55,17,FALSE),D581=5,VLOOKUP(H581,[1]Film_Workers!$B$2:$BD$55,18,FALSE),D581=6,VLOOKUP(H581,[1]Film_Workers!$B$2:$BD$55,19,FALSE),D581=7,VLOOKUP(H581,[1]Film_Workers!$B$2:$BD$55,20,FALSE),D581=8,VLOOKUP(H581,[1]Film_Workers!$B$2:$BD$55,21,FALSE),D581=9,VLOOKUP(H581,[1]Film_Workers!$B$2:$BD$55,22,FALSE),D581=10,VLOOKUP(H581,[1]Film_Workers!$B$2:$BD$55,23,FALSE),D581=11,VLOOKUP(H581,[1]Film_Workers!$B$2:$BD$55,24,FALSE),D581=12,VLOOKUP(H581,[1]Film_Workers!$B$2:$BD$55,25,FALSE)),C581=2016,_xlfn.IFS(D581=1,VLOOKUP(H581,[1]Film_Workers!$B$2:$BD$55,26,FALSE),D581=2,VLOOKUP(H581,[1]Film_Workers!$B$2:$BD$55,27,FALSE),D581=3,VLOOKUP(H581,[1]Film_Workers!$B$2:$BD$55,28,FALSE),D581=4,VLOOKUP(H581,[1]Film_Workers!$B$2:$BD$55,29,FALSE),D581=5,VLOOKUP(H581,[1]Film_Workers!$B$2:$BD$55,30,FALSE),D581=6,VLOOKUP(H581,[1]Film_Workers!$B$2:$BD$55,31,FALSE),D581=7,VLOOKUP(H581,[1]Film_Workers!$B$2:$BD$55,32,FALSE),D581=8,VLOOKUP(H581,[1]Film_Workers!$B$2:$BD$55,33,FALSE),D581=9,VLOOKUP(H581,[1]Film_Workers!$B$2:$BD$55,34,FALSE),D581=10,VLOOKUP(H581,[1]Film_Workers!$B$2:$BD$55,35,FALSE),D581=11,VLOOKUP(H581,[1]Film_Workers!$B$2:$BD$55,36,FALSE),D581=12,VLOOKUP(H581,[1]Film_Workers!$B$2:$BD$55,37,FALSE)),C581=2017,_xlfn.IFS(D581=1,VLOOKUP(H581,[1]Film_Workers!$B$2:$BD$55,38,FALSE),D581=2,VLOOKUP(H581,[1]Film_Workers!$B$2:$BD$55,39,FALSE),D581=3,VLOOKUP(H581,[1]Film_Workers!$B$2:$BD$55,40,FALSE),D581=4,VLOOKUP(H581,[1]Film_Workers!$B$2:$BD$55,41,FALSE),D581=5,VLOOKUP(H581,[1]Film_Workers!$B$2:$BD$55,42,FALSE),D581=6,VLOOKUP(H581,[1]Film_Workers!$B$2:$BD$55,43,FALSE),D581=7,VLOOKUP(H581,[1]Film_Workers!$B$2:$BD$55,43,FALSE),D581=8,VLOOKUP(H581,[1]Film_Workers!$B$2:$BD$55,44,FALSE),D581=9,VLOOKUP(H581,[1]Film_Workers!$B$2:$BD$55,45,FALSE),D581=10,VLOOKUP(H581,[1]Film_Workers!$B$2:$BD$55,46,FALSE),D581=11,VLOOKUP(H581,[1]Film_Workers!$B$2:$BD$55,47,FALSE),D581=12,VLOOKUP(H581,[1]Film_Workers!$B$2:$BD$55,48)),C581=2018,_xlfn.IFS(D581=1,VLOOKUP(H581,[1]Film_Workers!$B$2:$BD$55,49,FALSE),D581=2,VLOOKUP(H581,[1]Film_Workers!$B$2:$BD$55,50,FALSE),D581=3,VLOOKUP(H581,[1]Film_Workers!$B$2:$BD$55,51,FALSE),D581=4,VLOOKUP(H581,[1]Film_Workers!$B$2:$BD$55,52,FALSE),D581=5,VLOOKUP(H581,[1]Film_Workers!$B$2:$BD$55,53,FALSE),D581=6,VLOOKUP(H581,[1]Film_Workers!$B$2:$BD$55,54)))</f>
        <v>0</v>
      </c>
      <c r="W581">
        <f>_xlfn.IFS(C581=2014,_xlfn.IFS(D581=1,VLOOKUP(H581,[1]Priv_Workers!$B$2:$BD$55,2,FALSE),D581=2,VLOOKUP(H581,[1]Priv_Workers!$B$2:$BD$55,3,FALSE),D581=3,VLOOKUP(H581,[1]Priv_Workers!$B$2:$BD$55,4,FALSE),D581=4,VLOOKUP(H581,[1]Priv_Workers!$B$2:$BD$55,5,FALSE),D581=5,VLOOKUP(H581,[1]Priv_Workers!$B$2:$BD$55,6,FALSE),D581=6,VLOOKUP(H581,[1]Priv_Workers!$B$2:$BD$55,7,FALSE),D581=7,VLOOKUP(H581,[1]Priv_Workers!$B$2:$BD$55,8,FALSE),D581=8,VLOOKUP(H581,[1]Priv_Workers!$B$2:$BD$55,9,FALSE),D581=9,VLOOKUP(H581,[1]Priv_Workers!$B$2:$BD$55,10,FALSE),D581=10,VLOOKUP(H581,[1]Priv_Workers!$B$2:$BD$55,11,FALSE),D581=11,VLOOKUP(H581,[1]Priv_Workers!$B$2:$BD$55,12,FALSE),D581=12,VLOOKUP(H581,[1]Priv_Workers!$B$2:$BD$55,13,FALSE)),C581=2015,_xlfn.IFS(D581=1,VLOOKUP(H581,[1]Priv_Workers!$B$2:$BD$55,14,FALSE),D581=2,VLOOKUP(H581,[1]Priv_Workers!$B$2:$BD$55,15,FALSE),D581=3,VLOOKUP(H581,[1]Priv_Workers!$B$2:$BD$55,16,FALSE),D581=4,VLOOKUP(H581,[1]Priv_Workers!$B$2:$BD$55,17,FALSE),D581=5,VLOOKUP(H581,[1]Priv_Workers!$B$2:$BD$55,18,FALSE),D581=6,VLOOKUP(H581,[1]Priv_Workers!$B$2:$BD$55,19,FALSE),D581=7,VLOOKUP(H581,[1]Priv_Workers!$B$2:$BD$55,20,FALSE),D581=8,VLOOKUP(H581,[1]Priv_Workers!$B$2:$BD$55,21,FALSE),D581=9,VLOOKUP(H581,[1]Priv_Workers!$B$2:$BD$55,22,FALSE),D581=10,VLOOKUP(H581,[1]Priv_Workers!$B$2:$BD$55,23,FALSE),D581=11,VLOOKUP(H581,[1]Priv_Workers!$B$2:$BD$55,24,FALSE),D581=12,VLOOKUP(H581,[1]Priv_Workers!$B$2:$BD$55,25,FALSE)),C581=2016,_xlfn.IFS(D581=1,VLOOKUP(H581,[1]Priv_Workers!$B$2:$BD$55,26,FALSE),D581=2,VLOOKUP(H581,[1]Priv_Workers!$B$2:$BD$55,27,FALSE),D581=3,VLOOKUP(H581,[1]Priv_Workers!$B$2:$BD$55,28,FALSE),D581=4,VLOOKUP(H581,[1]Priv_Workers!$B$2:$BD$55,29,FALSE),D581=5,VLOOKUP(H581,[1]Priv_Workers!$B$2:$BD$55,30,FALSE),D581=6,VLOOKUP(H581,[1]Priv_Workers!$B$2:$BD$55,31,FALSE),D581=7,VLOOKUP(H581,[1]Priv_Workers!$B$2:$BD$55,32,FALSE),D581=8,VLOOKUP(H581,[1]Priv_Workers!$B$2:$BD$55,33,FALSE),D581=9,VLOOKUP(H581,[1]Priv_Workers!$B$2:$BD$55,34,FALSE),D581=10,VLOOKUP(H581,[1]Priv_Workers!$B$2:$BD$55,35,FALSE),D581=11,VLOOKUP(H581,[1]Priv_Workers!$B$2:$BD$55,36,FALSE),D581=12,VLOOKUP(H581,[1]Priv_Workers!$B$2:$BD$55,37,FALSE)),C581=2017,_xlfn.IFS(D581=1,VLOOKUP(H581,[1]Priv_Workers!$B$2:$BD$55,38,FALSE),D581=2,VLOOKUP(H581,[1]Priv_Workers!$B$2:$BD$55,39,FALSE),D581=3,VLOOKUP(H581,[1]Priv_Workers!$B$2:$BD$55,40,FALSE),D581=4,VLOOKUP(H581,[1]Priv_Workers!$B$2:$BD$55,41,FALSE),D581=5,VLOOKUP(H581,[1]Priv_Workers!$B$2:$BD$55,42,FALSE),D581=6,VLOOKUP(H581,[1]Priv_Workers!$B$2:$BD$55,43,FALSE),D581=7,VLOOKUP(H581,[1]Priv_Workers!$B$2:$BD$55,43,FALSE),D581=8,VLOOKUP(H581,[1]Priv_Workers!$B$2:$BD$55,44,FALSE),D581=9,VLOOKUP(H581,[1]Priv_Workers!$B$2:$BD$55,45,FALSE),D581=10,VLOOKUP(H581,[1]Priv_Workers!$B$2:$BD$55,46,FALSE),D581=11,VLOOKUP(H581,[1]Priv_Workers!$B$2:$BD$55,47,FALSE),D581=12,VLOOKUP(H581,[1]Priv_Workers!$B$2:$BD$55,48)),C581=2018,_xlfn.IFS(D581=1,VLOOKUP(H581,[1]Priv_Workers!$B$2:$BD$55,49,FALSE),D581=2,VLOOKUP(H581,[1]Priv_Workers!$B$2:$BD$55,50,FALSE),D581=3,VLOOKUP(H581,[1]Priv_Workers!$B$2:$BD$55,51,FALSE),D581=4,VLOOKUP(H581,[1]Priv_Workers!$B$2:$BD$55,52,FALSE),D581=5,VLOOKUP(H581,[1]Priv_Workers!$B$2:$BD$55,53,FALSE),D581=6,VLOOKUP(H581,[1]Priv_Workers!$B$2:$BD$55,54)))</f>
        <v>0</v>
      </c>
      <c r="X581" s="3" t="e">
        <f t="shared" si="75"/>
        <v>#DIV/0!</v>
      </c>
      <c r="Y581" s="2">
        <f>_xlfn.IFS(C581=2014, _xlfn.IFS(E581=1, VLOOKUP(H581, [1]Wage_Info!$B$2:$AH$55, 2, FALSE), E581=2, VLOOKUP(H581, [1]Wage_Info!$B$2:$AH$55, 3, FALSE), E581=3, VLOOKUP(H581, [1]Wage_Info!$B$2:$AH$55, 4, FALSE), E581=4, VLOOKUP(H581, [1]Wage_Info!$B$2:$AH$55, 5, FALSE)), C581=2015, _xlfn.IFS(E581=1, VLOOKUP(H581, [1]Wage_Info!$B$2:$AH$55, 6, FALSE), E581=2, VLOOKUP(H581, [1]Wage_Info!$B$2:$AH$55, 7, FALSE), E581=3, VLOOKUP(H581, [1]Wage_Info!$B$2:$AH$55, 8, FALSE), E581=4, VLOOKUP(H581, [1]Wage_Info!$B$2:$AH$55, 9, FALSE)), C581=2016, _xlfn.IFS(E581=1, VLOOKUP(H581, [1]Wage_Info!$B$2:$AH$55, 10, FALSE), E581=2, VLOOKUP(H581, [1]Wage_Info!$B$2:$AH$55, 11, FALSE), E581=3, VLOOKUP(H581, [1]Wage_Info!$B$2:$AH$55, 12, FALSE), E581=4, VLOOKUP(H581, [1]Wage_Info!$B$2:$AH$55, 13, FALSE)), C581=2017, _xlfn.IFS(E581=1, VLOOKUP(H581, [1]Wage_Info!$B$2:$AH$55, 14, FALSE), E581=2, VLOOKUP(H581, [1]Wage_Info!$B$2:$AH$55, 15, FALSE), E581=3, VLOOKUP(H581, [1]Wage_Info!$B$2:$AH$55, 16, FALSE), E581=4, VLOOKUP(H581, [1]Wage_Info!$B$2:$AH$55, 17, FALSE)), C581 = 2018, _xlfn.IFS(E581=1, VLOOKUP(H581, [1]Wage_Info!$B$2:$AH$55, 18, FALSE), E581=3, VLOOKUP(H581, [1]Wage_Info!$B$2:$AH$55, 19, FALSE)))</f>
        <v>0</v>
      </c>
      <c r="Z581" s="2">
        <f>_xlfn.IFS(C581=2014, _xlfn.IFS(E581=1, VLOOKUP(H581, [1]Wage_Info!$B$2:$AL$55, 20, FALSE), E581=2, VLOOKUP(H581, [1]Wage_Info!$B$2:$AL$55, 21, FALSE), E581=3, VLOOKUP(H581, [1]Wage_Info!$B$2:$AL$55, 22, FALSE), E581=4, VLOOKUP(H581, [1]Wage_Info!$B$2:$AL$55, 23, FALSE)), C581=2015, _xlfn.IFS(E581=1, VLOOKUP(H581, [1]Wage_Info!$B$2:$AL$55, 24, FALSE), E581=2, VLOOKUP(H581, [1]Wage_Info!$B$2:$AL$55, 25, FALSE), E581=3, VLOOKUP(H581, [1]Wage_Info!$B$2:$AL$55, 26, FALSE), E581=4, VLOOKUP(H581, [1]Wage_Info!$B$2:$AL$55, 27, FALSE)), C581=2016, _xlfn.IFS(E581=1, VLOOKUP(H581, [1]Wage_Info!$B$2:$AL$55, 28, FALSE), E581=2, VLOOKUP(H581, [1]Wage_Info!$B$2:$AL$55, 29, FALSE), E581=3, VLOOKUP(H581, [1]Wage_Info!$B$2:$AL$55, 30, FALSE), E581=4, VLOOKUP(H581, [1]Wage_Info!$B$2:$AL$55, 31, FALSE)), C581=2017, _xlfn.IFS(E581=1, VLOOKUP(H581, [1]Wage_Info!$B$2:$AL$55, 32, FALSE), E581=2, VLOOKUP(H581, [1]Wage_Info!$B$2:$AL$55, 33, FALSE), E581=3, VLOOKUP(H581, [1]Wage_Info!$B$2:$AL$55, 34, FALSE), E581=4, VLOOKUP(H581, [1]Wage_Info!$B$2:$AL$55, 35, FALSE)), C581 = 2018, _xlfn.IFS(E581=1, VLOOKUP(H581, [1]Wage_Info!$B$2:$AL$55, 36, FALSE), E581=2, VLOOKUP(H581, [1]Wage_Info!$B$2:$AL$55, 37, FALSE)))</f>
        <v>0</v>
      </c>
      <c r="AA581" s="4" t="e">
        <f t="shared" si="76"/>
        <v>#DIV/0!</v>
      </c>
      <c r="AB581">
        <f>[1]Key!C581</f>
        <v>1</v>
      </c>
      <c r="AC581">
        <f t="shared" si="77"/>
        <v>0</v>
      </c>
      <c r="AD581">
        <f t="shared" si="78"/>
        <v>0</v>
      </c>
      <c r="AE581">
        <f t="shared" si="79"/>
        <v>0</v>
      </c>
      <c r="AF581">
        <f>[1]Key!D581</f>
        <v>0</v>
      </c>
    </row>
    <row r="582" spans="1:32" x14ac:dyDescent="0.3">
      <c r="A582">
        <v>581</v>
      </c>
      <c r="B582">
        <v>125</v>
      </c>
      <c r="C582">
        <v>2016</v>
      </c>
      <c r="D582">
        <v>6</v>
      </c>
      <c r="E582">
        <f t="shared" si="72"/>
        <v>2</v>
      </c>
      <c r="F582">
        <v>2018</v>
      </c>
      <c r="G582" t="s">
        <v>62</v>
      </c>
      <c r="H582" s="1">
        <f>VALUE(IF(G582="foreign",53,SUBSTITUTE(G582,G582,VLOOKUP(G582,[1]Key!$G$2:$H$55,2,))))</f>
        <v>53</v>
      </c>
      <c r="I582" t="s">
        <v>155</v>
      </c>
      <c r="J582">
        <f>VALUE(_xlfn.IFS(I582="foreign",53,I582="fictional",54, I582="unspecified", 55, NOT(OR(I582="foreign",I582="fictional")),SUBSTITUTE(I582,I582,VLOOKUP(I582,[1]Key!$G$2:$H$55,2,))))</f>
        <v>16</v>
      </c>
      <c r="K582">
        <f t="shared" si="73"/>
        <v>0</v>
      </c>
      <c r="L582">
        <f>VLOOKUP(H582, [1]Key!$H$2:$K$54, 2)</f>
        <v>0</v>
      </c>
      <c r="M582">
        <f>VLOOKUP(J582, [1]Key!$H$2:$K$54, 2)</f>
        <v>0</v>
      </c>
      <c r="N582">
        <f>VLOOKUP("*"&amp;G582&amp;"*",[1]Key!$N$2:$O$6,2,FALSE)</f>
        <v>0</v>
      </c>
      <c r="O582">
        <f>VLOOKUP("*"&amp;G582&amp;"*",[1]Key!$R$2:$S$11,2,FALSE)</f>
        <v>0</v>
      </c>
      <c r="P582">
        <v>1707</v>
      </c>
      <c r="Q582" s="2"/>
      <c r="R582" t="s">
        <v>150</v>
      </c>
      <c r="S582">
        <f>VLOOKUP(R582, [1]Key!$U$2:$V$37, 2, FALSE)</f>
        <v>34</v>
      </c>
      <c r="T582">
        <f t="shared" si="74"/>
        <v>1</v>
      </c>
      <c r="U582">
        <f>_xlfn.IFS(C582=2018, VLOOKUP(H582, '[1]State Pop'!$B$2:$G$55,6),C582=2017, VLOOKUP(H582, '[1]State Pop'!$B$2:$F$55,5),C582=2016, VLOOKUP(H582, '[1]State Pop'!$B$2:$F$55,4), C582=2015, VLOOKUP(H582, '[1]State Pop'!$B$2:$F$55,3), C582=2014, VLOOKUP(H582, '[1]State Pop'!$B$2:$F$55,2))</f>
        <v>0</v>
      </c>
      <c r="V582">
        <f>_xlfn.IFS(C582=2014,_xlfn.IFS(D582=1,VLOOKUP(H582,[1]Film_Workers!$B$2:$BD$55,2,FALSE),D582=2,VLOOKUP(H582,[1]Film_Workers!$B$2:$BD$55,3,FALSE),D582=3,VLOOKUP(H582,[1]Film_Workers!$B$2:$BD$55,4,FALSE),D582=4,VLOOKUP(H582,[1]Film_Workers!$B$2:$BD$55,5,FALSE),D582=5,VLOOKUP(H582,[1]Film_Workers!$B$2:$BD$55,6,FALSE),D582=6,VLOOKUP(H582,[1]Film_Workers!$B$2:$BD$55,7,FALSE),D582=7,VLOOKUP(H582,[1]Film_Workers!$B$2:$BD$55,8,FALSE),D582=8,VLOOKUP(H582,[1]Film_Workers!$B$2:$BD$55,9,FALSE),D582=9,VLOOKUP(H582,[1]Film_Workers!$B$2:$BD$55,10,FALSE),D582=10,VLOOKUP(H582,[1]Film_Workers!$B$2:$BD$55,11,FALSE),D582=11,VLOOKUP(H582,[1]Film_Workers!$B$2:$BD$55,12,FALSE),D582=12,VLOOKUP(H582,[1]Film_Workers!$B$2:$BD$55,13,FALSE)),C582=2015,_xlfn.IFS(D582=1,VLOOKUP(H582,[1]Film_Workers!$B$2:$BD$55,14,FALSE),D582=2,VLOOKUP(H582,[1]Film_Workers!$B$2:$BD$55,15,FALSE),D582=3,VLOOKUP(H582,[1]Film_Workers!$B$2:$BD$55,16,FALSE),D582=4,VLOOKUP(H582,[1]Film_Workers!$B$2:$BD$55,17,FALSE),D582=5,VLOOKUP(H582,[1]Film_Workers!$B$2:$BD$55,18,FALSE),D582=6,VLOOKUP(H582,[1]Film_Workers!$B$2:$BD$55,19,FALSE),D582=7,VLOOKUP(H582,[1]Film_Workers!$B$2:$BD$55,20,FALSE),D582=8,VLOOKUP(H582,[1]Film_Workers!$B$2:$BD$55,21,FALSE),D582=9,VLOOKUP(H582,[1]Film_Workers!$B$2:$BD$55,22,FALSE),D582=10,VLOOKUP(H582,[1]Film_Workers!$B$2:$BD$55,23,FALSE),D582=11,VLOOKUP(H582,[1]Film_Workers!$B$2:$BD$55,24,FALSE),D582=12,VLOOKUP(H582,[1]Film_Workers!$B$2:$BD$55,25,FALSE)),C582=2016,_xlfn.IFS(D582=1,VLOOKUP(H582,[1]Film_Workers!$B$2:$BD$55,26,FALSE),D582=2,VLOOKUP(H582,[1]Film_Workers!$B$2:$BD$55,27,FALSE),D582=3,VLOOKUP(H582,[1]Film_Workers!$B$2:$BD$55,28,FALSE),D582=4,VLOOKUP(H582,[1]Film_Workers!$B$2:$BD$55,29,FALSE),D582=5,VLOOKUP(H582,[1]Film_Workers!$B$2:$BD$55,30,FALSE),D582=6,VLOOKUP(H582,[1]Film_Workers!$B$2:$BD$55,31,FALSE),D582=7,VLOOKUP(H582,[1]Film_Workers!$B$2:$BD$55,32,FALSE),D582=8,VLOOKUP(H582,[1]Film_Workers!$B$2:$BD$55,33,FALSE),D582=9,VLOOKUP(H582,[1]Film_Workers!$B$2:$BD$55,34,FALSE),D582=10,VLOOKUP(H582,[1]Film_Workers!$B$2:$BD$55,35,FALSE),D582=11,VLOOKUP(H582,[1]Film_Workers!$B$2:$BD$55,36,FALSE),D582=12,VLOOKUP(H582,[1]Film_Workers!$B$2:$BD$55,37,FALSE)),C582=2017,_xlfn.IFS(D582=1,VLOOKUP(H582,[1]Film_Workers!$B$2:$BD$55,38,FALSE),D582=2,VLOOKUP(H582,[1]Film_Workers!$B$2:$BD$55,39,FALSE),D582=3,VLOOKUP(H582,[1]Film_Workers!$B$2:$BD$55,40,FALSE),D582=4,VLOOKUP(H582,[1]Film_Workers!$B$2:$BD$55,41,FALSE),D582=5,VLOOKUP(H582,[1]Film_Workers!$B$2:$BD$55,42,FALSE),D582=6,VLOOKUP(H582,[1]Film_Workers!$B$2:$BD$55,43,FALSE),D582=7,VLOOKUP(H582,[1]Film_Workers!$B$2:$BD$55,43,FALSE),D582=8,VLOOKUP(H582,[1]Film_Workers!$B$2:$BD$55,44,FALSE),D582=9,VLOOKUP(H582,[1]Film_Workers!$B$2:$BD$55,45,FALSE),D582=10,VLOOKUP(H582,[1]Film_Workers!$B$2:$BD$55,46,FALSE),D582=11,VLOOKUP(H582,[1]Film_Workers!$B$2:$BD$55,47,FALSE),D582=12,VLOOKUP(H582,[1]Film_Workers!$B$2:$BD$55,48)),C582=2018,_xlfn.IFS(D582=1,VLOOKUP(H582,[1]Film_Workers!$B$2:$BD$55,49,FALSE),D582=2,VLOOKUP(H582,[1]Film_Workers!$B$2:$BD$55,50,FALSE),D582=3,VLOOKUP(H582,[1]Film_Workers!$B$2:$BD$55,51,FALSE),D582=4,VLOOKUP(H582,[1]Film_Workers!$B$2:$BD$55,52,FALSE),D582=5,VLOOKUP(H582,[1]Film_Workers!$B$2:$BD$55,53,FALSE),D582=6,VLOOKUP(H582,[1]Film_Workers!$B$2:$BD$55,54)))</f>
        <v>0</v>
      </c>
      <c r="W582">
        <f>_xlfn.IFS(C582=2014,_xlfn.IFS(D582=1,VLOOKUP(H582,[1]Priv_Workers!$B$2:$BD$55,2,FALSE),D582=2,VLOOKUP(H582,[1]Priv_Workers!$B$2:$BD$55,3,FALSE),D582=3,VLOOKUP(H582,[1]Priv_Workers!$B$2:$BD$55,4,FALSE),D582=4,VLOOKUP(H582,[1]Priv_Workers!$B$2:$BD$55,5,FALSE),D582=5,VLOOKUP(H582,[1]Priv_Workers!$B$2:$BD$55,6,FALSE),D582=6,VLOOKUP(H582,[1]Priv_Workers!$B$2:$BD$55,7,FALSE),D582=7,VLOOKUP(H582,[1]Priv_Workers!$B$2:$BD$55,8,FALSE),D582=8,VLOOKUP(H582,[1]Priv_Workers!$B$2:$BD$55,9,FALSE),D582=9,VLOOKUP(H582,[1]Priv_Workers!$B$2:$BD$55,10,FALSE),D582=10,VLOOKUP(H582,[1]Priv_Workers!$B$2:$BD$55,11,FALSE),D582=11,VLOOKUP(H582,[1]Priv_Workers!$B$2:$BD$55,12,FALSE),D582=12,VLOOKUP(H582,[1]Priv_Workers!$B$2:$BD$55,13,FALSE)),C582=2015,_xlfn.IFS(D582=1,VLOOKUP(H582,[1]Priv_Workers!$B$2:$BD$55,14,FALSE),D582=2,VLOOKUP(H582,[1]Priv_Workers!$B$2:$BD$55,15,FALSE),D582=3,VLOOKUP(H582,[1]Priv_Workers!$B$2:$BD$55,16,FALSE),D582=4,VLOOKUP(H582,[1]Priv_Workers!$B$2:$BD$55,17,FALSE),D582=5,VLOOKUP(H582,[1]Priv_Workers!$B$2:$BD$55,18,FALSE),D582=6,VLOOKUP(H582,[1]Priv_Workers!$B$2:$BD$55,19,FALSE),D582=7,VLOOKUP(H582,[1]Priv_Workers!$B$2:$BD$55,20,FALSE),D582=8,VLOOKUP(H582,[1]Priv_Workers!$B$2:$BD$55,21,FALSE),D582=9,VLOOKUP(H582,[1]Priv_Workers!$B$2:$BD$55,22,FALSE),D582=10,VLOOKUP(H582,[1]Priv_Workers!$B$2:$BD$55,23,FALSE),D582=11,VLOOKUP(H582,[1]Priv_Workers!$B$2:$BD$55,24,FALSE),D582=12,VLOOKUP(H582,[1]Priv_Workers!$B$2:$BD$55,25,FALSE)),C582=2016,_xlfn.IFS(D582=1,VLOOKUP(H582,[1]Priv_Workers!$B$2:$BD$55,26,FALSE),D582=2,VLOOKUP(H582,[1]Priv_Workers!$B$2:$BD$55,27,FALSE),D582=3,VLOOKUP(H582,[1]Priv_Workers!$B$2:$BD$55,28,FALSE),D582=4,VLOOKUP(H582,[1]Priv_Workers!$B$2:$BD$55,29,FALSE),D582=5,VLOOKUP(H582,[1]Priv_Workers!$B$2:$BD$55,30,FALSE),D582=6,VLOOKUP(H582,[1]Priv_Workers!$B$2:$BD$55,31,FALSE),D582=7,VLOOKUP(H582,[1]Priv_Workers!$B$2:$BD$55,32,FALSE),D582=8,VLOOKUP(H582,[1]Priv_Workers!$B$2:$BD$55,33,FALSE),D582=9,VLOOKUP(H582,[1]Priv_Workers!$B$2:$BD$55,34,FALSE),D582=10,VLOOKUP(H582,[1]Priv_Workers!$B$2:$BD$55,35,FALSE),D582=11,VLOOKUP(H582,[1]Priv_Workers!$B$2:$BD$55,36,FALSE),D582=12,VLOOKUP(H582,[1]Priv_Workers!$B$2:$BD$55,37,FALSE)),C582=2017,_xlfn.IFS(D582=1,VLOOKUP(H582,[1]Priv_Workers!$B$2:$BD$55,38,FALSE),D582=2,VLOOKUP(H582,[1]Priv_Workers!$B$2:$BD$55,39,FALSE),D582=3,VLOOKUP(H582,[1]Priv_Workers!$B$2:$BD$55,40,FALSE),D582=4,VLOOKUP(H582,[1]Priv_Workers!$B$2:$BD$55,41,FALSE),D582=5,VLOOKUP(H582,[1]Priv_Workers!$B$2:$BD$55,42,FALSE),D582=6,VLOOKUP(H582,[1]Priv_Workers!$B$2:$BD$55,43,FALSE),D582=7,VLOOKUP(H582,[1]Priv_Workers!$B$2:$BD$55,43,FALSE),D582=8,VLOOKUP(H582,[1]Priv_Workers!$B$2:$BD$55,44,FALSE),D582=9,VLOOKUP(H582,[1]Priv_Workers!$B$2:$BD$55,45,FALSE),D582=10,VLOOKUP(H582,[1]Priv_Workers!$B$2:$BD$55,46,FALSE),D582=11,VLOOKUP(H582,[1]Priv_Workers!$B$2:$BD$55,47,FALSE),D582=12,VLOOKUP(H582,[1]Priv_Workers!$B$2:$BD$55,48)),C582=2018,_xlfn.IFS(D582=1,VLOOKUP(H582,[1]Priv_Workers!$B$2:$BD$55,49,FALSE),D582=2,VLOOKUP(H582,[1]Priv_Workers!$B$2:$BD$55,50,FALSE),D582=3,VLOOKUP(H582,[1]Priv_Workers!$B$2:$BD$55,51,FALSE),D582=4,VLOOKUP(H582,[1]Priv_Workers!$B$2:$BD$55,52,FALSE),D582=5,VLOOKUP(H582,[1]Priv_Workers!$B$2:$BD$55,53,FALSE),D582=6,VLOOKUP(H582,[1]Priv_Workers!$B$2:$BD$55,54)))</f>
        <v>0</v>
      </c>
      <c r="X582" s="3" t="e">
        <f t="shared" si="75"/>
        <v>#DIV/0!</v>
      </c>
      <c r="Y582" s="2">
        <f>_xlfn.IFS(C582=2014, _xlfn.IFS(E582=1, VLOOKUP(H582, [1]Wage_Info!$B$2:$AH$55, 2, FALSE), E582=2, VLOOKUP(H582, [1]Wage_Info!$B$2:$AH$55, 3, FALSE), E582=3, VLOOKUP(H582, [1]Wage_Info!$B$2:$AH$55, 4, FALSE), E582=4, VLOOKUP(H582, [1]Wage_Info!$B$2:$AH$55, 5, FALSE)), C582=2015, _xlfn.IFS(E582=1, VLOOKUP(H582, [1]Wage_Info!$B$2:$AH$55, 6, FALSE), E582=2, VLOOKUP(H582, [1]Wage_Info!$B$2:$AH$55, 7, FALSE), E582=3, VLOOKUP(H582, [1]Wage_Info!$B$2:$AH$55, 8, FALSE), E582=4, VLOOKUP(H582, [1]Wage_Info!$B$2:$AH$55, 9, FALSE)), C582=2016, _xlfn.IFS(E582=1, VLOOKUP(H582, [1]Wage_Info!$B$2:$AH$55, 10, FALSE), E582=2, VLOOKUP(H582, [1]Wage_Info!$B$2:$AH$55, 11, FALSE), E582=3, VLOOKUP(H582, [1]Wage_Info!$B$2:$AH$55, 12, FALSE), E582=4, VLOOKUP(H582, [1]Wage_Info!$B$2:$AH$55, 13, FALSE)), C582=2017, _xlfn.IFS(E582=1, VLOOKUP(H582, [1]Wage_Info!$B$2:$AH$55, 14, FALSE), E582=2, VLOOKUP(H582, [1]Wage_Info!$B$2:$AH$55, 15, FALSE), E582=3, VLOOKUP(H582, [1]Wage_Info!$B$2:$AH$55, 16, FALSE), E582=4, VLOOKUP(H582, [1]Wage_Info!$B$2:$AH$55, 17, FALSE)), C582 = 2018, _xlfn.IFS(E582=1, VLOOKUP(H582, [1]Wage_Info!$B$2:$AH$55, 18, FALSE), E582=3, VLOOKUP(H582, [1]Wage_Info!$B$2:$AH$55, 19, FALSE)))</f>
        <v>0</v>
      </c>
      <c r="Z582" s="2">
        <f>_xlfn.IFS(C582=2014, _xlfn.IFS(E582=1, VLOOKUP(H582, [1]Wage_Info!$B$2:$AL$55, 20, FALSE), E582=2, VLOOKUP(H582, [1]Wage_Info!$B$2:$AL$55, 21, FALSE), E582=3, VLOOKUP(H582, [1]Wage_Info!$B$2:$AL$55, 22, FALSE), E582=4, VLOOKUP(H582, [1]Wage_Info!$B$2:$AL$55, 23, FALSE)), C582=2015, _xlfn.IFS(E582=1, VLOOKUP(H582, [1]Wage_Info!$B$2:$AL$55, 24, FALSE), E582=2, VLOOKUP(H582, [1]Wage_Info!$B$2:$AL$55, 25, FALSE), E582=3, VLOOKUP(H582, [1]Wage_Info!$B$2:$AL$55, 26, FALSE), E582=4, VLOOKUP(H582, [1]Wage_Info!$B$2:$AL$55, 27, FALSE)), C582=2016, _xlfn.IFS(E582=1, VLOOKUP(H582, [1]Wage_Info!$B$2:$AL$55, 28, FALSE), E582=2, VLOOKUP(H582, [1]Wage_Info!$B$2:$AL$55, 29, FALSE), E582=3, VLOOKUP(H582, [1]Wage_Info!$B$2:$AL$55, 30, FALSE), E582=4, VLOOKUP(H582, [1]Wage_Info!$B$2:$AL$55, 31, FALSE)), C582=2017, _xlfn.IFS(E582=1, VLOOKUP(H582, [1]Wage_Info!$B$2:$AL$55, 32, FALSE), E582=2, VLOOKUP(H582, [1]Wage_Info!$B$2:$AL$55, 33, FALSE), E582=3, VLOOKUP(H582, [1]Wage_Info!$B$2:$AL$55, 34, FALSE), E582=4, VLOOKUP(H582, [1]Wage_Info!$B$2:$AL$55, 35, FALSE)), C582 = 2018, _xlfn.IFS(E582=1, VLOOKUP(H582, [1]Wage_Info!$B$2:$AL$55, 36, FALSE), E582=2, VLOOKUP(H582, [1]Wage_Info!$B$2:$AL$55, 37, FALSE)))</f>
        <v>0</v>
      </c>
      <c r="AA582" s="4" t="e">
        <f t="shared" si="76"/>
        <v>#DIV/0!</v>
      </c>
      <c r="AB582">
        <f>[1]Key!C582</f>
        <v>1</v>
      </c>
      <c r="AC582">
        <f t="shared" si="77"/>
        <v>0</v>
      </c>
      <c r="AD582">
        <f t="shared" si="78"/>
        <v>0</v>
      </c>
      <c r="AE582">
        <f t="shared" si="79"/>
        <v>0</v>
      </c>
      <c r="AF582">
        <f>[1]Key!D582</f>
        <v>0</v>
      </c>
    </row>
    <row r="583" spans="1:32" x14ac:dyDescent="0.3">
      <c r="A583">
        <v>582</v>
      </c>
      <c r="B583">
        <v>126</v>
      </c>
      <c r="C583">
        <v>2017</v>
      </c>
      <c r="D583">
        <v>12</v>
      </c>
      <c r="E583">
        <f t="shared" si="72"/>
        <v>4</v>
      </c>
      <c r="F583">
        <v>2018</v>
      </c>
      <c r="G583" t="s">
        <v>120</v>
      </c>
      <c r="H583" s="1">
        <f>VALUE(IF(G583="foreign",53,SUBSTITUTE(G583,G583,VLOOKUP(G583,[1]Key!$G$2:$H$55,2,))))</f>
        <v>4</v>
      </c>
      <c r="I583" t="s">
        <v>120</v>
      </c>
      <c r="J583">
        <f>VALUE(_xlfn.IFS(I583="foreign",53,I583="fictional",54, I583="unspecified", 55, NOT(OR(I583="foreign",I583="fictional")),SUBSTITUTE(I583,I583,VLOOKUP(I583,[1]Key!$G$2:$H$55,2,))))</f>
        <v>4</v>
      </c>
      <c r="K583">
        <f t="shared" si="73"/>
        <v>1</v>
      </c>
      <c r="L583">
        <f>VLOOKUP(H583, [1]Key!$H$2:$K$54, 2)</f>
        <v>2</v>
      </c>
      <c r="M583">
        <f>VLOOKUP(J583, [1]Key!$H$2:$K$54, 2)</f>
        <v>2</v>
      </c>
      <c r="N583">
        <f>VLOOKUP("*"&amp;G583&amp;"*",[1]Key!$N$2:$O$6,2,FALSE)</f>
        <v>3</v>
      </c>
      <c r="O583">
        <f>VLOOKUP("*"&amp;G583&amp;"*",[1]Key!$R$2:$S$11,2,FALSE)</f>
        <v>9</v>
      </c>
      <c r="P583">
        <v>1693</v>
      </c>
      <c r="Q583" s="2"/>
      <c r="R583" t="s">
        <v>81</v>
      </c>
      <c r="S583">
        <f>VLOOKUP(R583, [1]Key!$U$2:$V$37, 2, FALSE)</f>
        <v>12</v>
      </c>
      <c r="T583">
        <f t="shared" si="74"/>
        <v>1</v>
      </c>
      <c r="U583">
        <f>_xlfn.IFS(C583=2018, VLOOKUP(H583, '[1]State Pop'!$B$2:$G$55,6),C583=2017, VLOOKUP(H583, '[1]State Pop'!$B$2:$F$55,5),C583=2016, VLOOKUP(H583, '[1]State Pop'!$B$2:$F$55,4), C583=2015, VLOOKUP(H583, '[1]State Pop'!$B$2:$F$55,3), C583=2014, VLOOKUP(H583, '[1]State Pop'!$B$2:$F$55,2))</f>
        <v>3004279</v>
      </c>
      <c r="V583">
        <f>_xlfn.IFS(C583=2014,_xlfn.IFS(D583=1,VLOOKUP(H583,[1]Film_Workers!$B$2:$BD$55,2,FALSE),D583=2,VLOOKUP(H583,[1]Film_Workers!$B$2:$BD$55,3,FALSE),D583=3,VLOOKUP(H583,[1]Film_Workers!$B$2:$BD$55,4,FALSE),D583=4,VLOOKUP(H583,[1]Film_Workers!$B$2:$BD$55,5,FALSE),D583=5,VLOOKUP(H583,[1]Film_Workers!$B$2:$BD$55,6,FALSE),D583=6,VLOOKUP(H583,[1]Film_Workers!$B$2:$BD$55,7,FALSE),D583=7,VLOOKUP(H583,[1]Film_Workers!$B$2:$BD$55,8,FALSE),D583=8,VLOOKUP(H583,[1]Film_Workers!$B$2:$BD$55,9,FALSE),D583=9,VLOOKUP(H583,[1]Film_Workers!$B$2:$BD$55,10,FALSE),D583=10,VLOOKUP(H583,[1]Film_Workers!$B$2:$BD$55,11,FALSE),D583=11,VLOOKUP(H583,[1]Film_Workers!$B$2:$BD$55,12,FALSE),D583=12,VLOOKUP(H583,[1]Film_Workers!$B$2:$BD$55,13,FALSE)),C583=2015,_xlfn.IFS(D583=1,VLOOKUP(H583,[1]Film_Workers!$B$2:$BD$55,14,FALSE),D583=2,VLOOKUP(H583,[1]Film_Workers!$B$2:$BD$55,15,FALSE),D583=3,VLOOKUP(H583,[1]Film_Workers!$B$2:$BD$55,16,FALSE),D583=4,VLOOKUP(H583,[1]Film_Workers!$B$2:$BD$55,17,FALSE),D583=5,VLOOKUP(H583,[1]Film_Workers!$B$2:$BD$55,18,FALSE),D583=6,VLOOKUP(H583,[1]Film_Workers!$B$2:$BD$55,19,FALSE),D583=7,VLOOKUP(H583,[1]Film_Workers!$B$2:$BD$55,20,FALSE),D583=8,VLOOKUP(H583,[1]Film_Workers!$B$2:$BD$55,21,FALSE),D583=9,VLOOKUP(H583,[1]Film_Workers!$B$2:$BD$55,22,FALSE),D583=10,VLOOKUP(H583,[1]Film_Workers!$B$2:$BD$55,23,FALSE),D583=11,VLOOKUP(H583,[1]Film_Workers!$B$2:$BD$55,24,FALSE),D583=12,VLOOKUP(H583,[1]Film_Workers!$B$2:$BD$55,25,FALSE)),C583=2016,_xlfn.IFS(D583=1,VLOOKUP(H583,[1]Film_Workers!$B$2:$BD$55,26,FALSE),D583=2,VLOOKUP(H583,[1]Film_Workers!$B$2:$BD$55,27,FALSE),D583=3,VLOOKUP(H583,[1]Film_Workers!$B$2:$BD$55,28,FALSE),D583=4,VLOOKUP(H583,[1]Film_Workers!$B$2:$BD$55,29,FALSE),D583=5,VLOOKUP(H583,[1]Film_Workers!$B$2:$BD$55,30,FALSE),D583=6,VLOOKUP(H583,[1]Film_Workers!$B$2:$BD$55,31,FALSE),D583=7,VLOOKUP(H583,[1]Film_Workers!$B$2:$BD$55,32,FALSE),D583=8,VLOOKUP(H583,[1]Film_Workers!$B$2:$BD$55,33,FALSE),D583=9,VLOOKUP(H583,[1]Film_Workers!$B$2:$BD$55,34,FALSE),D583=10,VLOOKUP(H583,[1]Film_Workers!$B$2:$BD$55,35,FALSE),D583=11,VLOOKUP(H583,[1]Film_Workers!$B$2:$BD$55,36,FALSE),D583=12,VLOOKUP(H583,[1]Film_Workers!$B$2:$BD$55,37,FALSE)),C583=2017,_xlfn.IFS(D583=1,VLOOKUP(H583,[1]Film_Workers!$B$2:$BD$55,38,FALSE),D583=2,VLOOKUP(H583,[1]Film_Workers!$B$2:$BD$55,39,FALSE),D583=3,VLOOKUP(H583,[1]Film_Workers!$B$2:$BD$55,40,FALSE),D583=4,VLOOKUP(H583,[1]Film_Workers!$B$2:$BD$55,41,FALSE),D583=5,VLOOKUP(H583,[1]Film_Workers!$B$2:$BD$55,42,FALSE),D583=6,VLOOKUP(H583,[1]Film_Workers!$B$2:$BD$55,43,FALSE),D583=7,VLOOKUP(H583,[1]Film_Workers!$B$2:$BD$55,43,FALSE),D583=8,VLOOKUP(H583,[1]Film_Workers!$B$2:$BD$55,44,FALSE),D583=9,VLOOKUP(H583,[1]Film_Workers!$B$2:$BD$55,45,FALSE),D583=10,VLOOKUP(H583,[1]Film_Workers!$B$2:$BD$55,46,FALSE),D583=11,VLOOKUP(H583,[1]Film_Workers!$B$2:$BD$55,47,FALSE),D583=12,VLOOKUP(H583,[1]Film_Workers!$B$2:$BD$55,48)),C583=2018,_xlfn.IFS(D583=1,VLOOKUP(H583,[1]Film_Workers!$B$2:$BD$55,49,FALSE),D583=2,VLOOKUP(H583,[1]Film_Workers!$B$2:$BD$55,50,FALSE),D583=3,VLOOKUP(H583,[1]Film_Workers!$B$2:$BD$55,51,FALSE),D583=4,VLOOKUP(H583,[1]Film_Workers!$B$2:$BD$55,52,FALSE),D583=5,VLOOKUP(H583,[1]Film_Workers!$B$2:$BD$55,53,FALSE),D583=6,VLOOKUP(H583,[1]Film_Workers!$B$2:$BD$55,54)))</f>
        <v>375</v>
      </c>
      <c r="W583">
        <f>_xlfn.IFS(C583=2014,_xlfn.IFS(D583=1,VLOOKUP(H583,[1]Priv_Workers!$B$2:$BD$55,2,FALSE),D583=2,VLOOKUP(H583,[1]Priv_Workers!$B$2:$BD$55,3,FALSE),D583=3,VLOOKUP(H583,[1]Priv_Workers!$B$2:$BD$55,4,FALSE),D583=4,VLOOKUP(H583,[1]Priv_Workers!$B$2:$BD$55,5,FALSE),D583=5,VLOOKUP(H583,[1]Priv_Workers!$B$2:$BD$55,6,FALSE),D583=6,VLOOKUP(H583,[1]Priv_Workers!$B$2:$BD$55,7,FALSE),D583=7,VLOOKUP(H583,[1]Priv_Workers!$B$2:$BD$55,8,FALSE),D583=8,VLOOKUP(H583,[1]Priv_Workers!$B$2:$BD$55,9,FALSE),D583=9,VLOOKUP(H583,[1]Priv_Workers!$B$2:$BD$55,10,FALSE),D583=10,VLOOKUP(H583,[1]Priv_Workers!$B$2:$BD$55,11,FALSE),D583=11,VLOOKUP(H583,[1]Priv_Workers!$B$2:$BD$55,12,FALSE),D583=12,VLOOKUP(H583,[1]Priv_Workers!$B$2:$BD$55,13,FALSE)),C583=2015,_xlfn.IFS(D583=1,VLOOKUP(H583,[1]Priv_Workers!$B$2:$BD$55,14,FALSE),D583=2,VLOOKUP(H583,[1]Priv_Workers!$B$2:$BD$55,15,FALSE),D583=3,VLOOKUP(H583,[1]Priv_Workers!$B$2:$BD$55,16,FALSE),D583=4,VLOOKUP(H583,[1]Priv_Workers!$B$2:$BD$55,17,FALSE),D583=5,VLOOKUP(H583,[1]Priv_Workers!$B$2:$BD$55,18,FALSE),D583=6,VLOOKUP(H583,[1]Priv_Workers!$B$2:$BD$55,19,FALSE),D583=7,VLOOKUP(H583,[1]Priv_Workers!$B$2:$BD$55,20,FALSE),D583=8,VLOOKUP(H583,[1]Priv_Workers!$B$2:$BD$55,21,FALSE),D583=9,VLOOKUP(H583,[1]Priv_Workers!$B$2:$BD$55,22,FALSE),D583=10,VLOOKUP(H583,[1]Priv_Workers!$B$2:$BD$55,23,FALSE),D583=11,VLOOKUP(H583,[1]Priv_Workers!$B$2:$BD$55,24,FALSE),D583=12,VLOOKUP(H583,[1]Priv_Workers!$B$2:$BD$55,25,FALSE)),C583=2016,_xlfn.IFS(D583=1,VLOOKUP(H583,[1]Priv_Workers!$B$2:$BD$55,26,FALSE),D583=2,VLOOKUP(H583,[1]Priv_Workers!$B$2:$BD$55,27,FALSE),D583=3,VLOOKUP(H583,[1]Priv_Workers!$B$2:$BD$55,28,FALSE),D583=4,VLOOKUP(H583,[1]Priv_Workers!$B$2:$BD$55,29,FALSE),D583=5,VLOOKUP(H583,[1]Priv_Workers!$B$2:$BD$55,30,FALSE),D583=6,VLOOKUP(H583,[1]Priv_Workers!$B$2:$BD$55,31,FALSE),D583=7,VLOOKUP(H583,[1]Priv_Workers!$B$2:$BD$55,32,FALSE),D583=8,VLOOKUP(H583,[1]Priv_Workers!$B$2:$BD$55,33,FALSE),D583=9,VLOOKUP(H583,[1]Priv_Workers!$B$2:$BD$55,34,FALSE),D583=10,VLOOKUP(H583,[1]Priv_Workers!$B$2:$BD$55,35,FALSE),D583=11,VLOOKUP(H583,[1]Priv_Workers!$B$2:$BD$55,36,FALSE),D583=12,VLOOKUP(H583,[1]Priv_Workers!$B$2:$BD$55,37,FALSE)),C583=2017,_xlfn.IFS(D583=1,VLOOKUP(H583,[1]Priv_Workers!$B$2:$BD$55,38,FALSE),D583=2,VLOOKUP(H583,[1]Priv_Workers!$B$2:$BD$55,39,FALSE),D583=3,VLOOKUP(H583,[1]Priv_Workers!$B$2:$BD$55,40,FALSE),D583=4,VLOOKUP(H583,[1]Priv_Workers!$B$2:$BD$55,41,FALSE),D583=5,VLOOKUP(H583,[1]Priv_Workers!$B$2:$BD$55,42,FALSE),D583=6,VLOOKUP(H583,[1]Priv_Workers!$B$2:$BD$55,43,FALSE),D583=7,VLOOKUP(H583,[1]Priv_Workers!$B$2:$BD$55,43,FALSE),D583=8,VLOOKUP(H583,[1]Priv_Workers!$B$2:$BD$55,44,FALSE),D583=9,VLOOKUP(H583,[1]Priv_Workers!$B$2:$BD$55,45,FALSE),D583=10,VLOOKUP(H583,[1]Priv_Workers!$B$2:$BD$55,46,FALSE),D583=11,VLOOKUP(H583,[1]Priv_Workers!$B$2:$BD$55,47,FALSE),D583=12,VLOOKUP(H583,[1]Priv_Workers!$B$2:$BD$55,48)),C583=2018,_xlfn.IFS(D583=1,VLOOKUP(H583,[1]Priv_Workers!$B$2:$BD$55,49,FALSE),D583=2,VLOOKUP(H583,[1]Priv_Workers!$B$2:$BD$55,50,FALSE),D583=3,VLOOKUP(H583,[1]Priv_Workers!$B$2:$BD$55,51,FALSE),D583=4,VLOOKUP(H583,[1]Priv_Workers!$B$2:$BD$55,52,FALSE),D583=5,VLOOKUP(H583,[1]Priv_Workers!$B$2:$BD$55,53,FALSE),D583=6,VLOOKUP(H583,[1]Priv_Workers!$B$2:$BD$55,54)))</f>
        <v>1013985</v>
      </c>
      <c r="X583" s="3">
        <f t="shared" si="75"/>
        <v>3.6982795603485261E-4</v>
      </c>
      <c r="Y583" s="2">
        <f>_xlfn.IFS(C583=2014, _xlfn.IFS(E583=1, VLOOKUP(H583, [1]Wage_Info!$B$2:$AH$55, 2, FALSE), E583=2, VLOOKUP(H583, [1]Wage_Info!$B$2:$AH$55, 3, FALSE), E583=3, VLOOKUP(H583, [1]Wage_Info!$B$2:$AH$55, 4, FALSE), E583=4, VLOOKUP(H583, [1]Wage_Info!$B$2:$AH$55, 5, FALSE)), C583=2015, _xlfn.IFS(E583=1, VLOOKUP(H583, [1]Wage_Info!$B$2:$AH$55, 6, FALSE), E583=2, VLOOKUP(H583, [1]Wage_Info!$B$2:$AH$55, 7, FALSE), E583=3, VLOOKUP(H583, [1]Wage_Info!$B$2:$AH$55, 8, FALSE), E583=4, VLOOKUP(H583, [1]Wage_Info!$B$2:$AH$55, 9, FALSE)), C583=2016, _xlfn.IFS(E583=1, VLOOKUP(H583, [1]Wage_Info!$B$2:$AH$55, 10, FALSE), E583=2, VLOOKUP(H583, [1]Wage_Info!$B$2:$AH$55, 11, FALSE), E583=3, VLOOKUP(H583, [1]Wage_Info!$B$2:$AH$55, 12, FALSE), E583=4, VLOOKUP(H583, [1]Wage_Info!$B$2:$AH$55, 13, FALSE)), C583=2017, _xlfn.IFS(E583=1, VLOOKUP(H583, [1]Wage_Info!$B$2:$AH$55, 14, FALSE), E583=2, VLOOKUP(H583, [1]Wage_Info!$B$2:$AH$55, 15, FALSE), E583=3, VLOOKUP(H583, [1]Wage_Info!$B$2:$AH$55, 16, FALSE), E583=4, VLOOKUP(H583, [1]Wage_Info!$B$2:$AH$55, 17, FALSE)), C583 = 2018, _xlfn.IFS(E583=1, VLOOKUP(H583, [1]Wage_Info!$B$2:$AH$55, 18, FALSE), E583=3, VLOOKUP(H583, [1]Wage_Info!$B$2:$AH$55, 19, FALSE)))</f>
        <v>4045019</v>
      </c>
      <c r="Z583" s="2">
        <f>_xlfn.IFS(C583=2014, _xlfn.IFS(E583=1, VLOOKUP(H583, [1]Wage_Info!$B$2:$AL$55, 20, FALSE), E583=2, VLOOKUP(H583, [1]Wage_Info!$B$2:$AL$55, 21, FALSE), E583=3, VLOOKUP(H583, [1]Wage_Info!$B$2:$AL$55, 22, FALSE), E583=4, VLOOKUP(H583, [1]Wage_Info!$B$2:$AL$55, 23, FALSE)), C583=2015, _xlfn.IFS(E583=1, VLOOKUP(H583, [1]Wage_Info!$B$2:$AL$55, 24, FALSE), E583=2, VLOOKUP(H583, [1]Wage_Info!$B$2:$AL$55, 25, FALSE), E583=3, VLOOKUP(H583, [1]Wage_Info!$B$2:$AL$55, 26, FALSE), E583=4, VLOOKUP(H583, [1]Wage_Info!$B$2:$AL$55, 27, FALSE)), C583=2016, _xlfn.IFS(E583=1, VLOOKUP(H583, [1]Wage_Info!$B$2:$AL$55, 28, FALSE), E583=2, VLOOKUP(H583, [1]Wage_Info!$B$2:$AL$55, 29, FALSE), E583=3, VLOOKUP(H583, [1]Wage_Info!$B$2:$AL$55, 30, FALSE), E583=4, VLOOKUP(H583, [1]Wage_Info!$B$2:$AL$55, 31, FALSE)), C583=2017, _xlfn.IFS(E583=1, VLOOKUP(H583, [1]Wage_Info!$B$2:$AL$55, 32, FALSE), E583=2, VLOOKUP(H583, [1]Wage_Info!$B$2:$AL$55, 33, FALSE), E583=3, VLOOKUP(H583, [1]Wage_Info!$B$2:$AL$55, 34, FALSE), E583=4, VLOOKUP(H583, [1]Wage_Info!$B$2:$AL$55, 35, FALSE)), C583 = 2018, _xlfn.IFS(E583=1, VLOOKUP(H583, [1]Wage_Info!$B$2:$AL$55, 36, FALSE), E583=2, VLOOKUP(H583, [1]Wage_Info!$B$2:$AL$55, 37, FALSE)))</f>
        <v>11194982956</v>
      </c>
      <c r="AA583" s="4">
        <f t="shared" si="76"/>
        <v>3.6132426604830643E-4</v>
      </c>
      <c r="AB583">
        <f>[1]Key!C583</f>
        <v>1</v>
      </c>
      <c r="AC583">
        <f t="shared" si="77"/>
        <v>0</v>
      </c>
      <c r="AD583">
        <f t="shared" si="78"/>
        <v>0</v>
      </c>
      <c r="AE583">
        <f t="shared" si="79"/>
        <v>0</v>
      </c>
      <c r="AF583">
        <f>[1]Key!D583</f>
        <v>0</v>
      </c>
    </row>
    <row r="584" spans="1:32" x14ac:dyDescent="0.3">
      <c r="A584">
        <v>583</v>
      </c>
      <c r="B584">
        <v>127</v>
      </c>
      <c r="C584">
        <v>2017</v>
      </c>
      <c r="D584">
        <v>7</v>
      </c>
      <c r="E584">
        <f t="shared" si="72"/>
        <v>3</v>
      </c>
      <c r="F584">
        <v>2018</v>
      </c>
      <c r="G584" t="s">
        <v>62</v>
      </c>
      <c r="H584" s="1">
        <f>VALUE(IF(G584="foreign",53,SUBSTITUTE(G584,G584,VLOOKUP(G584,[1]Key!$G$2:$H$55,2,))))</f>
        <v>53</v>
      </c>
      <c r="I584" t="s">
        <v>47</v>
      </c>
      <c r="J584">
        <f>VALUE(_xlfn.IFS(I584="foreign",53,I584="fictional",54, I584="unspecified", 55, NOT(OR(I584="foreign",I584="fictional")),SUBSTITUTE(I584,I584,VLOOKUP(I584,[1]Key!$G$2:$H$55,2,))))</f>
        <v>55</v>
      </c>
      <c r="K584">
        <f t="shared" si="73"/>
        <v>0</v>
      </c>
      <c r="L584">
        <f>VLOOKUP(H584, [1]Key!$H$2:$K$54, 2)</f>
        <v>0</v>
      </c>
      <c r="M584">
        <f>VLOOKUP(J584, [1]Key!$H$2:$K$54, 2)</f>
        <v>0</v>
      </c>
      <c r="N584">
        <f>VLOOKUP("*"&amp;G584&amp;"*",[1]Key!$N$2:$O$6,2,FALSE)</f>
        <v>0</v>
      </c>
      <c r="O584">
        <f>VLOOKUP("*"&amp;G584&amp;"*",[1]Key!$R$2:$S$11,2,FALSE)</f>
        <v>0</v>
      </c>
      <c r="P584">
        <v>1669</v>
      </c>
      <c r="Q584" s="2">
        <v>4900000</v>
      </c>
      <c r="R584" t="s">
        <v>146</v>
      </c>
      <c r="S584">
        <f>VLOOKUP(R584, [1]Key!$U$2:$V$37, 2, FALSE)</f>
        <v>31</v>
      </c>
      <c r="T584">
        <f t="shared" si="74"/>
        <v>1</v>
      </c>
      <c r="U584">
        <f>_xlfn.IFS(C584=2018, VLOOKUP(H584, '[1]State Pop'!$B$2:$G$55,6),C584=2017, VLOOKUP(H584, '[1]State Pop'!$B$2:$F$55,5),C584=2016, VLOOKUP(H584, '[1]State Pop'!$B$2:$F$55,4), C584=2015, VLOOKUP(H584, '[1]State Pop'!$B$2:$F$55,3), C584=2014, VLOOKUP(H584, '[1]State Pop'!$B$2:$F$55,2))</f>
        <v>0</v>
      </c>
      <c r="V584">
        <f>_xlfn.IFS(C584=2014,_xlfn.IFS(D584=1,VLOOKUP(H584,[1]Film_Workers!$B$2:$BD$55,2,FALSE),D584=2,VLOOKUP(H584,[1]Film_Workers!$B$2:$BD$55,3,FALSE),D584=3,VLOOKUP(H584,[1]Film_Workers!$B$2:$BD$55,4,FALSE),D584=4,VLOOKUP(H584,[1]Film_Workers!$B$2:$BD$55,5,FALSE),D584=5,VLOOKUP(H584,[1]Film_Workers!$B$2:$BD$55,6,FALSE),D584=6,VLOOKUP(H584,[1]Film_Workers!$B$2:$BD$55,7,FALSE),D584=7,VLOOKUP(H584,[1]Film_Workers!$B$2:$BD$55,8,FALSE),D584=8,VLOOKUP(H584,[1]Film_Workers!$B$2:$BD$55,9,FALSE),D584=9,VLOOKUP(H584,[1]Film_Workers!$B$2:$BD$55,10,FALSE),D584=10,VLOOKUP(H584,[1]Film_Workers!$B$2:$BD$55,11,FALSE),D584=11,VLOOKUP(H584,[1]Film_Workers!$B$2:$BD$55,12,FALSE),D584=12,VLOOKUP(H584,[1]Film_Workers!$B$2:$BD$55,13,FALSE)),C584=2015,_xlfn.IFS(D584=1,VLOOKUP(H584,[1]Film_Workers!$B$2:$BD$55,14,FALSE),D584=2,VLOOKUP(H584,[1]Film_Workers!$B$2:$BD$55,15,FALSE),D584=3,VLOOKUP(H584,[1]Film_Workers!$B$2:$BD$55,16,FALSE),D584=4,VLOOKUP(H584,[1]Film_Workers!$B$2:$BD$55,17,FALSE),D584=5,VLOOKUP(H584,[1]Film_Workers!$B$2:$BD$55,18,FALSE),D584=6,VLOOKUP(H584,[1]Film_Workers!$B$2:$BD$55,19,FALSE),D584=7,VLOOKUP(H584,[1]Film_Workers!$B$2:$BD$55,20,FALSE),D584=8,VLOOKUP(H584,[1]Film_Workers!$B$2:$BD$55,21,FALSE),D584=9,VLOOKUP(H584,[1]Film_Workers!$B$2:$BD$55,22,FALSE),D584=10,VLOOKUP(H584,[1]Film_Workers!$B$2:$BD$55,23,FALSE),D584=11,VLOOKUP(H584,[1]Film_Workers!$B$2:$BD$55,24,FALSE),D584=12,VLOOKUP(H584,[1]Film_Workers!$B$2:$BD$55,25,FALSE)),C584=2016,_xlfn.IFS(D584=1,VLOOKUP(H584,[1]Film_Workers!$B$2:$BD$55,26,FALSE),D584=2,VLOOKUP(H584,[1]Film_Workers!$B$2:$BD$55,27,FALSE),D584=3,VLOOKUP(H584,[1]Film_Workers!$B$2:$BD$55,28,FALSE),D584=4,VLOOKUP(H584,[1]Film_Workers!$B$2:$BD$55,29,FALSE),D584=5,VLOOKUP(H584,[1]Film_Workers!$B$2:$BD$55,30,FALSE),D584=6,VLOOKUP(H584,[1]Film_Workers!$B$2:$BD$55,31,FALSE),D584=7,VLOOKUP(H584,[1]Film_Workers!$B$2:$BD$55,32,FALSE),D584=8,VLOOKUP(H584,[1]Film_Workers!$B$2:$BD$55,33,FALSE),D584=9,VLOOKUP(H584,[1]Film_Workers!$B$2:$BD$55,34,FALSE),D584=10,VLOOKUP(H584,[1]Film_Workers!$B$2:$BD$55,35,FALSE),D584=11,VLOOKUP(H584,[1]Film_Workers!$B$2:$BD$55,36,FALSE),D584=12,VLOOKUP(H584,[1]Film_Workers!$B$2:$BD$55,37,FALSE)),C584=2017,_xlfn.IFS(D584=1,VLOOKUP(H584,[1]Film_Workers!$B$2:$BD$55,38,FALSE),D584=2,VLOOKUP(H584,[1]Film_Workers!$B$2:$BD$55,39,FALSE),D584=3,VLOOKUP(H584,[1]Film_Workers!$B$2:$BD$55,40,FALSE),D584=4,VLOOKUP(H584,[1]Film_Workers!$B$2:$BD$55,41,FALSE),D584=5,VLOOKUP(H584,[1]Film_Workers!$B$2:$BD$55,42,FALSE),D584=6,VLOOKUP(H584,[1]Film_Workers!$B$2:$BD$55,43,FALSE),D584=7,VLOOKUP(H584,[1]Film_Workers!$B$2:$BD$55,43,FALSE),D584=8,VLOOKUP(H584,[1]Film_Workers!$B$2:$BD$55,44,FALSE),D584=9,VLOOKUP(H584,[1]Film_Workers!$B$2:$BD$55,45,FALSE),D584=10,VLOOKUP(H584,[1]Film_Workers!$B$2:$BD$55,46,FALSE),D584=11,VLOOKUP(H584,[1]Film_Workers!$B$2:$BD$55,47,FALSE),D584=12,VLOOKUP(H584,[1]Film_Workers!$B$2:$BD$55,48)),C584=2018,_xlfn.IFS(D584=1,VLOOKUP(H584,[1]Film_Workers!$B$2:$BD$55,49,FALSE),D584=2,VLOOKUP(H584,[1]Film_Workers!$B$2:$BD$55,50,FALSE),D584=3,VLOOKUP(H584,[1]Film_Workers!$B$2:$BD$55,51,FALSE),D584=4,VLOOKUP(H584,[1]Film_Workers!$B$2:$BD$55,52,FALSE),D584=5,VLOOKUP(H584,[1]Film_Workers!$B$2:$BD$55,53,FALSE),D584=6,VLOOKUP(H584,[1]Film_Workers!$B$2:$BD$55,54)))</f>
        <v>0</v>
      </c>
      <c r="W584">
        <f>_xlfn.IFS(C584=2014,_xlfn.IFS(D584=1,VLOOKUP(H584,[1]Priv_Workers!$B$2:$BD$55,2,FALSE),D584=2,VLOOKUP(H584,[1]Priv_Workers!$B$2:$BD$55,3,FALSE),D584=3,VLOOKUP(H584,[1]Priv_Workers!$B$2:$BD$55,4,FALSE),D584=4,VLOOKUP(H584,[1]Priv_Workers!$B$2:$BD$55,5,FALSE),D584=5,VLOOKUP(H584,[1]Priv_Workers!$B$2:$BD$55,6,FALSE),D584=6,VLOOKUP(H584,[1]Priv_Workers!$B$2:$BD$55,7,FALSE),D584=7,VLOOKUP(H584,[1]Priv_Workers!$B$2:$BD$55,8,FALSE),D584=8,VLOOKUP(H584,[1]Priv_Workers!$B$2:$BD$55,9,FALSE),D584=9,VLOOKUP(H584,[1]Priv_Workers!$B$2:$BD$55,10,FALSE),D584=10,VLOOKUP(H584,[1]Priv_Workers!$B$2:$BD$55,11,FALSE),D584=11,VLOOKUP(H584,[1]Priv_Workers!$B$2:$BD$55,12,FALSE),D584=12,VLOOKUP(H584,[1]Priv_Workers!$B$2:$BD$55,13,FALSE)),C584=2015,_xlfn.IFS(D584=1,VLOOKUP(H584,[1]Priv_Workers!$B$2:$BD$55,14,FALSE),D584=2,VLOOKUP(H584,[1]Priv_Workers!$B$2:$BD$55,15,FALSE),D584=3,VLOOKUP(H584,[1]Priv_Workers!$B$2:$BD$55,16,FALSE),D584=4,VLOOKUP(H584,[1]Priv_Workers!$B$2:$BD$55,17,FALSE),D584=5,VLOOKUP(H584,[1]Priv_Workers!$B$2:$BD$55,18,FALSE),D584=6,VLOOKUP(H584,[1]Priv_Workers!$B$2:$BD$55,19,FALSE),D584=7,VLOOKUP(H584,[1]Priv_Workers!$B$2:$BD$55,20,FALSE),D584=8,VLOOKUP(H584,[1]Priv_Workers!$B$2:$BD$55,21,FALSE),D584=9,VLOOKUP(H584,[1]Priv_Workers!$B$2:$BD$55,22,FALSE),D584=10,VLOOKUP(H584,[1]Priv_Workers!$B$2:$BD$55,23,FALSE),D584=11,VLOOKUP(H584,[1]Priv_Workers!$B$2:$BD$55,24,FALSE),D584=12,VLOOKUP(H584,[1]Priv_Workers!$B$2:$BD$55,25,FALSE)),C584=2016,_xlfn.IFS(D584=1,VLOOKUP(H584,[1]Priv_Workers!$B$2:$BD$55,26,FALSE),D584=2,VLOOKUP(H584,[1]Priv_Workers!$B$2:$BD$55,27,FALSE),D584=3,VLOOKUP(H584,[1]Priv_Workers!$B$2:$BD$55,28,FALSE),D584=4,VLOOKUP(H584,[1]Priv_Workers!$B$2:$BD$55,29,FALSE),D584=5,VLOOKUP(H584,[1]Priv_Workers!$B$2:$BD$55,30,FALSE),D584=6,VLOOKUP(H584,[1]Priv_Workers!$B$2:$BD$55,31,FALSE),D584=7,VLOOKUP(H584,[1]Priv_Workers!$B$2:$BD$55,32,FALSE),D584=8,VLOOKUP(H584,[1]Priv_Workers!$B$2:$BD$55,33,FALSE),D584=9,VLOOKUP(H584,[1]Priv_Workers!$B$2:$BD$55,34,FALSE),D584=10,VLOOKUP(H584,[1]Priv_Workers!$B$2:$BD$55,35,FALSE),D584=11,VLOOKUP(H584,[1]Priv_Workers!$B$2:$BD$55,36,FALSE),D584=12,VLOOKUP(H584,[1]Priv_Workers!$B$2:$BD$55,37,FALSE)),C584=2017,_xlfn.IFS(D584=1,VLOOKUP(H584,[1]Priv_Workers!$B$2:$BD$55,38,FALSE),D584=2,VLOOKUP(H584,[1]Priv_Workers!$B$2:$BD$55,39,FALSE),D584=3,VLOOKUP(H584,[1]Priv_Workers!$B$2:$BD$55,40,FALSE),D584=4,VLOOKUP(H584,[1]Priv_Workers!$B$2:$BD$55,41,FALSE),D584=5,VLOOKUP(H584,[1]Priv_Workers!$B$2:$BD$55,42,FALSE),D584=6,VLOOKUP(H584,[1]Priv_Workers!$B$2:$BD$55,43,FALSE),D584=7,VLOOKUP(H584,[1]Priv_Workers!$B$2:$BD$55,43,FALSE),D584=8,VLOOKUP(H584,[1]Priv_Workers!$B$2:$BD$55,44,FALSE),D584=9,VLOOKUP(H584,[1]Priv_Workers!$B$2:$BD$55,45,FALSE),D584=10,VLOOKUP(H584,[1]Priv_Workers!$B$2:$BD$55,46,FALSE),D584=11,VLOOKUP(H584,[1]Priv_Workers!$B$2:$BD$55,47,FALSE),D584=12,VLOOKUP(H584,[1]Priv_Workers!$B$2:$BD$55,48)),C584=2018,_xlfn.IFS(D584=1,VLOOKUP(H584,[1]Priv_Workers!$B$2:$BD$55,49,FALSE),D584=2,VLOOKUP(H584,[1]Priv_Workers!$B$2:$BD$55,50,FALSE),D584=3,VLOOKUP(H584,[1]Priv_Workers!$B$2:$BD$55,51,FALSE),D584=4,VLOOKUP(H584,[1]Priv_Workers!$B$2:$BD$55,52,FALSE),D584=5,VLOOKUP(H584,[1]Priv_Workers!$B$2:$BD$55,53,FALSE),D584=6,VLOOKUP(H584,[1]Priv_Workers!$B$2:$BD$55,54)))</f>
        <v>0</v>
      </c>
      <c r="X584" s="3" t="e">
        <f t="shared" si="75"/>
        <v>#DIV/0!</v>
      </c>
      <c r="Y584" s="2">
        <f>_xlfn.IFS(C584=2014, _xlfn.IFS(E584=1, VLOOKUP(H584, [1]Wage_Info!$B$2:$AH$55, 2, FALSE), E584=2, VLOOKUP(H584, [1]Wage_Info!$B$2:$AH$55, 3, FALSE), E584=3, VLOOKUP(H584, [1]Wage_Info!$B$2:$AH$55, 4, FALSE), E584=4, VLOOKUP(H584, [1]Wage_Info!$B$2:$AH$55, 5, FALSE)), C584=2015, _xlfn.IFS(E584=1, VLOOKUP(H584, [1]Wage_Info!$B$2:$AH$55, 6, FALSE), E584=2, VLOOKUP(H584, [1]Wage_Info!$B$2:$AH$55, 7, FALSE), E584=3, VLOOKUP(H584, [1]Wage_Info!$B$2:$AH$55, 8, FALSE), E584=4, VLOOKUP(H584, [1]Wage_Info!$B$2:$AH$55, 9, FALSE)), C584=2016, _xlfn.IFS(E584=1, VLOOKUP(H584, [1]Wage_Info!$B$2:$AH$55, 10, FALSE), E584=2, VLOOKUP(H584, [1]Wage_Info!$B$2:$AH$55, 11, FALSE), E584=3, VLOOKUP(H584, [1]Wage_Info!$B$2:$AH$55, 12, FALSE), E584=4, VLOOKUP(H584, [1]Wage_Info!$B$2:$AH$55, 13, FALSE)), C584=2017, _xlfn.IFS(E584=1, VLOOKUP(H584, [1]Wage_Info!$B$2:$AH$55, 14, FALSE), E584=2, VLOOKUP(H584, [1]Wage_Info!$B$2:$AH$55, 15, FALSE), E584=3, VLOOKUP(H584, [1]Wage_Info!$B$2:$AH$55, 16, FALSE), E584=4, VLOOKUP(H584, [1]Wage_Info!$B$2:$AH$55, 17, FALSE)), C584 = 2018, _xlfn.IFS(E584=1, VLOOKUP(H584, [1]Wage_Info!$B$2:$AH$55, 18, FALSE), E584=3, VLOOKUP(H584, [1]Wage_Info!$B$2:$AH$55, 19, FALSE)))</f>
        <v>0</v>
      </c>
      <c r="Z584" s="2">
        <f>_xlfn.IFS(C584=2014, _xlfn.IFS(E584=1, VLOOKUP(H584, [1]Wage_Info!$B$2:$AL$55, 20, FALSE), E584=2, VLOOKUP(H584, [1]Wage_Info!$B$2:$AL$55, 21, FALSE), E584=3, VLOOKUP(H584, [1]Wage_Info!$B$2:$AL$55, 22, FALSE), E584=4, VLOOKUP(H584, [1]Wage_Info!$B$2:$AL$55, 23, FALSE)), C584=2015, _xlfn.IFS(E584=1, VLOOKUP(H584, [1]Wage_Info!$B$2:$AL$55, 24, FALSE), E584=2, VLOOKUP(H584, [1]Wage_Info!$B$2:$AL$55, 25, FALSE), E584=3, VLOOKUP(H584, [1]Wage_Info!$B$2:$AL$55, 26, FALSE), E584=4, VLOOKUP(H584, [1]Wage_Info!$B$2:$AL$55, 27, FALSE)), C584=2016, _xlfn.IFS(E584=1, VLOOKUP(H584, [1]Wage_Info!$B$2:$AL$55, 28, FALSE), E584=2, VLOOKUP(H584, [1]Wage_Info!$B$2:$AL$55, 29, FALSE), E584=3, VLOOKUP(H584, [1]Wage_Info!$B$2:$AL$55, 30, FALSE), E584=4, VLOOKUP(H584, [1]Wage_Info!$B$2:$AL$55, 31, FALSE)), C584=2017, _xlfn.IFS(E584=1, VLOOKUP(H584, [1]Wage_Info!$B$2:$AL$55, 32, FALSE), E584=2, VLOOKUP(H584, [1]Wage_Info!$B$2:$AL$55, 33, FALSE), E584=3, VLOOKUP(H584, [1]Wage_Info!$B$2:$AL$55, 34, FALSE), E584=4, VLOOKUP(H584, [1]Wage_Info!$B$2:$AL$55, 35, FALSE)), C584 = 2018, _xlfn.IFS(E584=1, VLOOKUP(H584, [1]Wage_Info!$B$2:$AL$55, 36, FALSE), E584=2, VLOOKUP(H584, [1]Wage_Info!$B$2:$AL$55, 37, FALSE)))</f>
        <v>0</v>
      </c>
      <c r="AA584" s="4" t="e">
        <f t="shared" si="76"/>
        <v>#DIV/0!</v>
      </c>
      <c r="AB584">
        <f>[1]Key!C584</f>
        <v>1</v>
      </c>
      <c r="AC584">
        <f t="shared" si="77"/>
        <v>0</v>
      </c>
      <c r="AD584">
        <f t="shared" si="78"/>
        <v>0</v>
      </c>
      <c r="AE584">
        <f t="shared" si="79"/>
        <v>0</v>
      </c>
      <c r="AF584">
        <f>[1]Key!D584</f>
        <v>0</v>
      </c>
    </row>
    <row r="585" spans="1:32" x14ac:dyDescent="0.3">
      <c r="A585">
        <v>584</v>
      </c>
      <c r="B585">
        <v>128</v>
      </c>
      <c r="C585">
        <v>2016</v>
      </c>
      <c r="D585">
        <v>9</v>
      </c>
      <c r="E585">
        <f t="shared" si="72"/>
        <v>3</v>
      </c>
      <c r="F585">
        <v>2018</v>
      </c>
      <c r="G585" t="s">
        <v>72</v>
      </c>
      <c r="H585" s="1">
        <f>VALUE(IF(G585="foreign",53,SUBSTITUTE(G585,G585,VLOOKUP(G585,[1]Key!$G$2:$H$55,2,))))</f>
        <v>22</v>
      </c>
      <c r="I585" t="s">
        <v>72</v>
      </c>
      <c r="J585">
        <f>VALUE(_xlfn.IFS(I585="foreign",53,I585="fictional",54, I585="unspecified", 55, NOT(OR(I585="foreign",I585="fictional")),SUBSTITUTE(I585,I585,VLOOKUP(I585,[1]Key!$G$2:$H$55,2,))))</f>
        <v>22</v>
      </c>
      <c r="K585">
        <f t="shared" si="73"/>
        <v>1</v>
      </c>
      <c r="L585">
        <f>VLOOKUP(H585, [1]Key!$H$2:$K$54, 2)</f>
        <v>4</v>
      </c>
      <c r="M585">
        <f>VLOOKUP(J585, [1]Key!$H$2:$K$54, 2)</f>
        <v>4</v>
      </c>
      <c r="N585">
        <f>VLOOKUP("*"&amp;G585&amp;"*",[1]Key!$N$2:$O$6,2,FALSE)</f>
        <v>2</v>
      </c>
      <c r="O585">
        <f>VLOOKUP("*"&amp;G585&amp;"*",[1]Key!$R$2:$S$11,2,FALSE)</f>
        <v>5</v>
      </c>
      <c r="P585">
        <v>1645</v>
      </c>
      <c r="Q585" s="2">
        <v>34000000</v>
      </c>
      <c r="R585" t="s">
        <v>122</v>
      </c>
      <c r="S585">
        <f>VLOOKUP(R585, [1]Key!$U$2:$V$37, 2, FALSE)</f>
        <v>25</v>
      </c>
      <c r="T585">
        <f t="shared" si="74"/>
        <v>1</v>
      </c>
      <c r="U585">
        <f>_xlfn.IFS(C585=2018, VLOOKUP(H585, '[1]State Pop'!$B$2:$G$55,6),C585=2017, VLOOKUP(H585, '[1]State Pop'!$B$2:$F$55,5),C585=2016, VLOOKUP(H585, '[1]State Pop'!$B$2:$F$55,4), C585=2015, VLOOKUP(H585, '[1]State Pop'!$B$2:$F$55,3), C585=2014, VLOOKUP(H585, '[1]State Pop'!$B$2:$F$55,2))</f>
        <v>6823721</v>
      </c>
      <c r="V585">
        <f>_xlfn.IFS(C585=2014,_xlfn.IFS(D585=1,VLOOKUP(H585,[1]Film_Workers!$B$2:$BD$55,2,FALSE),D585=2,VLOOKUP(H585,[1]Film_Workers!$B$2:$BD$55,3,FALSE),D585=3,VLOOKUP(H585,[1]Film_Workers!$B$2:$BD$55,4,FALSE),D585=4,VLOOKUP(H585,[1]Film_Workers!$B$2:$BD$55,5,FALSE),D585=5,VLOOKUP(H585,[1]Film_Workers!$B$2:$BD$55,6,FALSE),D585=6,VLOOKUP(H585,[1]Film_Workers!$B$2:$BD$55,7,FALSE),D585=7,VLOOKUP(H585,[1]Film_Workers!$B$2:$BD$55,8,FALSE),D585=8,VLOOKUP(H585,[1]Film_Workers!$B$2:$BD$55,9,FALSE),D585=9,VLOOKUP(H585,[1]Film_Workers!$B$2:$BD$55,10,FALSE),D585=10,VLOOKUP(H585,[1]Film_Workers!$B$2:$BD$55,11,FALSE),D585=11,VLOOKUP(H585,[1]Film_Workers!$B$2:$BD$55,12,FALSE),D585=12,VLOOKUP(H585,[1]Film_Workers!$B$2:$BD$55,13,FALSE)),C585=2015,_xlfn.IFS(D585=1,VLOOKUP(H585,[1]Film_Workers!$B$2:$BD$55,14,FALSE),D585=2,VLOOKUP(H585,[1]Film_Workers!$B$2:$BD$55,15,FALSE),D585=3,VLOOKUP(H585,[1]Film_Workers!$B$2:$BD$55,16,FALSE),D585=4,VLOOKUP(H585,[1]Film_Workers!$B$2:$BD$55,17,FALSE),D585=5,VLOOKUP(H585,[1]Film_Workers!$B$2:$BD$55,18,FALSE),D585=6,VLOOKUP(H585,[1]Film_Workers!$B$2:$BD$55,19,FALSE),D585=7,VLOOKUP(H585,[1]Film_Workers!$B$2:$BD$55,20,FALSE),D585=8,VLOOKUP(H585,[1]Film_Workers!$B$2:$BD$55,21,FALSE),D585=9,VLOOKUP(H585,[1]Film_Workers!$B$2:$BD$55,22,FALSE),D585=10,VLOOKUP(H585,[1]Film_Workers!$B$2:$BD$55,23,FALSE),D585=11,VLOOKUP(H585,[1]Film_Workers!$B$2:$BD$55,24,FALSE),D585=12,VLOOKUP(H585,[1]Film_Workers!$B$2:$BD$55,25,FALSE)),C585=2016,_xlfn.IFS(D585=1,VLOOKUP(H585,[1]Film_Workers!$B$2:$BD$55,26,FALSE),D585=2,VLOOKUP(H585,[1]Film_Workers!$B$2:$BD$55,27,FALSE),D585=3,VLOOKUP(H585,[1]Film_Workers!$B$2:$BD$55,28,FALSE),D585=4,VLOOKUP(H585,[1]Film_Workers!$B$2:$BD$55,29,FALSE),D585=5,VLOOKUP(H585,[1]Film_Workers!$B$2:$BD$55,30,FALSE),D585=6,VLOOKUP(H585,[1]Film_Workers!$B$2:$BD$55,31,FALSE),D585=7,VLOOKUP(H585,[1]Film_Workers!$B$2:$BD$55,32,FALSE),D585=8,VLOOKUP(H585,[1]Film_Workers!$B$2:$BD$55,33,FALSE),D585=9,VLOOKUP(H585,[1]Film_Workers!$B$2:$BD$55,34,FALSE),D585=10,VLOOKUP(H585,[1]Film_Workers!$B$2:$BD$55,35,FALSE),D585=11,VLOOKUP(H585,[1]Film_Workers!$B$2:$BD$55,36,FALSE),D585=12,VLOOKUP(H585,[1]Film_Workers!$B$2:$BD$55,37,FALSE)),C585=2017,_xlfn.IFS(D585=1,VLOOKUP(H585,[1]Film_Workers!$B$2:$BD$55,38,FALSE),D585=2,VLOOKUP(H585,[1]Film_Workers!$B$2:$BD$55,39,FALSE),D585=3,VLOOKUP(H585,[1]Film_Workers!$B$2:$BD$55,40,FALSE),D585=4,VLOOKUP(H585,[1]Film_Workers!$B$2:$BD$55,41,FALSE),D585=5,VLOOKUP(H585,[1]Film_Workers!$B$2:$BD$55,42,FALSE),D585=6,VLOOKUP(H585,[1]Film_Workers!$B$2:$BD$55,43,FALSE),D585=7,VLOOKUP(H585,[1]Film_Workers!$B$2:$BD$55,43,FALSE),D585=8,VLOOKUP(H585,[1]Film_Workers!$B$2:$BD$55,44,FALSE),D585=9,VLOOKUP(H585,[1]Film_Workers!$B$2:$BD$55,45,FALSE),D585=10,VLOOKUP(H585,[1]Film_Workers!$B$2:$BD$55,46,FALSE),D585=11,VLOOKUP(H585,[1]Film_Workers!$B$2:$BD$55,47,FALSE),D585=12,VLOOKUP(H585,[1]Film_Workers!$B$2:$BD$55,48)),C585=2018,_xlfn.IFS(D585=1,VLOOKUP(H585,[1]Film_Workers!$B$2:$BD$55,49,FALSE),D585=2,VLOOKUP(H585,[1]Film_Workers!$B$2:$BD$55,50,FALSE),D585=3,VLOOKUP(H585,[1]Film_Workers!$B$2:$BD$55,51,FALSE),D585=4,VLOOKUP(H585,[1]Film_Workers!$B$2:$BD$55,52,FALSE),D585=5,VLOOKUP(H585,[1]Film_Workers!$B$2:$BD$55,53,FALSE),D585=6,VLOOKUP(H585,[1]Film_Workers!$B$2:$BD$55,54)))</f>
        <v>2875</v>
      </c>
      <c r="W585">
        <f>_xlfn.IFS(C585=2014,_xlfn.IFS(D585=1,VLOOKUP(H585,[1]Priv_Workers!$B$2:$BD$55,2,FALSE),D585=2,VLOOKUP(H585,[1]Priv_Workers!$B$2:$BD$55,3,FALSE),D585=3,VLOOKUP(H585,[1]Priv_Workers!$B$2:$BD$55,4,FALSE),D585=4,VLOOKUP(H585,[1]Priv_Workers!$B$2:$BD$55,5,FALSE),D585=5,VLOOKUP(H585,[1]Priv_Workers!$B$2:$BD$55,6,FALSE),D585=6,VLOOKUP(H585,[1]Priv_Workers!$B$2:$BD$55,7,FALSE),D585=7,VLOOKUP(H585,[1]Priv_Workers!$B$2:$BD$55,8,FALSE),D585=8,VLOOKUP(H585,[1]Priv_Workers!$B$2:$BD$55,9,FALSE),D585=9,VLOOKUP(H585,[1]Priv_Workers!$B$2:$BD$55,10,FALSE),D585=10,VLOOKUP(H585,[1]Priv_Workers!$B$2:$BD$55,11,FALSE),D585=11,VLOOKUP(H585,[1]Priv_Workers!$B$2:$BD$55,12,FALSE),D585=12,VLOOKUP(H585,[1]Priv_Workers!$B$2:$BD$55,13,FALSE)),C585=2015,_xlfn.IFS(D585=1,VLOOKUP(H585,[1]Priv_Workers!$B$2:$BD$55,14,FALSE),D585=2,VLOOKUP(H585,[1]Priv_Workers!$B$2:$BD$55,15,FALSE),D585=3,VLOOKUP(H585,[1]Priv_Workers!$B$2:$BD$55,16,FALSE),D585=4,VLOOKUP(H585,[1]Priv_Workers!$B$2:$BD$55,17,FALSE),D585=5,VLOOKUP(H585,[1]Priv_Workers!$B$2:$BD$55,18,FALSE),D585=6,VLOOKUP(H585,[1]Priv_Workers!$B$2:$BD$55,19,FALSE),D585=7,VLOOKUP(H585,[1]Priv_Workers!$B$2:$BD$55,20,FALSE),D585=8,VLOOKUP(H585,[1]Priv_Workers!$B$2:$BD$55,21,FALSE),D585=9,VLOOKUP(H585,[1]Priv_Workers!$B$2:$BD$55,22,FALSE),D585=10,VLOOKUP(H585,[1]Priv_Workers!$B$2:$BD$55,23,FALSE),D585=11,VLOOKUP(H585,[1]Priv_Workers!$B$2:$BD$55,24,FALSE),D585=12,VLOOKUP(H585,[1]Priv_Workers!$B$2:$BD$55,25,FALSE)),C585=2016,_xlfn.IFS(D585=1,VLOOKUP(H585,[1]Priv_Workers!$B$2:$BD$55,26,FALSE),D585=2,VLOOKUP(H585,[1]Priv_Workers!$B$2:$BD$55,27,FALSE),D585=3,VLOOKUP(H585,[1]Priv_Workers!$B$2:$BD$55,28,FALSE),D585=4,VLOOKUP(H585,[1]Priv_Workers!$B$2:$BD$55,29,FALSE),D585=5,VLOOKUP(H585,[1]Priv_Workers!$B$2:$BD$55,30,FALSE),D585=6,VLOOKUP(H585,[1]Priv_Workers!$B$2:$BD$55,31,FALSE),D585=7,VLOOKUP(H585,[1]Priv_Workers!$B$2:$BD$55,32,FALSE),D585=8,VLOOKUP(H585,[1]Priv_Workers!$B$2:$BD$55,33,FALSE),D585=9,VLOOKUP(H585,[1]Priv_Workers!$B$2:$BD$55,34,FALSE),D585=10,VLOOKUP(H585,[1]Priv_Workers!$B$2:$BD$55,35,FALSE),D585=11,VLOOKUP(H585,[1]Priv_Workers!$B$2:$BD$55,36,FALSE),D585=12,VLOOKUP(H585,[1]Priv_Workers!$B$2:$BD$55,37,FALSE)),C585=2017,_xlfn.IFS(D585=1,VLOOKUP(H585,[1]Priv_Workers!$B$2:$BD$55,38,FALSE),D585=2,VLOOKUP(H585,[1]Priv_Workers!$B$2:$BD$55,39,FALSE),D585=3,VLOOKUP(H585,[1]Priv_Workers!$B$2:$BD$55,40,FALSE),D585=4,VLOOKUP(H585,[1]Priv_Workers!$B$2:$BD$55,41,FALSE),D585=5,VLOOKUP(H585,[1]Priv_Workers!$B$2:$BD$55,42,FALSE),D585=6,VLOOKUP(H585,[1]Priv_Workers!$B$2:$BD$55,43,FALSE),D585=7,VLOOKUP(H585,[1]Priv_Workers!$B$2:$BD$55,43,FALSE),D585=8,VLOOKUP(H585,[1]Priv_Workers!$B$2:$BD$55,44,FALSE),D585=9,VLOOKUP(H585,[1]Priv_Workers!$B$2:$BD$55,45,FALSE),D585=10,VLOOKUP(H585,[1]Priv_Workers!$B$2:$BD$55,46,FALSE),D585=11,VLOOKUP(H585,[1]Priv_Workers!$B$2:$BD$55,47,FALSE),D585=12,VLOOKUP(H585,[1]Priv_Workers!$B$2:$BD$55,48)),C585=2018,_xlfn.IFS(D585=1,VLOOKUP(H585,[1]Priv_Workers!$B$2:$BD$55,49,FALSE),D585=2,VLOOKUP(H585,[1]Priv_Workers!$B$2:$BD$55,50,FALSE),D585=3,VLOOKUP(H585,[1]Priv_Workers!$B$2:$BD$55,51,FALSE),D585=4,VLOOKUP(H585,[1]Priv_Workers!$B$2:$BD$55,52,FALSE),D585=5,VLOOKUP(H585,[1]Priv_Workers!$B$2:$BD$55,53,FALSE),D585=6,VLOOKUP(H585,[1]Priv_Workers!$B$2:$BD$55,54)))</f>
        <v>3097783</v>
      </c>
      <c r="X585" s="3">
        <f t="shared" si="75"/>
        <v>9.2808308393454281E-4</v>
      </c>
      <c r="Y585" s="2">
        <f>_xlfn.IFS(C585=2014, _xlfn.IFS(E585=1, VLOOKUP(H585, [1]Wage_Info!$B$2:$AH$55, 2, FALSE), E585=2, VLOOKUP(H585, [1]Wage_Info!$B$2:$AH$55, 3, FALSE), E585=3, VLOOKUP(H585, [1]Wage_Info!$B$2:$AH$55, 4, FALSE), E585=4, VLOOKUP(H585, [1]Wage_Info!$B$2:$AH$55, 5, FALSE)), C585=2015, _xlfn.IFS(E585=1, VLOOKUP(H585, [1]Wage_Info!$B$2:$AH$55, 6, FALSE), E585=2, VLOOKUP(H585, [1]Wage_Info!$B$2:$AH$55, 7, FALSE), E585=3, VLOOKUP(H585, [1]Wage_Info!$B$2:$AH$55, 8, FALSE), E585=4, VLOOKUP(H585, [1]Wage_Info!$B$2:$AH$55, 9, FALSE)), C585=2016, _xlfn.IFS(E585=1, VLOOKUP(H585, [1]Wage_Info!$B$2:$AH$55, 10, FALSE), E585=2, VLOOKUP(H585, [1]Wage_Info!$B$2:$AH$55, 11, FALSE), E585=3, VLOOKUP(H585, [1]Wage_Info!$B$2:$AH$55, 12, FALSE), E585=4, VLOOKUP(H585, [1]Wage_Info!$B$2:$AH$55, 13, FALSE)), C585=2017, _xlfn.IFS(E585=1, VLOOKUP(H585, [1]Wage_Info!$B$2:$AH$55, 14, FALSE), E585=2, VLOOKUP(H585, [1]Wage_Info!$B$2:$AH$55, 15, FALSE), E585=3, VLOOKUP(H585, [1]Wage_Info!$B$2:$AH$55, 16, FALSE), E585=4, VLOOKUP(H585, [1]Wage_Info!$B$2:$AH$55, 17, FALSE)), C585 = 2018, _xlfn.IFS(E585=1, VLOOKUP(H585, [1]Wage_Info!$B$2:$AH$55, 18, FALSE), E585=3, VLOOKUP(H585, [1]Wage_Info!$B$2:$AH$55, 19, FALSE)))</f>
        <v>29755126</v>
      </c>
      <c r="Z585" s="2">
        <f>_xlfn.IFS(C585=2014, _xlfn.IFS(E585=1, VLOOKUP(H585, [1]Wage_Info!$B$2:$AL$55, 20, FALSE), E585=2, VLOOKUP(H585, [1]Wage_Info!$B$2:$AL$55, 21, FALSE), E585=3, VLOOKUP(H585, [1]Wage_Info!$B$2:$AL$55, 22, FALSE), E585=4, VLOOKUP(H585, [1]Wage_Info!$B$2:$AL$55, 23, FALSE)), C585=2015, _xlfn.IFS(E585=1, VLOOKUP(H585, [1]Wage_Info!$B$2:$AL$55, 24, FALSE), E585=2, VLOOKUP(H585, [1]Wage_Info!$B$2:$AL$55, 25, FALSE), E585=3, VLOOKUP(H585, [1]Wage_Info!$B$2:$AL$55, 26, FALSE), E585=4, VLOOKUP(H585, [1]Wage_Info!$B$2:$AL$55, 27, FALSE)), C585=2016, _xlfn.IFS(E585=1, VLOOKUP(H585, [1]Wage_Info!$B$2:$AL$55, 28, FALSE), E585=2, VLOOKUP(H585, [1]Wage_Info!$B$2:$AL$55, 29, FALSE), E585=3, VLOOKUP(H585, [1]Wage_Info!$B$2:$AL$55, 30, FALSE), E585=4, VLOOKUP(H585, [1]Wage_Info!$B$2:$AL$55, 31, FALSE)), C585=2017, _xlfn.IFS(E585=1, VLOOKUP(H585, [1]Wage_Info!$B$2:$AL$55, 32, FALSE), E585=2, VLOOKUP(H585, [1]Wage_Info!$B$2:$AL$55, 33, FALSE), E585=3, VLOOKUP(H585, [1]Wage_Info!$B$2:$AL$55, 34, FALSE), E585=4, VLOOKUP(H585, [1]Wage_Info!$B$2:$AL$55, 35, FALSE)), C585 = 2018, _xlfn.IFS(E585=1, VLOOKUP(H585, [1]Wage_Info!$B$2:$AL$55, 36, FALSE), E585=2, VLOOKUP(H585, [1]Wage_Info!$B$2:$AL$55, 37, FALSE)))</f>
        <v>52210411652</v>
      </c>
      <c r="AA585" s="4">
        <f t="shared" si="76"/>
        <v>5.6990789879857585E-4</v>
      </c>
      <c r="AB585">
        <f>[1]Key!C585</f>
        <v>1</v>
      </c>
      <c r="AC585">
        <f t="shared" si="77"/>
        <v>0</v>
      </c>
      <c r="AD585">
        <f t="shared" si="78"/>
        <v>0</v>
      </c>
      <c r="AE585">
        <f t="shared" si="79"/>
        <v>0</v>
      </c>
      <c r="AF585">
        <f>[1]Key!D585</f>
        <v>0</v>
      </c>
    </row>
    <row r="586" spans="1:32" x14ac:dyDescent="0.3">
      <c r="A586">
        <v>585</v>
      </c>
      <c r="B586">
        <v>129</v>
      </c>
      <c r="C586">
        <v>2016</v>
      </c>
      <c r="D586">
        <v>11</v>
      </c>
      <c r="E586">
        <f t="shared" si="72"/>
        <v>4</v>
      </c>
      <c r="F586">
        <v>2018</v>
      </c>
      <c r="G586" t="s">
        <v>65</v>
      </c>
      <c r="H586" s="1">
        <f>VALUE(IF(G586="foreign",53,SUBSTITUTE(G586,G586,VLOOKUP(G586,[1]Key!$G$2:$H$55,2,))))</f>
        <v>11</v>
      </c>
      <c r="I586" t="s">
        <v>32</v>
      </c>
      <c r="J586">
        <f>VALUE(_xlfn.IFS(I586="foreign",53,I586="fictional",54, I586="unspecified", 55, NOT(OR(I586="foreign",I586="fictional")),SUBSTITUTE(I586,I586,VLOOKUP(I586,[1]Key!$G$2:$H$55,2,))))</f>
        <v>53</v>
      </c>
      <c r="K586">
        <f t="shared" si="73"/>
        <v>0</v>
      </c>
      <c r="L586">
        <f>VLOOKUP(H586, [1]Key!$H$2:$K$54, 2)</f>
        <v>5</v>
      </c>
      <c r="M586">
        <f>VLOOKUP(J586, [1]Key!$H$2:$K$54, 2)</f>
        <v>0</v>
      </c>
      <c r="N586">
        <f>VLOOKUP("*"&amp;G586&amp;"*",[1]Key!$N$2:$O$6,2,FALSE)</f>
        <v>3</v>
      </c>
      <c r="O586">
        <f>VLOOKUP("*"&amp;G586&amp;"*",[1]Key!$R$2:$S$11,2,FALSE)</f>
        <v>7</v>
      </c>
      <c r="P586">
        <v>1633</v>
      </c>
      <c r="Q586" s="2">
        <v>25000000</v>
      </c>
      <c r="R586" t="s">
        <v>156</v>
      </c>
      <c r="S586">
        <f>VLOOKUP(R586, [1]Key!$U$2:$V$38, 2, FALSE)</f>
        <v>37</v>
      </c>
      <c r="T586">
        <f t="shared" si="74"/>
        <v>1</v>
      </c>
      <c r="U586">
        <f>_xlfn.IFS(C586=2018, VLOOKUP(H586, '[1]State Pop'!$B$2:$G$55,6),C586=2017, VLOOKUP(H586, '[1]State Pop'!$B$2:$F$55,5),C586=2016, VLOOKUP(H586, '[1]State Pop'!$B$2:$F$55,4), C586=2015, VLOOKUP(H586, '[1]State Pop'!$B$2:$F$55,3), C586=2014, VLOOKUP(H586, '[1]State Pop'!$B$2:$F$55,2))</f>
        <v>10313620</v>
      </c>
      <c r="V586">
        <f>_xlfn.IFS(C586=2014,_xlfn.IFS(D586=1,VLOOKUP(H586,[1]Film_Workers!$B$2:$BD$55,2,FALSE),D586=2,VLOOKUP(H586,[1]Film_Workers!$B$2:$BD$55,3,FALSE),D586=3,VLOOKUP(H586,[1]Film_Workers!$B$2:$BD$55,4,FALSE),D586=4,VLOOKUP(H586,[1]Film_Workers!$B$2:$BD$55,5,FALSE),D586=5,VLOOKUP(H586,[1]Film_Workers!$B$2:$BD$55,6,FALSE),D586=6,VLOOKUP(H586,[1]Film_Workers!$B$2:$BD$55,7,FALSE),D586=7,VLOOKUP(H586,[1]Film_Workers!$B$2:$BD$55,8,FALSE),D586=8,VLOOKUP(H586,[1]Film_Workers!$B$2:$BD$55,9,FALSE),D586=9,VLOOKUP(H586,[1]Film_Workers!$B$2:$BD$55,10,FALSE),D586=10,VLOOKUP(H586,[1]Film_Workers!$B$2:$BD$55,11,FALSE),D586=11,VLOOKUP(H586,[1]Film_Workers!$B$2:$BD$55,12,FALSE),D586=12,VLOOKUP(H586,[1]Film_Workers!$B$2:$BD$55,13,FALSE)),C586=2015,_xlfn.IFS(D586=1,VLOOKUP(H586,[1]Film_Workers!$B$2:$BD$55,14,FALSE),D586=2,VLOOKUP(H586,[1]Film_Workers!$B$2:$BD$55,15,FALSE),D586=3,VLOOKUP(H586,[1]Film_Workers!$B$2:$BD$55,16,FALSE),D586=4,VLOOKUP(H586,[1]Film_Workers!$B$2:$BD$55,17,FALSE),D586=5,VLOOKUP(H586,[1]Film_Workers!$B$2:$BD$55,18,FALSE),D586=6,VLOOKUP(H586,[1]Film_Workers!$B$2:$BD$55,19,FALSE),D586=7,VLOOKUP(H586,[1]Film_Workers!$B$2:$BD$55,20,FALSE),D586=8,VLOOKUP(H586,[1]Film_Workers!$B$2:$BD$55,21,FALSE),D586=9,VLOOKUP(H586,[1]Film_Workers!$B$2:$BD$55,22,FALSE),D586=10,VLOOKUP(H586,[1]Film_Workers!$B$2:$BD$55,23,FALSE),D586=11,VLOOKUP(H586,[1]Film_Workers!$B$2:$BD$55,24,FALSE),D586=12,VLOOKUP(H586,[1]Film_Workers!$B$2:$BD$55,25,FALSE)),C586=2016,_xlfn.IFS(D586=1,VLOOKUP(H586,[1]Film_Workers!$B$2:$BD$55,26,FALSE),D586=2,VLOOKUP(H586,[1]Film_Workers!$B$2:$BD$55,27,FALSE),D586=3,VLOOKUP(H586,[1]Film_Workers!$B$2:$BD$55,28,FALSE),D586=4,VLOOKUP(H586,[1]Film_Workers!$B$2:$BD$55,29,FALSE),D586=5,VLOOKUP(H586,[1]Film_Workers!$B$2:$BD$55,30,FALSE),D586=6,VLOOKUP(H586,[1]Film_Workers!$B$2:$BD$55,31,FALSE),D586=7,VLOOKUP(H586,[1]Film_Workers!$B$2:$BD$55,32,FALSE),D586=8,VLOOKUP(H586,[1]Film_Workers!$B$2:$BD$55,33,FALSE),D586=9,VLOOKUP(H586,[1]Film_Workers!$B$2:$BD$55,34,FALSE),D586=10,VLOOKUP(H586,[1]Film_Workers!$B$2:$BD$55,35,FALSE),D586=11,VLOOKUP(H586,[1]Film_Workers!$B$2:$BD$55,36,FALSE),D586=12,VLOOKUP(H586,[1]Film_Workers!$B$2:$BD$55,37,FALSE)),C586=2017,_xlfn.IFS(D586=1,VLOOKUP(H586,[1]Film_Workers!$B$2:$BD$55,38,FALSE),D586=2,VLOOKUP(H586,[1]Film_Workers!$B$2:$BD$55,39,FALSE),D586=3,VLOOKUP(H586,[1]Film_Workers!$B$2:$BD$55,40,FALSE),D586=4,VLOOKUP(H586,[1]Film_Workers!$B$2:$BD$55,41,FALSE),D586=5,VLOOKUP(H586,[1]Film_Workers!$B$2:$BD$55,42,FALSE),D586=6,VLOOKUP(H586,[1]Film_Workers!$B$2:$BD$55,43,FALSE),D586=7,VLOOKUP(H586,[1]Film_Workers!$B$2:$BD$55,43,FALSE),D586=8,VLOOKUP(H586,[1]Film_Workers!$B$2:$BD$55,44,FALSE),D586=9,VLOOKUP(H586,[1]Film_Workers!$B$2:$BD$55,45,FALSE),D586=10,VLOOKUP(H586,[1]Film_Workers!$B$2:$BD$55,46,FALSE),D586=11,VLOOKUP(H586,[1]Film_Workers!$B$2:$BD$55,47,FALSE),D586=12,VLOOKUP(H586,[1]Film_Workers!$B$2:$BD$55,48)),C586=2018,_xlfn.IFS(D586=1,VLOOKUP(H586,[1]Film_Workers!$B$2:$BD$55,49,FALSE),D586=2,VLOOKUP(H586,[1]Film_Workers!$B$2:$BD$55,50,FALSE),D586=3,VLOOKUP(H586,[1]Film_Workers!$B$2:$BD$55,51,FALSE),D586=4,VLOOKUP(H586,[1]Film_Workers!$B$2:$BD$55,52,FALSE),D586=5,VLOOKUP(H586,[1]Film_Workers!$B$2:$BD$55,53,FALSE),D586=6,VLOOKUP(H586,[1]Film_Workers!$B$2:$BD$55,54)))</f>
        <v>13120</v>
      </c>
      <c r="W586">
        <f>_xlfn.IFS(C586=2014,_xlfn.IFS(D586=1,VLOOKUP(H586,[1]Priv_Workers!$B$2:$BD$55,2,FALSE),D586=2,VLOOKUP(H586,[1]Priv_Workers!$B$2:$BD$55,3,FALSE),D586=3,VLOOKUP(H586,[1]Priv_Workers!$B$2:$BD$55,4,FALSE),D586=4,VLOOKUP(H586,[1]Priv_Workers!$B$2:$BD$55,5,FALSE),D586=5,VLOOKUP(H586,[1]Priv_Workers!$B$2:$BD$55,6,FALSE),D586=6,VLOOKUP(H586,[1]Priv_Workers!$B$2:$BD$55,7,FALSE),D586=7,VLOOKUP(H586,[1]Priv_Workers!$B$2:$BD$55,8,FALSE),D586=8,VLOOKUP(H586,[1]Priv_Workers!$B$2:$BD$55,9,FALSE),D586=9,VLOOKUP(H586,[1]Priv_Workers!$B$2:$BD$55,10,FALSE),D586=10,VLOOKUP(H586,[1]Priv_Workers!$B$2:$BD$55,11,FALSE),D586=11,VLOOKUP(H586,[1]Priv_Workers!$B$2:$BD$55,12,FALSE),D586=12,VLOOKUP(H586,[1]Priv_Workers!$B$2:$BD$55,13,FALSE)),C586=2015,_xlfn.IFS(D586=1,VLOOKUP(H586,[1]Priv_Workers!$B$2:$BD$55,14,FALSE),D586=2,VLOOKUP(H586,[1]Priv_Workers!$B$2:$BD$55,15,FALSE),D586=3,VLOOKUP(H586,[1]Priv_Workers!$B$2:$BD$55,16,FALSE),D586=4,VLOOKUP(H586,[1]Priv_Workers!$B$2:$BD$55,17,FALSE),D586=5,VLOOKUP(H586,[1]Priv_Workers!$B$2:$BD$55,18,FALSE),D586=6,VLOOKUP(H586,[1]Priv_Workers!$B$2:$BD$55,19,FALSE),D586=7,VLOOKUP(H586,[1]Priv_Workers!$B$2:$BD$55,20,FALSE),D586=8,VLOOKUP(H586,[1]Priv_Workers!$B$2:$BD$55,21,FALSE),D586=9,VLOOKUP(H586,[1]Priv_Workers!$B$2:$BD$55,22,FALSE),D586=10,VLOOKUP(H586,[1]Priv_Workers!$B$2:$BD$55,23,FALSE),D586=11,VLOOKUP(H586,[1]Priv_Workers!$B$2:$BD$55,24,FALSE),D586=12,VLOOKUP(H586,[1]Priv_Workers!$B$2:$BD$55,25,FALSE)),C586=2016,_xlfn.IFS(D586=1,VLOOKUP(H586,[1]Priv_Workers!$B$2:$BD$55,26,FALSE),D586=2,VLOOKUP(H586,[1]Priv_Workers!$B$2:$BD$55,27,FALSE),D586=3,VLOOKUP(H586,[1]Priv_Workers!$B$2:$BD$55,28,FALSE),D586=4,VLOOKUP(H586,[1]Priv_Workers!$B$2:$BD$55,29,FALSE),D586=5,VLOOKUP(H586,[1]Priv_Workers!$B$2:$BD$55,30,FALSE),D586=6,VLOOKUP(H586,[1]Priv_Workers!$B$2:$BD$55,31,FALSE),D586=7,VLOOKUP(H586,[1]Priv_Workers!$B$2:$BD$55,32,FALSE),D586=8,VLOOKUP(H586,[1]Priv_Workers!$B$2:$BD$55,33,FALSE),D586=9,VLOOKUP(H586,[1]Priv_Workers!$B$2:$BD$55,34,FALSE),D586=10,VLOOKUP(H586,[1]Priv_Workers!$B$2:$BD$55,35,FALSE),D586=11,VLOOKUP(H586,[1]Priv_Workers!$B$2:$BD$55,36,FALSE),D586=12,VLOOKUP(H586,[1]Priv_Workers!$B$2:$BD$55,37,FALSE)),C586=2017,_xlfn.IFS(D586=1,VLOOKUP(H586,[1]Priv_Workers!$B$2:$BD$55,38,FALSE),D586=2,VLOOKUP(H586,[1]Priv_Workers!$B$2:$BD$55,39,FALSE),D586=3,VLOOKUP(H586,[1]Priv_Workers!$B$2:$BD$55,40,FALSE),D586=4,VLOOKUP(H586,[1]Priv_Workers!$B$2:$BD$55,41,FALSE),D586=5,VLOOKUP(H586,[1]Priv_Workers!$B$2:$BD$55,42,FALSE),D586=6,VLOOKUP(H586,[1]Priv_Workers!$B$2:$BD$55,43,FALSE),D586=7,VLOOKUP(H586,[1]Priv_Workers!$B$2:$BD$55,43,FALSE),D586=8,VLOOKUP(H586,[1]Priv_Workers!$B$2:$BD$55,44,FALSE),D586=9,VLOOKUP(H586,[1]Priv_Workers!$B$2:$BD$55,45,FALSE),D586=10,VLOOKUP(H586,[1]Priv_Workers!$B$2:$BD$55,46,FALSE),D586=11,VLOOKUP(H586,[1]Priv_Workers!$B$2:$BD$55,47,FALSE),D586=12,VLOOKUP(H586,[1]Priv_Workers!$B$2:$BD$55,48)),C586=2018,_xlfn.IFS(D586=1,VLOOKUP(H586,[1]Priv_Workers!$B$2:$BD$55,49,FALSE),D586=2,VLOOKUP(H586,[1]Priv_Workers!$B$2:$BD$55,50,FALSE),D586=3,VLOOKUP(H586,[1]Priv_Workers!$B$2:$BD$55,51,FALSE),D586=4,VLOOKUP(H586,[1]Priv_Workers!$B$2:$BD$55,52,FALSE),D586=5,VLOOKUP(H586,[1]Priv_Workers!$B$2:$BD$55,53,FALSE),D586=6,VLOOKUP(H586,[1]Priv_Workers!$B$2:$BD$55,54)))</f>
        <v>3687696</v>
      </c>
      <c r="X586" s="3">
        <f t="shared" si="75"/>
        <v>3.5577769968023394E-3</v>
      </c>
      <c r="Y586" s="2">
        <f>_xlfn.IFS(C586=2014, _xlfn.IFS(E586=1, VLOOKUP(H586, [1]Wage_Info!$B$2:$AH$55, 2, FALSE), E586=2, VLOOKUP(H586, [1]Wage_Info!$B$2:$AH$55, 3, FALSE), E586=3, VLOOKUP(H586, [1]Wage_Info!$B$2:$AH$55, 4, FALSE), E586=4, VLOOKUP(H586, [1]Wage_Info!$B$2:$AH$55, 5, FALSE)), C586=2015, _xlfn.IFS(E586=1, VLOOKUP(H586, [1]Wage_Info!$B$2:$AH$55, 6, FALSE), E586=2, VLOOKUP(H586, [1]Wage_Info!$B$2:$AH$55, 7, FALSE), E586=3, VLOOKUP(H586, [1]Wage_Info!$B$2:$AH$55, 8, FALSE), E586=4, VLOOKUP(H586, [1]Wage_Info!$B$2:$AH$55, 9, FALSE)), C586=2016, _xlfn.IFS(E586=1, VLOOKUP(H586, [1]Wage_Info!$B$2:$AH$55, 10, FALSE), E586=2, VLOOKUP(H586, [1]Wage_Info!$B$2:$AH$55, 11, FALSE), E586=3, VLOOKUP(H586, [1]Wage_Info!$B$2:$AH$55, 12, FALSE), E586=4, VLOOKUP(H586, [1]Wage_Info!$B$2:$AH$55, 13, FALSE)), C586=2017, _xlfn.IFS(E586=1, VLOOKUP(H586, [1]Wage_Info!$B$2:$AH$55, 14, FALSE), E586=2, VLOOKUP(H586, [1]Wage_Info!$B$2:$AH$55, 15, FALSE), E586=3, VLOOKUP(H586, [1]Wage_Info!$B$2:$AH$55, 16, FALSE), E586=4, VLOOKUP(H586, [1]Wage_Info!$B$2:$AH$55, 17, FALSE)), C586 = 2018, _xlfn.IFS(E586=1, VLOOKUP(H586, [1]Wage_Info!$B$2:$AH$55, 18, FALSE), E586=3, VLOOKUP(H586, [1]Wage_Info!$B$2:$AH$55, 19, FALSE)))</f>
        <v>199659502</v>
      </c>
      <c r="Z586" s="2">
        <f>_xlfn.IFS(C586=2014, _xlfn.IFS(E586=1, VLOOKUP(H586, [1]Wage_Info!$B$2:$AL$55, 20, FALSE), E586=2, VLOOKUP(H586, [1]Wage_Info!$B$2:$AL$55, 21, FALSE), E586=3, VLOOKUP(H586, [1]Wage_Info!$B$2:$AL$55, 22, FALSE), E586=4, VLOOKUP(H586, [1]Wage_Info!$B$2:$AL$55, 23, FALSE)), C586=2015, _xlfn.IFS(E586=1, VLOOKUP(H586, [1]Wage_Info!$B$2:$AL$55, 24, FALSE), E586=2, VLOOKUP(H586, [1]Wage_Info!$B$2:$AL$55, 25, FALSE), E586=3, VLOOKUP(H586, [1]Wage_Info!$B$2:$AL$55, 26, FALSE), E586=4, VLOOKUP(H586, [1]Wage_Info!$B$2:$AL$55, 27, FALSE)), C586=2016, _xlfn.IFS(E586=1, VLOOKUP(H586, [1]Wage_Info!$B$2:$AL$55, 28, FALSE), E586=2, VLOOKUP(H586, [1]Wage_Info!$B$2:$AL$55, 29, FALSE), E586=3, VLOOKUP(H586, [1]Wage_Info!$B$2:$AL$55, 30, FALSE), E586=4, VLOOKUP(H586, [1]Wage_Info!$B$2:$AL$55, 31, FALSE)), C586=2017, _xlfn.IFS(E586=1, VLOOKUP(H586, [1]Wage_Info!$B$2:$AL$55, 32, FALSE), E586=2, VLOOKUP(H586, [1]Wage_Info!$B$2:$AL$55, 33, FALSE), E586=3, VLOOKUP(H586, [1]Wage_Info!$B$2:$AL$55, 34, FALSE), E586=4, VLOOKUP(H586, [1]Wage_Info!$B$2:$AL$55, 35, FALSE)), C586 = 2018, _xlfn.IFS(E586=1, VLOOKUP(H586, [1]Wage_Info!$B$2:$AL$55, 36, FALSE), E586=2, VLOOKUP(H586, [1]Wage_Info!$B$2:$AL$55, 37, FALSE)))</f>
        <v>48208874816</v>
      </c>
      <c r="AA586" s="4">
        <f t="shared" si="76"/>
        <v>4.1415507572422159E-3</v>
      </c>
      <c r="AB586">
        <f>[1]Key!C586</f>
        <v>0</v>
      </c>
      <c r="AC586">
        <f t="shared" si="77"/>
        <v>0</v>
      </c>
      <c r="AD586">
        <f t="shared" si="78"/>
        <v>0</v>
      </c>
      <c r="AE586">
        <f t="shared" si="79"/>
        <v>0</v>
      </c>
      <c r="AF586">
        <f>[1]Key!D586</f>
        <v>0</v>
      </c>
    </row>
    <row r="587" spans="1:32" x14ac:dyDescent="0.3">
      <c r="A587">
        <v>586</v>
      </c>
      <c r="B587">
        <v>130</v>
      </c>
      <c r="E587" t="e">
        <f t="shared" si="72"/>
        <v>#N/A</v>
      </c>
      <c r="F587">
        <v>2018</v>
      </c>
      <c r="H587" s="1" t="e">
        <f>VALUE(IF(G587="foreign",53,SUBSTITUTE(G587,G587,VLOOKUP(G587,[1]Key!$G$2:$H$55,2,))))</f>
        <v>#N/A</v>
      </c>
      <c r="I587" t="s">
        <v>40</v>
      </c>
      <c r="J587">
        <f>VALUE(_xlfn.IFS(I587="foreign",53,I587="fictional",54, I587="unspecified", 55, NOT(OR(I587="foreign",I587="fictional")),SUBSTITUTE(I587,I587,VLOOKUP(I587,[1]Key!$G$2:$H$55,2,))))</f>
        <v>5</v>
      </c>
      <c r="K587" t="e">
        <f t="shared" si="73"/>
        <v>#N/A</v>
      </c>
      <c r="L587" t="e">
        <f>VLOOKUP(H587, [1]Key!$H$2:$K$54, 2)</f>
        <v>#N/A</v>
      </c>
      <c r="M587">
        <f>VLOOKUP(J587, [1]Key!$H$2:$K$54, 2)</f>
        <v>3</v>
      </c>
      <c r="N587">
        <f>VLOOKUP("*"&amp;G587&amp;"*",[1]Key!$N$2:$O$6,2,FALSE)</f>
        <v>1</v>
      </c>
      <c r="O587">
        <f>VLOOKUP("*"&amp;G587&amp;"*",[1]Key!$R$2:$S$11,2,FALSE)</f>
        <v>1</v>
      </c>
      <c r="P587">
        <v>1620</v>
      </c>
      <c r="Q587" s="2">
        <v>6000000</v>
      </c>
      <c r="R587" t="s">
        <v>81</v>
      </c>
      <c r="S587">
        <f>VLOOKUP(R587, [1]Key!$U$2:$V$37, 2, FALSE)</f>
        <v>12</v>
      </c>
      <c r="T587">
        <f t="shared" si="74"/>
        <v>1</v>
      </c>
      <c r="U587" t="e">
        <f>_xlfn.IFS(C587=2018, VLOOKUP(H587, '[1]State Pop'!$B$2:$G$55,6),C587=2017, VLOOKUP(H587, '[1]State Pop'!$B$2:$F$55,5),C587=2016, VLOOKUP(H587, '[1]State Pop'!$B$2:$F$55,4), C587=2015, VLOOKUP(H587, '[1]State Pop'!$B$2:$F$55,3), C587=2014, VLOOKUP(H587, '[1]State Pop'!$B$2:$F$55,2))</f>
        <v>#N/A</v>
      </c>
      <c r="V587" t="e">
        <f>_xlfn.IFS(C587=2014,_xlfn.IFS(D587=1,VLOOKUP(H587,[1]Film_Workers!$B$2:$BD$55,2,FALSE),D587=2,VLOOKUP(H587,[1]Film_Workers!$B$2:$BD$55,3,FALSE),D587=3,VLOOKUP(H587,[1]Film_Workers!$B$2:$BD$55,4,FALSE),D587=4,VLOOKUP(H587,[1]Film_Workers!$B$2:$BD$55,5,FALSE),D587=5,VLOOKUP(H587,[1]Film_Workers!$B$2:$BD$55,6,FALSE),D587=6,VLOOKUP(H587,[1]Film_Workers!$B$2:$BD$55,7,FALSE),D587=7,VLOOKUP(H587,[1]Film_Workers!$B$2:$BD$55,8,FALSE),D587=8,VLOOKUP(H587,[1]Film_Workers!$B$2:$BD$55,9,FALSE),D587=9,VLOOKUP(H587,[1]Film_Workers!$B$2:$BD$55,10,FALSE),D587=10,VLOOKUP(H587,[1]Film_Workers!$B$2:$BD$55,11,FALSE),D587=11,VLOOKUP(H587,[1]Film_Workers!$B$2:$BD$55,12,FALSE),D587=12,VLOOKUP(H587,[1]Film_Workers!$B$2:$BD$55,13,FALSE)),C587=2015,_xlfn.IFS(D587=1,VLOOKUP(H587,[1]Film_Workers!$B$2:$BD$55,14,FALSE),D587=2,VLOOKUP(H587,[1]Film_Workers!$B$2:$BD$55,15,FALSE),D587=3,VLOOKUP(H587,[1]Film_Workers!$B$2:$BD$55,16,FALSE),D587=4,VLOOKUP(H587,[1]Film_Workers!$B$2:$BD$55,17,FALSE),D587=5,VLOOKUP(H587,[1]Film_Workers!$B$2:$BD$55,18,FALSE),D587=6,VLOOKUP(H587,[1]Film_Workers!$B$2:$BD$55,19,FALSE),D587=7,VLOOKUP(H587,[1]Film_Workers!$B$2:$BD$55,20,FALSE),D587=8,VLOOKUP(H587,[1]Film_Workers!$B$2:$BD$55,21,FALSE),D587=9,VLOOKUP(H587,[1]Film_Workers!$B$2:$BD$55,22,FALSE),D587=10,VLOOKUP(H587,[1]Film_Workers!$B$2:$BD$55,23,FALSE),D587=11,VLOOKUP(H587,[1]Film_Workers!$B$2:$BD$55,24,FALSE),D587=12,VLOOKUP(H587,[1]Film_Workers!$B$2:$BD$55,25,FALSE)),C587=2016,_xlfn.IFS(D587=1,VLOOKUP(H587,[1]Film_Workers!$B$2:$BD$55,26,FALSE),D587=2,VLOOKUP(H587,[1]Film_Workers!$B$2:$BD$55,27,FALSE),D587=3,VLOOKUP(H587,[1]Film_Workers!$B$2:$BD$55,28,FALSE),D587=4,VLOOKUP(H587,[1]Film_Workers!$B$2:$BD$55,29,FALSE),D587=5,VLOOKUP(H587,[1]Film_Workers!$B$2:$BD$55,30,FALSE),D587=6,VLOOKUP(H587,[1]Film_Workers!$B$2:$BD$55,31,FALSE),D587=7,VLOOKUP(H587,[1]Film_Workers!$B$2:$BD$55,32,FALSE),D587=8,VLOOKUP(H587,[1]Film_Workers!$B$2:$BD$55,33,FALSE),D587=9,VLOOKUP(H587,[1]Film_Workers!$B$2:$BD$55,34,FALSE),D587=10,VLOOKUP(H587,[1]Film_Workers!$B$2:$BD$55,35,FALSE),D587=11,VLOOKUP(H587,[1]Film_Workers!$B$2:$BD$55,36,FALSE),D587=12,VLOOKUP(H587,[1]Film_Workers!$B$2:$BD$55,37,FALSE)),C587=2017,_xlfn.IFS(D587=1,VLOOKUP(H587,[1]Film_Workers!$B$2:$BD$55,38,FALSE),D587=2,VLOOKUP(H587,[1]Film_Workers!$B$2:$BD$55,39,FALSE),D587=3,VLOOKUP(H587,[1]Film_Workers!$B$2:$BD$55,40,FALSE),D587=4,VLOOKUP(H587,[1]Film_Workers!$B$2:$BD$55,41,FALSE),D587=5,VLOOKUP(H587,[1]Film_Workers!$B$2:$BD$55,42,FALSE),D587=6,VLOOKUP(H587,[1]Film_Workers!$B$2:$BD$55,43,FALSE),D587=7,VLOOKUP(H587,[1]Film_Workers!$B$2:$BD$55,43,FALSE),D587=8,VLOOKUP(H587,[1]Film_Workers!$B$2:$BD$55,44,FALSE),D587=9,VLOOKUP(H587,[1]Film_Workers!$B$2:$BD$55,45,FALSE),D587=10,VLOOKUP(H587,[1]Film_Workers!$B$2:$BD$55,46,FALSE),D587=11,VLOOKUP(H587,[1]Film_Workers!$B$2:$BD$55,47,FALSE),D587=12,VLOOKUP(H587,[1]Film_Workers!$B$2:$BD$55,48)),C587=2018,_xlfn.IFS(D587=1,VLOOKUP(H587,[1]Film_Workers!$B$2:$BD$55,49,FALSE),D587=2,VLOOKUP(H587,[1]Film_Workers!$B$2:$BD$55,50,FALSE),D587=3,VLOOKUP(H587,[1]Film_Workers!$B$2:$BD$55,51,FALSE),D587=4,VLOOKUP(H587,[1]Film_Workers!$B$2:$BD$55,52,FALSE),D587=5,VLOOKUP(H587,[1]Film_Workers!$B$2:$BD$55,53,FALSE),D587=6,VLOOKUP(H587,[1]Film_Workers!$B$2:$BD$55,54)))</f>
        <v>#N/A</v>
      </c>
      <c r="W587" t="e">
        <f>_xlfn.IFS(C587=2014,_xlfn.IFS(D587=1,VLOOKUP(H587,[1]Priv_Workers!$B$2:$BD$55,2,FALSE),D587=2,VLOOKUP(H587,[1]Priv_Workers!$B$2:$BD$55,3,FALSE),D587=3,VLOOKUP(H587,[1]Priv_Workers!$B$2:$BD$55,4,FALSE),D587=4,VLOOKUP(H587,[1]Priv_Workers!$B$2:$BD$55,5,FALSE),D587=5,VLOOKUP(H587,[1]Priv_Workers!$B$2:$BD$55,6,FALSE),D587=6,VLOOKUP(H587,[1]Priv_Workers!$B$2:$BD$55,7,FALSE),D587=7,VLOOKUP(H587,[1]Priv_Workers!$B$2:$BD$55,8,FALSE),D587=8,VLOOKUP(H587,[1]Priv_Workers!$B$2:$BD$55,9,FALSE),D587=9,VLOOKUP(H587,[1]Priv_Workers!$B$2:$BD$55,10,FALSE),D587=10,VLOOKUP(H587,[1]Priv_Workers!$B$2:$BD$55,11,FALSE),D587=11,VLOOKUP(H587,[1]Priv_Workers!$B$2:$BD$55,12,FALSE),D587=12,VLOOKUP(H587,[1]Priv_Workers!$B$2:$BD$55,13,FALSE)),C587=2015,_xlfn.IFS(D587=1,VLOOKUP(H587,[1]Priv_Workers!$B$2:$BD$55,14,FALSE),D587=2,VLOOKUP(H587,[1]Priv_Workers!$B$2:$BD$55,15,FALSE),D587=3,VLOOKUP(H587,[1]Priv_Workers!$B$2:$BD$55,16,FALSE),D587=4,VLOOKUP(H587,[1]Priv_Workers!$B$2:$BD$55,17,FALSE),D587=5,VLOOKUP(H587,[1]Priv_Workers!$B$2:$BD$55,18,FALSE),D587=6,VLOOKUP(H587,[1]Priv_Workers!$B$2:$BD$55,19,FALSE),D587=7,VLOOKUP(H587,[1]Priv_Workers!$B$2:$BD$55,20,FALSE),D587=8,VLOOKUP(H587,[1]Priv_Workers!$B$2:$BD$55,21,FALSE),D587=9,VLOOKUP(H587,[1]Priv_Workers!$B$2:$BD$55,22,FALSE),D587=10,VLOOKUP(H587,[1]Priv_Workers!$B$2:$BD$55,23,FALSE),D587=11,VLOOKUP(H587,[1]Priv_Workers!$B$2:$BD$55,24,FALSE),D587=12,VLOOKUP(H587,[1]Priv_Workers!$B$2:$BD$55,25,FALSE)),C587=2016,_xlfn.IFS(D587=1,VLOOKUP(H587,[1]Priv_Workers!$B$2:$BD$55,26,FALSE),D587=2,VLOOKUP(H587,[1]Priv_Workers!$B$2:$BD$55,27,FALSE),D587=3,VLOOKUP(H587,[1]Priv_Workers!$B$2:$BD$55,28,FALSE),D587=4,VLOOKUP(H587,[1]Priv_Workers!$B$2:$BD$55,29,FALSE),D587=5,VLOOKUP(H587,[1]Priv_Workers!$B$2:$BD$55,30,FALSE),D587=6,VLOOKUP(H587,[1]Priv_Workers!$B$2:$BD$55,31,FALSE),D587=7,VLOOKUP(H587,[1]Priv_Workers!$B$2:$BD$55,32,FALSE),D587=8,VLOOKUP(H587,[1]Priv_Workers!$B$2:$BD$55,33,FALSE),D587=9,VLOOKUP(H587,[1]Priv_Workers!$B$2:$BD$55,34,FALSE),D587=10,VLOOKUP(H587,[1]Priv_Workers!$B$2:$BD$55,35,FALSE),D587=11,VLOOKUP(H587,[1]Priv_Workers!$B$2:$BD$55,36,FALSE),D587=12,VLOOKUP(H587,[1]Priv_Workers!$B$2:$BD$55,37,FALSE)),C587=2017,_xlfn.IFS(D587=1,VLOOKUP(H587,[1]Priv_Workers!$B$2:$BD$55,38,FALSE),D587=2,VLOOKUP(H587,[1]Priv_Workers!$B$2:$BD$55,39,FALSE),D587=3,VLOOKUP(H587,[1]Priv_Workers!$B$2:$BD$55,40,FALSE),D587=4,VLOOKUP(H587,[1]Priv_Workers!$B$2:$BD$55,41,FALSE),D587=5,VLOOKUP(H587,[1]Priv_Workers!$B$2:$BD$55,42,FALSE),D587=6,VLOOKUP(H587,[1]Priv_Workers!$B$2:$BD$55,43,FALSE),D587=7,VLOOKUP(H587,[1]Priv_Workers!$B$2:$BD$55,43,FALSE),D587=8,VLOOKUP(H587,[1]Priv_Workers!$B$2:$BD$55,44,FALSE),D587=9,VLOOKUP(H587,[1]Priv_Workers!$B$2:$BD$55,45,FALSE),D587=10,VLOOKUP(H587,[1]Priv_Workers!$B$2:$BD$55,46,FALSE),D587=11,VLOOKUP(H587,[1]Priv_Workers!$B$2:$BD$55,47,FALSE),D587=12,VLOOKUP(H587,[1]Priv_Workers!$B$2:$BD$55,48)),C587=2018,_xlfn.IFS(D587=1,VLOOKUP(H587,[1]Priv_Workers!$B$2:$BD$55,49,FALSE),D587=2,VLOOKUP(H587,[1]Priv_Workers!$B$2:$BD$55,50,FALSE),D587=3,VLOOKUP(H587,[1]Priv_Workers!$B$2:$BD$55,51,FALSE),D587=4,VLOOKUP(H587,[1]Priv_Workers!$B$2:$BD$55,52,FALSE),D587=5,VLOOKUP(H587,[1]Priv_Workers!$B$2:$BD$55,53,FALSE),D587=6,VLOOKUP(H587,[1]Priv_Workers!$B$2:$BD$55,54)))</f>
        <v>#N/A</v>
      </c>
      <c r="X587" s="3" t="e">
        <f t="shared" si="75"/>
        <v>#N/A</v>
      </c>
      <c r="Y587" s="2" t="e">
        <f>_xlfn.IFS(C587=2014, _xlfn.IFS(E587=1, VLOOKUP(H587, [1]Wage_Info!$B$2:$AH$55, 2, FALSE), E587=2, VLOOKUP(H587, [1]Wage_Info!$B$2:$AH$55, 3, FALSE), E587=3, VLOOKUP(H587, [1]Wage_Info!$B$2:$AH$55, 4, FALSE), E587=4, VLOOKUP(H587, [1]Wage_Info!$B$2:$AH$55, 5, FALSE)), C587=2015, _xlfn.IFS(E587=1, VLOOKUP(H587, [1]Wage_Info!$B$2:$AH$55, 6, FALSE), E587=2, VLOOKUP(H587, [1]Wage_Info!$B$2:$AH$55, 7, FALSE), E587=3, VLOOKUP(H587, [1]Wage_Info!$B$2:$AH$55, 8, FALSE), E587=4, VLOOKUP(H587, [1]Wage_Info!$B$2:$AH$55, 9, FALSE)), C587=2016, _xlfn.IFS(E587=1, VLOOKUP(H587, [1]Wage_Info!$B$2:$AH$55, 10, FALSE), E587=2, VLOOKUP(H587, [1]Wage_Info!$B$2:$AH$55, 11, FALSE), E587=3, VLOOKUP(H587, [1]Wage_Info!$B$2:$AH$55, 12, FALSE), E587=4, VLOOKUP(H587, [1]Wage_Info!$B$2:$AH$55, 13, FALSE)), C587=2017, _xlfn.IFS(E587=1, VLOOKUP(H587, [1]Wage_Info!$B$2:$AH$55, 14, FALSE), E587=2, VLOOKUP(H587, [1]Wage_Info!$B$2:$AH$55, 15, FALSE), E587=3, VLOOKUP(H587, [1]Wage_Info!$B$2:$AH$55, 16, FALSE), E587=4, VLOOKUP(H587, [1]Wage_Info!$B$2:$AH$55, 17, FALSE)), C587 = 2018, _xlfn.IFS(E587=1, VLOOKUP(H587, [1]Wage_Info!$B$2:$AH$55, 18, FALSE), E587=3, VLOOKUP(H587, [1]Wage_Info!$B$2:$AH$55, 19, FALSE)))</f>
        <v>#N/A</v>
      </c>
      <c r="Z587" s="2" t="e">
        <f>_xlfn.IFS(C587=2014, _xlfn.IFS(E587=1, VLOOKUP(H587, [1]Wage_Info!$B$2:$AL$55, 20, FALSE), E587=2, VLOOKUP(H587, [1]Wage_Info!$B$2:$AL$55, 21, FALSE), E587=3, VLOOKUP(H587, [1]Wage_Info!$B$2:$AL$55, 22, FALSE), E587=4, VLOOKUP(H587, [1]Wage_Info!$B$2:$AL$55, 23, FALSE)), C587=2015, _xlfn.IFS(E587=1, VLOOKUP(H587, [1]Wage_Info!$B$2:$AL$55, 24, FALSE), E587=2, VLOOKUP(H587, [1]Wage_Info!$B$2:$AL$55, 25, FALSE), E587=3, VLOOKUP(H587, [1]Wage_Info!$B$2:$AL$55, 26, FALSE), E587=4, VLOOKUP(H587, [1]Wage_Info!$B$2:$AL$55, 27, FALSE)), C587=2016, _xlfn.IFS(E587=1, VLOOKUP(H587, [1]Wage_Info!$B$2:$AL$55, 28, FALSE), E587=2, VLOOKUP(H587, [1]Wage_Info!$B$2:$AL$55, 29, FALSE), E587=3, VLOOKUP(H587, [1]Wage_Info!$B$2:$AL$55, 30, FALSE), E587=4, VLOOKUP(H587, [1]Wage_Info!$B$2:$AL$55, 31, FALSE)), C587=2017, _xlfn.IFS(E587=1, VLOOKUP(H587, [1]Wage_Info!$B$2:$AL$55, 32, FALSE), E587=2, VLOOKUP(H587, [1]Wage_Info!$B$2:$AL$55, 33, FALSE), E587=3, VLOOKUP(H587, [1]Wage_Info!$B$2:$AL$55, 34, FALSE), E587=4, VLOOKUP(H587, [1]Wage_Info!$B$2:$AL$55, 35, FALSE)), C587 = 2018, _xlfn.IFS(E587=1, VLOOKUP(H587, [1]Wage_Info!$B$2:$AL$55, 36, FALSE), E587=2, VLOOKUP(H587, [1]Wage_Info!$B$2:$AL$55, 37, FALSE)))</f>
        <v>#N/A</v>
      </c>
      <c r="AA587" s="4" t="e">
        <f t="shared" si="76"/>
        <v>#N/A</v>
      </c>
      <c r="AB587">
        <f>[1]Key!C587</f>
        <v>1</v>
      </c>
      <c r="AC587">
        <f t="shared" si="77"/>
        <v>0</v>
      </c>
      <c r="AD587">
        <f t="shared" si="78"/>
        <v>0</v>
      </c>
      <c r="AE587">
        <f t="shared" si="79"/>
        <v>0</v>
      </c>
      <c r="AF587">
        <f>[1]Key!D587</f>
        <v>0</v>
      </c>
    </row>
    <row r="588" spans="1:32" x14ac:dyDescent="0.3">
      <c r="A588">
        <v>587</v>
      </c>
      <c r="B588">
        <v>131</v>
      </c>
      <c r="C588">
        <v>2017</v>
      </c>
      <c r="D588">
        <v>3</v>
      </c>
      <c r="E588">
        <f t="shared" si="72"/>
        <v>1</v>
      </c>
      <c r="F588">
        <v>2018</v>
      </c>
      <c r="G588" t="s">
        <v>62</v>
      </c>
      <c r="H588" s="1">
        <f>VALUE(IF(G588="foreign",53,SUBSTITUTE(G588,G588,VLOOKUP(G588,[1]Key!$G$2:$H$55,2,))))</f>
        <v>53</v>
      </c>
      <c r="I588" t="s">
        <v>32</v>
      </c>
      <c r="J588">
        <f>VALUE(_xlfn.IFS(I588="foreign",53,I588="fictional",54, I588="unspecified", 55, NOT(OR(I588="foreign",I588="fictional")),SUBSTITUTE(I588,I588,VLOOKUP(I588,[1]Key!$G$2:$H$55,2,))))</f>
        <v>53</v>
      </c>
      <c r="K588">
        <f t="shared" si="73"/>
        <v>1</v>
      </c>
      <c r="L588">
        <f>VLOOKUP(H588, [1]Key!$H$2:$K$54, 2)</f>
        <v>0</v>
      </c>
      <c r="M588">
        <f>VLOOKUP(J588, [1]Key!$H$2:$K$54, 2)</f>
        <v>0</v>
      </c>
      <c r="N588">
        <f>VLOOKUP("*"&amp;G588&amp;"*",[1]Key!$N$2:$O$6,2,FALSE)</f>
        <v>0</v>
      </c>
      <c r="O588">
        <f>VLOOKUP("*"&amp;G588&amp;"*",[1]Key!$R$2:$S$11,2,FALSE)</f>
        <v>0</v>
      </c>
      <c r="P588">
        <v>1554</v>
      </c>
      <c r="Q588" s="2">
        <v>15000000</v>
      </c>
      <c r="R588" t="s">
        <v>66</v>
      </c>
      <c r="S588">
        <f>VLOOKUP(R588, [1]Key!$U$2:$V$37, 2, FALSE)</f>
        <v>4</v>
      </c>
      <c r="T588">
        <f t="shared" si="74"/>
        <v>0</v>
      </c>
      <c r="U588">
        <f>_xlfn.IFS(C588=2018, VLOOKUP(H588, '[1]State Pop'!$B$2:$G$55,6),C588=2017, VLOOKUP(H588, '[1]State Pop'!$B$2:$F$55,5),C588=2016, VLOOKUP(H588, '[1]State Pop'!$B$2:$F$55,4), C588=2015, VLOOKUP(H588, '[1]State Pop'!$B$2:$F$55,3), C588=2014, VLOOKUP(H588, '[1]State Pop'!$B$2:$F$55,2))</f>
        <v>0</v>
      </c>
      <c r="V588">
        <f>_xlfn.IFS(C588=2014,_xlfn.IFS(D588=1,VLOOKUP(H588,[1]Film_Workers!$B$2:$BD$55,2,FALSE),D588=2,VLOOKUP(H588,[1]Film_Workers!$B$2:$BD$55,3,FALSE),D588=3,VLOOKUP(H588,[1]Film_Workers!$B$2:$BD$55,4,FALSE),D588=4,VLOOKUP(H588,[1]Film_Workers!$B$2:$BD$55,5,FALSE),D588=5,VLOOKUP(H588,[1]Film_Workers!$B$2:$BD$55,6,FALSE),D588=6,VLOOKUP(H588,[1]Film_Workers!$B$2:$BD$55,7,FALSE),D588=7,VLOOKUP(H588,[1]Film_Workers!$B$2:$BD$55,8,FALSE),D588=8,VLOOKUP(H588,[1]Film_Workers!$B$2:$BD$55,9,FALSE),D588=9,VLOOKUP(H588,[1]Film_Workers!$B$2:$BD$55,10,FALSE),D588=10,VLOOKUP(H588,[1]Film_Workers!$B$2:$BD$55,11,FALSE),D588=11,VLOOKUP(H588,[1]Film_Workers!$B$2:$BD$55,12,FALSE),D588=12,VLOOKUP(H588,[1]Film_Workers!$B$2:$BD$55,13,FALSE)),C588=2015,_xlfn.IFS(D588=1,VLOOKUP(H588,[1]Film_Workers!$B$2:$BD$55,14,FALSE),D588=2,VLOOKUP(H588,[1]Film_Workers!$B$2:$BD$55,15,FALSE),D588=3,VLOOKUP(H588,[1]Film_Workers!$B$2:$BD$55,16,FALSE),D588=4,VLOOKUP(H588,[1]Film_Workers!$B$2:$BD$55,17,FALSE),D588=5,VLOOKUP(H588,[1]Film_Workers!$B$2:$BD$55,18,FALSE),D588=6,VLOOKUP(H588,[1]Film_Workers!$B$2:$BD$55,19,FALSE),D588=7,VLOOKUP(H588,[1]Film_Workers!$B$2:$BD$55,20,FALSE),D588=8,VLOOKUP(H588,[1]Film_Workers!$B$2:$BD$55,21,FALSE),D588=9,VLOOKUP(H588,[1]Film_Workers!$B$2:$BD$55,22,FALSE),D588=10,VLOOKUP(H588,[1]Film_Workers!$B$2:$BD$55,23,FALSE),D588=11,VLOOKUP(H588,[1]Film_Workers!$B$2:$BD$55,24,FALSE),D588=12,VLOOKUP(H588,[1]Film_Workers!$B$2:$BD$55,25,FALSE)),C588=2016,_xlfn.IFS(D588=1,VLOOKUP(H588,[1]Film_Workers!$B$2:$BD$55,26,FALSE),D588=2,VLOOKUP(H588,[1]Film_Workers!$B$2:$BD$55,27,FALSE),D588=3,VLOOKUP(H588,[1]Film_Workers!$B$2:$BD$55,28,FALSE),D588=4,VLOOKUP(H588,[1]Film_Workers!$B$2:$BD$55,29,FALSE),D588=5,VLOOKUP(H588,[1]Film_Workers!$B$2:$BD$55,30,FALSE),D588=6,VLOOKUP(H588,[1]Film_Workers!$B$2:$BD$55,31,FALSE),D588=7,VLOOKUP(H588,[1]Film_Workers!$B$2:$BD$55,32,FALSE),D588=8,VLOOKUP(H588,[1]Film_Workers!$B$2:$BD$55,33,FALSE),D588=9,VLOOKUP(H588,[1]Film_Workers!$B$2:$BD$55,34,FALSE),D588=10,VLOOKUP(H588,[1]Film_Workers!$B$2:$BD$55,35,FALSE),D588=11,VLOOKUP(H588,[1]Film_Workers!$B$2:$BD$55,36,FALSE),D588=12,VLOOKUP(H588,[1]Film_Workers!$B$2:$BD$55,37,FALSE)),C588=2017,_xlfn.IFS(D588=1,VLOOKUP(H588,[1]Film_Workers!$B$2:$BD$55,38,FALSE),D588=2,VLOOKUP(H588,[1]Film_Workers!$B$2:$BD$55,39,FALSE),D588=3,VLOOKUP(H588,[1]Film_Workers!$B$2:$BD$55,40,FALSE),D588=4,VLOOKUP(H588,[1]Film_Workers!$B$2:$BD$55,41,FALSE),D588=5,VLOOKUP(H588,[1]Film_Workers!$B$2:$BD$55,42,FALSE),D588=6,VLOOKUP(H588,[1]Film_Workers!$B$2:$BD$55,43,FALSE),D588=7,VLOOKUP(H588,[1]Film_Workers!$B$2:$BD$55,43,FALSE),D588=8,VLOOKUP(H588,[1]Film_Workers!$B$2:$BD$55,44,FALSE),D588=9,VLOOKUP(H588,[1]Film_Workers!$B$2:$BD$55,45,FALSE),D588=10,VLOOKUP(H588,[1]Film_Workers!$B$2:$BD$55,46,FALSE),D588=11,VLOOKUP(H588,[1]Film_Workers!$B$2:$BD$55,47,FALSE),D588=12,VLOOKUP(H588,[1]Film_Workers!$B$2:$BD$55,48)),C588=2018,_xlfn.IFS(D588=1,VLOOKUP(H588,[1]Film_Workers!$B$2:$BD$55,49,FALSE),D588=2,VLOOKUP(H588,[1]Film_Workers!$B$2:$BD$55,50,FALSE),D588=3,VLOOKUP(H588,[1]Film_Workers!$B$2:$BD$55,51,FALSE),D588=4,VLOOKUP(H588,[1]Film_Workers!$B$2:$BD$55,52,FALSE),D588=5,VLOOKUP(H588,[1]Film_Workers!$B$2:$BD$55,53,FALSE),D588=6,VLOOKUP(H588,[1]Film_Workers!$B$2:$BD$55,54)))</f>
        <v>0</v>
      </c>
      <c r="W588">
        <f>_xlfn.IFS(C588=2014,_xlfn.IFS(D588=1,VLOOKUP(H588,[1]Priv_Workers!$B$2:$BD$55,2,FALSE),D588=2,VLOOKUP(H588,[1]Priv_Workers!$B$2:$BD$55,3,FALSE),D588=3,VLOOKUP(H588,[1]Priv_Workers!$B$2:$BD$55,4,FALSE),D588=4,VLOOKUP(H588,[1]Priv_Workers!$B$2:$BD$55,5,FALSE),D588=5,VLOOKUP(H588,[1]Priv_Workers!$B$2:$BD$55,6,FALSE),D588=6,VLOOKUP(H588,[1]Priv_Workers!$B$2:$BD$55,7,FALSE),D588=7,VLOOKUP(H588,[1]Priv_Workers!$B$2:$BD$55,8,FALSE),D588=8,VLOOKUP(H588,[1]Priv_Workers!$B$2:$BD$55,9,FALSE),D588=9,VLOOKUP(H588,[1]Priv_Workers!$B$2:$BD$55,10,FALSE),D588=10,VLOOKUP(H588,[1]Priv_Workers!$B$2:$BD$55,11,FALSE),D588=11,VLOOKUP(H588,[1]Priv_Workers!$B$2:$BD$55,12,FALSE),D588=12,VLOOKUP(H588,[1]Priv_Workers!$B$2:$BD$55,13,FALSE)),C588=2015,_xlfn.IFS(D588=1,VLOOKUP(H588,[1]Priv_Workers!$B$2:$BD$55,14,FALSE),D588=2,VLOOKUP(H588,[1]Priv_Workers!$B$2:$BD$55,15,FALSE),D588=3,VLOOKUP(H588,[1]Priv_Workers!$B$2:$BD$55,16,FALSE),D588=4,VLOOKUP(H588,[1]Priv_Workers!$B$2:$BD$55,17,FALSE),D588=5,VLOOKUP(H588,[1]Priv_Workers!$B$2:$BD$55,18,FALSE),D588=6,VLOOKUP(H588,[1]Priv_Workers!$B$2:$BD$55,19,FALSE),D588=7,VLOOKUP(H588,[1]Priv_Workers!$B$2:$BD$55,20,FALSE),D588=8,VLOOKUP(H588,[1]Priv_Workers!$B$2:$BD$55,21,FALSE),D588=9,VLOOKUP(H588,[1]Priv_Workers!$B$2:$BD$55,22,FALSE),D588=10,VLOOKUP(H588,[1]Priv_Workers!$B$2:$BD$55,23,FALSE),D588=11,VLOOKUP(H588,[1]Priv_Workers!$B$2:$BD$55,24,FALSE),D588=12,VLOOKUP(H588,[1]Priv_Workers!$B$2:$BD$55,25,FALSE)),C588=2016,_xlfn.IFS(D588=1,VLOOKUP(H588,[1]Priv_Workers!$B$2:$BD$55,26,FALSE),D588=2,VLOOKUP(H588,[1]Priv_Workers!$B$2:$BD$55,27,FALSE),D588=3,VLOOKUP(H588,[1]Priv_Workers!$B$2:$BD$55,28,FALSE),D588=4,VLOOKUP(H588,[1]Priv_Workers!$B$2:$BD$55,29,FALSE),D588=5,VLOOKUP(H588,[1]Priv_Workers!$B$2:$BD$55,30,FALSE),D588=6,VLOOKUP(H588,[1]Priv_Workers!$B$2:$BD$55,31,FALSE),D588=7,VLOOKUP(H588,[1]Priv_Workers!$B$2:$BD$55,32,FALSE),D588=8,VLOOKUP(H588,[1]Priv_Workers!$B$2:$BD$55,33,FALSE),D588=9,VLOOKUP(H588,[1]Priv_Workers!$B$2:$BD$55,34,FALSE),D588=10,VLOOKUP(H588,[1]Priv_Workers!$B$2:$BD$55,35,FALSE),D588=11,VLOOKUP(H588,[1]Priv_Workers!$B$2:$BD$55,36,FALSE),D588=12,VLOOKUP(H588,[1]Priv_Workers!$B$2:$BD$55,37,FALSE)),C588=2017,_xlfn.IFS(D588=1,VLOOKUP(H588,[1]Priv_Workers!$B$2:$BD$55,38,FALSE),D588=2,VLOOKUP(H588,[1]Priv_Workers!$B$2:$BD$55,39,FALSE),D588=3,VLOOKUP(H588,[1]Priv_Workers!$B$2:$BD$55,40,FALSE),D588=4,VLOOKUP(H588,[1]Priv_Workers!$B$2:$BD$55,41,FALSE),D588=5,VLOOKUP(H588,[1]Priv_Workers!$B$2:$BD$55,42,FALSE),D588=6,VLOOKUP(H588,[1]Priv_Workers!$B$2:$BD$55,43,FALSE),D588=7,VLOOKUP(H588,[1]Priv_Workers!$B$2:$BD$55,43,FALSE),D588=8,VLOOKUP(H588,[1]Priv_Workers!$B$2:$BD$55,44,FALSE),D588=9,VLOOKUP(H588,[1]Priv_Workers!$B$2:$BD$55,45,FALSE),D588=10,VLOOKUP(H588,[1]Priv_Workers!$B$2:$BD$55,46,FALSE),D588=11,VLOOKUP(H588,[1]Priv_Workers!$B$2:$BD$55,47,FALSE),D588=12,VLOOKUP(H588,[1]Priv_Workers!$B$2:$BD$55,48)),C588=2018,_xlfn.IFS(D588=1,VLOOKUP(H588,[1]Priv_Workers!$B$2:$BD$55,49,FALSE),D588=2,VLOOKUP(H588,[1]Priv_Workers!$B$2:$BD$55,50,FALSE),D588=3,VLOOKUP(H588,[1]Priv_Workers!$B$2:$BD$55,51,FALSE),D588=4,VLOOKUP(H588,[1]Priv_Workers!$B$2:$BD$55,52,FALSE),D588=5,VLOOKUP(H588,[1]Priv_Workers!$B$2:$BD$55,53,FALSE),D588=6,VLOOKUP(H588,[1]Priv_Workers!$B$2:$BD$55,54)))</f>
        <v>0</v>
      </c>
      <c r="X588" s="3" t="e">
        <f t="shared" si="75"/>
        <v>#DIV/0!</v>
      </c>
      <c r="Y588" s="2">
        <f>_xlfn.IFS(C588=2014, _xlfn.IFS(E588=1, VLOOKUP(H588, [1]Wage_Info!$B$2:$AH$55, 2, FALSE), E588=2, VLOOKUP(H588, [1]Wage_Info!$B$2:$AH$55, 3, FALSE), E588=3, VLOOKUP(H588, [1]Wage_Info!$B$2:$AH$55, 4, FALSE), E588=4, VLOOKUP(H588, [1]Wage_Info!$B$2:$AH$55, 5, FALSE)), C588=2015, _xlfn.IFS(E588=1, VLOOKUP(H588, [1]Wage_Info!$B$2:$AH$55, 6, FALSE), E588=2, VLOOKUP(H588, [1]Wage_Info!$B$2:$AH$55, 7, FALSE), E588=3, VLOOKUP(H588, [1]Wage_Info!$B$2:$AH$55, 8, FALSE), E588=4, VLOOKUP(H588, [1]Wage_Info!$B$2:$AH$55, 9, FALSE)), C588=2016, _xlfn.IFS(E588=1, VLOOKUP(H588, [1]Wage_Info!$B$2:$AH$55, 10, FALSE), E588=2, VLOOKUP(H588, [1]Wage_Info!$B$2:$AH$55, 11, FALSE), E588=3, VLOOKUP(H588, [1]Wage_Info!$B$2:$AH$55, 12, FALSE), E588=4, VLOOKUP(H588, [1]Wage_Info!$B$2:$AH$55, 13, FALSE)), C588=2017, _xlfn.IFS(E588=1, VLOOKUP(H588, [1]Wage_Info!$B$2:$AH$55, 14, FALSE), E588=2, VLOOKUP(H588, [1]Wage_Info!$B$2:$AH$55, 15, FALSE), E588=3, VLOOKUP(H588, [1]Wage_Info!$B$2:$AH$55, 16, FALSE), E588=4, VLOOKUP(H588, [1]Wage_Info!$B$2:$AH$55, 17, FALSE)), C588 = 2018, _xlfn.IFS(E588=1, VLOOKUP(H588, [1]Wage_Info!$B$2:$AH$55, 18, FALSE), E588=3, VLOOKUP(H588, [1]Wage_Info!$B$2:$AH$55, 19, FALSE)))</f>
        <v>0</v>
      </c>
      <c r="Z588" s="2">
        <f>_xlfn.IFS(C588=2014, _xlfn.IFS(E588=1, VLOOKUP(H588, [1]Wage_Info!$B$2:$AL$55, 20, FALSE), E588=2, VLOOKUP(H588, [1]Wage_Info!$B$2:$AL$55, 21, FALSE), E588=3, VLOOKUP(H588, [1]Wage_Info!$B$2:$AL$55, 22, FALSE), E588=4, VLOOKUP(H588, [1]Wage_Info!$B$2:$AL$55, 23, FALSE)), C588=2015, _xlfn.IFS(E588=1, VLOOKUP(H588, [1]Wage_Info!$B$2:$AL$55, 24, FALSE), E588=2, VLOOKUP(H588, [1]Wage_Info!$B$2:$AL$55, 25, FALSE), E588=3, VLOOKUP(H588, [1]Wage_Info!$B$2:$AL$55, 26, FALSE), E588=4, VLOOKUP(H588, [1]Wage_Info!$B$2:$AL$55, 27, FALSE)), C588=2016, _xlfn.IFS(E588=1, VLOOKUP(H588, [1]Wage_Info!$B$2:$AL$55, 28, FALSE), E588=2, VLOOKUP(H588, [1]Wage_Info!$B$2:$AL$55, 29, FALSE), E588=3, VLOOKUP(H588, [1]Wage_Info!$B$2:$AL$55, 30, FALSE), E588=4, VLOOKUP(H588, [1]Wage_Info!$B$2:$AL$55, 31, FALSE)), C588=2017, _xlfn.IFS(E588=1, VLOOKUP(H588, [1]Wage_Info!$B$2:$AL$55, 32, FALSE), E588=2, VLOOKUP(H588, [1]Wage_Info!$B$2:$AL$55, 33, FALSE), E588=3, VLOOKUP(H588, [1]Wage_Info!$B$2:$AL$55, 34, FALSE), E588=4, VLOOKUP(H588, [1]Wage_Info!$B$2:$AL$55, 35, FALSE)), C588 = 2018, _xlfn.IFS(E588=1, VLOOKUP(H588, [1]Wage_Info!$B$2:$AL$55, 36, FALSE), E588=2, VLOOKUP(H588, [1]Wage_Info!$B$2:$AL$55, 37, FALSE)))</f>
        <v>0</v>
      </c>
      <c r="AA588" s="4" t="e">
        <f t="shared" si="76"/>
        <v>#DIV/0!</v>
      </c>
      <c r="AB588" t="e">
        <f>[1]Key!#REF!</f>
        <v>#REF!</v>
      </c>
      <c r="AC588">
        <f t="shared" si="77"/>
        <v>0</v>
      </c>
      <c r="AD588">
        <f t="shared" si="78"/>
        <v>0</v>
      </c>
      <c r="AE588">
        <f t="shared" si="79"/>
        <v>0</v>
      </c>
      <c r="AF588">
        <f>[1]Key!D588</f>
        <v>0</v>
      </c>
    </row>
    <row r="589" spans="1:32" x14ac:dyDescent="0.3">
      <c r="A589">
        <v>588</v>
      </c>
      <c r="B589">
        <v>132</v>
      </c>
      <c r="E589" t="e">
        <f t="shared" si="72"/>
        <v>#N/A</v>
      </c>
      <c r="F589">
        <v>2018</v>
      </c>
      <c r="H589" s="1" t="e">
        <f>VALUE(IF(G589="foreign",53,SUBSTITUTE(G589,G589,VLOOKUP(G589,[1]Key!$G$2:$H$55,2,))))</f>
        <v>#N/A</v>
      </c>
      <c r="I589" t="s">
        <v>47</v>
      </c>
      <c r="J589">
        <f>VALUE(_xlfn.IFS(I589="foreign",53,I589="fictional",54, I589="unspecified", 55, NOT(OR(I589="foreign",I589="fictional")),SUBSTITUTE(I589,I589,VLOOKUP(I589,[1]Key!$G$2:$H$55,2,))))</f>
        <v>55</v>
      </c>
      <c r="K589" t="e">
        <f t="shared" si="73"/>
        <v>#N/A</v>
      </c>
      <c r="L589" t="e">
        <f>VLOOKUP(H589, [1]Key!$H$2:$K$54, 2)</f>
        <v>#N/A</v>
      </c>
      <c r="M589">
        <f>VLOOKUP(J589, [1]Key!$H$2:$K$54, 2)</f>
        <v>0</v>
      </c>
      <c r="N589">
        <f>VLOOKUP("*"&amp;G589&amp;"*",[1]Key!$N$2:$O$6,2,FALSE)</f>
        <v>1</v>
      </c>
      <c r="O589">
        <f>VLOOKUP("*"&amp;G589&amp;"*",[1]Key!$R$2:$S$11,2,FALSE)</f>
        <v>1</v>
      </c>
      <c r="P589">
        <v>1547</v>
      </c>
      <c r="Q589" s="2">
        <v>1000000</v>
      </c>
      <c r="R589" t="s">
        <v>33</v>
      </c>
      <c r="S589">
        <f>VLOOKUP(R589, [1]Key!$U$2:$V$37, 2, FALSE)</f>
        <v>1</v>
      </c>
      <c r="T589">
        <f t="shared" si="74"/>
        <v>0</v>
      </c>
      <c r="U589" t="e">
        <f>_xlfn.IFS(C589=2018, VLOOKUP(H589, '[1]State Pop'!$B$2:$G$55,6),C589=2017, VLOOKUP(H589, '[1]State Pop'!$B$2:$F$55,5),C589=2016, VLOOKUP(H589, '[1]State Pop'!$B$2:$F$55,4), C589=2015, VLOOKUP(H589, '[1]State Pop'!$B$2:$F$55,3), C589=2014, VLOOKUP(H589, '[1]State Pop'!$B$2:$F$55,2))</f>
        <v>#N/A</v>
      </c>
      <c r="V589" t="e">
        <f>_xlfn.IFS(C589=2014,_xlfn.IFS(D589=1,VLOOKUP(H589,[1]Film_Workers!$B$2:$BD$55,2,FALSE),D589=2,VLOOKUP(H589,[1]Film_Workers!$B$2:$BD$55,3,FALSE),D589=3,VLOOKUP(H589,[1]Film_Workers!$B$2:$BD$55,4,FALSE),D589=4,VLOOKUP(H589,[1]Film_Workers!$B$2:$BD$55,5,FALSE),D589=5,VLOOKUP(H589,[1]Film_Workers!$B$2:$BD$55,6,FALSE),D589=6,VLOOKUP(H589,[1]Film_Workers!$B$2:$BD$55,7,FALSE),D589=7,VLOOKUP(H589,[1]Film_Workers!$B$2:$BD$55,8,FALSE),D589=8,VLOOKUP(H589,[1]Film_Workers!$B$2:$BD$55,9,FALSE),D589=9,VLOOKUP(H589,[1]Film_Workers!$B$2:$BD$55,10,FALSE),D589=10,VLOOKUP(H589,[1]Film_Workers!$B$2:$BD$55,11,FALSE),D589=11,VLOOKUP(H589,[1]Film_Workers!$B$2:$BD$55,12,FALSE),D589=12,VLOOKUP(H589,[1]Film_Workers!$B$2:$BD$55,13,FALSE)),C589=2015,_xlfn.IFS(D589=1,VLOOKUP(H589,[1]Film_Workers!$B$2:$BD$55,14,FALSE),D589=2,VLOOKUP(H589,[1]Film_Workers!$B$2:$BD$55,15,FALSE),D589=3,VLOOKUP(H589,[1]Film_Workers!$B$2:$BD$55,16,FALSE),D589=4,VLOOKUP(H589,[1]Film_Workers!$B$2:$BD$55,17,FALSE),D589=5,VLOOKUP(H589,[1]Film_Workers!$B$2:$BD$55,18,FALSE),D589=6,VLOOKUP(H589,[1]Film_Workers!$B$2:$BD$55,19,FALSE),D589=7,VLOOKUP(H589,[1]Film_Workers!$B$2:$BD$55,20,FALSE),D589=8,VLOOKUP(H589,[1]Film_Workers!$B$2:$BD$55,21,FALSE),D589=9,VLOOKUP(H589,[1]Film_Workers!$B$2:$BD$55,22,FALSE),D589=10,VLOOKUP(H589,[1]Film_Workers!$B$2:$BD$55,23,FALSE),D589=11,VLOOKUP(H589,[1]Film_Workers!$B$2:$BD$55,24,FALSE),D589=12,VLOOKUP(H589,[1]Film_Workers!$B$2:$BD$55,25,FALSE)),C589=2016,_xlfn.IFS(D589=1,VLOOKUP(H589,[1]Film_Workers!$B$2:$BD$55,26,FALSE),D589=2,VLOOKUP(H589,[1]Film_Workers!$B$2:$BD$55,27,FALSE),D589=3,VLOOKUP(H589,[1]Film_Workers!$B$2:$BD$55,28,FALSE),D589=4,VLOOKUP(H589,[1]Film_Workers!$B$2:$BD$55,29,FALSE),D589=5,VLOOKUP(H589,[1]Film_Workers!$B$2:$BD$55,30,FALSE),D589=6,VLOOKUP(H589,[1]Film_Workers!$B$2:$BD$55,31,FALSE),D589=7,VLOOKUP(H589,[1]Film_Workers!$B$2:$BD$55,32,FALSE),D589=8,VLOOKUP(H589,[1]Film_Workers!$B$2:$BD$55,33,FALSE),D589=9,VLOOKUP(H589,[1]Film_Workers!$B$2:$BD$55,34,FALSE),D589=10,VLOOKUP(H589,[1]Film_Workers!$B$2:$BD$55,35,FALSE),D589=11,VLOOKUP(H589,[1]Film_Workers!$B$2:$BD$55,36,FALSE),D589=12,VLOOKUP(H589,[1]Film_Workers!$B$2:$BD$55,37,FALSE)),C589=2017,_xlfn.IFS(D589=1,VLOOKUP(H589,[1]Film_Workers!$B$2:$BD$55,38,FALSE),D589=2,VLOOKUP(H589,[1]Film_Workers!$B$2:$BD$55,39,FALSE),D589=3,VLOOKUP(H589,[1]Film_Workers!$B$2:$BD$55,40,FALSE),D589=4,VLOOKUP(H589,[1]Film_Workers!$B$2:$BD$55,41,FALSE),D589=5,VLOOKUP(H589,[1]Film_Workers!$B$2:$BD$55,42,FALSE),D589=6,VLOOKUP(H589,[1]Film_Workers!$B$2:$BD$55,43,FALSE),D589=7,VLOOKUP(H589,[1]Film_Workers!$B$2:$BD$55,43,FALSE),D589=8,VLOOKUP(H589,[1]Film_Workers!$B$2:$BD$55,44,FALSE),D589=9,VLOOKUP(H589,[1]Film_Workers!$B$2:$BD$55,45,FALSE),D589=10,VLOOKUP(H589,[1]Film_Workers!$B$2:$BD$55,46,FALSE),D589=11,VLOOKUP(H589,[1]Film_Workers!$B$2:$BD$55,47,FALSE),D589=12,VLOOKUP(H589,[1]Film_Workers!$B$2:$BD$55,48)),C589=2018,_xlfn.IFS(D589=1,VLOOKUP(H589,[1]Film_Workers!$B$2:$BD$55,49,FALSE),D589=2,VLOOKUP(H589,[1]Film_Workers!$B$2:$BD$55,50,FALSE),D589=3,VLOOKUP(H589,[1]Film_Workers!$B$2:$BD$55,51,FALSE),D589=4,VLOOKUP(H589,[1]Film_Workers!$B$2:$BD$55,52,FALSE),D589=5,VLOOKUP(H589,[1]Film_Workers!$B$2:$BD$55,53,FALSE),D589=6,VLOOKUP(H589,[1]Film_Workers!$B$2:$BD$55,54)))</f>
        <v>#N/A</v>
      </c>
      <c r="W589" t="e">
        <f>_xlfn.IFS(C589=2014,_xlfn.IFS(D589=1,VLOOKUP(H589,[1]Priv_Workers!$B$2:$BD$55,2,FALSE),D589=2,VLOOKUP(H589,[1]Priv_Workers!$B$2:$BD$55,3,FALSE),D589=3,VLOOKUP(H589,[1]Priv_Workers!$B$2:$BD$55,4,FALSE),D589=4,VLOOKUP(H589,[1]Priv_Workers!$B$2:$BD$55,5,FALSE),D589=5,VLOOKUP(H589,[1]Priv_Workers!$B$2:$BD$55,6,FALSE),D589=6,VLOOKUP(H589,[1]Priv_Workers!$B$2:$BD$55,7,FALSE),D589=7,VLOOKUP(H589,[1]Priv_Workers!$B$2:$BD$55,8,FALSE),D589=8,VLOOKUP(H589,[1]Priv_Workers!$B$2:$BD$55,9,FALSE),D589=9,VLOOKUP(H589,[1]Priv_Workers!$B$2:$BD$55,10,FALSE),D589=10,VLOOKUP(H589,[1]Priv_Workers!$B$2:$BD$55,11,FALSE),D589=11,VLOOKUP(H589,[1]Priv_Workers!$B$2:$BD$55,12,FALSE),D589=12,VLOOKUP(H589,[1]Priv_Workers!$B$2:$BD$55,13,FALSE)),C589=2015,_xlfn.IFS(D589=1,VLOOKUP(H589,[1]Priv_Workers!$B$2:$BD$55,14,FALSE),D589=2,VLOOKUP(H589,[1]Priv_Workers!$B$2:$BD$55,15,FALSE),D589=3,VLOOKUP(H589,[1]Priv_Workers!$B$2:$BD$55,16,FALSE),D589=4,VLOOKUP(H589,[1]Priv_Workers!$B$2:$BD$55,17,FALSE),D589=5,VLOOKUP(H589,[1]Priv_Workers!$B$2:$BD$55,18,FALSE),D589=6,VLOOKUP(H589,[1]Priv_Workers!$B$2:$BD$55,19,FALSE),D589=7,VLOOKUP(H589,[1]Priv_Workers!$B$2:$BD$55,20,FALSE),D589=8,VLOOKUP(H589,[1]Priv_Workers!$B$2:$BD$55,21,FALSE),D589=9,VLOOKUP(H589,[1]Priv_Workers!$B$2:$BD$55,22,FALSE),D589=10,VLOOKUP(H589,[1]Priv_Workers!$B$2:$BD$55,23,FALSE),D589=11,VLOOKUP(H589,[1]Priv_Workers!$B$2:$BD$55,24,FALSE),D589=12,VLOOKUP(H589,[1]Priv_Workers!$B$2:$BD$55,25,FALSE)),C589=2016,_xlfn.IFS(D589=1,VLOOKUP(H589,[1]Priv_Workers!$B$2:$BD$55,26,FALSE),D589=2,VLOOKUP(H589,[1]Priv_Workers!$B$2:$BD$55,27,FALSE),D589=3,VLOOKUP(H589,[1]Priv_Workers!$B$2:$BD$55,28,FALSE),D589=4,VLOOKUP(H589,[1]Priv_Workers!$B$2:$BD$55,29,FALSE),D589=5,VLOOKUP(H589,[1]Priv_Workers!$B$2:$BD$55,30,FALSE),D589=6,VLOOKUP(H589,[1]Priv_Workers!$B$2:$BD$55,31,FALSE),D589=7,VLOOKUP(H589,[1]Priv_Workers!$B$2:$BD$55,32,FALSE),D589=8,VLOOKUP(H589,[1]Priv_Workers!$B$2:$BD$55,33,FALSE),D589=9,VLOOKUP(H589,[1]Priv_Workers!$B$2:$BD$55,34,FALSE),D589=10,VLOOKUP(H589,[1]Priv_Workers!$B$2:$BD$55,35,FALSE),D589=11,VLOOKUP(H589,[1]Priv_Workers!$B$2:$BD$55,36,FALSE),D589=12,VLOOKUP(H589,[1]Priv_Workers!$B$2:$BD$55,37,FALSE)),C589=2017,_xlfn.IFS(D589=1,VLOOKUP(H589,[1]Priv_Workers!$B$2:$BD$55,38,FALSE),D589=2,VLOOKUP(H589,[1]Priv_Workers!$B$2:$BD$55,39,FALSE),D589=3,VLOOKUP(H589,[1]Priv_Workers!$B$2:$BD$55,40,FALSE),D589=4,VLOOKUP(H589,[1]Priv_Workers!$B$2:$BD$55,41,FALSE),D589=5,VLOOKUP(H589,[1]Priv_Workers!$B$2:$BD$55,42,FALSE),D589=6,VLOOKUP(H589,[1]Priv_Workers!$B$2:$BD$55,43,FALSE),D589=7,VLOOKUP(H589,[1]Priv_Workers!$B$2:$BD$55,43,FALSE),D589=8,VLOOKUP(H589,[1]Priv_Workers!$B$2:$BD$55,44,FALSE),D589=9,VLOOKUP(H589,[1]Priv_Workers!$B$2:$BD$55,45,FALSE),D589=10,VLOOKUP(H589,[1]Priv_Workers!$B$2:$BD$55,46,FALSE),D589=11,VLOOKUP(H589,[1]Priv_Workers!$B$2:$BD$55,47,FALSE),D589=12,VLOOKUP(H589,[1]Priv_Workers!$B$2:$BD$55,48)),C589=2018,_xlfn.IFS(D589=1,VLOOKUP(H589,[1]Priv_Workers!$B$2:$BD$55,49,FALSE),D589=2,VLOOKUP(H589,[1]Priv_Workers!$B$2:$BD$55,50,FALSE),D589=3,VLOOKUP(H589,[1]Priv_Workers!$B$2:$BD$55,51,FALSE),D589=4,VLOOKUP(H589,[1]Priv_Workers!$B$2:$BD$55,52,FALSE),D589=5,VLOOKUP(H589,[1]Priv_Workers!$B$2:$BD$55,53,FALSE),D589=6,VLOOKUP(H589,[1]Priv_Workers!$B$2:$BD$55,54)))</f>
        <v>#N/A</v>
      </c>
      <c r="X589" s="3" t="e">
        <f t="shared" si="75"/>
        <v>#N/A</v>
      </c>
      <c r="Y589" s="2" t="e">
        <f>_xlfn.IFS(C589=2014, _xlfn.IFS(E589=1, VLOOKUP(H589, [1]Wage_Info!$B$2:$AH$55, 2, FALSE), E589=2, VLOOKUP(H589, [1]Wage_Info!$B$2:$AH$55, 3, FALSE), E589=3, VLOOKUP(H589, [1]Wage_Info!$B$2:$AH$55, 4, FALSE), E589=4, VLOOKUP(H589, [1]Wage_Info!$B$2:$AH$55, 5, FALSE)), C589=2015, _xlfn.IFS(E589=1, VLOOKUP(H589, [1]Wage_Info!$B$2:$AH$55, 6, FALSE), E589=2, VLOOKUP(H589, [1]Wage_Info!$B$2:$AH$55, 7, FALSE), E589=3, VLOOKUP(H589, [1]Wage_Info!$B$2:$AH$55, 8, FALSE), E589=4, VLOOKUP(H589, [1]Wage_Info!$B$2:$AH$55, 9, FALSE)), C589=2016, _xlfn.IFS(E589=1, VLOOKUP(H589, [1]Wage_Info!$B$2:$AH$55, 10, FALSE), E589=2, VLOOKUP(H589, [1]Wage_Info!$B$2:$AH$55, 11, FALSE), E589=3, VLOOKUP(H589, [1]Wage_Info!$B$2:$AH$55, 12, FALSE), E589=4, VLOOKUP(H589, [1]Wage_Info!$B$2:$AH$55, 13, FALSE)), C589=2017, _xlfn.IFS(E589=1, VLOOKUP(H589, [1]Wage_Info!$B$2:$AH$55, 14, FALSE), E589=2, VLOOKUP(H589, [1]Wage_Info!$B$2:$AH$55, 15, FALSE), E589=3, VLOOKUP(H589, [1]Wage_Info!$B$2:$AH$55, 16, FALSE), E589=4, VLOOKUP(H589, [1]Wage_Info!$B$2:$AH$55, 17, FALSE)), C589 = 2018, _xlfn.IFS(E589=1, VLOOKUP(H589, [1]Wage_Info!$B$2:$AH$55, 18, FALSE), E589=3, VLOOKUP(H589, [1]Wage_Info!$B$2:$AH$55, 19, FALSE)))</f>
        <v>#N/A</v>
      </c>
      <c r="Z589" s="2" t="e">
        <f>_xlfn.IFS(C589=2014, _xlfn.IFS(E589=1, VLOOKUP(H589, [1]Wage_Info!$B$2:$AL$55, 20, FALSE), E589=2, VLOOKUP(H589, [1]Wage_Info!$B$2:$AL$55, 21, FALSE), E589=3, VLOOKUP(H589, [1]Wage_Info!$B$2:$AL$55, 22, FALSE), E589=4, VLOOKUP(H589, [1]Wage_Info!$B$2:$AL$55, 23, FALSE)), C589=2015, _xlfn.IFS(E589=1, VLOOKUP(H589, [1]Wage_Info!$B$2:$AL$55, 24, FALSE), E589=2, VLOOKUP(H589, [1]Wage_Info!$B$2:$AL$55, 25, FALSE), E589=3, VLOOKUP(H589, [1]Wage_Info!$B$2:$AL$55, 26, FALSE), E589=4, VLOOKUP(H589, [1]Wage_Info!$B$2:$AL$55, 27, FALSE)), C589=2016, _xlfn.IFS(E589=1, VLOOKUP(H589, [1]Wage_Info!$B$2:$AL$55, 28, FALSE), E589=2, VLOOKUP(H589, [1]Wage_Info!$B$2:$AL$55, 29, FALSE), E589=3, VLOOKUP(H589, [1]Wage_Info!$B$2:$AL$55, 30, FALSE), E589=4, VLOOKUP(H589, [1]Wage_Info!$B$2:$AL$55, 31, FALSE)), C589=2017, _xlfn.IFS(E589=1, VLOOKUP(H589, [1]Wage_Info!$B$2:$AL$55, 32, FALSE), E589=2, VLOOKUP(H589, [1]Wage_Info!$B$2:$AL$55, 33, FALSE), E589=3, VLOOKUP(H589, [1]Wage_Info!$B$2:$AL$55, 34, FALSE), E589=4, VLOOKUP(H589, [1]Wage_Info!$B$2:$AL$55, 35, FALSE)), C589 = 2018, _xlfn.IFS(E589=1, VLOOKUP(H589, [1]Wage_Info!$B$2:$AL$55, 36, FALSE), E589=2, VLOOKUP(H589, [1]Wage_Info!$B$2:$AL$55, 37, FALSE)))</f>
        <v>#N/A</v>
      </c>
      <c r="AA589" s="4" t="e">
        <f t="shared" si="76"/>
        <v>#N/A</v>
      </c>
      <c r="AB589">
        <f>[1]Key!C588</f>
        <v>1</v>
      </c>
      <c r="AC589">
        <f t="shared" si="77"/>
        <v>0</v>
      </c>
      <c r="AD589">
        <f t="shared" si="78"/>
        <v>0</v>
      </c>
      <c r="AE589">
        <f t="shared" si="79"/>
        <v>0</v>
      </c>
      <c r="AF589">
        <f>[1]Key!D589</f>
        <v>0</v>
      </c>
    </row>
    <row r="590" spans="1:32" x14ac:dyDescent="0.3">
      <c r="A590">
        <v>589</v>
      </c>
      <c r="B590">
        <v>133</v>
      </c>
      <c r="E590" t="e">
        <f t="shared" si="72"/>
        <v>#N/A</v>
      </c>
      <c r="F590">
        <v>2018</v>
      </c>
      <c r="G590" t="s">
        <v>62</v>
      </c>
      <c r="H590" s="1">
        <f>VALUE(IF(G590="foreign",53,SUBSTITUTE(G590,G590,VLOOKUP(G590,[1]Key!$G$2:$H$55,2,))))</f>
        <v>53</v>
      </c>
      <c r="I590" t="s">
        <v>32</v>
      </c>
      <c r="J590">
        <f>VALUE(_xlfn.IFS(I590="foreign",53,I590="fictional",54, I590="unspecified", 55, NOT(OR(I590="foreign",I590="fictional")),SUBSTITUTE(I590,I590,VLOOKUP(I590,[1]Key!$G$2:$H$55,2,))))</f>
        <v>53</v>
      </c>
      <c r="K590">
        <f t="shared" si="73"/>
        <v>1</v>
      </c>
      <c r="L590">
        <f>VLOOKUP(H590, [1]Key!$H$2:$K$54, 2)</f>
        <v>0</v>
      </c>
      <c r="M590">
        <f>VLOOKUP(J590, [1]Key!$H$2:$K$54, 2)</f>
        <v>0</v>
      </c>
      <c r="N590">
        <f>VLOOKUP("*"&amp;G590&amp;"*",[1]Key!$N$2:$O$6,2,FALSE)</f>
        <v>0</v>
      </c>
      <c r="O590">
        <f>VLOOKUP("*"&amp;G590&amp;"*",[1]Key!$R$2:$S$11,2,FALSE)</f>
        <v>0</v>
      </c>
      <c r="P590">
        <v>1473</v>
      </c>
      <c r="Q590" s="2">
        <v>5000000</v>
      </c>
      <c r="R590" t="s">
        <v>61</v>
      </c>
      <c r="S590">
        <f>VLOOKUP(R590, [1]Key!$U$2:$V$37, 2, FALSE)</f>
        <v>6</v>
      </c>
      <c r="T590">
        <f t="shared" si="74"/>
        <v>0</v>
      </c>
      <c r="U590" t="e">
        <f>_xlfn.IFS(C590=2018, VLOOKUP(H590, '[1]State Pop'!$B$2:$G$55,6),C590=2017, VLOOKUP(H590, '[1]State Pop'!$B$2:$F$55,5),C590=2016, VLOOKUP(H590, '[1]State Pop'!$B$2:$F$55,4), C590=2015, VLOOKUP(H590, '[1]State Pop'!$B$2:$F$55,3), C590=2014, VLOOKUP(H590, '[1]State Pop'!$B$2:$F$55,2))</f>
        <v>#N/A</v>
      </c>
      <c r="V590" t="e">
        <f>_xlfn.IFS(C590=2014,_xlfn.IFS(D590=1,VLOOKUP(H590,[1]Film_Workers!$B$2:$BD$55,2,FALSE),D590=2,VLOOKUP(H590,[1]Film_Workers!$B$2:$BD$55,3,FALSE),D590=3,VLOOKUP(H590,[1]Film_Workers!$B$2:$BD$55,4,FALSE),D590=4,VLOOKUP(H590,[1]Film_Workers!$B$2:$BD$55,5,FALSE),D590=5,VLOOKUP(H590,[1]Film_Workers!$B$2:$BD$55,6,FALSE),D590=6,VLOOKUP(H590,[1]Film_Workers!$B$2:$BD$55,7,FALSE),D590=7,VLOOKUP(H590,[1]Film_Workers!$B$2:$BD$55,8,FALSE),D590=8,VLOOKUP(H590,[1]Film_Workers!$B$2:$BD$55,9,FALSE),D590=9,VLOOKUP(H590,[1]Film_Workers!$B$2:$BD$55,10,FALSE),D590=10,VLOOKUP(H590,[1]Film_Workers!$B$2:$BD$55,11,FALSE),D590=11,VLOOKUP(H590,[1]Film_Workers!$B$2:$BD$55,12,FALSE),D590=12,VLOOKUP(H590,[1]Film_Workers!$B$2:$BD$55,13,FALSE)),C590=2015,_xlfn.IFS(D590=1,VLOOKUP(H590,[1]Film_Workers!$B$2:$BD$55,14,FALSE),D590=2,VLOOKUP(H590,[1]Film_Workers!$B$2:$BD$55,15,FALSE),D590=3,VLOOKUP(H590,[1]Film_Workers!$B$2:$BD$55,16,FALSE),D590=4,VLOOKUP(H590,[1]Film_Workers!$B$2:$BD$55,17,FALSE),D590=5,VLOOKUP(H590,[1]Film_Workers!$B$2:$BD$55,18,FALSE),D590=6,VLOOKUP(H590,[1]Film_Workers!$B$2:$BD$55,19,FALSE),D590=7,VLOOKUP(H590,[1]Film_Workers!$B$2:$BD$55,20,FALSE),D590=8,VLOOKUP(H590,[1]Film_Workers!$B$2:$BD$55,21,FALSE),D590=9,VLOOKUP(H590,[1]Film_Workers!$B$2:$BD$55,22,FALSE),D590=10,VLOOKUP(H590,[1]Film_Workers!$B$2:$BD$55,23,FALSE),D590=11,VLOOKUP(H590,[1]Film_Workers!$B$2:$BD$55,24,FALSE),D590=12,VLOOKUP(H590,[1]Film_Workers!$B$2:$BD$55,25,FALSE)),C590=2016,_xlfn.IFS(D590=1,VLOOKUP(H590,[1]Film_Workers!$B$2:$BD$55,26,FALSE),D590=2,VLOOKUP(H590,[1]Film_Workers!$B$2:$BD$55,27,FALSE),D590=3,VLOOKUP(H590,[1]Film_Workers!$B$2:$BD$55,28,FALSE),D590=4,VLOOKUP(H590,[1]Film_Workers!$B$2:$BD$55,29,FALSE),D590=5,VLOOKUP(H590,[1]Film_Workers!$B$2:$BD$55,30,FALSE),D590=6,VLOOKUP(H590,[1]Film_Workers!$B$2:$BD$55,31,FALSE),D590=7,VLOOKUP(H590,[1]Film_Workers!$B$2:$BD$55,32,FALSE),D590=8,VLOOKUP(H590,[1]Film_Workers!$B$2:$BD$55,33,FALSE),D590=9,VLOOKUP(H590,[1]Film_Workers!$B$2:$BD$55,34,FALSE),D590=10,VLOOKUP(H590,[1]Film_Workers!$B$2:$BD$55,35,FALSE),D590=11,VLOOKUP(H590,[1]Film_Workers!$B$2:$BD$55,36,FALSE),D590=12,VLOOKUP(H590,[1]Film_Workers!$B$2:$BD$55,37,FALSE)),C590=2017,_xlfn.IFS(D590=1,VLOOKUP(H590,[1]Film_Workers!$B$2:$BD$55,38,FALSE),D590=2,VLOOKUP(H590,[1]Film_Workers!$B$2:$BD$55,39,FALSE),D590=3,VLOOKUP(H590,[1]Film_Workers!$B$2:$BD$55,40,FALSE),D590=4,VLOOKUP(H590,[1]Film_Workers!$B$2:$BD$55,41,FALSE),D590=5,VLOOKUP(H590,[1]Film_Workers!$B$2:$BD$55,42,FALSE),D590=6,VLOOKUP(H590,[1]Film_Workers!$B$2:$BD$55,43,FALSE),D590=7,VLOOKUP(H590,[1]Film_Workers!$B$2:$BD$55,43,FALSE),D590=8,VLOOKUP(H590,[1]Film_Workers!$B$2:$BD$55,44,FALSE),D590=9,VLOOKUP(H590,[1]Film_Workers!$B$2:$BD$55,45,FALSE),D590=10,VLOOKUP(H590,[1]Film_Workers!$B$2:$BD$55,46,FALSE),D590=11,VLOOKUP(H590,[1]Film_Workers!$B$2:$BD$55,47,FALSE),D590=12,VLOOKUP(H590,[1]Film_Workers!$B$2:$BD$55,48)),C590=2018,_xlfn.IFS(D590=1,VLOOKUP(H590,[1]Film_Workers!$B$2:$BD$55,49,FALSE),D590=2,VLOOKUP(H590,[1]Film_Workers!$B$2:$BD$55,50,FALSE),D590=3,VLOOKUP(H590,[1]Film_Workers!$B$2:$BD$55,51,FALSE),D590=4,VLOOKUP(H590,[1]Film_Workers!$B$2:$BD$55,52,FALSE),D590=5,VLOOKUP(H590,[1]Film_Workers!$B$2:$BD$55,53,FALSE),D590=6,VLOOKUP(H590,[1]Film_Workers!$B$2:$BD$55,54)))</f>
        <v>#N/A</v>
      </c>
      <c r="W590" t="e">
        <f>_xlfn.IFS(C590=2014,_xlfn.IFS(D590=1,VLOOKUP(H590,[1]Priv_Workers!$B$2:$BD$55,2,FALSE),D590=2,VLOOKUP(H590,[1]Priv_Workers!$B$2:$BD$55,3,FALSE),D590=3,VLOOKUP(H590,[1]Priv_Workers!$B$2:$BD$55,4,FALSE),D590=4,VLOOKUP(H590,[1]Priv_Workers!$B$2:$BD$55,5,FALSE),D590=5,VLOOKUP(H590,[1]Priv_Workers!$B$2:$BD$55,6,FALSE),D590=6,VLOOKUP(H590,[1]Priv_Workers!$B$2:$BD$55,7,FALSE),D590=7,VLOOKUP(H590,[1]Priv_Workers!$B$2:$BD$55,8,FALSE),D590=8,VLOOKUP(H590,[1]Priv_Workers!$B$2:$BD$55,9,FALSE),D590=9,VLOOKUP(H590,[1]Priv_Workers!$B$2:$BD$55,10,FALSE),D590=10,VLOOKUP(H590,[1]Priv_Workers!$B$2:$BD$55,11,FALSE),D590=11,VLOOKUP(H590,[1]Priv_Workers!$B$2:$BD$55,12,FALSE),D590=12,VLOOKUP(H590,[1]Priv_Workers!$B$2:$BD$55,13,FALSE)),C590=2015,_xlfn.IFS(D590=1,VLOOKUP(H590,[1]Priv_Workers!$B$2:$BD$55,14,FALSE),D590=2,VLOOKUP(H590,[1]Priv_Workers!$B$2:$BD$55,15,FALSE),D590=3,VLOOKUP(H590,[1]Priv_Workers!$B$2:$BD$55,16,FALSE),D590=4,VLOOKUP(H590,[1]Priv_Workers!$B$2:$BD$55,17,FALSE),D590=5,VLOOKUP(H590,[1]Priv_Workers!$B$2:$BD$55,18,FALSE),D590=6,VLOOKUP(H590,[1]Priv_Workers!$B$2:$BD$55,19,FALSE),D590=7,VLOOKUP(H590,[1]Priv_Workers!$B$2:$BD$55,20,FALSE),D590=8,VLOOKUP(H590,[1]Priv_Workers!$B$2:$BD$55,21,FALSE),D590=9,VLOOKUP(H590,[1]Priv_Workers!$B$2:$BD$55,22,FALSE),D590=10,VLOOKUP(H590,[1]Priv_Workers!$B$2:$BD$55,23,FALSE),D590=11,VLOOKUP(H590,[1]Priv_Workers!$B$2:$BD$55,24,FALSE),D590=12,VLOOKUP(H590,[1]Priv_Workers!$B$2:$BD$55,25,FALSE)),C590=2016,_xlfn.IFS(D590=1,VLOOKUP(H590,[1]Priv_Workers!$B$2:$BD$55,26,FALSE),D590=2,VLOOKUP(H590,[1]Priv_Workers!$B$2:$BD$55,27,FALSE),D590=3,VLOOKUP(H590,[1]Priv_Workers!$B$2:$BD$55,28,FALSE),D590=4,VLOOKUP(H590,[1]Priv_Workers!$B$2:$BD$55,29,FALSE),D590=5,VLOOKUP(H590,[1]Priv_Workers!$B$2:$BD$55,30,FALSE),D590=6,VLOOKUP(H590,[1]Priv_Workers!$B$2:$BD$55,31,FALSE),D590=7,VLOOKUP(H590,[1]Priv_Workers!$B$2:$BD$55,32,FALSE),D590=8,VLOOKUP(H590,[1]Priv_Workers!$B$2:$BD$55,33,FALSE),D590=9,VLOOKUP(H590,[1]Priv_Workers!$B$2:$BD$55,34,FALSE),D590=10,VLOOKUP(H590,[1]Priv_Workers!$B$2:$BD$55,35,FALSE),D590=11,VLOOKUP(H590,[1]Priv_Workers!$B$2:$BD$55,36,FALSE),D590=12,VLOOKUP(H590,[1]Priv_Workers!$B$2:$BD$55,37,FALSE)),C590=2017,_xlfn.IFS(D590=1,VLOOKUP(H590,[1]Priv_Workers!$B$2:$BD$55,38,FALSE),D590=2,VLOOKUP(H590,[1]Priv_Workers!$B$2:$BD$55,39,FALSE),D590=3,VLOOKUP(H590,[1]Priv_Workers!$B$2:$BD$55,40,FALSE),D590=4,VLOOKUP(H590,[1]Priv_Workers!$B$2:$BD$55,41,FALSE),D590=5,VLOOKUP(H590,[1]Priv_Workers!$B$2:$BD$55,42,FALSE),D590=6,VLOOKUP(H590,[1]Priv_Workers!$B$2:$BD$55,43,FALSE),D590=7,VLOOKUP(H590,[1]Priv_Workers!$B$2:$BD$55,43,FALSE),D590=8,VLOOKUP(H590,[1]Priv_Workers!$B$2:$BD$55,44,FALSE),D590=9,VLOOKUP(H590,[1]Priv_Workers!$B$2:$BD$55,45,FALSE),D590=10,VLOOKUP(H590,[1]Priv_Workers!$B$2:$BD$55,46,FALSE),D590=11,VLOOKUP(H590,[1]Priv_Workers!$B$2:$BD$55,47,FALSE),D590=12,VLOOKUP(H590,[1]Priv_Workers!$B$2:$BD$55,48)),C590=2018,_xlfn.IFS(D590=1,VLOOKUP(H590,[1]Priv_Workers!$B$2:$BD$55,49,FALSE),D590=2,VLOOKUP(H590,[1]Priv_Workers!$B$2:$BD$55,50,FALSE),D590=3,VLOOKUP(H590,[1]Priv_Workers!$B$2:$BD$55,51,FALSE),D590=4,VLOOKUP(H590,[1]Priv_Workers!$B$2:$BD$55,52,FALSE),D590=5,VLOOKUP(H590,[1]Priv_Workers!$B$2:$BD$55,53,FALSE),D590=6,VLOOKUP(H590,[1]Priv_Workers!$B$2:$BD$55,54)))</f>
        <v>#N/A</v>
      </c>
      <c r="X590" s="3" t="e">
        <f t="shared" si="75"/>
        <v>#N/A</v>
      </c>
      <c r="Y590" s="2" t="e">
        <f>_xlfn.IFS(C590=2014, _xlfn.IFS(E590=1, VLOOKUP(H590, [1]Wage_Info!$B$2:$AH$55, 2, FALSE), E590=2, VLOOKUP(H590, [1]Wage_Info!$B$2:$AH$55, 3, FALSE), E590=3, VLOOKUP(H590, [1]Wage_Info!$B$2:$AH$55, 4, FALSE), E590=4, VLOOKUP(H590, [1]Wage_Info!$B$2:$AH$55, 5, FALSE)), C590=2015, _xlfn.IFS(E590=1, VLOOKUP(H590, [1]Wage_Info!$B$2:$AH$55, 6, FALSE), E590=2, VLOOKUP(H590, [1]Wage_Info!$B$2:$AH$55, 7, FALSE), E590=3, VLOOKUP(H590, [1]Wage_Info!$B$2:$AH$55, 8, FALSE), E590=4, VLOOKUP(H590, [1]Wage_Info!$B$2:$AH$55, 9, FALSE)), C590=2016, _xlfn.IFS(E590=1, VLOOKUP(H590, [1]Wage_Info!$B$2:$AH$55, 10, FALSE), E590=2, VLOOKUP(H590, [1]Wage_Info!$B$2:$AH$55, 11, FALSE), E590=3, VLOOKUP(H590, [1]Wage_Info!$B$2:$AH$55, 12, FALSE), E590=4, VLOOKUP(H590, [1]Wage_Info!$B$2:$AH$55, 13, FALSE)), C590=2017, _xlfn.IFS(E590=1, VLOOKUP(H590, [1]Wage_Info!$B$2:$AH$55, 14, FALSE), E590=2, VLOOKUP(H590, [1]Wage_Info!$B$2:$AH$55, 15, FALSE), E590=3, VLOOKUP(H590, [1]Wage_Info!$B$2:$AH$55, 16, FALSE), E590=4, VLOOKUP(H590, [1]Wage_Info!$B$2:$AH$55, 17, FALSE)), C590 = 2018, _xlfn.IFS(E590=1, VLOOKUP(H590, [1]Wage_Info!$B$2:$AH$55, 18, FALSE), E590=3, VLOOKUP(H590, [1]Wage_Info!$B$2:$AH$55, 19, FALSE)))</f>
        <v>#N/A</v>
      </c>
      <c r="Z590" s="2" t="e">
        <f>_xlfn.IFS(C590=2014, _xlfn.IFS(E590=1, VLOOKUP(H590, [1]Wage_Info!$B$2:$AL$55, 20, FALSE), E590=2, VLOOKUP(H590, [1]Wage_Info!$B$2:$AL$55, 21, FALSE), E590=3, VLOOKUP(H590, [1]Wage_Info!$B$2:$AL$55, 22, FALSE), E590=4, VLOOKUP(H590, [1]Wage_Info!$B$2:$AL$55, 23, FALSE)), C590=2015, _xlfn.IFS(E590=1, VLOOKUP(H590, [1]Wage_Info!$B$2:$AL$55, 24, FALSE), E590=2, VLOOKUP(H590, [1]Wage_Info!$B$2:$AL$55, 25, FALSE), E590=3, VLOOKUP(H590, [1]Wage_Info!$B$2:$AL$55, 26, FALSE), E590=4, VLOOKUP(H590, [1]Wage_Info!$B$2:$AL$55, 27, FALSE)), C590=2016, _xlfn.IFS(E590=1, VLOOKUP(H590, [1]Wage_Info!$B$2:$AL$55, 28, FALSE), E590=2, VLOOKUP(H590, [1]Wage_Info!$B$2:$AL$55, 29, FALSE), E590=3, VLOOKUP(H590, [1]Wage_Info!$B$2:$AL$55, 30, FALSE), E590=4, VLOOKUP(H590, [1]Wage_Info!$B$2:$AL$55, 31, FALSE)), C590=2017, _xlfn.IFS(E590=1, VLOOKUP(H590, [1]Wage_Info!$B$2:$AL$55, 32, FALSE), E590=2, VLOOKUP(H590, [1]Wage_Info!$B$2:$AL$55, 33, FALSE), E590=3, VLOOKUP(H590, [1]Wage_Info!$B$2:$AL$55, 34, FALSE), E590=4, VLOOKUP(H590, [1]Wage_Info!$B$2:$AL$55, 35, FALSE)), C590 = 2018, _xlfn.IFS(E590=1, VLOOKUP(H590, [1]Wage_Info!$B$2:$AL$55, 36, FALSE), E590=2, VLOOKUP(H590, [1]Wage_Info!$B$2:$AL$55, 37, FALSE)))</f>
        <v>#N/A</v>
      </c>
      <c r="AA590" s="4" t="e">
        <f t="shared" si="76"/>
        <v>#N/A</v>
      </c>
      <c r="AB590">
        <f>[1]Key!C589</f>
        <v>1</v>
      </c>
      <c r="AC590">
        <f t="shared" si="77"/>
        <v>0</v>
      </c>
      <c r="AD590">
        <f t="shared" si="78"/>
        <v>0</v>
      </c>
      <c r="AE590">
        <f t="shared" si="79"/>
        <v>0</v>
      </c>
      <c r="AF590">
        <f>[1]Key!D590</f>
        <v>0</v>
      </c>
    </row>
    <row r="591" spans="1:32" x14ac:dyDescent="0.3">
      <c r="A591">
        <v>590</v>
      </c>
      <c r="B591">
        <v>134</v>
      </c>
      <c r="C591">
        <v>2017</v>
      </c>
      <c r="D591">
        <v>3</v>
      </c>
      <c r="E591">
        <f t="shared" si="72"/>
        <v>1</v>
      </c>
      <c r="F591">
        <v>2018</v>
      </c>
      <c r="G591" t="s">
        <v>62</v>
      </c>
      <c r="H591" s="1">
        <f>VALUE(IF(G591="foreign",53,SUBSTITUTE(G591,G591,VLOOKUP(G591,[1]Key!$G$2:$H$55,2,))))</f>
        <v>53</v>
      </c>
      <c r="I591" t="s">
        <v>47</v>
      </c>
      <c r="J591">
        <f>VALUE(_xlfn.IFS(I591="foreign",53,I591="fictional",54, I591="unspecified", 55, NOT(OR(I591="foreign",I591="fictional")),SUBSTITUTE(I591,I591,VLOOKUP(I591,[1]Key!$G$2:$H$55,2,))))</f>
        <v>55</v>
      </c>
      <c r="K591">
        <f t="shared" si="73"/>
        <v>0</v>
      </c>
      <c r="L591">
        <f>VLOOKUP(H591, [1]Key!$H$2:$K$54, 2)</f>
        <v>0</v>
      </c>
      <c r="M591">
        <f>VLOOKUP(J591, [1]Key!$H$2:$K$54, 2)</f>
        <v>0</v>
      </c>
      <c r="N591">
        <f>VLOOKUP("*"&amp;G591&amp;"*",[1]Key!$N$2:$O$6,2,FALSE)</f>
        <v>0</v>
      </c>
      <c r="O591">
        <f>VLOOKUP("*"&amp;G591&amp;"*",[1]Key!$R$2:$S$11,2,FALSE)</f>
        <v>0</v>
      </c>
      <c r="P591">
        <v>1458</v>
      </c>
      <c r="Q591" s="2">
        <v>5000000</v>
      </c>
      <c r="R591" t="s">
        <v>33</v>
      </c>
      <c r="S591">
        <f>VLOOKUP(R591, [1]Key!$U$2:$V$37, 2, FALSE)</f>
        <v>1</v>
      </c>
      <c r="T591">
        <f t="shared" si="74"/>
        <v>0</v>
      </c>
      <c r="U591">
        <f>_xlfn.IFS(C591=2018, VLOOKUP(H591, '[1]State Pop'!$B$2:$G$55,6),C591=2017, VLOOKUP(H591, '[1]State Pop'!$B$2:$F$55,5),C591=2016, VLOOKUP(H591, '[1]State Pop'!$B$2:$F$55,4), C591=2015, VLOOKUP(H591, '[1]State Pop'!$B$2:$F$55,3), C591=2014, VLOOKUP(H591, '[1]State Pop'!$B$2:$F$55,2))</f>
        <v>0</v>
      </c>
      <c r="V591">
        <f>_xlfn.IFS(C591=2014,_xlfn.IFS(D591=1,VLOOKUP(H591,[1]Film_Workers!$B$2:$BD$55,2,FALSE),D591=2,VLOOKUP(H591,[1]Film_Workers!$B$2:$BD$55,3,FALSE),D591=3,VLOOKUP(H591,[1]Film_Workers!$B$2:$BD$55,4,FALSE),D591=4,VLOOKUP(H591,[1]Film_Workers!$B$2:$BD$55,5,FALSE),D591=5,VLOOKUP(H591,[1]Film_Workers!$B$2:$BD$55,6,FALSE),D591=6,VLOOKUP(H591,[1]Film_Workers!$B$2:$BD$55,7,FALSE),D591=7,VLOOKUP(H591,[1]Film_Workers!$B$2:$BD$55,8,FALSE),D591=8,VLOOKUP(H591,[1]Film_Workers!$B$2:$BD$55,9,FALSE),D591=9,VLOOKUP(H591,[1]Film_Workers!$B$2:$BD$55,10,FALSE),D591=10,VLOOKUP(H591,[1]Film_Workers!$B$2:$BD$55,11,FALSE),D591=11,VLOOKUP(H591,[1]Film_Workers!$B$2:$BD$55,12,FALSE),D591=12,VLOOKUP(H591,[1]Film_Workers!$B$2:$BD$55,13,FALSE)),C591=2015,_xlfn.IFS(D591=1,VLOOKUP(H591,[1]Film_Workers!$B$2:$BD$55,14,FALSE),D591=2,VLOOKUP(H591,[1]Film_Workers!$B$2:$BD$55,15,FALSE),D591=3,VLOOKUP(H591,[1]Film_Workers!$B$2:$BD$55,16,FALSE),D591=4,VLOOKUP(H591,[1]Film_Workers!$B$2:$BD$55,17,FALSE),D591=5,VLOOKUP(H591,[1]Film_Workers!$B$2:$BD$55,18,FALSE),D591=6,VLOOKUP(H591,[1]Film_Workers!$B$2:$BD$55,19,FALSE),D591=7,VLOOKUP(H591,[1]Film_Workers!$B$2:$BD$55,20,FALSE),D591=8,VLOOKUP(H591,[1]Film_Workers!$B$2:$BD$55,21,FALSE),D591=9,VLOOKUP(H591,[1]Film_Workers!$B$2:$BD$55,22,FALSE),D591=10,VLOOKUP(H591,[1]Film_Workers!$B$2:$BD$55,23,FALSE),D591=11,VLOOKUP(H591,[1]Film_Workers!$B$2:$BD$55,24,FALSE),D591=12,VLOOKUP(H591,[1]Film_Workers!$B$2:$BD$55,25,FALSE)),C591=2016,_xlfn.IFS(D591=1,VLOOKUP(H591,[1]Film_Workers!$B$2:$BD$55,26,FALSE),D591=2,VLOOKUP(H591,[1]Film_Workers!$B$2:$BD$55,27,FALSE),D591=3,VLOOKUP(H591,[1]Film_Workers!$B$2:$BD$55,28,FALSE),D591=4,VLOOKUP(H591,[1]Film_Workers!$B$2:$BD$55,29,FALSE),D591=5,VLOOKUP(H591,[1]Film_Workers!$B$2:$BD$55,30,FALSE),D591=6,VLOOKUP(H591,[1]Film_Workers!$B$2:$BD$55,31,FALSE),D591=7,VLOOKUP(H591,[1]Film_Workers!$B$2:$BD$55,32,FALSE),D591=8,VLOOKUP(H591,[1]Film_Workers!$B$2:$BD$55,33,FALSE),D591=9,VLOOKUP(H591,[1]Film_Workers!$B$2:$BD$55,34,FALSE),D591=10,VLOOKUP(H591,[1]Film_Workers!$B$2:$BD$55,35,FALSE),D591=11,VLOOKUP(H591,[1]Film_Workers!$B$2:$BD$55,36,FALSE),D591=12,VLOOKUP(H591,[1]Film_Workers!$B$2:$BD$55,37,FALSE)),C591=2017,_xlfn.IFS(D591=1,VLOOKUP(H591,[1]Film_Workers!$B$2:$BD$55,38,FALSE),D591=2,VLOOKUP(H591,[1]Film_Workers!$B$2:$BD$55,39,FALSE),D591=3,VLOOKUP(H591,[1]Film_Workers!$B$2:$BD$55,40,FALSE),D591=4,VLOOKUP(H591,[1]Film_Workers!$B$2:$BD$55,41,FALSE),D591=5,VLOOKUP(H591,[1]Film_Workers!$B$2:$BD$55,42,FALSE),D591=6,VLOOKUP(H591,[1]Film_Workers!$B$2:$BD$55,43,FALSE),D591=7,VLOOKUP(H591,[1]Film_Workers!$B$2:$BD$55,43,FALSE),D591=8,VLOOKUP(H591,[1]Film_Workers!$B$2:$BD$55,44,FALSE),D591=9,VLOOKUP(H591,[1]Film_Workers!$B$2:$BD$55,45,FALSE),D591=10,VLOOKUP(H591,[1]Film_Workers!$B$2:$BD$55,46,FALSE),D591=11,VLOOKUP(H591,[1]Film_Workers!$B$2:$BD$55,47,FALSE),D591=12,VLOOKUP(H591,[1]Film_Workers!$B$2:$BD$55,48)),C591=2018,_xlfn.IFS(D591=1,VLOOKUP(H591,[1]Film_Workers!$B$2:$BD$55,49,FALSE),D591=2,VLOOKUP(H591,[1]Film_Workers!$B$2:$BD$55,50,FALSE),D591=3,VLOOKUP(H591,[1]Film_Workers!$B$2:$BD$55,51,FALSE),D591=4,VLOOKUP(H591,[1]Film_Workers!$B$2:$BD$55,52,FALSE),D591=5,VLOOKUP(H591,[1]Film_Workers!$B$2:$BD$55,53,FALSE),D591=6,VLOOKUP(H591,[1]Film_Workers!$B$2:$BD$55,54)))</f>
        <v>0</v>
      </c>
      <c r="W591">
        <f>_xlfn.IFS(C591=2014,_xlfn.IFS(D591=1,VLOOKUP(H591,[1]Priv_Workers!$B$2:$BD$55,2,FALSE),D591=2,VLOOKUP(H591,[1]Priv_Workers!$B$2:$BD$55,3,FALSE),D591=3,VLOOKUP(H591,[1]Priv_Workers!$B$2:$BD$55,4,FALSE),D591=4,VLOOKUP(H591,[1]Priv_Workers!$B$2:$BD$55,5,FALSE),D591=5,VLOOKUP(H591,[1]Priv_Workers!$B$2:$BD$55,6,FALSE),D591=6,VLOOKUP(H591,[1]Priv_Workers!$B$2:$BD$55,7,FALSE),D591=7,VLOOKUP(H591,[1]Priv_Workers!$B$2:$BD$55,8,FALSE),D591=8,VLOOKUP(H591,[1]Priv_Workers!$B$2:$BD$55,9,FALSE),D591=9,VLOOKUP(H591,[1]Priv_Workers!$B$2:$BD$55,10,FALSE),D591=10,VLOOKUP(H591,[1]Priv_Workers!$B$2:$BD$55,11,FALSE),D591=11,VLOOKUP(H591,[1]Priv_Workers!$B$2:$BD$55,12,FALSE),D591=12,VLOOKUP(H591,[1]Priv_Workers!$B$2:$BD$55,13,FALSE)),C591=2015,_xlfn.IFS(D591=1,VLOOKUP(H591,[1]Priv_Workers!$B$2:$BD$55,14,FALSE),D591=2,VLOOKUP(H591,[1]Priv_Workers!$B$2:$BD$55,15,FALSE),D591=3,VLOOKUP(H591,[1]Priv_Workers!$B$2:$BD$55,16,FALSE),D591=4,VLOOKUP(H591,[1]Priv_Workers!$B$2:$BD$55,17,FALSE),D591=5,VLOOKUP(H591,[1]Priv_Workers!$B$2:$BD$55,18,FALSE),D591=6,VLOOKUP(H591,[1]Priv_Workers!$B$2:$BD$55,19,FALSE),D591=7,VLOOKUP(H591,[1]Priv_Workers!$B$2:$BD$55,20,FALSE),D591=8,VLOOKUP(H591,[1]Priv_Workers!$B$2:$BD$55,21,FALSE),D591=9,VLOOKUP(H591,[1]Priv_Workers!$B$2:$BD$55,22,FALSE),D591=10,VLOOKUP(H591,[1]Priv_Workers!$B$2:$BD$55,23,FALSE),D591=11,VLOOKUP(H591,[1]Priv_Workers!$B$2:$BD$55,24,FALSE),D591=12,VLOOKUP(H591,[1]Priv_Workers!$B$2:$BD$55,25,FALSE)),C591=2016,_xlfn.IFS(D591=1,VLOOKUP(H591,[1]Priv_Workers!$B$2:$BD$55,26,FALSE),D591=2,VLOOKUP(H591,[1]Priv_Workers!$B$2:$BD$55,27,FALSE),D591=3,VLOOKUP(H591,[1]Priv_Workers!$B$2:$BD$55,28,FALSE),D591=4,VLOOKUP(H591,[1]Priv_Workers!$B$2:$BD$55,29,FALSE),D591=5,VLOOKUP(H591,[1]Priv_Workers!$B$2:$BD$55,30,FALSE),D591=6,VLOOKUP(H591,[1]Priv_Workers!$B$2:$BD$55,31,FALSE),D591=7,VLOOKUP(H591,[1]Priv_Workers!$B$2:$BD$55,32,FALSE),D591=8,VLOOKUP(H591,[1]Priv_Workers!$B$2:$BD$55,33,FALSE),D591=9,VLOOKUP(H591,[1]Priv_Workers!$B$2:$BD$55,34,FALSE),D591=10,VLOOKUP(H591,[1]Priv_Workers!$B$2:$BD$55,35,FALSE),D591=11,VLOOKUP(H591,[1]Priv_Workers!$B$2:$BD$55,36,FALSE),D591=12,VLOOKUP(H591,[1]Priv_Workers!$B$2:$BD$55,37,FALSE)),C591=2017,_xlfn.IFS(D591=1,VLOOKUP(H591,[1]Priv_Workers!$B$2:$BD$55,38,FALSE),D591=2,VLOOKUP(H591,[1]Priv_Workers!$B$2:$BD$55,39,FALSE),D591=3,VLOOKUP(H591,[1]Priv_Workers!$B$2:$BD$55,40,FALSE),D591=4,VLOOKUP(H591,[1]Priv_Workers!$B$2:$BD$55,41,FALSE),D591=5,VLOOKUP(H591,[1]Priv_Workers!$B$2:$BD$55,42,FALSE),D591=6,VLOOKUP(H591,[1]Priv_Workers!$B$2:$BD$55,43,FALSE),D591=7,VLOOKUP(H591,[1]Priv_Workers!$B$2:$BD$55,43,FALSE),D591=8,VLOOKUP(H591,[1]Priv_Workers!$B$2:$BD$55,44,FALSE),D591=9,VLOOKUP(H591,[1]Priv_Workers!$B$2:$BD$55,45,FALSE),D591=10,VLOOKUP(H591,[1]Priv_Workers!$B$2:$BD$55,46,FALSE),D591=11,VLOOKUP(H591,[1]Priv_Workers!$B$2:$BD$55,47,FALSE),D591=12,VLOOKUP(H591,[1]Priv_Workers!$B$2:$BD$55,48)),C591=2018,_xlfn.IFS(D591=1,VLOOKUP(H591,[1]Priv_Workers!$B$2:$BD$55,49,FALSE),D591=2,VLOOKUP(H591,[1]Priv_Workers!$B$2:$BD$55,50,FALSE),D591=3,VLOOKUP(H591,[1]Priv_Workers!$B$2:$BD$55,51,FALSE),D591=4,VLOOKUP(H591,[1]Priv_Workers!$B$2:$BD$55,52,FALSE),D591=5,VLOOKUP(H591,[1]Priv_Workers!$B$2:$BD$55,53,FALSE),D591=6,VLOOKUP(H591,[1]Priv_Workers!$B$2:$BD$55,54)))</f>
        <v>0</v>
      </c>
      <c r="X591" s="3" t="e">
        <f t="shared" si="75"/>
        <v>#DIV/0!</v>
      </c>
      <c r="Y591" s="2">
        <f>_xlfn.IFS(C591=2014, _xlfn.IFS(E591=1, VLOOKUP(H591, [1]Wage_Info!$B$2:$AH$55, 2, FALSE), E591=2, VLOOKUP(H591, [1]Wage_Info!$B$2:$AH$55, 3, FALSE), E591=3, VLOOKUP(H591, [1]Wage_Info!$B$2:$AH$55, 4, FALSE), E591=4, VLOOKUP(H591, [1]Wage_Info!$B$2:$AH$55, 5, FALSE)), C591=2015, _xlfn.IFS(E591=1, VLOOKUP(H591, [1]Wage_Info!$B$2:$AH$55, 6, FALSE), E591=2, VLOOKUP(H591, [1]Wage_Info!$B$2:$AH$55, 7, FALSE), E591=3, VLOOKUP(H591, [1]Wage_Info!$B$2:$AH$55, 8, FALSE), E591=4, VLOOKUP(H591, [1]Wage_Info!$B$2:$AH$55, 9, FALSE)), C591=2016, _xlfn.IFS(E591=1, VLOOKUP(H591, [1]Wage_Info!$B$2:$AH$55, 10, FALSE), E591=2, VLOOKUP(H591, [1]Wage_Info!$B$2:$AH$55, 11, FALSE), E591=3, VLOOKUP(H591, [1]Wage_Info!$B$2:$AH$55, 12, FALSE), E591=4, VLOOKUP(H591, [1]Wage_Info!$B$2:$AH$55, 13, FALSE)), C591=2017, _xlfn.IFS(E591=1, VLOOKUP(H591, [1]Wage_Info!$B$2:$AH$55, 14, FALSE), E591=2, VLOOKUP(H591, [1]Wage_Info!$B$2:$AH$55, 15, FALSE), E591=3, VLOOKUP(H591, [1]Wage_Info!$B$2:$AH$55, 16, FALSE), E591=4, VLOOKUP(H591, [1]Wage_Info!$B$2:$AH$55, 17, FALSE)), C591 = 2018, _xlfn.IFS(E591=1, VLOOKUP(H591, [1]Wage_Info!$B$2:$AH$55, 18, FALSE), E591=3, VLOOKUP(H591, [1]Wage_Info!$B$2:$AH$55, 19, FALSE)))</f>
        <v>0</v>
      </c>
      <c r="Z591" s="2">
        <f>_xlfn.IFS(C591=2014, _xlfn.IFS(E591=1, VLOOKUP(H591, [1]Wage_Info!$B$2:$AL$55, 20, FALSE), E591=2, VLOOKUP(H591, [1]Wage_Info!$B$2:$AL$55, 21, FALSE), E591=3, VLOOKUP(H591, [1]Wage_Info!$B$2:$AL$55, 22, FALSE), E591=4, VLOOKUP(H591, [1]Wage_Info!$B$2:$AL$55, 23, FALSE)), C591=2015, _xlfn.IFS(E591=1, VLOOKUP(H591, [1]Wage_Info!$B$2:$AL$55, 24, FALSE), E591=2, VLOOKUP(H591, [1]Wage_Info!$B$2:$AL$55, 25, FALSE), E591=3, VLOOKUP(H591, [1]Wage_Info!$B$2:$AL$55, 26, FALSE), E591=4, VLOOKUP(H591, [1]Wage_Info!$B$2:$AL$55, 27, FALSE)), C591=2016, _xlfn.IFS(E591=1, VLOOKUP(H591, [1]Wage_Info!$B$2:$AL$55, 28, FALSE), E591=2, VLOOKUP(H591, [1]Wage_Info!$B$2:$AL$55, 29, FALSE), E591=3, VLOOKUP(H591, [1]Wage_Info!$B$2:$AL$55, 30, FALSE), E591=4, VLOOKUP(H591, [1]Wage_Info!$B$2:$AL$55, 31, FALSE)), C591=2017, _xlfn.IFS(E591=1, VLOOKUP(H591, [1]Wage_Info!$B$2:$AL$55, 32, FALSE), E591=2, VLOOKUP(H591, [1]Wage_Info!$B$2:$AL$55, 33, FALSE), E591=3, VLOOKUP(H591, [1]Wage_Info!$B$2:$AL$55, 34, FALSE), E591=4, VLOOKUP(H591, [1]Wage_Info!$B$2:$AL$55, 35, FALSE)), C591 = 2018, _xlfn.IFS(E591=1, VLOOKUP(H591, [1]Wage_Info!$B$2:$AL$55, 36, FALSE), E591=2, VLOOKUP(H591, [1]Wage_Info!$B$2:$AL$55, 37, FALSE)))</f>
        <v>0</v>
      </c>
      <c r="AA591" s="4" t="e">
        <f t="shared" si="76"/>
        <v>#DIV/0!</v>
      </c>
      <c r="AB591">
        <f>[1]Key!C590</f>
        <v>1</v>
      </c>
      <c r="AC591">
        <f t="shared" si="77"/>
        <v>0</v>
      </c>
      <c r="AD591">
        <f t="shared" si="78"/>
        <v>0</v>
      </c>
      <c r="AE591">
        <f t="shared" si="79"/>
        <v>0</v>
      </c>
      <c r="AF591">
        <f>[1]Key!D591</f>
        <v>0</v>
      </c>
    </row>
    <row r="592" spans="1:32" x14ac:dyDescent="0.3">
      <c r="A592">
        <v>591</v>
      </c>
      <c r="B592">
        <v>135</v>
      </c>
      <c r="E592" t="e">
        <f t="shared" si="72"/>
        <v>#N/A</v>
      </c>
      <c r="F592">
        <v>2018</v>
      </c>
      <c r="G592" t="s">
        <v>65</v>
      </c>
      <c r="H592" s="1">
        <f>VALUE(IF(G592="foreign",53,SUBSTITUTE(G592,G592,VLOOKUP(G592,[1]Key!$G$2:$H$55,2,))))</f>
        <v>11</v>
      </c>
      <c r="I592" t="s">
        <v>70</v>
      </c>
      <c r="J592">
        <f>VALUE(_xlfn.IFS(I592="foreign",53,I592="fictional",54, I592="unspecified", 55, NOT(OR(I592="foreign",I592="fictional")),SUBSTITUTE(I592,I592,VLOOKUP(I592,[1]Key!$G$2:$H$55,2,))))</f>
        <v>10</v>
      </c>
      <c r="K592">
        <f t="shared" si="73"/>
        <v>0</v>
      </c>
      <c r="L592">
        <f>VLOOKUP(H592, [1]Key!$H$2:$K$54, 2)</f>
        <v>5</v>
      </c>
      <c r="M592">
        <f>VLOOKUP(J592, [1]Key!$H$2:$K$54, 2)</f>
        <v>3</v>
      </c>
      <c r="N592">
        <f>VLOOKUP("*"&amp;G592&amp;"*",[1]Key!$N$2:$O$6,2,FALSE)</f>
        <v>3</v>
      </c>
      <c r="O592">
        <f>VLOOKUP("*"&amp;G592&amp;"*",[1]Key!$R$2:$S$11,2,FALSE)</f>
        <v>7</v>
      </c>
      <c r="P592">
        <v>1427</v>
      </c>
      <c r="Q592" s="2">
        <v>3500000</v>
      </c>
      <c r="R592" t="s">
        <v>99</v>
      </c>
      <c r="S592">
        <f>VLOOKUP(R592, [1]Key!$U$2:$V$37, 2, FALSE)</f>
        <v>16</v>
      </c>
      <c r="T592">
        <f t="shared" si="74"/>
        <v>1</v>
      </c>
      <c r="U592" t="e">
        <f>_xlfn.IFS(C592=2018, VLOOKUP(H592, '[1]State Pop'!$B$2:$G$55,6),C592=2017, VLOOKUP(H592, '[1]State Pop'!$B$2:$F$55,5),C592=2016, VLOOKUP(H592, '[1]State Pop'!$B$2:$F$55,4), C592=2015, VLOOKUP(H592, '[1]State Pop'!$B$2:$F$55,3), C592=2014, VLOOKUP(H592, '[1]State Pop'!$B$2:$F$55,2))</f>
        <v>#N/A</v>
      </c>
      <c r="V592" t="e">
        <f>_xlfn.IFS(C592=2014,_xlfn.IFS(D592=1,VLOOKUP(H592,[1]Film_Workers!$B$2:$BD$55,2,FALSE),D592=2,VLOOKUP(H592,[1]Film_Workers!$B$2:$BD$55,3,FALSE),D592=3,VLOOKUP(H592,[1]Film_Workers!$B$2:$BD$55,4,FALSE),D592=4,VLOOKUP(H592,[1]Film_Workers!$B$2:$BD$55,5,FALSE),D592=5,VLOOKUP(H592,[1]Film_Workers!$B$2:$BD$55,6,FALSE),D592=6,VLOOKUP(H592,[1]Film_Workers!$B$2:$BD$55,7,FALSE),D592=7,VLOOKUP(H592,[1]Film_Workers!$B$2:$BD$55,8,FALSE),D592=8,VLOOKUP(H592,[1]Film_Workers!$B$2:$BD$55,9,FALSE),D592=9,VLOOKUP(H592,[1]Film_Workers!$B$2:$BD$55,10,FALSE),D592=10,VLOOKUP(H592,[1]Film_Workers!$B$2:$BD$55,11,FALSE),D592=11,VLOOKUP(H592,[1]Film_Workers!$B$2:$BD$55,12,FALSE),D592=12,VLOOKUP(H592,[1]Film_Workers!$B$2:$BD$55,13,FALSE)),C592=2015,_xlfn.IFS(D592=1,VLOOKUP(H592,[1]Film_Workers!$B$2:$BD$55,14,FALSE),D592=2,VLOOKUP(H592,[1]Film_Workers!$B$2:$BD$55,15,FALSE),D592=3,VLOOKUP(H592,[1]Film_Workers!$B$2:$BD$55,16,FALSE),D592=4,VLOOKUP(H592,[1]Film_Workers!$B$2:$BD$55,17,FALSE),D592=5,VLOOKUP(H592,[1]Film_Workers!$B$2:$BD$55,18,FALSE),D592=6,VLOOKUP(H592,[1]Film_Workers!$B$2:$BD$55,19,FALSE),D592=7,VLOOKUP(H592,[1]Film_Workers!$B$2:$BD$55,20,FALSE),D592=8,VLOOKUP(H592,[1]Film_Workers!$B$2:$BD$55,21,FALSE),D592=9,VLOOKUP(H592,[1]Film_Workers!$B$2:$BD$55,22,FALSE),D592=10,VLOOKUP(H592,[1]Film_Workers!$B$2:$BD$55,23,FALSE),D592=11,VLOOKUP(H592,[1]Film_Workers!$B$2:$BD$55,24,FALSE),D592=12,VLOOKUP(H592,[1]Film_Workers!$B$2:$BD$55,25,FALSE)),C592=2016,_xlfn.IFS(D592=1,VLOOKUP(H592,[1]Film_Workers!$B$2:$BD$55,26,FALSE),D592=2,VLOOKUP(H592,[1]Film_Workers!$B$2:$BD$55,27,FALSE),D592=3,VLOOKUP(H592,[1]Film_Workers!$B$2:$BD$55,28,FALSE),D592=4,VLOOKUP(H592,[1]Film_Workers!$B$2:$BD$55,29,FALSE),D592=5,VLOOKUP(H592,[1]Film_Workers!$B$2:$BD$55,30,FALSE),D592=6,VLOOKUP(H592,[1]Film_Workers!$B$2:$BD$55,31,FALSE),D592=7,VLOOKUP(H592,[1]Film_Workers!$B$2:$BD$55,32,FALSE),D592=8,VLOOKUP(H592,[1]Film_Workers!$B$2:$BD$55,33,FALSE),D592=9,VLOOKUP(H592,[1]Film_Workers!$B$2:$BD$55,34,FALSE),D592=10,VLOOKUP(H592,[1]Film_Workers!$B$2:$BD$55,35,FALSE),D592=11,VLOOKUP(H592,[1]Film_Workers!$B$2:$BD$55,36,FALSE),D592=12,VLOOKUP(H592,[1]Film_Workers!$B$2:$BD$55,37,FALSE)),C592=2017,_xlfn.IFS(D592=1,VLOOKUP(H592,[1]Film_Workers!$B$2:$BD$55,38,FALSE),D592=2,VLOOKUP(H592,[1]Film_Workers!$B$2:$BD$55,39,FALSE),D592=3,VLOOKUP(H592,[1]Film_Workers!$B$2:$BD$55,40,FALSE),D592=4,VLOOKUP(H592,[1]Film_Workers!$B$2:$BD$55,41,FALSE),D592=5,VLOOKUP(H592,[1]Film_Workers!$B$2:$BD$55,42,FALSE),D592=6,VLOOKUP(H592,[1]Film_Workers!$B$2:$BD$55,43,FALSE),D592=7,VLOOKUP(H592,[1]Film_Workers!$B$2:$BD$55,43,FALSE),D592=8,VLOOKUP(H592,[1]Film_Workers!$B$2:$BD$55,44,FALSE),D592=9,VLOOKUP(H592,[1]Film_Workers!$B$2:$BD$55,45,FALSE),D592=10,VLOOKUP(H592,[1]Film_Workers!$B$2:$BD$55,46,FALSE),D592=11,VLOOKUP(H592,[1]Film_Workers!$B$2:$BD$55,47,FALSE),D592=12,VLOOKUP(H592,[1]Film_Workers!$B$2:$BD$55,48)),C592=2018,_xlfn.IFS(D592=1,VLOOKUP(H592,[1]Film_Workers!$B$2:$BD$55,49,FALSE),D592=2,VLOOKUP(H592,[1]Film_Workers!$B$2:$BD$55,50,FALSE),D592=3,VLOOKUP(H592,[1]Film_Workers!$B$2:$BD$55,51,FALSE),D592=4,VLOOKUP(H592,[1]Film_Workers!$B$2:$BD$55,52,FALSE),D592=5,VLOOKUP(H592,[1]Film_Workers!$B$2:$BD$55,53,FALSE),D592=6,VLOOKUP(H592,[1]Film_Workers!$B$2:$BD$55,54)))</f>
        <v>#N/A</v>
      </c>
      <c r="W592" t="e">
        <f>_xlfn.IFS(C592=2014,_xlfn.IFS(D592=1,VLOOKUP(H592,[1]Priv_Workers!$B$2:$BD$55,2,FALSE),D592=2,VLOOKUP(H592,[1]Priv_Workers!$B$2:$BD$55,3,FALSE),D592=3,VLOOKUP(H592,[1]Priv_Workers!$B$2:$BD$55,4,FALSE),D592=4,VLOOKUP(H592,[1]Priv_Workers!$B$2:$BD$55,5,FALSE),D592=5,VLOOKUP(H592,[1]Priv_Workers!$B$2:$BD$55,6,FALSE),D592=6,VLOOKUP(H592,[1]Priv_Workers!$B$2:$BD$55,7,FALSE),D592=7,VLOOKUP(H592,[1]Priv_Workers!$B$2:$BD$55,8,FALSE),D592=8,VLOOKUP(H592,[1]Priv_Workers!$B$2:$BD$55,9,FALSE),D592=9,VLOOKUP(H592,[1]Priv_Workers!$B$2:$BD$55,10,FALSE),D592=10,VLOOKUP(H592,[1]Priv_Workers!$B$2:$BD$55,11,FALSE),D592=11,VLOOKUP(H592,[1]Priv_Workers!$B$2:$BD$55,12,FALSE),D592=12,VLOOKUP(H592,[1]Priv_Workers!$B$2:$BD$55,13,FALSE)),C592=2015,_xlfn.IFS(D592=1,VLOOKUP(H592,[1]Priv_Workers!$B$2:$BD$55,14,FALSE),D592=2,VLOOKUP(H592,[1]Priv_Workers!$B$2:$BD$55,15,FALSE),D592=3,VLOOKUP(H592,[1]Priv_Workers!$B$2:$BD$55,16,FALSE),D592=4,VLOOKUP(H592,[1]Priv_Workers!$B$2:$BD$55,17,FALSE),D592=5,VLOOKUP(H592,[1]Priv_Workers!$B$2:$BD$55,18,FALSE),D592=6,VLOOKUP(H592,[1]Priv_Workers!$B$2:$BD$55,19,FALSE),D592=7,VLOOKUP(H592,[1]Priv_Workers!$B$2:$BD$55,20,FALSE),D592=8,VLOOKUP(H592,[1]Priv_Workers!$B$2:$BD$55,21,FALSE),D592=9,VLOOKUP(H592,[1]Priv_Workers!$B$2:$BD$55,22,FALSE),D592=10,VLOOKUP(H592,[1]Priv_Workers!$B$2:$BD$55,23,FALSE),D592=11,VLOOKUP(H592,[1]Priv_Workers!$B$2:$BD$55,24,FALSE),D592=12,VLOOKUP(H592,[1]Priv_Workers!$B$2:$BD$55,25,FALSE)),C592=2016,_xlfn.IFS(D592=1,VLOOKUP(H592,[1]Priv_Workers!$B$2:$BD$55,26,FALSE),D592=2,VLOOKUP(H592,[1]Priv_Workers!$B$2:$BD$55,27,FALSE),D592=3,VLOOKUP(H592,[1]Priv_Workers!$B$2:$BD$55,28,FALSE),D592=4,VLOOKUP(H592,[1]Priv_Workers!$B$2:$BD$55,29,FALSE),D592=5,VLOOKUP(H592,[1]Priv_Workers!$B$2:$BD$55,30,FALSE),D592=6,VLOOKUP(H592,[1]Priv_Workers!$B$2:$BD$55,31,FALSE),D592=7,VLOOKUP(H592,[1]Priv_Workers!$B$2:$BD$55,32,FALSE),D592=8,VLOOKUP(H592,[1]Priv_Workers!$B$2:$BD$55,33,FALSE),D592=9,VLOOKUP(H592,[1]Priv_Workers!$B$2:$BD$55,34,FALSE),D592=10,VLOOKUP(H592,[1]Priv_Workers!$B$2:$BD$55,35,FALSE),D592=11,VLOOKUP(H592,[1]Priv_Workers!$B$2:$BD$55,36,FALSE),D592=12,VLOOKUP(H592,[1]Priv_Workers!$B$2:$BD$55,37,FALSE)),C592=2017,_xlfn.IFS(D592=1,VLOOKUP(H592,[1]Priv_Workers!$B$2:$BD$55,38,FALSE),D592=2,VLOOKUP(H592,[1]Priv_Workers!$B$2:$BD$55,39,FALSE),D592=3,VLOOKUP(H592,[1]Priv_Workers!$B$2:$BD$55,40,FALSE),D592=4,VLOOKUP(H592,[1]Priv_Workers!$B$2:$BD$55,41,FALSE),D592=5,VLOOKUP(H592,[1]Priv_Workers!$B$2:$BD$55,42,FALSE),D592=6,VLOOKUP(H592,[1]Priv_Workers!$B$2:$BD$55,43,FALSE),D592=7,VLOOKUP(H592,[1]Priv_Workers!$B$2:$BD$55,43,FALSE),D592=8,VLOOKUP(H592,[1]Priv_Workers!$B$2:$BD$55,44,FALSE),D592=9,VLOOKUP(H592,[1]Priv_Workers!$B$2:$BD$55,45,FALSE),D592=10,VLOOKUP(H592,[1]Priv_Workers!$B$2:$BD$55,46,FALSE),D592=11,VLOOKUP(H592,[1]Priv_Workers!$B$2:$BD$55,47,FALSE),D592=12,VLOOKUP(H592,[1]Priv_Workers!$B$2:$BD$55,48)),C592=2018,_xlfn.IFS(D592=1,VLOOKUP(H592,[1]Priv_Workers!$B$2:$BD$55,49,FALSE),D592=2,VLOOKUP(H592,[1]Priv_Workers!$B$2:$BD$55,50,FALSE),D592=3,VLOOKUP(H592,[1]Priv_Workers!$B$2:$BD$55,51,FALSE),D592=4,VLOOKUP(H592,[1]Priv_Workers!$B$2:$BD$55,52,FALSE),D592=5,VLOOKUP(H592,[1]Priv_Workers!$B$2:$BD$55,53,FALSE),D592=6,VLOOKUP(H592,[1]Priv_Workers!$B$2:$BD$55,54)))</f>
        <v>#N/A</v>
      </c>
      <c r="X592" s="3" t="e">
        <f t="shared" si="75"/>
        <v>#N/A</v>
      </c>
      <c r="Y592" s="2" t="e">
        <f>_xlfn.IFS(C592=2014, _xlfn.IFS(E592=1, VLOOKUP(H592, [1]Wage_Info!$B$2:$AH$55, 2, FALSE), E592=2, VLOOKUP(H592, [1]Wage_Info!$B$2:$AH$55, 3, FALSE), E592=3, VLOOKUP(H592, [1]Wage_Info!$B$2:$AH$55, 4, FALSE), E592=4, VLOOKUP(H592, [1]Wage_Info!$B$2:$AH$55, 5, FALSE)), C592=2015, _xlfn.IFS(E592=1, VLOOKUP(H592, [1]Wage_Info!$B$2:$AH$55, 6, FALSE), E592=2, VLOOKUP(H592, [1]Wage_Info!$B$2:$AH$55, 7, FALSE), E592=3, VLOOKUP(H592, [1]Wage_Info!$B$2:$AH$55, 8, FALSE), E592=4, VLOOKUP(H592, [1]Wage_Info!$B$2:$AH$55, 9, FALSE)), C592=2016, _xlfn.IFS(E592=1, VLOOKUP(H592, [1]Wage_Info!$B$2:$AH$55, 10, FALSE), E592=2, VLOOKUP(H592, [1]Wage_Info!$B$2:$AH$55, 11, FALSE), E592=3, VLOOKUP(H592, [1]Wage_Info!$B$2:$AH$55, 12, FALSE), E592=4, VLOOKUP(H592, [1]Wage_Info!$B$2:$AH$55, 13, FALSE)), C592=2017, _xlfn.IFS(E592=1, VLOOKUP(H592, [1]Wage_Info!$B$2:$AH$55, 14, FALSE), E592=2, VLOOKUP(H592, [1]Wage_Info!$B$2:$AH$55, 15, FALSE), E592=3, VLOOKUP(H592, [1]Wage_Info!$B$2:$AH$55, 16, FALSE), E592=4, VLOOKUP(H592, [1]Wage_Info!$B$2:$AH$55, 17, FALSE)), C592 = 2018, _xlfn.IFS(E592=1, VLOOKUP(H592, [1]Wage_Info!$B$2:$AH$55, 18, FALSE), E592=3, VLOOKUP(H592, [1]Wage_Info!$B$2:$AH$55, 19, FALSE)))</f>
        <v>#N/A</v>
      </c>
      <c r="Z592" s="2" t="e">
        <f>_xlfn.IFS(C592=2014, _xlfn.IFS(E592=1, VLOOKUP(H592, [1]Wage_Info!$B$2:$AL$55, 20, FALSE), E592=2, VLOOKUP(H592, [1]Wage_Info!$B$2:$AL$55, 21, FALSE), E592=3, VLOOKUP(H592, [1]Wage_Info!$B$2:$AL$55, 22, FALSE), E592=4, VLOOKUP(H592, [1]Wage_Info!$B$2:$AL$55, 23, FALSE)), C592=2015, _xlfn.IFS(E592=1, VLOOKUP(H592, [1]Wage_Info!$B$2:$AL$55, 24, FALSE), E592=2, VLOOKUP(H592, [1]Wage_Info!$B$2:$AL$55, 25, FALSE), E592=3, VLOOKUP(H592, [1]Wage_Info!$B$2:$AL$55, 26, FALSE), E592=4, VLOOKUP(H592, [1]Wage_Info!$B$2:$AL$55, 27, FALSE)), C592=2016, _xlfn.IFS(E592=1, VLOOKUP(H592, [1]Wage_Info!$B$2:$AL$55, 28, FALSE), E592=2, VLOOKUP(H592, [1]Wage_Info!$B$2:$AL$55, 29, FALSE), E592=3, VLOOKUP(H592, [1]Wage_Info!$B$2:$AL$55, 30, FALSE), E592=4, VLOOKUP(H592, [1]Wage_Info!$B$2:$AL$55, 31, FALSE)), C592=2017, _xlfn.IFS(E592=1, VLOOKUP(H592, [1]Wage_Info!$B$2:$AL$55, 32, FALSE), E592=2, VLOOKUP(H592, [1]Wage_Info!$B$2:$AL$55, 33, FALSE), E592=3, VLOOKUP(H592, [1]Wage_Info!$B$2:$AL$55, 34, FALSE), E592=4, VLOOKUP(H592, [1]Wage_Info!$B$2:$AL$55, 35, FALSE)), C592 = 2018, _xlfn.IFS(E592=1, VLOOKUP(H592, [1]Wage_Info!$B$2:$AL$55, 36, FALSE), E592=2, VLOOKUP(H592, [1]Wage_Info!$B$2:$AL$55, 37, FALSE)))</f>
        <v>#N/A</v>
      </c>
      <c r="AA592" s="4" t="e">
        <f t="shared" si="76"/>
        <v>#N/A</v>
      </c>
      <c r="AB592">
        <f>[1]Key!C591</f>
        <v>1</v>
      </c>
      <c r="AC592">
        <f t="shared" si="77"/>
        <v>0</v>
      </c>
      <c r="AD592">
        <f t="shared" si="78"/>
        <v>0</v>
      </c>
      <c r="AE592">
        <f t="shared" si="79"/>
        <v>0</v>
      </c>
      <c r="AF592">
        <f>[1]Key!D592</f>
        <v>0</v>
      </c>
    </row>
    <row r="593" spans="1:32" x14ac:dyDescent="0.3">
      <c r="A593">
        <v>592</v>
      </c>
      <c r="B593">
        <v>136</v>
      </c>
      <c r="C593">
        <v>2017</v>
      </c>
      <c r="D593">
        <v>3</v>
      </c>
      <c r="E593">
        <f t="shared" si="72"/>
        <v>1</v>
      </c>
      <c r="F593">
        <v>2018</v>
      </c>
      <c r="G593" t="s">
        <v>75</v>
      </c>
      <c r="H593" s="1">
        <f>VALUE(IF(G593="foreign",53,SUBSTITUTE(G593,G593,VLOOKUP(G593,[1]Key!$G$2:$H$55,2,))))</f>
        <v>19</v>
      </c>
      <c r="I593" t="s">
        <v>47</v>
      </c>
      <c r="J593">
        <f>VALUE(_xlfn.IFS(I593="foreign",53,I593="fictional",54, I593="unspecified", 55, NOT(OR(I593="foreign",I593="fictional")),SUBSTITUTE(I593,I593,VLOOKUP(I593,[1]Key!$G$2:$H$55,2,))))</f>
        <v>55</v>
      </c>
      <c r="K593">
        <f t="shared" si="73"/>
        <v>0</v>
      </c>
      <c r="L593">
        <f>VLOOKUP(H593, [1]Key!$H$2:$K$54, 2)</f>
        <v>4</v>
      </c>
      <c r="M593">
        <f>VLOOKUP(J593, [1]Key!$H$2:$K$54, 2)</f>
        <v>0</v>
      </c>
      <c r="N593">
        <f>VLOOKUP("*"&amp;G593&amp;"*",[1]Key!$N$2:$O$6,2,FALSE)</f>
        <v>3</v>
      </c>
      <c r="O593">
        <f>VLOOKUP("*"&amp;G593&amp;"*",[1]Key!$R$2:$S$11,2,FALSE)</f>
        <v>9</v>
      </c>
      <c r="P593">
        <v>1403</v>
      </c>
      <c r="Q593" s="2">
        <v>7000000</v>
      </c>
      <c r="R593" t="s">
        <v>157</v>
      </c>
      <c r="S593">
        <f>VLOOKUP(R593, [1]Key!$U$2:$V$37, 2, FALSE)</f>
        <v>27</v>
      </c>
      <c r="T593">
        <f t="shared" si="74"/>
        <v>1</v>
      </c>
      <c r="U593">
        <f>_xlfn.IFS(C593=2018, VLOOKUP(H593, '[1]State Pop'!$B$2:$G$55,6),C593=2017, VLOOKUP(H593, '[1]State Pop'!$B$2:$F$55,5),C593=2016, VLOOKUP(H593, '[1]State Pop'!$B$2:$F$55,4), C593=2015, VLOOKUP(H593, '[1]State Pop'!$B$2:$F$55,3), C593=2014, VLOOKUP(H593, '[1]State Pop'!$B$2:$F$55,2))</f>
        <v>4684333</v>
      </c>
      <c r="V593">
        <f>_xlfn.IFS(C593=2014,_xlfn.IFS(D593=1,VLOOKUP(H593,[1]Film_Workers!$B$2:$BD$55,2,FALSE),D593=2,VLOOKUP(H593,[1]Film_Workers!$B$2:$BD$55,3,FALSE),D593=3,VLOOKUP(H593,[1]Film_Workers!$B$2:$BD$55,4,FALSE),D593=4,VLOOKUP(H593,[1]Film_Workers!$B$2:$BD$55,5,FALSE),D593=5,VLOOKUP(H593,[1]Film_Workers!$B$2:$BD$55,6,FALSE),D593=6,VLOOKUP(H593,[1]Film_Workers!$B$2:$BD$55,7,FALSE),D593=7,VLOOKUP(H593,[1]Film_Workers!$B$2:$BD$55,8,FALSE),D593=8,VLOOKUP(H593,[1]Film_Workers!$B$2:$BD$55,9,FALSE),D593=9,VLOOKUP(H593,[1]Film_Workers!$B$2:$BD$55,10,FALSE),D593=10,VLOOKUP(H593,[1]Film_Workers!$B$2:$BD$55,11,FALSE),D593=11,VLOOKUP(H593,[1]Film_Workers!$B$2:$BD$55,12,FALSE),D593=12,VLOOKUP(H593,[1]Film_Workers!$B$2:$BD$55,13,FALSE)),C593=2015,_xlfn.IFS(D593=1,VLOOKUP(H593,[1]Film_Workers!$B$2:$BD$55,14,FALSE),D593=2,VLOOKUP(H593,[1]Film_Workers!$B$2:$BD$55,15,FALSE),D593=3,VLOOKUP(H593,[1]Film_Workers!$B$2:$BD$55,16,FALSE),D593=4,VLOOKUP(H593,[1]Film_Workers!$B$2:$BD$55,17,FALSE),D593=5,VLOOKUP(H593,[1]Film_Workers!$B$2:$BD$55,18,FALSE),D593=6,VLOOKUP(H593,[1]Film_Workers!$B$2:$BD$55,19,FALSE),D593=7,VLOOKUP(H593,[1]Film_Workers!$B$2:$BD$55,20,FALSE),D593=8,VLOOKUP(H593,[1]Film_Workers!$B$2:$BD$55,21,FALSE),D593=9,VLOOKUP(H593,[1]Film_Workers!$B$2:$BD$55,22,FALSE),D593=10,VLOOKUP(H593,[1]Film_Workers!$B$2:$BD$55,23,FALSE),D593=11,VLOOKUP(H593,[1]Film_Workers!$B$2:$BD$55,24,FALSE),D593=12,VLOOKUP(H593,[1]Film_Workers!$B$2:$BD$55,25,FALSE)),C593=2016,_xlfn.IFS(D593=1,VLOOKUP(H593,[1]Film_Workers!$B$2:$BD$55,26,FALSE),D593=2,VLOOKUP(H593,[1]Film_Workers!$B$2:$BD$55,27,FALSE),D593=3,VLOOKUP(H593,[1]Film_Workers!$B$2:$BD$55,28,FALSE),D593=4,VLOOKUP(H593,[1]Film_Workers!$B$2:$BD$55,29,FALSE),D593=5,VLOOKUP(H593,[1]Film_Workers!$B$2:$BD$55,30,FALSE),D593=6,VLOOKUP(H593,[1]Film_Workers!$B$2:$BD$55,31,FALSE),D593=7,VLOOKUP(H593,[1]Film_Workers!$B$2:$BD$55,32,FALSE),D593=8,VLOOKUP(H593,[1]Film_Workers!$B$2:$BD$55,33,FALSE),D593=9,VLOOKUP(H593,[1]Film_Workers!$B$2:$BD$55,34,FALSE),D593=10,VLOOKUP(H593,[1]Film_Workers!$B$2:$BD$55,35,FALSE),D593=11,VLOOKUP(H593,[1]Film_Workers!$B$2:$BD$55,36,FALSE),D593=12,VLOOKUP(H593,[1]Film_Workers!$B$2:$BD$55,37,FALSE)),C593=2017,_xlfn.IFS(D593=1,VLOOKUP(H593,[1]Film_Workers!$B$2:$BD$55,38,FALSE),D593=2,VLOOKUP(H593,[1]Film_Workers!$B$2:$BD$55,39,FALSE),D593=3,VLOOKUP(H593,[1]Film_Workers!$B$2:$BD$55,40,FALSE),D593=4,VLOOKUP(H593,[1]Film_Workers!$B$2:$BD$55,41,FALSE),D593=5,VLOOKUP(H593,[1]Film_Workers!$B$2:$BD$55,42,FALSE),D593=6,VLOOKUP(H593,[1]Film_Workers!$B$2:$BD$55,43,FALSE),D593=7,VLOOKUP(H593,[1]Film_Workers!$B$2:$BD$55,43,FALSE),D593=8,VLOOKUP(H593,[1]Film_Workers!$B$2:$BD$55,44,FALSE),D593=9,VLOOKUP(H593,[1]Film_Workers!$B$2:$BD$55,45,FALSE),D593=10,VLOOKUP(H593,[1]Film_Workers!$B$2:$BD$55,46,FALSE),D593=11,VLOOKUP(H593,[1]Film_Workers!$B$2:$BD$55,47,FALSE),D593=12,VLOOKUP(H593,[1]Film_Workers!$B$2:$BD$55,48)),C593=2018,_xlfn.IFS(D593=1,VLOOKUP(H593,[1]Film_Workers!$B$2:$BD$55,49,FALSE),D593=2,VLOOKUP(H593,[1]Film_Workers!$B$2:$BD$55,50,FALSE),D593=3,VLOOKUP(H593,[1]Film_Workers!$B$2:$BD$55,51,FALSE),D593=4,VLOOKUP(H593,[1]Film_Workers!$B$2:$BD$55,52,FALSE),D593=5,VLOOKUP(H593,[1]Film_Workers!$B$2:$BD$55,53,FALSE),D593=6,VLOOKUP(H593,[1]Film_Workers!$B$2:$BD$55,54)))</f>
        <v>3549</v>
      </c>
      <c r="W593">
        <f>_xlfn.IFS(C593=2014,_xlfn.IFS(D593=1,VLOOKUP(H593,[1]Priv_Workers!$B$2:$BD$55,2,FALSE),D593=2,VLOOKUP(H593,[1]Priv_Workers!$B$2:$BD$55,3,FALSE),D593=3,VLOOKUP(H593,[1]Priv_Workers!$B$2:$BD$55,4,FALSE),D593=4,VLOOKUP(H593,[1]Priv_Workers!$B$2:$BD$55,5,FALSE),D593=5,VLOOKUP(H593,[1]Priv_Workers!$B$2:$BD$55,6,FALSE),D593=6,VLOOKUP(H593,[1]Priv_Workers!$B$2:$BD$55,7,FALSE),D593=7,VLOOKUP(H593,[1]Priv_Workers!$B$2:$BD$55,8,FALSE),D593=8,VLOOKUP(H593,[1]Priv_Workers!$B$2:$BD$55,9,FALSE),D593=9,VLOOKUP(H593,[1]Priv_Workers!$B$2:$BD$55,10,FALSE),D593=10,VLOOKUP(H593,[1]Priv_Workers!$B$2:$BD$55,11,FALSE),D593=11,VLOOKUP(H593,[1]Priv_Workers!$B$2:$BD$55,12,FALSE),D593=12,VLOOKUP(H593,[1]Priv_Workers!$B$2:$BD$55,13,FALSE)),C593=2015,_xlfn.IFS(D593=1,VLOOKUP(H593,[1]Priv_Workers!$B$2:$BD$55,14,FALSE),D593=2,VLOOKUP(H593,[1]Priv_Workers!$B$2:$BD$55,15,FALSE),D593=3,VLOOKUP(H593,[1]Priv_Workers!$B$2:$BD$55,16,FALSE),D593=4,VLOOKUP(H593,[1]Priv_Workers!$B$2:$BD$55,17,FALSE),D593=5,VLOOKUP(H593,[1]Priv_Workers!$B$2:$BD$55,18,FALSE),D593=6,VLOOKUP(H593,[1]Priv_Workers!$B$2:$BD$55,19,FALSE),D593=7,VLOOKUP(H593,[1]Priv_Workers!$B$2:$BD$55,20,FALSE),D593=8,VLOOKUP(H593,[1]Priv_Workers!$B$2:$BD$55,21,FALSE),D593=9,VLOOKUP(H593,[1]Priv_Workers!$B$2:$BD$55,22,FALSE),D593=10,VLOOKUP(H593,[1]Priv_Workers!$B$2:$BD$55,23,FALSE),D593=11,VLOOKUP(H593,[1]Priv_Workers!$B$2:$BD$55,24,FALSE),D593=12,VLOOKUP(H593,[1]Priv_Workers!$B$2:$BD$55,25,FALSE)),C593=2016,_xlfn.IFS(D593=1,VLOOKUP(H593,[1]Priv_Workers!$B$2:$BD$55,26,FALSE),D593=2,VLOOKUP(H593,[1]Priv_Workers!$B$2:$BD$55,27,FALSE),D593=3,VLOOKUP(H593,[1]Priv_Workers!$B$2:$BD$55,28,FALSE),D593=4,VLOOKUP(H593,[1]Priv_Workers!$B$2:$BD$55,29,FALSE),D593=5,VLOOKUP(H593,[1]Priv_Workers!$B$2:$BD$55,30,FALSE),D593=6,VLOOKUP(H593,[1]Priv_Workers!$B$2:$BD$55,31,FALSE),D593=7,VLOOKUP(H593,[1]Priv_Workers!$B$2:$BD$55,32,FALSE),D593=8,VLOOKUP(H593,[1]Priv_Workers!$B$2:$BD$55,33,FALSE),D593=9,VLOOKUP(H593,[1]Priv_Workers!$B$2:$BD$55,34,FALSE),D593=10,VLOOKUP(H593,[1]Priv_Workers!$B$2:$BD$55,35,FALSE),D593=11,VLOOKUP(H593,[1]Priv_Workers!$B$2:$BD$55,36,FALSE),D593=12,VLOOKUP(H593,[1]Priv_Workers!$B$2:$BD$55,37,FALSE)),C593=2017,_xlfn.IFS(D593=1,VLOOKUP(H593,[1]Priv_Workers!$B$2:$BD$55,38,FALSE),D593=2,VLOOKUP(H593,[1]Priv_Workers!$B$2:$BD$55,39,FALSE),D593=3,VLOOKUP(H593,[1]Priv_Workers!$B$2:$BD$55,40,FALSE),D593=4,VLOOKUP(H593,[1]Priv_Workers!$B$2:$BD$55,41,FALSE),D593=5,VLOOKUP(H593,[1]Priv_Workers!$B$2:$BD$55,42,FALSE),D593=6,VLOOKUP(H593,[1]Priv_Workers!$B$2:$BD$55,43,FALSE),D593=7,VLOOKUP(H593,[1]Priv_Workers!$B$2:$BD$55,43,FALSE),D593=8,VLOOKUP(H593,[1]Priv_Workers!$B$2:$BD$55,44,FALSE),D593=9,VLOOKUP(H593,[1]Priv_Workers!$B$2:$BD$55,45,FALSE),D593=10,VLOOKUP(H593,[1]Priv_Workers!$B$2:$BD$55,46,FALSE),D593=11,VLOOKUP(H593,[1]Priv_Workers!$B$2:$BD$55,47,FALSE),D593=12,VLOOKUP(H593,[1]Priv_Workers!$B$2:$BD$55,48)),C593=2018,_xlfn.IFS(D593=1,VLOOKUP(H593,[1]Priv_Workers!$B$2:$BD$55,49,FALSE),D593=2,VLOOKUP(H593,[1]Priv_Workers!$B$2:$BD$55,50,FALSE),D593=3,VLOOKUP(H593,[1]Priv_Workers!$B$2:$BD$55,51,FALSE),D593=4,VLOOKUP(H593,[1]Priv_Workers!$B$2:$BD$55,52,FALSE),D593=5,VLOOKUP(H593,[1]Priv_Workers!$B$2:$BD$55,53,FALSE),D593=6,VLOOKUP(H593,[1]Priv_Workers!$B$2:$BD$55,54)))</f>
        <v>1592343</v>
      </c>
      <c r="X593" s="3">
        <f t="shared" si="75"/>
        <v>2.2287911586887999E-3</v>
      </c>
      <c r="Y593" s="2">
        <f>_xlfn.IFS(C593=2014, _xlfn.IFS(E593=1, VLOOKUP(H593, [1]Wage_Info!$B$2:$AH$55, 2, FALSE), E593=2, VLOOKUP(H593, [1]Wage_Info!$B$2:$AH$55, 3, FALSE), E593=3, VLOOKUP(H593, [1]Wage_Info!$B$2:$AH$55, 4, FALSE), E593=4, VLOOKUP(H593, [1]Wage_Info!$B$2:$AH$55, 5, FALSE)), C593=2015, _xlfn.IFS(E593=1, VLOOKUP(H593, [1]Wage_Info!$B$2:$AH$55, 6, FALSE), E593=2, VLOOKUP(H593, [1]Wage_Info!$B$2:$AH$55, 7, FALSE), E593=3, VLOOKUP(H593, [1]Wage_Info!$B$2:$AH$55, 8, FALSE), E593=4, VLOOKUP(H593, [1]Wage_Info!$B$2:$AH$55, 9, FALSE)), C593=2016, _xlfn.IFS(E593=1, VLOOKUP(H593, [1]Wage_Info!$B$2:$AH$55, 10, FALSE), E593=2, VLOOKUP(H593, [1]Wage_Info!$B$2:$AH$55, 11, FALSE), E593=3, VLOOKUP(H593, [1]Wage_Info!$B$2:$AH$55, 12, FALSE), E593=4, VLOOKUP(H593, [1]Wage_Info!$B$2:$AH$55, 13, FALSE)), C593=2017, _xlfn.IFS(E593=1, VLOOKUP(H593, [1]Wage_Info!$B$2:$AH$55, 14, FALSE), E593=2, VLOOKUP(H593, [1]Wage_Info!$B$2:$AH$55, 15, FALSE), E593=3, VLOOKUP(H593, [1]Wage_Info!$B$2:$AH$55, 16, FALSE), E593=4, VLOOKUP(H593, [1]Wage_Info!$B$2:$AH$55, 17, FALSE)), C593 = 2018, _xlfn.IFS(E593=1, VLOOKUP(H593, [1]Wage_Info!$B$2:$AH$55, 18, FALSE), E593=3, VLOOKUP(H593, [1]Wage_Info!$B$2:$AH$55, 19, FALSE)))</f>
        <v>38044374</v>
      </c>
      <c r="Z593" s="2">
        <f>_xlfn.IFS(C593=2014, _xlfn.IFS(E593=1, VLOOKUP(H593, [1]Wage_Info!$B$2:$AL$55, 20, FALSE), E593=2, VLOOKUP(H593, [1]Wage_Info!$B$2:$AL$55, 21, FALSE), E593=3, VLOOKUP(H593, [1]Wage_Info!$B$2:$AL$55, 22, FALSE), E593=4, VLOOKUP(H593, [1]Wage_Info!$B$2:$AL$55, 23, FALSE)), C593=2015, _xlfn.IFS(E593=1, VLOOKUP(H593, [1]Wage_Info!$B$2:$AL$55, 24, FALSE), E593=2, VLOOKUP(H593, [1]Wage_Info!$B$2:$AL$55, 25, FALSE), E593=3, VLOOKUP(H593, [1]Wage_Info!$B$2:$AL$55, 26, FALSE), E593=4, VLOOKUP(H593, [1]Wage_Info!$B$2:$AL$55, 27, FALSE)), C593=2016, _xlfn.IFS(E593=1, VLOOKUP(H593, [1]Wage_Info!$B$2:$AL$55, 28, FALSE), E593=2, VLOOKUP(H593, [1]Wage_Info!$B$2:$AL$55, 29, FALSE), E593=3, VLOOKUP(H593, [1]Wage_Info!$B$2:$AL$55, 30, FALSE), E593=4, VLOOKUP(H593, [1]Wage_Info!$B$2:$AL$55, 31, FALSE)), C593=2017, _xlfn.IFS(E593=1, VLOOKUP(H593, [1]Wage_Info!$B$2:$AL$55, 32, FALSE), E593=2, VLOOKUP(H593, [1]Wage_Info!$B$2:$AL$55, 33, FALSE), E593=3, VLOOKUP(H593, [1]Wage_Info!$B$2:$AL$55, 34, FALSE), E593=4, VLOOKUP(H593, [1]Wage_Info!$B$2:$AL$55, 35, FALSE)), C593 = 2018, _xlfn.IFS(E593=1, VLOOKUP(H593, [1]Wage_Info!$B$2:$AL$55, 36, FALSE), E593=2, VLOOKUP(H593, [1]Wage_Info!$B$2:$AL$55, 37, FALSE)))</f>
        <v>18837248834</v>
      </c>
      <c r="AA593" s="4">
        <f t="shared" si="76"/>
        <v>2.0196353690105956E-3</v>
      </c>
      <c r="AB593">
        <f>[1]Key!C592</f>
        <v>1</v>
      </c>
      <c r="AC593">
        <f t="shared" si="77"/>
        <v>0</v>
      </c>
      <c r="AD593">
        <f t="shared" si="78"/>
        <v>0</v>
      </c>
      <c r="AE593">
        <f t="shared" si="79"/>
        <v>0</v>
      </c>
      <c r="AF593">
        <f>[1]Key!D593</f>
        <v>0</v>
      </c>
    </row>
    <row r="594" spans="1:32" x14ac:dyDescent="0.3">
      <c r="A594">
        <v>593</v>
      </c>
      <c r="B594">
        <v>137</v>
      </c>
      <c r="C594">
        <v>2016</v>
      </c>
      <c r="D594">
        <v>9</v>
      </c>
      <c r="E594">
        <f t="shared" si="72"/>
        <v>3</v>
      </c>
      <c r="F594">
        <v>2018</v>
      </c>
      <c r="G594" t="s">
        <v>62</v>
      </c>
      <c r="H594" s="1">
        <f>VALUE(IF(G594="foreign",53,SUBSTITUTE(G594,G594,VLOOKUP(G594,[1]Key!$G$2:$H$55,2,))))</f>
        <v>53</v>
      </c>
      <c r="I594" t="s">
        <v>47</v>
      </c>
      <c r="J594">
        <f>VALUE(_xlfn.IFS(I594="foreign",53,I594="fictional",54, I594="unspecified", 55, NOT(OR(I594="foreign",I594="fictional")),SUBSTITUTE(I594,I594,VLOOKUP(I594,[1]Key!$G$2:$H$55,2,))))</f>
        <v>55</v>
      </c>
      <c r="K594">
        <f t="shared" si="73"/>
        <v>0</v>
      </c>
      <c r="L594">
        <f>VLOOKUP(H594, [1]Key!$H$2:$K$54, 2)</f>
        <v>0</v>
      </c>
      <c r="M594">
        <f>VLOOKUP(J594, [1]Key!$H$2:$K$54, 2)</f>
        <v>0</v>
      </c>
      <c r="N594">
        <f>VLOOKUP("*"&amp;G594&amp;"*",[1]Key!$N$2:$O$6,2,FALSE)</f>
        <v>0</v>
      </c>
      <c r="O594">
        <f>VLOOKUP("*"&amp;G594&amp;"*",[1]Key!$R$2:$S$11,2,FALSE)</f>
        <v>0</v>
      </c>
      <c r="P594">
        <v>1356</v>
      </c>
      <c r="Q594" s="2"/>
      <c r="R594" t="s">
        <v>33</v>
      </c>
      <c r="S594">
        <f>VLOOKUP(R594, [1]Key!$U$2:$V$37, 2, FALSE)</f>
        <v>1</v>
      </c>
      <c r="T594">
        <f t="shared" si="74"/>
        <v>0</v>
      </c>
      <c r="U594">
        <f>_xlfn.IFS(C594=2018, VLOOKUP(H594, '[1]State Pop'!$B$2:$G$55,6),C594=2017, VLOOKUP(H594, '[1]State Pop'!$B$2:$F$55,5),C594=2016, VLOOKUP(H594, '[1]State Pop'!$B$2:$F$55,4), C594=2015, VLOOKUP(H594, '[1]State Pop'!$B$2:$F$55,3), C594=2014, VLOOKUP(H594, '[1]State Pop'!$B$2:$F$55,2))</f>
        <v>0</v>
      </c>
      <c r="V594">
        <f>_xlfn.IFS(C594=2014,_xlfn.IFS(D594=1,VLOOKUP(H594,[1]Film_Workers!$B$2:$BD$55,2,FALSE),D594=2,VLOOKUP(H594,[1]Film_Workers!$B$2:$BD$55,3,FALSE),D594=3,VLOOKUP(H594,[1]Film_Workers!$B$2:$BD$55,4,FALSE),D594=4,VLOOKUP(H594,[1]Film_Workers!$B$2:$BD$55,5,FALSE),D594=5,VLOOKUP(H594,[1]Film_Workers!$B$2:$BD$55,6,FALSE),D594=6,VLOOKUP(H594,[1]Film_Workers!$B$2:$BD$55,7,FALSE),D594=7,VLOOKUP(H594,[1]Film_Workers!$B$2:$BD$55,8,FALSE),D594=8,VLOOKUP(H594,[1]Film_Workers!$B$2:$BD$55,9,FALSE),D594=9,VLOOKUP(H594,[1]Film_Workers!$B$2:$BD$55,10,FALSE),D594=10,VLOOKUP(H594,[1]Film_Workers!$B$2:$BD$55,11,FALSE),D594=11,VLOOKUP(H594,[1]Film_Workers!$B$2:$BD$55,12,FALSE),D594=12,VLOOKUP(H594,[1]Film_Workers!$B$2:$BD$55,13,FALSE)),C594=2015,_xlfn.IFS(D594=1,VLOOKUP(H594,[1]Film_Workers!$B$2:$BD$55,14,FALSE),D594=2,VLOOKUP(H594,[1]Film_Workers!$B$2:$BD$55,15,FALSE),D594=3,VLOOKUP(H594,[1]Film_Workers!$B$2:$BD$55,16,FALSE),D594=4,VLOOKUP(H594,[1]Film_Workers!$B$2:$BD$55,17,FALSE),D594=5,VLOOKUP(H594,[1]Film_Workers!$B$2:$BD$55,18,FALSE),D594=6,VLOOKUP(H594,[1]Film_Workers!$B$2:$BD$55,19,FALSE),D594=7,VLOOKUP(H594,[1]Film_Workers!$B$2:$BD$55,20,FALSE),D594=8,VLOOKUP(H594,[1]Film_Workers!$B$2:$BD$55,21,FALSE),D594=9,VLOOKUP(H594,[1]Film_Workers!$B$2:$BD$55,22,FALSE),D594=10,VLOOKUP(H594,[1]Film_Workers!$B$2:$BD$55,23,FALSE),D594=11,VLOOKUP(H594,[1]Film_Workers!$B$2:$BD$55,24,FALSE),D594=12,VLOOKUP(H594,[1]Film_Workers!$B$2:$BD$55,25,FALSE)),C594=2016,_xlfn.IFS(D594=1,VLOOKUP(H594,[1]Film_Workers!$B$2:$BD$55,26,FALSE),D594=2,VLOOKUP(H594,[1]Film_Workers!$B$2:$BD$55,27,FALSE),D594=3,VLOOKUP(H594,[1]Film_Workers!$B$2:$BD$55,28,FALSE),D594=4,VLOOKUP(H594,[1]Film_Workers!$B$2:$BD$55,29,FALSE),D594=5,VLOOKUP(H594,[1]Film_Workers!$B$2:$BD$55,30,FALSE),D594=6,VLOOKUP(H594,[1]Film_Workers!$B$2:$BD$55,31,FALSE),D594=7,VLOOKUP(H594,[1]Film_Workers!$B$2:$BD$55,32,FALSE),D594=8,VLOOKUP(H594,[1]Film_Workers!$B$2:$BD$55,33,FALSE),D594=9,VLOOKUP(H594,[1]Film_Workers!$B$2:$BD$55,34,FALSE),D594=10,VLOOKUP(H594,[1]Film_Workers!$B$2:$BD$55,35,FALSE),D594=11,VLOOKUP(H594,[1]Film_Workers!$B$2:$BD$55,36,FALSE),D594=12,VLOOKUP(H594,[1]Film_Workers!$B$2:$BD$55,37,FALSE)),C594=2017,_xlfn.IFS(D594=1,VLOOKUP(H594,[1]Film_Workers!$B$2:$BD$55,38,FALSE),D594=2,VLOOKUP(H594,[1]Film_Workers!$B$2:$BD$55,39,FALSE),D594=3,VLOOKUP(H594,[1]Film_Workers!$B$2:$BD$55,40,FALSE),D594=4,VLOOKUP(H594,[1]Film_Workers!$B$2:$BD$55,41,FALSE),D594=5,VLOOKUP(H594,[1]Film_Workers!$B$2:$BD$55,42,FALSE),D594=6,VLOOKUP(H594,[1]Film_Workers!$B$2:$BD$55,43,FALSE),D594=7,VLOOKUP(H594,[1]Film_Workers!$B$2:$BD$55,43,FALSE),D594=8,VLOOKUP(H594,[1]Film_Workers!$B$2:$BD$55,44,FALSE),D594=9,VLOOKUP(H594,[1]Film_Workers!$B$2:$BD$55,45,FALSE),D594=10,VLOOKUP(H594,[1]Film_Workers!$B$2:$BD$55,46,FALSE),D594=11,VLOOKUP(H594,[1]Film_Workers!$B$2:$BD$55,47,FALSE),D594=12,VLOOKUP(H594,[1]Film_Workers!$B$2:$BD$55,48)),C594=2018,_xlfn.IFS(D594=1,VLOOKUP(H594,[1]Film_Workers!$B$2:$BD$55,49,FALSE),D594=2,VLOOKUP(H594,[1]Film_Workers!$B$2:$BD$55,50,FALSE),D594=3,VLOOKUP(H594,[1]Film_Workers!$B$2:$BD$55,51,FALSE),D594=4,VLOOKUP(H594,[1]Film_Workers!$B$2:$BD$55,52,FALSE),D594=5,VLOOKUP(H594,[1]Film_Workers!$B$2:$BD$55,53,FALSE),D594=6,VLOOKUP(H594,[1]Film_Workers!$B$2:$BD$55,54)))</f>
        <v>0</v>
      </c>
      <c r="W594">
        <f>_xlfn.IFS(C594=2014,_xlfn.IFS(D594=1,VLOOKUP(H594,[1]Priv_Workers!$B$2:$BD$55,2,FALSE),D594=2,VLOOKUP(H594,[1]Priv_Workers!$B$2:$BD$55,3,FALSE),D594=3,VLOOKUP(H594,[1]Priv_Workers!$B$2:$BD$55,4,FALSE),D594=4,VLOOKUP(H594,[1]Priv_Workers!$B$2:$BD$55,5,FALSE),D594=5,VLOOKUP(H594,[1]Priv_Workers!$B$2:$BD$55,6,FALSE),D594=6,VLOOKUP(H594,[1]Priv_Workers!$B$2:$BD$55,7,FALSE),D594=7,VLOOKUP(H594,[1]Priv_Workers!$B$2:$BD$55,8,FALSE),D594=8,VLOOKUP(H594,[1]Priv_Workers!$B$2:$BD$55,9,FALSE),D594=9,VLOOKUP(H594,[1]Priv_Workers!$B$2:$BD$55,10,FALSE),D594=10,VLOOKUP(H594,[1]Priv_Workers!$B$2:$BD$55,11,FALSE),D594=11,VLOOKUP(H594,[1]Priv_Workers!$B$2:$BD$55,12,FALSE),D594=12,VLOOKUP(H594,[1]Priv_Workers!$B$2:$BD$55,13,FALSE)),C594=2015,_xlfn.IFS(D594=1,VLOOKUP(H594,[1]Priv_Workers!$B$2:$BD$55,14,FALSE),D594=2,VLOOKUP(H594,[1]Priv_Workers!$B$2:$BD$55,15,FALSE),D594=3,VLOOKUP(H594,[1]Priv_Workers!$B$2:$BD$55,16,FALSE),D594=4,VLOOKUP(H594,[1]Priv_Workers!$B$2:$BD$55,17,FALSE),D594=5,VLOOKUP(H594,[1]Priv_Workers!$B$2:$BD$55,18,FALSE),D594=6,VLOOKUP(H594,[1]Priv_Workers!$B$2:$BD$55,19,FALSE),D594=7,VLOOKUP(H594,[1]Priv_Workers!$B$2:$BD$55,20,FALSE),D594=8,VLOOKUP(H594,[1]Priv_Workers!$B$2:$BD$55,21,FALSE),D594=9,VLOOKUP(H594,[1]Priv_Workers!$B$2:$BD$55,22,FALSE),D594=10,VLOOKUP(H594,[1]Priv_Workers!$B$2:$BD$55,23,FALSE),D594=11,VLOOKUP(H594,[1]Priv_Workers!$B$2:$BD$55,24,FALSE),D594=12,VLOOKUP(H594,[1]Priv_Workers!$B$2:$BD$55,25,FALSE)),C594=2016,_xlfn.IFS(D594=1,VLOOKUP(H594,[1]Priv_Workers!$B$2:$BD$55,26,FALSE),D594=2,VLOOKUP(H594,[1]Priv_Workers!$B$2:$BD$55,27,FALSE),D594=3,VLOOKUP(H594,[1]Priv_Workers!$B$2:$BD$55,28,FALSE),D594=4,VLOOKUP(H594,[1]Priv_Workers!$B$2:$BD$55,29,FALSE),D594=5,VLOOKUP(H594,[1]Priv_Workers!$B$2:$BD$55,30,FALSE),D594=6,VLOOKUP(H594,[1]Priv_Workers!$B$2:$BD$55,31,FALSE),D594=7,VLOOKUP(H594,[1]Priv_Workers!$B$2:$BD$55,32,FALSE),D594=8,VLOOKUP(H594,[1]Priv_Workers!$B$2:$BD$55,33,FALSE),D594=9,VLOOKUP(H594,[1]Priv_Workers!$B$2:$BD$55,34,FALSE),D594=10,VLOOKUP(H594,[1]Priv_Workers!$B$2:$BD$55,35,FALSE),D594=11,VLOOKUP(H594,[1]Priv_Workers!$B$2:$BD$55,36,FALSE),D594=12,VLOOKUP(H594,[1]Priv_Workers!$B$2:$BD$55,37,FALSE)),C594=2017,_xlfn.IFS(D594=1,VLOOKUP(H594,[1]Priv_Workers!$B$2:$BD$55,38,FALSE),D594=2,VLOOKUP(H594,[1]Priv_Workers!$B$2:$BD$55,39,FALSE),D594=3,VLOOKUP(H594,[1]Priv_Workers!$B$2:$BD$55,40,FALSE),D594=4,VLOOKUP(H594,[1]Priv_Workers!$B$2:$BD$55,41,FALSE),D594=5,VLOOKUP(H594,[1]Priv_Workers!$B$2:$BD$55,42,FALSE),D594=6,VLOOKUP(H594,[1]Priv_Workers!$B$2:$BD$55,43,FALSE),D594=7,VLOOKUP(H594,[1]Priv_Workers!$B$2:$BD$55,43,FALSE),D594=8,VLOOKUP(H594,[1]Priv_Workers!$B$2:$BD$55,44,FALSE),D594=9,VLOOKUP(H594,[1]Priv_Workers!$B$2:$BD$55,45,FALSE),D594=10,VLOOKUP(H594,[1]Priv_Workers!$B$2:$BD$55,46,FALSE),D594=11,VLOOKUP(H594,[1]Priv_Workers!$B$2:$BD$55,47,FALSE),D594=12,VLOOKUP(H594,[1]Priv_Workers!$B$2:$BD$55,48)),C594=2018,_xlfn.IFS(D594=1,VLOOKUP(H594,[1]Priv_Workers!$B$2:$BD$55,49,FALSE),D594=2,VLOOKUP(H594,[1]Priv_Workers!$B$2:$BD$55,50,FALSE),D594=3,VLOOKUP(H594,[1]Priv_Workers!$B$2:$BD$55,51,FALSE),D594=4,VLOOKUP(H594,[1]Priv_Workers!$B$2:$BD$55,52,FALSE),D594=5,VLOOKUP(H594,[1]Priv_Workers!$B$2:$BD$55,53,FALSE),D594=6,VLOOKUP(H594,[1]Priv_Workers!$B$2:$BD$55,54)))</f>
        <v>0</v>
      </c>
      <c r="X594" s="3" t="e">
        <f t="shared" si="75"/>
        <v>#DIV/0!</v>
      </c>
      <c r="Y594" s="2">
        <f>_xlfn.IFS(C594=2014, _xlfn.IFS(E594=1, VLOOKUP(H594, [1]Wage_Info!$B$2:$AH$55, 2, FALSE), E594=2, VLOOKUP(H594, [1]Wage_Info!$B$2:$AH$55, 3, FALSE), E594=3, VLOOKUP(H594, [1]Wage_Info!$B$2:$AH$55, 4, FALSE), E594=4, VLOOKUP(H594, [1]Wage_Info!$B$2:$AH$55, 5, FALSE)), C594=2015, _xlfn.IFS(E594=1, VLOOKUP(H594, [1]Wage_Info!$B$2:$AH$55, 6, FALSE), E594=2, VLOOKUP(H594, [1]Wage_Info!$B$2:$AH$55, 7, FALSE), E594=3, VLOOKUP(H594, [1]Wage_Info!$B$2:$AH$55, 8, FALSE), E594=4, VLOOKUP(H594, [1]Wage_Info!$B$2:$AH$55, 9, FALSE)), C594=2016, _xlfn.IFS(E594=1, VLOOKUP(H594, [1]Wage_Info!$B$2:$AH$55, 10, FALSE), E594=2, VLOOKUP(H594, [1]Wage_Info!$B$2:$AH$55, 11, FALSE), E594=3, VLOOKUP(H594, [1]Wage_Info!$B$2:$AH$55, 12, FALSE), E594=4, VLOOKUP(H594, [1]Wage_Info!$B$2:$AH$55, 13, FALSE)), C594=2017, _xlfn.IFS(E594=1, VLOOKUP(H594, [1]Wage_Info!$B$2:$AH$55, 14, FALSE), E594=2, VLOOKUP(H594, [1]Wage_Info!$B$2:$AH$55, 15, FALSE), E594=3, VLOOKUP(H594, [1]Wage_Info!$B$2:$AH$55, 16, FALSE), E594=4, VLOOKUP(H594, [1]Wage_Info!$B$2:$AH$55, 17, FALSE)), C594 = 2018, _xlfn.IFS(E594=1, VLOOKUP(H594, [1]Wage_Info!$B$2:$AH$55, 18, FALSE), E594=3, VLOOKUP(H594, [1]Wage_Info!$B$2:$AH$55, 19, FALSE)))</f>
        <v>0</v>
      </c>
      <c r="Z594" s="2">
        <f>_xlfn.IFS(C594=2014, _xlfn.IFS(E594=1, VLOOKUP(H594, [1]Wage_Info!$B$2:$AL$55, 20, FALSE), E594=2, VLOOKUP(H594, [1]Wage_Info!$B$2:$AL$55, 21, FALSE), E594=3, VLOOKUP(H594, [1]Wage_Info!$B$2:$AL$55, 22, FALSE), E594=4, VLOOKUP(H594, [1]Wage_Info!$B$2:$AL$55, 23, FALSE)), C594=2015, _xlfn.IFS(E594=1, VLOOKUP(H594, [1]Wage_Info!$B$2:$AL$55, 24, FALSE), E594=2, VLOOKUP(H594, [1]Wage_Info!$B$2:$AL$55, 25, FALSE), E594=3, VLOOKUP(H594, [1]Wage_Info!$B$2:$AL$55, 26, FALSE), E594=4, VLOOKUP(H594, [1]Wage_Info!$B$2:$AL$55, 27, FALSE)), C594=2016, _xlfn.IFS(E594=1, VLOOKUP(H594, [1]Wage_Info!$B$2:$AL$55, 28, FALSE), E594=2, VLOOKUP(H594, [1]Wage_Info!$B$2:$AL$55, 29, FALSE), E594=3, VLOOKUP(H594, [1]Wage_Info!$B$2:$AL$55, 30, FALSE), E594=4, VLOOKUP(H594, [1]Wage_Info!$B$2:$AL$55, 31, FALSE)), C594=2017, _xlfn.IFS(E594=1, VLOOKUP(H594, [1]Wage_Info!$B$2:$AL$55, 32, FALSE), E594=2, VLOOKUP(H594, [1]Wage_Info!$B$2:$AL$55, 33, FALSE), E594=3, VLOOKUP(H594, [1]Wage_Info!$B$2:$AL$55, 34, FALSE), E594=4, VLOOKUP(H594, [1]Wage_Info!$B$2:$AL$55, 35, FALSE)), C594 = 2018, _xlfn.IFS(E594=1, VLOOKUP(H594, [1]Wage_Info!$B$2:$AL$55, 36, FALSE), E594=2, VLOOKUP(H594, [1]Wage_Info!$B$2:$AL$55, 37, FALSE)))</f>
        <v>0</v>
      </c>
      <c r="AA594" s="4" t="e">
        <f t="shared" si="76"/>
        <v>#DIV/0!</v>
      </c>
      <c r="AB594">
        <f>[1]Key!C593</f>
        <v>1</v>
      </c>
      <c r="AC594">
        <f t="shared" si="77"/>
        <v>0</v>
      </c>
      <c r="AD594">
        <f t="shared" si="78"/>
        <v>0</v>
      </c>
      <c r="AE594">
        <f t="shared" si="79"/>
        <v>0</v>
      </c>
      <c r="AF594">
        <f>[1]Key!D594</f>
        <v>0</v>
      </c>
    </row>
    <row r="595" spans="1:32" x14ac:dyDescent="0.3">
      <c r="A595">
        <v>594</v>
      </c>
      <c r="B595">
        <v>138</v>
      </c>
      <c r="E595" t="e">
        <f t="shared" si="72"/>
        <v>#N/A</v>
      </c>
      <c r="F595">
        <v>2018</v>
      </c>
      <c r="H595" s="1" t="e">
        <f>VALUE(IF(G595="foreign",53,SUBSTITUTE(G595,G595,VLOOKUP(G595,[1]Key!$G$2:$H$55,2,))))</f>
        <v>#N/A</v>
      </c>
      <c r="I595" t="s">
        <v>32</v>
      </c>
      <c r="J595">
        <f>VALUE(_xlfn.IFS(I595="foreign",53,I595="fictional",54, I595="unspecified", 55, NOT(OR(I595="foreign",I595="fictional")),SUBSTITUTE(I595,I595,VLOOKUP(I595,[1]Key!$G$2:$H$55,2,))))</f>
        <v>53</v>
      </c>
      <c r="K595" t="e">
        <f t="shared" si="73"/>
        <v>#N/A</v>
      </c>
      <c r="L595" t="e">
        <f>VLOOKUP(H595, [1]Key!$H$2:$K$54, 2)</f>
        <v>#N/A</v>
      </c>
      <c r="M595">
        <f>VLOOKUP(J595, [1]Key!$H$2:$K$54, 2)</f>
        <v>0</v>
      </c>
      <c r="N595">
        <f>VLOOKUP("*"&amp;G595&amp;"*",[1]Key!$N$2:$O$6,2,FALSE)</f>
        <v>1</v>
      </c>
      <c r="O595">
        <f>VLOOKUP("*"&amp;G595&amp;"*",[1]Key!$R$2:$S$11,2,FALSE)</f>
        <v>1</v>
      </c>
      <c r="P595">
        <v>1335</v>
      </c>
      <c r="Q595" s="2"/>
      <c r="R595" t="s">
        <v>158</v>
      </c>
      <c r="S595">
        <f>VLOOKUP(R595, [1]Key!$U$2:$V$37, 2, FALSE)</f>
        <v>3</v>
      </c>
      <c r="T595">
        <f t="shared" si="74"/>
        <v>0</v>
      </c>
      <c r="U595" t="e">
        <f>_xlfn.IFS(C595=2018, VLOOKUP(H595, '[1]State Pop'!$B$2:$G$55,6),C595=2017, VLOOKUP(H595, '[1]State Pop'!$B$2:$F$55,5),C595=2016, VLOOKUP(H595, '[1]State Pop'!$B$2:$F$55,4), C595=2015, VLOOKUP(H595, '[1]State Pop'!$B$2:$F$55,3), C595=2014, VLOOKUP(H595, '[1]State Pop'!$B$2:$F$55,2))</f>
        <v>#N/A</v>
      </c>
      <c r="V595" t="e">
        <f>_xlfn.IFS(C595=2014,_xlfn.IFS(D595=1,VLOOKUP(H595,[1]Film_Workers!$B$2:$BD$55,2,FALSE),D595=2,VLOOKUP(H595,[1]Film_Workers!$B$2:$BD$55,3,FALSE),D595=3,VLOOKUP(H595,[1]Film_Workers!$B$2:$BD$55,4,FALSE),D595=4,VLOOKUP(H595,[1]Film_Workers!$B$2:$BD$55,5,FALSE),D595=5,VLOOKUP(H595,[1]Film_Workers!$B$2:$BD$55,6,FALSE),D595=6,VLOOKUP(H595,[1]Film_Workers!$B$2:$BD$55,7,FALSE),D595=7,VLOOKUP(H595,[1]Film_Workers!$B$2:$BD$55,8,FALSE),D595=8,VLOOKUP(H595,[1]Film_Workers!$B$2:$BD$55,9,FALSE),D595=9,VLOOKUP(H595,[1]Film_Workers!$B$2:$BD$55,10,FALSE),D595=10,VLOOKUP(H595,[1]Film_Workers!$B$2:$BD$55,11,FALSE),D595=11,VLOOKUP(H595,[1]Film_Workers!$B$2:$BD$55,12,FALSE),D595=12,VLOOKUP(H595,[1]Film_Workers!$B$2:$BD$55,13,FALSE)),C595=2015,_xlfn.IFS(D595=1,VLOOKUP(H595,[1]Film_Workers!$B$2:$BD$55,14,FALSE),D595=2,VLOOKUP(H595,[1]Film_Workers!$B$2:$BD$55,15,FALSE),D595=3,VLOOKUP(H595,[1]Film_Workers!$B$2:$BD$55,16,FALSE),D595=4,VLOOKUP(H595,[1]Film_Workers!$B$2:$BD$55,17,FALSE),D595=5,VLOOKUP(H595,[1]Film_Workers!$B$2:$BD$55,18,FALSE),D595=6,VLOOKUP(H595,[1]Film_Workers!$B$2:$BD$55,19,FALSE),D595=7,VLOOKUP(H595,[1]Film_Workers!$B$2:$BD$55,20,FALSE),D595=8,VLOOKUP(H595,[1]Film_Workers!$B$2:$BD$55,21,FALSE),D595=9,VLOOKUP(H595,[1]Film_Workers!$B$2:$BD$55,22,FALSE),D595=10,VLOOKUP(H595,[1]Film_Workers!$B$2:$BD$55,23,FALSE),D595=11,VLOOKUP(H595,[1]Film_Workers!$B$2:$BD$55,24,FALSE),D595=12,VLOOKUP(H595,[1]Film_Workers!$B$2:$BD$55,25,FALSE)),C595=2016,_xlfn.IFS(D595=1,VLOOKUP(H595,[1]Film_Workers!$B$2:$BD$55,26,FALSE),D595=2,VLOOKUP(H595,[1]Film_Workers!$B$2:$BD$55,27,FALSE),D595=3,VLOOKUP(H595,[1]Film_Workers!$B$2:$BD$55,28,FALSE),D595=4,VLOOKUP(H595,[1]Film_Workers!$B$2:$BD$55,29,FALSE),D595=5,VLOOKUP(H595,[1]Film_Workers!$B$2:$BD$55,30,FALSE),D595=6,VLOOKUP(H595,[1]Film_Workers!$B$2:$BD$55,31,FALSE),D595=7,VLOOKUP(H595,[1]Film_Workers!$B$2:$BD$55,32,FALSE),D595=8,VLOOKUP(H595,[1]Film_Workers!$B$2:$BD$55,33,FALSE),D595=9,VLOOKUP(H595,[1]Film_Workers!$B$2:$BD$55,34,FALSE),D595=10,VLOOKUP(H595,[1]Film_Workers!$B$2:$BD$55,35,FALSE),D595=11,VLOOKUP(H595,[1]Film_Workers!$B$2:$BD$55,36,FALSE),D595=12,VLOOKUP(H595,[1]Film_Workers!$B$2:$BD$55,37,FALSE)),C595=2017,_xlfn.IFS(D595=1,VLOOKUP(H595,[1]Film_Workers!$B$2:$BD$55,38,FALSE),D595=2,VLOOKUP(H595,[1]Film_Workers!$B$2:$BD$55,39,FALSE),D595=3,VLOOKUP(H595,[1]Film_Workers!$B$2:$BD$55,40,FALSE),D595=4,VLOOKUP(H595,[1]Film_Workers!$B$2:$BD$55,41,FALSE),D595=5,VLOOKUP(H595,[1]Film_Workers!$B$2:$BD$55,42,FALSE),D595=6,VLOOKUP(H595,[1]Film_Workers!$B$2:$BD$55,43,FALSE),D595=7,VLOOKUP(H595,[1]Film_Workers!$B$2:$BD$55,43,FALSE),D595=8,VLOOKUP(H595,[1]Film_Workers!$B$2:$BD$55,44,FALSE),D595=9,VLOOKUP(H595,[1]Film_Workers!$B$2:$BD$55,45,FALSE),D595=10,VLOOKUP(H595,[1]Film_Workers!$B$2:$BD$55,46,FALSE),D595=11,VLOOKUP(H595,[1]Film_Workers!$B$2:$BD$55,47,FALSE),D595=12,VLOOKUP(H595,[1]Film_Workers!$B$2:$BD$55,48)),C595=2018,_xlfn.IFS(D595=1,VLOOKUP(H595,[1]Film_Workers!$B$2:$BD$55,49,FALSE),D595=2,VLOOKUP(H595,[1]Film_Workers!$B$2:$BD$55,50,FALSE),D595=3,VLOOKUP(H595,[1]Film_Workers!$B$2:$BD$55,51,FALSE),D595=4,VLOOKUP(H595,[1]Film_Workers!$B$2:$BD$55,52,FALSE),D595=5,VLOOKUP(H595,[1]Film_Workers!$B$2:$BD$55,53,FALSE),D595=6,VLOOKUP(H595,[1]Film_Workers!$B$2:$BD$55,54)))</f>
        <v>#N/A</v>
      </c>
      <c r="W595" t="e">
        <f>_xlfn.IFS(C595=2014,_xlfn.IFS(D595=1,VLOOKUP(H595,[1]Priv_Workers!$B$2:$BD$55,2,FALSE),D595=2,VLOOKUP(H595,[1]Priv_Workers!$B$2:$BD$55,3,FALSE),D595=3,VLOOKUP(H595,[1]Priv_Workers!$B$2:$BD$55,4,FALSE),D595=4,VLOOKUP(H595,[1]Priv_Workers!$B$2:$BD$55,5,FALSE),D595=5,VLOOKUP(H595,[1]Priv_Workers!$B$2:$BD$55,6,FALSE),D595=6,VLOOKUP(H595,[1]Priv_Workers!$B$2:$BD$55,7,FALSE),D595=7,VLOOKUP(H595,[1]Priv_Workers!$B$2:$BD$55,8,FALSE),D595=8,VLOOKUP(H595,[1]Priv_Workers!$B$2:$BD$55,9,FALSE),D595=9,VLOOKUP(H595,[1]Priv_Workers!$B$2:$BD$55,10,FALSE),D595=10,VLOOKUP(H595,[1]Priv_Workers!$B$2:$BD$55,11,FALSE),D595=11,VLOOKUP(H595,[1]Priv_Workers!$B$2:$BD$55,12,FALSE),D595=12,VLOOKUP(H595,[1]Priv_Workers!$B$2:$BD$55,13,FALSE)),C595=2015,_xlfn.IFS(D595=1,VLOOKUP(H595,[1]Priv_Workers!$B$2:$BD$55,14,FALSE),D595=2,VLOOKUP(H595,[1]Priv_Workers!$B$2:$BD$55,15,FALSE),D595=3,VLOOKUP(H595,[1]Priv_Workers!$B$2:$BD$55,16,FALSE),D595=4,VLOOKUP(H595,[1]Priv_Workers!$B$2:$BD$55,17,FALSE),D595=5,VLOOKUP(H595,[1]Priv_Workers!$B$2:$BD$55,18,FALSE),D595=6,VLOOKUP(H595,[1]Priv_Workers!$B$2:$BD$55,19,FALSE),D595=7,VLOOKUP(H595,[1]Priv_Workers!$B$2:$BD$55,20,FALSE),D595=8,VLOOKUP(H595,[1]Priv_Workers!$B$2:$BD$55,21,FALSE),D595=9,VLOOKUP(H595,[1]Priv_Workers!$B$2:$BD$55,22,FALSE),D595=10,VLOOKUP(H595,[1]Priv_Workers!$B$2:$BD$55,23,FALSE),D595=11,VLOOKUP(H595,[1]Priv_Workers!$B$2:$BD$55,24,FALSE),D595=12,VLOOKUP(H595,[1]Priv_Workers!$B$2:$BD$55,25,FALSE)),C595=2016,_xlfn.IFS(D595=1,VLOOKUP(H595,[1]Priv_Workers!$B$2:$BD$55,26,FALSE),D595=2,VLOOKUP(H595,[1]Priv_Workers!$B$2:$BD$55,27,FALSE),D595=3,VLOOKUP(H595,[1]Priv_Workers!$B$2:$BD$55,28,FALSE),D595=4,VLOOKUP(H595,[1]Priv_Workers!$B$2:$BD$55,29,FALSE),D595=5,VLOOKUP(H595,[1]Priv_Workers!$B$2:$BD$55,30,FALSE),D595=6,VLOOKUP(H595,[1]Priv_Workers!$B$2:$BD$55,31,FALSE),D595=7,VLOOKUP(H595,[1]Priv_Workers!$B$2:$BD$55,32,FALSE),D595=8,VLOOKUP(H595,[1]Priv_Workers!$B$2:$BD$55,33,FALSE),D595=9,VLOOKUP(H595,[1]Priv_Workers!$B$2:$BD$55,34,FALSE),D595=10,VLOOKUP(H595,[1]Priv_Workers!$B$2:$BD$55,35,FALSE),D595=11,VLOOKUP(H595,[1]Priv_Workers!$B$2:$BD$55,36,FALSE),D595=12,VLOOKUP(H595,[1]Priv_Workers!$B$2:$BD$55,37,FALSE)),C595=2017,_xlfn.IFS(D595=1,VLOOKUP(H595,[1]Priv_Workers!$B$2:$BD$55,38,FALSE),D595=2,VLOOKUP(H595,[1]Priv_Workers!$B$2:$BD$55,39,FALSE),D595=3,VLOOKUP(H595,[1]Priv_Workers!$B$2:$BD$55,40,FALSE),D595=4,VLOOKUP(H595,[1]Priv_Workers!$B$2:$BD$55,41,FALSE),D595=5,VLOOKUP(H595,[1]Priv_Workers!$B$2:$BD$55,42,FALSE),D595=6,VLOOKUP(H595,[1]Priv_Workers!$B$2:$BD$55,43,FALSE),D595=7,VLOOKUP(H595,[1]Priv_Workers!$B$2:$BD$55,43,FALSE),D595=8,VLOOKUP(H595,[1]Priv_Workers!$B$2:$BD$55,44,FALSE),D595=9,VLOOKUP(H595,[1]Priv_Workers!$B$2:$BD$55,45,FALSE),D595=10,VLOOKUP(H595,[1]Priv_Workers!$B$2:$BD$55,46,FALSE),D595=11,VLOOKUP(H595,[1]Priv_Workers!$B$2:$BD$55,47,FALSE),D595=12,VLOOKUP(H595,[1]Priv_Workers!$B$2:$BD$55,48)),C595=2018,_xlfn.IFS(D595=1,VLOOKUP(H595,[1]Priv_Workers!$B$2:$BD$55,49,FALSE),D595=2,VLOOKUP(H595,[1]Priv_Workers!$B$2:$BD$55,50,FALSE),D595=3,VLOOKUP(H595,[1]Priv_Workers!$B$2:$BD$55,51,FALSE),D595=4,VLOOKUP(H595,[1]Priv_Workers!$B$2:$BD$55,52,FALSE),D595=5,VLOOKUP(H595,[1]Priv_Workers!$B$2:$BD$55,53,FALSE),D595=6,VLOOKUP(H595,[1]Priv_Workers!$B$2:$BD$55,54)))</f>
        <v>#N/A</v>
      </c>
      <c r="X595" s="3" t="e">
        <f t="shared" si="75"/>
        <v>#N/A</v>
      </c>
      <c r="Y595" s="2" t="e">
        <f>_xlfn.IFS(C595=2014, _xlfn.IFS(E595=1, VLOOKUP(H595, [1]Wage_Info!$B$2:$AH$55, 2, FALSE), E595=2, VLOOKUP(H595, [1]Wage_Info!$B$2:$AH$55, 3, FALSE), E595=3, VLOOKUP(H595, [1]Wage_Info!$B$2:$AH$55, 4, FALSE), E595=4, VLOOKUP(H595, [1]Wage_Info!$B$2:$AH$55, 5, FALSE)), C595=2015, _xlfn.IFS(E595=1, VLOOKUP(H595, [1]Wage_Info!$B$2:$AH$55, 6, FALSE), E595=2, VLOOKUP(H595, [1]Wage_Info!$B$2:$AH$55, 7, FALSE), E595=3, VLOOKUP(H595, [1]Wage_Info!$B$2:$AH$55, 8, FALSE), E595=4, VLOOKUP(H595, [1]Wage_Info!$B$2:$AH$55, 9, FALSE)), C595=2016, _xlfn.IFS(E595=1, VLOOKUP(H595, [1]Wage_Info!$B$2:$AH$55, 10, FALSE), E595=2, VLOOKUP(H595, [1]Wage_Info!$B$2:$AH$55, 11, FALSE), E595=3, VLOOKUP(H595, [1]Wage_Info!$B$2:$AH$55, 12, FALSE), E595=4, VLOOKUP(H595, [1]Wage_Info!$B$2:$AH$55, 13, FALSE)), C595=2017, _xlfn.IFS(E595=1, VLOOKUP(H595, [1]Wage_Info!$B$2:$AH$55, 14, FALSE), E595=2, VLOOKUP(H595, [1]Wage_Info!$B$2:$AH$55, 15, FALSE), E595=3, VLOOKUP(H595, [1]Wage_Info!$B$2:$AH$55, 16, FALSE), E595=4, VLOOKUP(H595, [1]Wage_Info!$B$2:$AH$55, 17, FALSE)), C595 = 2018, _xlfn.IFS(E595=1, VLOOKUP(H595, [1]Wage_Info!$B$2:$AH$55, 18, FALSE), E595=3, VLOOKUP(H595, [1]Wage_Info!$B$2:$AH$55, 19, FALSE)))</f>
        <v>#N/A</v>
      </c>
      <c r="Z595" s="2" t="e">
        <f>_xlfn.IFS(C595=2014, _xlfn.IFS(E595=1, VLOOKUP(H595, [1]Wage_Info!$B$2:$AL$55, 20, FALSE), E595=2, VLOOKUP(H595, [1]Wage_Info!$B$2:$AL$55, 21, FALSE), E595=3, VLOOKUP(H595, [1]Wage_Info!$B$2:$AL$55, 22, FALSE), E595=4, VLOOKUP(H595, [1]Wage_Info!$B$2:$AL$55, 23, FALSE)), C595=2015, _xlfn.IFS(E595=1, VLOOKUP(H595, [1]Wage_Info!$B$2:$AL$55, 24, FALSE), E595=2, VLOOKUP(H595, [1]Wage_Info!$B$2:$AL$55, 25, FALSE), E595=3, VLOOKUP(H595, [1]Wage_Info!$B$2:$AL$55, 26, FALSE), E595=4, VLOOKUP(H595, [1]Wage_Info!$B$2:$AL$55, 27, FALSE)), C595=2016, _xlfn.IFS(E595=1, VLOOKUP(H595, [1]Wage_Info!$B$2:$AL$55, 28, FALSE), E595=2, VLOOKUP(H595, [1]Wage_Info!$B$2:$AL$55, 29, FALSE), E595=3, VLOOKUP(H595, [1]Wage_Info!$B$2:$AL$55, 30, FALSE), E595=4, VLOOKUP(H595, [1]Wage_Info!$B$2:$AL$55, 31, FALSE)), C595=2017, _xlfn.IFS(E595=1, VLOOKUP(H595, [1]Wage_Info!$B$2:$AL$55, 32, FALSE), E595=2, VLOOKUP(H595, [1]Wage_Info!$B$2:$AL$55, 33, FALSE), E595=3, VLOOKUP(H595, [1]Wage_Info!$B$2:$AL$55, 34, FALSE), E595=4, VLOOKUP(H595, [1]Wage_Info!$B$2:$AL$55, 35, FALSE)), C595 = 2018, _xlfn.IFS(E595=1, VLOOKUP(H595, [1]Wage_Info!$B$2:$AL$55, 36, FALSE), E595=2, VLOOKUP(H595, [1]Wage_Info!$B$2:$AL$55, 37, FALSE)))</f>
        <v>#N/A</v>
      </c>
      <c r="AA595" s="4" t="e">
        <f t="shared" si="76"/>
        <v>#N/A</v>
      </c>
      <c r="AB595">
        <f>[1]Key!C594</f>
        <v>1</v>
      </c>
      <c r="AC595">
        <f t="shared" si="77"/>
        <v>0</v>
      </c>
      <c r="AD595">
        <f t="shared" si="78"/>
        <v>0</v>
      </c>
      <c r="AE595">
        <f t="shared" si="79"/>
        <v>0</v>
      </c>
      <c r="AF595">
        <f>[1]Key!D595</f>
        <v>0</v>
      </c>
    </row>
    <row r="596" spans="1:32" x14ac:dyDescent="0.3">
      <c r="A596">
        <v>595</v>
      </c>
      <c r="B596">
        <v>139</v>
      </c>
      <c r="C596">
        <v>2017</v>
      </c>
      <c r="D596">
        <v>3</v>
      </c>
      <c r="E596">
        <f t="shared" si="72"/>
        <v>1</v>
      </c>
      <c r="F596">
        <v>2018</v>
      </c>
      <c r="G596" t="s">
        <v>117</v>
      </c>
      <c r="H596" s="1">
        <f>VALUE(IF(G596="foreign",53,SUBSTITUTE(G596,G596,VLOOKUP(G596,[1]Key!$G$2:$H$55,2,))))</f>
        <v>23</v>
      </c>
      <c r="I596" t="s">
        <v>148</v>
      </c>
      <c r="J596">
        <f>VALUE(_xlfn.IFS(I596="foreign",53,I596="fictional",54, I596="unspecified", 55, NOT(OR(I596="foreign",I596="fictional")),SUBSTITUTE(I596,I596,VLOOKUP(I596,[1]Key!$G$2:$H$55,2,))))</f>
        <v>18</v>
      </c>
      <c r="K596">
        <f t="shared" si="73"/>
        <v>0</v>
      </c>
      <c r="L596">
        <f>VLOOKUP(H596, [1]Key!$H$2:$K$54, 2)</f>
        <v>0</v>
      </c>
      <c r="M596">
        <f>VLOOKUP(J596, [1]Key!$H$2:$K$54, 2)</f>
        <v>5</v>
      </c>
      <c r="N596">
        <f>VLOOKUP("*"&amp;G596&amp;"*",[1]Key!$N$2:$O$6,2,FALSE)</f>
        <v>1</v>
      </c>
      <c r="O596">
        <f>VLOOKUP("*"&amp;G596&amp;"*",[1]Key!$R$2:$S$11,2,FALSE)</f>
        <v>1</v>
      </c>
      <c r="P596">
        <v>1272</v>
      </c>
      <c r="Q596" s="2">
        <v>7700000</v>
      </c>
      <c r="R596" t="s">
        <v>103</v>
      </c>
      <c r="S596">
        <f>VLOOKUP(R596, [1]Key!$U$2:$V$37, 2, FALSE)</f>
        <v>20</v>
      </c>
      <c r="T596">
        <f t="shared" si="74"/>
        <v>1</v>
      </c>
      <c r="U596">
        <f>_xlfn.IFS(C596=2018, VLOOKUP(H596, '[1]State Pop'!$B$2:$G$55,6),C596=2017, VLOOKUP(H596, '[1]State Pop'!$B$2:$F$55,5),C596=2016, VLOOKUP(H596, '[1]State Pop'!$B$2:$F$55,4), C596=2015, VLOOKUP(H596, '[1]State Pop'!$B$2:$F$55,3), C596=2014, VLOOKUP(H596, '[1]State Pop'!$B$2:$F$55,2))</f>
        <v>9962311</v>
      </c>
      <c r="V596">
        <f>_xlfn.IFS(C596=2014,_xlfn.IFS(D596=1,VLOOKUP(H596,[1]Film_Workers!$B$2:$BD$55,2,FALSE),D596=2,VLOOKUP(H596,[1]Film_Workers!$B$2:$BD$55,3,FALSE),D596=3,VLOOKUP(H596,[1]Film_Workers!$B$2:$BD$55,4,FALSE),D596=4,VLOOKUP(H596,[1]Film_Workers!$B$2:$BD$55,5,FALSE),D596=5,VLOOKUP(H596,[1]Film_Workers!$B$2:$BD$55,6,FALSE),D596=6,VLOOKUP(H596,[1]Film_Workers!$B$2:$BD$55,7,FALSE),D596=7,VLOOKUP(H596,[1]Film_Workers!$B$2:$BD$55,8,FALSE),D596=8,VLOOKUP(H596,[1]Film_Workers!$B$2:$BD$55,9,FALSE),D596=9,VLOOKUP(H596,[1]Film_Workers!$B$2:$BD$55,10,FALSE),D596=10,VLOOKUP(H596,[1]Film_Workers!$B$2:$BD$55,11,FALSE),D596=11,VLOOKUP(H596,[1]Film_Workers!$B$2:$BD$55,12,FALSE),D596=12,VLOOKUP(H596,[1]Film_Workers!$B$2:$BD$55,13,FALSE)),C596=2015,_xlfn.IFS(D596=1,VLOOKUP(H596,[1]Film_Workers!$B$2:$BD$55,14,FALSE),D596=2,VLOOKUP(H596,[1]Film_Workers!$B$2:$BD$55,15,FALSE),D596=3,VLOOKUP(H596,[1]Film_Workers!$B$2:$BD$55,16,FALSE),D596=4,VLOOKUP(H596,[1]Film_Workers!$B$2:$BD$55,17,FALSE),D596=5,VLOOKUP(H596,[1]Film_Workers!$B$2:$BD$55,18,FALSE),D596=6,VLOOKUP(H596,[1]Film_Workers!$B$2:$BD$55,19,FALSE),D596=7,VLOOKUP(H596,[1]Film_Workers!$B$2:$BD$55,20,FALSE),D596=8,VLOOKUP(H596,[1]Film_Workers!$B$2:$BD$55,21,FALSE),D596=9,VLOOKUP(H596,[1]Film_Workers!$B$2:$BD$55,22,FALSE),D596=10,VLOOKUP(H596,[1]Film_Workers!$B$2:$BD$55,23,FALSE),D596=11,VLOOKUP(H596,[1]Film_Workers!$B$2:$BD$55,24,FALSE),D596=12,VLOOKUP(H596,[1]Film_Workers!$B$2:$BD$55,25,FALSE)),C596=2016,_xlfn.IFS(D596=1,VLOOKUP(H596,[1]Film_Workers!$B$2:$BD$55,26,FALSE),D596=2,VLOOKUP(H596,[1]Film_Workers!$B$2:$BD$55,27,FALSE),D596=3,VLOOKUP(H596,[1]Film_Workers!$B$2:$BD$55,28,FALSE),D596=4,VLOOKUP(H596,[1]Film_Workers!$B$2:$BD$55,29,FALSE),D596=5,VLOOKUP(H596,[1]Film_Workers!$B$2:$BD$55,30,FALSE),D596=6,VLOOKUP(H596,[1]Film_Workers!$B$2:$BD$55,31,FALSE),D596=7,VLOOKUP(H596,[1]Film_Workers!$B$2:$BD$55,32,FALSE),D596=8,VLOOKUP(H596,[1]Film_Workers!$B$2:$BD$55,33,FALSE),D596=9,VLOOKUP(H596,[1]Film_Workers!$B$2:$BD$55,34,FALSE),D596=10,VLOOKUP(H596,[1]Film_Workers!$B$2:$BD$55,35,FALSE),D596=11,VLOOKUP(H596,[1]Film_Workers!$B$2:$BD$55,36,FALSE),D596=12,VLOOKUP(H596,[1]Film_Workers!$B$2:$BD$55,37,FALSE)),C596=2017,_xlfn.IFS(D596=1,VLOOKUP(H596,[1]Film_Workers!$B$2:$BD$55,38,FALSE),D596=2,VLOOKUP(H596,[1]Film_Workers!$B$2:$BD$55,39,FALSE),D596=3,VLOOKUP(H596,[1]Film_Workers!$B$2:$BD$55,40,FALSE),D596=4,VLOOKUP(H596,[1]Film_Workers!$B$2:$BD$55,41,FALSE),D596=5,VLOOKUP(H596,[1]Film_Workers!$B$2:$BD$55,42,FALSE),D596=6,VLOOKUP(H596,[1]Film_Workers!$B$2:$BD$55,43,FALSE),D596=7,VLOOKUP(H596,[1]Film_Workers!$B$2:$BD$55,43,FALSE),D596=8,VLOOKUP(H596,[1]Film_Workers!$B$2:$BD$55,44,FALSE),D596=9,VLOOKUP(H596,[1]Film_Workers!$B$2:$BD$55,45,FALSE),D596=10,VLOOKUP(H596,[1]Film_Workers!$B$2:$BD$55,46,FALSE),D596=11,VLOOKUP(H596,[1]Film_Workers!$B$2:$BD$55,47,FALSE),D596=12,VLOOKUP(H596,[1]Film_Workers!$B$2:$BD$55,48)),C596=2018,_xlfn.IFS(D596=1,VLOOKUP(H596,[1]Film_Workers!$B$2:$BD$55,49,FALSE),D596=2,VLOOKUP(H596,[1]Film_Workers!$B$2:$BD$55,50,FALSE),D596=3,VLOOKUP(H596,[1]Film_Workers!$B$2:$BD$55,51,FALSE),D596=4,VLOOKUP(H596,[1]Film_Workers!$B$2:$BD$55,52,FALSE),D596=5,VLOOKUP(H596,[1]Film_Workers!$B$2:$BD$55,53,FALSE),D596=6,VLOOKUP(H596,[1]Film_Workers!$B$2:$BD$55,54)))</f>
        <v>1515</v>
      </c>
      <c r="W596">
        <f>_xlfn.IFS(C596=2014,_xlfn.IFS(D596=1,VLOOKUP(H596,[1]Priv_Workers!$B$2:$BD$55,2,FALSE),D596=2,VLOOKUP(H596,[1]Priv_Workers!$B$2:$BD$55,3,FALSE),D596=3,VLOOKUP(H596,[1]Priv_Workers!$B$2:$BD$55,4,FALSE),D596=4,VLOOKUP(H596,[1]Priv_Workers!$B$2:$BD$55,5,FALSE),D596=5,VLOOKUP(H596,[1]Priv_Workers!$B$2:$BD$55,6,FALSE),D596=6,VLOOKUP(H596,[1]Priv_Workers!$B$2:$BD$55,7,FALSE),D596=7,VLOOKUP(H596,[1]Priv_Workers!$B$2:$BD$55,8,FALSE),D596=8,VLOOKUP(H596,[1]Priv_Workers!$B$2:$BD$55,9,FALSE),D596=9,VLOOKUP(H596,[1]Priv_Workers!$B$2:$BD$55,10,FALSE),D596=10,VLOOKUP(H596,[1]Priv_Workers!$B$2:$BD$55,11,FALSE),D596=11,VLOOKUP(H596,[1]Priv_Workers!$B$2:$BD$55,12,FALSE),D596=12,VLOOKUP(H596,[1]Priv_Workers!$B$2:$BD$55,13,FALSE)),C596=2015,_xlfn.IFS(D596=1,VLOOKUP(H596,[1]Priv_Workers!$B$2:$BD$55,14,FALSE),D596=2,VLOOKUP(H596,[1]Priv_Workers!$B$2:$BD$55,15,FALSE),D596=3,VLOOKUP(H596,[1]Priv_Workers!$B$2:$BD$55,16,FALSE),D596=4,VLOOKUP(H596,[1]Priv_Workers!$B$2:$BD$55,17,FALSE),D596=5,VLOOKUP(H596,[1]Priv_Workers!$B$2:$BD$55,18,FALSE),D596=6,VLOOKUP(H596,[1]Priv_Workers!$B$2:$BD$55,19,FALSE),D596=7,VLOOKUP(H596,[1]Priv_Workers!$B$2:$BD$55,20,FALSE),D596=8,VLOOKUP(H596,[1]Priv_Workers!$B$2:$BD$55,21,FALSE),D596=9,VLOOKUP(H596,[1]Priv_Workers!$B$2:$BD$55,22,FALSE),D596=10,VLOOKUP(H596,[1]Priv_Workers!$B$2:$BD$55,23,FALSE),D596=11,VLOOKUP(H596,[1]Priv_Workers!$B$2:$BD$55,24,FALSE),D596=12,VLOOKUP(H596,[1]Priv_Workers!$B$2:$BD$55,25,FALSE)),C596=2016,_xlfn.IFS(D596=1,VLOOKUP(H596,[1]Priv_Workers!$B$2:$BD$55,26,FALSE),D596=2,VLOOKUP(H596,[1]Priv_Workers!$B$2:$BD$55,27,FALSE),D596=3,VLOOKUP(H596,[1]Priv_Workers!$B$2:$BD$55,28,FALSE),D596=4,VLOOKUP(H596,[1]Priv_Workers!$B$2:$BD$55,29,FALSE),D596=5,VLOOKUP(H596,[1]Priv_Workers!$B$2:$BD$55,30,FALSE),D596=6,VLOOKUP(H596,[1]Priv_Workers!$B$2:$BD$55,31,FALSE),D596=7,VLOOKUP(H596,[1]Priv_Workers!$B$2:$BD$55,32,FALSE),D596=8,VLOOKUP(H596,[1]Priv_Workers!$B$2:$BD$55,33,FALSE),D596=9,VLOOKUP(H596,[1]Priv_Workers!$B$2:$BD$55,34,FALSE),D596=10,VLOOKUP(H596,[1]Priv_Workers!$B$2:$BD$55,35,FALSE),D596=11,VLOOKUP(H596,[1]Priv_Workers!$B$2:$BD$55,36,FALSE),D596=12,VLOOKUP(H596,[1]Priv_Workers!$B$2:$BD$55,37,FALSE)),C596=2017,_xlfn.IFS(D596=1,VLOOKUP(H596,[1]Priv_Workers!$B$2:$BD$55,38,FALSE),D596=2,VLOOKUP(H596,[1]Priv_Workers!$B$2:$BD$55,39,FALSE),D596=3,VLOOKUP(H596,[1]Priv_Workers!$B$2:$BD$55,40,FALSE),D596=4,VLOOKUP(H596,[1]Priv_Workers!$B$2:$BD$55,41,FALSE),D596=5,VLOOKUP(H596,[1]Priv_Workers!$B$2:$BD$55,42,FALSE),D596=6,VLOOKUP(H596,[1]Priv_Workers!$B$2:$BD$55,43,FALSE),D596=7,VLOOKUP(H596,[1]Priv_Workers!$B$2:$BD$55,43,FALSE),D596=8,VLOOKUP(H596,[1]Priv_Workers!$B$2:$BD$55,44,FALSE),D596=9,VLOOKUP(H596,[1]Priv_Workers!$B$2:$BD$55,45,FALSE),D596=10,VLOOKUP(H596,[1]Priv_Workers!$B$2:$BD$55,46,FALSE),D596=11,VLOOKUP(H596,[1]Priv_Workers!$B$2:$BD$55,47,FALSE),D596=12,VLOOKUP(H596,[1]Priv_Workers!$B$2:$BD$55,48)),C596=2018,_xlfn.IFS(D596=1,VLOOKUP(H596,[1]Priv_Workers!$B$2:$BD$55,49,FALSE),D596=2,VLOOKUP(H596,[1]Priv_Workers!$B$2:$BD$55,50,FALSE),D596=3,VLOOKUP(H596,[1]Priv_Workers!$B$2:$BD$55,51,FALSE),D596=4,VLOOKUP(H596,[1]Priv_Workers!$B$2:$BD$55,52,FALSE),D596=5,VLOOKUP(H596,[1]Priv_Workers!$B$2:$BD$55,53,FALSE),D596=6,VLOOKUP(H596,[1]Priv_Workers!$B$2:$BD$55,54)))</f>
        <v>3660211</v>
      </c>
      <c r="X596" s="3">
        <f t="shared" si="75"/>
        <v>4.1391056417239335E-4</v>
      </c>
      <c r="Y596" s="2">
        <f>_xlfn.IFS(C596=2014, _xlfn.IFS(E596=1, VLOOKUP(H596, [1]Wage_Info!$B$2:$AH$55, 2, FALSE), E596=2, VLOOKUP(H596, [1]Wage_Info!$B$2:$AH$55, 3, FALSE), E596=3, VLOOKUP(H596, [1]Wage_Info!$B$2:$AH$55, 4, FALSE), E596=4, VLOOKUP(H596, [1]Wage_Info!$B$2:$AH$55, 5, FALSE)), C596=2015, _xlfn.IFS(E596=1, VLOOKUP(H596, [1]Wage_Info!$B$2:$AH$55, 6, FALSE), E596=2, VLOOKUP(H596, [1]Wage_Info!$B$2:$AH$55, 7, FALSE), E596=3, VLOOKUP(H596, [1]Wage_Info!$B$2:$AH$55, 8, FALSE), E596=4, VLOOKUP(H596, [1]Wage_Info!$B$2:$AH$55, 9, FALSE)), C596=2016, _xlfn.IFS(E596=1, VLOOKUP(H596, [1]Wage_Info!$B$2:$AH$55, 10, FALSE), E596=2, VLOOKUP(H596, [1]Wage_Info!$B$2:$AH$55, 11, FALSE), E596=3, VLOOKUP(H596, [1]Wage_Info!$B$2:$AH$55, 12, FALSE), E596=4, VLOOKUP(H596, [1]Wage_Info!$B$2:$AH$55, 13, FALSE)), C596=2017, _xlfn.IFS(E596=1, VLOOKUP(H596, [1]Wage_Info!$B$2:$AH$55, 14, FALSE), E596=2, VLOOKUP(H596, [1]Wage_Info!$B$2:$AH$55, 15, FALSE), E596=3, VLOOKUP(H596, [1]Wage_Info!$B$2:$AH$55, 16, FALSE), E596=4, VLOOKUP(H596, [1]Wage_Info!$B$2:$AH$55, 17, FALSE)), C596 = 2018, _xlfn.IFS(E596=1, VLOOKUP(H596, [1]Wage_Info!$B$2:$AH$55, 18, FALSE), E596=3, VLOOKUP(H596, [1]Wage_Info!$B$2:$AH$55, 19, FALSE)))</f>
        <v>23191516</v>
      </c>
      <c r="Z596" s="2">
        <f>_xlfn.IFS(C596=2014, _xlfn.IFS(E596=1, VLOOKUP(H596, [1]Wage_Info!$B$2:$AL$55, 20, FALSE), E596=2, VLOOKUP(H596, [1]Wage_Info!$B$2:$AL$55, 21, FALSE), E596=3, VLOOKUP(H596, [1]Wage_Info!$B$2:$AL$55, 22, FALSE), E596=4, VLOOKUP(H596, [1]Wage_Info!$B$2:$AL$55, 23, FALSE)), C596=2015, _xlfn.IFS(E596=1, VLOOKUP(H596, [1]Wage_Info!$B$2:$AL$55, 24, FALSE), E596=2, VLOOKUP(H596, [1]Wage_Info!$B$2:$AL$55, 25, FALSE), E596=3, VLOOKUP(H596, [1]Wage_Info!$B$2:$AL$55, 26, FALSE), E596=4, VLOOKUP(H596, [1]Wage_Info!$B$2:$AL$55, 27, FALSE)), C596=2016, _xlfn.IFS(E596=1, VLOOKUP(H596, [1]Wage_Info!$B$2:$AL$55, 28, FALSE), E596=2, VLOOKUP(H596, [1]Wage_Info!$B$2:$AL$55, 29, FALSE), E596=3, VLOOKUP(H596, [1]Wage_Info!$B$2:$AL$55, 30, FALSE), E596=4, VLOOKUP(H596, [1]Wage_Info!$B$2:$AL$55, 31, FALSE)), C596=2017, _xlfn.IFS(E596=1, VLOOKUP(H596, [1]Wage_Info!$B$2:$AL$55, 32, FALSE), E596=2, VLOOKUP(H596, [1]Wage_Info!$B$2:$AL$55, 33, FALSE), E596=3, VLOOKUP(H596, [1]Wage_Info!$B$2:$AL$55, 34, FALSE), E596=4, VLOOKUP(H596, [1]Wage_Info!$B$2:$AL$55, 35, FALSE)), C596 = 2018, _xlfn.IFS(E596=1, VLOOKUP(H596, [1]Wage_Info!$B$2:$AL$55, 36, FALSE), E596=2, VLOOKUP(H596, [1]Wage_Info!$B$2:$AL$55, 37, FALSE)))</f>
        <v>49696913969</v>
      </c>
      <c r="AA596" s="4">
        <f t="shared" si="76"/>
        <v>4.6665907694925347E-4</v>
      </c>
      <c r="AB596">
        <f>[1]Key!C595</f>
        <v>1</v>
      </c>
      <c r="AC596">
        <f t="shared" si="77"/>
        <v>0</v>
      </c>
      <c r="AD596">
        <f t="shared" si="78"/>
        <v>0</v>
      </c>
      <c r="AE596">
        <f t="shared" si="79"/>
        <v>0</v>
      </c>
      <c r="AF596">
        <f>[1]Key!D596</f>
        <v>0</v>
      </c>
    </row>
    <row r="597" spans="1:32" x14ac:dyDescent="0.3">
      <c r="A597">
        <v>596</v>
      </c>
      <c r="B597">
        <v>140</v>
      </c>
      <c r="E597" t="e">
        <f t="shared" si="72"/>
        <v>#N/A</v>
      </c>
      <c r="F597">
        <v>2018</v>
      </c>
      <c r="H597" s="1" t="e">
        <f>VALUE(IF(G597="foreign",53,SUBSTITUTE(G597,G597,VLOOKUP(G597,[1]Key!$G$2:$H$55,2,))))</f>
        <v>#N/A</v>
      </c>
      <c r="I597" t="s">
        <v>32</v>
      </c>
      <c r="J597">
        <f>VALUE(_xlfn.IFS(I597="foreign",53,I597="fictional",54, I597="unspecified", 55, NOT(OR(I597="foreign",I597="fictional")),SUBSTITUTE(I597,I597,VLOOKUP(I597,[1]Key!$G$2:$H$55,2,))))</f>
        <v>53</v>
      </c>
      <c r="K597" t="e">
        <f t="shared" si="73"/>
        <v>#N/A</v>
      </c>
      <c r="L597" t="e">
        <f>VLOOKUP(H597, [1]Key!$H$2:$K$54, 2)</f>
        <v>#N/A</v>
      </c>
      <c r="M597">
        <f>VLOOKUP(J597, [1]Key!$H$2:$K$54, 2)</f>
        <v>0</v>
      </c>
      <c r="N597">
        <f>VLOOKUP("*"&amp;G597&amp;"*",[1]Key!$N$2:$O$6,2,FALSE)</f>
        <v>1</v>
      </c>
      <c r="O597">
        <f>VLOOKUP("*"&amp;G597&amp;"*",[1]Key!$R$2:$S$11,2,FALSE)</f>
        <v>1</v>
      </c>
      <c r="P597">
        <v>1249</v>
      </c>
      <c r="Q597" s="2"/>
      <c r="R597" t="s">
        <v>81</v>
      </c>
      <c r="S597">
        <f>VLOOKUP(R597, [1]Key!$U$2:$V$37, 2, FALSE)</f>
        <v>12</v>
      </c>
      <c r="T597">
        <f t="shared" si="74"/>
        <v>1</v>
      </c>
      <c r="U597" t="e">
        <f>_xlfn.IFS(C597=2018, VLOOKUP(H597, '[1]State Pop'!$B$2:$G$55,6),C597=2017, VLOOKUP(H597, '[1]State Pop'!$B$2:$F$55,5),C597=2016, VLOOKUP(H597, '[1]State Pop'!$B$2:$F$55,4), C597=2015, VLOOKUP(H597, '[1]State Pop'!$B$2:$F$55,3), C597=2014, VLOOKUP(H597, '[1]State Pop'!$B$2:$F$55,2))</f>
        <v>#N/A</v>
      </c>
      <c r="V597" t="e">
        <f>_xlfn.IFS(C597=2014,_xlfn.IFS(D597=1,VLOOKUP(H597,[1]Film_Workers!$B$2:$BD$55,2,FALSE),D597=2,VLOOKUP(H597,[1]Film_Workers!$B$2:$BD$55,3,FALSE),D597=3,VLOOKUP(H597,[1]Film_Workers!$B$2:$BD$55,4,FALSE),D597=4,VLOOKUP(H597,[1]Film_Workers!$B$2:$BD$55,5,FALSE),D597=5,VLOOKUP(H597,[1]Film_Workers!$B$2:$BD$55,6,FALSE),D597=6,VLOOKUP(H597,[1]Film_Workers!$B$2:$BD$55,7,FALSE),D597=7,VLOOKUP(H597,[1]Film_Workers!$B$2:$BD$55,8,FALSE),D597=8,VLOOKUP(H597,[1]Film_Workers!$B$2:$BD$55,9,FALSE),D597=9,VLOOKUP(H597,[1]Film_Workers!$B$2:$BD$55,10,FALSE),D597=10,VLOOKUP(H597,[1]Film_Workers!$B$2:$BD$55,11,FALSE),D597=11,VLOOKUP(H597,[1]Film_Workers!$B$2:$BD$55,12,FALSE),D597=12,VLOOKUP(H597,[1]Film_Workers!$B$2:$BD$55,13,FALSE)),C597=2015,_xlfn.IFS(D597=1,VLOOKUP(H597,[1]Film_Workers!$B$2:$BD$55,14,FALSE),D597=2,VLOOKUP(H597,[1]Film_Workers!$B$2:$BD$55,15,FALSE),D597=3,VLOOKUP(H597,[1]Film_Workers!$B$2:$BD$55,16,FALSE),D597=4,VLOOKUP(H597,[1]Film_Workers!$B$2:$BD$55,17,FALSE),D597=5,VLOOKUP(H597,[1]Film_Workers!$B$2:$BD$55,18,FALSE),D597=6,VLOOKUP(H597,[1]Film_Workers!$B$2:$BD$55,19,FALSE),D597=7,VLOOKUP(H597,[1]Film_Workers!$B$2:$BD$55,20,FALSE),D597=8,VLOOKUP(H597,[1]Film_Workers!$B$2:$BD$55,21,FALSE),D597=9,VLOOKUP(H597,[1]Film_Workers!$B$2:$BD$55,22,FALSE),D597=10,VLOOKUP(H597,[1]Film_Workers!$B$2:$BD$55,23,FALSE),D597=11,VLOOKUP(H597,[1]Film_Workers!$B$2:$BD$55,24,FALSE),D597=12,VLOOKUP(H597,[1]Film_Workers!$B$2:$BD$55,25,FALSE)),C597=2016,_xlfn.IFS(D597=1,VLOOKUP(H597,[1]Film_Workers!$B$2:$BD$55,26,FALSE),D597=2,VLOOKUP(H597,[1]Film_Workers!$B$2:$BD$55,27,FALSE),D597=3,VLOOKUP(H597,[1]Film_Workers!$B$2:$BD$55,28,FALSE),D597=4,VLOOKUP(H597,[1]Film_Workers!$B$2:$BD$55,29,FALSE),D597=5,VLOOKUP(H597,[1]Film_Workers!$B$2:$BD$55,30,FALSE),D597=6,VLOOKUP(H597,[1]Film_Workers!$B$2:$BD$55,31,FALSE),D597=7,VLOOKUP(H597,[1]Film_Workers!$B$2:$BD$55,32,FALSE),D597=8,VLOOKUP(H597,[1]Film_Workers!$B$2:$BD$55,33,FALSE),D597=9,VLOOKUP(H597,[1]Film_Workers!$B$2:$BD$55,34,FALSE),D597=10,VLOOKUP(H597,[1]Film_Workers!$B$2:$BD$55,35,FALSE),D597=11,VLOOKUP(H597,[1]Film_Workers!$B$2:$BD$55,36,FALSE),D597=12,VLOOKUP(H597,[1]Film_Workers!$B$2:$BD$55,37,FALSE)),C597=2017,_xlfn.IFS(D597=1,VLOOKUP(H597,[1]Film_Workers!$B$2:$BD$55,38,FALSE),D597=2,VLOOKUP(H597,[1]Film_Workers!$B$2:$BD$55,39,FALSE),D597=3,VLOOKUP(H597,[1]Film_Workers!$B$2:$BD$55,40,FALSE),D597=4,VLOOKUP(H597,[1]Film_Workers!$B$2:$BD$55,41,FALSE),D597=5,VLOOKUP(H597,[1]Film_Workers!$B$2:$BD$55,42,FALSE),D597=6,VLOOKUP(H597,[1]Film_Workers!$B$2:$BD$55,43,FALSE),D597=7,VLOOKUP(H597,[1]Film_Workers!$B$2:$BD$55,43,FALSE),D597=8,VLOOKUP(H597,[1]Film_Workers!$B$2:$BD$55,44,FALSE),D597=9,VLOOKUP(H597,[1]Film_Workers!$B$2:$BD$55,45,FALSE),D597=10,VLOOKUP(H597,[1]Film_Workers!$B$2:$BD$55,46,FALSE),D597=11,VLOOKUP(H597,[1]Film_Workers!$B$2:$BD$55,47,FALSE),D597=12,VLOOKUP(H597,[1]Film_Workers!$B$2:$BD$55,48)),C597=2018,_xlfn.IFS(D597=1,VLOOKUP(H597,[1]Film_Workers!$B$2:$BD$55,49,FALSE),D597=2,VLOOKUP(H597,[1]Film_Workers!$B$2:$BD$55,50,FALSE),D597=3,VLOOKUP(H597,[1]Film_Workers!$B$2:$BD$55,51,FALSE),D597=4,VLOOKUP(H597,[1]Film_Workers!$B$2:$BD$55,52,FALSE),D597=5,VLOOKUP(H597,[1]Film_Workers!$B$2:$BD$55,53,FALSE),D597=6,VLOOKUP(H597,[1]Film_Workers!$B$2:$BD$55,54)))</f>
        <v>#N/A</v>
      </c>
      <c r="W597" t="e">
        <f>_xlfn.IFS(C597=2014,_xlfn.IFS(D597=1,VLOOKUP(H597,[1]Priv_Workers!$B$2:$BD$55,2,FALSE),D597=2,VLOOKUP(H597,[1]Priv_Workers!$B$2:$BD$55,3,FALSE),D597=3,VLOOKUP(H597,[1]Priv_Workers!$B$2:$BD$55,4,FALSE),D597=4,VLOOKUP(H597,[1]Priv_Workers!$B$2:$BD$55,5,FALSE),D597=5,VLOOKUP(H597,[1]Priv_Workers!$B$2:$BD$55,6,FALSE),D597=6,VLOOKUP(H597,[1]Priv_Workers!$B$2:$BD$55,7,FALSE),D597=7,VLOOKUP(H597,[1]Priv_Workers!$B$2:$BD$55,8,FALSE),D597=8,VLOOKUP(H597,[1]Priv_Workers!$B$2:$BD$55,9,FALSE),D597=9,VLOOKUP(H597,[1]Priv_Workers!$B$2:$BD$55,10,FALSE),D597=10,VLOOKUP(H597,[1]Priv_Workers!$B$2:$BD$55,11,FALSE),D597=11,VLOOKUP(H597,[1]Priv_Workers!$B$2:$BD$55,12,FALSE),D597=12,VLOOKUP(H597,[1]Priv_Workers!$B$2:$BD$55,13,FALSE)),C597=2015,_xlfn.IFS(D597=1,VLOOKUP(H597,[1]Priv_Workers!$B$2:$BD$55,14,FALSE),D597=2,VLOOKUP(H597,[1]Priv_Workers!$B$2:$BD$55,15,FALSE),D597=3,VLOOKUP(H597,[1]Priv_Workers!$B$2:$BD$55,16,FALSE),D597=4,VLOOKUP(H597,[1]Priv_Workers!$B$2:$BD$55,17,FALSE),D597=5,VLOOKUP(H597,[1]Priv_Workers!$B$2:$BD$55,18,FALSE),D597=6,VLOOKUP(H597,[1]Priv_Workers!$B$2:$BD$55,19,FALSE),D597=7,VLOOKUP(H597,[1]Priv_Workers!$B$2:$BD$55,20,FALSE),D597=8,VLOOKUP(H597,[1]Priv_Workers!$B$2:$BD$55,21,FALSE),D597=9,VLOOKUP(H597,[1]Priv_Workers!$B$2:$BD$55,22,FALSE),D597=10,VLOOKUP(H597,[1]Priv_Workers!$B$2:$BD$55,23,FALSE),D597=11,VLOOKUP(H597,[1]Priv_Workers!$B$2:$BD$55,24,FALSE),D597=12,VLOOKUP(H597,[1]Priv_Workers!$B$2:$BD$55,25,FALSE)),C597=2016,_xlfn.IFS(D597=1,VLOOKUP(H597,[1]Priv_Workers!$B$2:$BD$55,26,FALSE),D597=2,VLOOKUP(H597,[1]Priv_Workers!$B$2:$BD$55,27,FALSE),D597=3,VLOOKUP(H597,[1]Priv_Workers!$B$2:$BD$55,28,FALSE),D597=4,VLOOKUP(H597,[1]Priv_Workers!$B$2:$BD$55,29,FALSE),D597=5,VLOOKUP(H597,[1]Priv_Workers!$B$2:$BD$55,30,FALSE),D597=6,VLOOKUP(H597,[1]Priv_Workers!$B$2:$BD$55,31,FALSE),D597=7,VLOOKUP(H597,[1]Priv_Workers!$B$2:$BD$55,32,FALSE),D597=8,VLOOKUP(H597,[1]Priv_Workers!$B$2:$BD$55,33,FALSE),D597=9,VLOOKUP(H597,[1]Priv_Workers!$B$2:$BD$55,34,FALSE),D597=10,VLOOKUP(H597,[1]Priv_Workers!$B$2:$BD$55,35,FALSE),D597=11,VLOOKUP(H597,[1]Priv_Workers!$B$2:$BD$55,36,FALSE),D597=12,VLOOKUP(H597,[1]Priv_Workers!$B$2:$BD$55,37,FALSE)),C597=2017,_xlfn.IFS(D597=1,VLOOKUP(H597,[1]Priv_Workers!$B$2:$BD$55,38,FALSE),D597=2,VLOOKUP(H597,[1]Priv_Workers!$B$2:$BD$55,39,FALSE),D597=3,VLOOKUP(H597,[1]Priv_Workers!$B$2:$BD$55,40,FALSE),D597=4,VLOOKUP(H597,[1]Priv_Workers!$B$2:$BD$55,41,FALSE),D597=5,VLOOKUP(H597,[1]Priv_Workers!$B$2:$BD$55,42,FALSE),D597=6,VLOOKUP(H597,[1]Priv_Workers!$B$2:$BD$55,43,FALSE),D597=7,VLOOKUP(H597,[1]Priv_Workers!$B$2:$BD$55,43,FALSE),D597=8,VLOOKUP(H597,[1]Priv_Workers!$B$2:$BD$55,44,FALSE),D597=9,VLOOKUP(H597,[1]Priv_Workers!$B$2:$BD$55,45,FALSE),D597=10,VLOOKUP(H597,[1]Priv_Workers!$B$2:$BD$55,46,FALSE),D597=11,VLOOKUP(H597,[1]Priv_Workers!$B$2:$BD$55,47,FALSE),D597=12,VLOOKUP(H597,[1]Priv_Workers!$B$2:$BD$55,48)),C597=2018,_xlfn.IFS(D597=1,VLOOKUP(H597,[1]Priv_Workers!$B$2:$BD$55,49,FALSE),D597=2,VLOOKUP(H597,[1]Priv_Workers!$B$2:$BD$55,50,FALSE),D597=3,VLOOKUP(H597,[1]Priv_Workers!$B$2:$BD$55,51,FALSE),D597=4,VLOOKUP(H597,[1]Priv_Workers!$B$2:$BD$55,52,FALSE),D597=5,VLOOKUP(H597,[1]Priv_Workers!$B$2:$BD$55,53,FALSE),D597=6,VLOOKUP(H597,[1]Priv_Workers!$B$2:$BD$55,54)))</f>
        <v>#N/A</v>
      </c>
      <c r="X597" s="3" t="e">
        <f t="shared" si="75"/>
        <v>#N/A</v>
      </c>
      <c r="Y597" s="2" t="e">
        <f>_xlfn.IFS(C597=2014, _xlfn.IFS(E597=1, VLOOKUP(H597, [1]Wage_Info!$B$2:$AH$55, 2, FALSE), E597=2, VLOOKUP(H597, [1]Wage_Info!$B$2:$AH$55, 3, FALSE), E597=3, VLOOKUP(H597, [1]Wage_Info!$B$2:$AH$55, 4, FALSE), E597=4, VLOOKUP(H597, [1]Wage_Info!$B$2:$AH$55, 5, FALSE)), C597=2015, _xlfn.IFS(E597=1, VLOOKUP(H597, [1]Wage_Info!$B$2:$AH$55, 6, FALSE), E597=2, VLOOKUP(H597, [1]Wage_Info!$B$2:$AH$55, 7, FALSE), E597=3, VLOOKUP(H597, [1]Wage_Info!$B$2:$AH$55, 8, FALSE), E597=4, VLOOKUP(H597, [1]Wage_Info!$B$2:$AH$55, 9, FALSE)), C597=2016, _xlfn.IFS(E597=1, VLOOKUP(H597, [1]Wage_Info!$B$2:$AH$55, 10, FALSE), E597=2, VLOOKUP(H597, [1]Wage_Info!$B$2:$AH$55, 11, FALSE), E597=3, VLOOKUP(H597, [1]Wage_Info!$B$2:$AH$55, 12, FALSE), E597=4, VLOOKUP(H597, [1]Wage_Info!$B$2:$AH$55, 13, FALSE)), C597=2017, _xlfn.IFS(E597=1, VLOOKUP(H597, [1]Wage_Info!$B$2:$AH$55, 14, FALSE), E597=2, VLOOKUP(H597, [1]Wage_Info!$B$2:$AH$55, 15, FALSE), E597=3, VLOOKUP(H597, [1]Wage_Info!$B$2:$AH$55, 16, FALSE), E597=4, VLOOKUP(H597, [1]Wage_Info!$B$2:$AH$55, 17, FALSE)), C597 = 2018, _xlfn.IFS(E597=1, VLOOKUP(H597, [1]Wage_Info!$B$2:$AH$55, 18, FALSE), E597=3, VLOOKUP(H597, [1]Wage_Info!$B$2:$AH$55, 19, FALSE)))</f>
        <v>#N/A</v>
      </c>
      <c r="Z597" s="2" t="e">
        <f>_xlfn.IFS(C597=2014, _xlfn.IFS(E597=1, VLOOKUP(H597, [1]Wage_Info!$B$2:$AL$55, 20, FALSE), E597=2, VLOOKUP(H597, [1]Wage_Info!$B$2:$AL$55, 21, FALSE), E597=3, VLOOKUP(H597, [1]Wage_Info!$B$2:$AL$55, 22, FALSE), E597=4, VLOOKUP(H597, [1]Wage_Info!$B$2:$AL$55, 23, FALSE)), C597=2015, _xlfn.IFS(E597=1, VLOOKUP(H597, [1]Wage_Info!$B$2:$AL$55, 24, FALSE), E597=2, VLOOKUP(H597, [1]Wage_Info!$B$2:$AL$55, 25, FALSE), E597=3, VLOOKUP(H597, [1]Wage_Info!$B$2:$AL$55, 26, FALSE), E597=4, VLOOKUP(H597, [1]Wage_Info!$B$2:$AL$55, 27, FALSE)), C597=2016, _xlfn.IFS(E597=1, VLOOKUP(H597, [1]Wage_Info!$B$2:$AL$55, 28, FALSE), E597=2, VLOOKUP(H597, [1]Wage_Info!$B$2:$AL$55, 29, FALSE), E597=3, VLOOKUP(H597, [1]Wage_Info!$B$2:$AL$55, 30, FALSE), E597=4, VLOOKUP(H597, [1]Wage_Info!$B$2:$AL$55, 31, FALSE)), C597=2017, _xlfn.IFS(E597=1, VLOOKUP(H597, [1]Wage_Info!$B$2:$AL$55, 32, FALSE), E597=2, VLOOKUP(H597, [1]Wage_Info!$B$2:$AL$55, 33, FALSE), E597=3, VLOOKUP(H597, [1]Wage_Info!$B$2:$AL$55, 34, FALSE), E597=4, VLOOKUP(H597, [1]Wage_Info!$B$2:$AL$55, 35, FALSE)), C597 = 2018, _xlfn.IFS(E597=1, VLOOKUP(H597, [1]Wage_Info!$B$2:$AL$55, 36, FALSE), E597=2, VLOOKUP(H597, [1]Wage_Info!$B$2:$AL$55, 37, FALSE)))</f>
        <v>#N/A</v>
      </c>
      <c r="AA597" s="4" t="e">
        <f t="shared" si="76"/>
        <v>#N/A</v>
      </c>
      <c r="AB597">
        <f>[1]Key!C596</f>
        <v>1</v>
      </c>
      <c r="AC597">
        <f t="shared" si="77"/>
        <v>0</v>
      </c>
      <c r="AD597">
        <f t="shared" si="78"/>
        <v>0</v>
      </c>
      <c r="AE597">
        <f t="shared" si="79"/>
        <v>0</v>
      </c>
      <c r="AF597">
        <f>[1]Key!D597</f>
        <v>0</v>
      </c>
    </row>
    <row r="598" spans="1:32" x14ac:dyDescent="0.3">
      <c r="A598">
        <v>597</v>
      </c>
      <c r="B598">
        <v>141</v>
      </c>
      <c r="C598">
        <v>2017</v>
      </c>
      <c r="D598">
        <v>7</v>
      </c>
      <c r="E598">
        <f t="shared" si="72"/>
        <v>3</v>
      </c>
      <c r="F598">
        <v>2018</v>
      </c>
      <c r="G598" t="s">
        <v>40</v>
      </c>
      <c r="H598" s="1">
        <f>VALUE(IF(G598="foreign",53,SUBSTITUTE(G598,G598,VLOOKUP(G598,[1]Key!$G$2:$H$55,2,))))</f>
        <v>5</v>
      </c>
      <c r="I598" t="s">
        <v>40</v>
      </c>
      <c r="J598">
        <f>VALUE(_xlfn.IFS(I598="foreign",53,I598="fictional",54, I598="unspecified", 55, NOT(OR(I598="foreign",I598="fictional")),SUBSTITUTE(I598,I598,VLOOKUP(I598,[1]Key!$G$2:$H$55,2,))))</f>
        <v>5</v>
      </c>
      <c r="K598">
        <f t="shared" si="73"/>
        <v>1</v>
      </c>
      <c r="L598">
        <f>VLOOKUP(H598, [1]Key!$H$2:$K$54, 2)</f>
        <v>3</v>
      </c>
      <c r="M598">
        <f>VLOOKUP(J598, [1]Key!$H$2:$K$54, 2)</f>
        <v>3</v>
      </c>
      <c r="N598">
        <f>VLOOKUP("*"&amp;G598&amp;"*",[1]Key!$N$2:$O$6,2,FALSE)</f>
        <v>4</v>
      </c>
      <c r="O598">
        <f>VLOOKUP("*"&amp;G598&amp;"*",[1]Key!$R$2:$S$11,2,FALSE)</f>
        <v>6</v>
      </c>
      <c r="P598">
        <v>1206</v>
      </c>
      <c r="Q598" s="2"/>
      <c r="R598" t="s">
        <v>92</v>
      </c>
      <c r="S598">
        <f>VLOOKUP(R598, [1]Key!$U$2:$V$37, 2, FALSE)</f>
        <v>14</v>
      </c>
      <c r="T598">
        <f t="shared" si="74"/>
        <v>1</v>
      </c>
      <c r="U598">
        <f>_xlfn.IFS(C598=2018, VLOOKUP(H598, '[1]State Pop'!$B$2:$G$55,6),C598=2017, VLOOKUP(H598, '[1]State Pop'!$B$2:$F$55,5),C598=2016, VLOOKUP(H598, '[1]State Pop'!$B$2:$F$55,4), C598=2015, VLOOKUP(H598, '[1]State Pop'!$B$2:$F$55,3), C598=2014, VLOOKUP(H598, '[1]State Pop'!$B$2:$F$55,2))</f>
        <v>39536653</v>
      </c>
      <c r="V598">
        <f>_xlfn.IFS(C598=2014,_xlfn.IFS(D598=1,VLOOKUP(H598,[1]Film_Workers!$B$2:$BD$55,2,FALSE),D598=2,VLOOKUP(H598,[1]Film_Workers!$B$2:$BD$55,3,FALSE),D598=3,VLOOKUP(H598,[1]Film_Workers!$B$2:$BD$55,4,FALSE),D598=4,VLOOKUP(H598,[1]Film_Workers!$B$2:$BD$55,5,FALSE),D598=5,VLOOKUP(H598,[1]Film_Workers!$B$2:$BD$55,6,FALSE),D598=6,VLOOKUP(H598,[1]Film_Workers!$B$2:$BD$55,7,FALSE),D598=7,VLOOKUP(H598,[1]Film_Workers!$B$2:$BD$55,8,FALSE),D598=8,VLOOKUP(H598,[1]Film_Workers!$B$2:$BD$55,9,FALSE),D598=9,VLOOKUP(H598,[1]Film_Workers!$B$2:$BD$55,10,FALSE),D598=10,VLOOKUP(H598,[1]Film_Workers!$B$2:$BD$55,11,FALSE),D598=11,VLOOKUP(H598,[1]Film_Workers!$B$2:$BD$55,12,FALSE),D598=12,VLOOKUP(H598,[1]Film_Workers!$B$2:$BD$55,13,FALSE)),C598=2015,_xlfn.IFS(D598=1,VLOOKUP(H598,[1]Film_Workers!$B$2:$BD$55,14,FALSE),D598=2,VLOOKUP(H598,[1]Film_Workers!$B$2:$BD$55,15,FALSE),D598=3,VLOOKUP(H598,[1]Film_Workers!$B$2:$BD$55,16,FALSE),D598=4,VLOOKUP(H598,[1]Film_Workers!$B$2:$BD$55,17,FALSE),D598=5,VLOOKUP(H598,[1]Film_Workers!$B$2:$BD$55,18,FALSE),D598=6,VLOOKUP(H598,[1]Film_Workers!$B$2:$BD$55,19,FALSE),D598=7,VLOOKUP(H598,[1]Film_Workers!$B$2:$BD$55,20,FALSE),D598=8,VLOOKUP(H598,[1]Film_Workers!$B$2:$BD$55,21,FALSE),D598=9,VLOOKUP(H598,[1]Film_Workers!$B$2:$BD$55,22,FALSE),D598=10,VLOOKUP(H598,[1]Film_Workers!$B$2:$BD$55,23,FALSE),D598=11,VLOOKUP(H598,[1]Film_Workers!$B$2:$BD$55,24,FALSE),D598=12,VLOOKUP(H598,[1]Film_Workers!$B$2:$BD$55,25,FALSE)),C598=2016,_xlfn.IFS(D598=1,VLOOKUP(H598,[1]Film_Workers!$B$2:$BD$55,26,FALSE),D598=2,VLOOKUP(H598,[1]Film_Workers!$B$2:$BD$55,27,FALSE),D598=3,VLOOKUP(H598,[1]Film_Workers!$B$2:$BD$55,28,FALSE),D598=4,VLOOKUP(H598,[1]Film_Workers!$B$2:$BD$55,29,FALSE),D598=5,VLOOKUP(H598,[1]Film_Workers!$B$2:$BD$55,30,FALSE),D598=6,VLOOKUP(H598,[1]Film_Workers!$B$2:$BD$55,31,FALSE),D598=7,VLOOKUP(H598,[1]Film_Workers!$B$2:$BD$55,32,FALSE),D598=8,VLOOKUP(H598,[1]Film_Workers!$B$2:$BD$55,33,FALSE),D598=9,VLOOKUP(H598,[1]Film_Workers!$B$2:$BD$55,34,FALSE),D598=10,VLOOKUP(H598,[1]Film_Workers!$B$2:$BD$55,35,FALSE),D598=11,VLOOKUP(H598,[1]Film_Workers!$B$2:$BD$55,36,FALSE),D598=12,VLOOKUP(H598,[1]Film_Workers!$B$2:$BD$55,37,FALSE)),C598=2017,_xlfn.IFS(D598=1,VLOOKUP(H598,[1]Film_Workers!$B$2:$BD$55,38,FALSE),D598=2,VLOOKUP(H598,[1]Film_Workers!$B$2:$BD$55,39,FALSE),D598=3,VLOOKUP(H598,[1]Film_Workers!$B$2:$BD$55,40,FALSE),D598=4,VLOOKUP(H598,[1]Film_Workers!$B$2:$BD$55,41,FALSE),D598=5,VLOOKUP(H598,[1]Film_Workers!$B$2:$BD$55,42,FALSE),D598=6,VLOOKUP(H598,[1]Film_Workers!$B$2:$BD$55,43,FALSE),D598=7,VLOOKUP(H598,[1]Film_Workers!$B$2:$BD$55,43,FALSE),D598=8,VLOOKUP(H598,[1]Film_Workers!$B$2:$BD$55,44,FALSE),D598=9,VLOOKUP(H598,[1]Film_Workers!$B$2:$BD$55,45,FALSE),D598=10,VLOOKUP(H598,[1]Film_Workers!$B$2:$BD$55,46,FALSE),D598=11,VLOOKUP(H598,[1]Film_Workers!$B$2:$BD$55,47,FALSE),D598=12,VLOOKUP(H598,[1]Film_Workers!$B$2:$BD$55,48)),C598=2018,_xlfn.IFS(D598=1,VLOOKUP(H598,[1]Film_Workers!$B$2:$BD$55,49,FALSE),D598=2,VLOOKUP(H598,[1]Film_Workers!$B$2:$BD$55,50,FALSE),D598=3,VLOOKUP(H598,[1]Film_Workers!$B$2:$BD$55,51,FALSE),D598=4,VLOOKUP(H598,[1]Film_Workers!$B$2:$BD$55,52,FALSE),D598=5,VLOOKUP(H598,[1]Film_Workers!$B$2:$BD$55,53,FALSE),D598=6,VLOOKUP(H598,[1]Film_Workers!$B$2:$BD$55,54)))</f>
        <v>98415</v>
      </c>
      <c r="W598">
        <f>_xlfn.IFS(C598=2014,_xlfn.IFS(D598=1,VLOOKUP(H598,[1]Priv_Workers!$B$2:$BD$55,2,FALSE),D598=2,VLOOKUP(H598,[1]Priv_Workers!$B$2:$BD$55,3,FALSE),D598=3,VLOOKUP(H598,[1]Priv_Workers!$B$2:$BD$55,4,FALSE),D598=4,VLOOKUP(H598,[1]Priv_Workers!$B$2:$BD$55,5,FALSE),D598=5,VLOOKUP(H598,[1]Priv_Workers!$B$2:$BD$55,6,FALSE),D598=6,VLOOKUP(H598,[1]Priv_Workers!$B$2:$BD$55,7,FALSE),D598=7,VLOOKUP(H598,[1]Priv_Workers!$B$2:$BD$55,8,FALSE),D598=8,VLOOKUP(H598,[1]Priv_Workers!$B$2:$BD$55,9,FALSE),D598=9,VLOOKUP(H598,[1]Priv_Workers!$B$2:$BD$55,10,FALSE),D598=10,VLOOKUP(H598,[1]Priv_Workers!$B$2:$BD$55,11,FALSE),D598=11,VLOOKUP(H598,[1]Priv_Workers!$B$2:$BD$55,12,FALSE),D598=12,VLOOKUP(H598,[1]Priv_Workers!$B$2:$BD$55,13,FALSE)),C598=2015,_xlfn.IFS(D598=1,VLOOKUP(H598,[1]Priv_Workers!$B$2:$BD$55,14,FALSE),D598=2,VLOOKUP(H598,[1]Priv_Workers!$B$2:$BD$55,15,FALSE),D598=3,VLOOKUP(H598,[1]Priv_Workers!$B$2:$BD$55,16,FALSE),D598=4,VLOOKUP(H598,[1]Priv_Workers!$B$2:$BD$55,17,FALSE),D598=5,VLOOKUP(H598,[1]Priv_Workers!$B$2:$BD$55,18,FALSE),D598=6,VLOOKUP(H598,[1]Priv_Workers!$B$2:$BD$55,19,FALSE),D598=7,VLOOKUP(H598,[1]Priv_Workers!$B$2:$BD$55,20,FALSE),D598=8,VLOOKUP(H598,[1]Priv_Workers!$B$2:$BD$55,21,FALSE),D598=9,VLOOKUP(H598,[1]Priv_Workers!$B$2:$BD$55,22,FALSE),D598=10,VLOOKUP(H598,[1]Priv_Workers!$B$2:$BD$55,23,FALSE),D598=11,VLOOKUP(H598,[1]Priv_Workers!$B$2:$BD$55,24,FALSE),D598=12,VLOOKUP(H598,[1]Priv_Workers!$B$2:$BD$55,25,FALSE)),C598=2016,_xlfn.IFS(D598=1,VLOOKUP(H598,[1]Priv_Workers!$B$2:$BD$55,26,FALSE),D598=2,VLOOKUP(H598,[1]Priv_Workers!$B$2:$BD$55,27,FALSE),D598=3,VLOOKUP(H598,[1]Priv_Workers!$B$2:$BD$55,28,FALSE),D598=4,VLOOKUP(H598,[1]Priv_Workers!$B$2:$BD$55,29,FALSE),D598=5,VLOOKUP(H598,[1]Priv_Workers!$B$2:$BD$55,30,FALSE),D598=6,VLOOKUP(H598,[1]Priv_Workers!$B$2:$BD$55,31,FALSE),D598=7,VLOOKUP(H598,[1]Priv_Workers!$B$2:$BD$55,32,FALSE),D598=8,VLOOKUP(H598,[1]Priv_Workers!$B$2:$BD$55,33,FALSE),D598=9,VLOOKUP(H598,[1]Priv_Workers!$B$2:$BD$55,34,FALSE),D598=10,VLOOKUP(H598,[1]Priv_Workers!$B$2:$BD$55,35,FALSE),D598=11,VLOOKUP(H598,[1]Priv_Workers!$B$2:$BD$55,36,FALSE),D598=12,VLOOKUP(H598,[1]Priv_Workers!$B$2:$BD$55,37,FALSE)),C598=2017,_xlfn.IFS(D598=1,VLOOKUP(H598,[1]Priv_Workers!$B$2:$BD$55,38,FALSE),D598=2,VLOOKUP(H598,[1]Priv_Workers!$B$2:$BD$55,39,FALSE),D598=3,VLOOKUP(H598,[1]Priv_Workers!$B$2:$BD$55,40,FALSE),D598=4,VLOOKUP(H598,[1]Priv_Workers!$B$2:$BD$55,41,FALSE),D598=5,VLOOKUP(H598,[1]Priv_Workers!$B$2:$BD$55,42,FALSE),D598=6,VLOOKUP(H598,[1]Priv_Workers!$B$2:$BD$55,43,FALSE),D598=7,VLOOKUP(H598,[1]Priv_Workers!$B$2:$BD$55,43,FALSE),D598=8,VLOOKUP(H598,[1]Priv_Workers!$B$2:$BD$55,44,FALSE),D598=9,VLOOKUP(H598,[1]Priv_Workers!$B$2:$BD$55,45,FALSE),D598=10,VLOOKUP(H598,[1]Priv_Workers!$B$2:$BD$55,46,FALSE),D598=11,VLOOKUP(H598,[1]Priv_Workers!$B$2:$BD$55,47,FALSE),D598=12,VLOOKUP(H598,[1]Priv_Workers!$B$2:$BD$55,48)),C598=2018,_xlfn.IFS(D598=1,VLOOKUP(H598,[1]Priv_Workers!$B$2:$BD$55,49,FALSE),D598=2,VLOOKUP(H598,[1]Priv_Workers!$B$2:$BD$55,50,FALSE),D598=3,VLOOKUP(H598,[1]Priv_Workers!$B$2:$BD$55,51,FALSE),D598=4,VLOOKUP(H598,[1]Priv_Workers!$B$2:$BD$55,52,FALSE),D598=5,VLOOKUP(H598,[1]Priv_Workers!$B$2:$BD$55,53,FALSE),D598=6,VLOOKUP(H598,[1]Priv_Workers!$B$2:$BD$55,54)))</f>
        <v>14632884</v>
      </c>
      <c r="X598" s="3">
        <f t="shared" si="75"/>
        <v>6.7256051507002994E-3</v>
      </c>
      <c r="Y598" s="2">
        <f>_xlfn.IFS(C598=2014, _xlfn.IFS(E598=1, VLOOKUP(H598, [1]Wage_Info!$B$2:$AH$55, 2, FALSE), E598=2, VLOOKUP(H598, [1]Wage_Info!$B$2:$AH$55, 3, FALSE), E598=3, VLOOKUP(H598, [1]Wage_Info!$B$2:$AH$55, 4, FALSE), E598=4, VLOOKUP(H598, [1]Wage_Info!$B$2:$AH$55, 5, FALSE)), C598=2015, _xlfn.IFS(E598=1, VLOOKUP(H598, [1]Wage_Info!$B$2:$AH$55, 6, FALSE), E598=2, VLOOKUP(H598, [1]Wage_Info!$B$2:$AH$55, 7, FALSE), E598=3, VLOOKUP(H598, [1]Wage_Info!$B$2:$AH$55, 8, FALSE), E598=4, VLOOKUP(H598, [1]Wage_Info!$B$2:$AH$55, 9, FALSE)), C598=2016, _xlfn.IFS(E598=1, VLOOKUP(H598, [1]Wage_Info!$B$2:$AH$55, 10, FALSE), E598=2, VLOOKUP(H598, [1]Wage_Info!$B$2:$AH$55, 11, FALSE), E598=3, VLOOKUP(H598, [1]Wage_Info!$B$2:$AH$55, 12, FALSE), E598=4, VLOOKUP(H598, [1]Wage_Info!$B$2:$AH$55, 13, FALSE)), C598=2017, _xlfn.IFS(E598=1, VLOOKUP(H598, [1]Wage_Info!$B$2:$AH$55, 14, FALSE), E598=2, VLOOKUP(H598, [1]Wage_Info!$B$2:$AH$55, 15, FALSE), E598=3, VLOOKUP(H598, [1]Wage_Info!$B$2:$AH$55, 16, FALSE), E598=4, VLOOKUP(H598, [1]Wage_Info!$B$2:$AH$55, 17, FALSE)), C598 = 2018, _xlfn.IFS(E598=1, VLOOKUP(H598, [1]Wage_Info!$B$2:$AH$55, 18, FALSE), E598=3, VLOOKUP(H598, [1]Wage_Info!$B$2:$AH$55, 19, FALSE)))</f>
        <v>2988478047</v>
      </c>
      <c r="Z598" s="2">
        <f>_xlfn.IFS(C598=2014, _xlfn.IFS(E598=1, VLOOKUP(H598, [1]Wage_Info!$B$2:$AL$55, 20, FALSE), E598=2, VLOOKUP(H598, [1]Wage_Info!$B$2:$AL$55, 21, FALSE), E598=3, VLOOKUP(H598, [1]Wage_Info!$B$2:$AL$55, 22, FALSE), E598=4, VLOOKUP(H598, [1]Wage_Info!$B$2:$AL$55, 23, FALSE)), C598=2015, _xlfn.IFS(E598=1, VLOOKUP(H598, [1]Wage_Info!$B$2:$AL$55, 24, FALSE), E598=2, VLOOKUP(H598, [1]Wage_Info!$B$2:$AL$55, 25, FALSE), E598=3, VLOOKUP(H598, [1]Wage_Info!$B$2:$AL$55, 26, FALSE), E598=4, VLOOKUP(H598, [1]Wage_Info!$B$2:$AL$55, 27, FALSE)), C598=2016, _xlfn.IFS(E598=1, VLOOKUP(H598, [1]Wage_Info!$B$2:$AL$55, 28, FALSE), E598=2, VLOOKUP(H598, [1]Wage_Info!$B$2:$AL$55, 29, FALSE), E598=3, VLOOKUP(H598, [1]Wage_Info!$B$2:$AL$55, 30, FALSE), E598=4, VLOOKUP(H598, [1]Wage_Info!$B$2:$AL$55, 31, FALSE)), C598=2017, _xlfn.IFS(E598=1, VLOOKUP(H598, [1]Wage_Info!$B$2:$AL$55, 32, FALSE), E598=2, VLOOKUP(H598, [1]Wage_Info!$B$2:$AL$55, 33, FALSE), E598=3, VLOOKUP(H598, [1]Wage_Info!$B$2:$AL$55, 34, FALSE), E598=4, VLOOKUP(H598, [1]Wage_Info!$B$2:$AL$55, 35, FALSE)), C598 = 2018, _xlfn.IFS(E598=1, VLOOKUP(H598, [1]Wage_Info!$B$2:$AL$55, 36, FALSE), E598=2, VLOOKUP(H598, [1]Wage_Info!$B$2:$AL$55, 37, FALSE)))</f>
        <v>229152576063</v>
      </c>
      <c r="AA598" s="4">
        <f t="shared" si="76"/>
        <v>1.3041433346917252E-2</v>
      </c>
      <c r="AB598">
        <f>[1]Key!C597</f>
        <v>1</v>
      </c>
      <c r="AC598">
        <f t="shared" si="77"/>
        <v>1</v>
      </c>
      <c r="AD598">
        <f t="shared" si="78"/>
        <v>0</v>
      </c>
      <c r="AE598">
        <f t="shared" si="79"/>
        <v>1</v>
      </c>
      <c r="AF598">
        <f>[1]Key!D598</f>
        <v>0</v>
      </c>
    </row>
    <row r="599" spans="1:32" x14ac:dyDescent="0.3">
      <c r="A599">
        <v>598</v>
      </c>
      <c r="B599">
        <v>142</v>
      </c>
      <c r="C599">
        <v>2017</v>
      </c>
      <c r="D599">
        <v>6</v>
      </c>
      <c r="E599">
        <f t="shared" si="72"/>
        <v>2</v>
      </c>
      <c r="F599">
        <v>2018</v>
      </c>
      <c r="G599" t="s">
        <v>62</v>
      </c>
      <c r="H599" s="1">
        <f>VALUE(IF(G599="foreign",53,SUBSTITUTE(G599,G599,VLOOKUP(G599,[1]Key!$G$2:$H$55,2,))))</f>
        <v>53</v>
      </c>
      <c r="I599" t="s">
        <v>96</v>
      </c>
      <c r="J599">
        <f>VALUE(_xlfn.IFS(I599="foreign",53,I599="fictional",54, I599="unspecified", 55, NOT(OR(I599="foreign",I599="fictional")),SUBSTITUTE(I599,I599,VLOOKUP(I599,[1]Key!$G$2:$H$55,2,))))</f>
        <v>44</v>
      </c>
      <c r="K599">
        <f t="shared" si="73"/>
        <v>0</v>
      </c>
      <c r="L599">
        <f>VLOOKUP(H599, [1]Key!$H$2:$K$54, 2)</f>
        <v>0</v>
      </c>
      <c r="M599">
        <f>VLOOKUP(J599, [1]Key!$H$2:$K$54, 2)</f>
        <v>3</v>
      </c>
      <c r="N599">
        <f>VLOOKUP("*"&amp;G599&amp;"*",[1]Key!$N$2:$O$6,2,FALSE)</f>
        <v>0</v>
      </c>
      <c r="O599">
        <f>VLOOKUP("*"&amp;G599&amp;"*",[1]Key!$R$2:$S$11,2,FALSE)</f>
        <v>0</v>
      </c>
      <c r="P599">
        <v>1141</v>
      </c>
      <c r="Q599" s="2">
        <v>38000000</v>
      </c>
      <c r="R599" t="s">
        <v>121</v>
      </c>
      <c r="S599">
        <f>VLOOKUP(R599, [1]Key!$U$2:$V$37, 2, FALSE)</f>
        <v>24</v>
      </c>
      <c r="T599">
        <f t="shared" si="74"/>
        <v>1</v>
      </c>
      <c r="U599">
        <f>_xlfn.IFS(C599=2018, VLOOKUP(H599, '[1]State Pop'!$B$2:$G$55,6),C599=2017, VLOOKUP(H599, '[1]State Pop'!$B$2:$F$55,5),C599=2016, VLOOKUP(H599, '[1]State Pop'!$B$2:$F$55,4), C599=2015, VLOOKUP(H599, '[1]State Pop'!$B$2:$F$55,3), C599=2014, VLOOKUP(H599, '[1]State Pop'!$B$2:$F$55,2))</f>
        <v>0</v>
      </c>
      <c r="V599">
        <f>_xlfn.IFS(C599=2014,_xlfn.IFS(D599=1,VLOOKUP(H599,[1]Film_Workers!$B$2:$BD$55,2,FALSE),D599=2,VLOOKUP(H599,[1]Film_Workers!$B$2:$BD$55,3,FALSE),D599=3,VLOOKUP(H599,[1]Film_Workers!$B$2:$BD$55,4,FALSE),D599=4,VLOOKUP(H599,[1]Film_Workers!$B$2:$BD$55,5,FALSE),D599=5,VLOOKUP(H599,[1]Film_Workers!$B$2:$BD$55,6,FALSE),D599=6,VLOOKUP(H599,[1]Film_Workers!$B$2:$BD$55,7,FALSE),D599=7,VLOOKUP(H599,[1]Film_Workers!$B$2:$BD$55,8,FALSE),D599=8,VLOOKUP(H599,[1]Film_Workers!$B$2:$BD$55,9,FALSE),D599=9,VLOOKUP(H599,[1]Film_Workers!$B$2:$BD$55,10,FALSE),D599=10,VLOOKUP(H599,[1]Film_Workers!$B$2:$BD$55,11,FALSE),D599=11,VLOOKUP(H599,[1]Film_Workers!$B$2:$BD$55,12,FALSE),D599=12,VLOOKUP(H599,[1]Film_Workers!$B$2:$BD$55,13,FALSE)),C599=2015,_xlfn.IFS(D599=1,VLOOKUP(H599,[1]Film_Workers!$B$2:$BD$55,14,FALSE),D599=2,VLOOKUP(H599,[1]Film_Workers!$B$2:$BD$55,15,FALSE),D599=3,VLOOKUP(H599,[1]Film_Workers!$B$2:$BD$55,16,FALSE),D599=4,VLOOKUP(H599,[1]Film_Workers!$B$2:$BD$55,17,FALSE),D599=5,VLOOKUP(H599,[1]Film_Workers!$B$2:$BD$55,18,FALSE),D599=6,VLOOKUP(H599,[1]Film_Workers!$B$2:$BD$55,19,FALSE),D599=7,VLOOKUP(H599,[1]Film_Workers!$B$2:$BD$55,20,FALSE),D599=8,VLOOKUP(H599,[1]Film_Workers!$B$2:$BD$55,21,FALSE),D599=9,VLOOKUP(H599,[1]Film_Workers!$B$2:$BD$55,22,FALSE),D599=10,VLOOKUP(H599,[1]Film_Workers!$B$2:$BD$55,23,FALSE),D599=11,VLOOKUP(H599,[1]Film_Workers!$B$2:$BD$55,24,FALSE),D599=12,VLOOKUP(H599,[1]Film_Workers!$B$2:$BD$55,25,FALSE)),C599=2016,_xlfn.IFS(D599=1,VLOOKUP(H599,[1]Film_Workers!$B$2:$BD$55,26,FALSE),D599=2,VLOOKUP(H599,[1]Film_Workers!$B$2:$BD$55,27,FALSE),D599=3,VLOOKUP(H599,[1]Film_Workers!$B$2:$BD$55,28,FALSE),D599=4,VLOOKUP(H599,[1]Film_Workers!$B$2:$BD$55,29,FALSE),D599=5,VLOOKUP(H599,[1]Film_Workers!$B$2:$BD$55,30,FALSE),D599=6,VLOOKUP(H599,[1]Film_Workers!$B$2:$BD$55,31,FALSE),D599=7,VLOOKUP(H599,[1]Film_Workers!$B$2:$BD$55,32,FALSE),D599=8,VLOOKUP(H599,[1]Film_Workers!$B$2:$BD$55,33,FALSE),D599=9,VLOOKUP(H599,[1]Film_Workers!$B$2:$BD$55,34,FALSE),D599=10,VLOOKUP(H599,[1]Film_Workers!$B$2:$BD$55,35,FALSE),D599=11,VLOOKUP(H599,[1]Film_Workers!$B$2:$BD$55,36,FALSE),D599=12,VLOOKUP(H599,[1]Film_Workers!$B$2:$BD$55,37,FALSE)),C599=2017,_xlfn.IFS(D599=1,VLOOKUP(H599,[1]Film_Workers!$B$2:$BD$55,38,FALSE),D599=2,VLOOKUP(H599,[1]Film_Workers!$B$2:$BD$55,39,FALSE),D599=3,VLOOKUP(H599,[1]Film_Workers!$B$2:$BD$55,40,FALSE),D599=4,VLOOKUP(H599,[1]Film_Workers!$B$2:$BD$55,41,FALSE),D599=5,VLOOKUP(H599,[1]Film_Workers!$B$2:$BD$55,42,FALSE),D599=6,VLOOKUP(H599,[1]Film_Workers!$B$2:$BD$55,43,FALSE),D599=7,VLOOKUP(H599,[1]Film_Workers!$B$2:$BD$55,43,FALSE),D599=8,VLOOKUP(H599,[1]Film_Workers!$B$2:$BD$55,44,FALSE),D599=9,VLOOKUP(H599,[1]Film_Workers!$B$2:$BD$55,45,FALSE),D599=10,VLOOKUP(H599,[1]Film_Workers!$B$2:$BD$55,46,FALSE),D599=11,VLOOKUP(H599,[1]Film_Workers!$B$2:$BD$55,47,FALSE),D599=12,VLOOKUP(H599,[1]Film_Workers!$B$2:$BD$55,48)),C599=2018,_xlfn.IFS(D599=1,VLOOKUP(H599,[1]Film_Workers!$B$2:$BD$55,49,FALSE),D599=2,VLOOKUP(H599,[1]Film_Workers!$B$2:$BD$55,50,FALSE),D599=3,VLOOKUP(H599,[1]Film_Workers!$B$2:$BD$55,51,FALSE),D599=4,VLOOKUP(H599,[1]Film_Workers!$B$2:$BD$55,52,FALSE),D599=5,VLOOKUP(H599,[1]Film_Workers!$B$2:$BD$55,53,FALSE),D599=6,VLOOKUP(H599,[1]Film_Workers!$B$2:$BD$55,54)))</f>
        <v>0</v>
      </c>
      <c r="W599">
        <f>_xlfn.IFS(C599=2014,_xlfn.IFS(D599=1,VLOOKUP(H599,[1]Priv_Workers!$B$2:$BD$55,2,FALSE),D599=2,VLOOKUP(H599,[1]Priv_Workers!$B$2:$BD$55,3,FALSE),D599=3,VLOOKUP(H599,[1]Priv_Workers!$B$2:$BD$55,4,FALSE),D599=4,VLOOKUP(H599,[1]Priv_Workers!$B$2:$BD$55,5,FALSE),D599=5,VLOOKUP(H599,[1]Priv_Workers!$B$2:$BD$55,6,FALSE),D599=6,VLOOKUP(H599,[1]Priv_Workers!$B$2:$BD$55,7,FALSE),D599=7,VLOOKUP(H599,[1]Priv_Workers!$B$2:$BD$55,8,FALSE),D599=8,VLOOKUP(H599,[1]Priv_Workers!$B$2:$BD$55,9,FALSE),D599=9,VLOOKUP(H599,[1]Priv_Workers!$B$2:$BD$55,10,FALSE),D599=10,VLOOKUP(H599,[1]Priv_Workers!$B$2:$BD$55,11,FALSE),D599=11,VLOOKUP(H599,[1]Priv_Workers!$B$2:$BD$55,12,FALSE),D599=12,VLOOKUP(H599,[1]Priv_Workers!$B$2:$BD$55,13,FALSE)),C599=2015,_xlfn.IFS(D599=1,VLOOKUP(H599,[1]Priv_Workers!$B$2:$BD$55,14,FALSE),D599=2,VLOOKUP(H599,[1]Priv_Workers!$B$2:$BD$55,15,FALSE),D599=3,VLOOKUP(H599,[1]Priv_Workers!$B$2:$BD$55,16,FALSE),D599=4,VLOOKUP(H599,[1]Priv_Workers!$B$2:$BD$55,17,FALSE),D599=5,VLOOKUP(H599,[1]Priv_Workers!$B$2:$BD$55,18,FALSE),D599=6,VLOOKUP(H599,[1]Priv_Workers!$B$2:$BD$55,19,FALSE),D599=7,VLOOKUP(H599,[1]Priv_Workers!$B$2:$BD$55,20,FALSE),D599=8,VLOOKUP(H599,[1]Priv_Workers!$B$2:$BD$55,21,FALSE),D599=9,VLOOKUP(H599,[1]Priv_Workers!$B$2:$BD$55,22,FALSE),D599=10,VLOOKUP(H599,[1]Priv_Workers!$B$2:$BD$55,23,FALSE),D599=11,VLOOKUP(H599,[1]Priv_Workers!$B$2:$BD$55,24,FALSE),D599=12,VLOOKUP(H599,[1]Priv_Workers!$B$2:$BD$55,25,FALSE)),C599=2016,_xlfn.IFS(D599=1,VLOOKUP(H599,[1]Priv_Workers!$B$2:$BD$55,26,FALSE),D599=2,VLOOKUP(H599,[1]Priv_Workers!$B$2:$BD$55,27,FALSE),D599=3,VLOOKUP(H599,[1]Priv_Workers!$B$2:$BD$55,28,FALSE),D599=4,VLOOKUP(H599,[1]Priv_Workers!$B$2:$BD$55,29,FALSE),D599=5,VLOOKUP(H599,[1]Priv_Workers!$B$2:$BD$55,30,FALSE),D599=6,VLOOKUP(H599,[1]Priv_Workers!$B$2:$BD$55,31,FALSE),D599=7,VLOOKUP(H599,[1]Priv_Workers!$B$2:$BD$55,32,FALSE),D599=8,VLOOKUP(H599,[1]Priv_Workers!$B$2:$BD$55,33,FALSE),D599=9,VLOOKUP(H599,[1]Priv_Workers!$B$2:$BD$55,34,FALSE),D599=10,VLOOKUP(H599,[1]Priv_Workers!$B$2:$BD$55,35,FALSE),D599=11,VLOOKUP(H599,[1]Priv_Workers!$B$2:$BD$55,36,FALSE),D599=12,VLOOKUP(H599,[1]Priv_Workers!$B$2:$BD$55,37,FALSE)),C599=2017,_xlfn.IFS(D599=1,VLOOKUP(H599,[1]Priv_Workers!$B$2:$BD$55,38,FALSE),D599=2,VLOOKUP(H599,[1]Priv_Workers!$B$2:$BD$55,39,FALSE),D599=3,VLOOKUP(H599,[1]Priv_Workers!$B$2:$BD$55,40,FALSE),D599=4,VLOOKUP(H599,[1]Priv_Workers!$B$2:$BD$55,41,FALSE),D599=5,VLOOKUP(H599,[1]Priv_Workers!$B$2:$BD$55,42,FALSE),D599=6,VLOOKUP(H599,[1]Priv_Workers!$B$2:$BD$55,43,FALSE),D599=7,VLOOKUP(H599,[1]Priv_Workers!$B$2:$BD$55,43,FALSE),D599=8,VLOOKUP(H599,[1]Priv_Workers!$B$2:$BD$55,44,FALSE),D599=9,VLOOKUP(H599,[1]Priv_Workers!$B$2:$BD$55,45,FALSE),D599=10,VLOOKUP(H599,[1]Priv_Workers!$B$2:$BD$55,46,FALSE),D599=11,VLOOKUP(H599,[1]Priv_Workers!$B$2:$BD$55,47,FALSE),D599=12,VLOOKUP(H599,[1]Priv_Workers!$B$2:$BD$55,48)),C599=2018,_xlfn.IFS(D599=1,VLOOKUP(H599,[1]Priv_Workers!$B$2:$BD$55,49,FALSE),D599=2,VLOOKUP(H599,[1]Priv_Workers!$B$2:$BD$55,50,FALSE),D599=3,VLOOKUP(H599,[1]Priv_Workers!$B$2:$BD$55,51,FALSE),D599=4,VLOOKUP(H599,[1]Priv_Workers!$B$2:$BD$55,52,FALSE),D599=5,VLOOKUP(H599,[1]Priv_Workers!$B$2:$BD$55,53,FALSE),D599=6,VLOOKUP(H599,[1]Priv_Workers!$B$2:$BD$55,54)))</f>
        <v>0</v>
      </c>
      <c r="X599" s="3" t="e">
        <f t="shared" si="75"/>
        <v>#DIV/0!</v>
      </c>
      <c r="Y599" s="2">
        <f>_xlfn.IFS(C599=2014, _xlfn.IFS(E599=1, VLOOKUP(H599, [1]Wage_Info!$B$2:$AH$55, 2, FALSE), E599=2, VLOOKUP(H599, [1]Wage_Info!$B$2:$AH$55, 3, FALSE), E599=3, VLOOKUP(H599, [1]Wage_Info!$B$2:$AH$55, 4, FALSE), E599=4, VLOOKUP(H599, [1]Wage_Info!$B$2:$AH$55, 5, FALSE)), C599=2015, _xlfn.IFS(E599=1, VLOOKUP(H599, [1]Wage_Info!$B$2:$AH$55, 6, FALSE), E599=2, VLOOKUP(H599, [1]Wage_Info!$B$2:$AH$55, 7, FALSE), E599=3, VLOOKUP(H599, [1]Wage_Info!$B$2:$AH$55, 8, FALSE), E599=4, VLOOKUP(H599, [1]Wage_Info!$B$2:$AH$55, 9, FALSE)), C599=2016, _xlfn.IFS(E599=1, VLOOKUP(H599, [1]Wage_Info!$B$2:$AH$55, 10, FALSE), E599=2, VLOOKUP(H599, [1]Wage_Info!$B$2:$AH$55, 11, FALSE), E599=3, VLOOKUP(H599, [1]Wage_Info!$B$2:$AH$55, 12, FALSE), E599=4, VLOOKUP(H599, [1]Wage_Info!$B$2:$AH$55, 13, FALSE)), C599=2017, _xlfn.IFS(E599=1, VLOOKUP(H599, [1]Wage_Info!$B$2:$AH$55, 14, FALSE), E599=2, VLOOKUP(H599, [1]Wage_Info!$B$2:$AH$55, 15, FALSE), E599=3, VLOOKUP(H599, [1]Wage_Info!$B$2:$AH$55, 16, FALSE), E599=4, VLOOKUP(H599, [1]Wage_Info!$B$2:$AH$55, 17, FALSE)), C599 = 2018, _xlfn.IFS(E599=1, VLOOKUP(H599, [1]Wage_Info!$B$2:$AH$55, 18, FALSE), E599=3, VLOOKUP(H599, [1]Wage_Info!$B$2:$AH$55, 19, FALSE)))</f>
        <v>0</v>
      </c>
      <c r="Z599" s="2">
        <f>_xlfn.IFS(C599=2014, _xlfn.IFS(E599=1, VLOOKUP(H599, [1]Wage_Info!$B$2:$AL$55, 20, FALSE), E599=2, VLOOKUP(H599, [1]Wage_Info!$B$2:$AL$55, 21, FALSE), E599=3, VLOOKUP(H599, [1]Wage_Info!$B$2:$AL$55, 22, FALSE), E599=4, VLOOKUP(H599, [1]Wage_Info!$B$2:$AL$55, 23, FALSE)), C599=2015, _xlfn.IFS(E599=1, VLOOKUP(H599, [1]Wage_Info!$B$2:$AL$55, 24, FALSE), E599=2, VLOOKUP(H599, [1]Wage_Info!$B$2:$AL$55, 25, FALSE), E599=3, VLOOKUP(H599, [1]Wage_Info!$B$2:$AL$55, 26, FALSE), E599=4, VLOOKUP(H599, [1]Wage_Info!$B$2:$AL$55, 27, FALSE)), C599=2016, _xlfn.IFS(E599=1, VLOOKUP(H599, [1]Wage_Info!$B$2:$AL$55, 28, FALSE), E599=2, VLOOKUP(H599, [1]Wage_Info!$B$2:$AL$55, 29, FALSE), E599=3, VLOOKUP(H599, [1]Wage_Info!$B$2:$AL$55, 30, FALSE), E599=4, VLOOKUP(H599, [1]Wage_Info!$B$2:$AL$55, 31, FALSE)), C599=2017, _xlfn.IFS(E599=1, VLOOKUP(H599, [1]Wage_Info!$B$2:$AL$55, 32, FALSE), E599=2, VLOOKUP(H599, [1]Wage_Info!$B$2:$AL$55, 33, FALSE), E599=3, VLOOKUP(H599, [1]Wage_Info!$B$2:$AL$55, 34, FALSE), E599=4, VLOOKUP(H599, [1]Wage_Info!$B$2:$AL$55, 35, FALSE)), C599 = 2018, _xlfn.IFS(E599=1, VLOOKUP(H599, [1]Wage_Info!$B$2:$AL$55, 36, FALSE), E599=2, VLOOKUP(H599, [1]Wage_Info!$B$2:$AL$55, 37, FALSE)))</f>
        <v>0</v>
      </c>
      <c r="AA599" s="4" t="e">
        <f t="shared" si="76"/>
        <v>#DIV/0!</v>
      </c>
      <c r="AB599">
        <f>[1]Key!C598</f>
        <v>1</v>
      </c>
      <c r="AC599">
        <f t="shared" si="77"/>
        <v>0</v>
      </c>
      <c r="AD599">
        <f t="shared" si="78"/>
        <v>0</v>
      </c>
      <c r="AE599">
        <f t="shared" si="79"/>
        <v>0</v>
      </c>
      <c r="AF599">
        <f>[1]Key!D599</f>
        <v>0</v>
      </c>
    </row>
    <row r="600" spans="1:32" x14ac:dyDescent="0.3">
      <c r="A600">
        <v>599</v>
      </c>
      <c r="B600">
        <v>143</v>
      </c>
      <c r="C600">
        <v>2017</v>
      </c>
      <c r="D600">
        <v>7</v>
      </c>
      <c r="E600">
        <f t="shared" si="72"/>
        <v>3</v>
      </c>
      <c r="F600">
        <v>2018</v>
      </c>
      <c r="G600" t="s">
        <v>64</v>
      </c>
      <c r="H600" s="1">
        <f>VALUE(IF(G600="foreign",53,SUBSTITUTE(G600,G600,VLOOKUP(G600,[1]Key!$G$2:$H$55,2,))))</f>
        <v>33</v>
      </c>
      <c r="I600" t="s">
        <v>64</v>
      </c>
      <c r="J600">
        <f>VALUE(_xlfn.IFS(I600="foreign",53,I600="fictional",54, I600="unspecified", 55, NOT(OR(I600="foreign",I600="fictional")),SUBSTITUTE(I600,I600,VLOOKUP(I600,[1]Key!$G$2:$H$55,2,))))</f>
        <v>33</v>
      </c>
      <c r="K600">
        <f t="shared" si="73"/>
        <v>1</v>
      </c>
      <c r="L600">
        <f>VLOOKUP(H600, [1]Key!$H$2:$K$54, 2)</f>
        <v>3</v>
      </c>
      <c r="M600">
        <f>VLOOKUP(J600, [1]Key!$H$2:$K$54, 2)</f>
        <v>3</v>
      </c>
      <c r="N600">
        <f>VLOOKUP("*"&amp;G600&amp;"*",[1]Key!$N$2:$O$6,2,FALSE)</f>
        <v>2</v>
      </c>
      <c r="O600">
        <f>VLOOKUP("*"&amp;G600&amp;"*",[1]Key!$R$2:$S$11,2,FALSE)</f>
        <v>3</v>
      </c>
      <c r="P600">
        <v>1084</v>
      </c>
      <c r="Q600" s="2">
        <v>2000000</v>
      </c>
      <c r="R600" t="s">
        <v>92</v>
      </c>
      <c r="S600">
        <f>VLOOKUP(R600, [1]Key!$U$2:$V$37, 2, FALSE)</f>
        <v>14</v>
      </c>
      <c r="T600">
        <f t="shared" si="74"/>
        <v>1</v>
      </c>
      <c r="U600">
        <f>_xlfn.IFS(C600=2018, VLOOKUP(H600, '[1]State Pop'!$B$2:$G$55,6),C600=2017, VLOOKUP(H600, '[1]State Pop'!$B$2:$F$55,5),C600=2016, VLOOKUP(H600, '[1]State Pop'!$B$2:$F$55,4), C600=2015, VLOOKUP(H600, '[1]State Pop'!$B$2:$F$55,3), C600=2014, VLOOKUP(H600, '[1]State Pop'!$B$2:$F$55,2))</f>
        <v>19849399</v>
      </c>
      <c r="V600">
        <f>_xlfn.IFS(C600=2014,_xlfn.IFS(D600=1,VLOOKUP(H600,[1]Film_Workers!$B$2:$BD$55,2,FALSE),D600=2,VLOOKUP(H600,[1]Film_Workers!$B$2:$BD$55,3,FALSE),D600=3,VLOOKUP(H600,[1]Film_Workers!$B$2:$BD$55,4,FALSE),D600=4,VLOOKUP(H600,[1]Film_Workers!$B$2:$BD$55,5,FALSE),D600=5,VLOOKUP(H600,[1]Film_Workers!$B$2:$BD$55,6,FALSE),D600=6,VLOOKUP(H600,[1]Film_Workers!$B$2:$BD$55,7,FALSE),D600=7,VLOOKUP(H600,[1]Film_Workers!$B$2:$BD$55,8,FALSE),D600=8,VLOOKUP(H600,[1]Film_Workers!$B$2:$BD$55,9,FALSE),D600=9,VLOOKUP(H600,[1]Film_Workers!$B$2:$BD$55,10,FALSE),D600=10,VLOOKUP(H600,[1]Film_Workers!$B$2:$BD$55,11,FALSE),D600=11,VLOOKUP(H600,[1]Film_Workers!$B$2:$BD$55,12,FALSE),D600=12,VLOOKUP(H600,[1]Film_Workers!$B$2:$BD$55,13,FALSE)),C600=2015,_xlfn.IFS(D600=1,VLOOKUP(H600,[1]Film_Workers!$B$2:$BD$55,14,FALSE),D600=2,VLOOKUP(H600,[1]Film_Workers!$B$2:$BD$55,15,FALSE),D600=3,VLOOKUP(H600,[1]Film_Workers!$B$2:$BD$55,16,FALSE),D600=4,VLOOKUP(H600,[1]Film_Workers!$B$2:$BD$55,17,FALSE),D600=5,VLOOKUP(H600,[1]Film_Workers!$B$2:$BD$55,18,FALSE),D600=6,VLOOKUP(H600,[1]Film_Workers!$B$2:$BD$55,19,FALSE),D600=7,VLOOKUP(H600,[1]Film_Workers!$B$2:$BD$55,20,FALSE),D600=8,VLOOKUP(H600,[1]Film_Workers!$B$2:$BD$55,21,FALSE),D600=9,VLOOKUP(H600,[1]Film_Workers!$B$2:$BD$55,22,FALSE),D600=10,VLOOKUP(H600,[1]Film_Workers!$B$2:$BD$55,23,FALSE),D600=11,VLOOKUP(H600,[1]Film_Workers!$B$2:$BD$55,24,FALSE),D600=12,VLOOKUP(H600,[1]Film_Workers!$B$2:$BD$55,25,FALSE)),C600=2016,_xlfn.IFS(D600=1,VLOOKUP(H600,[1]Film_Workers!$B$2:$BD$55,26,FALSE),D600=2,VLOOKUP(H600,[1]Film_Workers!$B$2:$BD$55,27,FALSE),D600=3,VLOOKUP(H600,[1]Film_Workers!$B$2:$BD$55,28,FALSE),D600=4,VLOOKUP(H600,[1]Film_Workers!$B$2:$BD$55,29,FALSE),D600=5,VLOOKUP(H600,[1]Film_Workers!$B$2:$BD$55,30,FALSE),D600=6,VLOOKUP(H600,[1]Film_Workers!$B$2:$BD$55,31,FALSE),D600=7,VLOOKUP(H600,[1]Film_Workers!$B$2:$BD$55,32,FALSE),D600=8,VLOOKUP(H600,[1]Film_Workers!$B$2:$BD$55,33,FALSE),D600=9,VLOOKUP(H600,[1]Film_Workers!$B$2:$BD$55,34,FALSE),D600=10,VLOOKUP(H600,[1]Film_Workers!$B$2:$BD$55,35,FALSE),D600=11,VLOOKUP(H600,[1]Film_Workers!$B$2:$BD$55,36,FALSE),D600=12,VLOOKUP(H600,[1]Film_Workers!$B$2:$BD$55,37,FALSE)),C600=2017,_xlfn.IFS(D600=1,VLOOKUP(H600,[1]Film_Workers!$B$2:$BD$55,38,FALSE),D600=2,VLOOKUP(H600,[1]Film_Workers!$B$2:$BD$55,39,FALSE),D600=3,VLOOKUP(H600,[1]Film_Workers!$B$2:$BD$55,40,FALSE),D600=4,VLOOKUP(H600,[1]Film_Workers!$B$2:$BD$55,41,FALSE),D600=5,VLOOKUP(H600,[1]Film_Workers!$B$2:$BD$55,42,FALSE),D600=6,VLOOKUP(H600,[1]Film_Workers!$B$2:$BD$55,43,FALSE),D600=7,VLOOKUP(H600,[1]Film_Workers!$B$2:$BD$55,43,FALSE),D600=8,VLOOKUP(H600,[1]Film_Workers!$B$2:$BD$55,44,FALSE),D600=9,VLOOKUP(H600,[1]Film_Workers!$B$2:$BD$55,45,FALSE),D600=10,VLOOKUP(H600,[1]Film_Workers!$B$2:$BD$55,46,FALSE),D600=11,VLOOKUP(H600,[1]Film_Workers!$B$2:$BD$55,47,FALSE),D600=12,VLOOKUP(H600,[1]Film_Workers!$B$2:$BD$55,48)),C600=2018,_xlfn.IFS(D600=1,VLOOKUP(H600,[1]Film_Workers!$B$2:$BD$55,49,FALSE),D600=2,VLOOKUP(H600,[1]Film_Workers!$B$2:$BD$55,50,FALSE),D600=3,VLOOKUP(H600,[1]Film_Workers!$B$2:$BD$55,51,FALSE),D600=4,VLOOKUP(H600,[1]Film_Workers!$B$2:$BD$55,52,FALSE),D600=5,VLOOKUP(H600,[1]Film_Workers!$B$2:$BD$55,53,FALSE),D600=6,VLOOKUP(H600,[1]Film_Workers!$B$2:$BD$55,54)))</f>
        <v>44955</v>
      </c>
      <c r="W600">
        <f>_xlfn.IFS(C600=2014,_xlfn.IFS(D600=1,VLOOKUP(H600,[1]Priv_Workers!$B$2:$BD$55,2,FALSE),D600=2,VLOOKUP(H600,[1]Priv_Workers!$B$2:$BD$55,3,FALSE),D600=3,VLOOKUP(H600,[1]Priv_Workers!$B$2:$BD$55,4,FALSE),D600=4,VLOOKUP(H600,[1]Priv_Workers!$B$2:$BD$55,5,FALSE),D600=5,VLOOKUP(H600,[1]Priv_Workers!$B$2:$BD$55,6,FALSE),D600=6,VLOOKUP(H600,[1]Priv_Workers!$B$2:$BD$55,7,FALSE),D600=7,VLOOKUP(H600,[1]Priv_Workers!$B$2:$BD$55,8,FALSE),D600=8,VLOOKUP(H600,[1]Priv_Workers!$B$2:$BD$55,9,FALSE),D600=9,VLOOKUP(H600,[1]Priv_Workers!$B$2:$BD$55,10,FALSE),D600=10,VLOOKUP(H600,[1]Priv_Workers!$B$2:$BD$55,11,FALSE),D600=11,VLOOKUP(H600,[1]Priv_Workers!$B$2:$BD$55,12,FALSE),D600=12,VLOOKUP(H600,[1]Priv_Workers!$B$2:$BD$55,13,FALSE)),C600=2015,_xlfn.IFS(D600=1,VLOOKUP(H600,[1]Priv_Workers!$B$2:$BD$55,14,FALSE),D600=2,VLOOKUP(H600,[1]Priv_Workers!$B$2:$BD$55,15,FALSE),D600=3,VLOOKUP(H600,[1]Priv_Workers!$B$2:$BD$55,16,FALSE),D600=4,VLOOKUP(H600,[1]Priv_Workers!$B$2:$BD$55,17,FALSE),D600=5,VLOOKUP(H600,[1]Priv_Workers!$B$2:$BD$55,18,FALSE),D600=6,VLOOKUP(H600,[1]Priv_Workers!$B$2:$BD$55,19,FALSE),D600=7,VLOOKUP(H600,[1]Priv_Workers!$B$2:$BD$55,20,FALSE),D600=8,VLOOKUP(H600,[1]Priv_Workers!$B$2:$BD$55,21,FALSE),D600=9,VLOOKUP(H600,[1]Priv_Workers!$B$2:$BD$55,22,FALSE),D600=10,VLOOKUP(H600,[1]Priv_Workers!$B$2:$BD$55,23,FALSE),D600=11,VLOOKUP(H600,[1]Priv_Workers!$B$2:$BD$55,24,FALSE),D600=12,VLOOKUP(H600,[1]Priv_Workers!$B$2:$BD$55,25,FALSE)),C600=2016,_xlfn.IFS(D600=1,VLOOKUP(H600,[1]Priv_Workers!$B$2:$BD$55,26,FALSE),D600=2,VLOOKUP(H600,[1]Priv_Workers!$B$2:$BD$55,27,FALSE),D600=3,VLOOKUP(H600,[1]Priv_Workers!$B$2:$BD$55,28,FALSE),D600=4,VLOOKUP(H600,[1]Priv_Workers!$B$2:$BD$55,29,FALSE),D600=5,VLOOKUP(H600,[1]Priv_Workers!$B$2:$BD$55,30,FALSE),D600=6,VLOOKUP(H600,[1]Priv_Workers!$B$2:$BD$55,31,FALSE),D600=7,VLOOKUP(H600,[1]Priv_Workers!$B$2:$BD$55,32,FALSE),D600=8,VLOOKUP(H600,[1]Priv_Workers!$B$2:$BD$55,33,FALSE),D600=9,VLOOKUP(H600,[1]Priv_Workers!$B$2:$BD$55,34,FALSE),D600=10,VLOOKUP(H600,[1]Priv_Workers!$B$2:$BD$55,35,FALSE),D600=11,VLOOKUP(H600,[1]Priv_Workers!$B$2:$BD$55,36,FALSE),D600=12,VLOOKUP(H600,[1]Priv_Workers!$B$2:$BD$55,37,FALSE)),C600=2017,_xlfn.IFS(D600=1,VLOOKUP(H600,[1]Priv_Workers!$B$2:$BD$55,38,FALSE),D600=2,VLOOKUP(H600,[1]Priv_Workers!$B$2:$BD$55,39,FALSE),D600=3,VLOOKUP(H600,[1]Priv_Workers!$B$2:$BD$55,40,FALSE),D600=4,VLOOKUP(H600,[1]Priv_Workers!$B$2:$BD$55,41,FALSE),D600=5,VLOOKUP(H600,[1]Priv_Workers!$B$2:$BD$55,42,FALSE),D600=6,VLOOKUP(H600,[1]Priv_Workers!$B$2:$BD$55,43,FALSE),D600=7,VLOOKUP(H600,[1]Priv_Workers!$B$2:$BD$55,43,FALSE),D600=8,VLOOKUP(H600,[1]Priv_Workers!$B$2:$BD$55,44,FALSE),D600=9,VLOOKUP(H600,[1]Priv_Workers!$B$2:$BD$55,45,FALSE),D600=10,VLOOKUP(H600,[1]Priv_Workers!$B$2:$BD$55,46,FALSE),D600=11,VLOOKUP(H600,[1]Priv_Workers!$B$2:$BD$55,47,FALSE),D600=12,VLOOKUP(H600,[1]Priv_Workers!$B$2:$BD$55,48)),C600=2018,_xlfn.IFS(D600=1,VLOOKUP(H600,[1]Priv_Workers!$B$2:$BD$55,49,FALSE),D600=2,VLOOKUP(H600,[1]Priv_Workers!$B$2:$BD$55,50,FALSE),D600=3,VLOOKUP(H600,[1]Priv_Workers!$B$2:$BD$55,51,FALSE),D600=4,VLOOKUP(H600,[1]Priv_Workers!$B$2:$BD$55,52,FALSE),D600=5,VLOOKUP(H600,[1]Priv_Workers!$B$2:$BD$55,53,FALSE),D600=6,VLOOKUP(H600,[1]Priv_Workers!$B$2:$BD$55,54)))</f>
        <v>7997103</v>
      </c>
      <c r="X600" s="3">
        <f t="shared" si="75"/>
        <v>5.6214106533328378E-3</v>
      </c>
      <c r="Y600" s="2">
        <f>_xlfn.IFS(C600=2014, _xlfn.IFS(E600=1, VLOOKUP(H600, [1]Wage_Info!$B$2:$AH$55, 2, FALSE), E600=2, VLOOKUP(H600, [1]Wage_Info!$B$2:$AH$55, 3, FALSE), E600=3, VLOOKUP(H600, [1]Wage_Info!$B$2:$AH$55, 4, FALSE), E600=4, VLOOKUP(H600, [1]Wage_Info!$B$2:$AH$55, 5, FALSE)), C600=2015, _xlfn.IFS(E600=1, VLOOKUP(H600, [1]Wage_Info!$B$2:$AH$55, 6, FALSE), E600=2, VLOOKUP(H600, [1]Wage_Info!$B$2:$AH$55, 7, FALSE), E600=3, VLOOKUP(H600, [1]Wage_Info!$B$2:$AH$55, 8, FALSE), E600=4, VLOOKUP(H600, [1]Wage_Info!$B$2:$AH$55, 9, FALSE)), C600=2016, _xlfn.IFS(E600=1, VLOOKUP(H600, [1]Wage_Info!$B$2:$AH$55, 10, FALSE), E600=2, VLOOKUP(H600, [1]Wage_Info!$B$2:$AH$55, 11, FALSE), E600=3, VLOOKUP(H600, [1]Wage_Info!$B$2:$AH$55, 12, FALSE), E600=4, VLOOKUP(H600, [1]Wage_Info!$B$2:$AH$55, 13, FALSE)), C600=2017, _xlfn.IFS(E600=1, VLOOKUP(H600, [1]Wage_Info!$B$2:$AH$55, 14, FALSE), E600=2, VLOOKUP(H600, [1]Wage_Info!$B$2:$AH$55, 15, FALSE), E600=3, VLOOKUP(H600, [1]Wage_Info!$B$2:$AH$55, 16, FALSE), E600=4, VLOOKUP(H600, [1]Wage_Info!$B$2:$AH$55, 17, FALSE)), C600 = 2018, _xlfn.IFS(E600=1, VLOOKUP(H600, [1]Wage_Info!$B$2:$AH$55, 18, FALSE), E600=3, VLOOKUP(H600, [1]Wage_Info!$B$2:$AH$55, 19, FALSE)))</f>
        <v>1068775134</v>
      </c>
      <c r="Z600" s="2">
        <f>_xlfn.IFS(C600=2014, _xlfn.IFS(E600=1, VLOOKUP(H600, [1]Wage_Info!$B$2:$AL$55, 20, FALSE), E600=2, VLOOKUP(H600, [1]Wage_Info!$B$2:$AL$55, 21, FALSE), E600=3, VLOOKUP(H600, [1]Wage_Info!$B$2:$AL$55, 22, FALSE), E600=4, VLOOKUP(H600, [1]Wage_Info!$B$2:$AL$55, 23, FALSE)), C600=2015, _xlfn.IFS(E600=1, VLOOKUP(H600, [1]Wage_Info!$B$2:$AL$55, 24, FALSE), E600=2, VLOOKUP(H600, [1]Wage_Info!$B$2:$AL$55, 25, FALSE), E600=3, VLOOKUP(H600, [1]Wage_Info!$B$2:$AL$55, 26, FALSE), E600=4, VLOOKUP(H600, [1]Wage_Info!$B$2:$AL$55, 27, FALSE)), C600=2016, _xlfn.IFS(E600=1, VLOOKUP(H600, [1]Wage_Info!$B$2:$AL$55, 28, FALSE), E600=2, VLOOKUP(H600, [1]Wage_Info!$B$2:$AL$55, 29, FALSE), E600=3, VLOOKUP(H600, [1]Wage_Info!$B$2:$AL$55, 30, FALSE), E600=4, VLOOKUP(H600, [1]Wage_Info!$B$2:$AL$55, 31, FALSE)), C600=2017, _xlfn.IFS(E600=1, VLOOKUP(H600, [1]Wage_Info!$B$2:$AL$55, 32, FALSE), E600=2, VLOOKUP(H600, [1]Wage_Info!$B$2:$AL$55, 33, FALSE), E600=3, VLOOKUP(H600, [1]Wage_Info!$B$2:$AL$55, 34, FALSE), E600=4, VLOOKUP(H600, [1]Wage_Info!$B$2:$AL$55, 35, FALSE)), C600 = 2018, _xlfn.IFS(E600=1, VLOOKUP(H600, [1]Wage_Info!$B$2:$AL$55, 36, FALSE), E600=2, VLOOKUP(H600, [1]Wage_Info!$B$2:$AL$55, 37, FALSE)))</f>
        <v>127118346747</v>
      </c>
      <c r="AA600" s="4">
        <f t="shared" si="76"/>
        <v>8.4077173858086163E-3</v>
      </c>
      <c r="AB600">
        <f>[1]Key!C599</f>
        <v>1</v>
      </c>
      <c r="AC600">
        <f t="shared" si="77"/>
        <v>0</v>
      </c>
      <c r="AD600">
        <f t="shared" si="78"/>
        <v>1</v>
      </c>
      <c r="AE600">
        <f t="shared" si="79"/>
        <v>1</v>
      </c>
      <c r="AF600">
        <f>[1]Key!D600</f>
        <v>0</v>
      </c>
    </row>
    <row r="601" spans="1:32" x14ac:dyDescent="0.3">
      <c r="A601">
        <v>600</v>
      </c>
      <c r="B601">
        <v>144</v>
      </c>
      <c r="C601">
        <v>2017</v>
      </c>
      <c r="D601">
        <v>8</v>
      </c>
      <c r="E601">
        <f t="shared" si="72"/>
        <v>3</v>
      </c>
      <c r="F601">
        <v>2018</v>
      </c>
      <c r="G601" t="s">
        <v>62</v>
      </c>
      <c r="H601" s="1">
        <f>VALUE(IF(G601="foreign",53,SUBSTITUTE(G601,G601,VLOOKUP(G601,[1]Key!$G$2:$H$55,2,))))</f>
        <v>53</v>
      </c>
      <c r="I601" t="s">
        <v>32</v>
      </c>
      <c r="J601">
        <f>VALUE(_xlfn.IFS(I601="foreign",53,I601="fictional",54, I601="unspecified", 55, NOT(OR(I601="foreign",I601="fictional")),SUBSTITUTE(I601,I601,VLOOKUP(I601,[1]Key!$G$2:$H$55,2,))))</f>
        <v>53</v>
      </c>
      <c r="K601">
        <f t="shared" si="73"/>
        <v>1</v>
      </c>
      <c r="L601">
        <f>VLOOKUP(H601, [1]Key!$H$2:$K$54, 2)</f>
        <v>0</v>
      </c>
      <c r="M601">
        <f>VLOOKUP(J601, [1]Key!$H$2:$K$54, 2)</f>
        <v>0</v>
      </c>
      <c r="N601">
        <f>VLOOKUP("*"&amp;G601&amp;"*",[1]Key!$N$2:$O$6,2,FALSE)</f>
        <v>0</v>
      </c>
      <c r="O601">
        <f>VLOOKUP("*"&amp;G601&amp;"*",[1]Key!$R$2:$S$11,2,FALSE)</f>
        <v>0</v>
      </c>
      <c r="P601">
        <v>1052</v>
      </c>
      <c r="Q601" s="2">
        <v>25000000</v>
      </c>
      <c r="R601" t="s">
        <v>33</v>
      </c>
      <c r="S601">
        <f>VLOOKUP(R601, [1]Key!$U$2:$V$37, 2, FALSE)</f>
        <v>1</v>
      </c>
      <c r="T601">
        <f t="shared" si="74"/>
        <v>0</v>
      </c>
      <c r="U601">
        <f>_xlfn.IFS(C601=2018, VLOOKUP(H601, '[1]State Pop'!$B$2:$G$55,6),C601=2017, VLOOKUP(H601, '[1]State Pop'!$B$2:$F$55,5),C601=2016, VLOOKUP(H601, '[1]State Pop'!$B$2:$F$55,4), C601=2015, VLOOKUP(H601, '[1]State Pop'!$B$2:$F$55,3), C601=2014, VLOOKUP(H601, '[1]State Pop'!$B$2:$F$55,2))</f>
        <v>0</v>
      </c>
      <c r="V601">
        <f>_xlfn.IFS(C601=2014,_xlfn.IFS(D601=1,VLOOKUP(H601,[1]Film_Workers!$B$2:$BD$55,2,FALSE),D601=2,VLOOKUP(H601,[1]Film_Workers!$B$2:$BD$55,3,FALSE),D601=3,VLOOKUP(H601,[1]Film_Workers!$B$2:$BD$55,4,FALSE),D601=4,VLOOKUP(H601,[1]Film_Workers!$B$2:$BD$55,5,FALSE),D601=5,VLOOKUP(H601,[1]Film_Workers!$B$2:$BD$55,6,FALSE),D601=6,VLOOKUP(H601,[1]Film_Workers!$B$2:$BD$55,7,FALSE),D601=7,VLOOKUP(H601,[1]Film_Workers!$B$2:$BD$55,8,FALSE),D601=8,VLOOKUP(H601,[1]Film_Workers!$B$2:$BD$55,9,FALSE),D601=9,VLOOKUP(H601,[1]Film_Workers!$B$2:$BD$55,10,FALSE),D601=10,VLOOKUP(H601,[1]Film_Workers!$B$2:$BD$55,11,FALSE),D601=11,VLOOKUP(H601,[1]Film_Workers!$B$2:$BD$55,12,FALSE),D601=12,VLOOKUP(H601,[1]Film_Workers!$B$2:$BD$55,13,FALSE)),C601=2015,_xlfn.IFS(D601=1,VLOOKUP(H601,[1]Film_Workers!$B$2:$BD$55,14,FALSE),D601=2,VLOOKUP(H601,[1]Film_Workers!$B$2:$BD$55,15,FALSE),D601=3,VLOOKUP(H601,[1]Film_Workers!$B$2:$BD$55,16,FALSE),D601=4,VLOOKUP(H601,[1]Film_Workers!$B$2:$BD$55,17,FALSE),D601=5,VLOOKUP(H601,[1]Film_Workers!$B$2:$BD$55,18,FALSE),D601=6,VLOOKUP(H601,[1]Film_Workers!$B$2:$BD$55,19,FALSE),D601=7,VLOOKUP(H601,[1]Film_Workers!$B$2:$BD$55,20,FALSE),D601=8,VLOOKUP(H601,[1]Film_Workers!$B$2:$BD$55,21,FALSE),D601=9,VLOOKUP(H601,[1]Film_Workers!$B$2:$BD$55,22,FALSE),D601=10,VLOOKUP(H601,[1]Film_Workers!$B$2:$BD$55,23,FALSE),D601=11,VLOOKUP(H601,[1]Film_Workers!$B$2:$BD$55,24,FALSE),D601=12,VLOOKUP(H601,[1]Film_Workers!$B$2:$BD$55,25,FALSE)),C601=2016,_xlfn.IFS(D601=1,VLOOKUP(H601,[1]Film_Workers!$B$2:$BD$55,26,FALSE),D601=2,VLOOKUP(H601,[1]Film_Workers!$B$2:$BD$55,27,FALSE),D601=3,VLOOKUP(H601,[1]Film_Workers!$B$2:$BD$55,28,FALSE),D601=4,VLOOKUP(H601,[1]Film_Workers!$B$2:$BD$55,29,FALSE),D601=5,VLOOKUP(H601,[1]Film_Workers!$B$2:$BD$55,30,FALSE),D601=6,VLOOKUP(H601,[1]Film_Workers!$B$2:$BD$55,31,FALSE),D601=7,VLOOKUP(H601,[1]Film_Workers!$B$2:$BD$55,32,FALSE),D601=8,VLOOKUP(H601,[1]Film_Workers!$B$2:$BD$55,33,FALSE),D601=9,VLOOKUP(H601,[1]Film_Workers!$B$2:$BD$55,34,FALSE),D601=10,VLOOKUP(H601,[1]Film_Workers!$B$2:$BD$55,35,FALSE),D601=11,VLOOKUP(H601,[1]Film_Workers!$B$2:$BD$55,36,FALSE),D601=12,VLOOKUP(H601,[1]Film_Workers!$B$2:$BD$55,37,FALSE)),C601=2017,_xlfn.IFS(D601=1,VLOOKUP(H601,[1]Film_Workers!$B$2:$BD$55,38,FALSE),D601=2,VLOOKUP(H601,[1]Film_Workers!$B$2:$BD$55,39,FALSE),D601=3,VLOOKUP(H601,[1]Film_Workers!$B$2:$BD$55,40,FALSE),D601=4,VLOOKUP(H601,[1]Film_Workers!$B$2:$BD$55,41,FALSE),D601=5,VLOOKUP(H601,[1]Film_Workers!$B$2:$BD$55,42,FALSE),D601=6,VLOOKUP(H601,[1]Film_Workers!$B$2:$BD$55,43,FALSE),D601=7,VLOOKUP(H601,[1]Film_Workers!$B$2:$BD$55,43,FALSE),D601=8,VLOOKUP(H601,[1]Film_Workers!$B$2:$BD$55,44,FALSE),D601=9,VLOOKUP(H601,[1]Film_Workers!$B$2:$BD$55,45,FALSE),D601=10,VLOOKUP(H601,[1]Film_Workers!$B$2:$BD$55,46,FALSE),D601=11,VLOOKUP(H601,[1]Film_Workers!$B$2:$BD$55,47,FALSE),D601=12,VLOOKUP(H601,[1]Film_Workers!$B$2:$BD$55,48)),C601=2018,_xlfn.IFS(D601=1,VLOOKUP(H601,[1]Film_Workers!$B$2:$BD$55,49,FALSE),D601=2,VLOOKUP(H601,[1]Film_Workers!$B$2:$BD$55,50,FALSE),D601=3,VLOOKUP(H601,[1]Film_Workers!$B$2:$BD$55,51,FALSE),D601=4,VLOOKUP(H601,[1]Film_Workers!$B$2:$BD$55,52,FALSE),D601=5,VLOOKUP(H601,[1]Film_Workers!$B$2:$BD$55,53,FALSE),D601=6,VLOOKUP(H601,[1]Film_Workers!$B$2:$BD$55,54)))</f>
        <v>0</v>
      </c>
      <c r="W601">
        <f>_xlfn.IFS(C601=2014,_xlfn.IFS(D601=1,VLOOKUP(H601,[1]Priv_Workers!$B$2:$BD$55,2,FALSE),D601=2,VLOOKUP(H601,[1]Priv_Workers!$B$2:$BD$55,3,FALSE),D601=3,VLOOKUP(H601,[1]Priv_Workers!$B$2:$BD$55,4,FALSE),D601=4,VLOOKUP(H601,[1]Priv_Workers!$B$2:$BD$55,5,FALSE),D601=5,VLOOKUP(H601,[1]Priv_Workers!$B$2:$BD$55,6,FALSE),D601=6,VLOOKUP(H601,[1]Priv_Workers!$B$2:$BD$55,7,FALSE),D601=7,VLOOKUP(H601,[1]Priv_Workers!$B$2:$BD$55,8,FALSE),D601=8,VLOOKUP(H601,[1]Priv_Workers!$B$2:$BD$55,9,FALSE),D601=9,VLOOKUP(H601,[1]Priv_Workers!$B$2:$BD$55,10,FALSE),D601=10,VLOOKUP(H601,[1]Priv_Workers!$B$2:$BD$55,11,FALSE),D601=11,VLOOKUP(H601,[1]Priv_Workers!$B$2:$BD$55,12,FALSE),D601=12,VLOOKUP(H601,[1]Priv_Workers!$B$2:$BD$55,13,FALSE)),C601=2015,_xlfn.IFS(D601=1,VLOOKUP(H601,[1]Priv_Workers!$B$2:$BD$55,14,FALSE),D601=2,VLOOKUP(H601,[1]Priv_Workers!$B$2:$BD$55,15,FALSE),D601=3,VLOOKUP(H601,[1]Priv_Workers!$B$2:$BD$55,16,FALSE),D601=4,VLOOKUP(H601,[1]Priv_Workers!$B$2:$BD$55,17,FALSE),D601=5,VLOOKUP(H601,[1]Priv_Workers!$B$2:$BD$55,18,FALSE),D601=6,VLOOKUP(H601,[1]Priv_Workers!$B$2:$BD$55,19,FALSE),D601=7,VLOOKUP(H601,[1]Priv_Workers!$B$2:$BD$55,20,FALSE),D601=8,VLOOKUP(H601,[1]Priv_Workers!$B$2:$BD$55,21,FALSE),D601=9,VLOOKUP(H601,[1]Priv_Workers!$B$2:$BD$55,22,FALSE),D601=10,VLOOKUP(H601,[1]Priv_Workers!$B$2:$BD$55,23,FALSE),D601=11,VLOOKUP(H601,[1]Priv_Workers!$B$2:$BD$55,24,FALSE),D601=12,VLOOKUP(H601,[1]Priv_Workers!$B$2:$BD$55,25,FALSE)),C601=2016,_xlfn.IFS(D601=1,VLOOKUP(H601,[1]Priv_Workers!$B$2:$BD$55,26,FALSE),D601=2,VLOOKUP(H601,[1]Priv_Workers!$B$2:$BD$55,27,FALSE),D601=3,VLOOKUP(H601,[1]Priv_Workers!$B$2:$BD$55,28,FALSE),D601=4,VLOOKUP(H601,[1]Priv_Workers!$B$2:$BD$55,29,FALSE),D601=5,VLOOKUP(H601,[1]Priv_Workers!$B$2:$BD$55,30,FALSE),D601=6,VLOOKUP(H601,[1]Priv_Workers!$B$2:$BD$55,31,FALSE),D601=7,VLOOKUP(H601,[1]Priv_Workers!$B$2:$BD$55,32,FALSE),D601=8,VLOOKUP(H601,[1]Priv_Workers!$B$2:$BD$55,33,FALSE),D601=9,VLOOKUP(H601,[1]Priv_Workers!$B$2:$BD$55,34,FALSE),D601=10,VLOOKUP(H601,[1]Priv_Workers!$B$2:$BD$55,35,FALSE),D601=11,VLOOKUP(H601,[1]Priv_Workers!$B$2:$BD$55,36,FALSE),D601=12,VLOOKUP(H601,[1]Priv_Workers!$B$2:$BD$55,37,FALSE)),C601=2017,_xlfn.IFS(D601=1,VLOOKUP(H601,[1]Priv_Workers!$B$2:$BD$55,38,FALSE),D601=2,VLOOKUP(H601,[1]Priv_Workers!$B$2:$BD$55,39,FALSE),D601=3,VLOOKUP(H601,[1]Priv_Workers!$B$2:$BD$55,40,FALSE),D601=4,VLOOKUP(H601,[1]Priv_Workers!$B$2:$BD$55,41,FALSE),D601=5,VLOOKUP(H601,[1]Priv_Workers!$B$2:$BD$55,42,FALSE),D601=6,VLOOKUP(H601,[1]Priv_Workers!$B$2:$BD$55,43,FALSE),D601=7,VLOOKUP(H601,[1]Priv_Workers!$B$2:$BD$55,43,FALSE),D601=8,VLOOKUP(H601,[1]Priv_Workers!$B$2:$BD$55,44,FALSE),D601=9,VLOOKUP(H601,[1]Priv_Workers!$B$2:$BD$55,45,FALSE),D601=10,VLOOKUP(H601,[1]Priv_Workers!$B$2:$BD$55,46,FALSE),D601=11,VLOOKUP(H601,[1]Priv_Workers!$B$2:$BD$55,47,FALSE),D601=12,VLOOKUP(H601,[1]Priv_Workers!$B$2:$BD$55,48)),C601=2018,_xlfn.IFS(D601=1,VLOOKUP(H601,[1]Priv_Workers!$B$2:$BD$55,49,FALSE),D601=2,VLOOKUP(H601,[1]Priv_Workers!$B$2:$BD$55,50,FALSE),D601=3,VLOOKUP(H601,[1]Priv_Workers!$B$2:$BD$55,51,FALSE),D601=4,VLOOKUP(H601,[1]Priv_Workers!$B$2:$BD$55,52,FALSE),D601=5,VLOOKUP(H601,[1]Priv_Workers!$B$2:$BD$55,53,FALSE),D601=6,VLOOKUP(H601,[1]Priv_Workers!$B$2:$BD$55,54)))</f>
        <v>0</v>
      </c>
      <c r="X601" s="3" t="e">
        <f t="shared" si="75"/>
        <v>#DIV/0!</v>
      </c>
      <c r="Y601" s="2">
        <f>_xlfn.IFS(C601=2014, _xlfn.IFS(E601=1, VLOOKUP(H601, [1]Wage_Info!$B$2:$AH$55, 2, FALSE), E601=2, VLOOKUP(H601, [1]Wage_Info!$B$2:$AH$55, 3, FALSE), E601=3, VLOOKUP(H601, [1]Wage_Info!$B$2:$AH$55, 4, FALSE), E601=4, VLOOKUP(H601, [1]Wage_Info!$B$2:$AH$55, 5, FALSE)), C601=2015, _xlfn.IFS(E601=1, VLOOKUP(H601, [1]Wage_Info!$B$2:$AH$55, 6, FALSE), E601=2, VLOOKUP(H601, [1]Wage_Info!$B$2:$AH$55, 7, FALSE), E601=3, VLOOKUP(H601, [1]Wage_Info!$B$2:$AH$55, 8, FALSE), E601=4, VLOOKUP(H601, [1]Wage_Info!$B$2:$AH$55, 9, FALSE)), C601=2016, _xlfn.IFS(E601=1, VLOOKUP(H601, [1]Wage_Info!$B$2:$AH$55, 10, FALSE), E601=2, VLOOKUP(H601, [1]Wage_Info!$B$2:$AH$55, 11, FALSE), E601=3, VLOOKUP(H601, [1]Wage_Info!$B$2:$AH$55, 12, FALSE), E601=4, VLOOKUP(H601, [1]Wage_Info!$B$2:$AH$55, 13, FALSE)), C601=2017, _xlfn.IFS(E601=1, VLOOKUP(H601, [1]Wage_Info!$B$2:$AH$55, 14, FALSE), E601=2, VLOOKUP(H601, [1]Wage_Info!$B$2:$AH$55, 15, FALSE), E601=3, VLOOKUP(H601, [1]Wage_Info!$B$2:$AH$55, 16, FALSE), E601=4, VLOOKUP(H601, [1]Wage_Info!$B$2:$AH$55, 17, FALSE)), C601 = 2018, _xlfn.IFS(E601=1, VLOOKUP(H601, [1]Wage_Info!$B$2:$AH$55, 18, FALSE), E601=3, VLOOKUP(H601, [1]Wage_Info!$B$2:$AH$55, 19, FALSE)))</f>
        <v>0</v>
      </c>
      <c r="Z601" s="2">
        <f>_xlfn.IFS(C601=2014, _xlfn.IFS(E601=1, VLOOKUP(H601, [1]Wage_Info!$B$2:$AL$55, 20, FALSE), E601=2, VLOOKUP(H601, [1]Wage_Info!$B$2:$AL$55, 21, FALSE), E601=3, VLOOKUP(H601, [1]Wage_Info!$B$2:$AL$55, 22, FALSE), E601=4, VLOOKUP(H601, [1]Wage_Info!$B$2:$AL$55, 23, FALSE)), C601=2015, _xlfn.IFS(E601=1, VLOOKUP(H601, [1]Wage_Info!$B$2:$AL$55, 24, FALSE), E601=2, VLOOKUP(H601, [1]Wage_Info!$B$2:$AL$55, 25, FALSE), E601=3, VLOOKUP(H601, [1]Wage_Info!$B$2:$AL$55, 26, FALSE), E601=4, VLOOKUP(H601, [1]Wage_Info!$B$2:$AL$55, 27, FALSE)), C601=2016, _xlfn.IFS(E601=1, VLOOKUP(H601, [1]Wage_Info!$B$2:$AL$55, 28, FALSE), E601=2, VLOOKUP(H601, [1]Wage_Info!$B$2:$AL$55, 29, FALSE), E601=3, VLOOKUP(H601, [1]Wage_Info!$B$2:$AL$55, 30, FALSE), E601=4, VLOOKUP(H601, [1]Wage_Info!$B$2:$AL$55, 31, FALSE)), C601=2017, _xlfn.IFS(E601=1, VLOOKUP(H601, [1]Wage_Info!$B$2:$AL$55, 32, FALSE), E601=2, VLOOKUP(H601, [1]Wage_Info!$B$2:$AL$55, 33, FALSE), E601=3, VLOOKUP(H601, [1]Wage_Info!$B$2:$AL$55, 34, FALSE), E601=4, VLOOKUP(H601, [1]Wage_Info!$B$2:$AL$55, 35, FALSE)), C601 = 2018, _xlfn.IFS(E601=1, VLOOKUP(H601, [1]Wage_Info!$B$2:$AL$55, 36, FALSE), E601=2, VLOOKUP(H601, [1]Wage_Info!$B$2:$AL$55, 37, FALSE)))</f>
        <v>0</v>
      </c>
      <c r="AA601" s="4" t="e">
        <f t="shared" si="76"/>
        <v>#DIV/0!</v>
      </c>
      <c r="AB601">
        <f>[1]Key!C600</f>
        <v>1</v>
      </c>
      <c r="AC601">
        <f t="shared" si="77"/>
        <v>0</v>
      </c>
      <c r="AD601">
        <f t="shared" si="78"/>
        <v>0</v>
      </c>
      <c r="AE601">
        <f t="shared" si="79"/>
        <v>0</v>
      </c>
      <c r="AF601">
        <f>[1]Key!D601</f>
        <v>0</v>
      </c>
    </row>
    <row r="602" spans="1:32" x14ac:dyDescent="0.3">
      <c r="A602">
        <v>601</v>
      </c>
      <c r="B602">
        <v>145</v>
      </c>
      <c r="C602">
        <v>2017</v>
      </c>
      <c r="D602">
        <v>6</v>
      </c>
      <c r="E602">
        <f t="shared" si="72"/>
        <v>2</v>
      </c>
      <c r="F602">
        <v>2018</v>
      </c>
      <c r="G602" t="s">
        <v>40</v>
      </c>
      <c r="H602" s="1">
        <f>VALUE(IF(G602="foreign",53,SUBSTITUTE(G602,G602,VLOOKUP(G602,[1]Key!$G$2:$H$55,2,))))</f>
        <v>5</v>
      </c>
      <c r="I602" t="s">
        <v>40</v>
      </c>
      <c r="J602">
        <f>VALUE(_xlfn.IFS(I602="foreign",53,I602="fictional",54, I602="unspecified", 55, NOT(OR(I602="foreign",I602="fictional")),SUBSTITUTE(I602,I602,VLOOKUP(I602,[1]Key!$G$2:$H$55,2,))))</f>
        <v>5</v>
      </c>
      <c r="K602">
        <f t="shared" si="73"/>
        <v>1</v>
      </c>
      <c r="L602">
        <f>VLOOKUP(H602, [1]Key!$H$2:$K$54, 2)</f>
        <v>3</v>
      </c>
      <c r="M602">
        <f>VLOOKUP(J602, [1]Key!$H$2:$K$54, 2)</f>
        <v>3</v>
      </c>
      <c r="N602">
        <f>VLOOKUP("*"&amp;G602&amp;"*",[1]Key!$N$2:$O$6,2,FALSE)</f>
        <v>4</v>
      </c>
      <c r="O602">
        <f>VLOOKUP("*"&amp;G602&amp;"*",[1]Key!$R$2:$S$11,2,FALSE)</f>
        <v>6</v>
      </c>
      <c r="P602">
        <v>1050</v>
      </c>
      <c r="Q602" s="2">
        <v>3200000</v>
      </c>
      <c r="R602" t="s">
        <v>121</v>
      </c>
      <c r="S602">
        <f>VLOOKUP(R602, [1]Key!$U$2:$V$37, 2, FALSE)</f>
        <v>24</v>
      </c>
      <c r="T602">
        <f t="shared" si="74"/>
        <v>1</v>
      </c>
      <c r="U602">
        <f>_xlfn.IFS(C602=2018, VLOOKUP(H602, '[1]State Pop'!$B$2:$G$55,6),C602=2017, VLOOKUP(H602, '[1]State Pop'!$B$2:$F$55,5),C602=2016, VLOOKUP(H602, '[1]State Pop'!$B$2:$F$55,4), C602=2015, VLOOKUP(H602, '[1]State Pop'!$B$2:$F$55,3), C602=2014, VLOOKUP(H602, '[1]State Pop'!$B$2:$F$55,2))</f>
        <v>39536653</v>
      </c>
      <c r="V602">
        <f>_xlfn.IFS(C602=2014,_xlfn.IFS(D602=1,VLOOKUP(H602,[1]Film_Workers!$B$2:$BD$55,2,FALSE),D602=2,VLOOKUP(H602,[1]Film_Workers!$B$2:$BD$55,3,FALSE),D602=3,VLOOKUP(H602,[1]Film_Workers!$B$2:$BD$55,4,FALSE),D602=4,VLOOKUP(H602,[1]Film_Workers!$B$2:$BD$55,5,FALSE),D602=5,VLOOKUP(H602,[1]Film_Workers!$B$2:$BD$55,6,FALSE),D602=6,VLOOKUP(H602,[1]Film_Workers!$B$2:$BD$55,7,FALSE),D602=7,VLOOKUP(H602,[1]Film_Workers!$B$2:$BD$55,8,FALSE),D602=8,VLOOKUP(H602,[1]Film_Workers!$B$2:$BD$55,9,FALSE),D602=9,VLOOKUP(H602,[1]Film_Workers!$B$2:$BD$55,10,FALSE),D602=10,VLOOKUP(H602,[1]Film_Workers!$B$2:$BD$55,11,FALSE),D602=11,VLOOKUP(H602,[1]Film_Workers!$B$2:$BD$55,12,FALSE),D602=12,VLOOKUP(H602,[1]Film_Workers!$B$2:$BD$55,13,FALSE)),C602=2015,_xlfn.IFS(D602=1,VLOOKUP(H602,[1]Film_Workers!$B$2:$BD$55,14,FALSE),D602=2,VLOOKUP(H602,[1]Film_Workers!$B$2:$BD$55,15,FALSE),D602=3,VLOOKUP(H602,[1]Film_Workers!$B$2:$BD$55,16,FALSE),D602=4,VLOOKUP(H602,[1]Film_Workers!$B$2:$BD$55,17,FALSE),D602=5,VLOOKUP(H602,[1]Film_Workers!$B$2:$BD$55,18,FALSE),D602=6,VLOOKUP(H602,[1]Film_Workers!$B$2:$BD$55,19,FALSE),D602=7,VLOOKUP(H602,[1]Film_Workers!$B$2:$BD$55,20,FALSE),D602=8,VLOOKUP(H602,[1]Film_Workers!$B$2:$BD$55,21,FALSE),D602=9,VLOOKUP(H602,[1]Film_Workers!$B$2:$BD$55,22,FALSE),D602=10,VLOOKUP(H602,[1]Film_Workers!$B$2:$BD$55,23,FALSE),D602=11,VLOOKUP(H602,[1]Film_Workers!$B$2:$BD$55,24,FALSE),D602=12,VLOOKUP(H602,[1]Film_Workers!$B$2:$BD$55,25,FALSE)),C602=2016,_xlfn.IFS(D602=1,VLOOKUP(H602,[1]Film_Workers!$B$2:$BD$55,26,FALSE),D602=2,VLOOKUP(H602,[1]Film_Workers!$B$2:$BD$55,27,FALSE),D602=3,VLOOKUP(H602,[1]Film_Workers!$B$2:$BD$55,28,FALSE),D602=4,VLOOKUP(H602,[1]Film_Workers!$B$2:$BD$55,29,FALSE),D602=5,VLOOKUP(H602,[1]Film_Workers!$B$2:$BD$55,30,FALSE),D602=6,VLOOKUP(H602,[1]Film_Workers!$B$2:$BD$55,31,FALSE),D602=7,VLOOKUP(H602,[1]Film_Workers!$B$2:$BD$55,32,FALSE),D602=8,VLOOKUP(H602,[1]Film_Workers!$B$2:$BD$55,33,FALSE),D602=9,VLOOKUP(H602,[1]Film_Workers!$B$2:$BD$55,34,FALSE),D602=10,VLOOKUP(H602,[1]Film_Workers!$B$2:$BD$55,35,FALSE),D602=11,VLOOKUP(H602,[1]Film_Workers!$B$2:$BD$55,36,FALSE),D602=12,VLOOKUP(H602,[1]Film_Workers!$B$2:$BD$55,37,FALSE)),C602=2017,_xlfn.IFS(D602=1,VLOOKUP(H602,[1]Film_Workers!$B$2:$BD$55,38,FALSE),D602=2,VLOOKUP(H602,[1]Film_Workers!$B$2:$BD$55,39,FALSE),D602=3,VLOOKUP(H602,[1]Film_Workers!$B$2:$BD$55,40,FALSE),D602=4,VLOOKUP(H602,[1]Film_Workers!$B$2:$BD$55,41,FALSE),D602=5,VLOOKUP(H602,[1]Film_Workers!$B$2:$BD$55,42,FALSE),D602=6,VLOOKUP(H602,[1]Film_Workers!$B$2:$BD$55,43,FALSE),D602=7,VLOOKUP(H602,[1]Film_Workers!$B$2:$BD$55,43,FALSE),D602=8,VLOOKUP(H602,[1]Film_Workers!$B$2:$BD$55,44,FALSE),D602=9,VLOOKUP(H602,[1]Film_Workers!$B$2:$BD$55,45,FALSE),D602=10,VLOOKUP(H602,[1]Film_Workers!$B$2:$BD$55,46,FALSE),D602=11,VLOOKUP(H602,[1]Film_Workers!$B$2:$BD$55,47,FALSE),D602=12,VLOOKUP(H602,[1]Film_Workers!$B$2:$BD$55,48)),C602=2018,_xlfn.IFS(D602=1,VLOOKUP(H602,[1]Film_Workers!$B$2:$BD$55,49,FALSE),D602=2,VLOOKUP(H602,[1]Film_Workers!$B$2:$BD$55,50,FALSE),D602=3,VLOOKUP(H602,[1]Film_Workers!$B$2:$BD$55,51,FALSE),D602=4,VLOOKUP(H602,[1]Film_Workers!$B$2:$BD$55,52,FALSE),D602=5,VLOOKUP(H602,[1]Film_Workers!$B$2:$BD$55,53,FALSE),D602=6,VLOOKUP(H602,[1]Film_Workers!$B$2:$BD$55,54)))</f>
        <v>98415</v>
      </c>
      <c r="W602">
        <f>_xlfn.IFS(C602=2014,_xlfn.IFS(D602=1,VLOOKUP(H602,[1]Priv_Workers!$B$2:$BD$55,2,FALSE),D602=2,VLOOKUP(H602,[1]Priv_Workers!$B$2:$BD$55,3,FALSE),D602=3,VLOOKUP(H602,[1]Priv_Workers!$B$2:$BD$55,4,FALSE),D602=4,VLOOKUP(H602,[1]Priv_Workers!$B$2:$BD$55,5,FALSE),D602=5,VLOOKUP(H602,[1]Priv_Workers!$B$2:$BD$55,6,FALSE),D602=6,VLOOKUP(H602,[1]Priv_Workers!$B$2:$BD$55,7,FALSE),D602=7,VLOOKUP(H602,[1]Priv_Workers!$B$2:$BD$55,8,FALSE),D602=8,VLOOKUP(H602,[1]Priv_Workers!$B$2:$BD$55,9,FALSE),D602=9,VLOOKUP(H602,[1]Priv_Workers!$B$2:$BD$55,10,FALSE),D602=10,VLOOKUP(H602,[1]Priv_Workers!$B$2:$BD$55,11,FALSE),D602=11,VLOOKUP(H602,[1]Priv_Workers!$B$2:$BD$55,12,FALSE),D602=12,VLOOKUP(H602,[1]Priv_Workers!$B$2:$BD$55,13,FALSE)),C602=2015,_xlfn.IFS(D602=1,VLOOKUP(H602,[1]Priv_Workers!$B$2:$BD$55,14,FALSE),D602=2,VLOOKUP(H602,[1]Priv_Workers!$B$2:$BD$55,15,FALSE),D602=3,VLOOKUP(H602,[1]Priv_Workers!$B$2:$BD$55,16,FALSE),D602=4,VLOOKUP(H602,[1]Priv_Workers!$B$2:$BD$55,17,FALSE),D602=5,VLOOKUP(H602,[1]Priv_Workers!$B$2:$BD$55,18,FALSE),D602=6,VLOOKUP(H602,[1]Priv_Workers!$B$2:$BD$55,19,FALSE),D602=7,VLOOKUP(H602,[1]Priv_Workers!$B$2:$BD$55,20,FALSE),D602=8,VLOOKUP(H602,[1]Priv_Workers!$B$2:$BD$55,21,FALSE),D602=9,VLOOKUP(H602,[1]Priv_Workers!$B$2:$BD$55,22,FALSE),D602=10,VLOOKUP(H602,[1]Priv_Workers!$B$2:$BD$55,23,FALSE),D602=11,VLOOKUP(H602,[1]Priv_Workers!$B$2:$BD$55,24,FALSE),D602=12,VLOOKUP(H602,[1]Priv_Workers!$B$2:$BD$55,25,FALSE)),C602=2016,_xlfn.IFS(D602=1,VLOOKUP(H602,[1]Priv_Workers!$B$2:$BD$55,26,FALSE),D602=2,VLOOKUP(H602,[1]Priv_Workers!$B$2:$BD$55,27,FALSE),D602=3,VLOOKUP(H602,[1]Priv_Workers!$B$2:$BD$55,28,FALSE),D602=4,VLOOKUP(H602,[1]Priv_Workers!$B$2:$BD$55,29,FALSE),D602=5,VLOOKUP(H602,[1]Priv_Workers!$B$2:$BD$55,30,FALSE),D602=6,VLOOKUP(H602,[1]Priv_Workers!$B$2:$BD$55,31,FALSE),D602=7,VLOOKUP(H602,[1]Priv_Workers!$B$2:$BD$55,32,FALSE),D602=8,VLOOKUP(H602,[1]Priv_Workers!$B$2:$BD$55,33,FALSE),D602=9,VLOOKUP(H602,[1]Priv_Workers!$B$2:$BD$55,34,FALSE),D602=10,VLOOKUP(H602,[1]Priv_Workers!$B$2:$BD$55,35,FALSE),D602=11,VLOOKUP(H602,[1]Priv_Workers!$B$2:$BD$55,36,FALSE),D602=12,VLOOKUP(H602,[1]Priv_Workers!$B$2:$BD$55,37,FALSE)),C602=2017,_xlfn.IFS(D602=1,VLOOKUP(H602,[1]Priv_Workers!$B$2:$BD$55,38,FALSE),D602=2,VLOOKUP(H602,[1]Priv_Workers!$B$2:$BD$55,39,FALSE),D602=3,VLOOKUP(H602,[1]Priv_Workers!$B$2:$BD$55,40,FALSE),D602=4,VLOOKUP(H602,[1]Priv_Workers!$B$2:$BD$55,41,FALSE),D602=5,VLOOKUP(H602,[1]Priv_Workers!$B$2:$BD$55,42,FALSE),D602=6,VLOOKUP(H602,[1]Priv_Workers!$B$2:$BD$55,43,FALSE),D602=7,VLOOKUP(H602,[1]Priv_Workers!$B$2:$BD$55,43,FALSE),D602=8,VLOOKUP(H602,[1]Priv_Workers!$B$2:$BD$55,44,FALSE),D602=9,VLOOKUP(H602,[1]Priv_Workers!$B$2:$BD$55,45,FALSE),D602=10,VLOOKUP(H602,[1]Priv_Workers!$B$2:$BD$55,46,FALSE),D602=11,VLOOKUP(H602,[1]Priv_Workers!$B$2:$BD$55,47,FALSE),D602=12,VLOOKUP(H602,[1]Priv_Workers!$B$2:$BD$55,48)),C602=2018,_xlfn.IFS(D602=1,VLOOKUP(H602,[1]Priv_Workers!$B$2:$BD$55,49,FALSE),D602=2,VLOOKUP(H602,[1]Priv_Workers!$B$2:$BD$55,50,FALSE),D602=3,VLOOKUP(H602,[1]Priv_Workers!$B$2:$BD$55,51,FALSE),D602=4,VLOOKUP(H602,[1]Priv_Workers!$B$2:$BD$55,52,FALSE),D602=5,VLOOKUP(H602,[1]Priv_Workers!$B$2:$BD$55,53,FALSE),D602=6,VLOOKUP(H602,[1]Priv_Workers!$B$2:$BD$55,54)))</f>
        <v>14632884</v>
      </c>
      <c r="X602" s="3">
        <f t="shared" si="75"/>
        <v>6.7256051507002994E-3</v>
      </c>
      <c r="Y602" s="2">
        <f>_xlfn.IFS(C602=2014, _xlfn.IFS(E602=1, VLOOKUP(H602, [1]Wage_Info!$B$2:$AH$55, 2, FALSE), E602=2, VLOOKUP(H602, [1]Wage_Info!$B$2:$AH$55, 3, FALSE), E602=3, VLOOKUP(H602, [1]Wage_Info!$B$2:$AH$55, 4, FALSE), E602=4, VLOOKUP(H602, [1]Wage_Info!$B$2:$AH$55, 5, FALSE)), C602=2015, _xlfn.IFS(E602=1, VLOOKUP(H602, [1]Wage_Info!$B$2:$AH$55, 6, FALSE), E602=2, VLOOKUP(H602, [1]Wage_Info!$B$2:$AH$55, 7, FALSE), E602=3, VLOOKUP(H602, [1]Wage_Info!$B$2:$AH$55, 8, FALSE), E602=4, VLOOKUP(H602, [1]Wage_Info!$B$2:$AH$55, 9, FALSE)), C602=2016, _xlfn.IFS(E602=1, VLOOKUP(H602, [1]Wage_Info!$B$2:$AH$55, 10, FALSE), E602=2, VLOOKUP(H602, [1]Wage_Info!$B$2:$AH$55, 11, FALSE), E602=3, VLOOKUP(H602, [1]Wage_Info!$B$2:$AH$55, 12, FALSE), E602=4, VLOOKUP(H602, [1]Wage_Info!$B$2:$AH$55, 13, FALSE)), C602=2017, _xlfn.IFS(E602=1, VLOOKUP(H602, [1]Wage_Info!$B$2:$AH$55, 14, FALSE), E602=2, VLOOKUP(H602, [1]Wage_Info!$B$2:$AH$55, 15, FALSE), E602=3, VLOOKUP(H602, [1]Wage_Info!$B$2:$AH$55, 16, FALSE), E602=4, VLOOKUP(H602, [1]Wage_Info!$B$2:$AH$55, 17, FALSE)), C602 = 2018, _xlfn.IFS(E602=1, VLOOKUP(H602, [1]Wage_Info!$B$2:$AH$55, 18, FALSE), E602=3, VLOOKUP(H602, [1]Wage_Info!$B$2:$AH$55, 19, FALSE)))</f>
        <v>2898469551</v>
      </c>
      <c r="Z602" s="2">
        <f>_xlfn.IFS(C602=2014, _xlfn.IFS(E602=1, VLOOKUP(H602, [1]Wage_Info!$B$2:$AL$55, 20, FALSE), E602=2, VLOOKUP(H602, [1]Wage_Info!$B$2:$AL$55, 21, FALSE), E602=3, VLOOKUP(H602, [1]Wage_Info!$B$2:$AL$55, 22, FALSE), E602=4, VLOOKUP(H602, [1]Wage_Info!$B$2:$AL$55, 23, FALSE)), C602=2015, _xlfn.IFS(E602=1, VLOOKUP(H602, [1]Wage_Info!$B$2:$AL$55, 24, FALSE), E602=2, VLOOKUP(H602, [1]Wage_Info!$B$2:$AL$55, 25, FALSE), E602=3, VLOOKUP(H602, [1]Wage_Info!$B$2:$AL$55, 26, FALSE), E602=4, VLOOKUP(H602, [1]Wage_Info!$B$2:$AL$55, 27, FALSE)), C602=2016, _xlfn.IFS(E602=1, VLOOKUP(H602, [1]Wage_Info!$B$2:$AL$55, 28, FALSE), E602=2, VLOOKUP(H602, [1]Wage_Info!$B$2:$AL$55, 29, FALSE), E602=3, VLOOKUP(H602, [1]Wage_Info!$B$2:$AL$55, 30, FALSE), E602=4, VLOOKUP(H602, [1]Wage_Info!$B$2:$AL$55, 31, FALSE)), C602=2017, _xlfn.IFS(E602=1, VLOOKUP(H602, [1]Wage_Info!$B$2:$AL$55, 32, FALSE), E602=2, VLOOKUP(H602, [1]Wage_Info!$B$2:$AL$55, 33, FALSE), E602=3, VLOOKUP(H602, [1]Wage_Info!$B$2:$AL$55, 34, FALSE), E602=4, VLOOKUP(H602, [1]Wage_Info!$B$2:$AL$55, 35, FALSE)), C602 = 2018, _xlfn.IFS(E602=1, VLOOKUP(H602, [1]Wage_Info!$B$2:$AL$55, 36, FALSE), E602=2, VLOOKUP(H602, [1]Wage_Info!$B$2:$AL$55, 37, FALSE)))</f>
        <v>226131690818</v>
      </c>
      <c r="AA602" s="4">
        <f t="shared" si="76"/>
        <v>1.2817617647996125E-2</v>
      </c>
      <c r="AB602">
        <f>[1]Key!C601</f>
        <v>1</v>
      </c>
      <c r="AC602">
        <f t="shared" si="77"/>
        <v>1</v>
      </c>
      <c r="AD602">
        <f t="shared" si="78"/>
        <v>0</v>
      </c>
      <c r="AE602">
        <f t="shared" si="79"/>
        <v>1</v>
      </c>
      <c r="AF602">
        <f>[1]Key!D602</f>
        <v>0</v>
      </c>
    </row>
    <row r="603" spans="1:32" x14ac:dyDescent="0.3">
      <c r="A603">
        <v>602</v>
      </c>
      <c r="B603">
        <v>146</v>
      </c>
      <c r="E603" t="e">
        <f t="shared" si="72"/>
        <v>#N/A</v>
      </c>
      <c r="F603">
        <v>2018</v>
      </c>
      <c r="G603" t="s">
        <v>40</v>
      </c>
      <c r="H603" s="1">
        <f>VALUE(IF(G603="foreign",53,SUBSTITUTE(G603,G603,VLOOKUP(G603,[1]Key!$G$2:$H$55,2,))))</f>
        <v>5</v>
      </c>
      <c r="I603" t="s">
        <v>40</v>
      </c>
      <c r="J603">
        <f>VALUE(_xlfn.IFS(I603="foreign",53,I603="fictional",54, I603="unspecified", 55, NOT(OR(I603="foreign",I603="fictional")),SUBSTITUTE(I603,I603,VLOOKUP(I603,[1]Key!$G$2:$H$55,2,))))</f>
        <v>5</v>
      </c>
      <c r="K603">
        <f t="shared" si="73"/>
        <v>1</v>
      </c>
      <c r="L603">
        <f>VLOOKUP(H603, [1]Key!$H$2:$K$54, 2)</f>
        <v>3</v>
      </c>
      <c r="M603">
        <f>VLOOKUP(J603, [1]Key!$H$2:$K$54, 2)</f>
        <v>3</v>
      </c>
      <c r="N603">
        <f>VLOOKUP("*"&amp;G603&amp;"*",[1]Key!$N$2:$O$6,2,FALSE)</f>
        <v>4</v>
      </c>
      <c r="O603">
        <f>VLOOKUP("*"&amp;G603&amp;"*",[1]Key!$R$2:$S$11,2,FALSE)</f>
        <v>6</v>
      </c>
      <c r="P603">
        <v>1046</v>
      </c>
      <c r="Q603" s="2">
        <v>4000000</v>
      </c>
      <c r="R603" t="s">
        <v>49</v>
      </c>
      <c r="S603">
        <f>VLOOKUP(R603, [1]Key!$U$2:$V$37, 2, FALSE)</f>
        <v>7</v>
      </c>
      <c r="T603">
        <f t="shared" si="74"/>
        <v>1</v>
      </c>
      <c r="U603" t="e">
        <f>_xlfn.IFS(C603=2018, VLOOKUP(H603, '[1]State Pop'!$B$2:$G$55,6),C603=2017, VLOOKUP(H603, '[1]State Pop'!$B$2:$F$55,5),C603=2016, VLOOKUP(H603, '[1]State Pop'!$B$2:$F$55,4), C603=2015, VLOOKUP(H603, '[1]State Pop'!$B$2:$F$55,3), C603=2014, VLOOKUP(H603, '[1]State Pop'!$B$2:$F$55,2))</f>
        <v>#N/A</v>
      </c>
      <c r="V603" t="e">
        <f>_xlfn.IFS(C603=2014,_xlfn.IFS(D603=1,VLOOKUP(H603,[1]Film_Workers!$B$2:$BD$55,2,FALSE),D603=2,VLOOKUP(H603,[1]Film_Workers!$B$2:$BD$55,3,FALSE),D603=3,VLOOKUP(H603,[1]Film_Workers!$B$2:$BD$55,4,FALSE),D603=4,VLOOKUP(H603,[1]Film_Workers!$B$2:$BD$55,5,FALSE),D603=5,VLOOKUP(H603,[1]Film_Workers!$B$2:$BD$55,6,FALSE),D603=6,VLOOKUP(H603,[1]Film_Workers!$B$2:$BD$55,7,FALSE),D603=7,VLOOKUP(H603,[1]Film_Workers!$B$2:$BD$55,8,FALSE),D603=8,VLOOKUP(H603,[1]Film_Workers!$B$2:$BD$55,9,FALSE),D603=9,VLOOKUP(H603,[1]Film_Workers!$B$2:$BD$55,10,FALSE),D603=10,VLOOKUP(H603,[1]Film_Workers!$B$2:$BD$55,11,FALSE),D603=11,VLOOKUP(H603,[1]Film_Workers!$B$2:$BD$55,12,FALSE),D603=12,VLOOKUP(H603,[1]Film_Workers!$B$2:$BD$55,13,FALSE)),C603=2015,_xlfn.IFS(D603=1,VLOOKUP(H603,[1]Film_Workers!$B$2:$BD$55,14,FALSE),D603=2,VLOOKUP(H603,[1]Film_Workers!$B$2:$BD$55,15,FALSE),D603=3,VLOOKUP(H603,[1]Film_Workers!$B$2:$BD$55,16,FALSE),D603=4,VLOOKUP(H603,[1]Film_Workers!$B$2:$BD$55,17,FALSE),D603=5,VLOOKUP(H603,[1]Film_Workers!$B$2:$BD$55,18,FALSE),D603=6,VLOOKUP(H603,[1]Film_Workers!$B$2:$BD$55,19,FALSE),D603=7,VLOOKUP(H603,[1]Film_Workers!$B$2:$BD$55,20,FALSE),D603=8,VLOOKUP(H603,[1]Film_Workers!$B$2:$BD$55,21,FALSE),D603=9,VLOOKUP(H603,[1]Film_Workers!$B$2:$BD$55,22,FALSE),D603=10,VLOOKUP(H603,[1]Film_Workers!$B$2:$BD$55,23,FALSE),D603=11,VLOOKUP(H603,[1]Film_Workers!$B$2:$BD$55,24,FALSE),D603=12,VLOOKUP(H603,[1]Film_Workers!$B$2:$BD$55,25,FALSE)),C603=2016,_xlfn.IFS(D603=1,VLOOKUP(H603,[1]Film_Workers!$B$2:$BD$55,26,FALSE),D603=2,VLOOKUP(H603,[1]Film_Workers!$B$2:$BD$55,27,FALSE),D603=3,VLOOKUP(H603,[1]Film_Workers!$B$2:$BD$55,28,FALSE),D603=4,VLOOKUP(H603,[1]Film_Workers!$B$2:$BD$55,29,FALSE),D603=5,VLOOKUP(H603,[1]Film_Workers!$B$2:$BD$55,30,FALSE),D603=6,VLOOKUP(H603,[1]Film_Workers!$B$2:$BD$55,31,FALSE),D603=7,VLOOKUP(H603,[1]Film_Workers!$B$2:$BD$55,32,FALSE),D603=8,VLOOKUP(H603,[1]Film_Workers!$B$2:$BD$55,33,FALSE),D603=9,VLOOKUP(H603,[1]Film_Workers!$B$2:$BD$55,34,FALSE),D603=10,VLOOKUP(H603,[1]Film_Workers!$B$2:$BD$55,35,FALSE),D603=11,VLOOKUP(H603,[1]Film_Workers!$B$2:$BD$55,36,FALSE),D603=12,VLOOKUP(H603,[1]Film_Workers!$B$2:$BD$55,37,FALSE)),C603=2017,_xlfn.IFS(D603=1,VLOOKUP(H603,[1]Film_Workers!$B$2:$BD$55,38,FALSE),D603=2,VLOOKUP(H603,[1]Film_Workers!$B$2:$BD$55,39,FALSE),D603=3,VLOOKUP(H603,[1]Film_Workers!$B$2:$BD$55,40,FALSE),D603=4,VLOOKUP(H603,[1]Film_Workers!$B$2:$BD$55,41,FALSE),D603=5,VLOOKUP(H603,[1]Film_Workers!$B$2:$BD$55,42,FALSE),D603=6,VLOOKUP(H603,[1]Film_Workers!$B$2:$BD$55,43,FALSE),D603=7,VLOOKUP(H603,[1]Film_Workers!$B$2:$BD$55,43,FALSE),D603=8,VLOOKUP(H603,[1]Film_Workers!$B$2:$BD$55,44,FALSE),D603=9,VLOOKUP(H603,[1]Film_Workers!$B$2:$BD$55,45,FALSE),D603=10,VLOOKUP(H603,[1]Film_Workers!$B$2:$BD$55,46,FALSE),D603=11,VLOOKUP(H603,[1]Film_Workers!$B$2:$BD$55,47,FALSE),D603=12,VLOOKUP(H603,[1]Film_Workers!$B$2:$BD$55,48)),C603=2018,_xlfn.IFS(D603=1,VLOOKUP(H603,[1]Film_Workers!$B$2:$BD$55,49,FALSE),D603=2,VLOOKUP(H603,[1]Film_Workers!$B$2:$BD$55,50,FALSE),D603=3,VLOOKUP(H603,[1]Film_Workers!$B$2:$BD$55,51,FALSE),D603=4,VLOOKUP(H603,[1]Film_Workers!$B$2:$BD$55,52,FALSE),D603=5,VLOOKUP(H603,[1]Film_Workers!$B$2:$BD$55,53,FALSE),D603=6,VLOOKUP(H603,[1]Film_Workers!$B$2:$BD$55,54)))</f>
        <v>#N/A</v>
      </c>
      <c r="W603" t="e">
        <f>_xlfn.IFS(C603=2014,_xlfn.IFS(D603=1,VLOOKUP(H603,[1]Priv_Workers!$B$2:$BD$55,2,FALSE),D603=2,VLOOKUP(H603,[1]Priv_Workers!$B$2:$BD$55,3,FALSE),D603=3,VLOOKUP(H603,[1]Priv_Workers!$B$2:$BD$55,4,FALSE),D603=4,VLOOKUP(H603,[1]Priv_Workers!$B$2:$BD$55,5,FALSE),D603=5,VLOOKUP(H603,[1]Priv_Workers!$B$2:$BD$55,6,FALSE),D603=6,VLOOKUP(H603,[1]Priv_Workers!$B$2:$BD$55,7,FALSE),D603=7,VLOOKUP(H603,[1]Priv_Workers!$B$2:$BD$55,8,FALSE),D603=8,VLOOKUP(H603,[1]Priv_Workers!$B$2:$BD$55,9,FALSE),D603=9,VLOOKUP(H603,[1]Priv_Workers!$B$2:$BD$55,10,FALSE),D603=10,VLOOKUP(H603,[1]Priv_Workers!$B$2:$BD$55,11,FALSE),D603=11,VLOOKUP(H603,[1]Priv_Workers!$B$2:$BD$55,12,FALSE),D603=12,VLOOKUP(H603,[1]Priv_Workers!$B$2:$BD$55,13,FALSE)),C603=2015,_xlfn.IFS(D603=1,VLOOKUP(H603,[1]Priv_Workers!$B$2:$BD$55,14,FALSE),D603=2,VLOOKUP(H603,[1]Priv_Workers!$B$2:$BD$55,15,FALSE),D603=3,VLOOKUP(H603,[1]Priv_Workers!$B$2:$BD$55,16,FALSE),D603=4,VLOOKUP(H603,[1]Priv_Workers!$B$2:$BD$55,17,FALSE),D603=5,VLOOKUP(H603,[1]Priv_Workers!$B$2:$BD$55,18,FALSE),D603=6,VLOOKUP(H603,[1]Priv_Workers!$B$2:$BD$55,19,FALSE),D603=7,VLOOKUP(H603,[1]Priv_Workers!$B$2:$BD$55,20,FALSE),D603=8,VLOOKUP(H603,[1]Priv_Workers!$B$2:$BD$55,21,FALSE),D603=9,VLOOKUP(H603,[1]Priv_Workers!$B$2:$BD$55,22,FALSE),D603=10,VLOOKUP(H603,[1]Priv_Workers!$B$2:$BD$55,23,FALSE),D603=11,VLOOKUP(H603,[1]Priv_Workers!$B$2:$BD$55,24,FALSE),D603=12,VLOOKUP(H603,[1]Priv_Workers!$B$2:$BD$55,25,FALSE)),C603=2016,_xlfn.IFS(D603=1,VLOOKUP(H603,[1]Priv_Workers!$B$2:$BD$55,26,FALSE),D603=2,VLOOKUP(H603,[1]Priv_Workers!$B$2:$BD$55,27,FALSE),D603=3,VLOOKUP(H603,[1]Priv_Workers!$B$2:$BD$55,28,FALSE),D603=4,VLOOKUP(H603,[1]Priv_Workers!$B$2:$BD$55,29,FALSE),D603=5,VLOOKUP(H603,[1]Priv_Workers!$B$2:$BD$55,30,FALSE),D603=6,VLOOKUP(H603,[1]Priv_Workers!$B$2:$BD$55,31,FALSE),D603=7,VLOOKUP(H603,[1]Priv_Workers!$B$2:$BD$55,32,FALSE),D603=8,VLOOKUP(H603,[1]Priv_Workers!$B$2:$BD$55,33,FALSE),D603=9,VLOOKUP(H603,[1]Priv_Workers!$B$2:$BD$55,34,FALSE),D603=10,VLOOKUP(H603,[1]Priv_Workers!$B$2:$BD$55,35,FALSE),D603=11,VLOOKUP(H603,[1]Priv_Workers!$B$2:$BD$55,36,FALSE),D603=12,VLOOKUP(H603,[1]Priv_Workers!$B$2:$BD$55,37,FALSE)),C603=2017,_xlfn.IFS(D603=1,VLOOKUP(H603,[1]Priv_Workers!$B$2:$BD$55,38,FALSE),D603=2,VLOOKUP(H603,[1]Priv_Workers!$B$2:$BD$55,39,FALSE),D603=3,VLOOKUP(H603,[1]Priv_Workers!$B$2:$BD$55,40,FALSE),D603=4,VLOOKUP(H603,[1]Priv_Workers!$B$2:$BD$55,41,FALSE),D603=5,VLOOKUP(H603,[1]Priv_Workers!$B$2:$BD$55,42,FALSE),D603=6,VLOOKUP(H603,[1]Priv_Workers!$B$2:$BD$55,43,FALSE),D603=7,VLOOKUP(H603,[1]Priv_Workers!$B$2:$BD$55,43,FALSE),D603=8,VLOOKUP(H603,[1]Priv_Workers!$B$2:$BD$55,44,FALSE),D603=9,VLOOKUP(H603,[1]Priv_Workers!$B$2:$BD$55,45,FALSE),D603=10,VLOOKUP(H603,[1]Priv_Workers!$B$2:$BD$55,46,FALSE),D603=11,VLOOKUP(H603,[1]Priv_Workers!$B$2:$BD$55,47,FALSE),D603=12,VLOOKUP(H603,[1]Priv_Workers!$B$2:$BD$55,48)),C603=2018,_xlfn.IFS(D603=1,VLOOKUP(H603,[1]Priv_Workers!$B$2:$BD$55,49,FALSE),D603=2,VLOOKUP(H603,[1]Priv_Workers!$B$2:$BD$55,50,FALSE),D603=3,VLOOKUP(H603,[1]Priv_Workers!$B$2:$BD$55,51,FALSE),D603=4,VLOOKUP(H603,[1]Priv_Workers!$B$2:$BD$55,52,FALSE),D603=5,VLOOKUP(H603,[1]Priv_Workers!$B$2:$BD$55,53,FALSE),D603=6,VLOOKUP(H603,[1]Priv_Workers!$B$2:$BD$55,54)))</f>
        <v>#N/A</v>
      </c>
      <c r="X603" s="3" t="e">
        <f t="shared" si="75"/>
        <v>#N/A</v>
      </c>
      <c r="Y603" s="2" t="e">
        <f>_xlfn.IFS(C603=2014, _xlfn.IFS(E603=1, VLOOKUP(H603, [1]Wage_Info!$B$2:$AH$55, 2, FALSE), E603=2, VLOOKUP(H603, [1]Wage_Info!$B$2:$AH$55, 3, FALSE), E603=3, VLOOKUP(H603, [1]Wage_Info!$B$2:$AH$55, 4, FALSE), E603=4, VLOOKUP(H603, [1]Wage_Info!$B$2:$AH$55, 5, FALSE)), C603=2015, _xlfn.IFS(E603=1, VLOOKUP(H603, [1]Wage_Info!$B$2:$AH$55, 6, FALSE), E603=2, VLOOKUP(H603, [1]Wage_Info!$B$2:$AH$55, 7, FALSE), E603=3, VLOOKUP(H603, [1]Wage_Info!$B$2:$AH$55, 8, FALSE), E603=4, VLOOKUP(H603, [1]Wage_Info!$B$2:$AH$55, 9, FALSE)), C603=2016, _xlfn.IFS(E603=1, VLOOKUP(H603, [1]Wage_Info!$B$2:$AH$55, 10, FALSE), E603=2, VLOOKUP(H603, [1]Wage_Info!$B$2:$AH$55, 11, FALSE), E603=3, VLOOKUP(H603, [1]Wage_Info!$B$2:$AH$55, 12, FALSE), E603=4, VLOOKUP(H603, [1]Wage_Info!$B$2:$AH$55, 13, FALSE)), C603=2017, _xlfn.IFS(E603=1, VLOOKUP(H603, [1]Wage_Info!$B$2:$AH$55, 14, FALSE), E603=2, VLOOKUP(H603, [1]Wage_Info!$B$2:$AH$55, 15, FALSE), E603=3, VLOOKUP(H603, [1]Wage_Info!$B$2:$AH$55, 16, FALSE), E603=4, VLOOKUP(H603, [1]Wage_Info!$B$2:$AH$55, 17, FALSE)), C603 = 2018, _xlfn.IFS(E603=1, VLOOKUP(H603, [1]Wage_Info!$B$2:$AH$55, 18, FALSE), E603=3, VLOOKUP(H603, [1]Wage_Info!$B$2:$AH$55, 19, FALSE)))</f>
        <v>#N/A</v>
      </c>
      <c r="Z603" s="2" t="e">
        <f>_xlfn.IFS(C603=2014, _xlfn.IFS(E603=1, VLOOKUP(H603, [1]Wage_Info!$B$2:$AL$55, 20, FALSE), E603=2, VLOOKUP(H603, [1]Wage_Info!$B$2:$AL$55, 21, FALSE), E603=3, VLOOKUP(H603, [1]Wage_Info!$B$2:$AL$55, 22, FALSE), E603=4, VLOOKUP(H603, [1]Wage_Info!$B$2:$AL$55, 23, FALSE)), C603=2015, _xlfn.IFS(E603=1, VLOOKUP(H603, [1]Wage_Info!$B$2:$AL$55, 24, FALSE), E603=2, VLOOKUP(H603, [1]Wage_Info!$B$2:$AL$55, 25, FALSE), E603=3, VLOOKUP(H603, [1]Wage_Info!$B$2:$AL$55, 26, FALSE), E603=4, VLOOKUP(H603, [1]Wage_Info!$B$2:$AL$55, 27, FALSE)), C603=2016, _xlfn.IFS(E603=1, VLOOKUP(H603, [1]Wage_Info!$B$2:$AL$55, 28, FALSE), E603=2, VLOOKUP(H603, [1]Wage_Info!$B$2:$AL$55, 29, FALSE), E603=3, VLOOKUP(H603, [1]Wage_Info!$B$2:$AL$55, 30, FALSE), E603=4, VLOOKUP(H603, [1]Wage_Info!$B$2:$AL$55, 31, FALSE)), C603=2017, _xlfn.IFS(E603=1, VLOOKUP(H603, [1]Wage_Info!$B$2:$AL$55, 32, FALSE), E603=2, VLOOKUP(H603, [1]Wage_Info!$B$2:$AL$55, 33, FALSE), E603=3, VLOOKUP(H603, [1]Wage_Info!$B$2:$AL$55, 34, FALSE), E603=4, VLOOKUP(H603, [1]Wage_Info!$B$2:$AL$55, 35, FALSE)), C603 = 2018, _xlfn.IFS(E603=1, VLOOKUP(H603, [1]Wage_Info!$B$2:$AL$55, 36, FALSE), E603=2, VLOOKUP(H603, [1]Wage_Info!$B$2:$AL$55, 37, FALSE)))</f>
        <v>#N/A</v>
      </c>
      <c r="AA603" s="4" t="e">
        <f t="shared" si="76"/>
        <v>#N/A</v>
      </c>
      <c r="AB603">
        <f>[1]Key!C602</f>
        <v>1</v>
      </c>
      <c r="AC603">
        <f t="shared" si="77"/>
        <v>1</v>
      </c>
      <c r="AD603">
        <f t="shared" si="78"/>
        <v>0</v>
      </c>
      <c r="AE603">
        <f t="shared" si="79"/>
        <v>1</v>
      </c>
      <c r="AF603">
        <f>[1]Key!D603</f>
        <v>0</v>
      </c>
    </row>
    <row r="604" spans="1:32" x14ac:dyDescent="0.3">
      <c r="A604">
        <v>603</v>
      </c>
      <c r="B604">
        <v>147</v>
      </c>
      <c r="C604">
        <v>2017</v>
      </c>
      <c r="D604">
        <v>4</v>
      </c>
      <c r="E604">
        <f t="shared" si="72"/>
        <v>2</v>
      </c>
      <c r="F604">
        <v>2018</v>
      </c>
      <c r="G604" t="s">
        <v>71</v>
      </c>
      <c r="H604" s="1">
        <f>VALUE(IF(G604="foreign",53,SUBSTITUTE(G604,G604,VLOOKUP(G604,[1]Key!$G$2:$H$55,2,))))</f>
        <v>36</v>
      </c>
      <c r="I604" t="s">
        <v>40</v>
      </c>
      <c r="J604">
        <f>VALUE(_xlfn.IFS(I604="foreign",53,I604="fictional",54, I604="unspecified", 55, NOT(OR(I604="foreign",I604="fictional")),SUBSTITUTE(I604,I604,VLOOKUP(I604,[1]Key!$G$2:$H$55,2,))))</f>
        <v>5</v>
      </c>
      <c r="K604">
        <f t="shared" si="73"/>
        <v>0</v>
      </c>
      <c r="L604">
        <f>VLOOKUP(H604, [1]Key!$H$2:$K$54, 2)</f>
        <v>3</v>
      </c>
      <c r="M604">
        <f>VLOOKUP(J604, [1]Key!$H$2:$K$54, 2)</f>
        <v>3</v>
      </c>
      <c r="N604">
        <f>VLOOKUP("*"&amp;G604&amp;"*",[1]Key!$N$2:$O$6,2,FALSE)</f>
        <v>1</v>
      </c>
      <c r="O604">
        <f>VLOOKUP("*"&amp;G604&amp;"*",[1]Key!$R$2:$S$11,2,FALSE)</f>
        <v>1</v>
      </c>
      <c r="P604">
        <v>1042</v>
      </c>
      <c r="Q604" s="2"/>
      <c r="R604" t="s">
        <v>66</v>
      </c>
      <c r="S604">
        <f>VLOOKUP(R604, [1]Key!$U$2:$V$37, 2, FALSE)</f>
        <v>4</v>
      </c>
      <c r="T604">
        <f t="shared" si="74"/>
        <v>0</v>
      </c>
      <c r="U604">
        <f>_xlfn.IFS(C604=2018, VLOOKUP(H604, '[1]State Pop'!$B$2:$G$55,6),C604=2017, VLOOKUP(H604, '[1]State Pop'!$B$2:$F$55,5),C604=2016, VLOOKUP(H604, '[1]State Pop'!$B$2:$F$55,4), C604=2015, VLOOKUP(H604, '[1]State Pop'!$B$2:$F$55,3), C604=2014, VLOOKUP(H604, '[1]State Pop'!$B$2:$F$55,2))</f>
        <v>11658609</v>
      </c>
      <c r="V604">
        <f>_xlfn.IFS(C604=2014,_xlfn.IFS(D604=1,VLOOKUP(H604,[1]Film_Workers!$B$2:$BD$55,2,FALSE),D604=2,VLOOKUP(H604,[1]Film_Workers!$B$2:$BD$55,3,FALSE),D604=3,VLOOKUP(H604,[1]Film_Workers!$B$2:$BD$55,4,FALSE),D604=4,VLOOKUP(H604,[1]Film_Workers!$B$2:$BD$55,5,FALSE),D604=5,VLOOKUP(H604,[1]Film_Workers!$B$2:$BD$55,6,FALSE),D604=6,VLOOKUP(H604,[1]Film_Workers!$B$2:$BD$55,7,FALSE),D604=7,VLOOKUP(H604,[1]Film_Workers!$B$2:$BD$55,8,FALSE),D604=8,VLOOKUP(H604,[1]Film_Workers!$B$2:$BD$55,9,FALSE),D604=9,VLOOKUP(H604,[1]Film_Workers!$B$2:$BD$55,10,FALSE),D604=10,VLOOKUP(H604,[1]Film_Workers!$B$2:$BD$55,11,FALSE),D604=11,VLOOKUP(H604,[1]Film_Workers!$B$2:$BD$55,12,FALSE),D604=12,VLOOKUP(H604,[1]Film_Workers!$B$2:$BD$55,13,FALSE)),C604=2015,_xlfn.IFS(D604=1,VLOOKUP(H604,[1]Film_Workers!$B$2:$BD$55,14,FALSE),D604=2,VLOOKUP(H604,[1]Film_Workers!$B$2:$BD$55,15,FALSE),D604=3,VLOOKUP(H604,[1]Film_Workers!$B$2:$BD$55,16,FALSE),D604=4,VLOOKUP(H604,[1]Film_Workers!$B$2:$BD$55,17,FALSE),D604=5,VLOOKUP(H604,[1]Film_Workers!$B$2:$BD$55,18,FALSE),D604=6,VLOOKUP(H604,[1]Film_Workers!$B$2:$BD$55,19,FALSE),D604=7,VLOOKUP(H604,[1]Film_Workers!$B$2:$BD$55,20,FALSE),D604=8,VLOOKUP(H604,[1]Film_Workers!$B$2:$BD$55,21,FALSE),D604=9,VLOOKUP(H604,[1]Film_Workers!$B$2:$BD$55,22,FALSE),D604=10,VLOOKUP(H604,[1]Film_Workers!$B$2:$BD$55,23,FALSE),D604=11,VLOOKUP(H604,[1]Film_Workers!$B$2:$BD$55,24,FALSE),D604=12,VLOOKUP(H604,[1]Film_Workers!$B$2:$BD$55,25,FALSE)),C604=2016,_xlfn.IFS(D604=1,VLOOKUP(H604,[1]Film_Workers!$B$2:$BD$55,26,FALSE),D604=2,VLOOKUP(H604,[1]Film_Workers!$B$2:$BD$55,27,FALSE),D604=3,VLOOKUP(H604,[1]Film_Workers!$B$2:$BD$55,28,FALSE),D604=4,VLOOKUP(H604,[1]Film_Workers!$B$2:$BD$55,29,FALSE),D604=5,VLOOKUP(H604,[1]Film_Workers!$B$2:$BD$55,30,FALSE),D604=6,VLOOKUP(H604,[1]Film_Workers!$B$2:$BD$55,31,FALSE),D604=7,VLOOKUP(H604,[1]Film_Workers!$B$2:$BD$55,32,FALSE),D604=8,VLOOKUP(H604,[1]Film_Workers!$B$2:$BD$55,33,FALSE),D604=9,VLOOKUP(H604,[1]Film_Workers!$B$2:$BD$55,34,FALSE),D604=10,VLOOKUP(H604,[1]Film_Workers!$B$2:$BD$55,35,FALSE),D604=11,VLOOKUP(H604,[1]Film_Workers!$B$2:$BD$55,36,FALSE),D604=12,VLOOKUP(H604,[1]Film_Workers!$B$2:$BD$55,37,FALSE)),C604=2017,_xlfn.IFS(D604=1,VLOOKUP(H604,[1]Film_Workers!$B$2:$BD$55,38,FALSE),D604=2,VLOOKUP(H604,[1]Film_Workers!$B$2:$BD$55,39,FALSE),D604=3,VLOOKUP(H604,[1]Film_Workers!$B$2:$BD$55,40,FALSE),D604=4,VLOOKUP(H604,[1]Film_Workers!$B$2:$BD$55,41,FALSE),D604=5,VLOOKUP(H604,[1]Film_Workers!$B$2:$BD$55,42,FALSE),D604=6,VLOOKUP(H604,[1]Film_Workers!$B$2:$BD$55,43,FALSE),D604=7,VLOOKUP(H604,[1]Film_Workers!$B$2:$BD$55,43,FALSE),D604=8,VLOOKUP(H604,[1]Film_Workers!$B$2:$BD$55,44,FALSE),D604=9,VLOOKUP(H604,[1]Film_Workers!$B$2:$BD$55,45,FALSE),D604=10,VLOOKUP(H604,[1]Film_Workers!$B$2:$BD$55,46,FALSE),D604=11,VLOOKUP(H604,[1]Film_Workers!$B$2:$BD$55,47,FALSE),D604=12,VLOOKUP(H604,[1]Film_Workers!$B$2:$BD$55,48)),C604=2018,_xlfn.IFS(D604=1,VLOOKUP(H604,[1]Film_Workers!$B$2:$BD$55,49,FALSE),D604=2,VLOOKUP(H604,[1]Film_Workers!$B$2:$BD$55,50,FALSE),D604=3,VLOOKUP(H604,[1]Film_Workers!$B$2:$BD$55,51,FALSE),D604=4,VLOOKUP(H604,[1]Film_Workers!$B$2:$BD$55,52,FALSE),D604=5,VLOOKUP(H604,[1]Film_Workers!$B$2:$BD$55,53,FALSE),D604=6,VLOOKUP(H604,[1]Film_Workers!$B$2:$BD$55,54)))</f>
        <v>1788</v>
      </c>
      <c r="W604">
        <f>_xlfn.IFS(C604=2014,_xlfn.IFS(D604=1,VLOOKUP(H604,[1]Priv_Workers!$B$2:$BD$55,2,FALSE),D604=2,VLOOKUP(H604,[1]Priv_Workers!$B$2:$BD$55,3,FALSE),D604=3,VLOOKUP(H604,[1]Priv_Workers!$B$2:$BD$55,4,FALSE),D604=4,VLOOKUP(H604,[1]Priv_Workers!$B$2:$BD$55,5,FALSE),D604=5,VLOOKUP(H604,[1]Priv_Workers!$B$2:$BD$55,6,FALSE),D604=6,VLOOKUP(H604,[1]Priv_Workers!$B$2:$BD$55,7,FALSE),D604=7,VLOOKUP(H604,[1]Priv_Workers!$B$2:$BD$55,8,FALSE),D604=8,VLOOKUP(H604,[1]Priv_Workers!$B$2:$BD$55,9,FALSE),D604=9,VLOOKUP(H604,[1]Priv_Workers!$B$2:$BD$55,10,FALSE),D604=10,VLOOKUP(H604,[1]Priv_Workers!$B$2:$BD$55,11,FALSE),D604=11,VLOOKUP(H604,[1]Priv_Workers!$B$2:$BD$55,12,FALSE),D604=12,VLOOKUP(H604,[1]Priv_Workers!$B$2:$BD$55,13,FALSE)),C604=2015,_xlfn.IFS(D604=1,VLOOKUP(H604,[1]Priv_Workers!$B$2:$BD$55,14,FALSE),D604=2,VLOOKUP(H604,[1]Priv_Workers!$B$2:$BD$55,15,FALSE),D604=3,VLOOKUP(H604,[1]Priv_Workers!$B$2:$BD$55,16,FALSE),D604=4,VLOOKUP(H604,[1]Priv_Workers!$B$2:$BD$55,17,FALSE),D604=5,VLOOKUP(H604,[1]Priv_Workers!$B$2:$BD$55,18,FALSE),D604=6,VLOOKUP(H604,[1]Priv_Workers!$B$2:$BD$55,19,FALSE),D604=7,VLOOKUP(H604,[1]Priv_Workers!$B$2:$BD$55,20,FALSE),D604=8,VLOOKUP(H604,[1]Priv_Workers!$B$2:$BD$55,21,FALSE),D604=9,VLOOKUP(H604,[1]Priv_Workers!$B$2:$BD$55,22,FALSE),D604=10,VLOOKUP(H604,[1]Priv_Workers!$B$2:$BD$55,23,FALSE),D604=11,VLOOKUP(H604,[1]Priv_Workers!$B$2:$BD$55,24,FALSE),D604=12,VLOOKUP(H604,[1]Priv_Workers!$B$2:$BD$55,25,FALSE)),C604=2016,_xlfn.IFS(D604=1,VLOOKUP(H604,[1]Priv_Workers!$B$2:$BD$55,26,FALSE),D604=2,VLOOKUP(H604,[1]Priv_Workers!$B$2:$BD$55,27,FALSE),D604=3,VLOOKUP(H604,[1]Priv_Workers!$B$2:$BD$55,28,FALSE),D604=4,VLOOKUP(H604,[1]Priv_Workers!$B$2:$BD$55,29,FALSE),D604=5,VLOOKUP(H604,[1]Priv_Workers!$B$2:$BD$55,30,FALSE),D604=6,VLOOKUP(H604,[1]Priv_Workers!$B$2:$BD$55,31,FALSE),D604=7,VLOOKUP(H604,[1]Priv_Workers!$B$2:$BD$55,32,FALSE),D604=8,VLOOKUP(H604,[1]Priv_Workers!$B$2:$BD$55,33,FALSE),D604=9,VLOOKUP(H604,[1]Priv_Workers!$B$2:$BD$55,34,FALSE),D604=10,VLOOKUP(H604,[1]Priv_Workers!$B$2:$BD$55,35,FALSE),D604=11,VLOOKUP(H604,[1]Priv_Workers!$B$2:$BD$55,36,FALSE),D604=12,VLOOKUP(H604,[1]Priv_Workers!$B$2:$BD$55,37,FALSE)),C604=2017,_xlfn.IFS(D604=1,VLOOKUP(H604,[1]Priv_Workers!$B$2:$BD$55,38,FALSE),D604=2,VLOOKUP(H604,[1]Priv_Workers!$B$2:$BD$55,39,FALSE),D604=3,VLOOKUP(H604,[1]Priv_Workers!$B$2:$BD$55,40,FALSE),D604=4,VLOOKUP(H604,[1]Priv_Workers!$B$2:$BD$55,41,FALSE),D604=5,VLOOKUP(H604,[1]Priv_Workers!$B$2:$BD$55,42,FALSE),D604=6,VLOOKUP(H604,[1]Priv_Workers!$B$2:$BD$55,43,FALSE),D604=7,VLOOKUP(H604,[1]Priv_Workers!$B$2:$BD$55,43,FALSE),D604=8,VLOOKUP(H604,[1]Priv_Workers!$B$2:$BD$55,44,FALSE),D604=9,VLOOKUP(H604,[1]Priv_Workers!$B$2:$BD$55,45,FALSE),D604=10,VLOOKUP(H604,[1]Priv_Workers!$B$2:$BD$55,46,FALSE),D604=11,VLOOKUP(H604,[1]Priv_Workers!$B$2:$BD$55,47,FALSE),D604=12,VLOOKUP(H604,[1]Priv_Workers!$B$2:$BD$55,48)),C604=2018,_xlfn.IFS(D604=1,VLOOKUP(H604,[1]Priv_Workers!$B$2:$BD$55,49,FALSE),D604=2,VLOOKUP(H604,[1]Priv_Workers!$B$2:$BD$55,50,FALSE),D604=3,VLOOKUP(H604,[1]Priv_Workers!$B$2:$BD$55,51,FALSE),D604=4,VLOOKUP(H604,[1]Priv_Workers!$B$2:$BD$55,52,FALSE),D604=5,VLOOKUP(H604,[1]Priv_Workers!$B$2:$BD$55,53,FALSE),D604=6,VLOOKUP(H604,[1]Priv_Workers!$B$2:$BD$55,54)))</f>
        <v>4619413</v>
      </c>
      <c r="X604" s="3">
        <f t="shared" si="75"/>
        <v>3.8706216569074902E-4</v>
      </c>
      <c r="Y604" s="2">
        <f>_xlfn.IFS(C604=2014, _xlfn.IFS(E604=1, VLOOKUP(H604, [1]Wage_Info!$B$2:$AH$55, 2, FALSE), E604=2, VLOOKUP(H604, [1]Wage_Info!$B$2:$AH$55, 3, FALSE), E604=3, VLOOKUP(H604, [1]Wage_Info!$B$2:$AH$55, 4, FALSE), E604=4, VLOOKUP(H604, [1]Wage_Info!$B$2:$AH$55, 5, FALSE)), C604=2015, _xlfn.IFS(E604=1, VLOOKUP(H604, [1]Wage_Info!$B$2:$AH$55, 6, FALSE), E604=2, VLOOKUP(H604, [1]Wage_Info!$B$2:$AH$55, 7, FALSE), E604=3, VLOOKUP(H604, [1]Wage_Info!$B$2:$AH$55, 8, FALSE), E604=4, VLOOKUP(H604, [1]Wage_Info!$B$2:$AH$55, 9, FALSE)), C604=2016, _xlfn.IFS(E604=1, VLOOKUP(H604, [1]Wage_Info!$B$2:$AH$55, 10, FALSE), E604=2, VLOOKUP(H604, [1]Wage_Info!$B$2:$AH$55, 11, FALSE), E604=3, VLOOKUP(H604, [1]Wage_Info!$B$2:$AH$55, 12, FALSE), E604=4, VLOOKUP(H604, [1]Wage_Info!$B$2:$AH$55, 13, FALSE)), C604=2017, _xlfn.IFS(E604=1, VLOOKUP(H604, [1]Wage_Info!$B$2:$AH$55, 14, FALSE), E604=2, VLOOKUP(H604, [1]Wage_Info!$B$2:$AH$55, 15, FALSE), E604=3, VLOOKUP(H604, [1]Wage_Info!$B$2:$AH$55, 16, FALSE), E604=4, VLOOKUP(H604, [1]Wage_Info!$B$2:$AH$55, 17, FALSE)), C604 = 2018, _xlfn.IFS(E604=1, VLOOKUP(H604, [1]Wage_Info!$B$2:$AH$55, 18, FALSE), E604=3, VLOOKUP(H604, [1]Wage_Info!$B$2:$AH$55, 19, FALSE)))</f>
        <v>16681335</v>
      </c>
      <c r="Z604" s="2">
        <f>_xlfn.IFS(C604=2014, _xlfn.IFS(E604=1, VLOOKUP(H604, [1]Wage_Info!$B$2:$AL$55, 20, FALSE), E604=2, VLOOKUP(H604, [1]Wage_Info!$B$2:$AL$55, 21, FALSE), E604=3, VLOOKUP(H604, [1]Wage_Info!$B$2:$AL$55, 22, FALSE), E604=4, VLOOKUP(H604, [1]Wage_Info!$B$2:$AL$55, 23, FALSE)), C604=2015, _xlfn.IFS(E604=1, VLOOKUP(H604, [1]Wage_Info!$B$2:$AL$55, 24, FALSE), E604=2, VLOOKUP(H604, [1]Wage_Info!$B$2:$AL$55, 25, FALSE), E604=3, VLOOKUP(H604, [1]Wage_Info!$B$2:$AL$55, 26, FALSE), E604=4, VLOOKUP(H604, [1]Wage_Info!$B$2:$AL$55, 27, FALSE)), C604=2016, _xlfn.IFS(E604=1, VLOOKUP(H604, [1]Wage_Info!$B$2:$AL$55, 28, FALSE), E604=2, VLOOKUP(H604, [1]Wage_Info!$B$2:$AL$55, 29, FALSE), E604=3, VLOOKUP(H604, [1]Wage_Info!$B$2:$AL$55, 30, FALSE), E604=4, VLOOKUP(H604, [1]Wage_Info!$B$2:$AL$55, 31, FALSE)), C604=2017, _xlfn.IFS(E604=1, VLOOKUP(H604, [1]Wage_Info!$B$2:$AL$55, 32, FALSE), E604=2, VLOOKUP(H604, [1]Wage_Info!$B$2:$AL$55, 33, FALSE), E604=3, VLOOKUP(H604, [1]Wage_Info!$B$2:$AL$55, 34, FALSE), E604=4, VLOOKUP(H604, [1]Wage_Info!$B$2:$AL$55, 35, FALSE)), C604 = 2018, _xlfn.IFS(E604=1, VLOOKUP(H604, [1]Wage_Info!$B$2:$AL$55, 36, FALSE), E604=2, VLOOKUP(H604, [1]Wage_Info!$B$2:$AL$55, 37, FALSE)))</f>
        <v>54460314310</v>
      </c>
      <c r="AA604" s="4">
        <f t="shared" si="76"/>
        <v>3.0630258402561172E-4</v>
      </c>
      <c r="AB604">
        <f>[1]Key!C603</f>
        <v>1</v>
      </c>
      <c r="AC604">
        <f t="shared" si="77"/>
        <v>0</v>
      </c>
      <c r="AD604">
        <f t="shared" si="78"/>
        <v>0</v>
      </c>
      <c r="AE604">
        <f t="shared" si="79"/>
        <v>0</v>
      </c>
      <c r="AF604">
        <f>[1]Key!D604</f>
        <v>0</v>
      </c>
    </row>
    <row r="605" spans="1:32" x14ac:dyDescent="0.3">
      <c r="A605">
        <v>604</v>
      </c>
      <c r="B605">
        <v>148</v>
      </c>
      <c r="C605">
        <v>2017</v>
      </c>
      <c r="D605">
        <v>10</v>
      </c>
      <c r="E605">
        <f t="shared" si="72"/>
        <v>4</v>
      </c>
      <c r="F605">
        <v>2018</v>
      </c>
      <c r="G605" t="s">
        <v>64</v>
      </c>
      <c r="H605" s="1">
        <f>VALUE(IF(G605="foreign",53,SUBSTITUTE(G605,G605,VLOOKUP(G605,[1]Key!$G$2:$H$55,2,))))</f>
        <v>33</v>
      </c>
      <c r="I605" t="s">
        <v>64</v>
      </c>
      <c r="J605">
        <f>VALUE(_xlfn.IFS(I605="foreign",53,I605="fictional",54, I605="unspecified", 55, NOT(OR(I605="foreign",I605="fictional")),SUBSTITUTE(I605,I605,VLOOKUP(I605,[1]Key!$G$2:$H$55,2,))))</f>
        <v>33</v>
      </c>
      <c r="K605">
        <f t="shared" si="73"/>
        <v>1</v>
      </c>
      <c r="L605">
        <f>VLOOKUP(H605, [1]Key!$H$2:$K$54, 2)</f>
        <v>3</v>
      </c>
      <c r="M605">
        <f>VLOOKUP(J605, [1]Key!$H$2:$K$54, 2)</f>
        <v>3</v>
      </c>
      <c r="N605">
        <f>VLOOKUP("*"&amp;G605&amp;"*",[1]Key!$N$2:$O$6,2,FALSE)</f>
        <v>2</v>
      </c>
      <c r="O605">
        <f>VLOOKUP("*"&amp;G605&amp;"*",[1]Key!$R$2:$S$11,2,FALSE)</f>
        <v>3</v>
      </c>
      <c r="P605">
        <v>1018</v>
      </c>
      <c r="Q605" s="2">
        <v>12000000</v>
      </c>
      <c r="R605" t="s">
        <v>121</v>
      </c>
      <c r="S605">
        <f>VLOOKUP(R605, [1]Key!$U$2:$V$37, 2, FALSE)</f>
        <v>24</v>
      </c>
      <c r="T605">
        <f t="shared" si="74"/>
        <v>1</v>
      </c>
      <c r="U605">
        <f>_xlfn.IFS(C605=2018, VLOOKUP(H605, '[1]State Pop'!$B$2:$G$55,6),C605=2017, VLOOKUP(H605, '[1]State Pop'!$B$2:$F$55,5),C605=2016, VLOOKUP(H605, '[1]State Pop'!$B$2:$F$55,4), C605=2015, VLOOKUP(H605, '[1]State Pop'!$B$2:$F$55,3), C605=2014, VLOOKUP(H605, '[1]State Pop'!$B$2:$F$55,2))</f>
        <v>19849399</v>
      </c>
      <c r="V605">
        <f>_xlfn.IFS(C605=2014,_xlfn.IFS(D605=1,VLOOKUP(H605,[1]Film_Workers!$B$2:$BD$55,2,FALSE),D605=2,VLOOKUP(H605,[1]Film_Workers!$B$2:$BD$55,3,FALSE),D605=3,VLOOKUP(H605,[1]Film_Workers!$B$2:$BD$55,4,FALSE),D605=4,VLOOKUP(H605,[1]Film_Workers!$B$2:$BD$55,5,FALSE),D605=5,VLOOKUP(H605,[1]Film_Workers!$B$2:$BD$55,6,FALSE),D605=6,VLOOKUP(H605,[1]Film_Workers!$B$2:$BD$55,7,FALSE),D605=7,VLOOKUP(H605,[1]Film_Workers!$B$2:$BD$55,8,FALSE),D605=8,VLOOKUP(H605,[1]Film_Workers!$B$2:$BD$55,9,FALSE),D605=9,VLOOKUP(H605,[1]Film_Workers!$B$2:$BD$55,10,FALSE),D605=10,VLOOKUP(H605,[1]Film_Workers!$B$2:$BD$55,11,FALSE),D605=11,VLOOKUP(H605,[1]Film_Workers!$B$2:$BD$55,12,FALSE),D605=12,VLOOKUP(H605,[1]Film_Workers!$B$2:$BD$55,13,FALSE)),C605=2015,_xlfn.IFS(D605=1,VLOOKUP(H605,[1]Film_Workers!$B$2:$BD$55,14,FALSE),D605=2,VLOOKUP(H605,[1]Film_Workers!$B$2:$BD$55,15,FALSE),D605=3,VLOOKUP(H605,[1]Film_Workers!$B$2:$BD$55,16,FALSE),D605=4,VLOOKUP(H605,[1]Film_Workers!$B$2:$BD$55,17,FALSE),D605=5,VLOOKUP(H605,[1]Film_Workers!$B$2:$BD$55,18,FALSE),D605=6,VLOOKUP(H605,[1]Film_Workers!$B$2:$BD$55,19,FALSE),D605=7,VLOOKUP(H605,[1]Film_Workers!$B$2:$BD$55,20,FALSE),D605=8,VLOOKUP(H605,[1]Film_Workers!$B$2:$BD$55,21,FALSE),D605=9,VLOOKUP(H605,[1]Film_Workers!$B$2:$BD$55,22,FALSE),D605=10,VLOOKUP(H605,[1]Film_Workers!$B$2:$BD$55,23,FALSE),D605=11,VLOOKUP(H605,[1]Film_Workers!$B$2:$BD$55,24,FALSE),D605=12,VLOOKUP(H605,[1]Film_Workers!$B$2:$BD$55,25,FALSE)),C605=2016,_xlfn.IFS(D605=1,VLOOKUP(H605,[1]Film_Workers!$B$2:$BD$55,26,FALSE),D605=2,VLOOKUP(H605,[1]Film_Workers!$B$2:$BD$55,27,FALSE),D605=3,VLOOKUP(H605,[1]Film_Workers!$B$2:$BD$55,28,FALSE),D605=4,VLOOKUP(H605,[1]Film_Workers!$B$2:$BD$55,29,FALSE),D605=5,VLOOKUP(H605,[1]Film_Workers!$B$2:$BD$55,30,FALSE),D605=6,VLOOKUP(H605,[1]Film_Workers!$B$2:$BD$55,31,FALSE),D605=7,VLOOKUP(H605,[1]Film_Workers!$B$2:$BD$55,32,FALSE),D605=8,VLOOKUP(H605,[1]Film_Workers!$B$2:$BD$55,33,FALSE),D605=9,VLOOKUP(H605,[1]Film_Workers!$B$2:$BD$55,34,FALSE),D605=10,VLOOKUP(H605,[1]Film_Workers!$B$2:$BD$55,35,FALSE),D605=11,VLOOKUP(H605,[1]Film_Workers!$B$2:$BD$55,36,FALSE),D605=12,VLOOKUP(H605,[1]Film_Workers!$B$2:$BD$55,37,FALSE)),C605=2017,_xlfn.IFS(D605=1,VLOOKUP(H605,[1]Film_Workers!$B$2:$BD$55,38,FALSE),D605=2,VLOOKUP(H605,[1]Film_Workers!$B$2:$BD$55,39,FALSE),D605=3,VLOOKUP(H605,[1]Film_Workers!$B$2:$BD$55,40,FALSE),D605=4,VLOOKUP(H605,[1]Film_Workers!$B$2:$BD$55,41,FALSE),D605=5,VLOOKUP(H605,[1]Film_Workers!$B$2:$BD$55,42,FALSE),D605=6,VLOOKUP(H605,[1]Film_Workers!$B$2:$BD$55,43,FALSE),D605=7,VLOOKUP(H605,[1]Film_Workers!$B$2:$BD$55,43,FALSE),D605=8,VLOOKUP(H605,[1]Film_Workers!$B$2:$BD$55,44,FALSE),D605=9,VLOOKUP(H605,[1]Film_Workers!$B$2:$BD$55,45,FALSE),D605=10,VLOOKUP(H605,[1]Film_Workers!$B$2:$BD$55,46,FALSE),D605=11,VLOOKUP(H605,[1]Film_Workers!$B$2:$BD$55,47,FALSE),D605=12,VLOOKUP(H605,[1]Film_Workers!$B$2:$BD$55,48)),C605=2018,_xlfn.IFS(D605=1,VLOOKUP(H605,[1]Film_Workers!$B$2:$BD$55,49,FALSE),D605=2,VLOOKUP(H605,[1]Film_Workers!$B$2:$BD$55,50,FALSE),D605=3,VLOOKUP(H605,[1]Film_Workers!$B$2:$BD$55,51,FALSE),D605=4,VLOOKUP(H605,[1]Film_Workers!$B$2:$BD$55,52,FALSE),D605=5,VLOOKUP(H605,[1]Film_Workers!$B$2:$BD$55,53,FALSE),D605=6,VLOOKUP(H605,[1]Film_Workers!$B$2:$BD$55,54)))</f>
        <v>50278</v>
      </c>
      <c r="W605">
        <f>_xlfn.IFS(C605=2014,_xlfn.IFS(D605=1,VLOOKUP(H605,[1]Priv_Workers!$B$2:$BD$55,2,FALSE),D605=2,VLOOKUP(H605,[1]Priv_Workers!$B$2:$BD$55,3,FALSE),D605=3,VLOOKUP(H605,[1]Priv_Workers!$B$2:$BD$55,4,FALSE),D605=4,VLOOKUP(H605,[1]Priv_Workers!$B$2:$BD$55,5,FALSE),D605=5,VLOOKUP(H605,[1]Priv_Workers!$B$2:$BD$55,6,FALSE),D605=6,VLOOKUP(H605,[1]Priv_Workers!$B$2:$BD$55,7,FALSE),D605=7,VLOOKUP(H605,[1]Priv_Workers!$B$2:$BD$55,8,FALSE),D605=8,VLOOKUP(H605,[1]Priv_Workers!$B$2:$BD$55,9,FALSE),D605=9,VLOOKUP(H605,[1]Priv_Workers!$B$2:$BD$55,10,FALSE),D605=10,VLOOKUP(H605,[1]Priv_Workers!$B$2:$BD$55,11,FALSE),D605=11,VLOOKUP(H605,[1]Priv_Workers!$B$2:$BD$55,12,FALSE),D605=12,VLOOKUP(H605,[1]Priv_Workers!$B$2:$BD$55,13,FALSE)),C605=2015,_xlfn.IFS(D605=1,VLOOKUP(H605,[1]Priv_Workers!$B$2:$BD$55,14,FALSE),D605=2,VLOOKUP(H605,[1]Priv_Workers!$B$2:$BD$55,15,FALSE),D605=3,VLOOKUP(H605,[1]Priv_Workers!$B$2:$BD$55,16,FALSE),D605=4,VLOOKUP(H605,[1]Priv_Workers!$B$2:$BD$55,17,FALSE),D605=5,VLOOKUP(H605,[1]Priv_Workers!$B$2:$BD$55,18,FALSE),D605=6,VLOOKUP(H605,[1]Priv_Workers!$B$2:$BD$55,19,FALSE),D605=7,VLOOKUP(H605,[1]Priv_Workers!$B$2:$BD$55,20,FALSE),D605=8,VLOOKUP(H605,[1]Priv_Workers!$B$2:$BD$55,21,FALSE),D605=9,VLOOKUP(H605,[1]Priv_Workers!$B$2:$BD$55,22,FALSE),D605=10,VLOOKUP(H605,[1]Priv_Workers!$B$2:$BD$55,23,FALSE),D605=11,VLOOKUP(H605,[1]Priv_Workers!$B$2:$BD$55,24,FALSE),D605=12,VLOOKUP(H605,[1]Priv_Workers!$B$2:$BD$55,25,FALSE)),C605=2016,_xlfn.IFS(D605=1,VLOOKUP(H605,[1]Priv_Workers!$B$2:$BD$55,26,FALSE),D605=2,VLOOKUP(H605,[1]Priv_Workers!$B$2:$BD$55,27,FALSE),D605=3,VLOOKUP(H605,[1]Priv_Workers!$B$2:$BD$55,28,FALSE),D605=4,VLOOKUP(H605,[1]Priv_Workers!$B$2:$BD$55,29,FALSE),D605=5,VLOOKUP(H605,[1]Priv_Workers!$B$2:$BD$55,30,FALSE),D605=6,VLOOKUP(H605,[1]Priv_Workers!$B$2:$BD$55,31,FALSE),D605=7,VLOOKUP(H605,[1]Priv_Workers!$B$2:$BD$55,32,FALSE),D605=8,VLOOKUP(H605,[1]Priv_Workers!$B$2:$BD$55,33,FALSE),D605=9,VLOOKUP(H605,[1]Priv_Workers!$B$2:$BD$55,34,FALSE),D605=10,VLOOKUP(H605,[1]Priv_Workers!$B$2:$BD$55,35,FALSE),D605=11,VLOOKUP(H605,[1]Priv_Workers!$B$2:$BD$55,36,FALSE),D605=12,VLOOKUP(H605,[1]Priv_Workers!$B$2:$BD$55,37,FALSE)),C605=2017,_xlfn.IFS(D605=1,VLOOKUP(H605,[1]Priv_Workers!$B$2:$BD$55,38,FALSE),D605=2,VLOOKUP(H605,[1]Priv_Workers!$B$2:$BD$55,39,FALSE),D605=3,VLOOKUP(H605,[1]Priv_Workers!$B$2:$BD$55,40,FALSE),D605=4,VLOOKUP(H605,[1]Priv_Workers!$B$2:$BD$55,41,FALSE),D605=5,VLOOKUP(H605,[1]Priv_Workers!$B$2:$BD$55,42,FALSE),D605=6,VLOOKUP(H605,[1]Priv_Workers!$B$2:$BD$55,43,FALSE),D605=7,VLOOKUP(H605,[1]Priv_Workers!$B$2:$BD$55,43,FALSE),D605=8,VLOOKUP(H605,[1]Priv_Workers!$B$2:$BD$55,44,FALSE),D605=9,VLOOKUP(H605,[1]Priv_Workers!$B$2:$BD$55,45,FALSE),D605=10,VLOOKUP(H605,[1]Priv_Workers!$B$2:$BD$55,46,FALSE),D605=11,VLOOKUP(H605,[1]Priv_Workers!$B$2:$BD$55,47,FALSE),D605=12,VLOOKUP(H605,[1]Priv_Workers!$B$2:$BD$55,48)),C605=2018,_xlfn.IFS(D605=1,VLOOKUP(H605,[1]Priv_Workers!$B$2:$BD$55,49,FALSE),D605=2,VLOOKUP(H605,[1]Priv_Workers!$B$2:$BD$55,50,FALSE),D605=3,VLOOKUP(H605,[1]Priv_Workers!$B$2:$BD$55,51,FALSE),D605=4,VLOOKUP(H605,[1]Priv_Workers!$B$2:$BD$55,52,FALSE),D605=5,VLOOKUP(H605,[1]Priv_Workers!$B$2:$BD$55,53,FALSE),D605=6,VLOOKUP(H605,[1]Priv_Workers!$B$2:$BD$55,54)))</f>
        <v>7949768</v>
      </c>
      <c r="X605" s="3">
        <f t="shared" si="75"/>
        <v>6.3244612924553273E-3</v>
      </c>
      <c r="Y605" s="2">
        <f>_xlfn.IFS(C605=2014, _xlfn.IFS(E605=1, VLOOKUP(H605, [1]Wage_Info!$B$2:$AH$55, 2, FALSE), E605=2, VLOOKUP(H605, [1]Wage_Info!$B$2:$AH$55, 3, FALSE), E605=3, VLOOKUP(H605, [1]Wage_Info!$B$2:$AH$55, 4, FALSE), E605=4, VLOOKUP(H605, [1]Wage_Info!$B$2:$AH$55, 5, FALSE)), C605=2015, _xlfn.IFS(E605=1, VLOOKUP(H605, [1]Wage_Info!$B$2:$AH$55, 6, FALSE), E605=2, VLOOKUP(H605, [1]Wage_Info!$B$2:$AH$55, 7, FALSE), E605=3, VLOOKUP(H605, [1]Wage_Info!$B$2:$AH$55, 8, FALSE), E605=4, VLOOKUP(H605, [1]Wage_Info!$B$2:$AH$55, 9, FALSE)), C605=2016, _xlfn.IFS(E605=1, VLOOKUP(H605, [1]Wage_Info!$B$2:$AH$55, 10, FALSE), E605=2, VLOOKUP(H605, [1]Wage_Info!$B$2:$AH$55, 11, FALSE), E605=3, VLOOKUP(H605, [1]Wage_Info!$B$2:$AH$55, 12, FALSE), E605=4, VLOOKUP(H605, [1]Wage_Info!$B$2:$AH$55, 13, FALSE)), C605=2017, _xlfn.IFS(E605=1, VLOOKUP(H605, [1]Wage_Info!$B$2:$AH$55, 14, FALSE), E605=2, VLOOKUP(H605, [1]Wage_Info!$B$2:$AH$55, 15, FALSE), E605=3, VLOOKUP(H605, [1]Wage_Info!$B$2:$AH$55, 16, FALSE), E605=4, VLOOKUP(H605, [1]Wage_Info!$B$2:$AH$55, 17, FALSE)), C605 = 2018, _xlfn.IFS(E605=1, VLOOKUP(H605, [1]Wage_Info!$B$2:$AH$55, 18, FALSE), E605=3, VLOOKUP(H605, [1]Wage_Info!$B$2:$AH$55, 19, FALSE)))</f>
        <v>1385647298</v>
      </c>
      <c r="Z605" s="2">
        <f>_xlfn.IFS(C605=2014, _xlfn.IFS(E605=1, VLOOKUP(H605, [1]Wage_Info!$B$2:$AL$55, 20, FALSE), E605=2, VLOOKUP(H605, [1]Wage_Info!$B$2:$AL$55, 21, FALSE), E605=3, VLOOKUP(H605, [1]Wage_Info!$B$2:$AL$55, 22, FALSE), E605=4, VLOOKUP(H605, [1]Wage_Info!$B$2:$AL$55, 23, FALSE)), C605=2015, _xlfn.IFS(E605=1, VLOOKUP(H605, [1]Wage_Info!$B$2:$AL$55, 24, FALSE), E605=2, VLOOKUP(H605, [1]Wage_Info!$B$2:$AL$55, 25, FALSE), E605=3, VLOOKUP(H605, [1]Wage_Info!$B$2:$AL$55, 26, FALSE), E605=4, VLOOKUP(H605, [1]Wage_Info!$B$2:$AL$55, 27, FALSE)), C605=2016, _xlfn.IFS(E605=1, VLOOKUP(H605, [1]Wage_Info!$B$2:$AL$55, 28, FALSE), E605=2, VLOOKUP(H605, [1]Wage_Info!$B$2:$AL$55, 29, FALSE), E605=3, VLOOKUP(H605, [1]Wage_Info!$B$2:$AL$55, 30, FALSE), E605=4, VLOOKUP(H605, [1]Wage_Info!$B$2:$AL$55, 31, FALSE)), C605=2017, _xlfn.IFS(E605=1, VLOOKUP(H605, [1]Wage_Info!$B$2:$AL$55, 32, FALSE), E605=2, VLOOKUP(H605, [1]Wage_Info!$B$2:$AL$55, 33, FALSE), E605=3, VLOOKUP(H605, [1]Wage_Info!$B$2:$AL$55, 34, FALSE), E605=4, VLOOKUP(H605, [1]Wage_Info!$B$2:$AL$55, 35, FALSE)), C605 = 2018, _xlfn.IFS(E605=1, VLOOKUP(H605, [1]Wage_Info!$B$2:$AL$55, 36, FALSE), E605=2, VLOOKUP(H605, [1]Wage_Info!$B$2:$AL$55, 37, FALSE)))</f>
        <v>152963907886</v>
      </c>
      <c r="AA605" s="4">
        <f t="shared" si="76"/>
        <v>9.0586551896456955E-3</v>
      </c>
      <c r="AB605">
        <f>[1]Key!C604</f>
        <v>1</v>
      </c>
      <c r="AC605">
        <f t="shared" si="77"/>
        <v>0</v>
      </c>
      <c r="AD605">
        <f t="shared" si="78"/>
        <v>1</v>
      </c>
      <c r="AE605">
        <f t="shared" si="79"/>
        <v>1</v>
      </c>
      <c r="AF605">
        <f>[1]Key!D605</f>
        <v>0</v>
      </c>
    </row>
    <row r="606" spans="1:32" x14ac:dyDescent="0.3">
      <c r="A606">
        <v>605</v>
      </c>
      <c r="B606">
        <v>149</v>
      </c>
      <c r="E606" t="e">
        <f t="shared" si="72"/>
        <v>#N/A</v>
      </c>
      <c r="F606">
        <v>2018</v>
      </c>
      <c r="H606" s="1" t="e">
        <f>VALUE(IF(G606="foreign",53,SUBSTITUTE(G606,G606,VLOOKUP(G606,[1]Key!$G$2:$H$55,2,))))</f>
        <v>#N/A</v>
      </c>
      <c r="I606" t="s">
        <v>47</v>
      </c>
      <c r="J606">
        <f>VALUE(_xlfn.IFS(I606="foreign",53,I606="fictional",54, I606="unspecified", 55, NOT(OR(I606="foreign",I606="fictional")),SUBSTITUTE(I606,I606,VLOOKUP(I606,[1]Key!$G$2:$H$55,2,))))</f>
        <v>55</v>
      </c>
      <c r="K606" t="e">
        <f t="shared" si="73"/>
        <v>#N/A</v>
      </c>
      <c r="L606" t="e">
        <f>VLOOKUP(H606, [1]Key!$H$2:$K$54, 2)</f>
        <v>#N/A</v>
      </c>
      <c r="M606">
        <f>VLOOKUP(J606, [1]Key!$H$2:$K$54, 2)</f>
        <v>0</v>
      </c>
      <c r="N606">
        <f>VLOOKUP("*"&amp;G606&amp;"*",[1]Key!$N$2:$O$6,2,FALSE)</f>
        <v>1</v>
      </c>
      <c r="O606">
        <f>VLOOKUP("*"&amp;G606&amp;"*",[1]Key!$R$2:$S$11,2,FALSE)</f>
        <v>1</v>
      </c>
      <c r="P606">
        <v>1005</v>
      </c>
      <c r="Q606" s="2">
        <v>6000000</v>
      </c>
      <c r="R606" t="s">
        <v>81</v>
      </c>
      <c r="S606">
        <f>VLOOKUP(R606, [1]Key!$U$2:$V$37, 2, FALSE)</f>
        <v>12</v>
      </c>
      <c r="T606">
        <f t="shared" si="74"/>
        <v>1</v>
      </c>
      <c r="U606" t="e">
        <f>_xlfn.IFS(C606=2018, VLOOKUP(H606, '[1]State Pop'!$B$2:$G$55,6),C606=2017, VLOOKUP(H606, '[1]State Pop'!$B$2:$F$55,5),C606=2016, VLOOKUP(H606, '[1]State Pop'!$B$2:$F$55,4), C606=2015, VLOOKUP(H606, '[1]State Pop'!$B$2:$F$55,3), C606=2014, VLOOKUP(H606, '[1]State Pop'!$B$2:$F$55,2))</f>
        <v>#N/A</v>
      </c>
      <c r="V606" t="e">
        <f>_xlfn.IFS(C606=2014,_xlfn.IFS(D606=1,VLOOKUP(H606,[1]Film_Workers!$B$2:$BD$55,2,FALSE),D606=2,VLOOKUP(H606,[1]Film_Workers!$B$2:$BD$55,3,FALSE),D606=3,VLOOKUP(H606,[1]Film_Workers!$B$2:$BD$55,4,FALSE),D606=4,VLOOKUP(H606,[1]Film_Workers!$B$2:$BD$55,5,FALSE),D606=5,VLOOKUP(H606,[1]Film_Workers!$B$2:$BD$55,6,FALSE),D606=6,VLOOKUP(H606,[1]Film_Workers!$B$2:$BD$55,7,FALSE),D606=7,VLOOKUP(H606,[1]Film_Workers!$B$2:$BD$55,8,FALSE),D606=8,VLOOKUP(H606,[1]Film_Workers!$B$2:$BD$55,9,FALSE),D606=9,VLOOKUP(H606,[1]Film_Workers!$B$2:$BD$55,10,FALSE),D606=10,VLOOKUP(H606,[1]Film_Workers!$B$2:$BD$55,11,FALSE),D606=11,VLOOKUP(H606,[1]Film_Workers!$B$2:$BD$55,12,FALSE),D606=12,VLOOKUP(H606,[1]Film_Workers!$B$2:$BD$55,13,FALSE)),C606=2015,_xlfn.IFS(D606=1,VLOOKUP(H606,[1]Film_Workers!$B$2:$BD$55,14,FALSE),D606=2,VLOOKUP(H606,[1]Film_Workers!$B$2:$BD$55,15,FALSE),D606=3,VLOOKUP(H606,[1]Film_Workers!$B$2:$BD$55,16,FALSE),D606=4,VLOOKUP(H606,[1]Film_Workers!$B$2:$BD$55,17,FALSE),D606=5,VLOOKUP(H606,[1]Film_Workers!$B$2:$BD$55,18,FALSE),D606=6,VLOOKUP(H606,[1]Film_Workers!$B$2:$BD$55,19,FALSE),D606=7,VLOOKUP(H606,[1]Film_Workers!$B$2:$BD$55,20,FALSE),D606=8,VLOOKUP(H606,[1]Film_Workers!$B$2:$BD$55,21,FALSE),D606=9,VLOOKUP(H606,[1]Film_Workers!$B$2:$BD$55,22,FALSE),D606=10,VLOOKUP(H606,[1]Film_Workers!$B$2:$BD$55,23,FALSE),D606=11,VLOOKUP(H606,[1]Film_Workers!$B$2:$BD$55,24,FALSE),D606=12,VLOOKUP(H606,[1]Film_Workers!$B$2:$BD$55,25,FALSE)),C606=2016,_xlfn.IFS(D606=1,VLOOKUP(H606,[1]Film_Workers!$B$2:$BD$55,26,FALSE),D606=2,VLOOKUP(H606,[1]Film_Workers!$B$2:$BD$55,27,FALSE),D606=3,VLOOKUP(H606,[1]Film_Workers!$B$2:$BD$55,28,FALSE),D606=4,VLOOKUP(H606,[1]Film_Workers!$B$2:$BD$55,29,FALSE),D606=5,VLOOKUP(H606,[1]Film_Workers!$B$2:$BD$55,30,FALSE),D606=6,VLOOKUP(H606,[1]Film_Workers!$B$2:$BD$55,31,FALSE),D606=7,VLOOKUP(H606,[1]Film_Workers!$B$2:$BD$55,32,FALSE),D606=8,VLOOKUP(H606,[1]Film_Workers!$B$2:$BD$55,33,FALSE),D606=9,VLOOKUP(H606,[1]Film_Workers!$B$2:$BD$55,34,FALSE),D606=10,VLOOKUP(H606,[1]Film_Workers!$B$2:$BD$55,35,FALSE),D606=11,VLOOKUP(H606,[1]Film_Workers!$B$2:$BD$55,36,FALSE),D606=12,VLOOKUP(H606,[1]Film_Workers!$B$2:$BD$55,37,FALSE)),C606=2017,_xlfn.IFS(D606=1,VLOOKUP(H606,[1]Film_Workers!$B$2:$BD$55,38,FALSE),D606=2,VLOOKUP(H606,[1]Film_Workers!$B$2:$BD$55,39,FALSE),D606=3,VLOOKUP(H606,[1]Film_Workers!$B$2:$BD$55,40,FALSE),D606=4,VLOOKUP(H606,[1]Film_Workers!$B$2:$BD$55,41,FALSE),D606=5,VLOOKUP(H606,[1]Film_Workers!$B$2:$BD$55,42,FALSE),D606=6,VLOOKUP(H606,[1]Film_Workers!$B$2:$BD$55,43,FALSE),D606=7,VLOOKUP(H606,[1]Film_Workers!$B$2:$BD$55,43,FALSE),D606=8,VLOOKUP(H606,[1]Film_Workers!$B$2:$BD$55,44,FALSE),D606=9,VLOOKUP(H606,[1]Film_Workers!$B$2:$BD$55,45,FALSE),D606=10,VLOOKUP(H606,[1]Film_Workers!$B$2:$BD$55,46,FALSE),D606=11,VLOOKUP(H606,[1]Film_Workers!$B$2:$BD$55,47,FALSE),D606=12,VLOOKUP(H606,[1]Film_Workers!$B$2:$BD$55,48)),C606=2018,_xlfn.IFS(D606=1,VLOOKUP(H606,[1]Film_Workers!$B$2:$BD$55,49,FALSE),D606=2,VLOOKUP(H606,[1]Film_Workers!$B$2:$BD$55,50,FALSE),D606=3,VLOOKUP(H606,[1]Film_Workers!$B$2:$BD$55,51,FALSE),D606=4,VLOOKUP(H606,[1]Film_Workers!$B$2:$BD$55,52,FALSE),D606=5,VLOOKUP(H606,[1]Film_Workers!$B$2:$BD$55,53,FALSE),D606=6,VLOOKUP(H606,[1]Film_Workers!$B$2:$BD$55,54)))</f>
        <v>#N/A</v>
      </c>
      <c r="W606" t="e">
        <f>_xlfn.IFS(C606=2014,_xlfn.IFS(D606=1,VLOOKUP(H606,[1]Priv_Workers!$B$2:$BD$55,2,FALSE),D606=2,VLOOKUP(H606,[1]Priv_Workers!$B$2:$BD$55,3,FALSE),D606=3,VLOOKUP(H606,[1]Priv_Workers!$B$2:$BD$55,4,FALSE),D606=4,VLOOKUP(H606,[1]Priv_Workers!$B$2:$BD$55,5,FALSE),D606=5,VLOOKUP(H606,[1]Priv_Workers!$B$2:$BD$55,6,FALSE),D606=6,VLOOKUP(H606,[1]Priv_Workers!$B$2:$BD$55,7,FALSE),D606=7,VLOOKUP(H606,[1]Priv_Workers!$B$2:$BD$55,8,FALSE),D606=8,VLOOKUP(H606,[1]Priv_Workers!$B$2:$BD$55,9,FALSE),D606=9,VLOOKUP(H606,[1]Priv_Workers!$B$2:$BD$55,10,FALSE),D606=10,VLOOKUP(H606,[1]Priv_Workers!$B$2:$BD$55,11,FALSE),D606=11,VLOOKUP(H606,[1]Priv_Workers!$B$2:$BD$55,12,FALSE),D606=12,VLOOKUP(H606,[1]Priv_Workers!$B$2:$BD$55,13,FALSE)),C606=2015,_xlfn.IFS(D606=1,VLOOKUP(H606,[1]Priv_Workers!$B$2:$BD$55,14,FALSE),D606=2,VLOOKUP(H606,[1]Priv_Workers!$B$2:$BD$55,15,FALSE),D606=3,VLOOKUP(H606,[1]Priv_Workers!$B$2:$BD$55,16,FALSE),D606=4,VLOOKUP(H606,[1]Priv_Workers!$B$2:$BD$55,17,FALSE),D606=5,VLOOKUP(H606,[1]Priv_Workers!$B$2:$BD$55,18,FALSE),D606=6,VLOOKUP(H606,[1]Priv_Workers!$B$2:$BD$55,19,FALSE),D606=7,VLOOKUP(H606,[1]Priv_Workers!$B$2:$BD$55,20,FALSE),D606=8,VLOOKUP(H606,[1]Priv_Workers!$B$2:$BD$55,21,FALSE),D606=9,VLOOKUP(H606,[1]Priv_Workers!$B$2:$BD$55,22,FALSE),D606=10,VLOOKUP(H606,[1]Priv_Workers!$B$2:$BD$55,23,FALSE),D606=11,VLOOKUP(H606,[1]Priv_Workers!$B$2:$BD$55,24,FALSE),D606=12,VLOOKUP(H606,[1]Priv_Workers!$B$2:$BD$55,25,FALSE)),C606=2016,_xlfn.IFS(D606=1,VLOOKUP(H606,[1]Priv_Workers!$B$2:$BD$55,26,FALSE),D606=2,VLOOKUP(H606,[1]Priv_Workers!$B$2:$BD$55,27,FALSE),D606=3,VLOOKUP(H606,[1]Priv_Workers!$B$2:$BD$55,28,FALSE),D606=4,VLOOKUP(H606,[1]Priv_Workers!$B$2:$BD$55,29,FALSE),D606=5,VLOOKUP(H606,[1]Priv_Workers!$B$2:$BD$55,30,FALSE),D606=6,VLOOKUP(H606,[1]Priv_Workers!$B$2:$BD$55,31,FALSE),D606=7,VLOOKUP(H606,[1]Priv_Workers!$B$2:$BD$55,32,FALSE),D606=8,VLOOKUP(H606,[1]Priv_Workers!$B$2:$BD$55,33,FALSE),D606=9,VLOOKUP(H606,[1]Priv_Workers!$B$2:$BD$55,34,FALSE),D606=10,VLOOKUP(H606,[1]Priv_Workers!$B$2:$BD$55,35,FALSE),D606=11,VLOOKUP(H606,[1]Priv_Workers!$B$2:$BD$55,36,FALSE),D606=12,VLOOKUP(H606,[1]Priv_Workers!$B$2:$BD$55,37,FALSE)),C606=2017,_xlfn.IFS(D606=1,VLOOKUP(H606,[1]Priv_Workers!$B$2:$BD$55,38,FALSE),D606=2,VLOOKUP(H606,[1]Priv_Workers!$B$2:$BD$55,39,FALSE),D606=3,VLOOKUP(H606,[1]Priv_Workers!$B$2:$BD$55,40,FALSE),D606=4,VLOOKUP(H606,[1]Priv_Workers!$B$2:$BD$55,41,FALSE),D606=5,VLOOKUP(H606,[1]Priv_Workers!$B$2:$BD$55,42,FALSE),D606=6,VLOOKUP(H606,[1]Priv_Workers!$B$2:$BD$55,43,FALSE),D606=7,VLOOKUP(H606,[1]Priv_Workers!$B$2:$BD$55,43,FALSE),D606=8,VLOOKUP(H606,[1]Priv_Workers!$B$2:$BD$55,44,FALSE),D606=9,VLOOKUP(H606,[1]Priv_Workers!$B$2:$BD$55,45,FALSE),D606=10,VLOOKUP(H606,[1]Priv_Workers!$B$2:$BD$55,46,FALSE),D606=11,VLOOKUP(H606,[1]Priv_Workers!$B$2:$BD$55,47,FALSE),D606=12,VLOOKUP(H606,[1]Priv_Workers!$B$2:$BD$55,48)),C606=2018,_xlfn.IFS(D606=1,VLOOKUP(H606,[1]Priv_Workers!$B$2:$BD$55,49,FALSE),D606=2,VLOOKUP(H606,[1]Priv_Workers!$B$2:$BD$55,50,FALSE),D606=3,VLOOKUP(H606,[1]Priv_Workers!$B$2:$BD$55,51,FALSE),D606=4,VLOOKUP(H606,[1]Priv_Workers!$B$2:$BD$55,52,FALSE),D606=5,VLOOKUP(H606,[1]Priv_Workers!$B$2:$BD$55,53,FALSE),D606=6,VLOOKUP(H606,[1]Priv_Workers!$B$2:$BD$55,54)))</f>
        <v>#N/A</v>
      </c>
      <c r="X606" s="3" t="e">
        <f t="shared" si="75"/>
        <v>#N/A</v>
      </c>
      <c r="Y606" s="2" t="e">
        <f>_xlfn.IFS(C606=2014, _xlfn.IFS(E606=1, VLOOKUP(H606, [1]Wage_Info!$B$2:$AH$55, 2, FALSE), E606=2, VLOOKUP(H606, [1]Wage_Info!$B$2:$AH$55, 3, FALSE), E606=3, VLOOKUP(H606, [1]Wage_Info!$B$2:$AH$55, 4, FALSE), E606=4, VLOOKUP(H606, [1]Wage_Info!$B$2:$AH$55, 5, FALSE)), C606=2015, _xlfn.IFS(E606=1, VLOOKUP(H606, [1]Wage_Info!$B$2:$AH$55, 6, FALSE), E606=2, VLOOKUP(H606, [1]Wage_Info!$B$2:$AH$55, 7, FALSE), E606=3, VLOOKUP(H606, [1]Wage_Info!$B$2:$AH$55, 8, FALSE), E606=4, VLOOKUP(H606, [1]Wage_Info!$B$2:$AH$55, 9, FALSE)), C606=2016, _xlfn.IFS(E606=1, VLOOKUP(H606, [1]Wage_Info!$B$2:$AH$55, 10, FALSE), E606=2, VLOOKUP(H606, [1]Wage_Info!$B$2:$AH$55, 11, FALSE), E606=3, VLOOKUP(H606, [1]Wage_Info!$B$2:$AH$55, 12, FALSE), E606=4, VLOOKUP(H606, [1]Wage_Info!$B$2:$AH$55, 13, FALSE)), C606=2017, _xlfn.IFS(E606=1, VLOOKUP(H606, [1]Wage_Info!$B$2:$AH$55, 14, FALSE), E606=2, VLOOKUP(H606, [1]Wage_Info!$B$2:$AH$55, 15, FALSE), E606=3, VLOOKUP(H606, [1]Wage_Info!$B$2:$AH$55, 16, FALSE), E606=4, VLOOKUP(H606, [1]Wage_Info!$B$2:$AH$55, 17, FALSE)), C606 = 2018, _xlfn.IFS(E606=1, VLOOKUP(H606, [1]Wage_Info!$B$2:$AH$55, 18, FALSE), E606=3, VLOOKUP(H606, [1]Wage_Info!$B$2:$AH$55, 19, FALSE)))</f>
        <v>#N/A</v>
      </c>
      <c r="Z606" s="2" t="e">
        <f>_xlfn.IFS(C606=2014, _xlfn.IFS(E606=1, VLOOKUP(H606, [1]Wage_Info!$B$2:$AL$55, 20, FALSE), E606=2, VLOOKUP(H606, [1]Wage_Info!$B$2:$AL$55, 21, FALSE), E606=3, VLOOKUP(H606, [1]Wage_Info!$B$2:$AL$55, 22, FALSE), E606=4, VLOOKUP(H606, [1]Wage_Info!$B$2:$AL$55, 23, FALSE)), C606=2015, _xlfn.IFS(E606=1, VLOOKUP(H606, [1]Wage_Info!$B$2:$AL$55, 24, FALSE), E606=2, VLOOKUP(H606, [1]Wage_Info!$B$2:$AL$55, 25, FALSE), E606=3, VLOOKUP(H606, [1]Wage_Info!$B$2:$AL$55, 26, FALSE), E606=4, VLOOKUP(H606, [1]Wage_Info!$B$2:$AL$55, 27, FALSE)), C606=2016, _xlfn.IFS(E606=1, VLOOKUP(H606, [1]Wage_Info!$B$2:$AL$55, 28, FALSE), E606=2, VLOOKUP(H606, [1]Wage_Info!$B$2:$AL$55, 29, FALSE), E606=3, VLOOKUP(H606, [1]Wage_Info!$B$2:$AL$55, 30, FALSE), E606=4, VLOOKUP(H606, [1]Wage_Info!$B$2:$AL$55, 31, FALSE)), C606=2017, _xlfn.IFS(E606=1, VLOOKUP(H606, [1]Wage_Info!$B$2:$AL$55, 32, FALSE), E606=2, VLOOKUP(H606, [1]Wage_Info!$B$2:$AL$55, 33, FALSE), E606=3, VLOOKUP(H606, [1]Wage_Info!$B$2:$AL$55, 34, FALSE), E606=4, VLOOKUP(H606, [1]Wage_Info!$B$2:$AL$55, 35, FALSE)), C606 = 2018, _xlfn.IFS(E606=1, VLOOKUP(H606, [1]Wage_Info!$B$2:$AL$55, 36, FALSE), E606=2, VLOOKUP(H606, [1]Wage_Info!$B$2:$AL$55, 37, FALSE)))</f>
        <v>#N/A</v>
      </c>
      <c r="AA606" s="4" t="e">
        <f t="shared" si="76"/>
        <v>#N/A</v>
      </c>
      <c r="AB606">
        <f>[1]Key!C605</f>
        <v>1</v>
      </c>
      <c r="AC606">
        <f t="shared" si="77"/>
        <v>0</v>
      </c>
      <c r="AD606">
        <f t="shared" si="78"/>
        <v>0</v>
      </c>
      <c r="AE606">
        <f t="shared" si="79"/>
        <v>0</v>
      </c>
      <c r="AF606">
        <f>[1]Key!D606</f>
        <v>1</v>
      </c>
    </row>
    <row r="607" spans="1:32" x14ac:dyDescent="0.3">
      <c r="A607">
        <v>606</v>
      </c>
      <c r="B607">
        <v>150</v>
      </c>
      <c r="E607" t="e">
        <f t="shared" si="72"/>
        <v>#N/A</v>
      </c>
      <c r="F607">
        <v>2018</v>
      </c>
      <c r="G607" t="s">
        <v>62</v>
      </c>
      <c r="H607" s="1">
        <f>VALUE(IF(G607="foreign",53,SUBSTITUTE(G607,G607,VLOOKUP(G607,[1]Key!$G$2:$H$55,2,))))</f>
        <v>53</v>
      </c>
      <c r="I607" t="s">
        <v>97</v>
      </c>
      <c r="J607">
        <f>VALUE(_xlfn.IFS(I607="foreign",53,I607="fictional",54, I607="unspecified", 55, NOT(OR(I607="foreign",I607="fictional")),SUBSTITUTE(I607,I607,VLOOKUP(I607,[1]Key!$G$2:$H$55,2,))))</f>
        <v>54</v>
      </c>
      <c r="K607">
        <f t="shared" si="73"/>
        <v>0</v>
      </c>
      <c r="L607">
        <f>VLOOKUP(H607, [1]Key!$H$2:$K$54, 2)</f>
        <v>0</v>
      </c>
      <c r="M607">
        <f>VLOOKUP(J607, [1]Key!$H$2:$K$54, 2)</f>
        <v>0</v>
      </c>
      <c r="N607">
        <f>VLOOKUP("*"&amp;G607&amp;"*",[1]Key!$N$2:$O$6,2,FALSE)</f>
        <v>0</v>
      </c>
      <c r="O607">
        <f>VLOOKUP("*"&amp;G607&amp;"*",[1]Key!$R$2:$S$11,2,FALSE)</f>
        <v>0</v>
      </c>
      <c r="P607">
        <v>999</v>
      </c>
      <c r="Q607" s="2"/>
      <c r="R607" t="s">
        <v>159</v>
      </c>
      <c r="S607">
        <f>VLOOKUP(R607, [1]Key!$U$2:$V$37, 2, FALSE)</f>
        <v>18</v>
      </c>
      <c r="T607">
        <f t="shared" si="74"/>
        <v>1</v>
      </c>
      <c r="U607" t="e">
        <f>_xlfn.IFS(C607=2018, VLOOKUP(H607, '[1]State Pop'!$B$2:$G$55,6),C607=2017, VLOOKUP(H607, '[1]State Pop'!$B$2:$F$55,5),C607=2016, VLOOKUP(H607, '[1]State Pop'!$B$2:$F$55,4), C607=2015, VLOOKUP(H607, '[1]State Pop'!$B$2:$F$55,3), C607=2014, VLOOKUP(H607, '[1]State Pop'!$B$2:$F$55,2))</f>
        <v>#N/A</v>
      </c>
      <c r="V607" t="e">
        <f>_xlfn.IFS(C607=2014,_xlfn.IFS(D607=1,VLOOKUP(H607,[1]Film_Workers!$B$2:$BD$55,2,FALSE),D607=2,VLOOKUP(H607,[1]Film_Workers!$B$2:$BD$55,3,FALSE),D607=3,VLOOKUP(H607,[1]Film_Workers!$B$2:$BD$55,4,FALSE),D607=4,VLOOKUP(H607,[1]Film_Workers!$B$2:$BD$55,5,FALSE),D607=5,VLOOKUP(H607,[1]Film_Workers!$B$2:$BD$55,6,FALSE),D607=6,VLOOKUP(H607,[1]Film_Workers!$B$2:$BD$55,7,FALSE),D607=7,VLOOKUP(H607,[1]Film_Workers!$B$2:$BD$55,8,FALSE),D607=8,VLOOKUP(H607,[1]Film_Workers!$B$2:$BD$55,9,FALSE),D607=9,VLOOKUP(H607,[1]Film_Workers!$B$2:$BD$55,10,FALSE),D607=10,VLOOKUP(H607,[1]Film_Workers!$B$2:$BD$55,11,FALSE),D607=11,VLOOKUP(H607,[1]Film_Workers!$B$2:$BD$55,12,FALSE),D607=12,VLOOKUP(H607,[1]Film_Workers!$B$2:$BD$55,13,FALSE)),C607=2015,_xlfn.IFS(D607=1,VLOOKUP(H607,[1]Film_Workers!$B$2:$BD$55,14,FALSE),D607=2,VLOOKUP(H607,[1]Film_Workers!$B$2:$BD$55,15,FALSE),D607=3,VLOOKUP(H607,[1]Film_Workers!$B$2:$BD$55,16,FALSE),D607=4,VLOOKUP(H607,[1]Film_Workers!$B$2:$BD$55,17,FALSE),D607=5,VLOOKUP(H607,[1]Film_Workers!$B$2:$BD$55,18,FALSE),D607=6,VLOOKUP(H607,[1]Film_Workers!$B$2:$BD$55,19,FALSE),D607=7,VLOOKUP(H607,[1]Film_Workers!$B$2:$BD$55,20,FALSE),D607=8,VLOOKUP(H607,[1]Film_Workers!$B$2:$BD$55,21,FALSE),D607=9,VLOOKUP(H607,[1]Film_Workers!$B$2:$BD$55,22,FALSE),D607=10,VLOOKUP(H607,[1]Film_Workers!$B$2:$BD$55,23,FALSE),D607=11,VLOOKUP(H607,[1]Film_Workers!$B$2:$BD$55,24,FALSE),D607=12,VLOOKUP(H607,[1]Film_Workers!$B$2:$BD$55,25,FALSE)),C607=2016,_xlfn.IFS(D607=1,VLOOKUP(H607,[1]Film_Workers!$B$2:$BD$55,26,FALSE),D607=2,VLOOKUP(H607,[1]Film_Workers!$B$2:$BD$55,27,FALSE),D607=3,VLOOKUP(H607,[1]Film_Workers!$B$2:$BD$55,28,FALSE),D607=4,VLOOKUP(H607,[1]Film_Workers!$B$2:$BD$55,29,FALSE),D607=5,VLOOKUP(H607,[1]Film_Workers!$B$2:$BD$55,30,FALSE),D607=6,VLOOKUP(H607,[1]Film_Workers!$B$2:$BD$55,31,FALSE),D607=7,VLOOKUP(H607,[1]Film_Workers!$B$2:$BD$55,32,FALSE),D607=8,VLOOKUP(H607,[1]Film_Workers!$B$2:$BD$55,33,FALSE),D607=9,VLOOKUP(H607,[1]Film_Workers!$B$2:$BD$55,34,FALSE),D607=10,VLOOKUP(H607,[1]Film_Workers!$B$2:$BD$55,35,FALSE),D607=11,VLOOKUP(H607,[1]Film_Workers!$B$2:$BD$55,36,FALSE),D607=12,VLOOKUP(H607,[1]Film_Workers!$B$2:$BD$55,37,FALSE)),C607=2017,_xlfn.IFS(D607=1,VLOOKUP(H607,[1]Film_Workers!$B$2:$BD$55,38,FALSE),D607=2,VLOOKUP(H607,[1]Film_Workers!$B$2:$BD$55,39,FALSE),D607=3,VLOOKUP(H607,[1]Film_Workers!$B$2:$BD$55,40,FALSE),D607=4,VLOOKUP(H607,[1]Film_Workers!$B$2:$BD$55,41,FALSE),D607=5,VLOOKUP(H607,[1]Film_Workers!$B$2:$BD$55,42,FALSE),D607=6,VLOOKUP(H607,[1]Film_Workers!$B$2:$BD$55,43,FALSE),D607=7,VLOOKUP(H607,[1]Film_Workers!$B$2:$BD$55,43,FALSE),D607=8,VLOOKUP(H607,[1]Film_Workers!$B$2:$BD$55,44,FALSE),D607=9,VLOOKUP(H607,[1]Film_Workers!$B$2:$BD$55,45,FALSE),D607=10,VLOOKUP(H607,[1]Film_Workers!$B$2:$BD$55,46,FALSE),D607=11,VLOOKUP(H607,[1]Film_Workers!$B$2:$BD$55,47,FALSE),D607=12,VLOOKUP(H607,[1]Film_Workers!$B$2:$BD$55,48)),C607=2018,_xlfn.IFS(D607=1,VLOOKUP(H607,[1]Film_Workers!$B$2:$BD$55,49,FALSE),D607=2,VLOOKUP(H607,[1]Film_Workers!$B$2:$BD$55,50,FALSE),D607=3,VLOOKUP(H607,[1]Film_Workers!$B$2:$BD$55,51,FALSE),D607=4,VLOOKUP(H607,[1]Film_Workers!$B$2:$BD$55,52,FALSE),D607=5,VLOOKUP(H607,[1]Film_Workers!$B$2:$BD$55,53,FALSE),D607=6,VLOOKUP(H607,[1]Film_Workers!$B$2:$BD$55,54)))</f>
        <v>#N/A</v>
      </c>
      <c r="W607" t="e">
        <f>_xlfn.IFS(C607=2014,_xlfn.IFS(D607=1,VLOOKUP(H607,[1]Priv_Workers!$B$2:$BD$55,2,FALSE),D607=2,VLOOKUP(H607,[1]Priv_Workers!$B$2:$BD$55,3,FALSE),D607=3,VLOOKUP(H607,[1]Priv_Workers!$B$2:$BD$55,4,FALSE),D607=4,VLOOKUP(H607,[1]Priv_Workers!$B$2:$BD$55,5,FALSE),D607=5,VLOOKUP(H607,[1]Priv_Workers!$B$2:$BD$55,6,FALSE),D607=6,VLOOKUP(H607,[1]Priv_Workers!$B$2:$BD$55,7,FALSE),D607=7,VLOOKUP(H607,[1]Priv_Workers!$B$2:$BD$55,8,FALSE),D607=8,VLOOKUP(H607,[1]Priv_Workers!$B$2:$BD$55,9,FALSE),D607=9,VLOOKUP(H607,[1]Priv_Workers!$B$2:$BD$55,10,FALSE),D607=10,VLOOKUP(H607,[1]Priv_Workers!$B$2:$BD$55,11,FALSE),D607=11,VLOOKUP(H607,[1]Priv_Workers!$B$2:$BD$55,12,FALSE),D607=12,VLOOKUP(H607,[1]Priv_Workers!$B$2:$BD$55,13,FALSE)),C607=2015,_xlfn.IFS(D607=1,VLOOKUP(H607,[1]Priv_Workers!$B$2:$BD$55,14,FALSE),D607=2,VLOOKUP(H607,[1]Priv_Workers!$B$2:$BD$55,15,FALSE),D607=3,VLOOKUP(H607,[1]Priv_Workers!$B$2:$BD$55,16,FALSE),D607=4,VLOOKUP(H607,[1]Priv_Workers!$B$2:$BD$55,17,FALSE),D607=5,VLOOKUP(H607,[1]Priv_Workers!$B$2:$BD$55,18,FALSE),D607=6,VLOOKUP(H607,[1]Priv_Workers!$B$2:$BD$55,19,FALSE),D607=7,VLOOKUP(H607,[1]Priv_Workers!$B$2:$BD$55,20,FALSE),D607=8,VLOOKUP(H607,[1]Priv_Workers!$B$2:$BD$55,21,FALSE),D607=9,VLOOKUP(H607,[1]Priv_Workers!$B$2:$BD$55,22,FALSE),D607=10,VLOOKUP(H607,[1]Priv_Workers!$B$2:$BD$55,23,FALSE),D607=11,VLOOKUP(H607,[1]Priv_Workers!$B$2:$BD$55,24,FALSE),D607=12,VLOOKUP(H607,[1]Priv_Workers!$B$2:$BD$55,25,FALSE)),C607=2016,_xlfn.IFS(D607=1,VLOOKUP(H607,[1]Priv_Workers!$B$2:$BD$55,26,FALSE),D607=2,VLOOKUP(H607,[1]Priv_Workers!$B$2:$BD$55,27,FALSE),D607=3,VLOOKUP(H607,[1]Priv_Workers!$B$2:$BD$55,28,FALSE),D607=4,VLOOKUP(H607,[1]Priv_Workers!$B$2:$BD$55,29,FALSE),D607=5,VLOOKUP(H607,[1]Priv_Workers!$B$2:$BD$55,30,FALSE),D607=6,VLOOKUP(H607,[1]Priv_Workers!$B$2:$BD$55,31,FALSE),D607=7,VLOOKUP(H607,[1]Priv_Workers!$B$2:$BD$55,32,FALSE),D607=8,VLOOKUP(H607,[1]Priv_Workers!$B$2:$BD$55,33,FALSE),D607=9,VLOOKUP(H607,[1]Priv_Workers!$B$2:$BD$55,34,FALSE),D607=10,VLOOKUP(H607,[1]Priv_Workers!$B$2:$BD$55,35,FALSE),D607=11,VLOOKUP(H607,[1]Priv_Workers!$B$2:$BD$55,36,FALSE),D607=12,VLOOKUP(H607,[1]Priv_Workers!$B$2:$BD$55,37,FALSE)),C607=2017,_xlfn.IFS(D607=1,VLOOKUP(H607,[1]Priv_Workers!$B$2:$BD$55,38,FALSE),D607=2,VLOOKUP(H607,[1]Priv_Workers!$B$2:$BD$55,39,FALSE),D607=3,VLOOKUP(H607,[1]Priv_Workers!$B$2:$BD$55,40,FALSE),D607=4,VLOOKUP(H607,[1]Priv_Workers!$B$2:$BD$55,41,FALSE),D607=5,VLOOKUP(H607,[1]Priv_Workers!$B$2:$BD$55,42,FALSE),D607=6,VLOOKUP(H607,[1]Priv_Workers!$B$2:$BD$55,43,FALSE),D607=7,VLOOKUP(H607,[1]Priv_Workers!$B$2:$BD$55,43,FALSE),D607=8,VLOOKUP(H607,[1]Priv_Workers!$B$2:$BD$55,44,FALSE),D607=9,VLOOKUP(H607,[1]Priv_Workers!$B$2:$BD$55,45,FALSE),D607=10,VLOOKUP(H607,[1]Priv_Workers!$B$2:$BD$55,46,FALSE),D607=11,VLOOKUP(H607,[1]Priv_Workers!$B$2:$BD$55,47,FALSE),D607=12,VLOOKUP(H607,[1]Priv_Workers!$B$2:$BD$55,48)),C607=2018,_xlfn.IFS(D607=1,VLOOKUP(H607,[1]Priv_Workers!$B$2:$BD$55,49,FALSE),D607=2,VLOOKUP(H607,[1]Priv_Workers!$B$2:$BD$55,50,FALSE),D607=3,VLOOKUP(H607,[1]Priv_Workers!$B$2:$BD$55,51,FALSE),D607=4,VLOOKUP(H607,[1]Priv_Workers!$B$2:$BD$55,52,FALSE),D607=5,VLOOKUP(H607,[1]Priv_Workers!$B$2:$BD$55,53,FALSE),D607=6,VLOOKUP(H607,[1]Priv_Workers!$B$2:$BD$55,54)))</f>
        <v>#N/A</v>
      </c>
      <c r="X607" s="3" t="e">
        <f t="shared" si="75"/>
        <v>#N/A</v>
      </c>
      <c r="Y607" s="2" t="e">
        <f>_xlfn.IFS(C607=2014, _xlfn.IFS(E607=1, VLOOKUP(H607, [1]Wage_Info!$B$2:$AH$55, 2, FALSE), E607=2, VLOOKUP(H607, [1]Wage_Info!$B$2:$AH$55, 3, FALSE), E607=3, VLOOKUP(H607, [1]Wage_Info!$B$2:$AH$55, 4, FALSE), E607=4, VLOOKUP(H607, [1]Wage_Info!$B$2:$AH$55, 5, FALSE)), C607=2015, _xlfn.IFS(E607=1, VLOOKUP(H607, [1]Wage_Info!$B$2:$AH$55, 6, FALSE), E607=2, VLOOKUP(H607, [1]Wage_Info!$B$2:$AH$55, 7, FALSE), E607=3, VLOOKUP(H607, [1]Wage_Info!$B$2:$AH$55, 8, FALSE), E607=4, VLOOKUP(H607, [1]Wage_Info!$B$2:$AH$55, 9, FALSE)), C607=2016, _xlfn.IFS(E607=1, VLOOKUP(H607, [1]Wage_Info!$B$2:$AH$55, 10, FALSE), E607=2, VLOOKUP(H607, [1]Wage_Info!$B$2:$AH$55, 11, FALSE), E607=3, VLOOKUP(H607, [1]Wage_Info!$B$2:$AH$55, 12, FALSE), E607=4, VLOOKUP(H607, [1]Wage_Info!$B$2:$AH$55, 13, FALSE)), C607=2017, _xlfn.IFS(E607=1, VLOOKUP(H607, [1]Wage_Info!$B$2:$AH$55, 14, FALSE), E607=2, VLOOKUP(H607, [1]Wage_Info!$B$2:$AH$55, 15, FALSE), E607=3, VLOOKUP(H607, [1]Wage_Info!$B$2:$AH$55, 16, FALSE), E607=4, VLOOKUP(H607, [1]Wage_Info!$B$2:$AH$55, 17, FALSE)), C607 = 2018, _xlfn.IFS(E607=1, VLOOKUP(H607, [1]Wage_Info!$B$2:$AH$55, 18, FALSE), E607=3, VLOOKUP(H607, [1]Wage_Info!$B$2:$AH$55, 19, FALSE)))</f>
        <v>#N/A</v>
      </c>
      <c r="Z607" s="2" t="e">
        <f>_xlfn.IFS(C607=2014, _xlfn.IFS(E607=1, VLOOKUP(H607, [1]Wage_Info!$B$2:$AL$55, 20, FALSE), E607=2, VLOOKUP(H607, [1]Wage_Info!$B$2:$AL$55, 21, FALSE), E607=3, VLOOKUP(H607, [1]Wage_Info!$B$2:$AL$55, 22, FALSE), E607=4, VLOOKUP(H607, [1]Wage_Info!$B$2:$AL$55, 23, FALSE)), C607=2015, _xlfn.IFS(E607=1, VLOOKUP(H607, [1]Wage_Info!$B$2:$AL$55, 24, FALSE), E607=2, VLOOKUP(H607, [1]Wage_Info!$B$2:$AL$55, 25, FALSE), E607=3, VLOOKUP(H607, [1]Wage_Info!$B$2:$AL$55, 26, FALSE), E607=4, VLOOKUP(H607, [1]Wage_Info!$B$2:$AL$55, 27, FALSE)), C607=2016, _xlfn.IFS(E607=1, VLOOKUP(H607, [1]Wage_Info!$B$2:$AL$55, 28, FALSE), E607=2, VLOOKUP(H607, [1]Wage_Info!$B$2:$AL$55, 29, FALSE), E607=3, VLOOKUP(H607, [1]Wage_Info!$B$2:$AL$55, 30, FALSE), E607=4, VLOOKUP(H607, [1]Wage_Info!$B$2:$AL$55, 31, FALSE)), C607=2017, _xlfn.IFS(E607=1, VLOOKUP(H607, [1]Wage_Info!$B$2:$AL$55, 32, FALSE), E607=2, VLOOKUP(H607, [1]Wage_Info!$B$2:$AL$55, 33, FALSE), E607=3, VLOOKUP(H607, [1]Wage_Info!$B$2:$AL$55, 34, FALSE), E607=4, VLOOKUP(H607, [1]Wage_Info!$B$2:$AL$55, 35, FALSE)), C607 = 2018, _xlfn.IFS(E607=1, VLOOKUP(H607, [1]Wage_Info!$B$2:$AL$55, 36, FALSE), E607=2, VLOOKUP(H607, [1]Wage_Info!$B$2:$AL$55, 37, FALSE)))</f>
        <v>#N/A</v>
      </c>
      <c r="AA607" s="4" t="e">
        <f t="shared" si="76"/>
        <v>#N/A</v>
      </c>
      <c r="AB607">
        <f>[1]Key!C606</f>
        <v>1</v>
      </c>
      <c r="AC607">
        <f t="shared" si="77"/>
        <v>0</v>
      </c>
      <c r="AD607">
        <f t="shared" si="78"/>
        <v>0</v>
      </c>
      <c r="AE607">
        <f t="shared" si="79"/>
        <v>0</v>
      </c>
      <c r="AF607">
        <f>[1]Key!D607</f>
        <v>0</v>
      </c>
    </row>
    <row r="608" spans="1:32" x14ac:dyDescent="0.3">
      <c r="A608">
        <v>607</v>
      </c>
      <c r="B608">
        <v>151</v>
      </c>
      <c r="E608" t="e">
        <f t="shared" si="72"/>
        <v>#N/A</v>
      </c>
      <c r="F608">
        <v>2018</v>
      </c>
      <c r="G608" t="s">
        <v>64</v>
      </c>
      <c r="H608" s="1">
        <f>VALUE(IF(G608="foreign",53,SUBSTITUTE(G608,G608,VLOOKUP(G608,[1]Key!$G$2:$H$55,2,))))</f>
        <v>33</v>
      </c>
      <c r="I608" t="s">
        <v>64</v>
      </c>
      <c r="J608">
        <f>VALUE(_xlfn.IFS(I608="foreign",53,I608="fictional",54, I608="unspecified", 55, NOT(OR(I608="foreign",I608="fictional")),SUBSTITUTE(I608,I608,VLOOKUP(I608,[1]Key!$G$2:$H$55,2,))))</f>
        <v>33</v>
      </c>
      <c r="K608">
        <f t="shared" si="73"/>
        <v>1</v>
      </c>
      <c r="L608">
        <f>VLOOKUP(H608, [1]Key!$H$2:$K$54, 2)</f>
        <v>3</v>
      </c>
      <c r="M608">
        <f>VLOOKUP(J608, [1]Key!$H$2:$K$54, 2)</f>
        <v>3</v>
      </c>
      <c r="N608">
        <f>VLOOKUP("*"&amp;G608&amp;"*",[1]Key!$N$2:$O$6,2,FALSE)</f>
        <v>2</v>
      </c>
      <c r="O608">
        <f>VLOOKUP("*"&amp;G608&amp;"*",[1]Key!$R$2:$S$11,2,FALSE)</f>
        <v>3</v>
      </c>
      <c r="P608">
        <v>944</v>
      </c>
      <c r="Q608" s="2"/>
      <c r="R608" t="s">
        <v>159</v>
      </c>
      <c r="S608">
        <f>VLOOKUP(R608, [1]Key!$U$2:$V$37, 2, FALSE)</f>
        <v>18</v>
      </c>
      <c r="T608">
        <f t="shared" si="74"/>
        <v>1</v>
      </c>
      <c r="U608" t="e">
        <f>_xlfn.IFS(C608=2018, VLOOKUP(H608, '[1]State Pop'!$B$2:$G$55,6),C608=2017, VLOOKUP(H608, '[1]State Pop'!$B$2:$F$55,5),C608=2016, VLOOKUP(H608, '[1]State Pop'!$B$2:$F$55,4), C608=2015, VLOOKUP(H608, '[1]State Pop'!$B$2:$F$55,3), C608=2014, VLOOKUP(H608, '[1]State Pop'!$B$2:$F$55,2))</f>
        <v>#N/A</v>
      </c>
      <c r="V608" t="e">
        <f>_xlfn.IFS(C608=2014,_xlfn.IFS(D608=1,VLOOKUP(H608,[1]Film_Workers!$B$2:$BD$55,2,FALSE),D608=2,VLOOKUP(H608,[1]Film_Workers!$B$2:$BD$55,3,FALSE),D608=3,VLOOKUP(H608,[1]Film_Workers!$B$2:$BD$55,4,FALSE),D608=4,VLOOKUP(H608,[1]Film_Workers!$B$2:$BD$55,5,FALSE),D608=5,VLOOKUP(H608,[1]Film_Workers!$B$2:$BD$55,6,FALSE),D608=6,VLOOKUP(H608,[1]Film_Workers!$B$2:$BD$55,7,FALSE),D608=7,VLOOKUP(H608,[1]Film_Workers!$B$2:$BD$55,8,FALSE),D608=8,VLOOKUP(H608,[1]Film_Workers!$B$2:$BD$55,9,FALSE),D608=9,VLOOKUP(H608,[1]Film_Workers!$B$2:$BD$55,10,FALSE),D608=10,VLOOKUP(H608,[1]Film_Workers!$B$2:$BD$55,11,FALSE),D608=11,VLOOKUP(H608,[1]Film_Workers!$B$2:$BD$55,12,FALSE),D608=12,VLOOKUP(H608,[1]Film_Workers!$B$2:$BD$55,13,FALSE)),C608=2015,_xlfn.IFS(D608=1,VLOOKUP(H608,[1]Film_Workers!$B$2:$BD$55,14,FALSE),D608=2,VLOOKUP(H608,[1]Film_Workers!$B$2:$BD$55,15,FALSE),D608=3,VLOOKUP(H608,[1]Film_Workers!$B$2:$BD$55,16,FALSE),D608=4,VLOOKUP(H608,[1]Film_Workers!$B$2:$BD$55,17,FALSE),D608=5,VLOOKUP(H608,[1]Film_Workers!$B$2:$BD$55,18,FALSE),D608=6,VLOOKUP(H608,[1]Film_Workers!$B$2:$BD$55,19,FALSE),D608=7,VLOOKUP(H608,[1]Film_Workers!$B$2:$BD$55,20,FALSE),D608=8,VLOOKUP(H608,[1]Film_Workers!$B$2:$BD$55,21,FALSE),D608=9,VLOOKUP(H608,[1]Film_Workers!$B$2:$BD$55,22,FALSE),D608=10,VLOOKUP(H608,[1]Film_Workers!$B$2:$BD$55,23,FALSE),D608=11,VLOOKUP(H608,[1]Film_Workers!$B$2:$BD$55,24,FALSE),D608=12,VLOOKUP(H608,[1]Film_Workers!$B$2:$BD$55,25,FALSE)),C608=2016,_xlfn.IFS(D608=1,VLOOKUP(H608,[1]Film_Workers!$B$2:$BD$55,26,FALSE),D608=2,VLOOKUP(H608,[1]Film_Workers!$B$2:$BD$55,27,FALSE),D608=3,VLOOKUP(H608,[1]Film_Workers!$B$2:$BD$55,28,FALSE),D608=4,VLOOKUP(H608,[1]Film_Workers!$B$2:$BD$55,29,FALSE),D608=5,VLOOKUP(H608,[1]Film_Workers!$B$2:$BD$55,30,FALSE),D608=6,VLOOKUP(H608,[1]Film_Workers!$B$2:$BD$55,31,FALSE),D608=7,VLOOKUP(H608,[1]Film_Workers!$B$2:$BD$55,32,FALSE),D608=8,VLOOKUP(H608,[1]Film_Workers!$B$2:$BD$55,33,FALSE),D608=9,VLOOKUP(H608,[1]Film_Workers!$B$2:$BD$55,34,FALSE),D608=10,VLOOKUP(H608,[1]Film_Workers!$B$2:$BD$55,35,FALSE),D608=11,VLOOKUP(H608,[1]Film_Workers!$B$2:$BD$55,36,FALSE),D608=12,VLOOKUP(H608,[1]Film_Workers!$B$2:$BD$55,37,FALSE)),C608=2017,_xlfn.IFS(D608=1,VLOOKUP(H608,[1]Film_Workers!$B$2:$BD$55,38,FALSE),D608=2,VLOOKUP(H608,[1]Film_Workers!$B$2:$BD$55,39,FALSE),D608=3,VLOOKUP(H608,[1]Film_Workers!$B$2:$BD$55,40,FALSE),D608=4,VLOOKUP(H608,[1]Film_Workers!$B$2:$BD$55,41,FALSE),D608=5,VLOOKUP(H608,[1]Film_Workers!$B$2:$BD$55,42,FALSE),D608=6,VLOOKUP(H608,[1]Film_Workers!$B$2:$BD$55,43,FALSE),D608=7,VLOOKUP(H608,[1]Film_Workers!$B$2:$BD$55,43,FALSE),D608=8,VLOOKUP(H608,[1]Film_Workers!$B$2:$BD$55,44,FALSE),D608=9,VLOOKUP(H608,[1]Film_Workers!$B$2:$BD$55,45,FALSE),D608=10,VLOOKUP(H608,[1]Film_Workers!$B$2:$BD$55,46,FALSE),D608=11,VLOOKUP(H608,[1]Film_Workers!$B$2:$BD$55,47,FALSE),D608=12,VLOOKUP(H608,[1]Film_Workers!$B$2:$BD$55,48)),C608=2018,_xlfn.IFS(D608=1,VLOOKUP(H608,[1]Film_Workers!$B$2:$BD$55,49,FALSE),D608=2,VLOOKUP(H608,[1]Film_Workers!$B$2:$BD$55,50,FALSE),D608=3,VLOOKUP(H608,[1]Film_Workers!$B$2:$BD$55,51,FALSE),D608=4,VLOOKUP(H608,[1]Film_Workers!$B$2:$BD$55,52,FALSE),D608=5,VLOOKUP(H608,[1]Film_Workers!$B$2:$BD$55,53,FALSE),D608=6,VLOOKUP(H608,[1]Film_Workers!$B$2:$BD$55,54)))</f>
        <v>#N/A</v>
      </c>
      <c r="W608" t="e">
        <f>_xlfn.IFS(C608=2014,_xlfn.IFS(D608=1,VLOOKUP(H608,[1]Priv_Workers!$B$2:$BD$55,2,FALSE),D608=2,VLOOKUP(H608,[1]Priv_Workers!$B$2:$BD$55,3,FALSE),D608=3,VLOOKUP(H608,[1]Priv_Workers!$B$2:$BD$55,4,FALSE),D608=4,VLOOKUP(H608,[1]Priv_Workers!$B$2:$BD$55,5,FALSE),D608=5,VLOOKUP(H608,[1]Priv_Workers!$B$2:$BD$55,6,FALSE),D608=6,VLOOKUP(H608,[1]Priv_Workers!$B$2:$BD$55,7,FALSE),D608=7,VLOOKUP(H608,[1]Priv_Workers!$B$2:$BD$55,8,FALSE),D608=8,VLOOKUP(H608,[1]Priv_Workers!$B$2:$BD$55,9,FALSE),D608=9,VLOOKUP(H608,[1]Priv_Workers!$B$2:$BD$55,10,FALSE),D608=10,VLOOKUP(H608,[1]Priv_Workers!$B$2:$BD$55,11,FALSE),D608=11,VLOOKUP(H608,[1]Priv_Workers!$B$2:$BD$55,12,FALSE),D608=12,VLOOKUP(H608,[1]Priv_Workers!$B$2:$BD$55,13,FALSE)),C608=2015,_xlfn.IFS(D608=1,VLOOKUP(H608,[1]Priv_Workers!$B$2:$BD$55,14,FALSE),D608=2,VLOOKUP(H608,[1]Priv_Workers!$B$2:$BD$55,15,FALSE),D608=3,VLOOKUP(H608,[1]Priv_Workers!$B$2:$BD$55,16,FALSE),D608=4,VLOOKUP(H608,[1]Priv_Workers!$B$2:$BD$55,17,FALSE),D608=5,VLOOKUP(H608,[1]Priv_Workers!$B$2:$BD$55,18,FALSE),D608=6,VLOOKUP(H608,[1]Priv_Workers!$B$2:$BD$55,19,FALSE),D608=7,VLOOKUP(H608,[1]Priv_Workers!$B$2:$BD$55,20,FALSE),D608=8,VLOOKUP(H608,[1]Priv_Workers!$B$2:$BD$55,21,FALSE),D608=9,VLOOKUP(H608,[1]Priv_Workers!$B$2:$BD$55,22,FALSE),D608=10,VLOOKUP(H608,[1]Priv_Workers!$B$2:$BD$55,23,FALSE),D608=11,VLOOKUP(H608,[1]Priv_Workers!$B$2:$BD$55,24,FALSE),D608=12,VLOOKUP(H608,[1]Priv_Workers!$B$2:$BD$55,25,FALSE)),C608=2016,_xlfn.IFS(D608=1,VLOOKUP(H608,[1]Priv_Workers!$B$2:$BD$55,26,FALSE),D608=2,VLOOKUP(H608,[1]Priv_Workers!$B$2:$BD$55,27,FALSE),D608=3,VLOOKUP(H608,[1]Priv_Workers!$B$2:$BD$55,28,FALSE),D608=4,VLOOKUP(H608,[1]Priv_Workers!$B$2:$BD$55,29,FALSE),D608=5,VLOOKUP(H608,[1]Priv_Workers!$B$2:$BD$55,30,FALSE),D608=6,VLOOKUP(H608,[1]Priv_Workers!$B$2:$BD$55,31,FALSE),D608=7,VLOOKUP(H608,[1]Priv_Workers!$B$2:$BD$55,32,FALSE),D608=8,VLOOKUP(H608,[1]Priv_Workers!$B$2:$BD$55,33,FALSE),D608=9,VLOOKUP(H608,[1]Priv_Workers!$B$2:$BD$55,34,FALSE),D608=10,VLOOKUP(H608,[1]Priv_Workers!$B$2:$BD$55,35,FALSE),D608=11,VLOOKUP(H608,[1]Priv_Workers!$B$2:$BD$55,36,FALSE),D608=12,VLOOKUP(H608,[1]Priv_Workers!$B$2:$BD$55,37,FALSE)),C608=2017,_xlfn.IFS(D608=1,VLOOKUP(H608,[1]Priv_Workers!$B$2:$BD$55,38,FALSE),D608=2,VLOOKUP(H608,[1]Priv_Workers!$B$2:$BD$55,39,FALSE),D608=3,VLOOKUP(H608,[1]Priv_Workers!$B$2:$BD$55,40,FALSE),D608=4,VLOOKUP(H608,[1]Priv_Workers!$B$2:$BD$55,41,FALSE),D608=5,VLOOKUP(H608,[1]Priv_Workers!$B$2:$BD$55,42,FALSE),D608=6,VLOOKUP(H608,[1]Priv_Workers!$B$2:$BD$55,43,FALSE),D608=7,VLOOKUP(H608,[1]Priv_Workers!$B$2:$BD$55,43,FALSE),D608=8,VLOOKUP(H608,[1]Priv_Workers!$B$2:$BD$55,44,FALSE),D608=9,VLOOKUP(H608,[1]Priv_Workers!$B$2:$BD$55,45,FALSE),D608=10,VLOOKUP(H608,[1]Priv_Workers!$B$2:$BD$55,46,FALSE),D608=11,VLOOKUP(H608,[1]Priv_Workers!$B$2:$BD$55,47,FALSE),D608=12,VLOOKUP(H608,[1]Priv_Workers!$B$2:$BD$55,48)),C608=2018,_xlfn.IFS(D608=1,VLOOKUP(H608,[1]Priv_Workers!$B$2:$BD$55,49,FALSE),D608=2,VLOOKUP(H608,[1]Priv_Workers!$B$2:$BD$55,50,FALSE),D608=3,VLOOKUP(H608,[1]Priv_Workers!$B$2:$BD$55,51,FALSE),D608=4,VLOOKUP(H608,[1]Priv_Workers!$B$2:$BD$55,52,FALSE),D608=5,VLOOKUP(H608,[1]Priv_Workers!$B$2:$BD$55,53,FALSE),D608=6,VLOOKUP(H608,[1]Priv_Workers!$B$2:$BD$55,54)))</f>
        <v>#N/A</v>
      </c>
      <c r="X608" s="3" t="e">
        <f t="shared" si="75"/>
        <v>#N/A</v>
      </c>
      <c r="Y608" s="2" t="e">
        <f>_xlfn.IFS(C608=2014, _xlfn.IFS(E608=1, VLOOKUP(H608, [1]Wage_Info!$B$2:$AH$55, 2, FALSE), E608=2, VLOOKUP(H608, [1]Wage_Info!$B$2:$AH$55, 3, FALSE), E608=3, VLOOKUP(H608, [1]Wage_Info!$B$2:$AH$55, 4, FALSE), E608=4, VLOOKUP(H608, [1]Wage_Info!$B$2:$AH$55, 5, FALSE)), C608=2015, _xlfn.IFS(E608=1, VLOOKUP(H608, [1]Wage_Info!$B$2:$AH$55, 6, FALSE), E608=2, VLOOKUP(H608, [1]Wage_Info!$B$2:$AH$55, 7, FALSE), E608=3, VLOOKUP(H608, [1]Wage_Info!$B$2:$AH$55, 8, FALSE), E608=4, VLOOKUP(H608, [1]Wage_Info!$B$2:$AH$55, 9, FALSE)), C608=2016, _xlfn.IFS(E608=1, VLOOKUP(H608, [1]Wage_Info!$B$2:$AH$55, 10, FALSE), E608=2, VLOOKUP(H608, [1]Wage_Info!$B$2:$AH$55, 11, FALSE), E608=3, VLOOKUP(H608, [1]Wage_Info!$B$2:$AH$55, 12, FALSE), E608=4, VLOOKUP(H608, [1]Wage_Info!$B$2:$AH$55, 13, FALSE)), C608=2017, _xlfn.IFS(E608=1, VLOOKUP(H608, [1]Wage_Info!$B$2:$AH$55, 14, FALSE), E608=2, VLOOKUP(H608, [1]Wage_Info!$B$2:$AH$55, 15, FALSE), E608=3, VLOOKUP(H608, [1]Wage_Info!$B$2:$AH$55, 16, FALSE), E608=4, VLOOKUP(H608, [1]Wage_Info!$B$2:$AH$55, 17, FALSE)), C608 = 2018, _xlfn.IFS(E608=1, VLOOKUP(H608, [1]Wage_Info!$B$2:$AH$55, 18, FALSE), E608=3, VLOOKUP(H608, [1]Wage_Info!$B$2:$AH$55, 19, FALSE)))</f>
        <v>#N/A</v>
      </c>
      <c r="Z608" s="2" t="e">
        <f>_xlfn.IFS(C608=2014, _xlfn.IFS(E608=1, VLOOKUP(H608, [1]Wage_Info!$B$2:$AL$55, 20, FALSE), E608=2, VLOOKUP(H608, [1]Wage_Info!$B$2:$AL$55, 21, FALSE), E608=3, VLOOKUP(H608, [1]Wage_Info!$B$2:$AL$55, 22, FALSE), E608=4, VLOOKUP(H608, [1]Wage_Info!$B$2:$AL$55, 23, FALSE)), C608=2015, _xlfn.IFS(E608=1, VLOOKUP(H608, [1]Wage_Info!$B$2:$AL$55, 24, FALSE), E608=2, VLOOKUP(H608, [1]Wage_Info!$B$2:$AL$55, 25, FALSE), E608=3, VLOOKUP(H608, [1]Wage_Info!$B$2:$AL$55, 26, FALSE), E608=4, VLOOKUP(H608, [1]Wage_Info!$B$2:$AL$55, 27, FALSE)), C608=2016, _xlfn.IFS(E608=1, VLOOKUP(H608, [1]Wage_Info!$B$2:$AL$55, 28, FALSE), E608=2, VLOOKUP(H608, [1]Wage_Info!$B$2:$AL$55, 29, FALSE), E608=3, VLOOKUP(H608, [1]Wage_Info!$B$2:$AL$55, 30, FALSE), E608=4, VLOOKUP(H608, [1]Wage_Info!$B$2:$AL$55, 31, FALSE)), C608=2017, _xlfn.IFS(E608=1, VLOOKUP(H608, [1]Wage_Info!$B$2:$AL$55, 32, FALSE), E608=2, VLOOKUP(H608, [1]Wage_Info!$B$2:$AL$55, 33, FALSE), E608=3, VLOOKUP(H608, [1]Wage_Info!$B$2:$AL$55, 34, FALSE), E608=4, VLOOKUP(H608, [1]Wage_Info!$B$2:$AL$55, 35, FALSE)), C608 = 2018, _xlfn.IFS(E608=1, VLOOKUP(H608, [1]Wage_Info!$B$2:$AL$55, 36, FALSE), E608=2, VLOOKUP(H608, [1]Wage_Info!$B$2:$AL$55, 37, FALSE)))</f>
        <v>#N/A</v>
      </c>
      <c r="AA608" s="4" t="e">
        <f t="shared" si="76"/>
        <v>#N/A</v>
      </c>
      <c r="AB608">
        <f>[1]Key!C607</f>
        <v>0</v>
      </c>
      <c r="AC608">
        <f t="shared" si="77"/>
        <v>0</v>
      </c>
      <c r="AD608">
        <f t="shared" si="78"/>
        <v>1</v>
      </c>
      <c r="AE608">
        <f t="shared" si="79"/>
        <v>1</v>
      </c>
      <c r="AF608">
        <f>[1]Key!D608</f>
        <v>0</v>
      </c>
    </row>
    <row r="609" spans="1:32" x14ac:dyDescent="0.3">
      <c r="A609">
        <v>608</v>
      </c>
      <c r="B609">
        <v>152</v>
      </c>
      <c r="E609" t="e">
        <f t="shared" si="72"/>
        <v>#N/A</v>
      </c>
      <c r="F609">
        <v>2018</v>
      </c>
      <c r="G609" t="s">
        <v>79</v>
      </c>
      <c r="H609" s="1">
        <f>VALUE(IF(G609="foreign",53,SUBSTITUTE(G609,G609,VLOOKUP(G609,[1]Key!$G$2:$H$55,2,))))</f>
        <v>39</v>
      </c>
      <c r="I609" t="s">
        <v>79</v>
      </c>
      <c r="J609">
        <f>VALUE(_xlfn.IFS(I609="foreign",53,I609="fictional",54, I609="unspecified", 55, NOT(OR(I609="foreign",I609="fictional")),SUBSTITUTE(I609,I609,VLOOKUP(I609,[1]Key!$G$2:$H$55,2,))))</f>
        <v>39</v>
      </c>
      <c r="K609">
        <f t="shared" si="73"/>
        <v>1</v>
      </c>
      <c r="L609">
        <f>VLOOKUP(H609, [1]Key!$H$2:$K$54, 2)</f>
        <v>4</v>
      </c>
      <c r="M609">
        <f>VLOOKUP(J609, [1]Key!$H$2:$K$54, 2)</f>
        <v>4</v>
      </c>
      <c r="N609">
        <f>VLOOKUP("*"&amp;G609&amp;"*",[1]Key!$N$2:$O$6,2,FALSE)</f>
        <v>2</v>
      </c>
      <c r="O609">
        <f>VLOOKUP("*"&amp;G609&amp;"*",[1]Key!$R$2:$S$11,2,FALSE)</f>
        <v>3</v>
      </c>
      <c r="P609">
        <v>893</v>
      </c>
      <c r="Q609" s="2"/>
      <c r="R609" t="s">
        <v>33</v>
      </c>
      <c r="S609">
        <f>VLOOKUP(R609, [1]Key!$U$2:$V$37, 2, FALSE)</f>
        <v>1</v>
      </c>
      <c r="T609">
        <f t="shared" si="74"/>
        <v>0</v>
      </c>
      <c r="U609" t="e">
        <f>_xlfn.IFS(C609=2018, VLOOKUP(H609, '[1]State Pop'!$B$2:$G$55,6),C609=2017, VLOOKUP(H609, '[1]State Pop'!$B$2:$F$55,5),C609=2016, VLOOKUP(H609, '[1]State Pop'!$B$2:$F$55,4), C609=2015, VLOOKUP(H609, '[1]State Pop'!$B$2:$F$55,3), C609=2014, VLOOKUP(H609, '[1]State Pop'!$B$2:$F$55,2))</f>
        <v>#N/A</v>
      </c>
      <c r="V609" t="e">
        <f>_xlfn.IFS(C609=2014,_xlfn.IFS(D609=1,VLOOKUP(H609,[1]Film_Workers!$B$2:$BD$55,2,FALSE),D609=2,VLOOKUP(H609,[1]Film_Workers!$B$2:$BD$55,3,FALSE),D609=3,VLOOKUP(H609,[1]Film_Workers!$B$2:$BD$55,4,FALSE),D609=4,VLOOKUP(H609,[1]Film_Workers!$B$2:$BD$55,5,FALSE),D609=5,VLOOKUP(H609,[1]Film_Workers!$B$2:$BD$55,6,FALSE),D609=6,VLOOKUP(H609,[1]Film_Workers!$B$2:$BD$55,7,FALSE),D609=7,VLOOKUP(H609,[1]Film_Workers!$B$2:$BD$55,8,FALSE),D609=8,VLOOKUP(H609,[1]Film_Workers!$B$2:$BD$55,9,FALSE),D609=9,VLOOKUP(H609,[1]Film_Workers!$B$2:$BD$55,10,FALSE),D609=10,VLOOKUP(H609,[1]Film_Workers!$B$2:$BD$55,11,FALSE),D609=11,VLOOKUP(H609,[1]Film_Workers!$B$2:$BD$55,12,FALSE),D609=12,VLOOKUP(H609,[1]Film_Workers!$B$2:$BD$55,13,FALSE)),C609=2015,_xlfn.IFS(D609=1,VLOOKUP(H609,[1]Film_Workers!$B$2:$BD$55,14,FALSE),D609=2,VLOOKUP(H609,[1]Film_Workers!$B$2:$BD$55,15,FALSE),D609=3,VLOOKUP(H609,[1]Film_Workers!$B$2:$BD$55,16,FALSE),D609=4,VLOOKUP(H609,[1]Film_Workers!$B$2:$BD$55,17,FALSE),D609=5,VLOOKUP(H609,[1]Film_Workers!$B$2:$BD$55,18,FALSE),D609=6,VLOOKUP(H609,[1]Film_Workers!$B$2:$BD$55,19,FALSE),D609=7,VLOOKUP(H609,[1]Film_Workers!$B$2:$BD$55,20,FALSE),D609=8,VLOOKUP(H609,[1]Film_Workers!$B$2:$BD$55,21,FALSE),D609=9,VLOOKUP(H609,[1]Film_Workers!$B$2:$BD$55,22,FALSE),D609=10,VLOOKUP(H609,[1]Film_Workers!$B$2:$BD$55,23,FALSE),D609=11,VLOOKUP(H609,[1]Film_Workers!$B$2:$BD$55,24,FALSE),D609=12,VLOOKUP(H609,[1]Film_Workers!$B$2:$BD$55,25,FALSE)),C609=2016,_xlfn.IFS(D609=1,VLOOKUP(H609,[1]Film_Workers!$B$2:$BD$55,26,FALSE),D609=2,VLOOKUP(H609,[1]Film_Workers!$B$2:$BD$55,27,FALSE),D609=3,VLOOKUP(H609,[1]Film_Workers!$B$2:$BD$55,28,FALSE),D609=4,VLOOKUP(H609,[1]Film_Workers!$B$2:$BD$55,29,FALSE),D609=5,VLOOKUP(H609,[1]Film_Workers!$B$2:$BD$55,30,FALSE),D609=6,VLOOKUP(H609,[1]Film_Workers!$B$2:$BD$55,31,FALSE),D609=7,VLOOKUP(H609,[1]Film_Workers!$B$2:$BD$55,32,FALSE),D609=8,VLOOKUP(H609,[1]Film_Workers!$B$2:$BD$55,33,FALSE),D609=9,VLOOKUP(H609,[1]Film_Workers!$B$2:$BD$55,34,FALSE),D609=10,VLOOKUP(H609,[1]Film_Workers!$B$2:$BD$55,35,FALSE),D609=11,VLOOKUP(H609,[1]Film_Workers!$B$2:$BD$55,36,FALSE),D609=12,VLOOKUP(H609,[1]Film_Workers!$B$2:$BD$55,37,FALSE)),C609=2017,_xlfn.IFS(D609=1,VLOOKUP(H609,[1]Film_Workers!$B$2:$BD$55,38,FALSE),D609=2,VLOOKUP(H609,[1]Film_Workers!$B$2:$BD$55,39,FALSE),D609=3,VLOOKUP(H609,[1]Film_Workers!$B$2:$BD$55,40,FALSE),D609=4,VLOOKUP(H609,[1]Film_Workers!$B$2:$BD$55,41,FALSE),D609=5,VLOOKUP(H609,[1]Film_Workers!$B$2:$BD$55,42,FALSE),D609=6,VLOOKUP(H609,[1]Film_Workers!$B$2:$BD$55,43,FALSE),D609=7,VLOOKUP(H609,[1]Film_Workers!$B$2:$BD$55,43,FALSE),D609=8,VLOOKUP(H609,[1]Film_Workers!$B$2:$BD$55,44,FALSE),D609=9,VLOOKUP(H609,[1]Film_Workers!$B$2:$BD$55,45,FALSE),D609=10,VLOOKUP(H609,[1]Film_Workers!$B$2:$BD$55,46,FALSE),D609=11,VLOOKUP(H609,[1]Film_Workers!$B$2:$BD$55,47,FALSE),D609=12,VLOOKUP(H609,[1]Film_Workers!$B$2:$BD$55,48)),C609=2018,_xlfn.IFS(D609=1,VLOOKUP(H609,[1]Film_Workers!$B$2:$BD$55,49,FALSE),D609=2,VLOOKUP(H609,[1]Film_Workers!$B$2:$BD$55,50,FALSE),D609=3,VLOOKUP(H609,[1]Film_Workers!$B$2:$BD$55,51,FALSE),D609=4,VLOOKUP(H609,[1]Film_Workers!$B$2:$BD$55,52,FALSE),D609=5,VLOOKUP(H609,[1]Film_Workers!$B$2:$BD$55,53,FALSE),D609=6,VLOOKUP(H609,[1]Film_Workers!$B$2:$BD$55,54)))</f>
        <v>#N/A</v>
      </c>
      <c r="W609" t="e">
        <f>_xlfn.IFS(C609=2014,_xlfn.IFS(D609=1,VLOOKUP(H609,[1]Priv_Workers!$B$2:$BD$55,2,FALSE),D609=2,VLOOKUP(H609,[1]Priv_Workers!$B$2:$BD$55,3,FALSE),D609=3,VLOOKUP(H609,[1]Priv_Workers!$B$2:$BD$55,4,FALSE),D609=4,VLOOKUP(H609,[1]Priv_Workers!$B$2:$BD$55,5,FALSE),D609=5,VLOOKUP(H609,[1]Priv_Workers!$B$2:$BD$55,6,FALSE),D609=6,VLOOKUP(H609,[1]Priv_Workers!$B$2:$BD$55,7,FALSE),D609=7,VLOOKUP(H609,[1]Priv_Workers!$B$2:$BD$55,8,FALSE),D609=8,VLOOKUP(H609,[1]Priv_Workers!$B$2:$BD$55,9,FALSE),D609=9,VLOOKUP(H609,[1]Priv_Workers!$B$2:$BD$55,10,FALSE),D609=10,VLOOKUP(H609,[1]Priv_Workers!$B$2:$BD$55,11,FALSE),D609=11,VLOOKUP(H609,[1]Priv_Workers!$B$2:$BD$55,12,FALSE),D609=12,VLOOKUP(H609,[1]Priv_Workers!$B$2:$BD$55,13,FALSE)),C609=2015,_xlfn.IFS(D609=1,VLOOKUP(H609,[1]Priv_Workers!$B$2:$BD$55,14,FALSE),D609=2,VLOOKUP(H609,[1]Priv_Workers!$B$2:$BD$55,15,FALSE),D609=3,VLOOKUP(H609,[1]Priv_Workers!$B$2:$BD$55,16,FALSE),D609=4,VLOOKUP(H609,[1]Priv_Workers!$B$2:$BD$55,17,FALSE),D609=5,VLOOKUP(H609,[1]Priv_Workers!$B$2:$BD$55,18,FALSE),D609=6,VLOOKUP(H609,[1]Priv_Workers!$B$2:$BD$55,19,FALSE),D609=7,VLOOKUP(H609,[1]Priv_Workers!$B$2:$BD$55,20,FALSE),D609=8,VLOOKUP(H609,[1]Priv_Workers!$B$2:$BD$55,21,FALSE),D609=9,VLOOKUP(H609,[1]Priv_Workers!$B$2:$BD$55,22,FALSE),D609=10,VLOOKUP(H609,[1]Priv_Workers!$B$2:$BD$55,23,FALSE),D609=11,VLOOKUP(H609,[1]Priv_Workers!$B$2:$BD$55,24,FALSE),D609=12,VLOOKUP(H609,[1]Priv_Workers!$B$2:$BD$55,25,FALSE)),C609=2016,_xlfn.IFS(D609=1,VLOOKUP(H609,[1]Priv_Workers!$B$2:$BD$55,26,FALSE),D609=2,VLOOKUP(H609,[1]Priv_Workers!$B$2:$BD$55,27,FALSE),D609=3,VLOOKUP(H609,[1]Priv_Workers!$B$2:$BD$55,28,FALSE),D609=4,VLOOKUP(H609,[1]Priv_Workers!$B$2:$BD$55,29,FALSE),D609=5,VLOOKUP(H609,[1]Priv_Workers!$B$2:$BD$55,30,FALSE),D609=6,VLOOKUP(H609,[1]Priv_Workers!$B$2:$BD$55,31,FALSE),D609=7,VLOOKUP(H609,[1]Priv_Workers!$B$2:$BD$55,32,FALSE),D609=8,VLOOKUP(H609,[1]Priv_Workers!$B$2:$BD$55,33,FALSE),D609=9,VLOOKUP(H609,[1]Priv_Workers!$B$2:$BD$55,34,FALSE),D609=10,VLOOKUP(H609,[1]Priv_Workers!$B$2:$BD$55,35,FALSE),D609=11,VLOOKUP(H609,[1]Priv_Workers!$B$2:$BD$55,36,FALSE),D609=12,VLOOKUP(H609,[1]Priv_Workers!$B$2:$BD$55,37,FALSE)),C609=2017,_xlfn.IFS(D609=1,VLOOKUP(H609,[1]Priv_Workers!$B$2:$BD$55,38,FALSE),D609=2,VLOOKUP(H609,[1]Priv_Workers!$B$2:$BD$55,39,FALSE),D609=3,VLOOKUP(H609,[1]Priv_Workers!$B$2:$BD$55,40,FALSE),D609=4,VLOOKUP(H609,[1]Priv_Workers!$B$2:$BD$55,41,FALSE),D609=5,VLOOKUP(H609,[1]Priv_Workers!$B$2:$BD$55,42,FALSE),D609=6,VLOOKUP(H609,[1]Priv_Workers!$B$2:$BD$55,43,FALSE),D609=7,VLOOKUP(H609,[1]Priv_Workers!$B$2:$BD$55,43,FALSE),D609=8,VLOOKUP(H609,[1]Priv_Workers!$B$2:$BD$55,44,FALSE),D609=9,VLOOKUP(H609,[1]Priv_Workers!$B$2:$BD$55,45,FALSE),D609=10,VLOOKUP(H609,[1]Priv_Workers!$B$2:$BD$55,46,FALSE),D609=11,VLOOKUP(H609,[1]Priv_Workers!$B$2:$BD$55,47,FALSE),D609=12,VLOOKUP(H609,[1]Priv_Workers!$B$2:$BD$55,48)),C609=2018,_xlfn.IFS(D609=1,VLOOKUP(H609,[1]Priv_Workers!$B$2:$BD$55,49,FALSE),D609=2,VLOOKUP(H609,[1]Priv_Workers!$B$2:$BD$55,50,FALSE),D609=3,VLOOKUP(H609,[1]Priv_Workers!$B$2:$BD$55,51,FALSE),D609=4,VLOOKUP(H609,[1]Priv_Workers!$B$2:$BD$55,52,FALSE),D609=5,VLOOKUP(H609,[1]Priv_Workers!$B$2:$BD$55,53,FALSE),D609=6,VLOOKUP(H609,[1]Priv_Workers!$B$2:$BD$55,54)))</f>
        <v>#N/A</v>
      </c>
      <c r="X609" s="3" t="e">
        <f t="shared" si="75"/>
        <v>#N/A</v>
      </c>
      <c r="Y609" s="2" t="e">
        <f>_xlfn.IFS(C609=2014, _xlfn.IFS(E609=1, VLOOKUP(H609, [1]Wage_Info!$B$2:$AH$55, 2, FALSE), E609=2, VLOOKUP(H609, [1]Wage_Info!$B$2:$AH$55, 3, FALSE), E609=3, VLOOKUP(H609, [1]Wage_Info!$B$2:$AH$55, 4, FALSE), E609=4, VLOOKUP(H609, [1]Wage_Info!$B$2:$AH$55, 5, FALSE)), C609=2015, _xlfn.IFS(E609=1, VLOOKUP(H609, [1]Wage_Info!$B$2:$AH$55, 6, FALSE), E609=2, VLOOKUP(H609, [1]Wage_Info!$B$2:$AH$55, 7, FALSE), E609=3, VLOOKUP(H609, [1]Wage_Info!$B$2:$AH$55, 8, FALSE), E609=4, VLOOKUP(H609, [1]Wage_Info!$B$2:$AH$55, 9, FALSE)), C609=2016, _xlfn.IFS(E609=1, VLOOKUP(H609, [1]Wage_Info!$B$2:$AH$55, 10, FALSE), E609=2, VLOOKUP(H609, [1]Wage_Info!$B$2:$AH$55, 11, FALSE), E609=3, VLOOKUP(H609, [1]Wage_Info!$B$2:$AH$55, 12, FALSE), E609=4, VLOOKUP(H609, [1]Wage_Info!$B$2:$AH$55, 13, FALSE)), C609=2017, _xlfn.IFS(E609=1, VLOOKUP(H609, [1]Wage_Info!$B$2:$AH$55, 14, FALSE), E609=2, VLOOKUP(H609, [1]Wage_Info!$B$2:$AH$55, 15, FALSE), E609=3, VLOOKUP(H609, [1]Wage_Info!$B$2:$AH$55, 16, FALSE), E609=4, VLOOKUP(H609, [1]Wage_Info!$B$2:$AH$55, 17, FALSE)), C609 = 2018, _xlfn.IFS(E609=1, VLOOKUP(H609, [1]Wage_Info!$B$2:$AH$55, 18, FALSE), E609=3, VLOOKUP(H609, [1]Wage_Info!$B$2:$AH$55, 19, FALSE)))</f>
        <v>#N/A</v>
      </c>
      <c r="Z609" s="2" t="e">
        <f>_xlfn.IFS(C609=2014, _xlfn.IFS(E609=1, VLOOKUP(H609, [1]Wage_Info!$B$2:$AL$55, 20, FALSE), E609=2, VLOOKUP(H609, [1]Wage_Info!$B$2:$AL$55, 21, FALSE), E609=3, VLOOKUP(H609, [1]Wage_Info!$B$2:$AL$55, 22, FALSE), E609=4, VLOOKUP(H609, [1]Wage_Info!$B$2:$AL$55, 23, FALSE)), C609=2015, _xlfn.IFS(E609=1, VLOOKUP(H609, [1]Wage_Info!$B$2:$AL$55, 24, FALSE), E609=2, VLOOKUP(H609, [1]Wage_Info!$B$2:$AL$55, 25, FALSE), E609=3, VLOOKUP(H609, [1]Wage_Info!$B$2:$AL$55, 26, FALSE), E609=4, VLOOKUP(H609, [1]Wage_Info!$B$2:$AL$55, 27, FALSE)), C609=2016, _xlfn.IFS(E609=1, VLOOKUP(H609, [1]Wage_Info!$B$2:$AL$55, 28, FALSE), E609=2, VLOOKUP(H609, [1]Wage_Info!$B$2:$AL$55, 29, FALSE), E609=3, VLOOKUP(H609, [1]Wage_Info!$B$2:$AL$55, 30, FALSE), E609=4, VLOOKUP(H609, [1]Wage_Info!$B$2:$AL$55, 31, FALSE)), C609=2017, _xlfn.IFS(E609=1, VLOOKUP(H609, [1]Wage_Info!$B$2:$AL$55, 32, FALSE), E609=2, VLOOKUP(H609, [1]Wage_Info!$B$2:$AL$55, 33, FALSE), E609=3, VLOOKUP(H609, [1]Wage_Info!$B$2:$AL$55, 34, FALSE), E609=4, VLOOKUP(H609, [1]Wage_Info!$B$2:$AL$55, 35, FALSE)), C609 = 2018, _xlfn.IFS(E609=1, VLOOKUP(H609, [1]Wage_Info!$B$2:$AL$55, 36, FALSE), E609=2, VLOOKUP(H609, [1]Wage_Info!$B$2:$AL$55, 37, FALSE)))</f>
        <v>#N/A</v>
      </c>
      <c r="AA609" s="4" t="e">
        <f t="shared" si="76"/>
        <v>#N/A</v>
      </c>
      <c r="AB609">
        <f>[1]Key!C608</f>
        <v>1</v>
      </c>
      <c r="AC609">
        <f t="shared" si="77"/>
        <v>0</v>
      </c>
      <c r="AD609">
        <f t="shared" si="78"/>
        <v>0</v>
      </c>
      <c r="AE609">
        <f t="shared" si="79"/>
        <v>0</v>
      </c>
      <c r="AF609">
        <f>[1]Key!D609</f>
        <v>1</v>
      </c>
    </row>
    <row r="610" spans="1:32" x14ac:dyDescent="0.3">
      <c r="A610">
        <v>609</v>
      </c>
      <c r="B610">
        <v>153</v>
      </c>
      <c r="E610" t="e">
        <f t="shared" si="72"/>
        <v>#N/A</v>
      </c>
      <c r="F610">
        <v>2018</v>
      </c>
      <c r="G610" t="s">
        <v>62</v>
      </c>
      <c r="H610" s="1">
        <f>VALUE(IF(G610="foreign",53,SUBSTITUTE(G610,G610,VLOOKUP(G610,[1]Key!$G$2:$H$55,2,))))</f>
        <v>53</v>
      </c>
      <c r="I610" t="s">
        <v>32</v>
      </c>
      <c r="J610">
        <f>VALUE(_xlfn.IFS(I610="foreign",53,I610="fictional",54, I610="unspecified", 55, NOT(OR(I610="foreign",I610="fictional")),SUBSTITUTE(I610,I610,VLOOKUP(I610,[1]Key!$G$2:$H$55,2,))))</f>
        <v>53</v>
      </c>
      <c r="K610">
        <f t="shared" si="73"/>
        <v>1</v>
      </c>
      <c r="L610">
        <f>VLOOKUP(H610, [1]Key!$H$2:$K$54, 2)</f>
        <v>0</v>
      </c>
      <c r="M610">
        <f>VLOOKUP(J610, [1]Key!$H$2:$K$54, 2)</f>
        <v>0</v>
      </c>
      <c r="N610">
        <f>VLOOKUP("*"&amp;G610&amp;"*",[1]Key!$N$2:$O$6,2,FALSE)</f>
        <v>0</v>
      </c>
      <c r="O610">
        <f>VLOOKUP("*"&amp;G610&amp;"*",[1]Key!$R$2:$S$11,2,FALSE)</f>
        <v>0</v>
      </c>
      <c r="P610">
        <v>865</v>
      </c>
      <c r="Q610" s="2"/>
      <c r="R610" t="s">
        <v>149</v>
      </c>
      <c r="S610">
        <f>VLOOKUP(R610, [1]Key!$U$2:$V$37, 2, FALSE)</f>
        <v>33</v>
      </c>
      <c r="T610">
        <f t="shared" si="74"/>
        <v>1</v>
      </c>
      <c r="U610" t="e">
        <f>_xlfn.IFS(C610=2018, VLOOKUP(H610, '[1]State Pop'!$B$2:$G$55,6),C610=2017, VLOOKUP(H610, '[1]State Pop'!$B$2:$F$55,5),C610=2016, VLOOKUP(H610, '[1]State Pop'!$B$2:$F$55,4), C610=2015, VLOOKUP(H610, '[1]State Pop'!$B$2:$F$55,3), C610=2014, VLOOKUP(H610, '[1]State Pop'!$B$2:$F$55,2))</f>
        <v>#N/A</v>
      </c>
      <c r="V610" t="e">
        <f>_xlfn.IFS(C610=2014,_xlfn.IFS(D610=1,VLOOKUP(H610,[1]Film_Workers!$B$2:$BD$55,2,FALSE),D610=2,VLOOKUP(H610,[1]Film_Workers!$B$2:$BD$55,3,FALSE),D610=3,VLOOKUP(H610,[1]Film_Workers!$B$2:$BD$55,4,FALSE),D610=4,VLOOKUP(H610,[1]Film_Workers!$B$2:$BD$55,5,FALSE),D610=5,VLOOKUP(H610,[1]Film_Workers!$B$2:$BD$55,6,FALSE),D610=6,VLOOKUP(H610,[1]Film_Workers!$B$2:$BD$55,7,FALSE),D610=7,VLOOKUP(H610,[1]Film_Workers!$B$2:$BD$55,8,FALSE),D610=8,VLOOKUP(H610,[1]Film_Workers!$B$2:$BD$55,9,FALSE),D610=9,VLOOKUP(H610,[1]Film_Workers!$B$2:$BD$55,10,FALSE),D610=10,VLOOKUP(H610,[1]Film_Workers!$B$2:$BD$55,11,FALSE),D610=11,VLOOKUP(H610,[1]Film_Workers!$B$2:$BD$55,12,FALSE),D610=12,VLOOKUP(H610,[1]Film_Workers!$B$2:$BD$55,13,FALSE)),C610=2015,_xlfn.IFS(D610=1,VLOOKUP(H610,[1]Film_Workers!$B$2:$BD$55,14,FALSE),D610=2,VLOOKUP(H610,[1]Film_Workers!$B$2:$BD$55,15,FALSE),D610=3,VLOOKUP(H610,[1]Film_Workers!$B$2:$BD$55,16,FALSE),D610=4,VLOOKUP(H610,[1]Film_Workers!$B$2:$BD$55,17,FALSE),D610=5,VLOOKUP(H610,[1]Film_Workers!$B$2:$BD$55,18,FALSE),D610=6,VLOOKUP(H610,[1]Film_Workers!$B$2:$BD$55,19,FALSE),D610=7,VLOOKUP(H610,[1]Film_Workers!$B$2:$BD$55,20,FALSE),D610=8,VLOOKUP(H610,[1]Film_Workers!$B$2:$BD$55,21,FALSE),D610=9,VLOOKUP(H610,[1]Film_Workers!$B$2:$BD$55,22,FALSE),D610=10,VLOOKUP(H610,[1]Film_Workers!$B$2:$BD$55,23,FALSE),D610=11,VLOOKUP(H610,[1]Film_Workers!$B$2:$BD$55,24,FALSE),D610=12,VLOOKUP(H610,[1]Film_Workers!$B$2:$BD$55,25,FALSE)),C610=2016,_xlfn.IFS(D610=1,VLOOKUP(H610,[1]Film_Workers!$B$2:$BD$55,26,FALSE),D610=2,VLOOKUP(H610,[1]Film_Workers!$B$2:$BD$55,27,FALSE),D610=3,VLOOKUP(H610,[1]Film_Workers!$B$2:$BD$55,28,FALSE),D610=4,VLOOKUP(H610,[1]Film_Workers!$B$2:$BD$55,29,FALSE),D610=5,VLOOKUP(H610,[1]Film_Workers!$B$2:$BD$55,30,FALSE),D610=6,VLOOKUP(H610,[1]Film_Workers!$B$2:$BD$55,31,FALSE),D610=7,VLOOKUP(H610,[1]Film_Workers!$B$2:$BD$55,32,FALSE),D610=8,VLOOKUP(H610,[1]Film_Workers!$B$2:$BD$55,33,FALSE),D610=9,VLOOKUP(H610,[1]Film_Workers!$B$2:$BD$55,34,FALSE),D610=10,VLOOKUP(H610,[1]Film_Workers!$B$2:$BD$55,35,FALSE),D610=11,VLOOKUP(H610,[1]Film_Workers!$B$2:$BD$55,36,FALSE),D610=12,VLOOKUP(H610,[1]Film_Workers!$B$2:$BD$55,37,FALSE)),C610=2017,_xlfn.IFS(D610=1,VLOOKUP(H610,[1]Film_Workers!$B$2:$BD$55,38,FALSE),D610=2,VLOOKUP(H610,[1]Film_Workers!$B$2:$BD$55,39,FALSE),D610=3,VLOOKUP(H610,[1]Film_Workers!$B$2:$BD$55,40,FALSE),D610=4,VLOOKUP(H610,[1]Film_Workers!$B$2:$BD$55,41,FALSE),D610=5,VLOOKUP(H610,[1]Film_Workers!$B$2:$BD$55,42,FALSE),D610=6,VLOOKUP(H610,[1]Film_Workers!$B$2:$BD$55,43,FALSE),D610=7,VLOOKUP(H610,[1]Film_Workers!$B$2:$BD$55,43,FALSE),D610=8,VLOOKUP(H610,[1]Film_Workers!$B$2:$BD$55,44,FALSE),D610=9,VLOOKUP(H610,[1]Film_Workers!$B$2:$BD$55,45,FALSE),D610=10,VLOOKUP(H610,[1]Film_Workers!$B$2:$BD$55,46,FALSE),D610=11,VLOOKUP(H610,[1]Film_Workers!$B$2:$BD$55,47,FALSE),D610=12,VLOOKUP(H610,[1]Film_Workers!$B$2:$BD$55,48)),C610=2018,_xlfn.IFS(D610=1,VLOOKUP(H610,[1]Film_Workers!$B$2:$BD$55,49,FALSE),D610=2,VLOOKUP(H610,[1]Film_Workers!$B$2:$BD$55,50,FALSE),D610=3,VLOOKUP(H610,[1]Film_Workers!$B$2:$BD$55,51,FALSE),D610=4,VLOOKUP(H610,[1]Film_Workers!$B$2:$BD$55,52,FALSE),D610=5,VLOOKUP(H610,[1]Film_Workers!$B$2:$BD$55,53,FALSE),D610=6,VLOOKUP(H610,[1]Film_Workers!$B$2:$BD$55,54)))</f>
        <v>#N/A</v>
      </c>
      <c r="W610" t="e">
        <f>_xlfn.IFS(C610=2014,_xlfn.IFS(D610=1,VLOOKUP(H610,[1]Priv_Workers!$B$2:$BD$55,2,FALSE),D610=2,VLOOKUP(H610,[1]Priv_Workers!$B$2:$BD$55,3,FALSE),D610=3,VLOOKUP(H610,[1]Priv_Workers!$B$2:$BD$55,4,FALSE),D610=4,VLOOKUP(H610,[1]Priv_Workers!$B$2:$BD$55,5,FALSE),D610=5,VLOOKUP(H610,[1]Priv_Workers!$B$2:$BD$55,6,FALSE),D610=6,VLOOKUP(H610,[1]Priv_Workers!$B$2:$BD$55,7,FALSE),D610=7,VLOOKUP(H610,[1]Priv_Workers!$B$2:$BD$55,8,FALSE),D610=8,VLOOKUP(H610,[1]Priv_Workers!$B$2:$BD$55,9,FALSE),D610=9,VLOOKUP(H610,[1]Priv_Workers!$B$2:$BD$55,10,FALSE),D610=10,VLOOKUP(H610,[1]Priv_Workers!$B$2:$BD$55,11,FALSE),D610=11,VLOOKUP(H610,[1]Priv_Workers!$B$2:$BD$55,12,FALSE),D610=12,VLOOKUP(H610,[1]Priv_Workers!$B$2:$BD$55,13,FALSE)),C610=2015,_xlfn.IFS(D610=1,VLOOKUP(H610,[1]Priv_Workers!$B$2:$BD$55,14,FALSE),D610=2,VLOOKUP(H610,[1]Priv_Workers!$B$2:$BD$55,15,FALSE),D610=3,VLOOKUP(H610,[1]Priv_Workers!$B$2:$BD$55,16,FALSE),D610=4,VLOOKUP(H610,[1]Priv_Workers!$B$2:$BD$55,17,FALSE),D610=5,VLOOKUP(H610,[1]Priv_Workers!$B$2:$BD$55,18,FALSE),D610=6,VLOOKUP(H610,[1]Priv_Workers!$B$2:$BD$55,19,FALSE),D610=7,VLOOKUP(H610,[1]Priv_Workers!$B$2:$BD$55,20,FALSE),D610=8,VLOOKUP(H610,[1]Priv_Workers!$B$2:$BD$55,21,FALSE),D610=9,VLOOKUP(H610,[1]Priv_Workers!$B$2:$BD$55,22,FALSE),D610=10,VLOOKUP(H610,[1]Priv_Workers!$B$2:$BD$55,23,FALSE),D610=11,VLOOKUP(H610,[1]Priv_Workers!$B$2:$BD$55,24,FALSE),D610=12,VLOOKUP(H610,[1]Priv_Workers!$B$2:$BD$55,25,FALSE)),C610=2016,_xlfn.IFS(D610=1,VLOOKUP(H610,[1]Priv_Workers!$B$2:$BD$55,26,FALSE),D610=2,VLOOKUP(H610,[1]Priv_Workers!$B$2:$BD$55,27,FALSE),D610=3,VLOOKUP(H610,[1]Priv_Workers!$B$2:$BD$55,28,FALSE),D610=4,VLOOKUP(H610,[1]Priv_Workers!$B$2:$BD$55,29,FALSE),D610=5,VLOOKUP(H610,[1]Priv_Workers!$B$2:$BD$55,30,FALSE),D610=6,VLOOKUP(H610,[1]Priv_Workers!$B$2:$BD$55,31,FALSE),D610=7,VLOOKUP(H610,[1]Priv_Workers!$B$2:$BD$55,32,FALSE),D610=8,VLOOKUP(H610,[1]Priv_Workers!$B$2:$BD$55,33,FALSE),D610=9,VLOOKUP(H610,[1]Priv_Workers!$B$2:$BD$55,34,FALSE),D610=10,VLOOKUP(H610,[1]Priv_Workers!$B$2:$BD$55,35,FALSE),D610=11,VLOOKUP(H610,[1]Priv_Workers!$B$2:$BD$55,36,FALSE),D610=12,VLOOKUP(H610,[1]Priv_Workers!$B$2:$BD$55,37,FALSE)),C610=2017,_xlfn.IFS(D610=1,VLOOKUP(H610,[1]Priv_Workers!$B$2:$BD$55,38,FALSE),D610=2,VLOOKUP(H610,[1]Priv_Workers!$B$2:$BD$55,39,FALSE),D610=3,VLOOKUP(H610,[1]Priv_Workers!$B$2:$BD$55,40,FALSE),D610=4,VLOOKUP(H610,[1]Priv_Workers!$B$2:$BD$55,41,FALSE),D610=5,VLOOKUP(H610,[1]Priv_Workers!$B$2:$BD$55,42,FALSE),D610=6,VLOOKUP(H610,[1]Priv_Workers!$B$2:$BD$55,43,FALSE),D610=7,VLOOKUP(H610,[1]Priv_Workers!$B$2:$BD$55,43,FALSE),D610=8,VLOOKUP(H610,[1]Priv_Workers!$B$2:$BD$55,44,FALSE),D610=9,VLOOKUP(H610,[1]Priv_Workers!$B$2:$BD$55,45,FALSE),D610=10,VLOOKUP(H610,[1]Priv_Workers!$B$2:$BD$55,46,FALSE),D610=11,VLOOKUP(H610,[1]Priv_Workers!$B$2:$BD$55,47,FALSE),D610=12,VLOOKUP(H610,[1]Priv_Workers!$B$2:$BD$55,48)),C610=2018,_xlfn.IFS(D610=1,VLOOKUP(H610,[1]Priv_Workers!$B$2:$BD$55,49,FALSE),D610=2,VLOOKUP(H610,[1]Priv_Workers!$B$2:$BD$55,50,FALSE),D610=3,VLOOKUP(H610,[1]Priv_Workers!$B$2:$BD$55,51,FALSE),D610=4,VLOOKUP(H610,[1]Priv_Workers!$B$2:$BD$55,52,FALSE),D610=5,VLOOKUP(H610,[1]Priv_Workers!$B$2:$BD$55,53,FALSE),D610=6,VLOOKUP(H610,[1]Priv_Workers!$B$2:$BD$55,54)))</f>
        <v>#N/A</v>
      </c>
      <c r="X610" s="3" t="e">
        <f t="shared" si="75"/>
        <v>#N/A</v>
      </c>
      <c r="Y610" s="2" t="e">
        <f>_xlfn.IFS(C610=2014, _xlfn.IFS(E610=1, VLOOKUP(H610, [1]Wage_Info!$B$2:$AH$55, 2, FALSE), E610=2, VLOOKUP(H610, [1]Wage_Info!$B$2:$AH$55, 3, FALSE), E610=3, VLOOKUP(H610, [1]Wage_Info!$B$2:$AH$55, 4, FALSE), E610=4, VLOOKUP(H610, [1]Wage_Info!$B$2:$AH$55, 5, FALSE)), C610=2015, _xlfn.IFS(E610=1, VLOOKUP(H610, [1]Wage_Info!$B$2:$AH$55, 6, FALSE), E610=2, VLOOKUP(H610, [1]Wage_Info!$B$2:$AH$55, 7, FALSE), E610=3, VLOOKUP(H610, [1]Wage_Info!$B$2:$AH$55, 8, FALSE), E610=4, VLOOKUP(H610, [1]Wage_Info!$B$2:$AH$55, 9, FALSE)), C610=2016, _xlfn.IFS(E610=1, VLOOKUP(H610, [1]Wage_Info!$B$2:$AH$55, 10, FALSE), E610=2, VLOOKUP(H610, [1]Wage_Info!$B$2:$AH$55, 11, FALSE), E610=3, VLOOKUP(H610, [1]Wage_Info!$B$2:$AH$55, 12, FALSE), E610=4, VLOOKUP(H610, [1]Wage_Info!$B$2:$AH$55, 13, FALSE)), C610=2017, _xlfn.IFS(E610=1, VLOOKUP(H610, [1]Wage_Info!$B$2:$AH$55, 14, FALSE), E610=2, VLOOKUP(H610, [1]Wage_Info!$B$2:$AH$55, 15, FALSE), E610=3, VLOOKUP(H610, [1]Wage_Info!$B$2:$AH$55, 16, FALSE), E610=4, VLOOKUP(H610, [1]Wage_Info!$B$2:$AH$55, 17, FALSE)), C610 = 2018, _xlfn.IFS(E610=1, VLOOKUP(H610, [1]Wage_Info!$B$2:$AH$55, 18, FALSE), E610=3, VLOOKUP(H610, [1]Wage_Info!$B$2:$AH$55, 19, FALSE)))</f>
        <v>#N/A</v>
      </c>
      <c r="Z610" s="2" t="e">
        <f>_xlfn.IFS(C610=2014, _xlfn.IFS(E610=1, VLOOKUP(H610, [1]Wage_Info!$B$2:$AL$55, 20, FALSE), E610=2, VLOOKUP(H610, [1]Wage_Info!$B$2:$AL$55, 21, FALSE), E610=3, VLOOKUP(H610, [1]Wage_Info!$B$2:$AL$55, 22, FALSE), E610=4, VLOOKUP(H610, [1]Wage_Info!$B$2:$AL$55, 23, FALSE)), C610=2015, _xlfn.IFS(E610=1, VLOOKUP(H610, [1]Wage_Info!$B$2:$AL$55, 24, FALSE), E610=2, VLOOKUP(H610, [1]Wage_Info!$B$2:$AL$55, 25, FALSE), E610=3, VLOOKUP(H610, [1]Wage_Info!$B$2:$AL$55, 26, FALSE), E610=4, VLOOKUP(H610, [1]Wage_Info!$B$2:$AL$55, 27, FALSE)), C610=2016, _xlfn.IFS(E610=1, VLOOKUP(H610, [1]Wage_Info!$B$2:$AL$55, 28, FALSE), E610=2, VLOOKUP(H610, [1]Wage_Info!$B$2:$AL$55, 29, FALSE), E610=3, VLOOKUP(H610, [1]Wage_Info!$B$2:$AL$55, 30, FALSE), E610=4, VLOOKUP(H610, [1]Wage_Info!$B$2:$AL$55, 31, FALSE)), C610=2017, _xlfn.IFS(E610=1, VLOOKUP(H610, [1]Wage_Info!$B$2:$AL$55, 32, FALSE), E610=2, VLOOKUP(H610, [1]Wage_Info!$B$2:$AL$55, 33, FALSE), E610=3, VLOOKUP(H610, [1]Wage_Info!$B$2:$AL$55, 34, FALSE), E610=4, VLOOKUP(H610, [1]Wage_Info!$B$2:$AL$55, 35, FALSE)), C610 = 2018, _xlfn.IFS(E610=1, VLOOKUP(H610, [1]Wage_Info!$B$2:$AL$55, 36, FALSE), E610=2, VLOOKUP(H610, [1]Wage_Info!$B$2:$AL$55, 37, FALSE)))</f>
        <v>#N/A</v>
      </c>
      <c r="AA610" s="4" t="e">
        <f t="shared" si="76"/>
        <v>#N/A</v>
      </c>
      <c r="AB610">
        <f>[1]Key!C609</f>
        <v>1</v>
      </c>
      <c r="AC610">
        <f t="shared" si="77"/>
        <v>0</v>
      </c>
      <c r="AD610">
        <f t="shared" si="78"/>
        <v>0</v>
      </c>
      <c r="AE610">
        <f t="shared" si="79"/>
        <v>0</v>
      </c>
      <c r="AF610">
        <f>[1]Key!D610</f>
        <v>0</v>
      </c>
    </row>
    <row r="611" spans="1:32" x14ac:dyDescent="0.3">
      <c r="A611">
        <v>610</v>
      </c>
      <c r="B611">
        <v>154</v>
      </c>
      <c r="C611">
        <v>2016</v>
      </c>
      <c r="D611">
        <v>11</v>
      </c>
      <c r="E611">
        <f t="shared" si="72"/>
        <v>4</v>
      </c>
      <c r="F611">
        <v>2018</v>
      </c>
      <c r="G611" t="s">
        <v>62</v>
      </c>
      <c r="H611" s="1">
        <f>VALUE(IF(G611="foreign",53,SUBSTITUTE(G611,G611,VLOOKUP(G611,[1]Key!$G$2:$H$55,2,))))</f>
        <v>53</v>
      </c>
      <c r="I611" t="s">
        <v>32</v>
      </c>
      <c r="J611">
        <f>VALUE(_xlfn.IFS(I611="foreign",53,I611="fictional",54, I611="unspecified", 55, NOT(OR(I611="foreign",I611="fictional")),SUBSTITUTE(I611,I611,VLOOKUP(I611,[1]Key!$G$2:$H$55,2,))))</f>
        <v>53</v>
      </c>
      <c r="K611">
        <f t="shared" si="73"/>
        <v>1</v>
      </c>
      <c r="L611">
        <f>VLOOKUP(H611, [1]Key!$H$2:$K$54, 2)</f>
        <v>0</v>
      </c>
      <c r="M611">
        <f>VLOOKUP(J611, [1]Key!$H$2:$K$54, 2)</f>
        <v>0</v>
      </c>
      <c r="N611">
        <f>VLOOKUP("*"&amp;G611&amp;"*",[1]Key!$N$2:$O$6,2,FALSE)</f>
        <v>0</v>
      </c>
      <c r="O611">
        <f>VLOOKUP("*"&amp;G611&amp;"*",[1]Key!$R$2:$S$11,2,FALSE)</f>
        <v>0</v>
      </c>
      <c r="P611">
        <v>838</v>
      </c>
      <c r="Q611" s="2"/>
      <c r="R611" t="s">
        <v>33</v>
      </c>
      <c r="S611">
        <f>VLOOKUP(R611, [1]Key!$U$2:$V$37, 2, FALSE)</f>
        <v>1</v>
      </c>
      <c r="T611">
        <f t="shared" si="74"/>
        <v>0</v>
      </c>
      <c r="U611">
        <f>_xlfn.IFS(C611=2018, VLOOKUP(H611, '[1]State Pop'!$B$2:$G$55,6),C611=2017, VLOOKUP(H611, '[1]State Pop'!$B$2:$F$55,5),C611=2016, VLOOKUP(H611, '[1]State Pop'!$B$2:$F$55,4), C611=2015, VLOOKUP(H611, '[1]State Pop'!$B$2:$F$55,3), C611=2014, VLOOKUP(H611, '[1]State Pop'!$B$2:$F$55,2))</f>
        <v>0</v>
      </c>
      <c r="V611">
        <f>_xlfn.IFS(C611=2014,_xlfn.IFS(D611=1,VLOOKUP(H611,[1]Film_Workers!$B$2:$BD$55,2,FALSE),D611=2,VLOOKUP(H611,[1]Film_Workers!$B$2:$BD$55,3,FALSE),D611=3,VLOOKUP(H611,[1]Film_Workers!$B$2:$BD$55,4,FALSE),D611=4,VLOOKUP(H611,[1]Film_Workers!$B$2:$BD$55,5,FALSE),D611=5,VLOOKUP(H611,[1]Film_Workers!$B$2:$BD$55,6,FALSE),D611=6,VLOOKUP(H611,[1]Film_Workers!$B$2:$BD$55,7,FALSE),D611=7,VLOOKUP(H611,[1]Film_Workers!$B$2:$BD$55,8,FALSE),D611=8,VLOOKUP(H611,[1]Film_Workers!$B$2:$BD$55,9,FALSE),D611=9,VLOOKUP(H611,[1]Film_Workers!$B$2:$BD$55,10,FALSE),D611=10,VLOOKUP(H611,[1]Film_Workers!$B$2:$BD$55,11,FALSE),D611=11,VLOOKUP(H611,[1]Film_Workers!$B$2:$BD$55,12,FALSE),D611=12,VLOOKUP(H611,[1]Film_Workers!$B$2:$BD$55,13,FALSE)),C611=2015,_xlfn.IFS(D611=1,VLOOKUP(H611,[1]Film_Workers!$B$2:$BD$55,14,FALSE),D611=2,VLOOKUP(H611,[1]Film_Workers!$B$2:$BD$55,15,FALSE),D611=3,VLOOKUP(H611,[1]Film_Workers!$B$2:$BD$55,16,FALSE),D611=4,VLOOKUP(H611,[1]Film_Workers!$B$2:$BD$55,17,FALSE),D611=5,VLOOKUP(H611,[1]Film_Workers!$B$2:$BD$55,18,FALSE),D611=6,VLOOKUP(H611,[1]Film_Workers!$B$2:$BD$55,19,FALSE),D611=7,VLOOKUP(H611,[1]Film_Workers!$B$2:$BD$55,20,FALSE),D611=8,VLOOKUP(H611,[1]Film_Workers!$B$2:$BD$55,21,FALSE),D611=9,VLOOKUP(H611,[1]Film_Workers!$B$2:$BD$55,22,FALSE),D611=10,VLOOKUP(H611,[1]Film_Workers!$B$2:$BD$55,23,FALSE),D611=11,VLOOKUP(H611,[1]Film_Workers!$B$2:$BD$55,24,FALSE),D611=12,VLOOKUP(H611,[1]Film_Workers!$B$2:$BD$55,25,FALSE)),C611=2016,_xlfn.IFS(D611=1,VLOOKUP(H611,[1]Film_Workers!$B$2:$BD$55,26,FALSE),D611=2,VLOOKUP(H611,[1]Film_Workers!$B$2:$BD$55,27,FALSE),D611=3,VLOOKUP(H611,[1]Film_Workers!$B$2:$BD$55,28,FALSE),D611=4,VLOOKUP(H611,[1]Film_Workers!$B$2:$BD$55,29,FALSE),D611=5,VLOOKUP(H611,[1]Film_Workers!$B$2:$BD$55,30,FALSE),D611=6,VLOOKUP(H611,[1]Film_Workers!$B$2:$BD$55,31,FALSE),D611=7,VLOOKUP(H611,[1]Film_Workers!$B$2:$BD$55,32,FALSE),D611=8,VLOOKUP(H611,[1]Film_Workers!$B$2:$BD$55,33,FALSE),D611=9,VLOOKUP(H611,[1]Film_Workers!$B$2:$BD$55,34,FALSE),D611=10,VLOOKUP(H611,[1]Film_Workers!$B$2:$BD$55,35,FALSE),D611=11,VLOOKUP(H611,[1]Film_Workers!$B$2:$BD$55,36,FALSE),D611=12,VLOOKUP(H611,[1]Film_Workers!$B$2:$BD$55,37,FALSE)),C611=2017,_xlfn.IFS(D611=1,VLOOKUP(H611,[1]Film_Workers!$B$2:$BD$55,38,FALSE),D611=2,VLOOKUP(H611,[1]Film_Workers!$B$2:$BD$55,39,FALSE),D611=3,VLOOKUP(H611,[1]Film_Workers!$B$2:$BD$55,40,FALSE),D611=4,VLOOKUP(H611,[1]Film_Workers!$B$2:$BD$55,41,FALSE),D611=5,VLOOKUP(H611,[1]Film_Workers!$B$2:$BD$55,42,FALSE),D611=6,VLOOKUP(H611,[1]Film_Workers!$B$2:$BD$55,43,FALSE),D611=7,VLOOKUP(H611,[1]Film_Workers!$B$2:$BD$55,43,FALSE),D611=8,VLOOKUP(H611,[1]Film_Workers!$B$2:$BD$55,44,FALSE),D611=9,VLOOKUP(H611,[1]Film_Workers!$B$2:$BD$55,45,FALSE),D611=10,VLOOKUP(H611,[1]Film_Workers!$B$2:$BD$55,46,FALSE),D611=11,VLOOKUP(H611,[1]Film_Workers!$B$2:$BD$55,47,FALSE),D611=12,VLOOKUP(H611,[1]Film_Workers!$B$2:$BD$55,48)),C611=2018,_xlfn.IFS(D611=1,VLOOKUP(H611,[1]Film_Workers!$B$2:$BD$55,49,FALSE),D611=2,VLOOKUP(H611,[1]Film_Workers!$B$2:$BD$55,50,FALSE),D611=3,VLOOKUP(H611,[1]Film_Workers!$B$2:$BD$55,51,FALSE),D611=4,VLOOKUP(H611,[1]Film_Workers!$B$2:$BD$55,52,FALSE),D611=5,VLOOKUP(H611,[1]Film_Workers!$B$2:$BD$55,53,FALSE),D611=6,VLOOKUP(H611,[1]Film_Workers!$B$2:$BD$55,54)))</f>
        <v>0</v>
      </c>
      <c r="W611">
        <f>_xlfn.IFS(C611=2014,_xlfn.IFS(D611=1,VLOOKUP(H611,[1]Priv_Workers!$B$2:$BD$55,2,FALSE),D611=2,VLOOKUP(H611,[1]Priv_Workers!$B$2:$BD$55,3,FALSE),D611=3,VLOOKUP(H611,[1]Priv_Workers!$B$2:$BD$55,4,FALSE),D611=4,VLOOKUP(H611,[1]Priv_Workers!$B$2:$BD$55,5,FALSE),D611=5,VLOOKUP(H611,[1]Priv_Workers!$B$2:$BD$55,6,FALSE),D611=6,VLOOKUP(H611,[1]Priv_Workers!$B$2:$BD$55,7,FALSE),D611=7,VLOOKUP(H611,[1]Priv_Workers!$B$2:$BD$55,8,FALSE),D611=8,VLOOKUP(H611,[1]Priv_Workers!$B$2:$BD$55,9,FALSE),D611=9,VLOOKUP(H611,[1]Priv_Workers!$B$2:$BD$55,10,FALSE),D611=10,VLOOKUP(H611,[1]Priv_Workers!$B$2:$BD$55,11,FALSE),D611=11,VLOOKUP(H611,[1]Priv_Workers!$B$2:$BD$55,12,FALSE),D611=12,VLOOKUP(H611,[1]Priv_Workers!$B$2:$BD$55,13,FALSE)),C611=2015,_xlfn.IFS(D611=1,VLOOKUP(H611,[1]Priv_Workers!$B$2:$BD$55,14,FALSE),D611=2,VLOOKUP(H611,[1]Priv_Workers!$B$2:$BD$55,15,FALSE),D611=3,VLOOKUP(H611,[1]Priv_Workers!$B$2:$BD$55,16,FALSE),D611=4,VLOOKUP(H611,[1]Priv_Workers!$B$2:$BD$55,17,FALSE),D611=5,VLOOKUP(H611,[1]Priv_Workers!$B$2:$BD$55,18,FALSE),D611=6,VLOOKUP(H611,[1]Priv_Workers!$B$2:$BD$55,19,FALSE),D611=7,VLOOKUP(H611,[1]Priv_Workers!$B$2:$BD$55,20,FALSE),D611=8,VLOOKUP(H611,[1]Priv_Workers!$B$2:$BD$55,21,FALSE),D611=9,VLOOKUP(H611,[1]Priv_Workers!$B$2:$BD$55,22,FALSE),D611=10,VLOOKUP(H611,[1]Priv_Workers!$B$2:$BD$55,23,FALSE),D611=11,VLOOKUP(H611,[1]Priv_Workers!$B$2:$BD$55,24,FALSE),D611=12,VLOOKUP(H611,[1]Priv_Workers!$B$2:$BD$55,25,FALSE)),C611=2016,_xlfn.IFS(D611=1,VLOOKUP(H611,[1]Priv_Workers!$B$2:$BD$55,26,FALSE),D611=2,VLOOKUP(H611,[1]Priv_Workers!$B$2:$BD$55,27,FALSE),D611=3,VLOOKUP(H611,[1]Priv_Workers!$B$2:$BD$55,28,FALSE),D611=4,VLOOKUP(H611,[1]Priv_Workers!$B$2:$BD$55,29,FALSE),D611=5,VLOOKUP(H611,[1]Priv_Workers!$B$2:$BD$55,30,FALSE),D611=6,VLOOKUP(H611,[1]Priv_Workers!$B$2:$BD$55,31,FALSE),D611=7,VLOOKUP(H611,[1]Priv_Workers!$B$2:$BD$55,32,FALSE),D611=8,VLOOKUP(H611,[1]Priv_Workers!$B$2:$BD$55,33,FALSE),D611=9,VLOOKUP(H611,[1]Priv_Workers!$B$2:$BD$55,34,FALSE),D611=10,VLOOKUP(H611,[1]Priv_Workers!$B$2:$BD$55,35,FALSE),D611=11,VLOOKUP(H611,[1]Priv_Workers!$B$2:$BD$55,36,FALSE),D611=12,VLOOKUP(H611,[1]Priv_Workers!$B$2:$BD$55,37,FALSE)),C611=2017,_xlfn.IFS(D611=1,VLOOKUP(H611,[1]Priv_Workers!$B$2:$BD$55,38,FALSE),D611=2,VLOOKUP(H611,[1]Priv_Workers!$B$2:$BD$55,39,FALSE),D611=3,VLOOKUP(H611,[1]Priv_Workers!$B$2:$BD$55,40,FALSE),D611=4,VLOOKUP(H611,[1]Priv_Workers!$B$2:$BD$55,41,FALSE),D611=5,VLOOKUP(H611,[1]Priv_Workers!$B$2:$BD$55,42,FALSE),D611=6,VLOOKUP(H611,[1]Priv_Workers!$B$2:$BD$55,43,FALSE),D611=7,VLOOKUP(H611,[1]Priv_Workers!$B$2:$BD$55,43,FALSE),D611=8,VLOOKUP(H611,[1]Priv_Workers!$B$2:$BD$55,44,FALSE),D611=9,VLOOKUP(H611,[1]Priv_Workers!$B$2:$BD$55,45,FALSE),D611=10,VLOOKUP(H611,[1]Priv_Workers!$B$2:$BD$55,46,FALSE),D611=11,VLOOKUP(H611,[1]Priv_Workers!$B$2:$BD$55,47,FALSE),D611=12,VLOOKUP(H611,[1]Priv_Workers!$B$2:$BD$55,48)),C611=2018,_xlfn.IFS(D611=1,VLOOKUP(H611,[1]Priv_Workers!$B$2:$BD$55,49,FALSE),D611=2,VLOOKUP(H611,[1]Priv_Workers!$B$2:$BD$55,50,FALSE),D611=3,VLOOKUP(H611,[1]Priv_Workers!$B$2:$BD$55,51,FALSE),D611=4,VLOOKUP(H611,[1]Priv_Workers!$B$2:$BD$55,52,FALSE),D611=5,VLOOKUP(H611,[1]Priv_Workers!$B$2:$BD$55,53,FALSE),D611=6,VLOOKUP(H611,[1]Priv_Workers!$B$2:$BD$55,54)))</f>
        <v>0</v>
      </c>
      <c r="X611" s="3" t="e">
        <f t="shared" si="75"/>
        <v>#DIV/0!</v>
      </c>
      <c r="Y611" s="2">
        <f>_xlfn.IFS(C611=2014, _xlfn.IFS(E611=1, VLOOKUP(H611, [1]Wage_Info!$B$2:$AH$55, 2, FALSE), E611=2, VLOOKUP(H611, [1]Wage_Info!$B$2:$AH$55, 3, FALSE), E611=3, VLOOKUP(H611, [1]Wage_Info!$B$2:$AH$55, 4, FALSE), E611=4, VLOOKUP(H611, [1]Wage_Info!$B$2:$AH$55, 5, FALSE)), C611=2015, _xlfn.IFS(E611=1, VLOOKUP(H611, [1]Wage_Info!$B$2:$AH$55, 6, FALSE), E611=2, VLOOKUP(H611, [1]Wage_Info!$B$2:$AH$55, 7, FALSE), E611=3, VLOOKUP(H611, [1]Wage_Info!$B$2:$AH$55, 8, FALSE), E611=4, VLOOKUP(H611, [1]Wage_Info!$B$2:$AH$55, 9, FALSE)), C611=2016, _xlfn.IFS(E611=1, VLOOKUP(H611, [1]Wage_Info!$B$2:$AH$55, 10, FALSE), E611=2, VLOOKUP(H611, [1]Wage_Info!$B$2:$AH$55, 11, FALSE), E611=3, VLOOKUP(H611, [1]Wage_Info!$B$2:$AH$55, 12, FALSE), E611=4, VLOOKUP(H611, [1]Wage_Info!$B$2:$AH$55, 13, FALSE)), C611=2017, _xlfn.IFS(E611=1, VLOOKUP(H611, [1]Wage_Info!$B$2:$AH$55, 14, FALSE), E611=2, VLOOKUP(H611, [1]Wage_Info!$B$2:$AH$55, 15, FALSE), E611=3, VLOOKUP(H611, [1]Wage_Info!$B$2:$AH$55, 16, FALSE), E611=4, VLOOKUP(H611, [1]Wage_Info!$B$2:$AH$55, 17, FALSE)), C611 = 2018, _xlfn.IFS(E611=1, VLOOKUP(H611, [1]Wage_Info!$B$2:$AH$55, 18, FALSE), E611=3, VLOOKUP(H611, [1]Wage_Info!$B$2:$AH$55, 19, FALSE)))</f>
        <v>0</v>
      </c>
      <c r="Z611" s="2">
        <f>_xlfn.IFS(C611=2014, _xlfn.IFS(E611=1, VLOOKUP(H611, [1]Wage_Info!$B$2:$AL$55, 20, FALSE), E611=2, VLOOKUP(H611, [1]Wage_Info!$B$2:$AL$55, 21, FALSE), E611=3, VLOOKUP(H611, [1]Wage_Info!$B$2:$AL$55, 22, FALSE), E611=4, VLOOKUP(H611, [1]Wage_Info!$B$2:$AL$55, 23, FALSE)), C611=2015, _xlfn.IFS(E611=1, VLOOKUP(H611, [1]Wage_Info!$B$2:$AL$55, 24, FALSE), E611=2, VLOOKUP(H611, [1]Wage_Info!$B$2:$AL$55, 25, FALSE), E611=3, VLOOKUP(H611, [1]Wage_Info!$B$2:$AL$55, 26, FALSE), E611=4, VLOOKUP(H611, [1]Wage_Info!$B$2:$AL$55, 27, FALSE)), C611=2016, _xlfn.IFS(E611=1, VLOOKUP(H611, [1]Wage_Info!$B$2:$AL$55, 28, FALSE), E611=2, VLOOKUP(H611, [1]Wage_Info!$B$2:$AL$55, 29, FALSE), E611=3, VLOOKUP(H611, [1]Wage_Info!$B$2:$AL$55, 30, FALSE), E611=4, VLOOKUP(H611, [1]Wage_Info!$B$2:$AL$55, 31, FALSE)), C611=2017, _xlfn.IFS(E611=1, VLOOKUP(H611, [1]Wage_Info!$B$2:$AL$55, 32, FALSE), E611=2, VLOOKUP(H611, [1]Wage_Info!$B$2:$AL$55, 33, FALSE), E611=3, VLOOKUP(H611, [1]Wage_Info!$B$2:$AL$55, 34, FALSE), E611=4, VLOOKUP(H611, [1]Wage_Info!$B$2:$AL$55, 35, FALSE)), C611 = 2018, _xlfn.IFS(E611=1, VLOOKUP(H611, [1]Wage_Info!$B$2:$AL$55, 36, FALSE), E611=2, VLOOKUP(H611, [1]Wage_Info!$B$2:$AL$55, 37, FALSE)))</f>
        <v>0</v>
      </c>
      <c r="AA611" s="4" t="e">
        <f t="shared" si="76"/>
        <v>#DIV/0!</v>
      </c>
      <c r="AB611">
        <f>[1]Key!C610</f>
        <v>1</v>
      </c>
      <c r="AC611">
        <f t="shared" si="77"/>
        <v>0</v>
      </c>
      <c r="AD611">
        <f t="shared" si="78"/>
        <v>0</v>
      </c>
      <c r="AE611">
        <f t="shared" si="79"/>
        <v>0</v>
      </c>
      <c r="AF611">
        <f>[1]Key!D611</f>
        <v>0</v>
      </c>
    </row>
    <row r="612" spans="1:32" x14ac:dyDescent="0.3">
      <c r="A612">
        <v>611</v>
      </c>
      <c r="B612">
        <v>155</v>
      </c>
      <c r="C612">
        <v>2017</v>
      </c>
      <c r="D612">
        <v>5</v>
      </c>
      <c r="E612">
        <f t="shared" si="72"/>
        <v>2</v>
      </c>
      <c r="F612">
        <v>2018</v>
      </c>
      <c r="G612" t="s">
        <v>160</v>
      </c>
      <c r="H612" s="1">
        <f>VALUE(IF(G612="foreign",53,SUBSTITUTE(G612,G612,VLOOKUP(G612,[1]Key!$G$2:$H$55,2,))))</f>
        <v>43</v>
      </c>
      <c r="I612" t="s">
        <v>47</v>
      </c>
      <c r="J612">
        <f>VALUE(_xlfn.IFS(I612="foreign",53,I612="fictional",54, I612="unspecified", 55, NOT(OR(I612="foreign",I612="fictional")),SUBSTITUTE(I612,I612,VLOOKUP(I612,[1]Key!$G$2:$H$55,2,))))</f>
        <v>55</v>
      </c>
      <c r="K612">
        <f t="shared" si="73"/>
        <v>0</v>
      </c>
      <c r="L612">
        <f>VLOOKUP(H612, [1]Key!$H$2:$K$54, 2)</f>
        <v>1</v>
      </c>
      <c r="M612">
        <f>VLOOKUP(J612, [1]Key!$H$2:$K$54, 2)</f>
        <v>0</v>
      </c>
      <c r="N612">
        <f>VLOOKUP("*"&amp;G612&amp;"*",[1]Key!$N$2:$O$6,2,FALSE)</f>
        <v>3</v>
      </c>
      <c r="O612">
        <f>VLOOKUP("*"&amp;G612&amp;"*",[1]Key!$R$2:$S$11,2,FALSE)</f>
        <v>2</v>
      </c>
      <c r="P612">
        <v>830</v>
      </c>
      <c r="Q612" s="2">
        <v>2700000</v>
      </c>
      <c r="R612" t="s">
        <v>81</v>
      </c>
      <c r="S612">
        <f>VLOOKUP(R612, [1]Key!$U$2:$V$37, 2, FALSE)</f>
        <v>12</v>
      </c>
      <c r="T612">
        <f t="shared" si="74"/>
        <v>1</v>
      </c>
      <c r="U612">
        <f>_xlfn.IFS(C612=2018, VLOOKUP(H612, '[1]State Pop'!$B$2:$G$55,6),C612=2017, VLOOKUP(H612, '[1]State Pop'!$B$2:$F$55,5),C612=2016, VLOOKUP(H612, '[1]State Pop'!$B$2:$F$55,4), C612=2015, VLOOKUP(H612, '[1]State Pop'!$B$2:$F$55,3), C612=2014, VLOOKUP(H612, '[1]State Pop'!$B$2:$F$55,2))</f>
        <v>6715984</v>
      </c>
      <c r="V612">
        <f>_xlfn.IFS(C612=2014,_xlfn.IFS(D612=1,VLOOKUP(H612,[1]Film_Workers!$B$2:$BD$55,2,FALSE),D612=2,VLOOKUP(H612,[1]Film_Workers!$B$2:$BD$55,3,FALSE),D612=3,VLOOKUP(H612,[1]Film_Workers!$B$2:$BD$55,4,FALSE),D612=4,VLOOKUP(H612,[1]Film_Workers!$B$2:$BD$55,5,FALSE),D612=5,VLOOKUP(H612,[1]Film_Workers!$B$2:$BD$55,6,FALSE),D612=6,VLOOKUP(H612,[1]Film_Workers!$B$2:$BD$55,7,FALSE),D612=7,VLOOKUP(H612,[1]Film_Workers!$B$2:$BD$55,8,FALSE),D612=8,VLOOKUP(H612,[1]Film_Workers!$B$2:$BD$55,9,FALSE),D612=9,VLOOKUP(H612,[1]Film_Workers!$B$2:$BD$55,10,FALSE),D612=10,VLOOKUP(H612,[1]Film_Workers!$B$2:$BD$55,11,FALSE),D612=11,VLOOKUP(H612,[1]Film_Workers!$B$2:$BD$55,12,FALSE),D612=12,VLOOKUP(H612,[1]Film_Workers!$B$2:$BD$55,13,FALSE)),C612=2015,_xlfn.IFS(D612=1,VLOOKUP(H612,[1]Film_Workers!$B$2:$BD$55,14,FALSE),D612=2,VLOOKUP(H612,[1]Film_Workers!$B$2:$BD$55,15,FALSE),D612=3,VLOOKUP(H612,[1]Film_Workers!$B$2:$BD$55,16,FALSE),D612=4,VLOOKUP(H612,[1]Film_Workers!$B$2:$BD$55,17,FALSE),D612=5,VLOOKUP(H612,[1]Film_Workers!$B$2:$BD$55,18,FALSE),D612=6,VLOOKUP(H612,[1]Film_Workers!$B$2:$BD$55,19,FALSE),D612=7,VLOOKUP(H612,[1]Film_Workers!$B$2:$BD$55,20,FALSE),D612=8,VLOOKUP(H612,[1]Film_Workers!$B$2:$BD$55,21,FALSE),D612=9,VLOOKUP(H612,[1]Film_Workers!$B$2:$BD$55,22,FALSE),D612=10,VLOOKUP(H612,[1]Film_Workers!$B$2:$BD$55,23,FALSE),D612=11,VLOOKUP(H612,[1]Film_Workers!$B$2:$BD$55,24,FALSE),D612=12,VLOOKUP(H612,[1]Film_Workers!$B$2:$BD$55,25,FALSE)),C612=2016,_xlfn.IFS(D612=1,VLOOKUP(H612,[1]Film_Workers!$B$2:$BD$55,26,FALSE),D612=2,VLOOKUP(H612,[1]Film_Workers!$B$2:$BD$55,27,FALSE),D612=3,VLOOKUP(H612,[1]Film_Workers!$B$2:$BD$55,28,FALSE),D612=4,VLOOKUP(H612,[1]Film_Workers!$B$2:$BD$55,29,FALSE),D612=5,VLOOKUP(H612,[1]Film_Workers!$B$2:$BD$55,30,FALSE),D612=6,VLOOKUP(H612,[1]Film_Workers!$B$2:$BD$55,31,FALSE),D612=7,VLOOKUP(H612,[1]Film_Workers!$B$2:$BD$55,32,FALSE),D612=8,VLOOKUP(H612,[1]Film_Workers!$B$2:$BD$55,33,FALSE),D612=9,VLOOKUP(H612,[1]Film_Workers!$B$2:$BD$55,34,FALSE),D612=10,VLOOKUP(H612,[1]Film_Workers!$B$2:$BD$55,35,FALSE),D612=11,VLOOKUP(H612,[1]Film_Workers!$B$2:$BD$55,36,FALSE),D612=12,VLOOKUP(H612,[1]Film_Workers!$B$2:$BD$55,37,FALSE)),C612=2017,_xlfn.IFS(D612=1,VLOOKUP(H612,[1]Film_Workers!$B$2:$BD$55,38,FALSE),D612=2,VLOOKUP(H612,[1]Film_Workers!$B$2:$BD$55,39,FALSE),D612=3,VLOOKUP(H612,[1]Film_Workers!$B$2:$BD$55,40,FALSE),D612=4,VLOOKUP(H612,[1]Film_Workers!$B$2:$BD$55,41,FALSE),D612=5,VLOOKUP(H612,[1]Film_Workers!$B$2:$BD$55,42,FALSE),D612=6,VLOOKUP(H612,[1]Film_Workers!$B$2:$BD$55,43,FALSE),D612=7,VLOOKUP(H612,[1]Film_Workers!$B$2:$BD$55,43,FALSE),D612=8,VLOOKUP(H612,[1]Film_Workers!$B$2:$BD$55,44,FALSE),D612=9,VLOOKUP(H612,[1]Film_Workers!$B$2:$BD$55,45,FALSE),D612=10,VLOOKUP(H612,[1]Film_Workers!$B$2:$BD$55,46,FALSE),D612=11,VLOOKUP(H612,[1]Film_Workers!$B$2:$BD$55,47,FALSE),D612=12,VLOOKUP(H612,[1]Film_Workers!$B$2:$BD$55,48)),C612=2018,_xlfn.IFS(D612=1,VLOOKUP(H612,[1]Film_Workers!$B$2:$BD$55,49,FALSE),D612=2,VLOOKUP(H612,[1]Film_Workers!$B$2:$BD$55,50,FALSE),D612=3,VLOOKUP(H612,[1]Film_Workers!$B$2:$BD$55,51,FALSE),D612=4,VLOOKUP(H612,[1]Film_Workers!$B$2:$BD$55,52,FALSE),D612=5,VLOOKUP(H612,[1]Film_Workers!$B$2:$BD$55,53,FALSE),D612=6,VLOOKUP(H612,[1]Film_Workers!$B$2:$BD$55,54)))</f>
        <v>3574</v>
      </c>
      <c r="W612">
        <f>_xlfn.IFS(C612=2014,_xlfn.IFS(D612=1,VLOOKUP(H612,[1]Priv_Workers!$B$2:$BD$55,2,FALSE),D612=2,VLOOKUP(H612,[1]Priv_Workers!$B$2:$BD$55,3,FALSE),D612=3,VLOOKUP(H612,[1]Priv_Workers!$B$2:$BD$55,4,FALSE),D612=4,VLOOKUP(H612,[1]Priv_Workers!$B$2:$BD$55,5,FALSE),D612=5,VLOOKUP(H612,[1]Priv_Workers!$B$2:$BD$55,6,FALSE),D612=6,VLOOKUP(H612,[1]Priv_Workers!$B$2:$BD$55,7,FALSE),D612=7,VLOOKUP(H612,[1]Priv_Workers!$B$2:$BD$55,8,FALSE),D612=8,VLOOKUP(H612,[1]Priv_Workers!$B$2:$BD$55,9,FALSE),D612=9,VLOOKUP(H612,[1]Priv_Workers!$B$2:$BD$55,10,FALSE),D612=10,VLOOKUP(H612,[1]Priv_Workers!$B$2:$BD$55,11,FALSE),D612=11,VLOOKUP(H612,[1]Priv_Workers!$B$2:$BD$55,12,FALSE),D612=12,VLOOKUP(H612,[1]Priv_Workers!$B$2:$BD$55,13,FALSE)),C612=2015,_xlfn.IFS(D612=1,VLOOKUP(H612,[1]Priv_Workers!$B$2:$BD$55,14,FALSE),D612=2,VLOOKUP(H612,[1]Priv_Workers!$B$2:$BD$55,15,FALSE),D612=3,VLOOKUP(H612,[1]Priv_Workers!$B$2:$BD$55,16,FALSE),D612=4,VLOOKUP(H612,[1]Priv_Workers!$B$2:$BD$55,17,FALSE),D612=5,VLOOKUP(H612,[1]Priv_Workers!$B$2:$BD$55,18,FALSE),D612=6,VLOOKUP(H612,[1]Priv_Workers!$B$2:$BD$55,19,FALSE),D612=7,VLOOKUP(H612,[1]Priv_Workers!$B$2:$BD$55,20,FALSE),D612=8,VLOOKUP(H612,[1]Priv_Workers!$B$2:$BD$55,21,FALSE),D612=9,VLOOKUP(H612,[1]Priv_Workers!$B$2:$BD$55,22,FALSE),D612=10,VLOOKUP(H612,[1]Priv_Workers!$B$2:$BD$55,23,FALSE),D612=11,VLOOKUP(H612,[1]Priv_Workers!$B$2:$BD$55,24,FALSE),D612=12,VLOOKUP(H612,[1]Priv_Workers!$B$2:$BD$55,25,FALSE)),C612=2016,_xlfn.IFS(D612=1,VLOOKUP(H612,[1]Priv_Workers!$B$2:$BD$55,26,FALSE),D612=2,VLOOKUP(H612,[1]Priv_Workers!$B$2:$BD$55,27,FALSE),D612=3,VLOOKUP(H612,[1]Priv_Workers!$B$2:$BD$55,28,FALSE),D612=4,VLOOKUP(H612,[1]Priv_Workers!$B$2:$BD$55,29,FALSE),D612=5,VLOOKUP(H612,[1]Priv_Workers!$B$2:$BD$55,30,FALSE),D612=6,VLOOKUP(H612,[1]Priv_Workers!$B$2:$BD$55,31,FALSE),D612=7,VLOOKUP(H612,[1]Priv_Workers!$B$2:$BD$55,32,FALSE),D612=8,VLOOKUP(H612,[1]Priv_Workers!$B$2:$BD$55,33,FALSE),D612=9,VLOOKUP(H612,[1]Priv_Workers!$B$2:$BD$55,34,FALSE),D612=10,VLOOKUP(H612,[1]Priv_Workers!$B$2:$BD$55,35,FALSE),D612=11,VLOOKUP(H612,[1]Priv_Workers!$B$2:$BD$55,36,FALSE),D612=12,VLOOKUP(H612,[1]Priv_Workers!$B$2:$BD$55,37,FALSE)),C612=2017,_xlfn.IFS(D612=1,VLOOKUP(H612,[1]Priv_Workers!$B$2:$BD$55,38,FALSE),D612=2,VLOOKUP(H612,[1]Priv_Workers!$B$2:$BD$55,39,FALSE),D612=3,VLOOKUP(H612,[1]Priv_Workers!$B$2:$BD$55,40,FALSE),D612=4,VLOOKUP(H612,[1]Priv_Workers!$B$2:$BD$55,41,FALSE),D612=5,VLOOKUP(H612,[1]Priv_Workers!$B$2:$BD$55,42,FALSE),D612=6,VLOOKUP(H612,[1]Priv_Workers!$B$2:$BD$55,43,FALSE),D612=7,VLOOKUP(H612,[1]Priv_Workers!$B$2:$BD$55,43,FALSE),D612=8,VLOOKUP(H612,[1]Priv_Workers!$B$2:$BD$55,44,FALSE),D612=9,VLOOKUP(H612,[1]Priv_Workers!$B$2:$BD$55,45,FALSE),D612=10,VLOOKUP(H612,[1]Priv_Workers!$B$2:$BD$55,46,FALSE),D612=11,VLOOKUP(H612,[1]Priv_Workers!$B$2:$BD$55,47,FALSE),D612=12,VLOOKUP(H612,[1]Priv_Workers!$B$2:$BD$55,48)),C612=2018,_xlfn.IFS(D612=1,VLOOKUP(H612,[1]Priv_Workers!$B$2:$BD$55,49,FALSE),D612=2,VLOOKUP(H612,[1]Priv_Workers!$B$2:$BD$55,50,FALSE),D612=3,VLOOKUP(H612,[1]Priv_Workers!$B$2:$BD$55,51,FALSE),D612=4,VLOOKUP(H612,[1]Priv_Workers!$B$2:$BD$55,52,FALSE),D612=5,VLOOKUP(H612,[1]Priv_Workers!$B$2:$BD$55,53,FALSE),D612=6,VLOOKUP(H612,[1]Priv_Workers!$B$2:$BD$55,54)))</f>
        <v>2517133</v>
      </c>
      <c r="X612" s="3">
        <f t="shared" si="75"/>
        <v>1.4198693513612511E-3</v>
      </c>
      <c r="Y612" s="2">
        <f>_xlfn.IFS(C612=2014, _xlfn.IFS(E612=1, VLOOKUP(H612, [1]Wage_Info!$B$2:$AH$55, 2, FALSE), E612=2, VLOOKUP(H612, [1]Wage_Info!$B$2:$AH$55, 3, FALSE), E612=3, VLOOKUP(H612, [1]Wage_Info!$B$2:$AH$55, 4, FALSE), E612=4, VLOOKUP(H612, [1]Wage_Info!$B$2:$AH$55, 5, FALSE)), C612=2015, _xlfn.IFS(E612=1, VLOOKUP(H612, [1]Wage_Info!$B$2:$AH$55, 6, FALSE), E612=2, VLOOKUP(H612, [1]Wage_Info!$B$2:$AH$55, 7, FALSE), E612=3, VLOOKUP(H612, [1]Wage_Info!$B$2:$AH$55, 8, FALSE), E612=4, VLOOKUP(H612, [1]Wage_Info!$B$2:$AH$55, 9, FALSE)), C612=2016, _xlfn.IFS(E612=1, VLOOKUP(H612, [1]Wage_Info!$B$2:$AH$55, 10, FALSE), E612=2, VLOOKUP(H612, [1]Wage_Info!$B$2:$AH$55, 11, FALSE), E612=3, VLOOKUP(H612, [1]Wage_Info!$B$2:$AH$55, 12, FALSE), E612=4, VLOOKUP(H612, [1]Wage_Info!$B$2:$AH$55, 13, FALSE)), C612=2017, _xlfn.IFS(E612=1, VLOOKUP(H612, [1]Wage_Info!$B$2:$AH$55, 14, FALSE), E612=2, VLOOKUP(H612, [1]Wage_Info!$B$2:$AH$55, 15, FALSE), E612=3, VLOOKUP(H612, [1]Wage_Info!$B$2:$AH$55, 16, FALSE), E612=4, VLOOKUP(H612, [1]Wage_Info!$B$2:$AH$55, 17, FALSE)), C612 = 2018, _xlfn.IFS(E612=1, VLOOKUP(H612, [1]Wage_Info!$B$2:$AH$55, 18, FALSE), E612=3, VLOOKUP(H612, [1]Wage_Info!$B$2:$AH$55, 19, FALSE)))</f>
        <v>37863175</v>
      </c>
      <c r="Z612" s="2">
        <f>_xlfn.IFS(C612=2014, _xlfn.IFS(E612=1, VLOOKUP(H612, [1]Wage_Info!$B$2:$AL$55, 20, FALSE), E612=2, VLOOKUP(H612, [1]Wage_Info!$B$2:$AL$55, 21, FALSE), E612=3, VLOOKUP(H612, [1]Wage_Info!$B$2:$AL$55, 22, FALSE), E612=4, VLOOKUP(H612, [1]Wage_Info!$B$2:$AL$55, 23, FALSE)), C612=2015, _xlfn.IFS(E612=1, VLOOKUP(H612, [1]Wage_Info!$B$2:$AL$55, 24, FALSE), E612=2, VLOOKUP(H612, [1]Wage_Info!$B$2:$AL$55, 25, FALSE), E612=3, VLOOKUP(H612, [1]Wage_Info!$B$2:$AL$55, 26, FALSE), E612=4, VLOOKUP(H612, [1]Wage_Info!$B$2:$AL$55, 27, FALSE)), C612=2016, _xlfn.IFS(E612=1, VLOOKUP(H612, [1]Wage_Info!$B$2:$AL$55, 28, FALSE), E612=2, VLOOKUP(H612, [1]Wage_Info!$B$2:$AL$55, 29, FALSE), E612=3, VLOOKUP(H612, [1]Wage_Info!$B$2:$AL$55, 30, FALSE), E612=4, VLOOKUP(H612, [1]Wage_Info!$B$2:$AL$55, 31, FALSE)), C612=2017, _xlfn.IFS(E612=1, VLOOKUP(H612, [1]Wage_Info!$B$2:$AL$55, 32, FALSE), E612=2, VLOOKUP(H612, [1]Wage_Info!$B$2:$AL$55, 33, FALSE), E612=3, VLOOKUP(H612, [1]Wage_Info!$B$2:$AL$55, 34, FALSE), E612=4, VLOOKUP(H612, [1]Wage_Info!$B$2:$AL$55, 35, FALSE)), C612 = 2018, _xlfn.IFS(E612=1, VLOOKUP(H612, [1]Wage_Info!$B$2:$AL$55, 36, FALSE), E612=2, VLOOKUP(H612, [1]Wage_Info!$B$2:$AL$55, 37, FALSE)))</f>
        <v>29502620095</v>
      </c>
      <c r="AA612" s="4">
        <f t="shared" si="76"/>
        <v>1.2833834716400973E-3</v>
      </c>
      <c r="AB612">
        <f>[1]Key!C611</f>
        <v>1</v>
      </c>
      <c r="AC612">
        <f t="shared" si="77"/>
        <v>0</v>
      </c>
      <c r="AD612">
        <f t="shared" si="78"/>
        <v>0</v>
      </c>
      <c r="AE612">
        <f t="shared" si="79"/>
        <v>0</v>
      </c>
      <c r="AF612">
        <f>[1]Key!D612</f>
        <v>0</v>
      </c>
    </row>
    <row r="613" spans="1:32" x14ac:dyDescent="0.3">
      <c r="A613">
        <v>612</v>
      </c>
      <c r="B613">
        <v>156</v>
      </c>
      <c r="E613" t="e">
        <f t="shared" si="72"/>
        <v>#N/A</v>
      </c>
      <c r="F613">
        <v>2018</v>
      </c>
      <c r="H613" s="1" t="e">
        <f>VALUE(IF(G613="foreign",53,SUBSTITUTE(G613,G613,VLOOKUP(G613,[1]Key!$G$2:$H$55,2,))))</f>
        <v>#N/A</v>
      </c>
      <c r="I613" t="s">
        <v>47</v>
      </c>
      <c r="J613">
        <f>VALUE(_xlfn.IFS(I613="foreign",53,I613="fictional",54, I613="unspecified", 55, NOT(OR(I613="foreign",I613="fictional")),SUBSTITUTE(I613,I613,VLOOKUP(I613,[1]Key!$G$2:$H$55,2,))))</f>
        <v>55</v>
      </c>
      <c r="K613" t="e">
        <f t="shared" si="73"/>
        <v>#N/A</v>
      </c>
      <c r="L613" t="e">
        <f>VLOOKUP(H613, [1]Key!$H$2:$K$54, 2)</f>
        <v>#N/A</v>
      </c>
      <c r="M613">
        <f>VLOOKUP(J613, [1]Key!$H$2:$K$54, 2)</f>
        <v>0</v>
      </c>
      <c r="N613">
        <f>VLOOKUP("*"&amp;G613&amp;"*",[1]Key!$N$2:$O$6,2,FALSE)</f>
        <v>1</v>
      </c>
      <c r="O613">
        <f>VLOOKUP("*"&amp;G613&amp;"*",[1]Key!$R$2:$S$11,2,FALSE)</f>
        <v>1</v>
      </c>
      <c r="P613">
        <v>818</v>
      </c>
      <c r="Q613" s="2"/>
      <c r="R613" t="s">
        <v>159</v>
      </c>
      <c r="S613">
        <f>VLOOKUP(R613, [1]Key!$U$2:$V$37, 2, FALSE)</f>
        <v>18</v>
      </c>
      <c r="T613">
        <f t="shared" si="74"/>
        <v>1</v>
      </c>
      <c r="U613" t="e">
        <f>_xlfn.IFS(C613=2018, VLOOKUP(H613, '[1]State Pop'!$B$2:$G$55,6),C613=2017, VLOOKUP(H613, '[1]State Pop'!$B$2:$F$55,5),C613=2016, VLOOKUP(H613, '[1]State Pop'!$B$2:$F$55,4), C613=2015, VLOOKUP(H613, '[1]State Pop'!$B$2:$F$55,3), C613=2014, VLOOKUP(H613, '[1]State Pop'!$B$2:$F$55,2))</f>
        <v>#N/A</v>
      </c>
      <c r="V613" t="e">
        <f>_xlfn.IFS(C613=2014,_xlfn.IFS(D613=1,VLOOKUP(H613,[1]Film_Workers!$B$2:$BD$55,2,FALSE),D613=2,VLOOKUP(H613,[1]Film_Workers!$B$2:$BD$55,3,FALSE),D613=3,VLOOKUP(H613,[1]Film_Workers!$B$2:$BD$55,4,FALSE),D613=4,VLOOKUP(H613,[1]Film_Workers!$B$2:$BD$55,5,FALSE),D613=5,VLOOKUP(H613,[1]Film_Workers!$B$2:$BD$55,6,FALSE),D613=6,VLOOKUP(H613,[1]Film_Workers!$B$2:$BD$55,7,FALSE),D613=7,VLOOKUP(H613,[1]Film_Workers!$B$2:$BD$55,8,FALSE),D613=8,VLOOKUP(H613,[1]Film_Workers!$B$2:$BD$55,9,FALSE),D613=9,VLOOKUP(H613,[1]Film_Workers!$B$2:$BD$55,10,FALSE),D613=10,VLOOKUP(H613,[1]Film_Workers!$B$2:$BD$55,11,FALSE),D613=11,VLOOKUP(H613,[1]Film_Workers!$B$2:$BD$55,12,FALSE),D613=12,VLOOKUP(H613,[1]Film_Workers!$B$2:$BD$55,13,FALSE)),C613=2015,_xlfn.IFS(D613=1,VLOOKUP(H613,[1]Film_Workers!$B$2:$BD$55,14,FALSE),D613=2,VLOOKUP(H613,[1]Film_Workers!$B$2:$BD$55,15,FALSE),D613=3,VLOOKUP(H613,[1]Film_Workers!$B$2:$BD$55,16,FALSE),D613=4,VLOOKUP(H613,[1]Film_Workers!$B$2:$BD$55,17,FALSE),D613=5,VLOOKUP(H613,[1]Film_Workers!$B$2:$BD$55,18,FALSE),D613=6,VLOOKUP(H613,[1]Film_Workers!$B$2:$BD$55,19,FALSE),D613=7,VLOOKUP(H613,[1]Film_Workers!$B$2:$BD$55,20,FALSE),D613=8,VLOOKUP(H613,[1]Film_Workers!$B$2:$BD$55,21,FALSE),D613=9,VLOOKUP(H613,[1]Film_Workers!$B$2:$BD$55,22,FALSE),D613=10,VLOOKUP(H613,[1]Film_Workers!$B$2:$BD$55,23,FALSE),D613=11,VLOOKUP(H613,[1]Film_Workers!$B$2:$BD$55,24,FALSE),D613=12,VLOOKUP(H613,[1]Film_Workers!$B$2:$BD$55,25,FALSE)),C613=2016,_xlfn.IFS(D613=1,VLOOKUP(H613,[1]Film_Workers!$B$2:$BD$55,26,FALSE),D613=2,VLOOKUP(H613,[1]Film_Workers!$B$2:$BD$55,27,FALSE),D613=3,VLOOKUP(H613,[1]Film_Workers!$B$2:$BD$55,28,FALSE),D613=4,VLOOKUP(H613,[1]Film_Workers!$B$2:$BD$55,29,FALSE),D613=5,VLOOKUP(H613,[1]Film_Workers!$B$2:$BD$55,30,FALSE),D613=6,VLOOKUP(H613,[1]Film_Workers!$B$2:$BD$55,31,FALSE),D613=7,VLOOKUP(H613,[1]Film_Workers!$B$2:$BD$55,32,FALSE),D613=8,VLOOKUP(H613,[1]Film_Workers!$B$2:$BD$55,33,FALSE),D613=9,VLOOKUP(H613,[1]Film_Workers!$B$2:$BD$55,34,FALSE),D613=10,VLOOKUP(H613,[1]Film_Workers!$B$2:$BD$55,35,FALSE),D613=11,VLOOKUP(H613,[1]Film_Workers!$B$2:$BD$55,36,FALSE),D613=12,VLOOKUP(H613,[1]Film_Workers!$B$2:$BD$55,37,FALSE)),C613=2017,_xlfn.IFS(D613=1,VLOOKUP(H613,[1]Film_Workers!$B$2:$BD$55,38,FALSE),D613=2,VLOOKUP(H613,[1]Film_Workers!$B$2:$BD$55,39,FALSE),D613=3,VLOOKUP(H613,[1]Film_Workers!$B$2:$BD$55,40,FALSE),D613=4,VLOOKUP(H613,[1]Film_Workers!$B$2:$BD$55,41,FALSE),D613=5,VLOOKUP(H613,[1]Film_Workers!$B$2:$BD$55,42,FALSE),D613=6,VLOOKUP(H613,[1]Film_Workers!$B$2:$BD$55,43,FALSE),D613=7,VLOOKUP(H613,[1]Film_Workers!$B$2:$BD$55,43,FALSE),D613=8,VLOOKUP(H613,[1]Film_Workers!$B$2:$BD$55,44,FALSE),D613=9,VLOOKUP(H613,[1]Film_Workers!$B$2:$BD$55,45,FALSE),D613=10,VLOOKUP(H613,[1]Film_Workers!$B$2:$BD$55,46,FALSE),D613=11,VLOOKUP(H613,[1]Film_Workers!$B$2:$BD$55,47,FALSE),D613=12,VLOOKUP(H613,[1]Film_Workers!$B$2:$BD$55,48)),C613=2018,_xlfn.IFS(D613=1,VLOOKUP(H613,[1]Film_Workers!$B$2:$BD$55,49,FALSE),D613=2,VLOOKUP(H613,[1]Film_Workers!$B$2:$BD$55,50,FALSE),D613=3,VLOOKUP(H613,[1]Film_Workers!$B$2:$BD$55,51,FALSE),D613=4,VLOOKUP(H613,[1]Film_Workers!$B$2:$BD$55,52,FALSE),D613=5,VLOOKUP(H613,[1]Film_Workers!$B$2:$BD$55,53,FALSE),D613=6,VLOOKUP(H613,[1]Film_Workers!$B$2:$BD$55,54)))</f>
        <v>#N/A</v>
      </c>
      <c r="W613" t="e">
        <f>_xlfn.IFS(C613=2014,_xlfn.IFS(D613=1,VLOOKUP(H613,[1]Priv_Workers!$B$2:$BD$55,2,FALSE),D613=2,VLOOKUP(H613,[1]Priv_Workers!$B$2:$BD$55,3,FALSE),D613=3,VLOOKUP(H613,[1]Priv_Workers!$B$2:$BD$55,4,FALSE),D613=4,VLOOKUP(H613,[1]Priv_Workers!$B$2:$BD$55,5,FALSE),D613=5,VLOOKUP(H613,[1]Priv_Workers!$B$2:$BD$55,6,FALSE),D613=6,VLOOKUP(H613,[1]Priv_Workers!$B$2:$BD$55,7,FALSE),D613=7,VLOOKUP(H613,[1]Priv_Workers!$B$2:$BD$55,8,FALSE),D613=8,VLOOKUP(H613,[1]Priv_Workers!$B$2:$BD$55,9,FALSE),D613=9,VLOOKUP(H613,[1]Priv_Workers!$B$2:$BD$55,10,FALSE),D613=10,VLOOKUP(H613,[1]Priv_Workers!$B$2:$BD$55,11,FALSE),D613=11,VLOOKUP(H613,[1]Priv_Workers!$B$2:$BD$55,12,FALSE),D613=12,VLOOKUP(H613,[1]Priv_Workers!$B$2:$BD$55,13,FALSE)),C613=2015,_xlfn.IFS(D613=1,VLOOKUP(H613,[1]Priv_Workers!$B$2:$BD$55,14,FALSE),D613=2,VLOOKUP(H613,[1]Priv_Workers!$B$2:$BD$55,15,FALSE),D613=3,VLOOKUP(H613,[1]Priv_Workers!$B$2:$BD$55,16,FALSE),D613=4,VLOOKUP(H613,[1]Priv_Workers!$B$2:$BD$55,17,FALSE),D613=5,VLOOKUP(H613,[1]Priv_Workers!$B$2:$BD$55,18,FALSE),D613=6,VLOOKUP(H613,[1]Priv_Workers!$B$2:$BD$55,19,FALSE),D613=7,VLOOKUP(H613,[1]Priv_Workers!$B$2:$BD$55,20,FALSE),D613=8,VLOOKUP(H613,[1]Priv_Workers!$B$2:$BD$55,21,FALSE),D613=9,VLOOKUP(H613,[1]Priv_Workers!$B$2:$BD$55,22,FALSE),D613=10,VLOOKUP(H613,[1]Priv_Workers!$B$2:$BD$55,23,FALSE),D613=11,VLOOKUP(H613,[1]Priv_Workers!$B$2:$BD$55,24,FALSE),D613=12,VLOOKUP(H613,[1]Priv_Workers!$B$2:$BD$55,25,FALSE)),C613=2016,_xlfn.IFS(D613=1,VLOOKUP(H613,[1]Priv_Workers!$B$2:$BD$55,26,FALSE),D613=2,VLOOKUP(H613,[1]Priv_Workers!$B$2:$BD$55,27,FALSE),D613=3,VLOOKUP(H613,[1]Priv_Workers!$B$2:$BD$55,28,FALSE),D613=4,VLOOKUP(H613,[1]Priv_Workers!$B$2:$BD$55,29,FALSE),D613=5,VLOOKUP(H613,[1]Priv_Workers!$B$2:$BD$55,30,FALSE),D613=6,VLOOKUP(H613,[1]Priv_Workers!$B$2:$BD$55,31,FALSE),D613=7,VLOOKUP(H613,[1]Priv_Workers!$B$2:$BD$55,32,FALSE),D613=8,VLOOKUP(H613,[1]Priv_Workers!$B$2:$BD$55,33,FALSE),D613=9,VLOOKUP(H613,[1]Priv_Workers!$B$2:$BD$55,34,FALSE),D613=10,VLOOKUP(H613,[1]Priv_Workers!$B$2:$BD$55,35,FALSE),D613=11,VLOOKUP(H613,[1]Priv_Workers!$B$2:$BD$55,36,FALSE),D613=12,VLOOKUP(H613,[1]Priv_Workers!$B$2:$BD$55,37,FALSE)),C613=2017,_xlfn.IFS(D613=1,VLOOKUP(H613,[1]Priv_Workers!$B$2:$BD$55,38,FALSE),D613=2,VLOOKUP(H613,[1]Priv_Workers!$B$2:$BD$55,39,FALSE),D613=3,VLOOKUP(H613,[1]Priv_Workers!$B$2:$BD$55,40,FALSE),D613=4,VLOOKUP(H613,[1]Priv_Workers!$B$2:$BD$55,41,FALSE),D613=5,VLOOKUP(H613,[1]Priv_Workers!$B$2:$BD$55,42,FALSE),D613=6,VLOOKUP(H613,[1]Priv_Workers!$B$2:$BD$55,43,FALSE),D613=7,VLOOKUP(H613,[1]Priv_Workers!$B$2:$BD$55,43,FALSE),D613=8,VLOOKUP(H613,[1]Priv_Workers!$B$2:$BD$55,44,FALSE),D613=9,VLOOKUP(H613,[1]Priv_Workers!$B$2:$BD$55,45,FALSE),D613=10,VLOOKUP(H613,[1]Priv_Workers!$B$2:$BD$55,46,FALSE),D613=11,VLOOKUP(H613,[1]Priv_Workers!$B$2:$BD$55,47,FALSE),D613=12,VLOOKUP(H613,[1]Priv_Workers!$B$2:$BD$55,48)),C613=2018,_xlfn.IFS(D613=1,VLOOKUP(H613,[1]Priv_Workers!$B$2:$BD$55,49,FALSE),D613=2,VLOOKUP(H613,[1]Priv_Workers!$B$2:$BD$55,50,FALSE),D613=3,VLOOKUP(H613,[1]Priv_Workers!$B$2:$BD$55,51,FALSE),D613=4,VLOOKUP(H613,[1]Priv_Workers!$B$2:$BD$55,52,FALSE),D613=5,VLOOKUP(H613,[1]Priv_Workers!$B$2:$BD$55,53,FALSE),D613=6,VLOOKUP(H613,[1]Priv_Workers!$B$2:$BD$55,54)))</f>
        <v>#N/A</v>
      </c>
      <c r="X613" s="3" t="e">
        <f t="shared" si="75"/>
        <v>#N/A</v>
      </c>
      <c r="Y613" s="2" t="e">
        <f>_xlfn.IFS(C613=2014, _xlfn.IFS(E613=1, VLOOKUP(H613, [1]Wage_Info!$B$2:$AH$55, 2, FALSE), E613=2, VLOOKUP(H613, [1]Wage_Info!$B$2:$AH$55, 3, FALSE), E613=3, VLOOKUP(H613, [1]Wage_Info!$B$2:$AH$55, 4, FALSE), E613=4, VLOOKUP(H613, [1]Wage_Info!$B$2:$AH$55, 5, FALSE)), C613=2015, _xlfn.IFS(E613=1, VLOOKUP(H613, [1]Wage_Info!$B$2:$AH$55, 6, FALSE), E613=2, VLOOKUP(H613, [1]Wage_Info!$B$2:$AH$55, 7, FALSE), E613=3, VLOOKUP(H613, [1]Wage_Info!$B$2:$AH$55, 8, FALSE), E613=4, VLOOKUP(H613, [1]Wage_Info!$B$2:$AH$55, 9, FALSE)), C613=2016, _xlfn.IFS(E613=1, VLOOKUP(H613, [1]Wage_Info!$B$2:$AH$55, 10, FALSE), E613=2, VLOOKUP(H613, [1]Wage_Info!$B$2:$AH$55, 11, FALSE), E613=3, VLOOKUP(H613, [1]Wage_Info!$B$2:$AH$55, 12, FALSE), E613=4, VLOOKUP(H613, [1]Wage_Info!$B$2:$AH$55, 13, FALSE)), C613=2017, _xlfn.IFS(E613=1, VLOOKUP(H613, [1]Wage_Info!$B$2:$AH$55, 14, FALSE), E613=2, VLOOKUP(H613, [1]Wage_Info!$B$2:$AH$55, 15, FALSE), E613=3, VLOOKUP(H613, [1]Wage_Info!$B$2:$AH$55, 16, FALSE), E613=4, VLOOKUP(H613, [1]Wage_Info!$B$2:$AH$55, 17, FALSE)), C613 = 2018, _xlfn.IFS(E613=1, VLOOKUP(H613, [1]Wage_Info!$B$2:$AH$55, 18, FALSE), E613=3, VLOOKUP(H613, [1]Wage_Info!$B$2:$AH$55, 19, FALSE)))</f>
        <v>#N/A</v>
      </c>
      <c r="Z613" s="2" t="e">
        <f>_xlfn.IFS(C613=2014, _xlfn.IFS(E613=1, VLOOKUP(H613, [1]Wage_Info!$B$2:$AL$55, 20, FALSE), E613=2, VLOOKUP(H613, [1]Wage_Info!$B$2:$AL$55, 21, FALSE), E613=3, VLOOKUP(H613, [1]Wage_Info!$B$2:$AL$55, 22, FALSE), E613=4, VLOOKUP(H613, [1]Wage_Info!$B$2:$AL$55, 23, FALSE)), C613=2015, _xlfn.IFS(E613=1, VLOOKUP(H613, [1]Wage_Info!$B$2:$AL$55, 24, FALSE), E613=2, VLOOKUP(H613, [1]Wage_Info!$B$2:$AL$55, 25, FALSE), E613=3, VLOOKUP(H613, [1]Wage_Info!$B$2:$AL$55, 26, FALSE), E613=4, VLOOKUP(H613, [1]Wage_Info!$B$2:$AL$55, 27, FALSE)), C613=2016, _xlfn.IFS(E613=1, VLOOKUP(H613, [1]Wage_Info!$B$2:$AL$55, 28, FALSE), E613=2, VLOOKUP(H613, [1]Wage_Info!$B$2:$AL$55, 29, FALSE), E613=3, VLOOKUP(H613, [1]Wage_Info!$B$2:$AL$55, 30, FALSE), E613=4, VLOOKUP(H613, [1]Wage_Info!$B$2:$AL$55, 31, FALSE)), C613=2017, _xlfn.IFS(E613=1, VLOOKUP(H613, [1]Wage_Info!$B$2:$AL$55, 32, FALSE), E613=2, VLOOKUP(H613, [1]Wage_Info!$B$2:$AL$55, 33, FALSE), E613=3, VLOOKUP(H613, [1]Wage_Info!$B$2:$AL$55, 34, FALSE), E613=4, VLOOKUP(H613, [1]Wage_Info!$B$2:$AL$55, 35, FALSE)), C613 = 2018, _xlfn.IFS(E613=1, VLOOKUP(H613, [1]Wage_Info!$B$2:$AL$55, 36, FALSE), E613=2, VLOOKUP(H613, [1]Wage_Info!$B$2:$AL$55, 37, FALSE)))</f>
        <v>#N/A</v>
      </c>
      <c r="AA613" s="4" t="e">
        <f t="shared" si="76"/>
        <v>#N/A</v>
      </c>
      <c r="AB613">
        <f>[1]Key!C612</f>
        <v>1</v>
      </c>
      <c r="AC613">
        <f t="shared" si="77"/>
        <v>0</v>
      </c>
      <c r="AD613">
        <f t="shared" si="78"/>
        <v>0</v>
      </c>
      <c r="AE613">
        <f t="shared" si="79"/>
        <v>0</v>
      </c>
      <c r="AF613">
        <f>[1]Key!D613</f>
        <v>0</v>
      </c>
    </row>
    <row r="614" spans="1:32" x14ac:dyDescent="0.3">
      <c r="A614">
        <v>613</v>
      </c>
      <c r="B614">
        <v>157</v>
      </c>
      <c r="C614">
        <v>2017</v>
      </c>
      <c r="D614">
        <v>9</v>
      </c>
      <c r="E614">
        <f t="shared" si="72"/>
        <v>3</v>
      </c>
      <c r="F614">
        <v>2018</v>
      </c>
      <c r="G614" t="s">
        <v>65</v>
      </c>
      <c r="H614" s="1">
        <f>VALUE(IF(G614="foreign",53,SUBSTITUTE(G614,G614,VLOOKUP(G614,[1]Key!$G$2:$H$55,2,))))</f>
        <v>11</v>
      </c>
      <c r="I614" t="s">
        <v>125</v>
      </c>
      <c r="J614">
        <f>VALUE(_xlfn.IFS(I614="foreign",53,I614="fictional",54, I614="unspecified", 55, NOT(OR(I614="foreign",I614="fictional")),SUBSTITUTE(I614,I614,VLOOKUP(I614,[1]Key!$G$2:$H$55,2,))))</f>
        <v>6</v>
      </c>
      <c r="K614">
        <f t="shared" si="73"/>
        <v>0</v>
      </c>
      <c r="L614">
        <f>VLOOKUP(H614, [1]Key!$H$2:$K$54, 2)</f>
        <v>5</v>
      </c>
      <c r="M614">
        <f>VLOOKUP(J614, [1]Key!$H$2:$K$54, 2)</f>
        <v>2</v>
      </c>
      <c r="N614">
        <f>VLOOKUP("*"&amp;G614&amp;"*",[1]Key!$N$2:$O$6,2,FALSE)</f>
        <v>3</v>
      </c>
      <c r="O614">
        <f>VLOOKUP("*"&amp;G614&amp;"*",[1]Key!$R$2:$S$11,2,FALSE)</f>
        <v>7</v>
      </c>
      <c r="P614">
        <v>807</v>
      </c>
      <c r="Q614" s="2"/>
      <c r="R614" t="s">
        <v>61</v>
      </c>
      <c r="S614">
        <f>VLOOKUP(R614, [1]Key!$U$2:$V$37, 2, FALSE)</f>
        <v>6</v>
      </c>
      <c r="T614">
        <f t="shared" si="74"/>
        <v>0</v>
      </c>
      <c r="U614">
        <f>_xlfn.IFS(C614=2018, VLOOKUP(H614, '[1]State Pop'!$B$2:$G$55,6),C614=2017, VLOOKUP(H614, '[1]State Pop'!$B$2:$F$55,5),C614=2016, VLOOKUP(H614, '[1]State Pop'!$B$2:$F$55,4), C614=2015, VLOOKUP(H614, '[1]State Pop'!$B$2:$F$55,3), C614=2014, VLOOKUP(H614, '[1]State Pop'!$B$2:$F$55,2))</f>
        <v>10429379</v>
      </c>
      <c r="V614">
        <f>_xlfn.IFS(C614=2014,_xlfn.IFS(D614=1,VLOOKUP(H614,[1]Film_Workers!$B$2:$BD$55,2,FALSE),D614=2,VLOOKUP(H614,[1]Film_Workers!$B$2:$BD$55,3,FALSE),D614=3,VLOOKUP(H614,[1]Film_Workers!$B$2:$BD$55,4,FALSE),D614=4,VLOOKUP(H614,[1]Film_Workers!$B$2:$BD$55,5,FALSE),D614=5,VLOOKUP(H614,[1]Film_Workers!$B$2:$BD$55,6,FALSE),D614=6,VLOOKUP(H614,[1]Film_Workers!$B$2:$BD$55,7,FALSE),D614=7,VLOOKUP(H614,[1]Film_Workers!$B$2:$BD$55,8,FALSE),D614=8,VLOOKUP(H614,[1]Film_Workers!$B$2:$BD$55,9,FALSE),D614=9,VLOOKUP(H614,[1]Film_Workers!$B$2:$BD$55,10,FALSE),D614=10,VLOOKUP(H614,[1]Film_Workers!$B$2:$BD$55,11,FALSE),D614=11,VLOOKUP(H614,[1]Film_Workers!$B$2:$BD$55,12,FALSE),D614=12,VLOOKUP(H614,[1]Film_Workers!$B$2:$BD$55,13,FALSE)),C614=2015,_xlfn.IFS(D614=1,VLOOKUP(H614,[1]Film_Workers!$B$2:$BD$55,14,FALSE),D614=2,VLOOKUP(H614,[1]Film_Workers!$B$2:$BD$55,15,FALSE),D614=3,VLOOKUP(H614,[1]Film_Workers!$B$2:$BD$55,16,FALSE),D614=4,VLOOKUP(H614,[1]Film_Workers!$B$2:$BD$55,17,FALSE),D614=5,VLOOKUP(H614,[1]Film_Workers!$B$2:$BD$55,18,FALSE),D614=6,VLOOKUP(H614,[1]Film_Workers!$B$2:$BD$55,19,FALSE),D614=7,VLOOKUP(H614,[1]Film_Workers!$B$2:$BD$55,20,FALSE),D614=8,VLOOKUP(H614,[1]Film_Workers!$B$2:$BD$55,21,FALSE),D614=9,VLOOKUP(H614,[1]Film_Workers!$B$2:$BD$55,22,FALSE),D614=10,VLOOKUP(H614,[1]Film_Workers!$B$2:$BD$55,23,FALSE),D614=11,VLOOKUP(H614,[1]Film_Workers!$B$2:$BD$55,24,FALSE),D614=12,VLOOKUP(H614,[1]Film_Workers!$B$2:$BD$55,25,FALSE)),C614=2016,_xlfn.IFS(D614=1,VLOOKUP(H614,[1]Film_Workers!$B$2:$BD$55,26,FALSE),D614=2,VLOOKUP(H614,[1]Film_Workers!$B$2:$BD$55,27,FALSE),D614=3,VLOOKUP(H614,[1]Film_Workers!$B$2:$BD$55,28,FALSE),D614=4,VLOOKUP(H614,[1]Film_Workers!$B$2:$BD$55,29,FALSE),D614=5,VLOOKUP(H614,[1]Film_Workers!$B$2:$BD$55,30,FALSE),D614=6,VLOOKUP(H614,[1]Film_Workers!$B$2:$BD$55,31,FALSE),D614=7,VLOOKUP(H614,[1]Film_Workers!$B$2:$BD$55,32,FALSE),D614=8,VLOOKUP(H614,[1]Film_Workers!$B$2:$BD$55,33,FALSE),D614=9,VLOOKUP(H614,[1]Film_Workers!$B$2:$BD$55,34,FALSE),D614=10,VLOOKUP(H614,[1]Film_Workers!$B$2:$BD$55,35,FALSE),D614=11,VLOOKUP(H614,[1]Film_Workers!$B$2:$BD$55,36,FALSE),D614=12,VLOOKUP(H614,[1]Film_Workers!$B$2:$BD$55,37,FALSE)),C614=2017,_xlfn.IFS(D614=1,VLOOKUP(H614,[1]Film_Workers!$B$2:$BD$55,38,FALSE),D614=2,VLOOKUP(H614,[1]Film_Workers!$B$2:$BD$55,39,FALSE),D614=3,VLOOKUP(H614,[1]Film_Workers!$B$2:$BD$55,40,FALSE),D614=4,VLOOKUP(H614,[1]Film_Workers!$B$2:$BD$55,41,FALSE),D614=5,VLOOKUP(H614,[1]Film_Workers!$B$2:$BD$55,42,FALSE),D614=6,VLOOKUP(H614,[1]Film_Workers!$B$2:$BD$55,43,FALSE),D614=7,VLOOKUP(H614,[1]Film_Workers!$B$2:$BD$55,43,FALSE),D614=8,VLOOKUP(H614,[1]Film_Workers!$B$2:$BD$55,44,FALSE),D614=9,VLOOKUP(H614,[1]Film_Workers!$B$2:$BD$55,45,FALSE),D614=10,VLOOKUP(H614,[1]Film_Workers!$B$2:$BD$55,46,FALSE),D614=11,VLOOKUP(H614,[1]Film_Workers!$B$2:$BD$55,47,FALSE),D614=12,VLOOKUP(H614,[1]Film_Workers!$B$2:$BD$55,48)),C614=2018,_xlfn.IFS(D614=1,VLOOKUP(H614,[1]Film_Workers!$B$2:$BD$55,49,FALSE),D614=2,VLOOKUP(H614,[1]Film_Workers!$B$2:$BD$55,50,FALSE),D614=3,VLOOKUP(H614,[1]Film_Workers!$B$2:$BD$55,51,FALSE),D614=4,VLOOKUP(H614,[1]Film_Workers!$B$2:$BD$55,52,FALSE),D614=5,VLOOKUP(H614,[1]Film_Workers!$B$2:$BD$55,53,FALSE),D614=6,VLOOKUP(H614,[1]Film_Workers!$B$2:$BD$55,54)))</f>
        <v>16407</v>
      </c>
      <c r="W614">
        <f>_xlfn.IFS(C614=2014,_xlfn.IFS(D614=1,VLOOKUP(H614,[1]Priv_Workers!$B$2:$BD$55,2,FALSE),D614=2,VLOOKUP(H614,[1]Priv_Workers!$B$2:$BD$55,3,FALSE),D614=3,VLOOKUP(H614,[1]Priv_Workers!$B$2:$BD$55,4,FALSE),D614=4,VLOOKUP(H614,[1]Priv_Workers!$B$2:$BD$55,5,FALSE),D614=5,VLOOKUP(H614,[1]Priv_Workers!$B$2:$BD$55,6,FALSE),D614=6,VLOOKUP(H614,[1]Priv_Workers!$B$2:$BD$55,7,FALSE),D614=7,VLOOKUP(H614,[1]Priv_Workers!$B$2:$BD$55,8,FALSE),D614=8,VLOOKUP(H614,[1]Priv_Workers!$B$2:$BD$55,9,FALSE),D614=9,VLOOKUP(H614,[1]Priv_Workers!$B$2:$BD$55,10,FALSE),D614=10,VLOOKUP(H614,[1]Priv_Workers!$B$2:$BD$55,11,FALSE),D614=11,VLOOKUP(H614,[1]Priv_Workers!$B$2:$BD$55,12,FALSE),D614=12,VLOOKUP(H614,[1]Priv_Workers!$B$2:$BD$55,13,FALSE)),C614=2015,_xlfn.IFS(D614=1,VLOOKUP(H614,[1]Priv_Workers!$B$2:$BD$55,14,FALSE),D614=2,VLOOKUP(H614,[1]Priv_Workers!$B$2:$BD$55,15,FALSE),D614=3,VLOOKUP(H614,[1]Priv_Workers!$B$2:$BD$55,16,FALSE),D614=4,VLOOKUP(H614,[1]Priv_Workers!$B$2:$BD$55,17,FALSE),D614=5,VLOOKUP(H614,[1]Priv_Workers!$B$2:$BD$55,18,FALSE),D614=6,VLOOKUP(H614,[1]Priv_Workers!$B$2:$BD$55,19,FALSE),D614=7,VLOOKUP(H614,[1]Priv_Workers!$B$2:$BD$55,20,FALSE),D614=8,VLOOKUP(H614,[1]Priv_Workers!$B$2:$BD$55,21,FALSE),D614=9,VLOOKUP(H614,[1]Priv_Workers!$B$2:$BD$55,22,FALSE),D614=10,VLOOKUP(H614,[1]Priv_Workers!$B$2:$BD$55,23,FALSE),D614=11,VLOOKUP(H614,[1]Priv_Workers!$B$2:$BD$55,24,FALSE),D614=12,VLOOKUP(H614,[1]Priv_Workers!$B$2:$BD$55,25,FALSE)),C614=2016,_xlfn.IFS(D614=1,VLOOKUP(H614,[1]Priv_Workers!$B$2:$BD$55,26,FALSE),D614=2,VLOOKUP(H614,[1]Priv_Workers!$B$2:$BD$55,27,FALSE),D614=3,VLOOKUP(H614,[1]Priv_Workers!$B$2:$BD$55,28,FALSE),D614=4,VLOOKUP(H614,[1]Priv_Workers!$B$2:$BD$55,29,FALSE),D614=5,VLOOKUP(H614,[1]Priv_Workers!$B$2:$BD$55,30,FALSE),D614=6,VLOOKUP(H614,[1]Priv_Workers!$B$2:$BD$55,31,FALSE),D614=7,VLOOKUP(H614,[1]Priv_Workers!$B$2:$BD$55,32,FALSE),D614=8,VLOOKUP(H614,[1]Priv_Workers!$B$2:$BD$55,33,FALSE),D614=9,VLOOKUP(H614,[1]Priv_Workers!$B$2:$BD$55,34,FALSE),D614=10,VLOOKUP(H614,[1]Priv_Workers!$B$2:$BD$55,35,FALSE),D614=11,VLOOKUP(H614,[1]Priv_Workers!$B$2:$BD$55,36,FALSE),D614=12,VLOOKUP(H614,[1]Priv_Workers!$B$2:$BD$55,37,FALSE)),C614=2017,_xlfn.IFS(D614=1,VLOOKUP(H614,[1]Priv_Workers!$B$2:$BD$55,38,FALSE),D614=2,VLOOKUP(H614,[1]Priv_Workers!$B$2:$BD$55,39,FALSE),D614=3,VLOOKUP(H614,[1]Priv_Workers!$B$2:$BD$55,40,FALSE),D614=4,VLOOKUP(H614,[1]Priv_Workers!$B$2:$BD$55,41,FALSE),D614=5,VLOOKUP(H614,[1]Priv_Workers!$B$2:$BD$55,42,FALSE),D614=6,VLOOKUP(H614,[1]Priv_Workers!$B$2:$BD$55,43,FALSE),D614=7,VLOOKUP(H614,[1]Priv_Workers!$B$2:$BD$55,43,FALSE),D614=8,VLOOKUP(H614,[1]Priv_Workers!$B$2:$BD$55,44,FALSE),D614=9,VLOOKUP(H614,[1]Priv_Workers!$B$2:$BD$55,45,FALSE),D614=10,VLOOKUP(H614,[1]Priv_Workers!$B$2:$BD$55,46,FALSE),D614=11,VLOOKUP(H614,[1]Priv_Workers!$B$2:$BD$55,47,FALSE),D614=12,VLOOKUP(H614,[1]Priv_Workers!$B$2:$BD$55,48)),C614=2018,_xlfn.IFS(D614=1,VLOOKUP(H614,[1]Priv_Workers!$B$2:$BD$55,49,FALSE),D614=2,VLOOKUP(H614,[1]Priv_Workers!$B$2:$BD$55,50,FALSE),D614=3,VLOOKUP(H614,[1]Priv_Workers!$B$2:$BD$55,51,FALSE),D614=4,VLOOKUP(H614,[1]Priv_Workers!$B$2:$BD$55,52,FALSE),D614=5,VLOOKUP(H614,[1]Priv_Workers!$B$2:$BD$55,53,FALSE),D614=6,VLOOKUP(H614,[1]Priv_Workers!$B$2:$BD$55,54)))</f>
        <v>3718547</v>
      </c>
      <c r="X614" s="3">
        <f t="shared" si="75"/>
        <v>4.4122072411616692E-3</v>
      </c>
      <c r="Y614" s="2">
        <f>_xlfn.IFS(C614=2014, _xlfn.IFS(E614=1, VLOOKUP(H614, [1]Wage_Info!$B$2:$AH$55, 2, FALSE), E614=2, VLOOKUP(H614, [1]Wage_Info!$B$2:$AH$55, 3, FALSE), E614=3, VLOOKUP(H614, [1]Wage_Info!$B$2:$AH$55, 4, FALSE), E614=4, VLOOKUP(H614, [1]Wage_Info!$B$2:$AH$55, 5, FALSE)), C614=2015, _xlfn.IFS(E614=1, VLOOKUP(H614, [1]Wage_Info!$B$2:$AH$55, 6, FALSE), E614=2, VLOOKUP(H614, [1]Wage_Info!$B$2:$AH$55, 7, FALSE), E614=3, VLOOKUP(H614, [1]Wage_Info!$B$2:$AH$55, 8, FALSE), E614=4, VLOOKUP(H614, [1]Wage_Info!$B$2:$AH$55, 9, FALSE)), C614=2016, _xlfn.IFS(E614=1, VLOOKUP(H614, [1]Wage_Info!$B$2:$AH$55, 10, FALSE), E614=2, VLOOKUP(H614, [1]Wage_Info!$B$2:$AH$55, 11, FALSE), E614=3, VLOOKUP(H614, [1]Wage_Info!$B$2:$AH$55, 12, FALSE), E614=4, VLOOKUP(H614, [1]Wage_Info!$B$2:$AH$55, 13, FALSE)), C614=2017, _xlfn.IFS(E614=1, VLOOKUP(H614, [1]Wage_Info!$B$2:$AH$55, 14, FALSE), E614=2, VLOOKUP(H614, [1]Wage_Info!$B$2:$AH$55, 15, FALSE), E614=3, VLOOKUP(H614, [1]Wage_Info!$B$2:$AH$55, 16, FALSE), E614=4, VLOOKUP(H614, [1]Wage_Info!$B$2:$AH$55, 17, FALSE)), C614 = 2018, _xlfn.IFS(E614=1, VLOOKUP(H614, [1]Wage_Info!$B$2:$AH$55, 18, FALSE), E614=3, VLOOKUP(H614, [1]Wage_Info!$B$2:$AH$55, 19, FALSE)))</f>
        <v>247741313</v>
      </c>
      <c r="Z614" s="2">
        <f>_xlfn.IFS(C614=2014, _xlfn.IFS(E614=1, VLOOKUP(H614, [1]Wage_Info!$B$2:$AL$55, 20, FALSE), E614=2, VLOOKUP(H614, [1]Wage_Info!$B$2:$AL$55, 21, FALSE), E614=3, VLOOKUP(H614, [1]Wage_Info!$B$2:$AL$55, 22, FALSE), E614=4, VLOOKUP(H614, [1]Wage_Info!$B$2:$AL$55, 23, FALSE)), C614=2015, _xlfn.IFS(E614=1, VLOOKUP(H614, [1]Wage_Info!$B$2:$AL$55, 24, FALSE), E614=2, VLOOKUP(H614, [1]Wage_Info!$B$2:$AL$55, 25, FALSE), E614=3, VLOOKUP(H614, [1]Wage_Info!$B$2:$AL$55, 26, FALSE), E614=4, VLOOKUP(H614, [1]Wage_Info!$B$2:$AL$55, 27, FALSE)), C614=2016, _xlfn.IFS(E614=1, VLOOKUP(H614, [1]Wage_Info!$B$2:$AL$55, 28, FALSE), E614=2, VLOOKUP(H614, [1]Wage_Info!$B$2:$AL$55, 29, FALSE), E614=3, VLOOKUP(H614, [1]Wage_Info!$B$2:$AL$55, 30, FALSE), E614=4, VLOOKUP(H614, [1]Wage_Info!$B$2:$AL$55, 31, FALSE)), C614=2017, _xlfn.IFS(E614=1, VLOOKUP(H614, [1]Wage_Info!$B$2:$AL$55, 32, FALSE), E614=2, VLOOKUP(H614, [1]Wage_Info!$B$2:$AL$55, 33, FALSE), E614=3, VLOOKUP(H614, [1]Wage_Info!$B$2:$AL$55, 34, FALSE), E614=4, VLOOKUP(H614, [1]Wage_Info!$B$2:$AL$55, 35, FALSE)), C614 = 2018, _xlfn.IFS(E614=1, VLOOKUP(H614, [1]Wage_Info!$B$2:$AL$55, 36, FALSE), E614=2, VLOOKUP(H614, [1]Wage_Info!$B$2:$AL$55, 37, FALSE)))</f>
        <v>46423700500</v>
      </c>
      <c r="AA614" s="4">
        <f t="shared" si="76"/>
        <v>5.3365266088600581E-3</v>
      </c>
      <c r="AB614">
        <f>[1]Key!C613</f>
        <v>1</v>
      </c>
      <c r="AC614">
        <f t="shared" si="77"/>
        <v>0</v>
      </c>
      <c r="AD614">
        <f t="shared" si="78"/>
        <v>0</v>
      </c>
      <c r="AE614">
        <f t="shared" si="79"/>
        <v>0</v>
      </c>
      <c r="AF614">
        <f>[1]Key!D614</f>
        <v>0</v>
      </c>
    </row>
    <row r="615" spans="1:32" x14ac:dyDescent="0.3">
      <c r="A615">
        <v>614</v>
      </c>
      <c r="B615">
        <v>158</v>
      </c>
      <c r="E615" t="e">
        <f t="shared" si="72"/>
        <v>#N/A</v>
      </c>
      <c r="F615">
        <v>2018</v>
      </c>
      <c r="H615" s="1" t="e">
        <f>VALUE(IF(G615="foreign",53,SUBSTITUTE(G615,G615,VLOOKUP(G615,[1]Key!$G$2:$H$55,2,))))</f>
        <v>#N/A</v>
      </c>
      <c r="I615" t="s">
        <v>47</v>
      </c>
      <c r="J615">
        <f>VALUE(_xlfn.IFS(I615="foreign",53,I615="fictional",54, I615="unspecified", 55, NOT(OR(I615="foreign",I615="fictional")),SUBSTITUTE(I615,I615,VLOOKUP(I615,[1]Key!$G$2:$H$55,2,))))</f>
        <v>55</v>
      </c>
      <c r="K615" t="e">
        <f t="shared" si="73"/>
        <v>#N/A</v>
      </c>
      <c r="L615" t="e">
        <f>VLOOKUP(H615, [1]Key!$H$2:$K$54, 2)</f>
        <v>#N/A</v>
      </c>
      <c r="M615">
        <f>VLOOKUP(J615, [1]Key!$H$2:$K$54, 2)</f>
        <v>0</v>
      </c>
      <c r="N615">
        <f>VLOOKUP("*"&amp;G615&amp;"*",[1]Key!$N$2:$O$6,2,FALSE)</f>
        <v>1</v>
      </c>
      <c r="O615">
        <f>VLOOKUP("*"&amp;G615&amp;"*",[1]Key!$R$2:$S$11,2,FALSE)</f>
        <v>1</v>
      </c>
      <c r="P615">
        <v>781</v>
      </c>
      <c r="Q615" s="2"/>
      <c r="R615" t="s">
        <v>159</v>
      </c>
      <c r="S615">
        <f>VLOOKUP(R615, [1]Key!$U$2:$V$37, 2, FALSE)</f>
        <v>18</v>
      </c>
      <c r="T615">
        <f t="shared" si="74"/>
        <v>1</v>
      </c>
      <c r="U615" t="e">
        <f>_xlfn.IFS(C615=2018, VLOOKUP(H615, '[1]State Pop'!$B$2:$G$55,6),C615=2017, VLOOKUP(H615, '[1]State Pop'!$B$2:$F$55,5),C615=2016, VLOOKUP(H615, '[1]State Pop'!$B$2:$F$55,4), C615=2015, VLOOKUP(H615, '[1]State Pop'!$B$2:$F$55,3), C615=2014, VLOOKUP(H615, '[1]State Pop'!$B$2:$F$55,2))</f>
        <v>#N/A</v>
      </c>
      <c r="V615" t="e">
        <f>_xlfn.IFS(C615=2014,_xlfn.IFS(D615=1,VLOOKUP(H615,[1]Film_Workers!$B$2:$BD$55,2,FALSE),D615=2,VLOOKUP(H615,[1]Film_Workers!$B$2:$BD$55,3,FALSE),D615=3,VLOOKUP(H615,[1]Film_Workers!$B$2:$BD$55,4,FALSE),D615=4,VLOOKUP(H615,[1]Film_Workers!$B$2:$BD$55,5,FALSE),D615=5,VLOOKUP(H615,[1]Film_Workers!$B$2:$BD$55,6,FALSE),D615=6,VLOOKUP(H615,[1]Film_Workers!$B$2:$BD$55,7,FALSE),D615=7,VLOOKUP(H615,[1]Film_Workers!$B$2:$BD$55,8,FALSE),D615=8,VLOOKUP(H615,[1]Film_Workers!$B$2:$BD$55,9,FALSE),D615=9,VLOOKUP(H615,[1]Film_Workers!$B$2:$BD$55,10,FALSE),D615=10,VLOOKUP(H615,[1]Film_Workers!$B$2:$BD$55,11,FALSE),D615=11,VLOOKUP(H615,[1]Film_Workers!$B$2:$BD$55,12,FALSE),D615=12,VLOOKUP(H615,[1]Film_Workers!$B$2:$BD$55,13,FALSE)),C615=2015,_xlfn.IFS(D615=1,VLOOKUP(H615,[1]Film_Workers!$B$2:$BD$55,14,FALSE),D615=2,VLOOKUP(H615,[1]Film_Workers!$B$2:$BD$55,15,FALSE),D615=3,VLOOKUP(H615,[1]Film_Workers!$B$2:$BD$55,16,FALSE),D615=4,VLOOKUP(H615,[1]Film_Workers!$B$2:$BD$55,17,FALSE),D615=5,VLOOKUP(H615,[1]Film_Workers!$B$2:$BD$55,18,FALSE),D615=6,VLOOKUP(H615,[1]Film_Workers!$B$2:$BD$55,19,FALSE),D615=7,VLOOKUP(H615,[1]Film_Workers!$B$2:$BD$55,20,FALSE),D615=8,VLOOKUP(H615,[1]Film_Workers!$B$2:$BD$55,21,FALSE),D615=9,VLOOKUP(H615,[1]Film_Workers!$B$2:$BD$55,22,FALSE),D615=10,VLOOKUP(H615,[1]Film_Workers!$B$2:$BD$55,23,FALSE),D615=11,VLOOKUP(H615,[1]Film_Workers!$B$2:$BD$55,24,FALSE),D615=12,VLOOKUP(H615,[1]Film_Workers!$B$2:$BD$55,25,FALSE)),C615=2016,_xlfn.IFS(D615=1,VLOOKUP(H615,[1]Film_Workers!$B$2:$BD$55,26,FALSE),D615=2,VLOOKUP(H615,[1]Film_Workers!$B$2:$BD$55,27,FALSE),D615=3,VLOOKUP(H615,[1]Film_Workers!$B$2:$BD$55,28,FALSE),D615=4,VLOOKUP(H615,[1]Film_Workers!$B$2:$BD$55,29,FALSE),D615=5,VLOOKUP(H615,[1]Film_Workers!$B$2:$BD$55,30,FALSE),D615=6,VLOOKUP(H615,[1]Film_Workers!$B$2:$BD$55,31,FALSE),D615=7,VLOOKUP(H615,[1]Film_Workers!$B$2:$BD$55,32,FALSE),D615=8,VLOOKUP(H615,[1]Film_Workers!$B$2:$BD$55,33,FALSE),D615=9,VLOOKUP(H615,[1]Film_Workers!$B$2:$BD$55,34,FALSE),D615=10,VLOOKUP(H615,[1]Film_Workers!$B$2:$BD$55,35,FALSE),D615=11,VLOOKUP(H615,[1]Film_Workers!$B$2:$BD$55,36,FALSE),D615=12,VLOOKUP(H615,[1]Film_Workers!$B$2:$BD$55,37,FALSE)),C615=2017,_xlfn.IFS(D615=1,VLOOKUP(H615,[1]Film_Workers!$B$2:$BD$55,38,FALSE),D615=2,VLOOKUP(H615,[1]Film_Workers!$B$2:$BD$55,39,FALSE),D615=3,VLOOKUP(H615,[1]Film_Workers!$B$2:$BD$55,40,FALSE),D615=4,VLOOKUP(H615,[1]Film_Workers!$B$2:$BD$55,41,FALSE),D615=5,VLOOKUP(H615,[1]Film_Workers!$B$2:$BD$55,42,FALSE),D615=6,VLOOKUP(H615,[1]Film_Workers!$B$2:$BD$55,43,FALSE),D615=7,VLOOKUP(H615,[1]Film_Workers!$B$2:$BD$55,43,FALSE),D615=8,VLOOKUP(H615,[1]Film_Workers!$B$2:$BD$55,44,FALSE),D615=9,VLOOKUP(H615,[1]Film_Workers!$B$2:$BD$55,45,FALSE),D615=10,VLOOKUP(H615,[1]Film_Workers!$B$2:$BD$55,46,FALSE),D615=11,VLOOKUP(H615,[1]Film_Workers!$B$2:$BD$55,47,FALSE),D615=12,VLOOKUP(H615,[1]Film_Workers!$B$2:$BD$55,48)),C615=2018,_xlfn.IFS(D615=1,VLOOKUP(H615,[1]Film_Workers!$B$2:$BD$55,49,FALSE),D615=2,VLOOKUP(H615,[1]Film_Workers!$B$2:$BD$55,50,FALSE),D615=3,VLOOKUP(H615,[1]Film_Workers!$B$2:$BD$55,51,FALSE),D615=4,VLOOKUP(H615,[1]Film_Workers!$B$2:$BD$55,52,FALSE),D615=5,VLOOKUP(H615,[1]Film_Workers!$B$2:$BD$55,53,FALSE),D615=6,VLOOKUP(H615,[1]Film_Workers!$B$2:$BD$55,54)))</f>
        <v>#N/A</v>
      </c>
      <c r="W615" t="e">
        <f>_xlfn.IFS(C615=2014,_xlfn.IFS(D615=1,VLOOKUP(H615,[1]Priv_Workers!$B$2:$BD$55,2,FALSE),D615=2,VLOOKUP(H615,[1]Priv_Workers!$B$2:$BD$55,3,FALSE),D615=3,VLOOKUP(H615,[1]Priv_Workers!$B$2:$BD$55,4,FALSE),D615=4,VLOOKUP(H615,[1]Priv_Workers!$B$2:$BD$55,5,FALSE),D615=5,VLOOKUP(H615,[1]Priv_Workers!$B$2:$BD$55,6,FALSE),D615=6,VLOOKUP(H615,[1]Priv_Workers!$B$2:$BD$55,7,FALSE),D615=7,VLOOKUP(H615,[1]Priv_Workers!$B$2:$BD$55,8,FALSE),D615=8,VLOOKUP(H615,[1]Priv_Workers!$B$2:$BD$55,9,FALSE),D615=9,VLOOKUP(H615,[1]Priv_Workers!$B$2:$BD$55,10,FALSE),D615=10,VLOOKUP(H615,[1]Priv_Workers!$B$2:$BD$55,11,FALSE),D615=11,VLOOKUP(H615,[1]Priv_Workers!$B$2:$BD$55,12,FALSE),D615=12,VLOOKUP(H615,[1]Priv_Workers!$B$2:$BD$55,13,FALSE)),C615=2015,_xlfn.IFS(D615=1,VLOOKUP(H615,[1]Priv_Workers!$B$2:$BD$55,14,FALSE),D615=2,VLOOKUP(H615,[1]Priv_Workers!$B$2:$BD$55,15,FALSE),D615=3,VLOOKUP(H615,[1]Priv_Workers!$B$2:$BD$55,16,FALSE),D615=4,VLOOKUP(H615,[1]Priv_Workers!$B$2:$BD$55,17,FALSE),D615=5,VLOOKUP(H615,[1]Priv_Workers!$B$2:$BD$55,18,FALSE),D615=6,VLOOKUP(H615,[1]Priv_Workers!$B$2:$BD$55,19,FALSE),D615=7,VLOOKUP(H615,[1]Priv_Workers!$B$2:$BD$55,20,FALSE),D615=8,VLOOKUP(H615,[1]Priv_Workers!$B$2:$BD$55,21,FALSE),D615=9,VLOOKUP(H615,[1]Priv_Workers!$B$2:$BD$55,22,FALSE),D615=10,VLOOKUP(H615,[1]Priv_Workers!$B$2:$BD$55,23,FALSE),D615=11,VLOOKUP(H615,[1]Priv_Workers!$B$2:$BD$55,24,FALSE),D615=12,VLOOKUP(H615,[1]Priv_Workers!$B$2:$BD$55,25,FALSE)),C615=2016,_xlfn.IFS(D615=1,VLOOKUP(H615,[1]Priv_Workers!$B$2:$BD$55,26,FALSE),D615=2,VLOOKUP(H615,[1]Priv_Workers!$B$2:$BD$55,27,FALSE),D615=3,VLOOKUP(H615,[1]Priv_Workers!$B$2:$BD$55,28,FALSE),D615=4,VLOOKUP(H615,[1]Priv_Workers!$B$2:$BD$55,29,FALSE),D615=5,VLOOKUP(H615,[1]Priv_Workers!$B$2:$BD$55,30,FALSE),D615=6,VLOOKUP(H615,[1]Priv_Workers!$B$2:$BD$55,31,FALSE),D615=7,VLOOKUP(H615,[1]Priv_Workers!$B$2:$BD$55,32,FALSE),D615=8,VLOOKUP(H615,[1]Priv_Workers!$B$2:$BD$55,33,FALSE),D615=9,VLOOKUP(H615,[1]Priv_Workers!$B$2:$BD$55,34,FALSE),D615=10,VLOOKUP(H615,[1]Priv_Workers!$B$2:$BD$55,35,FALSE),D615=11,VLOOKUP(H615,[1]Priv_Workers!$B$2:$BD$55,36,FALSE),D615=12,VLOOKUP(H615,[1]Priv_Workers!$B$2:$BD$55,37,FALSE)),C615=2017,_xlfn.IFS(D615=1,VLOOKUP(H615,[1]Priv_Workers!$B$2:$BD$55,38,FALSE),D615=2,VLOOKUP(H615,[1]Priv_Workers!$B$2:$BD$55,39,FALSE),D615=3,VLOOKUP(H615,[1]Priv_Workers!$B$2:$BD$55,40,FALSE),D615=4,VLOOKUP(H615,[1]Priv_Workers!$B$2:$BD$55,41,FALSE),D615=5,VLOOKUP(H615,[1]Priv_Workers!$B$2:$BD$55,42,FALSE),D615=6,VLOOKUP(H615,[1]Priv_Workers!$B$2:$BD$55,43,FALSE),D615=7,VLOOKUP(H615,[1]Priv_Workers!$B$2:$BD$55,43,FALSE),D615=8,VLOOKUP(H615,[1]Priv_Workers!$B$2:$BD$55,44,FALSE),D615=9,VLOOKUP(H615,[1]Priv_Workers!$B$2:$BD$55,45,FALSE),D615=10,VLOOKUP(H615,[1]Priv_Workers!$B$2:$BD$55,46,FALSE),D615=11,VLOOKUP(H615,[1]Priv_Workers!$B$2:$BD$55,47,FALSE),D615=12,VLOOKUP(H615,[1]Priv_Workers!$B$2:$BD$55,48)),C615=2018,_xlfn.IFS(D615=1,VLOOKUP(H615,[1]Priv_Workers!$B$2:$BD$55,49,FALSE),D615=2,VLOOKUP(H615,[1]Priv_Workers!$B$2:$BD$55,50,FALSE),D615=3,VLOOKUP(H615,[1]Priv_Workers!$B$2:$BD$55,51,FALSE),D615=4,VLOOKUP(H615,[1]Priv_Workers!$B$2:$BD$55,52,FALSE),D615=5,VLOOKUP(H615,[1]Priv_Workers!$B$2:$BD$55,53,FALSE),D615=6,VLOOKUP(H615,[1]Priv_Workers!$B$2:$BD$55,54)))</f>
        <v>#N/A</v>
      </c>
      <c r="X615" s="3" t="e">
        <f t="shared" si="75"/>
        <v>#N/A</v>
      </c>
      <c r="Y615" s="2" t="e">
        <f>_xlfn.IFS(C615=2014, _xlfn.IFS(E615=1, VLOOKUP(H615, [1]Wage_Info!$B$2:$AH$55, 2, FALSE), E615=2, VLOOKUP(H615, [1]Wage_Info!$B$2:$AH$55, 3, FALSE), E615=3, VLOOKUP(H615, [1]Wage_Info!$B$2:$AH$55, 4, FALSE), E615=4, VLOOKUP(H615, [1]Wage_Info!$B$2:$AH$55, 5, FALSE)), C615=2015, _xlfn.IFS(E615=1, VLOOKUP(H615, [1]Wage_Info!$B$2:$AH$55, 6, FALSE), E615=2, VLOOKUP(H615, [1]Wage_Info!$B$2:$AH$55, 7, FALSE), E615=3, VLOOKUP(H615, [1]Wage_Info!$B$2:$AH$55, 8, FALSE), E615=4, VLOOKUP(H615, [1]Wage_Info!$B$2:$AH$55, 9, FALSE)), C615=2016, _xlfn.IFS(E615=1, VLOOKUP(H615, [1]Wage_Info!$B$2:$AH$55, 10, FALSE), E615=2, VLOOKUP(H615, [1]Wage_Info!$B$2:$AH$55, 11, FALSE), E615=3, VLOOKUP(H615, [1]Wage_Info!$B$2:$AH$55, 12, FALSE), E615=4, VLOOKUP(H615, [1]Wage_Info!$B$2:$AH$55, 13, FALSE)), C615=2017, _xlfn.IFS(E615=1, VLOOKUP(H615, [1]Wage_Info!$B$2:$AH$55, 14, FALSE), E615=2, VLOOKUP(H615, [1]Wage_Info!$B$2:$AH$55, 15, FALSE), E615=3, VLOOKUP(H615, [1]Wage_Info!$B$2:$AH$55, 16, FALSE), E615=4, VLOOKUP(H615, [1]Wage_Info!$B$2:$AH$55, 17, FALSE)), C615 = 2018, _xlfn.IFS(E615=1, VLOOKUP(H615, [1]Wage_Info!$B$2:$AH$55, 18, FALSE), E615=3, VLOOKUP(H615, [1]Wage_Info!$B$2:$AH$55, 19, FALSE)))</f>
        <v>#N/A</v>
      </c>
      <c r="Z615" s="2" t="e">
        <f>_xlfn.IFS(C615=2014, _xlfn.IFS(E615=1, VLOOKUP(H615, [1]Wage_Info!$B$2:$AL$55, 20, FALSE), E615=2, VLOOKUP(H615, [1]Wage_Info!$B$2:$AL$55, 21, FALSE), E615=3, VLOOKUP(H615, [1]Wage_Info!$B$2:$AL$55, 22, FALSE), E615=4, VLOOKUP(H615, [1]Wage_Info!$B$2:$AL$55, 23, FALSE)), C615=2015, _xlfn.IFS(E615=1, VLOOKUP(H615, [1]Wage_Info!$B$2:$AL$55, 24, FALSE), E615=2, VLOOKUP(H615, [1]Wage_Info!$B$2:$AL$55, 25, FALSE), E615=3, VLOOKUP(H615, [1]Wage_Info!$B$2:$AL$55, 26, FALSE), E615=4, VLOOKUP(H615, [1]Wage_Info!$B$2:$AL$55, 27, FALSE)), C615=2016, _xlfn.IFS(E615=1, VLOOKUP(H615, [1]Wage_Info!$B$2:$AL$55, 28, FALSE), E615=2, VLOOKUP(H615, [1]Wage_Info!$B$2:$AL$55, 29, FALSE), E615=3, VLOOKUP(H615, [1]Wage_Info!$B$2:$AL$55, 30, FALSE), E615=4, VLOOKUP(H615, [1]Wage_Info!$B$2:$AL$55, 31, FALSE)), C615=2017, _xlfn.IFS(E615=1, VLOOKUP(H615, [1]Wage_Info!$B$2:$AL$55, 32, FALSE), E615=2, VLOOKUP(H615, [1]Wage_Info!$B$2:$AL$55, 33, FALSE), E615=3, VLOOKUP(H615, [1]Wage_Info!$B$2:$AL$55, 34, FALSE), E615=4, VLOOKUP(H615, [1]Wage_Info!$B$2:$AL$55, 35, FALSE)), C615 = 2018, _xlfn.IFS(E615=1, VLOOKUP(H615, [1]Wage_Info!$B$2:$AL$55, 36, FALSE), E615=2, VLOOKUP(H615, [1]Wage_Info!$B$2:$AL$55, 37, FALSE)))</f>
        <v>#N/A</v>
      </c>
      <c r="AA615" s="4" t="e">
        <f t="shared" si="76"/>
        <v>#N/A</v>
      </c>
      <c r="AB615">
        <f>[1]Key!C614</f>
        <v>1</v>
      </c>
      <c r="AC615">
        <f t="shared" si="77"/>
        <v>0</v>
      </c>
      <c r="AD615">
        <f t="shared" si="78"/>
        <v>0</v>
      </c>
      <c r="AE615">
        <f t="shared" si="79"/>
        <v>0</v>
      </c>
      <c r="AF615">
        <f>[1]Key!D615</f>
        <v>1</v>
      </c>
    </row>
    <row r="616" spans="1:32" x14ac:dyDescent="0.3">
      <c r="A616">
        <v>615</v>
      </c>
      <c r="B616">
        <v>159</v>
      </c>
      <c r="E616" t="e">
        <f t="shared" si="72"/>
        <v>#N/A</v>
      </c>
      <c r="F616">
        <v>2018</v>
      </c>
      <c r="G616" t="s">
        <v>62</v>
      </c>
      <c r="H616" s="1">
        <f>VALUE(IF(G616="foreign",53,SUBSTITUTE(G616,G616,VLOOKUP(G616,[1]Key!$G$2:$H$55,2,))))</f>
        <v>53</v>
      </c>
      <c r="I616" t="s">
        <v>32</v>
      </c>
      <c r="J616">
        <f>VALUE(_xlfn.IFS(I616="foreign",53,I616="fictional",54, I616="unspecified", 55, NOT(OR(I616="foreign",I616="fictional")),SUBSTITUTE(I616,I616,VLOOKUP(I616,[1]Key!$G$2:$H$55,2,))))</f>
        <v>53</v>
      </c>
      <c r="K616">
        <f t="shared" si="73"/>
        <v>1</v>
      </c>
      <c r="L616">
        <f>VLOOKUP(H616, [1]Key!$H$2:$K$54, 2)</f>
        <v>0</v>
      </c>
      <c r="M616">
        <f>VLOOKUP(J616, [1]Key!$H$2:$K$54, 2)</f>
        <v>0</v>
      </c>
      <c r="N616">
        <f>VLOOKUP("*"&amp;G616&amp;"*",[1]Key!$N$2:$O$6,2,FALSE)</f>
        <v>0</v>
      </c>
      <c r="O616">
        <f>VLOOKUP("*"&amp;G616&amp;"*",[1]Key!$R$2:$S$11,2,FALSE)</f>
        <v>0</v>
      </c>
      <c r="P616">
        <v>780</v>
      </c>
      <c r="Q616" s="2"/>
      <c r="R616" t="s">
        <v>161</v>
      </c>
      <c r="S616">
        <f>VLOOKUP(R616, [1]Key!$U$2:$V$39, 2, FALSE)</f>
        <v>38</v>
      </c>
      <c r="T616">
        <f t="shared" si="74"/>
        <v>1</v>
      </c>
      <c r="U616" t="e">
        <f>_xlfn.IFS(C616=2018, VLOOKUP(H616, '[1]State Pop'!$B$2:$G$55,6),C616=2017, VLOOKUP(H616, '[1]State Pop'!$B$2:$F$55,5),C616=2016, VLOOKUP(H616, '[1]State Pop'!$B$2:$F$55,4), C616=2015, VLOOKUP(H616, '[1]State Pop'!$B$2:$F$55,3), C616=2014, VLOOKUP(H616, '[1]State Pop'!$B$2:$F$55,2))</f>
        <v>#N/A</v>
      </c>
      <c r="V616" t="e">
        <f>_xlfn.IFS(C616=2014,_xlfn.IFS(D616=1,VLOOKUP(H616,[1]Film_Workers!$B$2:$BD$55,2,FALSE),D616=2,VLOOKUP(H616,[1]Film_Workers!$B$2:$BD$55,3,FALSE),D616=3,VLOOKUP(H616,[1]Film_Workers!$B$2:$BD$55,4,FALSE),D616=4,VLOOKUP(H616,[1]Film_Workers!$B$2:$BD$55,5,FALSE),D616=5,VLOOKUP(H616,[1]Film_Workers!$B$2:$BD$55,6,FALSE),D616=6,VLOOKUP(H616,[1]Film_Workers!$B$2:$BD$55,7,FALSE),D616=7,VLOOKUP(H616,[1]Film_Workers!$B$2:$BD$55,8,FALSE),D616=8,VLOOKUP(H616,[1]Film_Workers!$B$2:$BD$55,9,FALSE),D616=9,VLOOKUP(H616,[1]Film_Workers!$B$2:$BD$55,10,FALSE),D616=10,VLOOKUP(H616,[1]Film_Workers!$B$2:$BD$55,11,FALSE),D616=11,VLOOKUP(H616,[1]Film_Workers!$B$2:$BD$55,12,FALSE),D616=12,VLOOKUP(H616,[1]Film_Workers!$B$2:$BD$55,13,FALSE)),C616=2015,_xlfn.IFS(D616=1,VLOOKUP(H616,[1]Film_Workers!$B$2:$BD$55,14,FALSE),D616=2,VLOOKUP(H616,[1]Film_Workers!$B$2:$BD$55,15,FALSE),D616=3,VLOOKUP(H616,[1]Film_Workers!$B$2:$BD$55,16,FALSE),D616=4,VLOOKUP(H616,[1]Film_Workers!$B$2:$BD$55,17,FALSE),D616=5,VLOOKUP(H616,[1]Film_Workers!$B$2:$BD$55,18,FALSE),D616=6,VLOOKUP(H616,[1]Film_Workers!$B$2:$BD$55,19,FALSE),D616=7,VLOOKUP(H616,[1]Film_Workers!$B$2:$BD$55,20,FALSE),D616=8,VLOOKUP(H616,[1]Film_Workers!$B$2:$BD$55,21,FALSE),D616=9,VLOOKUP(H616,[1]Film_Workers!$B$2:$BD$55,22,FALSE),D616=10,VLOOKUP(H616,[1]Film_Workers!$B$2:$BD$55,23,FALSE),D616=11,VLOOKUP(H616,[1]Film_Workers!$B$2:$BD$55,24,FALSE),D616=12,VLOOKUP(H616,[1]Film_Workers!$B$2:$BD$55,25,FALSE)),C616=2016,_xlfn.IFS(D616=1,VLOOKUP(H616,[1]Film_Workers!$B$2:$BD$55,26,FALSE),D616=2,VLOOKUP(H616,[1]Film_Workers!$B$2:$BD$55,27,FALSE),D616=3,VLOOKUP(H616,[1]Film_Workers!$B$2:$BD$55,28,FALSE),D616=4,VLOOKUP(H616,[1]Film_Workers!$B$2:$BD$55,29,FALSE),D616=5,VLOOKUP(H616,[1]Film_Workers!$B$2:$BD$55,30,FALSE),D616=6,VLOOKUP(H616,[1]Film_Workers!$B$2:$BD$55,31,FALSE),D616=7,VLOOKUP(H616,[1]Film_Workers!$B$2:$BD$55,32,FALSE),D616=8,VLOOKUP(H616,[1]Film_Workers!$B$2:$BD$55,33,FALSE),D616=9,VLOOKUP(H616,[1]Film_Workers!$B$2:$BD$55,34,FALSE),D616=10,VLOOKUP(H616,[1]Film_Workers!$B$2:$BD$55,35,FALSE),D616=11,VLOOKUP(H616,[1]Film_Workers!$B$2:$BD$55,36,FALSE),D616=12,VLOOKUP(H616,[1]Film_Workers!$B$2:$BD$55,37,FALSE)),C616=2017,_xlfn.IFS(D616=1,VLOOKUP(H616,[1]Film_Workers!$B$2:$BD$55,38,FALSE),D616=2,VLOOKUP(H616,[1]Film_Workers!$B$2:$BD$55,39,FALSE),D616=3,VLOOKUP(H616,[1]Film_Workers!$B$2:$BD$55,40,FALSE),D616=4,VLOOKUP(H616,[1]Film_Workers!$B$2:$BD$55,41,FALSE),D616=5,VLOOKUP(H616,[1]Film_Workers!$B$2:$BD$55,42,FALSE),D616=6,VLOOKUP(H616,[1]Film_Workers!$B$2:$BD$55,43,FALSE),D616=7,VLOOKUP(H616,[1]Film_Workers!$B$2:$BD$55,43,FALSE),D616=8,VLOOKUP(H616,[1]Film_Workers!$B$2:$BD$55,44,FALSE),D616=9,VLOOKUP(H616,[1]Film_Workers!$B$2:$BD$55,45,FALSE),D616=10,VLOOKUP(H616,[1]Film_Workers!$B$2:$BD$55,46,FALSE),D616=11,VLOOKUP(H616,[1]Film_Workers!$B$2:$BD$55,47,FALSE),D616=12,VLOOKUP(H616,[1]Film_Workers!$B$2:$BD$55,48)),C616=2018,_xlfn.IFS(D616=1,VLOOKUP(H616,[1]Film_Workers!$B$2:$BD$55,49,FALSE),D616=2,VLOOKUP(H616,[1]Film_Workers!$B$2:$BD$55,50,FALSE),D616=3,VLOOKUP(H616,[1]Film_Workers!$B$2:$BD$55,51,FALSE),D616=4,VLOOKUP(H616,[1]Film_Workers!$B$2:$BD$55,52,FALSE),D616=5,VLOOKUP(H616,[1]Film_Workers!$B$2:$BD$55,53,FALSE),D616=6,VLOOKUP(H616,[1]Film_Workers!$B$2:$BD$55,54)))</f>
        <v>#N/A</v>
      </c>
      <c r="W616" t="e">
        <f>_xlfn.IFS(C616=2014,_xlfn.IFS(D616=1,VLOOKUP(H616,[1]Priv_Workers!$B$2:$BD$55,2,FALSE),D616=2,VLOOKUP(H616,[1]Priv_Workers!$B$2:$BD$55,3,FALSE),D616=3,VLOOKUP(H616,[1]Priv_Workers!$B$2:$BD$55,4,FALSE),D616=4,VLOOKUP(H616,[1]Priv_Workers!$B$2:$BD$55,5,FALSE),D616=5,VLOOKUP(H616,[1]Priv_Workers!$B$2:$BD$55,6,FALSE),D616=6,VLOOKUP(H616,[1]Priv_Workers!$B$2:$BD$55,7,FALSE),D616=7,VLOOKUP(H616,[1]Priv_Workers!$B$2:$BD$55,8,FALSE),D616=8,VLOOKUP(H616,[1]Priv_Workers!$B$2:$BD$55,9,FALSE),D616=9,VLOOKUP(H616,[1]Priv_Workers!$B$2:$BD$55,10,FALSE),D616=10,VLOOKUP(H616,[1]Priv_Workers!$B$2:$BD$55,11,FALSE),D616=11,VLOOKUP(H616,[1]Priv_Workers!$B$2:$BD$55,12,FALSE),D616=12,VLOOKUP(H616,[1]Priv_Workers!$B$2:$BD$55,13,FALSE)),C616=2015,_xlfn.IFS(D616=1,VLOOKUP(H616,[1]Priv_Workers!$B$2:$BD$55,14,FALSE),D616=2,VLOOKUP(H616,[1]Priv_Workers!$B$2:$BD$55,15,FALSE),D616=3,VLOOKUP(H616,[1]Priv_Workers!$B$2:$BD$55,16,FALSE),D616=4,VLOOKUP(H616,[1]Priv_Workers!$B$2:$BD$55,17,FALSE),D616=5,VLOOKUP(H616,[1]Priv_Workers!$B$2:$BD$55,18,FALSE),D616=6,VLOOKUP(H616,[1]Priv_Workers!$B$2:$BD$55,19,FALSE),D616=7,VLOOKUP(H616,[1]Priv_Workers!$B$2:$BD$55,20,FALSE),D616=8,VLOOKUP(H616,[1]Priv_Workers!$B$2:$BD$55,21,FALSE),D616=9,VLOOKUP(H616,[1]Priv_Workers!$B$2:$BD$55,22,FALSE),D616=10,VLOOKUP(H616,[1]Priv_Workers!$B$2:$BD$55,23,FALSE),D616=11,VLOOKUP(H616,[1]Priv_Workers!$B$2:$BD$55,24,FALSE),D616=12,VLOOKUP(H616,[1]Priv_Workers!$B$2:$BD$55,25,FALSE)),C616=2016,_xlfn.IFS(D616=1,VLOOKUP(H616,[1]Priv_Workers!$B$2:$BD$55,26,FALSE),D616=2,VLOOKUP(H616,[1]Priv_Workers!$B$2:$BD$55,27,FALSE),D616=3,VLOOKUP(H616,[1]Priv_Workers!$B$2:$BD$55,28,FALSE),D616=4,VLOOKUP(H616,[1]Priv_Workers!$B$2:$BD$55,29,FALSE),D616=5,VLOOKUP(H616,[1]Priv_Workers!$B$2:$BD$55,30,FALSE),D616=6,VLOOKUP(H616,[1]Priv_Workers!$B$2:$BD$55,31,FALSE),D616=7,VLOOKUP(H616,[1]Priv_Workers!$B$2:$BD$55,32,FALSE),D616=8,VLOOKUP(H616,[1]Priv_Workers!$B$2:$BD$55,33,FALSE),D616=9,VLOOKUP(H616,[1]Priv_Workers!$B$2:$BD$55,34,FALSE),D616=10,VLOOKUP(H616,[1]Priv_Workers!$B$2:$BD$55,35,FALSE),D616=11,VLOOKUP(H616,[1]Priv_Workers!$B$2:$BD$55,36,FALSE),D616=12,VLOOKUP(H616,[1]Priv_Workers!$B$2:$BD$55,37,FALSE)),C616=2017,_xlfn.IFS(D616=1,VLOOKUP(H616,[1]Priv_Workers!$B$2:$BD$55,38,FALSE),D616=2,VLOOKUP(H616,[1]Priv_Workers!$B$2:$BD$55,39,FALSE),D616=3,VLOOKUP(H616,[1]Priv_Workers!$B$2:$BD$55,40,FALSE),D616=4,VLOOKUP(H616,[1]Priv_Workers!$B$2:$BD$55,41,FALSE),D616=5,VLOOKUP(H616,[1]Priv_Workers!$B$2:$BD$55,42,FALSE),D616=6,VLOOKUP(H616,[1]Priv_Workers!$B$2:$BD$55,43,FALSE),D616=7,VLOOKUP(H616,[1]Priv_Workers!$B$2:$BD$55,43,FALSE),D616=8,VLOOKUP(H616,[1]Priv_Workers!$B$2:$BD$55,44,FALSE),D616=9,VLOOKUP(H616,[1]Priv_Workers!$B$2:$BD$55,45,FALSE),D616=10,VLOOKUP(H616,[1]Priv_Workers!$B$2:$BD$55,46,FALSE),D616=11,VLOOKUP(H616,[1]Priv_Workers!$B$2:$BD$55,47,FALSE),D616=12,VLOOKUP(H616,[1]Priv_Workers!$B$2:$BD$55,48)),C616=2018,_xlfn.IFS(D616=1,VLOOKUP(H616,[1]Priv_Workers!$B$2:$BD$55,49,FALSE),D616=2,VLOOKUP(H616,[1]Priv_Workers!$B$2:$BD$55,50,FALSE),D616=3,VLOOKUP(H616,[1]Priv_Workers!$B$2:$BD$55,51,FALSE),D616=4,VLOOKUP(H616,[1]Priv_Workers!$B$2:$BD$55,52,FALSE),D616=5,VLOOKUP(H616,[1]Priv_Workers!$B$2:$BD$55,53,FALSE),D616=6,VLOOKUP(H616,[1]Priv_Workers!$B$2:$BD$55,54)))</f>
        <v>#N/A</v>
      </c>
      <c r="X616" s="3" t="e">
        <f t="shared" si="75"/>
        <v>#N/A</v>
      </c>
      <c r="Y616" s="2" t="e">
        <f>_xlfn.IFS(C616=2014, _xlfn.IFS(E616=1, VLOOKUP(H616, [1]Wage_Info!$B$2:$AH$55, 2, FALSE), E616=2, VLOOKUP(H616, [1]Wage_Info!$B$2:$AH$55, 3, FALSE), E616=3, VLOOKUP(H616, [1]Wage_Info!$B$2:$AH$55, 4, FALSE), E616=4, VLOOKUP(H616, [1]Wage_Info!$B$2:$AH$55, 5, FALSE)), C616=2015, _xlfn.IFS(E616=1, VLOOKUP(H616, [1]Wage_Info!$B$2:$AH$55, 6, FALSE), E616=2, VLOOKUP(H616, [1]Wage_Info!$B$2:$AH$55, 7, FALSE), E616=3, VLOOKUP(H616, [1]Wage_Info!$B$2:$AH$55, 8, FALSE), E616=4, VLOOKUP(H616, [1]Wage_Info!$B$2:$AH$55, 9, FALSE)), C616=2016, _xlfn.IFS(E616=1, VLOOKUP(H616, [1]Wage_Info!$B$2:$AH$55, 10, FALSE), E616=2, VLOOKUP(H616, [1]Wage_Info!$B$2:$AH$55, 11, FALSE), E616=3, VLOOKUP(H616, [1]Wage_Info!$B$2:$AH$55, 12, FALSE), E616=4, VLOOKUP(H616, [1]Wage_Info!$B$2:$AH$55, 13, FALSE)), C616=2017, _xlfn.IFS(E616=1, VLOOKUP(H616, [1]Wage_Info!$B$2:$AH$55, 14, FALSE), E616=2, VLOOKUP(H616, [1]Wage_Info!$B$2:$AH$55, 15, FALSE), E616=3, VLOOKUP(H616, [1]Wage_Info!$B$2:$AH$55, 16, FALSE), E616=4, VLOOKUP(H616, [1]Wage_Info!$B$2:$AH$55, 17, FALSE)), C616 = 2018, _xlfn.IFS(E616=1, VLOOKUP(H616, [1]Wage_Info!$B$2:$AH$55, 18, FALSE), E616=3, VLOOKUP(H616, [1]Wage_Info!$B$2:$AH$55, 19, FALSE)))</f>
        <v>#N/A</v>
      </c>
      <c r="Z616" s="2" t="e">
        <f>_xlfn.IFS(C616=2014, _xlfn.IFS(E616=1, VLOOKUP(H616, [1]Wage_Info!$B$2:$AL$55, 20, FALSE), E616=2, VLOOKUP(H616, [1]Wage_Info!$B$2:$AL$55, 21, FALSE), E616=3, VLOOKUP(H616, [1]Wage_Info!$B$2:$AL$55, 22, FALSE), E616=4, VLOOKUP(H616, [1]Wage_Info!$B$2:$AL$55, 23, FALSE)), C616=2015, _xlfn.IFS(E616=1, VLOOKUP(H616, [1]Wage_Info!$B$2:$AL$55, 24, FALSE), E616=2, VLOOKUP(H616, [1]Wage_Info!$B$2:$AL$55, 25, FALSE), E616=3, VLOOKUP(H616, [1]Wage_Info!$B$2:$AL$55, 26, FALSE), E616=4, VLOOKUP(H616, [1]Wage_Info!$B$2:$AL$55, 27, FALSE)), C616=2016, _xlfn.IFS(E616=1, VLOOKUP(H616, [1]Wage_Info!$B$2:$AL$55, 28, FALSE), E616=2, VLOOKUP(H616, [1]Wage_Info!$B$2:$AL$55, 29, FALSE), E616=3, VLOOKUP(H616, [1]Wage_Info!$B$2:$AL$55, 30, FALSE), E616=4, VLOOKUP(H616, [1]Wage_Info!$B$2:$AL$55, 31, FALSE)), C616=2017, _xlfn.IFS(E616=1, VLOOKUP(H616, [1]Wage_Info!$B$2:$AL$55, 32, FALSE), E616=2, VLOOKUP(H616, [1]Wage_Info!$B$2:$AL$55, 33, FALSE), E616=3, VLOOKUP(H616, [1]Wage_Info!$B$2:$AL$55, 34, FALSE), E616=4, VLOOKUP(H616, [1]Wage_Info!$B$2:$AL$55, 35, FALSE)), C616 = 2018, _xlfn.IFS(E616=1, VLOOKUP(H616, [1]Wage_Info!$B$2:$AL$55, 36, FALSE), E616=2, VLOOKUP(H616, [1]Wage_Info!$B$2:$AL$55, 37, FALSE)))</f>
        <v>#N/A</v>
      </c>
      <c r="AA616" s="4" t="e">
        <f t="shared" si="76"/>
        <v>#N/A</v>
      </c>
      <c r="AB616">
        <f>[1]Key!C615</f>
        <v>1</v>
      </c>
      <c r="AC616">
        <f t="shared" si="77"/>
        <v>0</v>
      </c>
      <c r="AD616">
        <f t="shared" si="78"/>
        <v>0</v>
      </c>
      <c r="AE616">
        <f t="shared" si="79"/>
        <v>0</v>
      </c>
      <c r="AF616">
        <f>[1]Key!D616</f>
        <v>0</v>
      </c>
    </row>
    <row r="617" spans="1:32" x14ac:dyDescent="0.3">
      <c r="A617">
        <v>616</v>
      </c>
      <c r="B617">
        <v>160</v>
      </c>
      <c r="C617">
        <v>2017</v>
      </c>
      <c r="D617">
        <v>3</v>
      </c>
      <c r="E617">
        <f t="shared" si="72"/>
        <v>1</v>
      </c>
      <c r="F617">
        <v>2018</v>
      </c>
      <c r="G617" t="s">
        <v>40</v>
      </c>
      <c r="H617" s="1">
        <f>VALUE(IF(G617="foreign",53,SUBSTITUTE(G617,G617,VLOOKUP(G617,[1]Key!$G$2:$H$55,2,))))</f>
        <v>5</v>
      </c>
      <c r="I617" t="s">
        <v>40</v>
      </c>
      <c r="J617">
        <f>VALUE(_xlfn.IFS(I617="foreign",53,I617="fictional",54, I617="unspecified", 55, NOT(OR(I617="foreign",I617="fictional")),SUBSTITUTE(I617,I617,VLOOKUP(I617,[1]Key!$G$2:$H$55,2,))))</f>
        <v>5</v>
      </c>
      <c r="K617">
        <f t="shared" si="73"/>
        <v>1</v>
      </c>
      <c r="L617">
        <f>VLOOKUP(H617, [1]Key!$H$2:$K$54, 2)</f>
        <v>3</v>
      </c>
      <c r="M617">
        <f>VLOOKUP(J617, [1]Key!$H$2:$K$54, 2)</f>
        <v>3</v>
      </c>
      <c r="N617">
        <f>VLOOKUP("*"&amp;G617&amp;"*",[1]Key!$N$2:$O$6,2,FALSE)</f>
        <v>4</v>
      </c>
      <c r="O617">
        <f>VLOOKUP("*"&amp;G617&amp;"*",[1]Key!$R$2:$S$11,2,FALSE)</f>
        <v>6</v>
      </c>
      <c r="P617">
        <v>776</v>
      </c>
      <c r="Q617" s="2">
        <v>25000000</v>
      </c>
      <c r="R617" t="s">
        <v>147</v>
      </c>
      <c r="S617">
        <f>VLOOKUP(R617, [1]Key!$U$2:$V$37, 2, FALSE)</f>
        <v>32</v>
      </c>
      <c r="T617">
        <f t="shared" si="74"/>
        <v>1</v>
      </c>
      <c r="U617">
        <f>_xlfn.IFS(C617=2018, VLOOKUP(H617, '[1]State Pop'!$B$2:$G$55,6),C617=2017, VLOOKUP(H617, '[1]State Pop'!$B$2:$F$55,5),C617=2016, VLOOKUP(H617, '[1]State Pop'!$B$2:$F$55,4), C617=2015, VLOOKUP(H617, '[1]State Pop'!$B$2:$F$55,3), C617=2014, VLOOKUP(H617, '[1]State Pop'!$B$2:$F$55,2))</f>
        <v>39536653</v>
      </c>
      <c r="V617">
        <f>_xlfn.IFS(C617=2014,_xlfn.IFS(D617=1,VLOOKUP(H617,[1]Film_Workers!$B$2:$BD$55,2,FALSE),D617=2,VLOOKUP(H617,[1]Film_Workers!$B$2:$BD$55,3,FALSE),D617=3,VLOOKUP(H617,[1]Film_Workers!$B$2:$BD$55,4,FALSE),D617=4,VLOOKUP(H617,[1]Film_Workers!$B$2:$BD$55,5,FALSE),D617=5,VLOOKUP(H617,[1]Film_Workers!$B$2:$BD$55,6,FALSE),D617=6,VLOOKUP(H617,[1]Film_Workers!$B$2:$BD$55,7,FALSE),D617=7,VLOOKUP(H617,[1]Film_Workers!$B$2:$BD$55,8,FALSE),D617=8,VLOOKUP(H617,[1]Film_Workers!$B$2:$BD$55,9,FALSE),D617=9,VLOOKUP(H617,[1]Film_Workers!$B$2:$BD$55,10,FALSE),D617=10,VLOOKUP(H617,[1]Film_Workers!$B$2:$BD$55,11,FALSE),D617=11,VLOOKUP(H617,[1]Film_Workers!$B$2:$BD$55,12,FALSE),D617=12,VLOOKUP(H617,[1]Film_Workers!$B$2:$BD$55,13,FALSE)),C617=2015,_xlfn.IFS(D617=1,VLOOKUP(H617,[1]Film_Workers!$B$2:$BD$55,14,FALSE),D617=2,VLOOKUP(H617,[1]Film_Workers!$B$2:$BD$55,15,FALSE),D617=3,VLOOKUP(H617,[1]Film_Workers!$B$2:$BD$55,16,FALSE),D617=4,VLOOKUP(H617,[1]Film_Workers!$B$2:$BD$55,17,FALSE),D617=5,VLOOKUP(H617,[1]Film_Workers!$B$2:$BD$55,18,FALSE),D617=6,VLOOKUP(H617,[1]Film_Workers!$B$2:$BD$55,19,FALSE),D617=7,VLOOKUP(H617,[1]Film_Workers!$B$2:$BD$55,20,FALSE),D617=8,VLOOKUP(H617,[1]Film_Workers!$B$2:$BD$55,21,FALSE),D617=9,VLOOKUP(H617,[1]Film_Workers!$B$2:$BD$55,22,FALSE),D617=10,VLOOKUP(H617,[1]Film_Workers!$B$2:$BD$55,23,FALSE),D617=11,VLOOKUP(H617,[1]Film_Workers!$B$2:$BD$55,24,FALSE),D617=12,VLOOKUP(H617,[1]Film_Workers!$B$2:$BD$55,25,FALSE)),C617=2016,_xlfn.IFS(D617=1,VLOOKUP(H617,[1]Film_Workers!$B$2:$BD$55,26,FALSE),D617=2,VLOOKUP(H617,[1]Film_Workers!$B$2:$BD$55,27,FALSE),D617=3,VLOOKUP(H617,[1]Film_Workers!$B$2:$BD$55,28,FALSE),D617=4,VLOOKUP(H617,[1]Film_Workers!$B$2:$BD$55,29,FALSE),D617=5,VLOOKUP(H617,[1]Film_Workers!$B$2:$BD$55,30,FALSE),D617=6,VLOOKUP(H617,[1]Film_Workers!$B$2:$BD$55,31,FALSE),D617=7,VLOOKUP(H617,[1]Film_Workers!$B$2:$BD$55,32,FALSE),D617=8,VLOOKUP(H617,[1]Film_Workers!$B$2:$BD$55,33,FALSE),D617=9,VLOOKUP(H617,[1]Film_Workers!$B$2:$BD$55,34,FALSE),D617=10,VLOOKUP(H617,[1]Film_Workers!$B$2:$BD$55,35,FALSE),D617=11,VLOOKUP(H617,[1]Film_Workers!$B$2:$BD$55,36,FALSE),D617=12,VLOOKUP(H617,[1]Film_Workers!$B$2:$BD$55,37,FALSE)),C617=2017,_xlfn.IFS(D617=1,VLOOKUP(H617,[1]Film_Workers!$B$2:$BD$55,38,FALSE),D617=2,VLOOKUP(H617,[1]Film_Workers!$B$2:$BD$55,39,FALSE),D617=3,VLOOKUP(H617,[1]Film_Workers!$B$2:$BD$55,40,FALSE),D617=4,VLOOKUP(H617,[1]Film_Workers!$B$2:$BD$55,41,FALSE),D617=5,VLOOKUP(H617,[1]Film_Workers!$B$2:$BD$55,42,FALSE),D617=6,VLOOKUP(H617,[1]Film_Workers!$B$2:$BD$55,43,FALSE),D617=7,VLOOKUP(H617,[1]Film_Workers!$B$2:$BD$55,43,FALSE),D617=8,VLOOKUP(H617,[1]Film_Workers!$B$2:$BD$55,44,FALSE),D617=9,VLOOKUP(H617,[1]Film_Workers!$B$2:$BD$55,45,FALSE),D617=10,VLOOKUP(H617,[1]Film_Workers!$B$2:$BD$55,46,FALSE),D617=11,VLOOKUP(H617,[1]Film_Workers!$B$2:$BD$55,47,FALSE),D617=12,VLOOKUP(H617,[1]Film_Workers!$B$2:$BD$55,48)),C617=2018,_xlfn.IFS(D617=1,VLOOKUP(H617,[1]Film_Workers!$B$2:$BD$55,49,FALSE),D617=2,VLOOKUP(H617,[1]Film_Workers!$B$2:$BD$55,50,FALSE),D617=3,VLOOKUP(H617,[1]Film_Workers!$B$2:$BD$55,51,FALSE),D617=4,VLOOKUP(H617,[1]Film_Workers!$B$2:$BD$55,52,FALSE),D617=5,VLOOKUP(H617,[1]Film_Workers!$B$2:$BD$55,53,FALSE),D617=6,VLOOKUP(H617,[1]Film_Workers!$B$2:$BD$55,54)))</f>
        <v>105976</v>
      </c>
      <c r="W617">
        <f>_xlfn.IFS(C617=2014,_xlfn.IFS(D617=1,VLOOKUP(H617,[1]Priv_Workers!$B$2:$BD$55,2,FALSE),D617=2,VLOOKUP(H617,[1]Priv_Workers!$B$2:$BD$55,3,FALSE),D617=3,VLOOKUP(H617,[1]Priv_Workers!$B$2:$BD$55,4,FALSE),D617=4,VLOOKUP(H617,[1]Priv_Workers!$B$2:$BD$55,5,FALSE),D617=5,VLOOKUP(H617,[1]Priv_Workers!$B$2:$BD$55,6,FALSE),D617=6,VLOOKUP(H617,[1]Priv_Workers!$B$2:$BD$55,7,FALSE),D617=7,VLOOKUP(H617,[1]Priv_Workers!$B$2:$BD$55,8,FALSE),D617=8,VLOOKUP(H617,[1]Priv_Workers!$B$2:$BD$55,9,FALSE),D617=9,VLOOKUP(H617,[1]Priv_Workers!$B$2:$BD$55,10,FALSE),D617=10,VLOOKUP(H617,[1]Priv_Workers!$B$2:$BD$55,11,FALSE),D617=11,VLOOKUP(H617,[1]Priv_Workers!$B$2:$BD$55,12,FALSE),D617=12,VLOOKUP(H617,[1]Priv_Workers!$B$2:$BD$55,13,FALSE)),C617=2015,_xlfn.IFS(D617=1,VLOOKUP(H617,[1]Priv_Workers!$B$2:$BD$55,14,FALSE),D617=2,VLOOKUP(H617,[1]Priv_Workers!$B$2:$BD$55,15,FALSE),D617=3,VLOOKUP(H617,[1]Priv_Workers!$B$2:$BD$55,16,FALSE),D617=4,VLOOKUP(H617,[1]Priv_Workers!$B$2:$BD$55,17,FALSE),D617=5,VLOOKUP(H617,[1]Priv_Workers!$B$2:$BD$55,18,FALSE),D617=6,VLOOKUP(H617,[1]Priv_Workers!$B$2:$BD$55,19,FALSE),D617=7,VLOOKUP(H617,[1]Priv_Workers!$B$2:$BD$55,20,FALSE),D617=8,VLOOKUP(H617,[1]Priv_Workers!$B$2:$BD$55,21,FALSE),D617=9,VLOOKUP(H617,[1]Priv_Workers!$B$2:$BD$55,22,FALSE),D617=10,VLOOKUP(H617,[1]Priv_Workers!$B$2:$BD$55,23,FALSE),D617=11,VLOOKUP(H617,[1]Priv_Workers!$B$2:$BD$55,24,FALSE),D617=12,VLOOKUP(H617,[1]Priv_Workers!$B$2:$BD$55,25,FALSE)),C617=2016,_xlfn.IFS(D617=1,VLOOKUP(H617,[1]Priv_Workers!$B$2:$BD$55,26,FALSE),D617=2,VLOOKUP(H617,[1]Priv_Workers!$B$2:$BD$55,27,FALSE),D617=3,VLOOKUP(H617,[1]Priv_Workers!$B$2:$BD$55,28,FALSE),D617=4,VLOOKUP(H617,[1]Priv_Workers!$B$2:$BD$55,29,FALSE),D617=5,VLOOKUP(H617,[1]Priv_Workers!$B$2:$BD$55,30,FALSE),D617=6,VLOOKUP(H617,[1]Priv_Workers!$B$2:$BD$55,31,FALSE),D617=7,VLOOKUP(H617,[1]Priv_Workers!$B$2:$BD$55,32,FALSE),D617=8,VLOOKUP(H617,[1]Priv_Workers!$B$2:$BD$55,33,FALSE),D617=9,VLOOKUP(H617,[1]Priv_Workers!$B$2:$BD$55,34,FALSE),D617=10,VLOOKUP(H617,[1]Priv_Workers!$B$2:$BD$55,35,FALSE),D617=11,VLOOKUP(H617,[1]Priv_Workers!$B$2:$BD$55,36,FALSE),D617=12,VLOOKUP(H617,[1]Priv_Workers!$B$2:$BD$55,37,FALSE)),C617=2017,_xlfn.IFS(D617=1,VLOOKUP(H617,[1]Priv_Workers!$B$2:$BD$55,38,FALSE),D617=2,VLOOKUP(H617,[1]Priv_Workers!$B$2:$BD$55,39,FALSE),D617=3,VLOOKUP(H617,[1]Priv_Workers!$B$2:$BD$55,40,FALSE),D617=4,VLOOKUP(H617,[1]Priv_Workers!$B$2:$BD$55,41,FALSE),D617=5,VLOOKUP(H617,[1]Priv_Workers!$B$2:$BD$55,42,FALSE),D617=6,VLOOKUP(H617,[1]Priv_Workers!$B$2:$BD$55,43,FALSE),D617=7,VLOOKUP(H617,[1]Priv_Workers!$B$2:$BD$55,43,FALSE),D617=8,VLOOKUP(H617,[1]Priv_Workers!$B$2:$BD$55,44,FALSE),D617=9,VLOOKUP(H617,[1]Priv_Workers!$B$2:$BD$55,45,FALSE),D617=10,VLOOKUP(H617,[1]Priv_Workers!$B$2:$BD$55,46,FALSE),D617=11,VLOOKUP(H617,[1]Priv_Workers!$B$2:$BD$55,47,FALSE),D617=12,VLOOKUP(H617,[1]Priv_Workers!$B$2:$BD$55,48)),C617=2018,_xlfn.IFS(D617=1,VLOOKUP(H617,[1]Priv_Workers!$B$2:$BD$55,49,FALSE),D617=2,VLOOKUP(H617,[1]Priv_Workers!$B$2:$BD$55,50,FALSE),D617=3,VLOOKUP(H617,[1]Priv_Workers!$B$2:$BD$55,51,FALSE),D617=4,VLOOKUP(H617,[1]Priv_Workers!$B$2:$BD$55,52,FALSE),D617=5,VLOOKUP(H617,[1]Priv_Workers!$B$2:$BD$55,53,FALSE),D617=6,VLOOKUP(H617,[1]Priv_Workers!$B$2:$BD$55,54)))</f>
        <v>14291285</v>
      </c>
      <c r="X617" s="3">
        <f t="shared" si="75"/>
        <v>7.4154283537134691E-3</v>
      </c>
      <c r="Y617" s="2">
        <f>_xlfn.IFS(C617=2014, _xlfn.IFS(E617=1, VLOOKUP(H617, [1]Wage_Info!$B$2:$AH$55, 2, FALSE), E617=2, VLOOKUP(H617, [1]Wage_Info!$B$2:$AH$55, 3, FALSE), E617=3, VLOOKUP(H617, [1]Wage_Info!$B$2:$AH$55, 4, FALSE), E617=4, VLOOKUP(H617, [1]Wage_Info!$B$2:$AH$55, 5, FALSE)), C617=2015, _xlfn.IFS(E617=1, VLOOKUP(H617, [1]Wage_Info!$B$2:$AH$55, 6, FALSE), E617=2, VLOOKUP(H617, [1]Wage_Info!$B$2:$AH$55, 7, FALSE), E617=3, VLOOKUP(H617, [1]Wage_Info!$B$2:$AH$55, 8, FALSE), E617=4, VLOOKUP(H617, [1]Wage_Info!$B$2:$AH$55, 9, FALSE)), C617=2016, _xlfn.IFS(E617=1, VLOOKUP(H617, [1]Wage_Info!$B$2:$AH$55, 10, FALSE), E617=2, VLOOKUP(H617, [1]Wage_Info!$B$2:$AH$55, 11, FALSE), E617=3, VLOOKUP(H617, [1]Wage_Info!$B$2:$AH$55, 12, FALSE), E617=4, VLOOKUP(H617, [1]Wage_Info!$B$2:$AH$55, 13, FALSE)), C617=2017, _xlfn.IFS(E617=1, VLOOKUP(H617, [1]Wage_Info!$B$2:$AH$55, 14, FALSE), E617=2, VLOOKUP(H617, [1]Wage_Info!$B$2:$AH$55, 15, FALSE), E617=3, VLOOKUP(H617, [1]Wage_Info!$B$2:$AH$55, 16, FALSE), E617=4, VLOOKUP(H617, [1]Wage_Info!$B$2:$AH$55, 17, FALSE)), C617 = 2018, _xlfn.IFS(E617=1, VLOOKUP(H617, [1]Wage_Info!$B$2:$AH$55, 18, FALSE), E617=3, VLOOKUP(H617, [1]Wage_Info!$B$2:$AH$55, 19, FALSE)))</f>
        <v>3354034142</v>
      </c>
      <c r="Z617" s="2">
        <f>_xlfn.IFS(C617=2014, _xlfn.IFS(E617=1, VLOOKUP(H617, [1]Wage_Info!$B$2:$AL$55, 20, FALSE), E617=2, VLOOKUP(H617, [1]Wage_Info!$B$2:$AL$55, 21, FALSE), E617=3, VLOOKUP(H617, [1]Wage_Info!$B$2:$AL$55, 22, FALSE), E617=4, VLOOKUP(H617, [1]Wage_Info!$B$2:$AL$55, 23, FALSE)), C617=2015, _xlfn.IFS(E617=1, VLOOKUP(H617, [1]Wage_Info!$B$2:$AL$55, 24, FALSE), E617=2, VLOOKUP(H617, [1]Wage_Info!$B$2:$AL$55, 25, FALSE), E617=3, VLOOKUP(H617, [1]Wage_Info!$B$2:$AL$55, 26, FALSE), E617=4, VLOOKUP(H617, [1]Wage_Info!$B$2:$AL$55, 27, FALSE)), C617=2016, _xlfn.IFS(E617=1, VLOOKUP(H617, [1]Wage_Info!$B$2:$AL$55, 28, FALSE), E617=2, VLOOKUP(H617, [1]Wage_Info!$B$2:$AL$55, 29, FALSE), E617=3, VLOOKUP(H617, [1]Wage_Info!$B$2:$AL$55, 30, FALSE), E617=4, VLOOKUP(H617, [1]Wage_Info!$B$2:$AL$55, 31, FALSE)), C617=2017, _xlfn.IFS(E617=1, VLOOKUP(H617, [1]Wage_Info!$B$2:$AL$55, 32, FALSE), E617=2, VLOOKUP(H617, [1]Wage_Info!$B$2:$AL$55, 33, FALSE), E617=3, VLOOKUP(H617, [1]Wage_Info!$B$2:$AL$55, 34, FALSE), E617=4, VLOOKUP(H617, [1]Wage_Info!$B$2:$AL$55, 35, FALSE)), C617 = 2018, _xlfn.IFS(E617=1, VLOOKUP(H617, [1]Wage_Info!$B$2:$AL$55, 36, FALSE), E617=2, VLOOKUP(H617, [1]Wage_Info!$B$2:$AL$55, 37, FALSE)))</f>
        <v>238492404012</v>
      </c>
      <c r="AA617" s="4">
        <f t="shared" si="76"/>
        <v>1.4063484142795752E-2</v>
      </c>
      <c r="AB617">
        <f>[1]Key!C616</f>
        <v>0</v>
      </c>
      <c r="AC617">
        <f t="shared" si="77"/>
        <v>1</v>
      </c>
      <c r="AD617">
        <f t="shared" si="78"/>
        <v>0</v>
      </c>
      <c r="AE617">
        <f t="shared" si="79"/>
        <v>1</v>
      </c>
      <c r="AF617">
        <f>[1]Key!D617</f>
        <v>0</v>
      </c>
    </row>
    <row r="618" spans="1:32" x14ac:dyDescent="0.3">
      <c r="A618">
        <v>617</v>
      </c>
      <c r="B618">
        <v>161</v>
      </c>
      <c r="C618">
        <v>2016</v>
      </c>
      <c r="D618">
        <v>6</v>
      </c>
      <c r="E618">
        <f t="shared" si="72"/>
        <v>2</v>
      </c>
      <c r="F618">
        <v>2018</v>
      </c>
      <c r="G618" t="s">
        <v>62</v>
      </c>
      <c r="H618" s="1">
        <f>VALUE(IF(G618="foreign",53,SUBSTITUTE(G618,G618,VLOOKUP(G618,[1]Key!$G$2:$H$55,2,))))</f>
        <v>53</v>
      </c>
      <c r="I618" t="s">
        <v>32</v>
      </c>
      <c r="J618">
        <f>VALUE(_xlfn.IFS(I618="foreign",53,I618="fictional",54, I618="unspecified", 55, NOT(OR(I618="foreign",I618="fictional")),SUBSTITUTE(I618,I618,VLOOKUP(I618,[1]Key!$G$2:$H$55,2,))))</f>
        <v>53</v>
      </c>
      <c r="K618">
        <f t="shared" si="73"/>
        <v>1</v>
      </c>
      <c r="L618">
        <f>VLOOKUP(H618, [1]Key!$H$2:$K$54, 2)</f>
        <v>0</v>
      </c>
      <c r="M618">
        <f>VLOOKUP(J618, [1]Key!$H$2:$K$54, 2)</f>
        <v>0</v>
      </c>
      <c r="N618">
        <f>VLOOKUP("*"&amp;G618&amp;"*",[1]Key!$N$2:$O$6,2,FALSE)</f>
        <v>0</v>
      </c>
      <c r="O618">
        <f>VLOOKUP("*"&amp;G618&amp;"*",[1]Key!$R$2:$S$11,2,FALSE)</f>
        <v>0</v>
      </c>
      <c r="P618">
        <v>755</v>
      </c>
      <c r="Q618" s="2"/>
      <c r="R618" t="s">
        <v>130</v>
      </c>
      <c r="S618">
        <f>VLOOKUP(R618, [1]Key!$U$2:$V$37, 2, FALSE)</f>
        <v>19</v>
      </c>
      <c r="T618">
        <f t="shared" si="74"/>
        <v>1</v>
      </c>
      <c r="U618">
        <f>_xlfn.IFS(C618=2018, VLOOKUP(H618, '[1]State Pop'!$B$2:$G$55,6),C618=2017, VLOOKUP(H618, '[1]State Pop'!$B$2:$F$55,5),C618=2016, VLOOKUP(H618, '[1]State Pop'!$B$2:$F$55,4), C618=2015, VLOOKUP(H618, '[1]State Pop'!$B$2:$F$55,3), C618=2014, VLOOKUP(H618, '[1]State Pop'!$B$2:$F$55,2))</f>
        <v>0</v>
      </c>
      <c r="V618">
        <f>_xlfn.IFS(C618=2014,_xlfn.IFS(D618=1,VLOOKUP(H618,[1]Film_Workers!$B$2:$BD$55,2,FALSE),D618=2,VLOOKUP(H618,[1]Film_Workers!$B$2:$BD$55,3,FALSE),D618=3,VLOOKUP(H618,[1]Film_Workers!$B$2:$BD$55,4,FALSE),D618=4,VLOOKUP(H618,[1]Film_Workers!$B$2:$BD$55,5,FALSE),D618=5,VLOOKUP(H618,[1]Film_Workers!$B$2:$BD$55,6,FALSE),D618=6,VLOOKUP(H618,[1]Film_Workers!$B$2:$BD$55,7,FALSE),D618=7,VLOOKUP(H618,[1]Film_Workers!$B$2:$BD$55,8,FALSE),D618=8,VLOOKUP(H618,[1]Film_Workers!$B$2:$BD$55,9,FALSE),D618=9,VLOOKUP(H618,[1]Film_Workers!$B$2:$BD$55,10,FALSE),D618=10,VLOOKUP(H618,[1]Film_Workers!$B$2:$BD$55,11,FALSE),D618=11,VLOOKUP(H618,[1]Film_Workers!$B$2:$BD$55,12,FALSE),D618=12,VLOOKUP(H618,[1]Film_Workers!$B$2:$BD$55,13,FALSE)),C618=2015,_xlfn.IFS(D618=1,VLOOKUP(H618,[1]Film_Workers!$B$2:$BD$55,14,FALSE),D618=2,VLOOKUP(H618,[1]Film_Workers!$B$2:$BD$55,15,FALSE),D618=3,VLOOKUP(H618,[1]Film_Workers!$B$2:$BD$55,16,FALSE),D618=4,VLOOKUP(H618,[1]Film_Workers!$B$2:$BD$55,17,FALSE),D618=5,VLOOKUP(H618,[1]Film_Workers!$B$2:$BD$55,18,FALSE),D618=6,VLOOKUP(H618,[1]Film_Workers!$B$2:$BD$55,19,FALSE),D618=7,VLOOKUP(H618,[1]Film_Workers!$B$2:$BD$55,20,FALSE),D618=8,VLOOKUP(H618,[1]Film_Workers!$B$2:$BD$55,21,FALSE),D618=9,VLOOKUP(H618,[1]Film_Workers!$B$2:$BD$55,22,FALSE),D618=10,VLOOKUP(H618,[1]Film_Workers!$B$2:$BD$55,23,FALSE),D618=11,VLOOKUP(H618,[1]Film_Workers!$B$2:$BD$55,24,FALSE),D618=12,VLOOKUP(H618,[1]Film_Workers!$B$2:$BD$55,25,FALSE)),C618=2016,_xlfn.IFS(D618=1,VLOOKUP(H618,[1]Film_Workers!$B$2:$BD$55,26,FALSE),D618=2,VLOOKUP(H618,[1]Film_Workers!$B$2:$BD$55,27,FALSE),D618=3,VLOOKUP(H618,[1]Film_Workers!$B$2:$BD$55,28,FALSE),D618=4,VLOOKUP(H618,[1]Film_Workers!$B$2:$BD$55,29,FALSE),D618=5,VLOOKUP(H618,[1]Film_Workers!$B$2:$BD$55,30,FALSE),D618=6,VLOOKUP(H618,[1]Film_Workers!$B$2:$BD$55,31,FALSE),D618=7,VLOOKUP(H618,[1]Film_Workers!$B$2:$BD$55,32,FALSE),D618=8,VLOOKUP(H618,[1]Film_Workers!$B$2:$BD$55,33,FALSE),D618=9,VLOOKUP(H618,[1]Film_Workers!$B$2:$BD$55,34,FALSE),D618=10,VLOOKUP(H618,[1]Film_Workers!$B$2:$BD$55,35,FALSE),D618=11,VLOOKUP(H618,[1]Film_Workers!$B$2:$BD$55,36,FALSE),D618=12,VLOOKUP(H618,[1]Film_Workers!$B$2:$BD$55,37,FALSE)),C618=2017,_xlfn.IFS(D618=1,VLOOKUP(H618,[1]Film_Workers!$B$2:$BD$55,38,FALSE),D618=2,VLOOKUP(H618,[1]Film_Workers!$B$2:$BD$55,39,FALSE),D618=3,VLOOKUP(H618,[1]Film_Workers!$B$2:$BD$55,40,FALSE),D618=4,VLOOKUP(H618,[1]Film_Workers!$B$2:$BD$55,41,FALSE),D618=5,VLOOKUP(H618,[1]Film_Workers!$B$2:$BD$55,42,FALSE),D618=6,VLOOKUP(H618,[1]Film_Workers!$B$2:$BD$55,43,FALSE),D618=7,VLOOKUP(H618,[1]Film_Workers!$B$2:$BD$55,43,FALSE),D618=8,VLOOKUP(H618,[1]Film_Workers!$B$2:$BD$55,44,FALSE),D618=9,VLOOKUP(H618,[1]Film_Workers!$B$2:$BD$55,45,FALSE),D618=10,VLOOKUP(H618,[1]Film_Workers!$B$2:$BD$55,46,FALSE),D618=11,VLOOKUP(H618,[1]Film_Workers!$B$2:$BD$55,47,FALSE),D618=12,VLOOKUP(H618,[1]Film_Workers!$B$2:$BD$55,48)),C618=2018,_xlfn.IFS(D618=1,VLOOKUP(H618,[1]Film_Workers!$B$2:$BD$55,49,FALSE),D618=2,VLOOKUP(H618,[1]Film_Workers!$B$2:$BD$55,50,FALSE),D618=3,VLOOKUP(H618,[1]Film_Workers!$B$2:$BD$55,51,FALSE),D618=4,VLOOKUP(H618,[1]Film_Workers!$B$2:$BD$55,52,FALSE),D618=5,VLOOKUP(H618,[1]Film_Workers!$B$2:$BD$55,53,FALSE),D618=6,VLOOKUP(H618,[1]Film_Workers!$B$2:$BD$55,54)))</f>
        <v>0</v>
      </c>
      <c r="W618">
        <f>_xlfn.IFS(C618=2014,_xlfn.IFS(D618=1,VLOOKUP(H618,[1]Priv_Workers!$B$2:$BD$55,2,FALSE),D618=2,VLOOKUP(H618,[1]Priv_Workers!$B$2:$BD$55,3,FALSE),D618=3,VLOOKUP(H618,[1]Priv_Workers!$B$2:$BD$55,4,FALSE),D618=4,VLOOKUP(H618,[1]Priv_Workers!$B$2:$BD$55,5,FALSE),D618=5,VLOOKUP(H618,[1]Priv_Workers!$B$2:$BD$55,6,FALSE),D618=6,VLOOKUP(H618,[1]Priv_Workers!$B$2:$BD$55,7,FALSE),D618=7,VLOOKUP(H618,[1]Priv_Workers!$B$2:$BD$55,8,FALSE),D618=8,VLOOKUP(H618,[1]Priv_Workers!$B$2:$BD$55,9,FALSE),D618=9,VLOOKUP(H618,[1]Priv_Workers!$B$2:$BD$55,10,FALSE),D618=10,VLOOKUP(H618,[1]Priv_Workers!$B$2:$BD$55,11,FALSE),D618=11,VLOOKUP(H618,[1]Priv_Workers!$B$2:$BD$55,12,FALSE),D618=12,VLOOKUP(H618,[1]Priv_Workers!$B$2:$BD$55,13,FALSE)),C618=2015,_xlfn.IFS(D618=1,VLOOKUP(H618,[1]Priv_Workers!$B$2:$BD$55,14,FALSE),D618=2,VLOOKUP(H618,[1]Priv_Workers!$B$2:$BD$55,15,FALSE),D618=3,VLOOKUP(H618,[1]Priv_Workers!$B$2:$BD$55,16,FALSE),D618=4,VLOOKUP(H618,[1]Priv_Workers!$B$2:$BD$55,17,FALSE),D618=5,VLOOKUP(H618,[1]Priv_Workers!$B$2:$BD$55,18,FALSE),D618=6,VLOOKUP(H618,[1]Priv_Workers!$B$2:$BD$55,19,FALSE),D618=7,VLOOKUP(H618,[1]Priv_Workers!$B$2:$BD$55,20,FALSE),D618=8,VLOOKUP(H618,[1]Priv_Workers!$B$2:$BD$55,21,FALSE),D618=9,VLOOKUP(H618,[1]Priv_Workers!$B$2:$BD$55,22,FALSE),D618=10,VLOOKUP(H618,[1]Priv_Workers!$B$2:$BD$55,23,FALSE),D618=11,VLOOKUP(H618,[1]Priv_Workers!$B$2:$BD$55,24,FALSE),D618=12,VLOOKUP(H618,[1]Priv_Workers!$B$2:$BD$55,25,FALSE)),C618=2016,_xlfn.IFS(D618=1,VLOOKUP(H618,[1]Priv_Workers!$B$2:$BD$55,26,FALSE),D618=2,VLOOKUP(H618,[1]Priv_Workers!$B$2:$BD$55,27,FALSE),D618=3,VLOOKUP(H618,[1]Priv_Workers!$B$2:$BD$55,28,FALSE),D618=4,VLOOKUP(H618,[1]Priv_Workers!$B$2:$BD$55,29,FALSE),D618=5,VLOOKUP(H618,[1]Priv_Workers!$B$2:$BD$55,30,FALSE),D618=6,VLOOKUP(H618,[1]Priv_Workers!$B$2:$BD$55,31,FALSE),D618=7,VLOOKUP(H618,[1]Priv_Workers!$B$2:$BD$55,32,FALSE),D618=8,VLOOKUP(H618,[1]Priv_Workers!$B$2:$BD$55,33,FALSE),D618=9,VLOOKUP(H618,[1]Priv_Workers!$B$2:$BD$55,34,FALSE),D618=10,VLOOKUP(H618,[1]Priv_Workers!$B$2:$BD$55,35,FALSE),D618=11,VLOOKUP(H618,[1]Priv_Workers!$B$2:$BD$55,36,FALSE),D618=12,VLOOKUP(H618,[1]Priv_Workers!$B$2:$BD$55,37,FALSE)),C618=2017,_xlfn.IFS(D618=1,VLOOKUP(H618,[1]Priv_Workers!$B$2:$BD$55,38,FALSE),D618=2,VLOOKUP(H618,[1]Priv_Workers!$B$2:$BD$55,39,FALSE),D618=3,VLOOKUP(H618,[1]Priv_Workers!$B$2:$BD$55,40,FALSE),D618=4,VLOOKUP(H618,[1]Priv_Workers!$B$2:$BD$55,41,FALSE),D618=5,VLOOKUP(H618,[1]Priv_Workers!$B$2:$BD$55,42,FALSE),D618=6,VLOOKUP(H618,[1]Priv_Workers!$B$2:$BD$55,43,FALSE),D618=7,VLOOKUP(H618,[1]Priv_Workers!$B$2:$BD$55,43,FALSE),D618=8,VLOOKUP(H618,[1]Priv_Workers!$B$2:$BD$55,44,FALSE),D618=9,VLOOKUP(H618,[1]Priv_Workers!$B$2:$BD$55,45,FALSE),D618=10,VLOOKUP(H618,[1]Priv_Workers!$B$2:$BD$55,46,FALSE),D618=11,VLOOKUP(H618,[1]Priv_Workers!$B$2:$BD$55,47,FALSE),D618=12,VLOOKUP(H618,[1]Priv_Workers!$B$2:$BD$55,48)),C618=2018,_xlfn.IFS(D618=1,VLOOKUP(H618,[1]Priv_Workers!$B$2:$BD$55,49,FALSE),D618=2,VLOOKUP(H618,[1]Priv_Workers!$B$2:$BD$55,50,FALSE),D618=3,VLOOKUP(H618,[1]Priv_Workers!$B$2:$BD$55,51,FALSE),D618=4,VLOOKUP(H618,[1]Priv_Workers!$B$2:$BD$55,52,FALSE),D618=5,VLOOKUP(H618,[1]Priv_Workers!$B$2:$BD$55,53,FALSE),D618=6,VLOOKUP(H618,[1]Priv_Workers!$B$2:$BD$55,54)))</f>
        <v>0</v>
      </c>
      <c r="X618" s="3" t="e">
        <f t="shared" si="75"/>
        <v>#DIV/0!</v>
      </c>
      <c r="Y618" s="2">
        <f>_xlfn.IFS(C618=2014, _xlfn.IFS(E618=1, VLOOKUP(H618, [1]Wage_Info!$B$2:$AH$55, 2, FALSE), E618=2, VLOOKUP(H618, [1]Wage_Info!$B$2:$AH$55, 3, FALSE), E618=3, VLOOKUP(H618, [1]Wage_Info!$B$2:$AH$55, 4, FALSE), E618=4, VLOOKUP(H618, [1]Wage_Info!$B$2:$AH$55, 5, FALSE)), C618=2015, _xlfn.IFS(E618=1, VLOOKUP(H618, [1]Wage_Info!$B$2:$AH$55, 6, FALSE), E618=2, VLOOKUP(H618, [1]Wage_Info!$B$2:$AH$55, 7, FALSE), E618=3, VLOOKUP(H618, [1]Wage_Info!$B$2:$AH$55, 8, FALSE), E618=4, VLOOKUP(H618, [1]Wage_Info!$B$2:$AH$55, 9, FALSE)), C618=2016, _xlfn.IFS(E618=1, VLOOKUP(H618, [1]Wage_Info!$B$2:$AH$55, 10, FALSE), E618=2, VLOOKUP(H618, [1]Wage_Info!$B$2:$AH$55, 11, FALSE), E618=3, VLOOKUP(H618, [1]Wage_Info!$B$2:$AH$55, 12, FALSE), E618=4, VLOOKUP(H618, [1]Wage_Info!$B$2:$AH$55, 13, FALSE)), C618=2017, _xlfn.IFS(E618=1, VLOOKUP(H618, [1]Wage_Info!$B$2:$AH$55, 14, FALSE), E618=2, VLOOKUP(H618, [1]Wage_Info!$B$2:$AH$55, 15, FALSE), E618=3, VLOOKUP(H618, [1]Wage_Info!$B$2:$AH$55, 16, FALSE), E618=4, VLOOKUP(H618, [1]Wage_Info!$B$2:$AH$55, 17, FALSE)), C618 = 2018, _xlfn.IFS(E618=1, VLOOKUP(H618, [1]Wage_Info!$B$2:$AH$55, 18, FALSE), E618=3, VLOOKUP(H618, [1]Wage_Info!$B$2:$AH$55, 19, FALSE)))</f>
        <v>0</v>
      </c>
      <c r="Z618" s="2">
        <f>_xlfn.IFS(C618=2014, _xlfn.IFS(E618=1, VLOOKUP(H618, [1]Wage_Info!$B$2:$AL$55, 20, FALSE), E618=2, VLOOKUP(H618, [1]Wage_Info!$B$2:$AL$55, 21, FALSE), E618=3, VLOOKUP(H618, [1]Wage_Info!$B$2:$AL$55, 22, FALSE), E618=4, VLOOKUP(H618, [1]Wage_Info!$B$2:$AL$55, 23, FALSE)), C618=2015, _xlfn.IFS(E618=1, VLOOKUP(H618, [1]Wage_Info!$B$2:$AL$55, 24, FALSE), E618=2, VLOOKUP(H618, [1]Wage_Info!$B$2:$AL$55, 25, FALSE), E618=3, VLOOKUP(H618, [1]Wage_Info!$B$2:$AL$55, 26, FALSE), E618=4, VLOOKUP(H618, [1]Wage_Info!$B$2:$AL$55, 27, FALSE)), C618=2016, _xlfn.IFS(E618=1, VLOOKUP(H618, [1]Wage_Info!$B$2:$AL$55, 28, FALSE), E618=2, VLOOKUP(H618, [1]Wage_Info!$B$2:$AL$55, 29, FALSE), E618=3, VLOOKUP(H618, [1]Wage_Info!$B$2:$AL$55, 30, FALSE), E618=4, VLOOKUP(H618, [1]Wage_Info!$B$2:$AL$55, 31, FALSE)), C618=2017, _xlfn.IFS(E618=1, VLOOKUP(H618, [1]Wage_Info!$B$2:$AL$55, 32, FALSE), E618=2, VLOOKUP(H618, [1]Wage_Info!$B$2:$AL$55, 33, FALSE), E618=3, VLOOKUP(H618, [1]Wage_Info!$B$2:$AL$55, 34, FALSE), E618=4, VLOOKUP(H618, [1]Wage_Info!$B$2:$AL$55, 35, FALSE)), C618 = 2018, _xlfn.IFS(E618=1, VLOOKUP(H618, [1]Wage_Info!$B$2:$AL$55, 36, FALSE), E618=2, VLOOKUP(H618, [1]Wage_Info!$B$2:$AL$55, 37, FALSE)))</f>
        <v>0</v>
      </c>
      <c r="AA618" s="4" t="e">
        <f t="shared" si="76"/>
        <v>#DIV/0!</v>
      </c>
      <c r="AB618">
        <f>[1]Key!C617</f>
        <v>1</v>
      </c>
      <c r="AC618">
        <f t="shared" si="77"/>
        <v>0</v>
      </c>
      <c r="AD618">
        <f t="shared" si="78"/>
        <v>0</v>
      </c>
      <c r="AE618">
        <f t="shared" si="79"/>
        <v>0</v>
      </c>
      <c r="AF618">
        <f>[1]Key!D618</f>
        <v>0</v>
      </c>
    </row>
    <row r="619" spans="1:32" x14ac:dyDescent="0.3">
      <c r="A619">
        <v>618</v>
      </c>
      <c r="B619">
        <v>162</v>
      </c>
      <c r="C619">
        <v>17</v>
      </c>
      <c r="D619">
        <v>4</v>
      </c>
      <c r="E619">
        <f t="shared" si="72"/>
        <v>2</v>
      </c>
      <c r="F619">
        <v>2018</v>
      </c>
      <c r="G619" t="s">
        <v>62</v>
      </c>
      <c r="H619" s="1">
        <f>VALUE(IF(G619="foreign",53,SUBSTITUTE(G619,G619,VLOOKUP(G619,[1]Key!$G$2:$H$55,2,))))</f>
        <v>53</v>
      </c>
      <c r="I619" t="s">
        <v>32</v>
      </c>
      <c r="J619">
        <f>VALUE(_xlfn.IFS(I619="foreign",53,I619="fictional",54, I619="unspecified", 55, NOT(OR(I619="foreign",I619="fictional")),SUBSTITUTE(I619,I619,VLOOKUP(I619,[1]Key!$G$2:$H$55,2,))))</f>
        <v>53</v>
      </c>
      <c r="K619">
        <f t="shared" si="73"/>
        <v>1</v>
      </c>
      <c r="L619">
        <f>VLOOKUP(H619, [1]Key!$H$2:$K$54, 2)</f>
        <v>0</v>
      </c>
      <c r="M619">
        <f>VLOOKUP(J619, [1]Key!$H$2:$K$54, 2)</f>
        <v>0</v>
      </c>
      <c r="N619">
        <f>VLOOKUP("*"&amp;G619&amp;"*",[1]Key!$N$2:$O$6,2,FALSE)</f>
        <v>0</v>
      </c>
      <c r="O619">
        <f>VLOOKUP("*"&amp;G619&amp;"*",[1]Key!$R$2:$S$11,2,FALSE)</f>
        <v>0</v>
      </c>
      <c r="P619">
        <v>754</v>
      </c>
      <c r="Q619" s="2">
        <v>10000000</v>
      </c>
      <c r="R619" t="s">
        <v>61</v>
      </c>
      <c r="S619">
        <f>VLOOKUP(R619, [1]Key!$U$2:$V$37, 2, FALSE)</f>
        <v>6</v>
      </c>
      <c r="T619">
        <f t="shared" si="74"/>
        <v>0</v>
      </c>
      <c r="U619" t="e">
        <f>_xlfn.IFS(C619=2018, VLOOKUP(H619, '[1]State Pop'!$B$2:$G$55,6),C619=2017, VLOOKUP(H619, '[1]State Pop'!$B$2:$F$55,5),C619=2016, VLOOKUP(H619, '[1]State Pop'!$B$2:$F$55,4), C619=2015, VLOOKUP(H619, '[1]State Pop'!$B$2:$F$55,3), C619=2014, VLOOKUP(H619, '[1]State Pop'!$B$2:$F$55,2))</f>
        <v>#N/A</v>
      </c>
      <c r="V619" t="e">
        <f>_xlfn.IFS(C619=2014,_xlfn.IFS(D619=1,VLOOKUP(H619,[1]Film_Workers!$B$2:$BD$55,2,FALSE),D619=2,VLOOKUP(H619,[1]Film_Workers!$B$2:$BD$55,3,FALSE),D619=3,VLOOKUP(H619,[1]Film_Workers!$B$2:$BD$55,4,FALSE),D619=4,VLOOKUP(H619,[1]Film_Workers!$B$2:$BD$55,5,FALSE),D619=5,VLOOKUP(H619,[1]Film_Workers!$B$2:$BD$55,6,FALSE),D619=6,VLOOKUP(H619,[1]Film_Workers!$B$2:$BD$55,7,FALSE),D619=7,VLOOKUP(H619,[1]Film_Workers!$B$2:$BD$55,8,FALSE),D619=8,VLOOKUP(H619,[1]Film_Workers!$B$2:$BD$55,9,FALSE),D619=9,VLOOKUP(H619,[1]Film_Workers!$B$2:$BD$55,10,FALSE),D619=10,VLOOKUP(H619,[1]Film_Workers!$B$2:$BD$55,11,FALSE),D619=11,VLOOKUP(H619,[1]Film_Workers!$B$2:$BD$55,12,FALSE),D619=12,VLOOKUP(H619,[1]Film_Workers!$B$2:$BD$55,13,FALSE)),C619=2015,_xlfn.IFS(D619=1,VLOOKUP(H619,[1]Film_Workers!$B$2:$BD$55,14,FALSE),D619=2,VLOOKUP(H619,[1]Film_Workers!$B$2:$BD$55,15,FALSE),D619=3,VLOOKUP(H619,[1]Film_Workers!$B$2:$BD$55,16,FALSE),D619=4,VLOOKUP(H619,[1]Film_Workers!$B$2:$BD$55,17,FALSE),D619=5,VLOOKUP(H619,[1]Film_Workers!$B$2:$BD$55,18,FALSE),D619=6,VLOOKUP(H619,[1]Film_Workers!$B$2:$BD$55,19,FALSE),D619=7,VLOOKUP(H619,[1]Film_Workers!$B$2:$BD$55,20,FALSE),D619=8,VLOOKUP(H619,[1]Film_Workers!$B$2:$BD$55,21,FALSE),D619=9,VLOOKUP(H619,[1]Film_Workers!$B$2:$BD$55,22,FALSE),D619=10,VLOOKUP(H619,[1]Film_Workers!$B$2:$BD$55,23,FALSE),D619=11,VLOOKUP(H619,[1]Film_Workers!$B$2:$BD$55,24,FALSE),D619=12,VLOOKUP(H619,[1]Film_Workers!$B$2:$BD$55,25,FALSE)),C619=2016,_xlfn.IFS(D619=1,VLOOKUP(H619,[1]Film_Workers!$B$2:$BD$55,26,FALSE),D619=2,VLOOKUP(H619,[1]Film_Workers!$B$2:$BD$55,27,FALSE),D619=3,VLOOKUP(H619,[1]Film_Workers!$B$2:$BD$55,28,FALSE),D619=4,VLOOKUP(H619,[1]Film_Workers!$B$2:$BD$55,29,FALSE),D619=5,VLOOKUP(H619,[1]Film_Workers!$B$2:$BD$55,30,FALSE),D619=6,VLOOKUP(H619,[1]Film_Workers!$B$2:$BD$55,31,FALSE),D619=7,VLOOKUP(H619,[1]Film_Workers!$B$2:$BD$55,32,FALSE),D619=8,VLOOKUP(H619,[1]Film_Workers!$B$2:$BD$55,33,FALSE),D619=9,VLOOKUP(H619,[1]Film_Workers!$B$2:$BD$55,34,FALSE),D619=10,VLOOKUP(H619,[1]Film_Workers!$B$2:$BD$55,35,FALSE),D619=11,VLOOKUP(H619,[1]Film_Workers!$B$2:$BD$55,36,FALSE),D619=12,VLOOKUP(H619,[1]Film_Workers!$B$2:$BD$55,37,FALSE)),C619=2017,_xlfn.IFS(D619=1,VLOOKUP(H619,[1]Film_Workers!$B$2:$BD$55,38,FALSE),D619=2,VLOOKUP(H619,[1]Film_Workers!$B$2:$BD$55,39,FALSE),D619=3,VLOOKUP(H619,[1]Film_Workers!$B$2:$BD$55,40,FALSE),D619=4,VLOOKUP(H619,[1]Film_Workers!$B$2:$BD$55,41,FALSE),D619=5,VLOOKUP(H619,[1]Film_Workers!$B$2:$BD$55,42,FALSE),D619=6,VLOOKUP(H619,[1]Film_Workers!$B$2:$BD$55,43,FALSE),D619=7,VLOOKUP(H619,[1]Film_Workers!$B$2:$BD$55,43,FALSE),D619=8,VLOOKUP(H619,[1]Film_Workers!$B$2:$BD$55,44,FALSE),D619=9,VLOOKUP(H619,[1]Film_Workers!$B$2:$BD$55,45,FALSE),D619=10,VLOOKUP(H619,[1]Film_Workers!$B$2:$BD$55,46,FALSE),D619=11,VLOOKUP(H619,[1]Film_Workers!$B$2:$BD$55,47,FALSE),D619=12,VLOOKUP(H619,[1]Film_Workers!$B$2:$BD$55,48)),C619=2018,_xlfn.IFS(D619=1,VLOOKUP(H619,[1]Film_Workers!$B$2:$BD$55,49,FALSE),D619=2,VLOOKUP(H619,[1]Film_Workers!$B$2:$BD$55,50,FALSE),D619=3,VLOOKUP(H619,[1]Film_Workers!$B$2:$BD$55,51,FALSE),D619=4,VLOOKUP(H619,[1]Film_Workers!$B$2:$BD$55,52,FALSE),D619=5,VLOOKUP(H619,[1]Film_Workers!$B$2:$BD$55,53,FALSE),D619=6,VLOOKUP(H619,[1]Film_Workers!$B$2:$BD$55,54)))</f>
        <v>#N/A</v>
      </c>
      <c r="W619" t="e">
        <f>_xlfn.IFS(C619=2014,_xlfn.IFS(D619=1,VLOOKUP(H619,[1]Priv_Workers!$B$2:$BD$55,2,FALSE),D619=2,VLOOKUP(H619,[1]Priv_Workers!$B$2:$BD$55,3,FALSE),D619=3,VLOOKUP(H619,[1]Priv_Workers!$B$2:$BD$55,4,FALSE),D619=4,VLOOKUP(H619,[1]Priv_Workers!$B$2:$BD$55,5,FALSE),D619=5,VLOOKUP(H619,[1]Priv_Workers!$B$2:$BD$55,6,FALSE),D619=6,VLOOKUP(H619,[1]Priv_Workers!$B$2:$BD$55,7,FALSE),D619=7,VLOOKUP(H619,[1]Priv_Workers!$B$2:$BD$55,8,FALSE),D619=8,VLOOKUP(H619,[1]Priv_Workers!$B$2:$BD$55,9,FALSE),D619=9,VLOOKUP(H619,[1]Priv_Workers!$B$2:$BD$55,10,FALSE),D619=10,VLOOKUP(H619,[1]Priv_Workers!$B$2:$BD$55,11,FALSE),D619=11,VLOOKUP(H619,[1]Priv_Workers!$B$2:$BD$55,12,FALSE),D619=12,VLOOKUP(H619,[1]Priv_Workers!$B$2:$BD$55,13,FALSE)),C619=2015,_xlfn.IFS(D619=1,VLOOKUP(H619,[1]Priv_Workers!$B$2:$BD$55,14,FALSE),D619=2,VLOOKUP(H619,[1]Priv_Workers!$B$2:$BD$55,15,FALSE),D619=3,VLOOKUP(H619,[1]Priv_Workers!$B$2:$BD$55,16,FALSE),D619=4,VLOOKUP(H619,[1]Priv_Workers!$B$2:$BD$55,17,FALSE),D619=5,VLOOKUP(H619,[1]Priv_Workers!$B$2:$BD$55,18,FALSE),D619=6,VLOOKUP(H619,[1]Priv_Workers!$B$2:$BD$55,19,FALSE),D619=7,VLOOKUP(H619,[1]Priv_Workers!$B$2:$BD$55,20,FALSE),D619=8,VLOOKUP(H619,[1]Priv_Workers!$B$2:$BD$55,21,FALSE),D619=9,VLOOKUP(H619,[1]Priv_Workers!$B$2:$BD$55,22,FALSE),D619=10,VLOOKUP(H619,[1]Priv_Workers!$B$2:$BD$55,23,FALSE),D619=11,VLOOKUP(H619,[1]Priv_Workers!$B$2:$BD$55,24,FALSE),D619=12,VLOOKUP(H619,[1]Priv_Workers!$B$2:$BD$55,25,FALSE)),C619=2016,_xlfn.IFS(D619=1,VLOOKUP(H619,[1]Priv_Workers!$B$2:$BD$55,26,FALSE),D619=2,VLOOKUP(H619,[1]Priv_Workers!$B$2:$BD$55,27,FALSE),D619=3,VLOOKUP(H619,[1]Priv_Workers!$B$2:$BD$55,28,FALSE),D619=4,VLOOKUP(H619,[1]Priv_Workers!$B$2:$BD$55,29,FALSE),D619=5,VLOOKUP(H619,[1]Priv_Workers!$B$2:$BD$55,30,FALSE),D619=6,VLOOKUP(H619,[1]Priv_Workers!$B$2:$BD$55,31,FALSE),D619=7,VLOOKUP(H619,[1]Priv_Workers!$B$2:$BD$55,32,FALSE),D619=8,VLOOKUP(H619,[1]Priv_Workers!$B$2:$BD$55,33,FALSE),D619=9,VLOOKUP(H619,[1]Priv_Workers!$B$2:$BD$55,34,FALSE),D619=10,VLOOKUP(H619,[1]Priv_Workers!$B$2:$BD$55,35,FALSE),D619=11,VLOOKUP(H619,[1]Priv_Workers!$B$2:$BD$55,36,FALSE),D619=12,VLOOKUP(H619,[1]Priv_Workers!$B$2:$BD$55,37,FALSE)),C619=2017,_xlfn.IFS(D619=1,VLOOKUP(H619,[1]Priv_Workers!$B$2:$BD$55,38,FALSE),D619=2,VLOOKUP(H619,[1]Priv_Workers!$B$2:$BD$55,39,FALSE),D619=3,VLOOKUP(H619,[1]Priv_Workers!$B$2:$BD$55,40,FALSE),D619=4,VLOOKUP(H619,[1]Priv_Workers!$B$2:$BD$55,41,FALSE),D619=5,VLOOKUP(H619,[1]Priv_Workers!$B$2:$BD$55,42,FALSE),D619=6,VLOOKUP(H619,[1]Priv_Workers!$B$2:$BD$55,43,FALSE),D619=7,VLOOKUP(H619,[1]Priv_Workers!$B$2:$BD$55,43,FALSE),D619=8,VLOOKUP(H619,[1]Priv_Workers!$B$2:$BD$55,44,FALSE),D619=9,VLOOKUP(H619,[1]Priv_Workers!$B$2:$BD$55,45,FALSE),D619=10,VLOOKUP(H619,[1]Priv_Workers!$B$2:$BD$55,46,FALSE),D619=11,VLOOKUP(H619,[1]Priv_Workers!$B$2:$BD$55,47,FALSE),D619=12,VLOOKUP(H619,[1]Priv_Workers!$B$2:$BD$55,48)),C619=2018,_xlfn.IFS(D619=1,VLOOKUP(H619,[1]Priv_Workers!$B$2:$BD$55,49,FALSE),D619=2,VLOOKUP(H619,[1]Priv_Workers!$B$2:$BD$55,50,FALSE),D619=3,VLOOKUP(H619,[1]Priv_Workers!$B$2:$BD$55,51,FALSE),D619=4,VLOOKUP(H619,[1]Priv_Workers!$B$2:$BD$55,52,FALSE),D619=5,VLOOKUP(H619,[1]Priv_Workers!$B$2:$BD$55,53,FALSE),D619=6,VLOOKUP(H619,[1]Priv_Workers!$B$2:$BD$55,54)))</f>
        <v>#N/A</v>
      </c>
      <c r="X619" s="3" t="e">
        <f t="shared" si="75"/>
        <v>#N/A</v>
      </c>
      <c r="Y619" s="2" t="e">
        <f>_xlfn.IFS(C619=2014, _xlfn.IFS(E619=1, VLOOKUP(H619, [1]Wage_Info!$B$2:$AH$55, 2, FALSE), E619=2, VLOOKUP(H619, [1]Wage_Info!$B$2:$AH$55, 3, FALSE), E619=3, VLOOKUP(H619, [1]Wage_Info!$B$2:$AH$55, 4, FALSE), E619=4, VLOOKUP(H619, [1]Wage_Info!$B$2:$AH$55, 5, FALSE)), C619=2015, _xlfn.IFS(E619=1, VLOOKUP(H619, [1]Wage_Info!$B$2:$AH$55, 6, FALSE), E619=2, VLOOKUP(H619, [1]Wage_Info!$B$2:$AH$55, 7, FALSE), E619=3, VLOOKUP(H619, [1]Wage_Info!$B$2:$AH$55, 8, FALSE), E619=4, VLOOKUP(H619, [1]Wage_Info!$B$2:$AH$55, 9, FALSE)), C619=2016, _xlfn.IFS(E619=1, VLOOKUP(H619, [1]Wage_Info!$B$2:$AH$55, 10, FALSE), E619=2, VLOOKUP(H619, [1]Wage_Info!$B$2:$AH$55, 11, FALSE), E619=3, VLOOKUP(H619, [1]Wage_Info!$B$2:$AH$55, 12, FALSE), E619=4, VLOOKUP(H619, [1]Wage_Info!$B$2:$AH$55, 13, FALSE)), C619=2017, _xlfn.IFS(E619=1, VLOOKUP(H619, [1]Wage_Info!$B$2:$AH$55, 14, FALSE), E619=2, VLOOKUP(H619, [1]Wage_Info!$B$2:$AH$55, 15, FALSE), E619=3, VLOOKUP(H619, [1]Wage_Info!$B$2:$AH$55, 16, FALSE), E619=4, VLOOKUP(H619, [1]Wage_Info!$B$2:$AH$55, 17, FALSE)), C619 = 2018, _xlfn.IFS(E619=1, VLOOKUP(H619, [1]Wage_Info!$B$2:$AH$55, 18, FALSE), E619=3, VLOOKUP(H619, [1]Wage_Info!$B$2:$AH$55, 19, FALSE)))</f>
        <v>#N/A</v>
      </c>
      <c r="Z619" s="2" t="e">
        <f>_xlfn.IFS(C619=2014, _xlfn.IFS(E619=1, VLOOKUP(H619, [1]Wage_Info!$B$2:$AL$55, 20, FALSE), E619=2, VLOOKUP(H619, [1]Wage_Info!$B$2:$AL$55, 21, FALSE), E619=3, VLOOKUP(H619, [1]Wage_Info!$B$2:$AL$55, 22, FALSE), E619=4, VLOOKUP(H619, [1]Wage_Info!$B$2:$AL$55, 23, FALSE)), C619=2015, _xlfn.IFS(E619=1, VLOOKUP(H619, [1]Wage_Info!$B$2:$AL$55, 24, FALSE), E619=2, VLOOKUP(H619, [1]Wage_Info!$B$2:$AL$55, 25, FALSE), E619=3, VLOOKUP(H619, [1]Wage_Info!$B$2:$AL$55, 26, FALSE), E619=4, VLOOKUP(H619, [1]Wage_Info!$B$2:$AL$55, 27, FALSE)), C619=2016, _xlfn.IFS(E619=1, VLOOKUP(H619, [1]Wage_Info!$B$2:$AL$55, 28, FALSE), E619=2, VLOOKUP(H619, [1]Wage_Info!$B$2:$AL$55, 29, FALSE), E619=3, VLOOKUP(H619, [1]Wage_Info!$B$2:$AL$55, 30, FALSE), E619=4, VLOOKUP(H619, [1]Wage_Info!$B$2:$AL$55, 31, FALSE)), C619=2017, _xlfn.IFS(E619=1, VLOOKUP(H619, [1]Wage_Info!$B$2:$AL$55, 32, FALSE), E619=2, VLOOKUP(H619, [1]Wage_Info!$B$2:$AL$55, 33, FALSE), E619=3, VLOOKUP(H619, [1]Wage_Info!$B$2:$AL$55, 34, FALSE), E619=4, VLOOKUP(H619, [1]Wage_Info!$B$2:$AL$55, 35, FALSE)), C619 = 2018, _xlfn.IFS(E619=1, VLOOKUP(H619, [1]Wage_Info!$B$2:$AL$55, 36, FALSE), E619=2, VLOOKUP(H619, [1]Wage_Info!$B$2:$AL$55, 37, FALSE)))</f>
        <v>#N/A</v>
      </c>
      <c r="AA619" s="4" t="e">
        <f t="shared" si="76"/>
        <v>#N/A</v>
      </c>
      <c r="AB619">
        <f>[1]Key!C618</f>
        <v>1</v>
      </c>
      <c r="AC619">
        <f t="shared" si="77"/>
        <v>0</v>
      </c>
      <c r="AD619">
        <f t="shared" si="78"/>
        <v>0</v>
      </c>
      <c r="AE619">
        <f t="shared" si="79"/>
        <v>0</v>
      </c>
      <c r="AF619">
        <f>[1]Key!D619</f>
        <v>0</v>
      </c>
    </row>
    <row r="620" spans="1:32" x14ac:dyDescent="0.3">
      <c r="A620">
        <v>619</v>
      </c>
      <c r="B620">
        <v>163</v>
      </c>
      <c r="E620" t="e">
        <f t="shared" si="72"/>
        <v>#N/A</v>
      </c>
      <c r="F620">
        <v>2018</v>
      </c>
      <c r="H620" s="1" t="e">
        <f>VALUE(IF(G620="foreign",53,SUBSTITUTE(G620,G620,VLOOKUP(G620,[1]Key!$G$2:$H$55,2,))))</f>
        <v>#N/A</v>
      </c>
      <c r="J620" t="e">
        <f>VALUE(_xlfn.IFS(I620="foreign",53,I620="fictional",54, I620="unspecified", 55, NOT(OR(I620="foreign",I620="fictional")),SUBSTITUTE(I620,I620,VLOOKUP(I620,[1]Key!$G$2:$H$55,2,))))</f>
        <v>#N/A</v>
      </c>
      <c r="K620" t="e">
        <f t="shared" si="73"/>
        <v>#N/A</v>
      </c>
      <c r="L620" t="e">
        <f>VLOOKUP(H620, [1]Key!$H$2:$K$54, 2)</f>
        <v>#N/A</v>
      </c>
      <c r="M620" t="e">
        <f>VLOOKUP(J620, [1]Key!$H$2:$K$54, 2)</f>
        <v>#N/A</v>
      </c>
      <c r="N620">
        <f>VLOOKUP("*"&amp;G620&amp;"*",[1]Key!$N$2:$O$6,2,FALSE)</f>
        <v>1</v>
      </c>
      <c r="O620">
        <f>VLOOKUP("*"&amp;G620&amp;"*",[1]Key!$R$2:$S$11,2,FALSE)</f>
        <v>1</v>
      </c>
      <c r="P620">
        <v>673</v>
      </c>
      <c r="Q620" s="2">
        <v>4000000</v>
      </c>
      <c r="R620" t="s">
        <v>162</v>
      </c>
      <c r="S620">
        <f>VLOOKUP(R620, [1]Key!$U$2:$V$40, 2, FALSE)</f>
        <v>39</v>
      </c>
      <c r="T620">
        <f t="shared" si="74"/>
        <v>1</v>
      </c>
      <c r="U620" t="e">
        <f>_xlfn.IFS(C620=2018, VLOOKUP(H620, '[1]State Pop'!$B$2:$G$55,6),C620=2017, VLOOKUP(H620, '[1]State Pop'!$B$2:$F$55,5),C620=2016, VLOOKUP(H620, '[1]State Pop'!$B$2:$F$55,4), C620=2015, VLOOKUP(H620, '[1]State Pop'!$B$2:$F$55,3), C620=2014, VLOOKUP(H620, '[1]State Pop'!$B$2:$F$55,2))</f>
        <v>#N/A</v>
      </c>
      <c r="V620" t="e">
        <f>_xlfn.IFS(C620=2014,_xlfn.IFS(D620=1,VLOOKUP(H620,[1]Film_Workers!$B$2:$BD$55,2,FALSE),D620=2,VLOOKUP(H620,[1]Film_Workers!$B$2:$BD$55,3,FALSE),D620=3,VLOOKUP(H620,[1]Film_Workers!$B$2:$BD$55,4,FALSE),D620=4,VLOOKUP(H620,[1]Film_Workers!$B$2:$BD$55,5,FALSE),D620=5,VLOOKUP(H620,[1]Film_Workers!$B$2:$BD$55,6,FALSE),D620=6,VLOOKUP(H620,[1]Film_Workers!$B$2:$BD$55,7,FALSE),D620=7,VLOOKUP(H620,[1]Film_Workers!$B$2:$BD$55,8,FALSE),D620=8,VLOOKUP(H620,[1]Film_Workers!$B$2:$BD$55,9,FALSE),D620=9,VLOOKUP(H620,[1]Film_Workers!$B$2:$BD$55,10,FALSE),D620=10,VLOOKUP(H620,[1]Film_Workers!$B$2:$BD$55,11,FALSE),D620=11,VLOOKUP(H620,[1]Film_Workers!$B$2:$BD$55,12,FALSE),D620=12,VLOOKUP(H620,[1]Film_Workers!$B$2:$BD$55,13,FALSE)),C620=2015,_xlfn.IFS(D620=1,VLOOKUP(H620,[1]Film_Workers!$B$2:$BD$55,14,FALSE),D620=2,VLOOKUP(H620,[1]Film_Workers!$B$2:$BD$55,15,FALSE),D620=3,VLOOKUP(H620,[1]Film_Workers!$B$2:$BD$55,16,FALSE),D620=4,VLOOKUP(H620,[1]Film_Workers!$B$2:$BD$55,17,FALSE),D620=5,VLOOKUP(H620,[1]Film_Workers!$B$2:$BD$55,18,FALSE),D620=6,VLOOKUP(H620,[1]Film_Workers!$B$2:$BD$55,19,FALSE),D620=7,VLOOKUP(H620,[1]Film_Workers!$B$2:$BD$55,20,FALSE),D620=8,VLOOKUP(H620,[1]Film_Workers!$B$2:$BD$55,21,FALSE),D620=9,VLOOKUP(H620,[1]Film_Workers!$B$2:$BD$55,22,FALSE),D620=10,VLOOKUP(H620,[1]Film_Workers!$B$2:$BD$55,23,FALSE),D620=11,VLOOKUP(H620,[1]Film_Workers!$B$2:$BD$55,24,FALSE),D620=12,VLOOKUP(H620,[1]Film_Workers!$B$2:$BD$55,25,FALSE)),C620=2016,_xlfn.IFS(D620=1,VLOOKUP(H620,[1]Film_Workers!$B$2:$BD$55,26,FALSE),D620=2,VLOOKUP(H620,[1]Film_Workers!$B$2:$BD$55,27,FALSE),D620=3,VLOOKUP(H620,[1]Film_Workers!$B$2:$BD$55,28,FALSE),D620=4,VLOOKUP(H620,[1]Film_Workers!$B$2:$BD$55,29,FALSE),D620=5,VLOOKUP(H620,[1]Film_Workers!$B$2:$BD$55,30,FALSE),D620=6,VLOOKUP(H620,[1]Film_Workers!$B$2:$BD$55,31,FALSE),D620=7,VLOOKUP(H620,[1]Film_Workers!$B$2:$BD$55,32,FALSE),D620=8,VLOOKUP(H620,[1]Film_Workers!$B$2:$BD$55,33,FALSE),D620=9,VLOOKUP(H620,[1]Film_Workers!$B$2:$BD$55,34,FALSE),D620=10,VLOOKUP(H620,[1]Film_Workers!$B$2:$BD$55,35,FALSE),D620=11,VLOOKUP(H620,[1]Film_Workers!$B$2:$BD$55,36,FALSE),D620=12,VLOOKUP(H620,[1]Film_Workers!$B$2:$BD$55,37,FALSE)),C620=2017,_xlfn.IFS(D620=1,VLOOKUP(H620,[1]Film_Workers!$B$2:$BD$55,38,FALSE),D620=2,VLOOKUP(H620,[1]Film_Workers!$B$2:$BD$55,39,FALSE),D620=3,VLOOKUP(H620,[1]Film_Workers!$B$2:$BD$55,40,FALSE),D620=4,VLOOKUP(H620,[1]Film_Workers!$B$2:$BD$55,41,FALSE),D620=5,VLOOKUP(H620,[1]Film_Workers!$B$2:$BD$55,42,FALSE),D620=6,VLOOKUP(H620,[1]Film_Workers!$B$2:$BD$55,43,FALSE),D620=7,VLOOKUP(H620,[1]Film_Workers!$B$2:$BD$55,43,FALSE),D620=8,VLOOKUP(H620,[1]Film_Workers!$B$2:$BD$55,44,FALSE),D620=9,VLOOKUP(H620,[1]Film_Workers!$B$2:$BD$55,45,FALSE),D620=10,VLOOKUP(H620,[1]Film_Workers!$B$2:$BD$55,46,FALSE),D620=11,VLOOKUP(H620,[1]Film_Workers!$B$2:$BD$55,47,FALSE),D620=12,VLOOKUP(H620,[1]Film_Workers!$B$2:$BD$55,48)),C620=2018,_xlfn.IFS(D620=1,VLOOKUP(H620,[1]Film_Workers!$B$2:$BD$55,49,FALSE),D620=2,VLOOKUP(H620,[1]Film_Workers!$B$2:$BD$55,50,FALSE),D620=3,VLOOKUP(H620,[1]Film_Workers!$B$2:$BD$55,51,FALSE),D620=4,VLOOKUP(H620,[1]Film_Workers!$B$2:$BD$55,52,FALSE),D620=5,VLOOKUP(H620,[1]Film_Workers!$B$2:$BD$55,53,FALSE),D620=6,VLOOKUP(H620,[1]Film_Workers!$B$2:$BD$55,54)))</f>
        <v>#N/A</v>
      </c>
      <c r="W620" t="e">
        <f>_xlfn.IFS(C620=2014,_xlfn.IFS(D620=1,VLOOKUP(H620,[1]Priv_Workers!$B$2:$BD$55,2,FALSE),D620=2,VLOOKUP(H620,[1]Priv_Workers!$B$2:$BD$55,3,FALSE),D620=3,VLOOKUP(H620,[1]Priv_Workers!$B$2:$BD$55,4,FALSE),D620=4,VLOOKUP(H620,[1]Priv_Workers!$B$2:$BD$55,5,FALSE),D620=5,VLOOKUP(H620,[1]Priv_Workers!$B$2:$BD$55,6,FALSE),D620=6,VLOOKUP(H620,[1]Priv_Workers!$B$2:$BD$55,7,FALSE),D620=7,VLOOKUP(H620,[1]Priv_Workers!$B$2:$BD$55,8,FALSE),D620=8,VLOOKUP(H620,[1]Priv_Workers!$B$2:$BD$55,9,FALSE),D620=9,VLOOKUP(H620,[1]Priv_Workers!$B$2:$BD$55,10,FALSE),D620=10,VLOOKUP(H620,[1]Priv_Workers!$B$2:$BD$55,11,FALSE),D620=11,VLOOKUP(H620,[1]Priv_Workers!$B$2:$BD$55,12,FALSE),D620=12,VLOOKUP(H620,[1]Priv_Workers!$B$2:$BD$55,13,FALSE)),C620=2015,_xlfn.IFS(D620=1,VLOOKUP(H620,[1]Priv_Workers!$B$2:$BD$55,14,FALSE),D620=2,VLOOKUP(H620,[1]Priv_Workers!$B$2:$BD$55,15,FALSE),D620=3,VLOOKUP(H620,[1]Priv_Workers!$B$2:$BD$55,16,FALSE),D620=4,VLOOKUP(H620,[1]Priv_Workers!$B$2:$BD$55,17,FALSE),D620=5,VLOOKUP(H620,[1]Priv_Workers!$B$2:$BD$55,18,FALSE),D620=6,VLOOKUP(H620,[1]Priv_Workers!$B$2:$BD$55,19,FALSE),D620=7,VLOOKUP(H620,[1]Priv_Workers!$B$2:$BD$55,20,FALSE),D620=8,VLOOKUP(H620,[1]Priv_Workers!$B$2:$BD$55,21,FALSE),D620=9,VLOOKUP(H620,[1]Priv_Workers!$B$2:$BD$55,22,FALSE),D620=10,VLOOKUP(H620,[1]Priv_Workers!$B$2:$BD$55,23,FALSE),D620=11,VLOOKUP(H620,[1]Priv_Workers!$B$2:$BD$55,24,FALSE),D620=12,VLOOKUP(H620,[1]Priv_Workers!$B$2:$BD$55,25,FALSE)),C620=2016,_xlfn.IFS(D620=1,VLOOKUP(H620,[1]Priv_Workers!$B$2:$BD$55,26,FALSE),D620=2,VLOOKUP(H620,[1]Priv_Workers!$B$2:$BD$55,27,FALSE),D620=3,VLOOKUP(H620,[1]Priv_Workers!$B$2:$BD$55,28,FALSE),D620=4,VLOOKUP(H620,[1]Priv_Workers!$B$2:$BD$55,29,FALSE),D620=5,VLOOKUP(H620,[1]Priv_Workers!$B$2:$BD$55,30,FALSE),D620=6,VLOOKUP(H620,[1]Priv_Workers!$B$2:$BD$55,31,FALSE),D620=7,VLOOKUP(H620,[1]Priv_Workers!$B$2:$BD$55,32,FALSE),D620=8,VLOOKUP(H620,[1]Priv_Workers!$B$2:$BD$55,33,FALSE),D620=9,VLOOKUP(H620,[1]Priv_Workers!$B$2:$BD$55,34,FALSE),D620=10,VLOOKUP(H620,[1]Priv_Workers!$B$2:$BD$55,35,FALSE),D620=11,VLOOKUP(H620,[1]Priv_Workers!$B$2:$BD$55,36,FALSE),D620=12,VLOOKUP(H620,[1]Priv_Workers!$B$2:$BD$55,37,FALSE)),C620=2017,_xlfn.IFS(D620=1,VLOOKUP(H620,[1]Priv_Workers!$B$2:$BD$55,38,FALSE),D620=2,VLOOKUP(H620,[1]Priv_Workers!$B$2:$BD$55,39,FALSE),D620=3,VLOOKUP(H620,[1]Priv_Workers!$B$2:$BD$55,40,FALSE),D620=4,VLOOKUP(H620,[1]Priv_Workers!$B$2:$BD$55,41,FALSE),D620=5,VLOOKUP(H620,[1]Priv_Workers!$B$2:$BD$55,42,FALSE),D620=6,VLOOKUP(H620,[1]Priv_Workers!$B$2:$BD$55,43,FALSE),D620=7,VLOOKUP(H620,[1]Priv_Workers!$B$2:$BD$55,43,FALSE),D620=8,VLOOKUP(H620,[1]Priv_Workers!$B$2:$BD$55,44,FALSE),D620=9,VLOOKUP(H620,[1]Priv_Workers!$B$2:$BD$55,45,FALSE),D620=10,VLOOKUP(H620,[1]Priv_Workers!$B$2:$BD$55,46,FALSE),D620=11,VLOOKUP(H620,[1]Priv_Workers!$B$2:$BD$55,47,FALSE),D620=12,VLOOKUP(H620,[1]Priv_Workers!$B$2:$BD$55,48)),C620=2018,_xlfn.IFS(D620=1,VLOOKUP(H620,[1]Priv_Workers!$B$2:$BD$55,49,FALSE),D620=2,VLOOKUP(H620,[1]Priv_Workers!$B$2:$BD$55,50,FALSE),D620=3,VLOOKUP(H620,[1]Priv_Workers!$B$2:$BD$55,51,FALSE),D620=4,VLOOKUP(H620,[1]Priv_Workers!$B$2:$BD$55,52,FALSE),D620=5,VLOOKUP(H620,[1]Priv_Workers!$B$2:$BD$55,53,FALSE),D620=6,VLOOKUP(H620,[1]Priv_Workers!$B$2:$BD$55,54)))</f>
        <v>#N/A</v>
      </c>
      <c r="X620" s="3" t="e">
        <f t="shared" si="75"/>
        <v>#N/A</v>
      </c>
      <c r="Y620" s="2" t="e">
        <f>_xlfn.IFS(C620=2014, _xlfn.IFS(E620=1, VLOOKUP(H620, [1]Wage_Info!$B$2:$AH$55, 2, FALSE), E620=2, VLOOKUP(H620, [1]Wage_Info!$B$2:$AH$55, 3, FALSE), E620=3, VLOOKUP(H620, [1]Wage_Info!$B$2:$AH$55, 4, FALSE), E620=4, VLOOKUP(H620, [1]Wage_Info!$B$2:$AH$55, 5, FALSE)), C620=2015, _xlfn.IFS(E620=1, VLOOKUP(H620, [1]Wage_Info!$B$2:$AH$55, 6, FALSE), E620=2, VLOOKUP(H620, [1]Wage_Info!$B$2:$AH$55, 7, FALSE), E620=3, VLOOKUP(H620, [1]Wage_Info!$B$2:$AH$55, 8, FALSE), E620=4, VLOOKUP(H620, [1]Wage_Info!$B$2:$AH$55, 9, FALSE)), C620=2016, _xlfn.IFS(E620=1, VLOOKUP(H620, [1]Wage_Info!$B$2:$AH$55, 10, FALSE), E620=2, VLOOKUP(H620, [1]Wage_Info!$B$2:$AH$55, 11, FALSE), E620=3, VLOOKUP(H620, [1]Wage_Info!$B$2:$AH$55, 12, FALSE), E620=4, VLOOKUP(H620, [1]Wage_Info!$B$2:$AH$55, 13, FALSE)), C620=2017, _xlfn.IFS(E620=1, VLOOKUP(H620, [1]Wage_Info!$B$2:$AH$55, 14, FALSE), E620=2, VLOOKUP(H620, [1]Wage_Info!$B$2:$AH$55, 15, FALSE), E620=3, VLOOKUP(H620, [1]Wage_Info!$B$2:$AH$55, 16, FALSE), E620=4, VLOOKUP(H620, [1]Wage_Info!$B$2:$AH$55, 17, FALSE)), C620 = 2018, _xlfn.IFS(E620=1, VLOOKUP(H620, [1]Wage_Info!$B$2:$AH$55, 18, FALSE), E620=3, VLOOKUP(H620, [1]Wage_Info!$B$2:$AH$55, 19, FALSE)))</f>
        <v>#N/A</v>
      </c>
      <c r="Z620" s="2" t="e">
        <f>_xlfn.IFS(C620=2014, _xlfn.IFS(E620=1, VLOOKUP(H620, [1]Wage_Info!$B$2:$AL$55, 20, FALSE), E620=2, VLOOKUP(H620, [1]Wage_Info!$B$2:$AL$55, 21, FALSE), E620=3, VLOOKUP(H620, [1]Wage_Info!$B$2:$AL$55, 22, FALSE), E620=4, VLOOKUP(H620, [1]Wage_Info!$B$2:$AL$55, 23, FALSE)), C620=2015, _xlfn.IFS(E620=1, VLOOKUP(H620, [1]Wage_Info!$B$2:$AL$55, 24, FALSE), E620=2, VLOOKUP(H620, [1]Wage_Info!$B$2:$AL$55, 25, FALSE), E620=3, VLOOKUP(H620, [1]Wage_Info!$B$2:$AL$55, 26, FALSE), E620=4, VLOOKUP(H620, [1]Wage_Info!$B$2:$AL$55, 27, FALSE)), C620=2016, _xlfn.IFS(E620=1, VLOOKUP(H620, [1]Wage_Info!$B$2:$AL$55, 28, FALSE), E620=2, VLOOKUP(H620, [1]Wage_Info!$B$2:$AL$55, 29, FALSE), E620=3, VLOOKUP(H620, [1]Wage_Info!$B$2:$AL$55, 30, FALSE), E620=4, VLOOKUP(H620, [1]Wage_Info!$B$2:$AL$55, 31, FALSE)), C620=2017, _xlfn.IFS(E620=1, VLOOKUP(H620, [1]Wage_Info!$B$2:$AL$55, 32, FALSE), E620=2, VLOOKUP(H620, [1]Wage_Info!$B$2:$AL$55, 33, FALSE), E620=3, VLOOKUP(H620, [1]Wage_Info!$B$2:$AL$55, 34, FALSE), E620=4, VLOOKUP(H620, [1]Wage_Info!$B$2:$AL$55, 35, FALSE)), C620 = 2018, _xlfn.IFS(E620=1, VLOOKUP(H620, [1]Wage_Info!$B$2:$AL$55, 36, FALSE), E620=2, VLOOKUP(H620, [1]Wage_Info!$B$2:$AL$55, 37, FALSE)))</f>
        <v>#N/A</v>
      </c>
      <c r="AA620" s="4" t="e">
        <f t="shared" si="76"/>
        <v>#N/A</v>
      </c>
      <c r="AB620">
        <f>[1]Key!C619</f>
        <v>1</v>
      </c>
      <c r="AC620">
        <f t="shared" si="77"/>
        <v>0</v>
      </c>
      <c r="AD620">
        <f t="shared" si="78"/>
        <v>0</v>
      </c>
      <c r="AE620">
        <f t="shared" si="79"/>
        <v>0</v>
      </c>
      <c r="AF620">
        <f>[1]Key!D620</f>
        <v>0</v>
      </c>
    </row>
    <row r="621" spans="1:32" x14ac:dyDescent="0.3">
      <c r="A621">
        <v>620</v>
      </c>
      <c r="B621">
        <v>164</v>
      </c>
      <c r="C621">
        <v>2017</v>
      </c>
      <c r="D621">
        <v>9</v>
      </c>
      <c r="E621">
        <f t="shared" si="72"/>
        <v>3</v>
      </c>
      <c r="F621">
        <v>2018</v>
      </c>
      <c r="G621" t="s">
        <v>65</v>
      </c>
      <c r="H621" s="1">
        <f>VALUE(IF(G621="foreign",53,SUBSTITUTE(G621,G621,VLOOKUP(G621,[1]Key!$G$2:$H$55,2,))))</f>
        <v>11</v>
      </c>
      <c r="I621" t="s">
        <v>120</v>
      </c>
      <c r="J621">
        <f>VALUE(_xlfn.IFS(I621="foreign",53,I621="fictional",54, I621="unspecified", 55, NOT(OR(I621="foreign",I621="fictional")),SUBSTITUTE(I621,I621,VLOOKUP(I621,[1]Key!$G$2:$H$55,2,))))</f>
        <v>4</v>
      </c>
      <c r="K621">
        <f t="shared" si="73"/>
        <v>0</v>
      </c>
      <c r="L621">
        <f>VLOOKUP(H621, [1]Key!$H$2:$K$54, 2)</f>
        <v>5</v>
      </c>
      <c r="M621">
        <f>VLOOKUP(J621, [1]Key!$H$2:$K$54, 2)</f>
        <v>2</v>
      </c>
      <c r="N621">
        <f>VLOOKUP("*"&amp;G621&amp;"*",[1]Key!$N$2:$O$6,2,FALSE)</f>
        <v>3</v>
      </c>
      <c r="O621">
        <f>VLOOKUP("*"&amp;G621&amp;"*",[1]Key!$R$2:$S$11,2,FALSE)</f>
        <v>7</v>
      </c>
      <c r="P621">
        <v>672</v>
      </c>
      <c r="Q621" s="2"/>
      <c r="R621" t="s">
        <v>33</v>
      </c>
      <c r="S621">
        <f>VLOOKUP(R621, [1]Key!$U$2:$V$37, 2, FALSE)</f>
        <v>1</v>
      </c>
      <c r="T621">
        <f t="shared" si="74"/>
        <v>0</v>
      </c>
      <c r="U621">
        <f>_xlfn.IFS(C621=2018, VLOOKUP(H621, '[1]State Pop'!$B$2:$G$55,6),C621=2017, VLOOKUP(H621, '[1]State Pop'!$B$2:$F$55,5),C621=2016, VLOOKUP(H621, '[1]State Pop'!$B$2:$F$55,4), C621=2015, VLOOKUP(H621, '[1]State Pop'!$B$2:$F$55,3), C621=2014, VLOOKUP(H621, '[1]State Pop'!$B$2:$F$55,2))</f>
        <v>10429379</v>
      </c>
      <c r="V621">
        <f>_xlfn.IFS(C621=2014,_xlfn.IFS(D621=1,VLOOKUP(H621,[1]Film_Workers!$B$2:$BD$55,2,FALSE),D621=2,VLOOKUP(H621,[1]Film_Workers!$B$2:$BD$55,3,FALSE),D621=3,VLOOKUP(H621,[1]Film_Workers!$B$2:$BD$55,4,FALSE),D621=4,VLOOKUP(H621,[1]Film_Workers!$B$2:$BD$55,5,FALSE),D621=5,VLOOKUP(H621,[1]Film_Workers!$B$2:$BD$55,6,FALSE),D621=6,VLOOKUP(H621,[1]Film_Workers!$B$2:$BD$55,7,FALSE),D621=7,VLOOKUP(H621,[1]Film_Workers!$B$2:$BD$55,8,FALSE),D621=8,VLOOKUP(H621,[1]Film_Workers!$B$2:$BD$55,9,FALSE),D621=9,VLOOKUP(H621,[1]Film_Workers!$B$2:$BD$55,10,FALSE),D621=10,VLOOKUP(H621,[1]Film_Workers!$B$2:$BD$55,11,FALSE),D621=11,VLOOKUP(H621,[1]Film_Workers!$B$2:$BD$55,12,FALSE),D621=12,VLOOKUP(H621,[1]Film_Workers!$B$2:$BD$55,13,FALSE)),C621=2015,_xlfn.IFS(D621=1,VLOOKUP(H621,[1]Film_Workers!$B$2:$BD$55,14,FALSE),D621=2,VLOOKUP(H621,[1]Film_Workers!$B$2:$BD$55,15,FALSE),D621=3,VLOOKUP(H621,[1]Film_Workers!$B$2:$BD$55,16,FALSE),D621=4,VLOOKUP(H621,[1]Film_Workers!$B$2:$BD$55,17,FALSE),D621=5,VLOOKUP(H621,[1]Film_Workers!$B$2:$BD$55,18,FALSE),D621=6,VLOOKUP(H621,[1]Film_Workers!$B$2:$BD$55,19,FALSE),D621=7,VLOOKUP(H621,[1]Film_Workers!$B$2:$BD$55,20,FALSE),D621=8,VLOOKUP(H621,[1]Film_Workers!$B$2:$BD$55,21,FALSE),D621=9,VLOOKUP(H621,[1]Film_Workers!$B$2:$BD$55,22,FALSE),D621=10,VLOOKUP(H621,[1]Film_Workers!$B$2:$BD$55,23,FALSE),D621=11,VLOOKUP(H621,[1]Film_Workers!$B$2:$BD$55,24,FALSE),D621=12,VLOOKUP(H621,[1]Film_Workers!$B$2:$BD$55,25,FALSE)),C621=2016,_xlfn.IFS(D621=1,VLOOKUP(H621,[1]Film_Workers!$B$2:$BD$55,26,FALSE),D621=2,VLOOKUP(H621,[1]Film_Workers!$B$2:$BD$55,27,FALSE),D621=3,VLOOKUP(H621,[1]Film_Workers!$B$2:$BD$55,28,FALSE),D621=4,VLOOKUP(H621,[1]Film_Workers!$B$2:$BD$55,29,FALSE),D621=5,VLOOKUP(H621,[1]Film_Workers!$B$2:$BD$55,30,FALSE),D621=6,VLOOKUP(H621,[1]Film_Workers!$B$2:$BD$55,31,FALSE),D621=7,VLOOKUP(H621,[1]Film_Workers!$B$2:$BD$55,32,FALSE),D621=8,VLOOKUP(H621,[1]Film_Workers!$B$2:$BD$55,33,FALSE),D621=9,VLOOKUP(H621,[1]Film_Workers!$B$2:$BD$55,34,FALSE),D621=10,VLOOKUP(H621,[1]Film_Workers!$B$2:$BD$55,35,FALSE),D621=11,VLOOKUP(H621,[1]Film_Workers!$B$2:$BD$55,36,FALSE),D621=12,VLOOKUP(H621,[1]Film_Workers!$B$2:$BD$55,37,FALSE)),C621=2017,_xlfn.IFS(D621=1,VLOOKUP(H621,[1]Film_Workers!$B$2:$BD$55,38,FALSE),D621=2,VLOOKUP(H621,[1]Film_Workers!$B$2:$BD$55,39,FALSE),D621=3,VLOOKUP(H621,[1]Film_Workers!$B$2:$BD$55,40,FALSE),D621=4,VLOOKUP(H621,[1]Film_Workers!$B$2:$BD$55,41,FALSE),D621=5,VLOOKUP(H621,[1]Film_Workers!$B$2:$BD$55,42,FALSE),D621=6,VLOOKUP(H621,[1]Film_Workers!$B$2:$BD$55,43,FALSE),D621=7,VLOOKUP(H621,[1]Film_Workers!$B$2:$BD$55,43,FALSE),D621=8,VLOOKUP(H621,[1]Film_Workers!$B$2:$BD$55,44,FALSE),D621=9,VLOOKUP(H621,[1]Film_Workers!$B$2:$BD$55,45,FALSE),D621=10,VLOOKUP(H621,[1]Film_Workers!$B$2:$BD$55,46,FALSE),D621=11,VLOOKUP(H621,[1]Film_Workers!$B$2:$BD$55,47,FALSE),D621=12,VLOOKUP(H621,[1]Film_Workers!$B$2:$BD$55,48)),C621=2018,_xlfn.IFS(D621=1,VLOOKUP(H621,[1]Film_Workers!$B$2:$BD$55,49,FALSE),D621=2,VLOOKUP(H621,[1]Film_Workers!$B$2:$BD$55,50,FALSE),D621=3,VLOOKUP(H621,[1]Film_Workers!$B$2:$BD$55,51,FALSE),D621=4,VLOOKUP(H621,[1]Film_Workers!$B$2:$BD$55,52,FALSE),D621=5,VLOOKUP(H621,[1]Film_Workers!$B$2:$BD$55,53,FALSE),D621=6,VLOOKUP(H621,[1]Film_Workers!$B$2:$BD$55,54)))</f>
        <v>16407</v>
      </c>
      <c r="W621">
        <f>_xlfn.IFS(C621=2014,_xlfn.IFS(D621=1,VLOOKUP(H621,[1]Priv_Workers!$B$2:$BD$55,2,FALSE),D621=2,VLOOKUP(H621,[1]Priv_Workers!$B$2:$BD$55,3,FALSE),D621=3,VLOOKUP(H621,[1]Priv_Workers!$B$2:$BD$55,4,FALSE),D621=4,VLOOKUP(H621,[1]Priv_Workers!$B$2:$BD$55,5,FALSE),D621=5,VLOOKUP(H621,[1]Priv_Workers!$B$2:$BD$55,6,FALSE),D621=6,VLOOKUP(H621,[1]Priv_Workers!$B$2:$BD$55,7,FALSE),D621=7,VLOOKUP(H621,[1]Priv_Workers!$B$2:$BD$55,8,FALSE),D621=8,VLOOKUP(H621,[1]Priv_Workers!$B$2:$BD$55,9,FALSE),D621=9,VLOOKUP(H621,[1]Priv_Workers!$B$2:$BD$55,10,FALSE),D621=10,VLOOKUP(H621,[1]Priv_Workers!$B$2:$BD$55,11,FALSE),D621=11,VLOOKUP(H621,[1]Priv_Workers!$B$2:$BD$55,12,FALSE),D621=12,VLOOKUP(H621,[1]Priv_Workers!$B$2:$BD$55,13,FALSE)),C621=2015,_xlfn.IFS(D621=1,VLOOKUP(H621,[1]Priv_Workers!$B$2:$BD$55,14,FALSE),D621=2,VLOOKUP(H621,[1]Priv_Workers!$B$2:$BD$55,15,FALSE),D621=3,VLOOKUP(H621,[1]Priv_Workers!$B$2:$BD$55,16,FALSE),D621=4,VLOOKUP(H621,[1]Priv_Workers!$B$2:$BD$55,17,FALSE),D621=5,VLOOKUP(H621,[1]Priv_Workers!$B$2:$BD$55,18,FALSE),D621=6,VLOOKUP(H621,[1]Priv_Workers!$B$2:$BD$55,19,FALSE),D621=7,VLOOKUP(H621,[1]Priv_Workers!$B$2:$BD$55,20,FALSE),D621=8,VLOOKUP(H621,[1]Priv_Workers!$B$2:$BD$55,21,FALSE),D621=9,VLOOKUP(H621,[1]Priv_Workers!$B$2:$BD$55,22,FALSE),D621=10,VLOOKUP(H621,[1]Priv_Workers!$B$2:$BD$55,23,FALSE),D621=11,VLOOKUP(H621,[1]Priv_Workers!$B$2:$BD$55,24,FALSE),D621=12,VLOOKUP(H621,[1]Priv_Workers!$B$2:$BD$55,25,FALSE)),C621=2016,_xlfn.IFS(D621=1,VLOOKUP(H621,[1]Priv_Workers!$B$2:$BD$55,26,FALSE),D621=2,VLOOKUP(H621,[1]Priv_Workers!$B$2:$BD$55,27,FALSE),D621=3,VLOOKUP(H621,[1]Priv_Workers!$B$2:$BD$55,28,FALSE),D621=4,VLOOKUP(H621,[1]Priv_Workers!$B$2:$BD$55,29,FALSE),D621=5,VLOOKUP(H621,[1]Priv_Workers!$B$2:$BD$55,30,FALSE),D621=6,VLOOKUP(H621,[1]Priv_Workers!$B$2:$BD$55,31,FALSE),D621=7,VLOOKUP(H621,[1]Priv_Workers!$B$2:$BD$55,32,FALSE),D621=8,VLOOKUP(H621,[1]Priv_Workers!$B$2:$BD$55,33,FALSE),D621=9,VLOOKUP(H621,[1]Priv_Workers!$B$2:$BD$55,34,FALSE),D621=10,VLOOKUP(H621,[1]Priv_Workers!$B$2:$BD$55,35,FALSE),D621=11,VLOOKUP(H621,[1]Priv_Workers!$B$2:$BD$55,36,FALSE),D621=12,VLOOKUP(H621,[1]Priv_Workers!$B$2:$BD$55,37,FALSE)),C621=2017,_xlfn.IFS(D621=1,VLOOKUP(H621,[1]Priv_Workers!$B$2:$BD$55,38,FALSE),D621=2,VLOOKUP(H621,[1]Priv_Workers!$B$2:$BD$55,39,FALSE),D621=3,VLOOKUP(H621,[1]Priv_Workers!$B$2:$BD$55,40,FALSE),D621=4,VLOOKUP(H621,[1]Priv_Workers!$B$2:$BD$55,41,FALSE),D621=5,VLOOKUP(H621,[1]Priv_Workers!$B$2:$BD$55,42,FALSE),D621=6,VLOOKUP(H621,[1]Priv_Workers!$B$2:$BD$55,43,FALSE),D621=7,VLOOKUP(H621,[1]Priv_Workers!$B$2:$BD$55,43,FALSE),D621=8,VLOOKUP(H621,[1]Priv_Workers!$B$2:$BD$55,44,FALSE),D621=9,VLOOKUP(H621,[1]Priv_Workers!$B$2:$BD$55,45,FALSE),D621=10,VLOOKUP(H621,[1]Priv_Workers!$B$2:$BD$55,46,FALSE),D621=11,VLOOKUP(H621,[1]Priv_Workers!$B$2:$BD$55,47,FALSE),D621=12,VLOOKUP(H621,[1]Priv_Workers!$B$2:$BD$55,48)),C621=2018,_xlfn.IFS(D621=1,VLOOKUP(H621,[1]Priv_Workers!$B$2:$BD$55,49,FALSE),D621=2,VLOOKUP(H621,[1]Priv_Workers!$B$2:$BD$55,50,FALSE),D621=3,VLOOKUP(H621,[1]Priv_Workers!$B$2:$BD$55,51,FALSE),D621=4,VLOOKUP(H621,[1]Priv_Workers!$B$2:$BD$55,52,FALSE),D621=5,VLOOKUP(H621,[1]Priv_Workers!$B$2:$BD$55,53,FALSE),D621=6,VLOOKUP(H621,[1]Priv_Workers!$B$2:$BD$55,54)))</f>
        <v>3718547</v>
      </c>
      <c r="X621" s="3">
        <f t="shared" si="75"/>
        <v>4.4122072411616692E-3</v>
      </c>
      <c r="Y621" s="2">
        <f>_xlfn.IFS(C621=2014, _xlfn.IFS(E621=1, VLOOKUP(H621, [1]Wage_Info!$B$2:$AH$55, 2, FALSE), E621=2, VLOOKUP(H621, [1]Wage_Info!$B$2:$AH$55, 3, FALSE), E621=3, VLOOKUP(H621, [1]Wage_Info!$B$2:$AH$55, 4, FALSE), E621=4, VLOOKUP(H621, [1]Wage_Info!$B$2:$AH$55, 5, FALSE)), C621=2015, _xlfn.IFS(E621=1, VLOOKUP(H621, [1]Wage_Info!$B$2:$AH$55, 6, FALSE), E621=2, VLOOKUP(H621, [1]Wage_Info!$B$2:$AH$55, 7, FALSE), E621=3, VLOOKUP(H621, [1]Wage_Info!$B$2:$AH$55, 8, FALSE), E621=4, VLOOKUP(H621, [1]Wage_Info!$B$2:$AH$55, 9, FALSE)), C621=2016, _xlfn.IFS(E621=1, VLOOKUP(H621, [1]Wage_Info!$B$2:$AH$55, 10, FALSE), E621=2, VLOOKUP(H621, [1]Wage_Info!$B$2:$AH$55, 11, FALSE), E621=3, VLOOKUP(H621, [1]Wage_Info!$B$2:$AH$55, 12, FALSE), E621=4, VLOOKUP(H621, [1]Wage_Info!$B$2:$AH$55, 13, FALSE)), C621=2017, _xlfn.IFS(E621=1, VLOOKUP(H621, [1]Wage_Info!$B$2:$AH$55, 14, FALSE), E621=2, VLOOKUP(H621, [1]Wage_Info!$B$2:$AH$55, 15, FALSE), E621=3, VLOOKUP(H621, [1]Wage_Info!$B$2:$AH$55, 16, FALSE), E621=4, VLOOKUP(H621, [1]Wage_Info!$B$2:$AH$55, 17, FALSE)), C621 = 2018, _xlfn.IFS(E621=1, VLOOKUP(H621, [1]Wage_Info!$B$2:$AH$55, 18, FALSE), E621=3, VLOOKUP(H621, [1]Wage_Info!$B$2:$AH$55, 19, FALSE)))</f>
        <v>247741313</v>
      </c>
      <c r="Z621" s="2">
        <f>_xlfn.IFS(C621=2014, _xlfn.IFS(E621=1, VLOOKUP(H621, [1]Wage_Info!$B$2:$AL$55, 20, FALSE), E621=2, VLOOKUP(H621, [1]Wage_Info!$B$2:$AL$55, 21, FALSE), E621=3, VLOOKUP(H621, [1]Wage_Info!$B$2:$AL$55, 22, FALSE), E621=4, VLOOKUP(H621, [1]Wage_Info!$B$2:$AL$55, 23, FALSE)), C621=2015, _xlfn.IFS(E621=1, VLOOKUP(H621, [1]Wage_Info!$B$2:$AL$55, 24, FALSE), E621=2, VLOOKUP(H621, [1]Wage_Info!$B$2:$AL$55, 25, FALSE), E621=3, VLOOKUP(H621, [1]Wage_Info!$B$2:$AL$55, 26, FALSE), E621=4, VLOOKUP(H621, [1]Wage_Info!$B$2:$AL$55, 27, FALSE)), C621=2016, _xlfn.IFS(E621=1, VLOOKUP(H621, [1]Wage_Info!$B$2:$AL$55, 28, FALSE), E621=2, VLOOKUP(H621, [1]Wage_Info!$B$2:$AL$55, 29, FALSE), E621=3, VLOOKUP(H621, [1]Wage_Info!$B$2:$AL$55, 30, FALSE), E621=4, VLOOKUP(H621, [1]Wage_Info!$B$2:$AL$55, 31, FALSE)), C621=2017, _xlfn.IFS(E621=1, VLOOKUP(H621, [1]Wage_Info!$B$2:$AL$55, 32, FALSE), E621=2, VLOOKUP(H621, [1]Wage_Info!$B$2:$AL$55, 33, FALSE), E621=3, VLOOKUP(H621, [1]Wage_Info!$B$2:$AL$55, 34, FALSE), E621=4, VLOOKUP(H621, [1]Wage_Info!$B$2:$AL$55, 35, FALSE)), C621 = 2018, _xlfn.IFS(E621=1, VLOOKUP(H621, [1]Wage_Info!$B$2:$AL$55, 36, FALSE), E621=2, VLOOKUP(H621, [1]Wage_Info!$B$2:$AL$55, 37, FALSE)))</f>
        <v>46423700500</v>
      </c>
      <c r="AA621" s="4">
        <f t="shared" si="76"/>
        <v>5.3365266088600581E-3</v>
      </c>
      <c r="AB621">
        <f>[1]Key!C620</f>
        <v>1</v>
      </c>
      <c r="AC621">
        <f t="shared" si="77"/>
        <v>0</v>
      </c>
      <c r="AD621">
        <f t="shared" si="78"/>
        <v>0</v>
      </c>
      <c r="AE621">
        <f t="shared" si="79"/>
        <v>0</v>
      </c>
      <c r="AF621">
        <f>[1]Key!D621</f>
        <v>0</v>
      </c>
    </row>
    <row r="622" spans="1:32" x14ac:dyDescent="0.3">
      <c r="A622">
        <v>621</v>
      </c>
      <c r="B622">
        <v>165</v>
      </c>
      <c r="E622" t="e">
        <f t="shared" si="72"/>
        <v>#N/A</v>
      </c>
      <c r="F622">
        <v>2018</v>
      </c>
      <c r="H622" s="1" t="e">
        <f>VALUE(IF(G622="foreign",53,SUBSTITUTE(G622,G622,VLOOKUP(G622,[1]Key!$G$2:$H$55,2,))))</f>
        <v>#N/A</v>
      </c>
      <c r="I622" t="s">
        <v>32</v>
      </c>
      <c r="J622">
        <f>VALUE(_xlfn.IFS(I622="foreign",53,I622="fictional",54, I622="unspecified", 55, NOT(OR(I622="foreign",I622="fictional")),SUBSTITUTE(I622,I622,VLOOKUP(I622,[1]Key!$G$2:$H$55,2,))))</f>
        <v>53</v>
      </c>
      <c r="K622" t="e">
        <f t="shared" si="73"/>
        <v>#N/A</v>
      </c>
      <c r="L622" t="e">
        <f>VLOOKUP(H622, [1]Key!$H$2:$K$54, 2)</f>
        <v>#N/A</v>
      </c>
      <c r="M622">
        <f>VLOOKUP(J622, [1]Key!$H$2:$K$54, 2)</f>
        <v>0</v>
      </c>
      <c r="N622">
        <f>VLOOKUP("*"&amp;G622&amp;"*",[1]Key!$N$2:$O$6,2,FALSE)</f>
        <v>1</v>
      </c>
      <c r="O622">
        <f>VLOOKUP("*"&amp;G622&amp;"*",[1]Key!$R$2:$S$11,2,FALSE)</f>
        <v>1</v>
      </c>
      <c r="P622">
        <v>651</v>
      </c>
      <c r="Q622" s="2"/>
      <c r="R622" t="s">
        <v>163</v>
      </c>
      <c r="S622">
        <f>VLOOKUP(R622, [1]Key!$U$2:$V$41, 2, FALSE)</f>
        <v>40</v>
      </c>
      <c r="T622">
        <f t="shared" si="74"/>
        <v>1</v>
      </c>
      <c r="U622" t="e">
        <f>_xlfn.IFS(C622=2018, VLOOKUP(H622, '[1]State Pop'!$B$2:$G$55,6),C622=2017, VLOOKUP(H622, '[1]State Pop'!$B$2:$F$55,5),C622=2016, VLOOKUP(H622, '[1]State Pop'!$B$2:$F$55,4), C622=2015, VLOOKUP(H622, '[1]State Pop'!$B$2:$F$55,3), C622=2014, VLOOKUP(H622, '[1]State Pop'!$B$2:$F$55,2))</f>
        <v>#N/A</v>
      </c>
      <c r="V622" t="e">
        <f>_xlfn.IFS(C622=2014,_xlfn.IFS(D622=1,VLOOKUP(H622,[1]Film_Workers!$B$2:$BD$55,2,FALSE),D622=2,VLOOKUP(H622,[1]Film_Workers!$B$2:$BD$55,3,FALSE),D622=3,VLOOKUP(H622,[1]Film_Workers!$B$2:$BD$55,4,FALSE),D622=4,VLOOKUP(H622,[1]Film_Workers!$B$2:$BD$55,5,FALSE),D622=5,VLOOKUP(H622,[1]Film_Workers!$B$2:$BD$55,6,FALSE),D622=6,VLOOKUP(H622,[1]Film_Workers!$B$2:$BD$55,7,FALSE),D622=7,VLOOKUP(H622,[1]Film_Workers!$B$2:$BD$55,8,FALSE),D622=8,VLOOKUP(H622,[1]Film_Workers!$B$2:$BD$55,9,FALSE),D622=9,VLOOKUP(H622,[1]Film_Workers!$B$2:$BD$55,10,FALSE),D622=10,VLOOKUP(H622,[1]Film_Workers!$B$2:$BD$55,11,FALSE),D622=11,VLOOKUP(H622,[1]Film_Workers!$B$2:$BD$55,12,FALSE),D622=12,VLOOKUP(H622,[1]Film_Workers!$B$2:$BD$55,13,FALSE)),C622=2015,_xlfn.IFS(D622=1,VLOOKUP(H622,[1]Film_Workers!$B$2:$BD$55,14,FALSE),D622=2,VLOOKUP(H622,[1]Film_Workers!$B$2:$BD$55,15,FALSE),D622=3,VLOOKUP(H622,[1]Film_Workers!$B$2:$BD$55,16,FALSE),D622=4,VLOOKUP(H622,[1]Film_Workers!$B$2:$BD$55,17,FALSE),D622=5,VLOOKUP(H622,[1]Film_Workers!$B$2:$BD$55,18,FALSE),D622=6,VLOOKUP(H622,[1]Film_Workers!$B$2:$BD$55,19,FALSE),D622=7,VLOOKUP(H622,[1]Film_Workers!$B$2:$BD$55,20,FALSE),D622=8,VLOOKUP(H622,[1]Film_Workers!$B$2:$BD$55,21,FALSE),D622=9,VLOOKUP(H622,[1]Film_Workers!$B$2:$BD$55,22,FALSE),D622=10,VLOOKUP(H622,[1]Film_Workers!$B$2:$BD$55,23,FALSE),D622=11,VLOOKUP(H622,[1]Film_Workers!$B$2:$BD$55,24,FALSE),D622=12,VLOOKUP(H622,[1]Film_Workers!$B$2:$BD$55,25,FALSE)),C622=2016,_xlfn.IFS(D622=1,VLOOKUP(H622,[1]Film_Workers!$B$2:$BD$55,26,FALSE),D622=2,VLOOKUP(H622,[1]Film_Workers!$B$2:$BD$55,27,FALSE),D622=3,VLOOKUP(H622,[1]Film_Workers!$B$2:$BD$55,28,FALSE),D622=4,VLOOKUP(H622,[1]Film_Workers!$B$2:$BD$55,29,FALSE),D622=5,VLOOKUP(H622,[1]Film_Workers!$B$2:$BD$55,30,FALSE),D622=6,VLOOKUP(H622,[1]Film_Workers!$B$2:$BD$55,31,FALSE),D622=7,VLOOKUP(H622,[1]Film_Workers!$B$2:$BD$55,32,FALSE),D622=8,VLOOKUP(H622,[1]Film_Workers!$B$2:$BD$55,33,FALSE),D622=9,VLOOKUP(H622,[1]Film_Workers!$B$2:$BD$55,34,FALSE),D622=10,VLOOKUP(H622,[1]Film_Workers!$B$2:$BD$55,35,FALSE),D622=11,VLOOKUP(H622,[1]Film_Workers!$B$2:$BD$55,36,FALSE),D622=12,VLOOKUP(H622,[1]Film_Workers!$B$2:$BD$55,37,FALSE)),C622=2017,_xlfn.IFS(D622=1,VLOOKUP(H622,[1]Film_Workers!$B$2:$BD$55,38,FALSE),D622=2,VLOOKUP(H622,[1]Film_Workers!$B$2:$BD$55,39,FALSE),D622=3,VLOOKUP(H622,[1]Film_Workers!$B$2:$BD$55,40,FALSE),D622=4,VLOOKUP(H622,[1]Film_Workers!$B$2:$BD$55,41,FALSE),D622=5,VLOOKUP(H622,[1]Film_Workers!$B$2:$BD$55,42,FALSE),D622=6,VLOOKUP(H622,[1]Film_Workers!$B$2:$BD$55,43,FALSE),D622=7,VLOOKUP(H622,[1]Film_Workers!$B$2:$BD$55,43,FALSE),D622=8,VLOOKUP(H622,[1]Film_Workers!$B$2:$BD$55,44,FALSE),D622=9,VLOOKUP(H622,[1]Film_Workers!$B$2:$BD$55,45,FALSE),D622=10,VLOOKUP(H622,[1]Film_Workers!$B$2:$BD$55,46,FALSE),D622=11,VLOOKUP(H622,[1]Film_Workers!$B$2:$BD$55,47,FALSE),D622=12,VLOOKUP(H622,[1]Film_Workers!$B$2:$BD$55,48)),C622=2018,_xlfn.IFS(D622=1,VLOOKUP(H622,[1]Film_Workers!$B$2:$BD$55,49,FALSE),D622=2,VLOOKUP(H622,[1]Film_Workers!$B$2:$BD$55,50,FALSE),D622=3,VLOOKUP(H622,[1]Film_Workers!$B$2:$BD$55,51,FALSE),D622=4,VLOOKUP(H622,[1]Film_Workers!$B$2:$BD$55,52,FALSE),D622=5,VLOOKUP(H622,[1]Film_Workers!$B$2:$BD$55,53,FALSE),D622=6,VLOOKUP(H622,[1]Film_Workers!$B$2:$BD$55,54)))</f>
        <v>#N/A</v>
      </c>
      <c r="W622" t="e">
        <f>_xlfn.IFS(C622=2014,_xlfn.IFS(D622=1,VLOOKUP(H622,[1]Priv_Workers!$B$2:$BD$55,2,FALSE),D622=2,VLOOKUP(H622,[1]Priv_Workers!$B$2:$BD$55,3,FALSE),D622=3,VLOOKUP(H622,[1]Priv_Workers!$B$2:$BD$55,4,FALSE),D622=4,VLOOKUP(H622,[1]Priv_Workers!$B$2:$BD$55,5,FALSE),D622=5,VLOOKUP(H622,[1]Priv_Workers!$B$2:$BD$55,6,FALSE),D622=6,VLOOKUP(H622,[1]Priv_Workers!$B$2:$BD$55,7,FALSE),D622=7,VLOOKUP(H622,[1]Priv_Workers!$B$2:$BD$55,8,FALSE),D622=8,VLOOKUP(H622,[1]Priv_Workers!$B$2:$BD$55,9,FALSE),D622=9,VLOOKUP(H622,[1]Priv_Workers!$B$2:$BD$55,10,FALSE),D622=10,VLOOKUP(H622,[1]Priv_Workers!$B$2:$BD$55,11,FALSE),D622=11,VLOOKUP(H622,[1]Priv_Workers!$B$2:$BD$55,12,FALSE),D622=12,VLOOKUP(H622,[1]Priv_Workers!$B$2:$BD$55,13,FALSE)),C622=2015,_xlfn.IFS(D622=1,VLOOKUP(H622,[1]Priv_Workers!$B$2:$BD$55,14,FALSE),D622=2,VLOOKUP(H622,[1]Priv_Workers!$B$2:$BD$55,15,FALSE),D622=3,VLOOKUP(H622,[1]Priv_Workers!$B$2:$BD$55,16,FALSE),D622=4,VLOOKUP(H622,[1]Priv_Workers!$B$2:$BD$55,17,FALSE),D622=5,VLOOKUP(H622,[1]Priv_Workers!$B$2:$BD$55,18,FALSE),D622=6,VLOOKUP(H622,[1]Priv_Workers!$B$2:$BD$55,19,FALSE),D622=7,VLOOKUP(H622,[1]Priv_Workers!$B$2:$BD$55,20,FALSE),D622=8,VLOOKUP(H622,[1]Priv_Workers!$B$2:$BD$55,21,FALSE),D622=9,VLOOKUP(H622,[1]Priv_Workers!$B$2:$BD$55,22,FALSE),D622=10,VLOOKUP(H622,[1]Priv_Workers!$B$2:$BD$55,23,FALSE),D622=11,VLOOKUP(H622,[1]Priv_Workers!$B$2:$BD$55,24,FALSE),D622=12,VLOOKUP(H622,[1]Priv_Workers!$B$2:$BD$55,25,FALSE)),C622=2016,_xlfn.IFS(D622=1,VLOOKUP(H622,[1]Priv_Workers!$B$2:$BD$55,26,FALSE),D622=2,VLOOKUP(H622,[1]Priv_Workers!$B$2:$BD$55,27,FALSE),D622=3,VLOOKUP(H622,[1]Priv_Workers!$B$2:$BD$55,28,FALSE),D622=4,VLOOKUP(H622,[1]Priv_Workers!$B$2:$BD$55,29,FALSE),D622=5,VLOOKUP(H622,[1]Priv_Workers!$B$2:$BD$55,30,FALSE),D622=6,VLOOKUP(H622,[1]Priv_Workers!$B$2:$BD$55,31,FALSE),D622=7,VLOOKUP(H622,[1]Priv_Workers!$B$2:$BD$55,32,FALSE),D622=8,VLOOKUP(H622,[1]Priv_Workers!$B$2:$BD$55,33,FALSE),D622=9,VLOOKUP(H622,[1]Priv_Workers!$B$2:$BD$55,34,FALSE),D622=10,VLOOKUP(H622,[1]Priv_Workers!$B$2:$BD$55,35,FALSE),D622=11,VLOOKUP(H622,[1]Priv_Workers!$B$2:$BD$55,36,FALSE),D622=12,VLOOKUP(H622,[1]Priv_Workers!$B$2:$BD$55,37,FALSE)),C622=2017,_xlfn.IFS(D622=1,VLOOKUP(H622,[1]Priv_Workers!$B$2:$BD$55,38,FALSE),D622=2,VLOOKUP(H622,[1]Priv_Workers!$B$2:$BD$55,39,FALSE),D622=3,VLOOKUP(H622,[1]Priv_Workers!$B$2:$BD$55,40,FALSE),D622=4,VLOOKUP(H622,[1]Priv_Workers!$B$2:$BD$55,41,FALSE),D622=5,VLOOKUP(H622,[1]Priv_Workers!$B$2:$BD$55,42,FALSE),D622=6,VLOOKUP(H622,[1]Priv_Workers!$B$2:$BD$55,43,FALSE),D622=7,VLOOKUP(H622,[1]Priv_Workers!$B$2:$BD$55,43,FALSE),D622=8,VLOOKUP(H622,[1]Priv_Workers!$B$2:$BD$55,44,FALSE),D622=9,VLOOKUP(H622,[1]Priv_Workers!$B$2:$BD$55,45,FALSE),D622=10,VLOOKUP(H622,[1]Priv_Workers!$B$2:$BD$55,46,FALSE),D622=11,VLOOKUP(H622,[1]Priv_Workers!$B$2:$BD$55,47,FALSE),D622=12,VLOOKUP(H622,[1]Priv_Workers!$B$2:$BD$55,48)),C622=2018,_xlfn.IFS(D622=1,VLOOKUP(H622,[1]Priv_Workers!$B$2:$BD$55,49,FALSE),D622=2,VLOOKUP(H622,[1]Priv_Workers!$B$2:$BD$55,50,FALSE),D622=3,VLOOKUP(H622,[1]Priv_Workers!$B$2:$BD$55,51,FALSE),D622=4,VLOOKUP(H622,[1]Priv_Workers!$B$2:$BD$55,52,FALSE),D622=5,VLOOKUP(H622,[1]Priv_Workers!$B$2:$BD$55,53,FALSE),D622=6,VLOOKUP(H622,[1]Priv_Workers!$B$2:$BD$55,54)))</f>
        <v>#N/A</v>
      </c>
      <c r="X622" s="3" t="e">
        <f t="shared" si="75"/>
        <v>#N/A</v>
      </c>
      <c r="Y622" s="2" t="e">
        <f>_xlfn.IFS(C622=2014, _xlfn.IFS(E622=1, VLOOKUP(H622, [1]Wage_Info!$B$2:$AH$55, 2, FALSE), E622=2, VLOOKUP(H622, [1]Wage_Info!$B$2:$AH$55, 3, FALSE), E622=3, VLOOKUP(H622, [1]Wage_Info!$B$2:$AH$55, 4, FALSE), E622=4, VLOOKUP(H622, [1]Wage_Info!$B$2:$AH$55, 5, FALSE)), C622=2015, _xlfn.IFS(E622=1, VLOOKUP(H622, [1]Wage_Info!$B$2:$AH$55, 6, FALSE), E622=2, VLOOKUP(H622, [1]Wage_Info!$B$2:$AH$55, 7, FALSE), E622=3, VLOOKUP(H622, [1]Wage_Info!$B$2:$AH$55, 8, FALSE), E622=4, VLOOKUP(H622, [1]Wage_Info!$B$2:$AH$55, 9, FALSE)), C622=2016, _xlfn.IFS(E622=1, VLOOKUP(H622, [1]Wage_Info!$B$2:$AH$55, 10, FALSE), E622=2, VLOOKUP(H622, [1]Wage_Info!$B$2:$AH$55, 11, FALSE), E622=3, VLOOKUP(H622, [1]Wage_Info!$B$2:$AH$55, 12, FALSE), E622=4, VLOOKUP(H622, [1]Wage_Info!$B$2:$AH$55, 13, FALSE)), C622=2017, _xlfn.IFS(E622=1, VLOOKUP(H622, [1]Wage_Info!$B$2:$AH$55, 14, FALSE), E622=2, VLOOKUP(H622, [1]Wage_Info!$B$2:$AH$55, 15, FALSE), E622=3, VLOOKUP(H622, [1]Wage_Info!$B$2:$AH$55, 16, FALSE), E622=4, VLOOKUP(H622, [1]Wage_Info!$B$2:$AH$55, 17, FALSE)), C622 = 2018, _xlfn.IFS(E622=1, VLOOKUP(H622, [1]Wage_Info!$B$2:$AH$55, 18, FALSE), E622=3, VLOOKUP(H622, [1]Wage_Info!$B$2:$AH$55, 19, FALSE)))</f>
        <v>#N/A</v>
      </c>
      <c r="Z622" s="2" t="e">
        <f>_xlfn.IFS(C622=2014, _xlfn.IFS(E622=1, VLOOKUP(H622, [1]Wage_Info!$B$2:$AL$55, 20, FALSE), E622=2, VLOOKUP(H622, [1]Wage_Info!$B$2:$AL$55, 21, FALSE), E622=3, VLOOKUP(H622, [1]Wage_Info!$B$2:$AL$55, 22, FALSE), E622=4, VLOOKUP(H622, [1]Wage_Info!$B$2:$AL$55, 23, FALSE)), C622=2015, _xlfn.IFS(E622=1, VLOOKUP(H622, [1]Wage_Info!$B$2:$AL$55, 24, FALSE), E622=2, VLOOKUP(H622, [1]Wage_Info!$B$2:$AL$55, 25, FALSE), E622=3, VLOOKUP(H622, [1]Wage_Info!$B$2:$AL$55, 26, FALSE), E622=4, VLOOKUP(H622, [1]Wage_Info!$B$2:$AL$55, 27, FALSE)), C622=2016, _xlfn.IFS(E622=1, VLOOKUP(H622, [1]Wage_Info!$B$2:$AL$55, 28, FALSE), E622=2, VLOOKUP(H622, [1]Wage_Info!$B$2:$AL$55, 29, FALSE), E622=3, VLOOKUP(H622, [1]Wage_Info!$B$2:$AL$55, 30, FALSE), E622=4, VLOOKUP(H622, [1]Wage_Info!$B$2:$AL$55, 31, FALSE)), C622=2017, _xlfn.IFS(E622=1, VLOOKUP(H622, [1]Wage_Info!$B$2:$AL$55, 32, FALSE), E622=2, VLOOKUP(H622, [1]Wage_Info!$B$2:$AL$55, 33, FALSE), E622=3, VLOOKUP(H622, [1]Wage_Info!$B$2:$AL$55, 34, FALSE), E622=4, VLOOKUP(H622, [1]Wage_Info!$B$2:$AL$55, 35, FALSE)), C622 = 2018, _xlfn.IFS(E622=1, VLOOKUP(H622, [1]Wage_Info!$B$2:$AL$55, 36, FALSE), E622=2, VLOOKUP(H622, [1]Wage_Info!$B$2:$AL$55, 37, FALSE)))</f>
        <v>#N/A</v>
      </c>
      <c r="AA622" s="4" t="e">
        <f t="shared" si="76"/>
        <v>#N/A</v>
      </c>
      <c r="AB622">
        <f>[1]Key!C621</f>
        <v>1</v>
      </c>
      <c r="AC622">
        <f t="shared" si="77"/>
        <v>0</v>
      </c>
      <c r="AD622">
        <f t="shared" si="78"/>
        <v>0</v>
      </c>
      <c r="AE622">
        <f t="shared" si="79"/>
        <v>0</v>
      </c>
      <c r="AF622">
        <f>[1]Key!D622</f>
        <v>0</v>
      </c>
    </row>
    <row r="623" spans="1:32" x14ac:dyDescent="0.3">
      <c r="A623">
        <v>622</v>
      </c>
      <c r="B623">
        <v>166</v>
      </c>
      <c r="C623">
        <v>2017</v>
      </c>
      <c r="D623">
        <v>6</v>
      </c>
      <c r="E623">
        <f t="shared" si="72"/>
        <v>2</v>
      </c>
      <c r="F623">
        <v>2018</v>
      </c>
      <c r="G623" t="s">
        <v>116</v>
      </c>
      <c r="H623" s="1">
        <f>VALUE(IF(G623="foreign",53,SUBSTITUTE(G623,G623,VLOOKUP(G623,[1]Key!$G$2:$H$55,2,))))</f>
        <v>45</v>
      </c>
      <c r="I623" t="s">
        <v>47</v>
      </c>
      <c r="J623">
        <f>VALUE(_xlfn.IFS(I623="foreign",53,I623="fictional",54, I623="unspecified", 55, NOT(OR(I623="foreign",I623="fictional")),SUBSTITUTE(I623,I623,VLOOKUP(I623,[1]Key!$G$2:$H$55,2,))))</f>
        <v>55</v>
      </c>
      <c r="K623">
        <f t="shared" si="73"/>
        <v>0</v>
      </c>
      <c r="L623">
        <f>VLOOKUP(H623, [1]Key!$H$2:$K$54, 2)</f>
        <v>2</v>
      </c>
      <c r="M623">
        <f>VLOOKUP(J623, [1]Key!$H$2:$K$54, 2)</f>
        <v>0</v>
      </c>
      <c r="N623">
        <f>VLOOKUP("*"&amp;G623&amp;"*",[1]Key!$N$2:$O$6,2,FALSE)</f>
        <v>4</v>
      </c>
      <c r="O623">
        <f>VLOOKUP("*"&amp;G623&amp;"*",[1]Key!$R$2:$S$11,2,FALSE)</f>
        <v>4</v>
      </c>
      <c r="P623">
        <v>643</v>
      </c>
      <c r="Q623" s="2"/>
      <c r="R623" t="s">
        <v>81</v>
      </c>
      <c r="S623">
        <f>VLOOKUP(R623, [1]Key!$U$2:$V$37, 2, FALSE)</f>
        <v>12</v>
      </c>
      <c r="T623">
        <f t="shared" si="74"/>
        <v>1</v>
      </c>
      <c r="U623">
        <f>_xlfn.IFS(C623=2018, VLOOKUP(H623, '[1]State Pop'!$B$2:$G$55,6),C623=2017, VLOOKUP(H623, '[1]State Pop'!$B$2:$F$55,5),C623=2016, VLOOKUP(H623, '[1]State Pop'!$B$2:$F$55,4), C623=2015, VLOOKUP(H623, '[1]State Pop'!$B$2:$F$55,3), C623=2014, VLOOKUP(H623, '[1]State Pop'!$B$2:$F$55,2))</f>
        <v>3101833</v>
      </c>
      <c r="V623">
        <f>_xlfn.IFS(C623=2014,_xlfn.IFS(D623=1,VLOOKUP(H623,[1]Film_Workers!$B$2:$BD$55,2,FALSE),D623=2,VLOOKUP(H623,[1]Film_Workers!$B$2:$BD$55,3,FALSE),D623=3,VLOOKUP(H623,[1]Film_Workers!$B$2:$BD$55,4,FALSE),D623=4,VLOOKUP(H623,[1]Film_Workers!$B$2:$BD$55,5,FALSE),D623=5,VLOOKUP(H623,[1]Film_Workers!$B$2:$BD$55,6,FALSE),D623=6,VLOOKUP(H623,[1]Film_Workers!$B$2:$BD$55,7,FALSE),D623=7,VLOOKUP(H623,[1]Film_Workers!$B$2:$BD$55,8,FALSE),D623=8,VLOOKUP(H623,[1]Film_Workers!$B$2:$BD$55,9,FALSE),D623=9,VLOOKUP(H623,[1]Film_Workers!$B$2:$BD$55,10,FALSE),D623=10,VLOOKUP(H623,[1]Film_Workers!$B$2:$BD$55,11,FALSE),D623=11,VLOOKUP(H623,[1]Film_Workers!$B$2:$BD$55,12,FALSE),D623=12,VLOOKUP(H623,[1]Film_Workers!$B$2:$BD$55,13,FALSE)),C623=2015,_xlfn.IFS(D623=1,VLOOKUP(H623,[1]Film_Workers!$B$2:$BD$55,14,FALSE),D623=2,VLOOKUP(H623,[1]Film_Workers!$B$2:$BD$55,15,FALSE),D623=3,VLOOKUP(H623,[1]Film_Workers!$B$2:$BD$55,16,FALSE),D623=4,VLOOKUP(H623,[1]Film_Workers!$B$2:$BD$55,17,FALSE),D623=5,VLOOKUP(H623,[1]Film_Workers!$B$2:$BD$55,18,FALSE),D623=6,VLOOKUP(H623,[1]Film_Workers!$B$2:$BD$55,19,FALSE),D623=7,VLOOKUP(H623,[1]Film_Workers!$B$2:$BD$55,20,FALSE),D623=8,VLOOKUP(H623,[1]Film_Workers!$B$2:$BD$55,21,FALSE),D623=9,VLOOKUP(H623,[1]Film_Workers!$B$2:$BD$55,22,FALSE),D623=10,VLOOKUP(H623,[1]Film_Workers!$B$2:$BD$55,23,FALSE),D623=11,VLOOKUP(H623,[1]Film_Workers!$B$2:$BD$55,24,FALSE),D623=12,VLOOKUP(H623,[1]Film_Workers!$B$2:$BD$55,25,FALSE)),C623=2016,_xlfn.IFS(D623=1,VLOOKUP(H623,[1]Film_Workers!$B$2:$BD$55,26,FALSE),D623=2,VLOOKUP(H623,[1]Film_Workers!$B$2:$BD$55,27,FALSE),D623=3,VLOOKUP(H623,[1]Film_Workers!$B$2:$BD$55,28,FALSE),D623=4,VLOOKUP(H623,[1]Film_Workers!$B$2:$BD$55,29,FALSE),D623=5,VLOOKUP(H623,[1]Film_Workers!$B$2:$BD$55,30,FALSE),D623=6,VLOOKUP(H623,[1]Film_Workers!$B$2:$BD$55,31,FALSE),D623=7,VLOOKUP(H623,[1]Film_Workers!$B$2:$BD$55,32,FALSE),D623=8,VLOOKUP(H623,[1]Film_Workers!$B$2:$BD$55,33,FALSE),D623=9,VLOOKUP(H623,[1]Film_Workers!$B$2:$BD$55,34,FALSE),D623=10,VLOOKUP(H623,[1]Film_Workers!$B$2:$BD$55,35,FALSE),D623=11,VLOOKUP(H623,[1]Film_Workers!$B$2:$BD$55,36,FALSE),D623=12,VLOOKUP(H623,[1]Film_Workers!$B$2:$BD$55,37,FALSE)),C623=2017,_xlfn.IFS(D623=1,VLOOKUP(H623,[1]Film_Workers!$B$2:$BD$55,38,FALSE),D623=2,VLOOKUP(H623,[1]Film_Workers!$B$2:$BD$55,39,FALSE),D623=3,VLOOKUP(H623,[1]Film_Workers!$B$2:$BD$55,40,FALSE),D623=4,VLOOKUP(H623,[1]Film_Workers!$B$2:$BD$55,41,FALSE),D623=5,VLOOKUP(H623,[1]Film_Workers!$B$2:$BD$55,42,FALSE),D623=6,VLOOKUP(H623,[1]Film_Workers!$B$2:$BD$55,43,FALSE),D623=7,VLOOKUP(H623,[1]Film_Workers!$B$2:$BD$55,43,FALSE),D623=8,VLOOKUP(H623,[1]Film_Workers!$B$2:$BD$55,44,FALSE),D623=9,VLOOKUP(H623,[1]Film_Workers!$B$2:$BD$55,45,FALSE),D623=10,VLOOKUP(H623,[1]Film_Workers!$B$2:$BD$55,46,FALSE),D623=11,VLOOKUP(H623,[1]Film_Workers!$B$2:$BD$55,47,FALSE),D623=12,VLOOKUP(H623,[1]Film_Workers!$B$2:$BD$55,48)),C623=2018,_xlfn.IFS(D623=1,VLOOKUP(H623,[1]Film_Workers!$B$2:$BD$55,49,FALSE),D623=2,VLOOKUP(H623,[1]Film_Workers!$B$2:$BD$55,50,FALSE),D623=3,VLOOKUP(H623,[1]Film_Workers!$B$2:$BD$55,51,FALSE),D623=4,VLOOKUP(H623,[1]Film_Workers!$B$2:$BD$55,52,FALSE),D623=5,VLOOKUP(H623,[1]Film_Workers!$B$2:$BD$55,53,FALSE),D623=6,VLOOKUP(H623,[1]Film_Workers!$B$2:$BD$55,54)))</f>
        <v>2054</v>
      </c>
      <c r="W623">
        <f>_xlfn.IFS(C623=2014,_xlfn.IFS(D623=1,VLOOKUP(H623,[1]Priv_Workers!$B$2:$BD$55,2,FALSE),D623=2,VLOOKUP(H623,[1]Priv_Workers!$B$2:$BD$55,3,FALSE),D623=3,VLOOKUP(H623,[1]Priv_Workers!$B$2:$BD$55,4,FALSE),D623=4,VLOOKUP(H623,[1]Priv_Workers!$B$2:$BD$55,5,FALSE),D623=5,VLOOKUP(H623,[1]Priv_Workers!$B$2:$BD$55,6,FALSE),D623=6,VLOOKUP(H623,[1]Priv_Workers!$B$2:$BD$55,7,FALSE),D623=7,VLOOKUP(H623,[1]Priv_Workers!$B$2:$BD$55,8,FALSE),D623=8,VLOOKUP(H623,[1]Priv_Workers!$B$2:$BD$55,9,FALSE),D623=9,VLOOKUP(H623,[1]Priv_Workers!$B$2:$BD$55,10,FALSE),D623=10,VLOOKUP(H623,[1]Priv_Workers!$B$2:$BD$55,11,FALSE),D623=11,VLOOKUP(H623,[1]Priv_Workers!$B$2:$BD$55,12,FALSE),D623=12,VLOOKUP(H623,[1]Priv_Workers!$B$2:$BD$55,13,FALSE)),C623=2015,_xlfn.IFS(D623=1,VLOOKUP(H623,[1]Priv_Workers!$B$2:$BD$55,14,FALSE),D623=2,VLOOKUP(H623,[1]Priv_Workers!$B$2:$BD$55,15,FALSE),D623=3,VLOOKUP(H623,[1]Priv_Workers!$B$2:$BD$55,16,FALSE),D623=4,VLOOKUP(H623,[1]Priv_Workers!$B$2:$BD$55,17,FALSE),D623=5,VLOOKUP(H623,[1]Priv_Workers!$B$2:$BD$55,18,FALSE),D623=6,VLOOKUP(H623,[1]Priv_Workers!$B$2:$BD$55,19,FALSE),D623=7,VLOOKUP(H623,[1]Priv_Workers!$B$2:$BD$55,20,FALSE),D623=8,VLOOKUP(H623,[1]Priv_Workers!$B$2:$BD$55,21,FALSE),D623=9,VLOOKUP(H623,[1]Priv_Workers!$B$2:$BD$55,22,FALSE),D623=10,VLOOKUP(H623,[1]Priv_Workers!$B$2:$BD$55,23,FALSE),D623=11,VLOOKUP(H623,[1]Priv_Workers!$B$2:$BD$55,24,FALSE),D623=12,VLOOKUP(H623,[1]Priv_Workers!$B$2:$BD$55,25,FALSE)),C623=2016,_xlfn.IFS(D623=1,VLOOKUP(H623,[1]Priv_Workers!$B$2:$BD$55,26,FALSE),D623=2,VLOOKUP(H623,[1]Priv_Workers!$B$2:$BD$55,27,FALSE),D623=3,VLOOKUP(H623,[1]Priv_Workers!$B$2:$BD$55,28,FALSE),D623=4,VLOOKUP(H623,[1]Priv_Workers!$B$2:$BD$55,29,FALSE),D623=5,VLOOKUP(H623,[1]Priv_Workers!$B$2:$BD$55,30,FALSE),D623=6,VLOOKUP(H623,[1]Priv_Workers!$B$2:$BD$55,31,FALSE),D623=7,VLOOKUP(H623,[1]Priv_Workers!$B$2:$BD$55,32,FALSE),D623=8,VLOOKUP(H623,[1]Priv_Workers!$B$2:$BD$55,33,FALSE),D623=9,VLOOKUP(H623,[1]Priv_Workers!$B$2:$BD$55,34,FALSE),D623=10,VLOOKUP(H623,[1]Priv_Workers!$B$2:$BD$55,35,FALSE),D623=11,VLOOKUP(H623,[1]Priv_Workers!$B$2:$BD$55,36,FALSE),D623=12,VLOOKUP(H623,[1]Priv_Workers!$B$2:$BD$55,37,FALSE)),C623=2017,_xlfn.IFS(D623=1,VLOOKUP(H623,[1]Priv_Workers!$B$2:$BD$55,38,FALSE),D623=2,VLOOKUP(H623,[1]Priv_Workers!$B$2:$BD$55,39,FALSE),D623=3,VLOOKUP(H623,[1]Priv_Workers!$B$2:$BD$55,40,FALSE),D623=4,VLOOKUP(H623,[1]Priv_Workers!$B$2:$BD$55,41,FALSE),D623=5,VLOOKUP(H623,[1]Priv_Workers!$B$2:$BD$55,42,FALSE),D623=6,VLOOKUP(H623,[1]Priv_Workers!$B$2:$BD$55,43,FALSE),D623=7,VLOOKUP(H623,[1]Priv_Workers!$B$2:$BD$55,43,FALSE),D623=8,VLOOKUP(H623,[1]Priv_Workers!$B$2:$BD$55,44,FALSE),D623=9,VLOOKUP(H623,[1]Priv_Workers!$B$2:$BD$55,45,FALSE),D623=10,VLOOKUP(H623,[1]Priv_Workers!$B$2:$BD$55,46,FALSE),D623=11,VLOOKUP(H623,[1]Priv_Workers!$B$2:$BD$55,47,FALSE),D623=12,VLOOKUP(H623,[1]Priv_Workers!$B$2:$BD$55,48)),C623=2018,_xlfn.IFS(D623=1,VLOOKUP(H623,[1]Priv_Workers!$B$2:$BD$55,49,FALSE),D623=2,VLOOKUP(H623,[1]Priv_Workers!$B$2:$BD$55,50,FALSE),D623=3,VLOOKUP(H623,[1]Priv_Workers!$B$2:$BD$55,51,FALSE),D623=4,VLOOKUP(H623,[1]Priv_Workers!$B$2:$BD$55,52,FALSE),D623=5,VLOOKUP(H623,[1]Priv_Workers!$B$2:$BD$55,53,FALSE),D623=6,VLOOKUP(H623,[1]Priv_Workers!$B$2:$BD$55,54)))</f>
        <v>1206142</v>
      </c>
      <c r="X623" s="3">
        <f t="shared" si="75"/>
        <v>1.7029503988750909E-3</v>
      </c>
      <c r="Y623" s="2">
        <f>_xlfn.IFS(C623=2014, _xlfn.IFS(E623=1, VLOOKUP(H623, [1]Wage_Info!$B$2:$AH$55, 2, FALSE), E623=2, VLOOKUP(H623, [1]Wage_Info!$B$2:$AH$55, 3, FALSE), E623=3, VLOOKUP(H623, [1]Wage_Info!$B$2:$AH$55, 4, FALSE), E623=4, VLOOKUP(H623, [1]Wage_Info!$B$2:$AH$55, 5, FALSE)), C623=2015, _xlfn.IFS(E623=1, VLOOKUP(H623, [1]Wage_Info!$B$2:$AH$55, 6, FALSE), E623=2, VLOOKUP(H623, [1]Wage_Info!$B$2:$AH$55, 7, FALSE), E623=3, VLOOKUP(H623, [1]Wage_Info!$B$2:$AH$55, 8, FALSE), E623=4, VLOOKUP(H623, [1]Wage_Info!$B$2:$AH$55, 9, FALSE)), C623=2016, _xlfn.IFS(E623=1, VLOOKUP(H623, [1]Wage_Info!$B$2:$AH$55, 10, FALSE), E623=2, VLOOKUP(H623, [1]Wage_Info!$B$2:$AH$55, 11, FALSE), E623=3, VLOOKUP(H623, [1]Wage_Info!$B$2:$AH$55, 12, FALSE), E623=4, VLOOKUP(H623, [1]Wage_Info!$B$2:$AH$55, 13, FALSE)), C623=2017, _xlfn.IFS(E623=1, VLOOKUP(H623, [1]Wage_Info!$B$2:$AH$55, 14, FALSE), E623=2, VLOOKUP(H623, [1]Wage_Info!$B$2:$AH$55, 15, FALSE), E623=3, VLOOKUP(H623, [1]Wage_Info!$B$2:$AH$55, 16, FALSE), E623=4, VLOOKUP(H623, [1]Wage_Info!$B$2:$AH$55, 17, FALSE)), C623 = 2018, _xlfn.IFS(E623=1, VLOOKUP(H623, [1]Wage_Info!$B$2:$AH$55, 18, FALSE), E623=3, VLOOKUP(H623, [1]Wage_Info!$B$2:$AH$55, 19, FALSE)))</f>
        <v>21502932</v>
      </c>
      <c r="Z623" s="2">
        <f>_xlfn.IFS(C623=2014, _xlfn.IFS(E623=1, VLOOKUP(H623, [1]Wage_Info!$B$2:$AL$55, 20, FALSE), E623=2, VLOOKUP(H623, [1]Wage_Info!$B$2:$AL$55, 21, FALSE), E623=3, VLOOKUP(H623, [1]Wage_Info!$B$2:$AL$55, 22, FALSE), E623=4, VLOOKUP(H623, [1]Wage_Info!$B$2:$AL$55, 23, FALSE)), C623=2015, _xlfn.IFS(E623=1, VLOOKUP(H623, [1]Wage_Info!$B$2:$AL$55, 24, FALSE), E623=2, VLOOKUP(H623, [1]Wage_Info!$B$2:$AL$55, 25, FALSE), E623=3, VLOOKUP(H623, [1]Wage_Info!$B$2:$AL$55, 26, FALSE), E623=4, VLOOKUP(H623, [1]Wage_Info!$B$2:$AL$55, 27, FALSE)), C623=2016, _xlfn.IFS(E623=1, VLOOKUP(H623, [1]Wage_Info!$B$2:$AL$55, 28, FALSE), E623=2, VLOOKUP(H623, [1]Wage_Info!$B$2:$AL$55, 29, FALSE), E623=3, VLOOKUP(H623, [1]Wage_Info!$B$2:$AL$55, 30, FALSE), E623=4, VLOOKUP(H623, [1]Wage_Info!$B$2:$AL$55, 31, FALSE)), C623=2017, _xlfn.IFS(E623=1, VLOOKUP(H623, [1]Wage_Info!$B$2:$AL$55, 32, FALSE), E623=2, VLOOKUP(H623, [1]Wage_Info!$B$2:$AL$55, 33, FALSE), E623=3, VLOOKUP(H623, [1]Wage_Info!$B$2:$AL$55, 34, FALSE), E623=4, VLOOKUP(H623, [1]Wage_Info!$B$2:$AL$55, 35, FALSE)), C623 = 2018, _xlfn.IFS(E623=1, VLOOKUP(H623, [1]Wage_Info!$B$2:$AL$55, 36, FALSE), E623=2, VLOOKUP(H623, [1]Wage_Info!$B$2:$AL$55, 37, FALSE)))</f>
        <v>13349043434</v>
      </c>
      <c r="AA623" s="4">
        <f t="shared" si="76"/>
        <v>1.6108219368911525E-3</v>
      </c>
      <c r="AB623">
        <f>[1]Key!C622</f>
        <v>1</v>
      </c>
      <c r="AC623">
        <f t="shared" si="77"/>
        <v>0</v>
      </c>
      <c r="AD623">
        <f t="shared" si="78"/>
        <v>0</v>
      </c>
      <c r="AE623">
        <f t="shared" si="79"/>
        <v>0</v>
      </c>
      <c r="AF623">
        <f>[1]Key!D623</f>
        <v>0</v>
      </c>
    </row>
    <row r="624" spans="1:32" x14ac:dyDescent="0.3">
      <c r="A624">
        <v>623</v>
      </c>
      <c r="B624">
        <v>167</v>
      </c>
      <c r="E624" t="e">
        <f t="shared" si="72"/>
        <v>#N/A</v>
      </c>
      <c r="F624">
        <v>2018</v>
      </c>
      <c r="G624" t="s">
        <v>62</v>
      </c>
      <c r="H624" s="1">
        <f>VALUE(IF(G624="foreign",53,SUBSTITUTE(G624,G624,VLOOKUP(G624,[1]Key!$G$2:$H$55,2,))))</f>
        <v>53</v>
      </c>
      <c r="I624" t="s">
        <v>32</v>
      </c>
      <c r="J624">
        <f>VALUE(_xlfn.IFS(I624="foreign",53,I624="fictional",54, I624="unspecified", 55, NOT(OR(I624="foreign",I624="fictional")),SUBSTITUTE(I624,I624,VLOOKUP(I624,[1]Key!$G$2:$H$55,2,))))</f>
        <v>53</v>
      </c>
      <c r="K624">
        <f t="shared" si="73"/>
        <v>1</v>
      </c>
      <c r="L624">
        <f>VLOOKUP(H624, [1]Key!$H$2:$K$54, 2)</f>
        <v>0</v>
      </c>
      <c r="M624">
        <f>VLOOKUP(J624, [1]Key!$H$2:$K$54, 2)</f>
        <v>0</v>
      </c>
      <c r="N624">
        <f>VLOOKUP("*"&amp;G624&amp;"*",[1]Key!$N$2:$O$6,2,FALSE)</f>
        <v>0</v>
      </c>
      <c r="O624">
        <f>VLOOKUP("*"&amp;G624&amp;"*",[1]Key!$R$2:$S$11,2,FALSE)</f>
        <v>0</v>
      </c>
      <c r="P624">
        <v>613</v>
      </c>
      <c r="Q624" s="2">
        <v>8000000</v>
      </c>
      <c r="R624" t="s">
        <v>164</v>
      </c>
      <c r="S624" t="e">
        <f>VLOOKUP(R624, [1]Key!$U$2:$V$37, 2, FALSE)</f>
        <v>#N/A</v>
      </c>
      <c r="T624" t="e">
        <f t="shared" si="74"/>
        <v>#N/A</v>
      </c>
      <c r="U624" t="e">
        <f>_xlfn.IFS(C624=2018, VLOOKUP(H624, '[1]State Pop'!$B$2:$G$55,6),C624=2017, VLOOKUP(H624, '[1]State Pop'!$B$2:$F$55,5),C624=2016, VLOOKUP(H624, '[1]State Pop'!$B$2:$F$55,4), C624=2015, VLOOKUP(H624, '[1]State Pop'!$B$2:$F$55,3), C624=2014, VLOOKUP(H624, '[1]State Pop'!$B$2:$F$55,2))</f>
        <v>#N/A</v>
      </c>
      <c r="V624" t="e">
        <f>_xlfn.IFS(C624=2014,_xlfn.IFS(D624=1,VLOOKUP(H624,[1]Film_Workers!$B$2:$BD$55,2,FALSE),D624=2,VLOOKUP(H624,[1]Film_Workers!$B$2:$BD$55,3,FALSE),D624=3,VLOOKUP(H624,[1]Film_Workers!$B$2:$BD$55,4,FALSE),D624=4,VLOOKUP(H624,[1]Film_Workers!$B$2:$BD$55,5,FALSE),D624=5,VLOOKUP(H624,[1]Film_Workers!$B$2:$BD$55,6,FALSE),D624=6,VLOOKUP(H624,[1]Film_Workers!$B$2:$BD$55,7,FALSE),D624=7,VLOOKUP(H624,[1]Film_Workers!$B$2:$BD$55,8,FALSE),D624=8,VLOOKUP(H624,[1]Film_Workers!$B$2:$BD$55,9,FALSE),D624=9,VLOOKUP(H624,[1]Film_Workers!$B$2:$BD$55,10,FALSE),D624=10,VLOOKUP(H624,[1]Film_Workers!$B$2:$BD$55,11,FALSE),D624=11,VLOOKUP(H624,[1]Film_Workers!$B$2:$BD$55,12,FALSE),D624=12,VLOOKUP(H624,[1]Film_Workers!$B$2:$BD$55,13,FALSE)),C624=2015,_xlfn.IFS(D624=1,VLOOKUP(H624,[1]Film_Workers!$B$2:$BD$55,14,FALSE),D624=2,VLOOKUP(H624,[1]Film_Workers!$B$2:$BD$55,15,FALSE),D624=3,VLOOKUP(H624,[1]Film_Workers!$B$2:$BD$55,16,FALSE),D624=4,VLOOKUP(H624,[1]Film_Workers!$B$2:$BD$55,17,FALSE),D624=5,VLOOKUP(H624,[1]Film_Workers!$B$2:$BD$55,18,FALSE),D624=6,VLOOKUP(H624,[1]Film_Workers!$B$2:$BD$55,19,FALSE),D624=7,VLOOKUP(H624,[1]Film_Workers!$B$2:$BD$55,20,FALSE),D624=8,VLOOKUP(H624,[1]Film_Workers!$B$2:$BD$55,21,FALSE),D624=9,VLOOKUP(H624,[1]Film_Workers!$B$2:$BD$55,22,FALSE),D624=10,VLOOKUP(H624,[1]Film_Workers!$B$2:$BD$55,23,FALSE),D624=11,VLOOKUP(H624,[1]Film_Workers!$B$2:$BD$55,24,FALSE),D624=12,VLOOKUP(H624,[1]Film_Workers!$B$2:$BD$55,25,FALSE)),C624=2016,_xlfn.IFS(D624=1,VLOOKUP(H624,[1]Film_Workers!$B$2:$BD$55,26,FALSE),D624=2,VLOOKUP(H624,[1]Film_Workers!$B$2:$BD$55,27,FALSE),D624=3,VLOOKUP(H624,[1]Film_Workers!$B$2:$BD$55,28,FALSE),D624=4,VLOOKUP(H624,[1]Film_Workers!$B$2:$BD$55,29,FALSE),D624=5,VLOOKUP(H624,[1]Film_Workers!$B$2:$BD$55,30,FALSE),D624=6,VLOOKUP(H624,[1]Film_Workers!$B$2:$BD$55,31,FALSE),D624=7,VLOOKUP(H624,[1]Film_Workers!$B$2:$BD$55,32,FALSE),D624=8,VLOOKUP(H624,[1]Film_Workers!$B$2:$BD$55,33,FALSE),D624=9,VLOOKUP(H624,[1]Film_Workers!$B$2:$BD$55,34,FALSE),D624=10,VLOOKUP(H624,[1]Film_Workers!$B$2:$BD$55,35,FALSE),D624=11,VLOOKUP(H624,[1]Film_Workers!$B$2:$BD$55,36,FALSE),D624=12,VLOOKUP(H624,[1]Film_Workers!$B$2:$BD$55,37,FALSE)),C624=2017,_xlfn.IFS(D624=1,VLOOKUP(H624,[1]Film_Workers!$B$2:$BD$55,38,FALSE),D624=2,VLOOKUP(H624,[1]Film_Workers!$B$2:$BD$55,39,FALSE),D624=3,VLOOKUP(H624,[1]Film_Workers!$B$2:$BD$55,40,FALSE),D624=4,VLOOKUP(H624,[1]Film_Workers!$B$2:$BD$55,41,FALSE),D624=5,VLOOKUP(H624,[1]Film_Workers!$B$2:$BD$55,42,FALSE),D624=6,VLOOKUP(H624,[1]Film_Workers!$B$2:$BD$55,43,FALSE),D624=7,VLOOKUP(H624,[1]Film_Workers!$B$2:$BD$55,43,FALSE),D624=8,VLOOKUP(H624,[1]Film_Workers!$B$2:$BD$55,44,FALSE),D624=9,VLOOKUP(H624,[1]Film_Workers!$B$2:$BD$55,45,FALSE),D624=10,VLOOKUP(H624,[1]Film_Workers!$B$2:$BD$55,46,FALSE),D624=11,VLOOKUP(H624,[1]Film_Workers!$B$2:$BD$55,47,FALSE),D624=12,VLOOKUP(H624,[1]Film_Workers!$B$2:$BD$55,48)),C624=2018,_xlfn.IFS(D624=1,VLOOKUP(H624,[1]Film_Workers!$B$2:$BD$55,49,FALSE),D624=2,VLOOKUP(H624,[1]Film_Workers!$B$2:$BD$55,50,FALSE),D624=3,VLOOKUP(H624,[1]Film_Workers!$B$2:$BD$55,51,FALSE),D624=4,VLOOKUP(H624,[1]Film_Workers!$B$2:$BD$55,52,FALSE),D624=5,VLOOKUP(H624,[1]Film_Workers!$B$2:$BD$55,53,FALSE),D624=6,VLOOKUP(H624,[1]Film_Workers!$B$2:$BD$55,54)))</f>
        <v>#N/A</v>
      </c>
      <c r="W624" t="e">
        <f>_xlfn.IFS(C624=2014,_xlfn.IFS(D624=1,VLOOKUP(H624,[1]Priv_Workers!$B$2:$BD$55,2,FALSE),D624=2,VLOOKUP(H624,[1]Priv_Workers!$B$2:$BD$55,3,FALSE),D624=3,VLOOKUP(H624,[1]Priv_Workers!$B$2:$BD$55,4,FALSE),D624=4,VLOOKUP(H624,[1]Priv_Workers!$B$2:$BD$55,5,FALSE),D624=5,VLOOKUP(H624,[1]Priv_Workers!$B$2:$BD$55,6,FALSE),D624=6,VLOOKUP(H624,[1]Priv_Workers!$B$2:$BD$55,7,FALSE),D624=7,VLOOKUP(H624,[1]Priv_Workers!$B$2:$BD$55,8,FALSE),D624=8,VLOOKUP(H624,[1]Priv_Workers!$B$2:$BD$55,9,FALSE),D624=9,VLOOKUP(H624,[1]Priv_Workers!$B$2:$BD$55,10,FALSE),D624=10,VLOOKUP(H624,[1]Priv_Workers!$B$2:$BD$55,11,FALSE),D624=11,VLOOKUP(H624,[1]Priv_Workers!$B$2:$BD$55,12,FALSE),D624=12,VLOOKUP(H624,[1]Priv_Workers!$B$2:$BD$55,13,FALSE)),C624=2015,_xlfn.IFS(D624=1,VLOOKUP(H624,[1]Priv_Workers!$B$2:$BD$55,14,FALSE),D624=2,VLOOKUP(H624,[1]Priv_Workers!$B$2:$BD$55,15,FALSE),D624=3,VLOOKUP(H624,[1]Priv_Workers!$B$2:$BD$55,16,FALSE),D624=4,VLOOKUP(H624,[1]Priv_Workers!$B$2:$BD$55,17,FALSE),D624=5,VLOOKUP(H624,[1]Priv_Workers!$B$2:$BD$55,18,FALSE),D624=6,VLOOKUP(H624,[1]Priv_Workers!$B$2:$BD$55,19,FALSE),D624=7,VLOOKUP(H624,[1]Priv_Workers!$B$2:$BD$55,20,FALSE),D624=8,VLOOKUP(H624,[1]Priv_Workers!$B$2:$BD$55,21,FALSE),D624=9,VLOOKUP(H624,[1]Priv_Workers!$B$2:$BD$55,22,FALSE),D624=10,VLOOKUP(H624,[1]Priv_Workers!$B$2:$BD$55,23,FALSE),D624=11,VLOOKUP(H624,[1]Priv_Workers!$B$2:$BD$55,24,FALSE),D624=12,VLOOKUP(H624,[1]Priv_Workers!$B$2:$BD$55,25,FALSE)),C624=2016,_xlfn.IFS(D624=1,VLOOKUP(H624,[1]Priv_Workers!$B$2:$BD$55,26,FALSE),D624=2,VLOOKUP(H624,[1]Priv_Workers!$B$2:$BD$55,27,FALSE),D624=3,VLOOKUP(H624,[1]Priv_Workers!$B$2:$BD$55,28,FALSE),D624=4,VLOOKUP(H624,[1]Priv_Workers!$B$2:$BD$55,29,FALSE),D624=5,VLOOKUP(H624,[1]Priv_Workers!$B$2:$BD$55,30,FALSE),D624=6,VLOOKUP(H624,[1]Priv_Workers!$B$2:$BD$55,31,FALSE),D624=7,VLOOKUP(H624,[1]Priv_Workers!$B$2:$BD$55,32,FALSE),D624=8,VLOOKUP(H624,[1]Priv_Workers!$B$2:$BD$55,33,FALSE),D624=9,VLOOKUP(H624,[1]Priv_Workers!$B$2:$BD$55,34,FALSE),D624=10,VLOOKUP(H624,[1]Priv_Workers!$B$2:$BD$55,35,FALSE),D624=11,VLOOKUP(H624,[1]Priv_Workers!$B$2:$BD$55,36,FALSE),D624=12,VLOOKUP(H624,[1]Priv_Workers!$B$2:$BD$55,37,FALSE)),C624=2017,_xlfn.IFS(D624=1,VLOOKUP(H624,[1]Priv_Workers!$B$2:$BD$55,38,FALSE),D624=2,VLOOKUP(H624,[1]Priv_Workers!$B$2:$BD$55,39,FALSE),D624=3,VLOOKUP(H624,[1]Priv_Workers!$B$2:$BD$55,40,FALSE),D624=4,VLOOKUP(H624,[1]Priv_Workers!$B$2:$BD$55,41,FALSE),D624=5,VLOOKUP(H624,[1]Priv_Workers!$B$2:$BD$55,42,FALSE),D624=6,VLOOKUP(H624,[1]Priv_Workers!$B$2:$BD$55,43,FALSE),D624=7,VLOOKUP(H624,[1]Priv_Workers!$B$2:$BD$55,43,FALSE),D624=8,VLOOKUP(H624,[1]Priv_Workers!$B$2:$BD$55,44,FALSE),D624=9,VLOOKUP(H624,[1]Priv_Workers!$B$2:$BD$55,45,FALSE),D624=10,VLOOKUP(H624,[1]Priv_Workers!$B$2:$BD$55,46,FALSE),D624=11,VLOOKUP(H624,[1]Priv_Workers!$B$2:$BD$55,47,FALSE),D624=12,VLOOKUP(H624,[1]Priv_Workers!$B$2:$BD$55,48)),C624=2018,_xlfn.IFS(D624=1,VLOOKUP(H624,[1]Priv_Workers!$B$2:$BD$55,49,FALSE),D624=2,VLOOKUP(H624,[1]Priv_Workers!$B$2:$BD$55,50,FALSE),D624=3,VLOOKUP(H624,[1]Priv_Workers!$B$2:$BD$55,51,FALSE),D624=4,VLOOKUP(H624,[1]Priv_Workers!$B$2:$BD$55,52,FALSE),D624=5,VLOOKUP(H624,[1]Priv_Workers!$B$2:$BD$55,53,FALSE),D624=6,VLOOKUP(H624,[1]Priv_Workers!$B$2:$BD$55,54)))</f>
        <v>#N/A</v>
      </c>
      <c r="X624" s="3" t="e">
        <f t="shared" si="75"/>
        <v>#N/A</v>
      </c>
      <c r="Y624" s="2" t="e">
        <f>_xlfn.IFS(C624=2014, _xlfn.IFS(E624=1, VLOOKUP(H624, [1]Wage_Info!$B$2:$AH$55, 2, FALSE), E624=2, VLOOKUP(H624, [1]Wage_Info!$B$2:$AH$55, 3, FALSE), E624=3, VLOOKUP(H624, [1]Wage_Info!$B$2:$AH$55, 4, FALSE), E624=4, VLOOKUP(H624, [1]Wage_Info!$B$2:$AH$55, 5, FALSE)), C624=2015, _xlfn.IFS(E624=1, VLOOKUP(H624, [1]Wage_Info!$B$2:$AH$55, 6, FALSE), E624=2, VLOOKUP(H624, [1]Wage_Info!$B$2:$AH$55, 7, FALSE), E624=3, VLOOKUP(H624, [1]Wage_Info!$B$2:$AH$55, 8, FALSE), E624=4, VLOOKUP(H624, [1]Wage_Info!$B$2:$AH$55, 9, FALSE)), C624=2016, _xlfn.IFS(E624=1, VLOOKUP(H624, [1]Wage_Info!$B$2:$AH$55, 10, FALSE), E624=2, VLOOKUP(H624, [1]Wage_Info!$B$2:$AH$55, 11, FALSE), E624=3, VLOOKUP(H624, [1]Wage_Info!$B$2:$AH$55, 12, FALSE), E624=4, VLOOKUP(H624, [1]Wage_Info!$B$2:$AH$55, 13, FALSE)), C624=2017, _xlfn.IFS(E624=1, VLOOKUP(H624, [1]Wage_Info!$B$2:$AH$55, 14, FALSE), E624=2, VLOOKUP(H624, [1]Wage_Info!$B$2:$AH$55, 15, FALSE), E624=3, VLOOKUP(H624, [1]Wage_Info!$B$2:$AH$55, 16, FALSE), E624=4, VLOOKUP(H624, [1]Wage_Info!$B$2:$AH$55, 17, FALSE)), C624 = 2018, _xlfn.IFS(E624=1, VLOOKUP(H624, [1]Wage_Info!$B$2:$AH$55, 18, FALSE), E624=3, VLOOKUP(H624, [1]Wage_Info!$B$2:$AH$55, 19, FALSE)))</f>
        <v>#N/A</v>
      </c>
      <c r="Z624" s="2" t="e">
        <f>_xlfn.IFS(C624=2014, _xlfn.IFS(E624=1, VLOOKUP(H624, [1]Wage_Info!$B$2:$AL$55, 20, FALSE), E624=2, VLOOKUP(H624, [1]Wage_Info!$B$2:$AL$55, 21, FALSE), E624=3, VLOOKUP(H624, [1]Wage_Info!$B$2:$AL$55, 22, FALSE), E624=4, VLOOKUP(H624, [1]Wage_Info!$B$2:$AL$55, 23, FALSE)), C624=2015, _xlfn.IFS(E624=1, VLOOKUP(H624, [1]Wage_Info!$B$2:$AL$55, 24, FALSE), E624=2, VLOOKUP(H624, [1]Wage_Info!$B$2:$AL$55, 25, FALSE), E624=3, VLOOKUP(H624, [1]Wage_Info!$B$2:$AL$55, 26, FALSE), E624=4, VLOOKUP(H624, [1]Wage_Info!$B$2:$AL$55, 27, FALSE)), C624=2016, _xlfn.IFS(E624=1, VLOOKUP(H624, [1]Wage_Info!$B$2:$AL$55, 28, FALSE), E624=2, VLOOKUP(H624, [1]Wage_Info!$B$2:$AL$55, 29, FALSE), E624=3, VLOOKUP(H624, [1]Wage_Info!$B$2:$AL$55, 30, FALSE), E624=4, VLOOKUP(H624, [1]Wage_Info!$B$2:$AL$55, 31, FALSE)), C624=2017, _xlfn.IFS(E624=1, VLOOKUP(H624, [1]Wage_Info!$B$2:$AL$55, 32, FALSE), E624=2, VLOOKUP(H624, [1]Wage_Info!$B$2:$AL$55, 33, FALSE), E624=3, VLOOKUP(H624, [1]Wage_Info!$B$2:$AL$55, 34, FALSE), E624=4, VLOOKUP(H624, [1]Wage_Info!$B$2:$AL$55, 35, FALSE)), C624 = 2018, _xlfn.IFS(E624=1, VLOOKUP(H624, [1]Wage_Info!$B$2:$AL$55, 36, FALSE), E624=2, VLOOKUP(H624, [1]Wage_Info!$B$2:$AL$55, 37, FALSE)))</f>
        <v>#N/A</v>
      </c>
      <c r="AA624" s="4" t="e">
        <f t="shared" si="76"/>
        <v>#N/A</v>
      </c>
      <c r="AB624">
        <f>[1]Key!C623</f>
        <v>1</v>
      </c>
      <c r="AC624">
        <f t="shared" si="77"/>
        <v>0</v>
      </c>
      <c r="AD624">
        <f t="shared" si="78"/>
        <v>0</v>
      </c>
      <c r="AE624">
        <f t="shared" si="79"/>
        <v>0</v>
      </c>
      <c r="AF624">
        <f>[1]Key!D624</f>
        <v>0</v>
      </c>
    </row>
    <row r="625" spans="1:32" x14ac:dyDescent="0.3">
      <c r="A625">
        <v>624</v>
      </c>
      <c r="B625">
        <v>168</v>
      </c>
      <c r="E625" t="e">
        <f t="shared" si="72"/>
        <v>#N/A</v>
      </c>
      <c r="F625">
        <v>2018</v>
      </c>
      <c r="G625" t="s">
        <v>40</v>
      </c>
      <c r="H625" s="1">
        <f>VALUE(IF(G625="foreign",53,SUBSTITUTE(G625,G625,VLOOKUP(G625,[1]Key!$G$2:$H$55,2,))))</f>
        <v>5</v>
      </c>
      <c r="I625" t="s">
        <v>64</v>
      </c>
      <c r="J625">
        <f>VALUE(_xlfn.IFS(I625="foreign",53,I625="fictional",54, I625="unspecified", 55, NOT(OR(I625="foreign",I625="fictional")),SUBSTITUTE(I625,I625,VLOOKUP(I625,[1]Key!$G$2:$H$55,2,))))</f>
        <v>33</v>
      </c>
      <c r="K625">
        <f t="shared" si="73"/>
        <v>0</v>
      </c>
      <c r="L625">
        <f>VLOOKUP(H625, [1]Key!$H$2:$K$54, 2)</f>
        <v>3</v>
      </c>
      <c r="M625">
        <f>VLOOKUP(J625, [1]Key!$H$2:$K$54, 2)</f>
        <v>3</v>
      </c>
      <c r="N625">
        <f>VLOOKUP("*"&amp;G625&amp;"*",[1]Key!$N$2:$O$6,2,FALSE)</f>
        <v>4</v>
      </c>
      <c r="O625">
        <f>VLOOKUP("*"&amp;G625&amp;"*",[1]Key!$R$2:$S$11,2,FALSE)</f>
        <v>6</v>
      </c>
      <c r="P625">
        <v>609</v>
      </c>
      <c r="Q625" s="2">
        <v>400000</v>
      </c>
      <c r="R625" t="s">
        <v>164</v>
      </c>
      <c r="S625" t="e">
        <f>VLOOKUP(R625, [1]Key!$U$2:$V$37, 2, FALSE)</f>
        <v>#N/A</v>
      </c>
      <c r="T625" t="e">
        <f t="shared" si="74"/>
        <v>#N/A</v>
      </c>
      <c r="U625" t="e">
        <f>_xlfn.IFS(C625=2018, VLOOKUP(H625, '[1]State Pop'!$B$2:$G$55,6),C625=2017, VLOOKUP(H625, '[1]State Pop'!$B$2:$F$55,5),C625=2016, VLOOKUP(H625, '[1]State Pop'!$B$2:$F$55,4), C625=2015, VLOOKUP(H625, '[1]State Pop'!$B$2:$F$55,3), C625=2014, VLOOKUP(H625, '[1]State Pop'!$B$2:$F$55,2))</f>
        <v>#N/A</v>
      </c>
      <c r="V625" t="e">
        <f>_xlfn.IFS(C625=2014,_xlfn.IFS(D625=1,VLOOKUP(H625,[1]Film_Workers!$B$2:$BD$55,2,FALSE),D625=2,VLOOKUP(H625,[1]Film_Workers!$B$2:$BD$55,3,FALSE),D625=3,VLOOKUP(H625,[1]Film_Workers!$B$2:$BD$55,4,FALSE),D625=4,VLOOKUP(H625,[1]Film_Workers!$B$2:$BD$55,5,FALSE),D625=5,VLOOKUP(H625,[1]Film_Workers!$B$2:$BD$55,6,FALSE),D625=6,VLOOKUP(H625,[1]Film_Workers!$B$2:$BD$55,7,FALSE),D625=7,VLOOKUP(H625,[1]Film_Workers!$B$2:$BD$55,8,FALSE),D625=8,VLOOKUP(H625,[1]Film_Workers!$B$2:$BD$55,9,FALSE),D625=9,VLOOKUP(H625,[1]Film_Workers!$B$2:$BD$55,10,FALSE),D625=10,VLOOKUP(H625,[1]Film_Workers!$B$2:$BD$55,11,FALSE),D625=11,VLOOKUP(H625,[1]Film_Workers!$B$2:$BD$55,12,FALSE),D625=12,VLOOKUP(H625,[1]Film_Workers!$B$2:$BD$55,13,FALSE)),C625=2015,_xlfn.IFS(D625=1,VLOOKUP(H625,[1]Film_Workers!$B$2:$BD$55,14,FALSE),D625=2,VLOOKUP(H625,[1]Film_Workers!$B$2:$BD$55,15,FALSE),D625=3,VLOOKUP(H625,[1]Film_Workers!$B$2:$BD$55,16,FALSE),D625=4,VLOOKUP(H625,[1]Film_Workers!$B$2:$BD$55,17,FALSE),D625=5,VLOOKUP(H625,[1]Film_Workers!$B$2:$BD$55,18,FALSE),D625=6,VLOOKUP(H625,[1]Film_Workers!$B$2:$BD$55,19,FALSE),D625=7,VLOOKUP(H625,[1]Film_Workers!$B$2:$BD$55,20,FALSE),D625=8,VLOOKUP(H625,[1]Film_Workers!$B$2:$BD$55,21,FALSE),D625=9,VLOOKUP(H625,[1]Film_Workers!$B$2:$BD$55,22,FALSE),D625=10,VLOOKUP(H625,[1]Film_Workers!$B$2:$BD$55,23,FALSE),D625=11,VLOOKUP(H625,[1]Film_Workers!$B$2:$BD$55,24,FALSE),D625=12,VLOOKUP(H625,[1]Film_Workers!$B$2:$BD$55,25,FALSE)),C625=2016,_xlfn.IFS(D625=1,VLOOKUP(H625,[1]Film_Workers!$B$2:$BD$55,26,FALSE),D625=2,VLOOKUP(H625,[1]Film_Workers!$B$2:$BD$55,27,FALSE),D625=3,VLOOKUP(H625,[1]Film_Workers!$B$2:$BD$55,28,FALSE),D625=4,VLOOKUP(H625,[1]Film_Workers!$B$2:$BD$55,29,FALSE),D625=5,VLOOKUP(H625,[1]Film_Workers!$B$2:$BD$55,30,FALSE),D625=6,VLOOKUP(H625,[1]Film_Workers!$B$2:$BD$55,31,FALSE),D625=7,VLOOKUP(H625,[1]Film_Workers!$B$2:$BD$55,32,FALSE),D625=8,VLOOKUP(H625,[1]Film_Workers!$B$2:$BD$55,33,FALSE),D625=9,VLOOKUP(H625,[1]Film_Workers!$B$2:$BD$55,34,FALSE),D625=10,VLOOKUP(H625,[1]Film_Workers!$B$2:$BD$55,35,FALSE),D625=11,VLOOKUP(H625,[1]Film_Workers!$B$2:$BD$55,36,FALSE),D625=12,VLOOKUP(H625,[1]Film_Workers!$B$2:$BD$55,37,FALSE)),C625=2017,_xlfn.IFS(D625=1,VLOOKUP(H625,[1]Film_Workers!$B$2:$BD$55,38,FALSE),D625=2,VLOOKUP(H625,[1]Film_Workers!$B$2:$BD$55,39,FALSE),D625=3,VLOOKUP(H625,[1]Film_Workers!$B$2:$BD$55,40,FALSE),D625=4,VLOOKUP(H625,[1]Film_Workers!$B$2:$BD$55,41,FALSE),D625=5,VLOOKUP(H625,[1]Film_Workers!$B$2:$BD$55,42,FALSE),D625=6,VLOOKUP(H625,[1]Film_Workers!$B$2:$BD$55,43,FALSE),D625=7,VLOOKUP(H625,[1]Film_Workers!$B$2:$BD$55,43,FALSE),D625=8,VLOOKUP(H625,[1]Film_Workers!$B$2:$BD$55,44,FALSE),D625=9,VLOOKUP(H625,[1]Film_Workers!$B$2:$BD$55,45,FALSE),D625=10,VLOOKUP(H625,[1]Film_Workers!$B$2:$BD$55,46,FALSE),D625=11,VLOOKUP(H625,[1]Film_Workers!$B$2:$BD$55,47,FALSE),D625=12,VLOOKUP(H625,[1]Film_Workers!$B$2:$BD$55,48)),C625=2018,_xlfn.IFS(D625=1,VLOOKUP(H625,[1]Film_Workers!$B$2:$BD$55,49,FALSE),D625=2,VLOOKUP(H625,[1]Film_Workers!$B$2:$BD$55,50,FALSE),D625=3,VLOOKUP(H625,[1]Film_Workers!$B$2:$BD$55,51,FALSE),D625=4,VLOOKUP(H625,[1]Film_Workers!$B$2:$BD$55,52,FALSE),D625=5,VLOOKUP(H625,[1]Film_Workers!$B$2:$BD$55,53,FALSE),D625=6,VLOOKUP(H625,[1]Film_Workers!$B$2:$BD$55,54)))</f>
        <v>#N/A</v>
      </c>
      <c r="W625" t="e">
        <f>_xlfn.IFS(C625=2014,_xlfn.IFS(D625=1,VLOOKUP(H625,[1]Priv_Workers!$B$2:$BD$55,2,FALSE),D625=2,VLOOKUP(H625,[1]Priv_Workers!$B$2:$BD$55,3,FALSE),D625=3,VLOOKUP(H625,[1]Priv_Workers!$B$2:$BD$55,4,FALSE),D625=4,VLOOKUP(H625,[1]Priv_Workers!$B$2:$BD$55,5,FALSE),D625=5,VLOOKUP(H625,[1]Priv_Workers!$B$2:$BD$55,6,FALSE),D625=6,VLOOKUP(H625,[1]Priv_Workers!$B$2:$BD$55,7,FALSE),D625=7,VLOOKUP(H625,[1]Priv_Workers!$B$2:$BD$55,8,FALSE),D625=8,VLOOKUP(H625,[1]Priv_Workers!$B$2:$BD$55,9,FALSE),D625=9,VLOOKUP(H625,[1]Priv_Workers!$B$2:$BD$55,10,FALSE),D625=10,VLOOKUP(H625,[1]Priv_Workers!$B$2:$BD$55,11,FALSE),D625=11,VLOOKUP(H625,[1]Priv_Workers!$B$2:$BD$55,12,FALSE),D625=12,VLOOKUP(H625,[1]Priv_Workers!$B$2:$BD$55,13,FALSE)),C625=2015,_xlfn.IFS(D625=1,VLOOKUP(H625,[1]Priv_Workers!$B$2:$BD$55,14,FALSE),D625=2,VLOOKUP(H625,[1]Priv_Workers!$B$2:$BD$55,15,FALSE),D625=3,VLOOKUP(H625,[1]Priv_Workers!$B$2:$BD$55,16,FALSE),D625=4,VLOOKUP(H625,[1]Priv_Workers!$B$2:$BD$55,17,FALSE),D625=5,VLOOKUP(H625,[1]Priv_Workers!$B$2:$BD$55,18,FALSE),D625=6,VLOOKUP(H625,[1]Priv_Workers!$B$2:$BD$55,19,FALSE),D625=7,VLOOKUP(H625,[1]Priv_Workers!$B$2:$BD$55,20,FALSE),D625=8,VLOOKUP(H625,[1]Priv_Workers!$B$2:$BD$55,21,FALSE),D625=9,VLOOKUP(H625,[1]Priv_Workers!$B$2:$BD$55,22,FALSE),D625=10,VLOOKUP(H625,[1]Priv_Workers!$B$2:$BD$55,23,FALSE),D625=11,VLOOKUP(H625,[1]Priv_Workers!$B$2:$BD$55,24,FALSE),D625=12,VLOOKUP(H625,[1]Priv_Workers!$B$2:$BD$55,25,FALSE)),C625=2016,_xlfn.IFS(D625=1,VLOOKUP(H625,[1]Priv_Workers!$B$2:$BD$55,26,FALSE),D625=2,VLOOKUP(H625,[1]Priv_Workers!$B$2:$BD$55,27,FALSE),D625=3,VLOOKUP(H625,[1]Priv_Workers!$B$2:$BD$55,28,FALSE),D625=4,VLOOKUP(H625,[1]Priv_Workers!$B$2:$BD$55,29,FALSE),D625=5,VLOOKUP(H625,[1]Priv_Workers!$B$2:$BD$55,30,FALSE),D625=6,VLOOKUP(H625,[1]Priv_Workers!$B$2:$BD$55,31,FALSE),D625=7,VLOOKUP(H625,[1]Priv_Workers!$B$2:$BD$55,32,FALSE),D625=8,VLOOKUP(H625,[1]Priv_Workers!$B$2:$BD$55,33,FALSE),D625=9,VLOOKUP(H625,[1]Priv_Workers!$B$2:$BD$55,34,FALSE),D625=10,VLOOKUP(H625,[1]Priv_Workers!$B$2:$BD$55,35,FALSE),D625=11,VLOOKUP(H625,[1]Priv_Workers!$B$2:$BD$55,36,FALSE),D625=12,VLOOKUP(H625,[1]Priv_Workers!$B$2:$BD$55,37,FALSE)),C625=2017,_xlfn.IFS(D625=1,VLOOKUP(H625,[1]Priv_Workers!$B$2:$BD$55,38,FALSE),D625=2,VLOOKUP(H625,[1]Priv_Workers!$B$2:$BD$55,39,FALSE),D625=3,VLOOKUP(H625,[1]Priv_Workers!$B$2:$BD$55,40,FALSE),D625=4,VLOOKUP(H625,[1]Priv_Workers!$B$2:$BD$55,41,FALSE),D625=5,VLOOKUP(H625,[1]Priv_Workers!$B$2:$BD$55,42,FALSE),D625=6,VLOOKUP(H625,[1]Priv_Workers!$B$2:$BD$55,43,FALSE),D625=7,VLOOKUP(H625,[1]Priv_Workers!$B$2:$BD$55,43,FALSE),D625=8,VLOOKUP(H625,[1]Priv_Workers!$B$2:$BD$55,44,FALSE),D625=9,VLOOKUP(H625,[1]Priv_Workers!$B$2:$BD$55,45,FALSE),D625=10,VLOOKUP(H625,[1]Priv_Workers!$B$2:$BD$55,46,FALSE),D625=11,VLOOKUP(H625,[1]Priv_Workers!$B$2:$BD$55,47,FALSE),D625=12,VLOOKUP(H625,[1]Priv_Workers!$B$2:$BD$55,48)),C625=2018,_xlfn.IFS(D625=1,VLOOKUP(H625,[1]Priv_Workers!$B$2:$BD$55,49,FALSE),D625=2,VLOOKUP(H625,[1]Priv_Workers!$B$2:$BD$55,50,FALSE),D625=3,VLOOKUP(H625,[1]Priv_Workers!$B$2:$BD$55,51,FALSE),D625=4,VLOOKUP(H625,[1]Priv_Workers!$B$2:$BD$55,52,FALSE),D625=5,VLOOKUP(H625,[1]Priv_Workers!$B$2:$BD$55,53,FALSE),D625=6,VLOOKUP(H625,[1]Priv_Workers!$B$2:$BD$55,54)))</f>
        <v>#N/A</v>
      </c>
      <c r="X625" s="3" t="e">
        <f t="shared" si="75"/>
        <v>#N/A</v>
      </c>
      <c r="Y625" s="2" t="e">
        <f>_xlfn.IFS(C625=2014, _xlfn.IFS(E625=1, VLOOKUP(H625, [1]Wage_Info!$B$2:$AH$55, 2, FALSE), E625=2, VLOOKUP(H625, [1]Wage_Info!$B$2:$AH$55, 3, FALSE), E625=3, VLOOKUP(H625, [1]Wage_Info!$B$2:$AH$55, 4, FALSE), E625=4, VLOOKUP(H625, [1]Wage_Info!$B$2:$AH$55, 5, FALSE)), C625=2015, _xlfn.IFS(E625=1, VLOOKUP(H625, [1]Wage_Info!$B$2:$AH$55, 6, FALSE), E625=2, VLOOKUP(H625, [1]Wage_Info!$B$2:$AH$55, 7, FALSE), E625=3, VLOOKUP(H625, [1]Wage_Info!$B$2:$AH$55, 8, FALSE), E625=4, VLOOKUP(H625, [1]Wage_Info!$B$2:$AH$55, 9, FALSE)), C625=2016, _xlfn.IFS(E625=1, VLOOKUP(H625, [1]Wage_Info!$B$2:$AH$55, 10, FALSE), E625=2, VLOOKUP(H625, [1]Wage_Info!$B$2:$AH$55, 11, FALSE), E625=3, VLOOKUP(H625, [1]Wage_Info!$B$2:$AH$55, 12, FALSE), E625=4, VLOOKUP(H625, [1]Wage_Info!$B$2:$AH$55, 13, FALSE)), C625=2017, _xlfn.IFS(E625=1, VLOOKUP(H625, [1]Wage_Info!$B$2:$AH$55, 14, FALSE), E625=2, VLOOKUP(H625, [1]Wage_Info!$B$2:$AH$55, 15, FALSE), E625=3, VLOOKUP(H625, [1]Wage_Info!$B$2:$AH$55, 16, FALSE), E625=4, VLOOKUP(H625, [1]Wage_Info!$B$2:$AH$55, 17, FALSE)), C625 = 2018, _xlfn.IFS(E625=1, VLOOKUP(H625, [1]Wage_Info!$B$2:$AH$55, 18, FALSE), E625=3, VLOOKUP(H625, [1]Wage_Info!$B$2:$AH$55, 19, FALSE)))</f>
        <v>#N/A</v>
      </c>
      <c r="Z625" s="2" t="e">
        <f>_xlfn.IFS(C625=2014, _xlfn.IFS(E625=1, VLOOKUP(H625, [1]Wage_Info!$B$2:$AL$55, 20, FALSE), E625=2, VLOOKUP(H625, [1]Wage_Info!$B$2:$AL$55, 21, FALSE), E625=3, VLOOKUP(H625, [1]Wage_Info!$B$2:$AL$55, 22, FALSE), E625=4, VLOOKUP(H625, [1]Wage_Info!$B$2:$AL$55, 23, FALSE)), C625=2015, _xlfn.IFS(E625=1, VLOOKUP(H625, [1]Wage_Info!$B$2:$AL$55, 24, FALSE), E625=2, VLOOKUP(H625, [1]Wage_Info!$B$2:$AL$55, 25, FALSE), E625=3, VLOOKUP(H625, [1]Wage_Info!$B$2:$AL$55, 26, FALSE), E625=4, VLOOKUP(H625, [1]Wage_Info!$B$2:$AL$55, 27, FALSE)), C625=2016, _xlfn.IFS(E625=1, VLOOKUP(H625, [1]Wage_Info!$B$2:$AL$55, 28, FALSE), E625=2, VLOOKUP(H625, [1]Wage_Info!$B$2:$AL$55, 29, FALSE), E625=3, VLOOKUP(H625, [1]Wage_Info!$B$2:$AL$55, 30, FALSE), E625=4, VLOOKUP(H625, [1]Wage_Info!$B$2:$AL$55, 31, FALSE)), C625=2017, _xlfn.IFS(E625=1, VLOOKUP(H625, [1]Wage_Info!$B$2:$AL$55, 32, FALSE), E625=2, VLOOKUP(H625, [1]Wage_Info!$B$2:$AL$55, 33, FALSE), E625=3, VLOOKUP(H625, [1]Wage_Info!$B$2:$AL$55, 34, FALSE), E625=4, VLOOKUP(H625, [1]Wage_Info!$B$2:$AL$55, 35, FALSE)), C625 = 2018, _xlfn.IFS(E625=1, VLOOKUP(H625, [1]Wage_Info!$B$2:$AL$55, 36, FALSE), E625=2, VLOOKUP(H625, [1]Wage_Info!$B$2:$AL$55, 37, FALSE)))</f>
        <v>#N/A</v>
      </c>
      <c r="AA625" s="4" t="e">
        <f t="shared" si="76"/>
        <v>#N/A</v>
      </c>
      <c r="AB625">
        <f>[1]Key!C624</f>
        <v>1</v>
      </c>
      <c r="AC625">
        <f t="shared" si="77"/>
        <v>1</v>
      </c>
      <c r="AD625">
        <f t="shared" si="78"/>
        <v>0</v>
      </c>
      <c r="AE625">
        <f t="shared" si="79"/>
        <v>1</v>
      </c>
      <c r="AF625">
        <f>[1]Key!D625</f>
        <v>0</v>
      </c>
    </row>
    <row r="626" spans="1:32" x14ac:dyDescent="0.3">
      <c r="A626">
        <v>625</v>
      </c>
      <c r="B626">
        <v>169</v>
      </c>
      <c r="C626">
        <v>2017</v>
      </c>
      <c r="D626">
        <v>12</v>
      </c>
      <c r="E626">
        <f t="shared" si="72"/>
        <v>4</v>
      </c>
      <c r="F626">
        <v>2018</v>
      </c>
      <c r="G626" t="s">
        <v>64</v>
      </c>
      <c r="H626" s="1">
        <f>VALUE(IF(G626="foreign",53,SUBSTITUTE(G626,G626,VLOOKUP(G626,[1]Key!$G$2:$H$55,2,))))</f>
        <v>33</v>
      </c>
      <c r="I626" t="s">
        <v>47</v>
      </c>
      <c r="J626">
        <f>VALUE(_xlfn.IFS(I626="foreign",53,I626="fictional",54, I626="unspecified", 55, NOT(OR(I626="foreign",I626="fictional")),SUBSTITUTE(I626,I626,VLOOKUP(I626,[1]Key!$G$2:$H$55,2,))))</f>
        <v>55</v>
      </c>
      <c r="K626">
        <f t="shared" si="73"/>
        <v>0</v>
      </c>
      <c r="L626">
        <f>VLOOKUP(H626, [1]Key!$H$2:$K$54, 2)</f>
        <v>3</v>
      </c>
      <c r="M626">
        <f>VLOOKUP(J626, [1]Key!$H$2:$K$54, 2)</f>
        <v>0</v>
      </c>
      <c r="N626">
        <f>VLOOKUP("*"&amp;G626&amp;"*",[1]Key!$N$2:$O$6,2,FALSE)</f>
        <v>2</v>
      </c>
      <c r="O626">
        <f>VLOOKUP("*"&amp;G626&amp;"*",[1]Key!$R$2:$S$11,2,FALSE)</f>
        <v>3</v>
      </c>
      <c r="P626">
        <v>598</v>
      </c>
      <c r="Q626" s="2">
        <v>13000000</v>
      </c>
      <c r="R626" t="s">
        <v>49</v>
      </c>
      <c r="S626">
        <f>VLOOKUP(R626, [1]Key!$U$2:$V$37, 2, FALSE)</f>
        <v>7</v>
      </c>
      <c r="T626">
        <f t="shared" si="74"/>
        <v>1</v>
      </c>
      <c r="U626">
        <f>_xlfn.IFS(C626=2018, VLOOKUP(H626, '[1]State Pop'!$B$2:$G$55,6),C626=2017, VLOOKUP(H626, '[1]State Pop'!$B$2:$F$55,5),C626=2016, VLOOKUP(H626, '[1]State Pop'!$B$2:$F$55,4), C626=2015, VLOOKUP(H626, '[1]State Pop'!$B$2:$F$55,3), C626=2014, VLOOKUP(H626, '[1]State Pop'!$B$2:$F$55,2))</f>
        <v>19849399</v>
      </c>
      <c r="V626">
        <f>_xlfn.IFS(C626=2014,_xlfn.IFS(D626=1,VLOOKUP(H626,[1]Film_Workers!$B$2:$BD$55,2,FALSE),D626=2,VLOOKUP(H626,[1]Film_Workers!$B$2:$BD$55,3,FALSE),D626=3,VLOOKUP(H626,[1]Film_Workers!$B$2:$BD$55,4,FALSE),D626=4,VLOOKUP(H626,[1]Film_Workers!$B$2:$BD$55,5,FALSE),D626=5,VLOOKUP(H626,[1]Film_Workers!$B$2:$BD$55,6,FALSE),D626=6,VLOOKUP(H626,[1]Film_Workers!$B$2:$BD$55,7,FALSE),D626=7,VLOOKUP(H626,[1]Film_Workers!$B$2:$BD$55,8,FALSE),D626=8,VLOOKUP(H626,[1]Film_Workers!$B$2:$BD$55,9,FALSE),D626=9,VLOOKUP(H626,[1]Film_Workers!$B$2:$BD$55,10,FALSE),D626=10,VLOOKUP(H626,[1]Film_Workers!$B$2:$BD$55,11,FALSE),D626=11,VLOOKUP(H626,[1]Film_Workers!$B$2:$BD$55,12,FALSE),D626=12,VLOOKUP(H626,[1]Film_Workers!$B$2:$BD$55,13,FALSE)),C626=2015,_xlfn.IFS(D626=1,VLOOKUP(H626,[1]Film_Workers!$B$2:$BD$55,14,FALSE),D626=2,VLOOKUP(H626,[1]Film_Workers!$B$2:$BD$55,15,FALSE),D626=3,VLOOKUP(H626,[1]Film_Workers!$B$2:$BD$55,16,FALSE),D626=4,VLOOKUP(H626,[1]Film_Workers!$B$2:$BD$55,17,FALSE),D626=5,VLOOKUP(H626,[1]Film_Workers!$B$2:$BD$55,18,FALSE),D626=6,VLOOKUP(H626,[1]Film_Workers!$B$2:$BD$55,19,FALSE),D626=7,VLOOKUP(H626,[1]Film_Workers!$B$2:$BD$55,20,FALSE),D626=8,VLOOKUP(H626,[1]Film_Workers!$B$2:$BD$55,21,FALSE),D626=9,VLOOKUP(H626,[1]Film_Workers!$B$2:$BD$55,22,FALSE),D626=10,VLOOKUP(H626,[1]Film_Workers!$B$2:$BD$55,23,FALSE),D626=11,VLOOKUP(H626,[1]Film_Workers!$B$2:$BD$55,24,FALSE),D626=12,VLOOKUP(H626,[1]Film_Workers!$B$2:$BD$55,25,FALSE)),C626=2016,_xlfn.IFS(D626=1,VLOOKUP(H626,[1]Film_Workers!$B$2:$BD$55,26,FALSE),D626=2,VLOOKUP(H626,[1]Film_Workers!$B$2:$BD$55,27,FALSE),D626=3,VLOOKUP(H626,[1]Film_Workers!$B$2:$BD$55,28,FALSE),D626=4,VLOOKUP(H626,[1]Film_Workers!$B$2:$BD$55,29,FALSE),D626=5,VLOOKUP(H626,[1]Film_Workers!$B$2:$BD$55,30,FALSE),D626=6,VLOOKUP(H626,[1]Film_Workers!$B$2:$BD$55,31,FALSE),D626=7,VLOOKUP(H626,[1]Film_Workers!$B$2:$BD$55,32,FALSE),D626=8,VLOOKUP(H626,[1]Film_Workers!$B$2:$BD$55,33,FALSE),D626=9,VLOOKUP(H626,[1]Film_Workers!$B$2:$BD$55,34,FALSE),D626=10,VLOOKUP(H626,[1]Film_Workers!$B$2:$BD$55,35,FALSE),D626=11,VLOOKUP(H626,[1]Film_Workers!$B$2:$BD$55,36,FALSE),D626=12,VLOOKUP(H626,[1]Film_Workers!$B$2:$BD$55,37,FALSE)),C626=2017,_xlfn.IFS(D626=1,VLOOKUP(H626,[1]Film_Workers!$B$2:$BD$55,38,FALSE),D626=2,VLOOKUP(H626,[1]Film_Workers!$B$2:$BD$55,39,FALSE),D626=3,VLOOKUP(H626,[1]Film_Workers!$B$2:$BD$55,40,FALSE),D626=4,VLOOKUP(H626,[1]Film_Workers!$B$2:$BD$55,41,FALSE),D626=5,VLOOKUP(H626,[1]Film_Workers!$B$2:$BD$55,42,FALSE),D626=6,VLOOKUP(H626,[1]Film_Workers!$B$2:$BD$55,43,FALSE),D626=7,VLOOKUP(H626,[1]Film_Workers!$B$2:$BD$55,43,FALSE),D626=8,VLOOKUP(H626,[1]Film_Workers!$B$2:$BD$55,44,FALSE),D626=9,VLOOKUP(H626,[1]Film_Workers!$B$2:$BD$55,45,FALSE),D626=10,VLOOKUP(H626,[1]Film_Workers!$B$2:$BD$55,46,FALSE),D626=11,VLOOKUP(H626,[1]Film_Workers!$B$2:$BD$55,47,FALSE),D626=12,VLOOKUP(H626,[1]Film_Workers!$B$2:$BD$55,48)),C626=2018,_xlfn.IFS(D626=1,VLOOKUP(H626,[1]Film_Workers!$B$2:$BD$55,49,FALSE),D626=2,VLOOKUP(H626,[1]Film_Workers!$B$2:$BD$55,50,FALSE),D626=3,VLOOKUP(H626,[1]Film_Workers!$B$2:$BD$55,51,FALSE),D626=4,VLOOKUP(H626,[1]Film_Workers!$B$2:$BD$55,52,FALSE),D626=5,VLOOKUP(H626,[1]Film_Workers!$B$2:$BD$55,53,FALSE),D626=6,VLOOKUP(H626,[1]Film_Workers!$B$2:$BD$55,54)))</f>
        <v>51813</v>
      </c>
      <c r="W626">
        <f>_xlfn.IFS(C626=2014,_xlfn.IFS(D626=1,VLOOKUP(H626,[1]Priv_Workers!$B$2:$BD$55,2,FALSE),D626=2,VLOOKUP(H626,[1]Priv_Workers!$B$2:$BD$55,3,FALSE),D626=3,VLOOKUP(H626,[1]Priv_Workers!$B$2:$BD$55,4,FALSE),D626=4,VLOOKUP(H626,[1]Priv_Workers!$B$2:$BD$55,5,FALSE),D626=5,VLOOKUP(H626,[1]Priv_Workers!$B$2:$BD$55,6,FALSE),D626=6,VLOOKUP(H626,[1]Priv_Workers!$B$2:$BD$55,7,FALSE),D626=7,VLOOKUP(H626,[1]Priv_Workers!$B$2:$BD$55,8,FALSE),D626=8,VLOOKUP(H626,[1]Priv_Workers!$B$2:$BD$55,9,FALSE),D626=9,VLOOKUP(H626,[1]Priv_Workers!$B$2:$BD$55,10,FALSE),D626=10,VLOOKUP(H626,[1]Priv_Workers!$B$2:$BD$55,11,FALSE),D626=11,VLOOKUP(H626,[1]Priv_Workers!$B$2:$BD$55,12,FALSE),D626=12,VLOOKUP(H626,[1]Priv_Workers!$B$2:$BD$55,13,FALSE)),C626=2015,_xlfn.IFS(D626=1,VLOOKUP(H626,[1]Priv_Workers!$B$2:$BD$55,14,FALSE),D626=2,VLOOKUP(H626,[1]Priv_Workers!$B$2:$BD$55,15,FALSE),D626=3,VLOOKUP(H626,[1]Priv_Workers!$B$2:$BD$55,16,FALSE),D626=4,VLOOKUP(H626,[1]Priv_Workers!$B$2:$BD$55,17,FALSE),D626=5,VLOOKUP(H626,[1]Priv_Workers!$B$2:$BD$55,18,FALSE),D626=6,VLOOKUP(H626,[1]Priv_Workers!$B$2:$BD$55,19,FALSE),D626=7,VLOOKUP(H626,[1]Priv_Workers!$B$2:$BD$55,20,FALSE),D626=8,VLOOKUP(H626,[1]Priv_Workers!$B$2:$BD$55,21,FALSE),D626=9,VLOOKUP(H626,[1]Priv_Workers!$B$2:$BD$55,22,FALSE),D626=10,VLOOKUP(H626,[1]Priv_Workers!$B$2:$BD$55,23,FALSE),D626=11,VLOOKUP(H626,[1]Priv_Workers!$B$2:$BD$55,24,FALSE),D626=12,VLOOKUP(H626,[1]Priv_Workers!$B$2:$BD$55,25,FALSE)),C626=2016,_xlfn.IFS(D626=1,VLOOKUP(H626,[1]Priv_Workers!$B$2:$BD$55,26,FALSE),D626=2,VLOOKUP(H626,[1]Priv_Workers!$B$2:$BD$55,27,FALSE),D626=3,VLOOKUP(H626,[1]Priv_Workers!$B$2:$BD$55,28,FALSE),D626=4,VLOOKUP(H626,[1]Priv_Workers!$B$2:$BD$55,29,FALSE),D626=5,VLOOKUP(H626,[1]Priv_Workers!$B$2:$BD$55,30,FALSE),D626=6,VLOOKUP(H626,[1]Priv_Workers!$B$2:$BD$55,31,FALSE),D626=7,VLOOKUP(H626,[1]Priv_Workers!$B$2:$BD$55,32,FALSE),D626=8,VLOOKUP(H626,[1]Priv_Workers!$B$2:$BD$55,33,FALSE),D626=9,VLOOKUP(H626,[1]Priv_Workers!$B$2:$BD$55,34,FALSE),D626=10,VLOOKUP(H626,[1]Priv_Workers!$B$2:$BD$55,35,FALSE),D626=11,VLOOKUP(H626,[1]Priv_Workers!$B$2:$BD$55,36,FALSE),D626=12,VLOOKUP(H626,[1]Priv_Workers!$B$2:$BD$55,37,FALSE)),C626=2017,_xlfn.IFS(D626=1,VLOOKUP(H626,[1]Priv_Workers!$B$2:$BD$55,38,FALSE),D626=2,VLOOKUP(H626,[1]Priv_Workers!$B$2:$BD$55,39,FALSE),D626=3,VLOOKUP(H626,[1]Priv_Workers!$B$2:$BD$55,40,FALSE),D626=4,VLOOKUP(H626,[1]Priv_Workers!$B$2:$BD$55,41,FALSE),D626=5,VLOOKUP(H626,[1]Priv_Workers!$B$2:$BD$55,42,FALSE),D626=6,VLOOKUP(H626,[1]Priv_Workers!$B$2:$BD$55,43,FALSE),D626=7,VLOOKUP(H626,[1]Priv_Workers!$B$2:$BD$55,43,FALSE),D626=8,VLOOKUP(H626,[1]Priv_Workers!$B$2:$BD$55,44,FALSE),D626=9,VLOOKUP(H626,[1]Priv_Workers!$B$2:$BD$55,45,FALSE),D626=10,VLOOKUP(H626,[1]Priv_Workers!$B$2:$BD$55,46,FALSE),D626=11,VLOOKUP(H626,[1]Priv_Workers!$B$2:$BD$55,47,FALSE),D626=12,VLOOKUP(H626,[1]Priv_Workers!$B$2:$BD$55,48)),C626=2018,_xlfn.IFS(D626=1,VLOOKUP(H626,[1]Priv_Workers!$B$2:$BD$55,49,FALSE),D626=2,VLOOKUP(H626,[1]Priv_Workers!$B$2:$BD$55,50,FALSE),D626=3,VLOOKUP(H626,[1]Priv_Workers!$B$2:$BD$55,51,FALSE),D626=4,VLOOKUP(H626,[1]Priv_Workers!$B$2:$BD$55,52,FALSE),D626=5,VLOOKUP(H626,[1]Priv_Workers!$B$2:$BD$55,53,FALSE),D626=6,VLOOKUP(H626,[1]Priv_Workers!$B$2:$BD$55,54)))</f>
        <v>8039681</v>
      </c>
      <c r="X626" s="3">
        <f t="shared" si="75"/>
        <v>6.4446586873285142E-3</v>
      </c>
      <c r="Y626" s="2">
        <f>_xlfn.IFS(C626=2014, _xlfn.IFS(E626=1, VLOOKUP(H626, [1]Wage_Info!$B$2:$AH$55, 2, FALSE), E626=2, VLOOKUP(H626, [1]Wage_Info!$B$2:$AH$55, 3, FALSE), E626=3, VLOOKUP(H626, [1]Wage_Info!$B$2:$AH$55, 4, FALSE), E626=4, VLOOKUP(H626, [1]Wage_Info!$B$2:$AH$55, 5, FALSE)), C626=2015, _xlfn.IFS(E626=1, VLOOKUP(H626, [1]Wage_Info!$B$2:$AH$55, 6, FALSE), E626=2, VLOOKUP(H626, [1]Wage_Info!$B$2:$AH$55, 7, FALSE), E626=3, VLOOKUP(H626, [1]Wage_Info!$B$2:$AH$55, 8, FALSE), E626=4, VLOOKUP(H626, [1]Wage_Info!$B$2:$AH$55, 9, FALSE)), C626=2016, _xlfn.IFS(E626=1, VLOOKUP(H626, [1]Wage_Info!$B$2:$AH$55, 10, FALSE), E626=2, VLOOKUP(H626, [1]Wage_Info!$B$2:$AH$55, 11, FALSE), E626=3, VLOOKUP(H626, [1]Wage_Info!$B$2:$AH$55, 12, FALSE), E626=4, VLOOKUP(H626, [1]Wage_Info!$B$2:$AH$55, 13, FALSE)), C626=2017, _xlfn.IFS(E626=1, VLOOKUP(H626, [1]Wage_Info!$B$2:$AH$55, 14, FALSE), E626=2, VLOOKUP(H626, [1]Wage_Info!$B$2:$AH$55, 15, FALSE), E626=3, VLOOKUP(H626, [1]Wage_Info!$B$2:$AH$55, 16, FALSE), E626=4, VLOOKUP(H626, [1]Wage_Info!$B$2:$AH$55, 17, FALSE)), C626 = 2018, _xlfn.IFS(E626=1, VLOOKUP(H626, [1]Wage_Info!$B$2:$AH$55, 18, FALSE), E626=3, VLOOKUP(H626, [1]Wage_Info!$B$2:$AH$55, 19, FALSE)))</f>
        <v>1385647298</v>
      </c>
      <c r="Z626" s="2">
        <f>_xlfn.IFS(C626=2014, _xlfn.IFS(E626=1, VLOOKUP(H626, [1]Wage_Info!$B$2:$AL$55, 20, FALSE), E626=2, VLOOKUP(H626, [1]Wage_Info!$B$2:$AL$55, 21, FALSE), E626=3, VLOOKUP(H626, [1]Wage_Info!$B$2:$AL$55, 22, FALSE), E626=4, VLOOKUP(H626, [1]Wage_Info!$B$2:$AL$55, 23, FALSE)), C626=2015, _xlfn.IFS(E626=1, VLOOKUP(H626, [1]Wage_Info!$B$2:$AL$55, 24, FALSE), E626=2, VLOOKUP(H626, [1]Wage_Info!$B$2:$AL$55, 25, FALSE), E626=3, VLOOKUP(H626, [1]Wage_Info!$B$2:$AL$55, 26, FALSE), E626=4, VLOOKUP(H626, [1]Wage_Info!$B$2:$AL$55, 27, FALSE)), C626=2016, _xlfn.IFS(E626=1, VLOOKUP(H626, [1]Wage_Info!$B$2:$AL$55, 28, FALSE), E626=2, VLOOKUP(H626, [1]Wage_Info!$B$2:$AL$55, 29, FALSE), E626=3, VLOOKUP(H626, [1]Wage_Info!$B$2:$AL$55, 30, FALSE), E626=4, VLOOKUP(H626, [1]Wage_Info!$B$2:$AL$55, 31, FALSE)), C626=2017, _xlfn.IFS(E626=1, VLOOKUP(H626, [1]Wage_Info!$B$2:$AL$55, 32, FALSE), E626=2, VLOOKUP(H626, [1]Wage_Info!$B$2:$AL$55, 33, FALSE), E626=3, VLOOKUP(H626, [1]Wage_Info!$B$2:$AL$55, 34, FALSE), E626=4, VLOOKUP(H626, [1]Wage_Info!$B$2:$AL$55, 35, FALSE)), C626 = 2018, _xlfn.IFS(E626=1, VLOOKUP(H626, [1]Wage_Info!$B$2:$AL$55, 36, FALSE), E626=2, VLOOKUP(H626, [1]Wage_Info!$B$2:$AL$55, 37, FALSE)))</f>
        <v>152963907886</v>
      </c>
      <c r="AA626" s="4">
        <f t="shared" si="76"/>
        <v>9.0586551896456955E-3</v>
      </c>
      <c r="AB626">
        <f>[1]Key!C625</f>
        <v>1</v>
      </c>
      <c r="AC626">
        <f t="shared" si="77"/>
        <v>0</v>
      </c>
      <c r="AD626">
        <f t="shared" si="78"/>
        <v>1</v>
      </c>
      <c r="AE626">
        <f t="shared" si="79"/>
        <v>1</v>
      </c>
      <c r="AF626">
        <f>[1]Key!D626</f>
        <v>0</v>
      </c>
    </row>
    <row r="627" spans="1:32" x14ac:dyDescent="0.3">
      <c r="A627">
        <v>626</v>
      </c>
      <c r="B627">
        <v>170</v>
      </c>
      <c r="C627">
        <v>2017</v>
      </c>
      <c r="D627">
        <v>5</v>
      </c>
      <c r="E627">
        <f t="shared" si="72"/>
        <v>2</v>
      </c>
      <c r="F627">
        <v>2018</v>
      </c>
      <c r="G627" t="s">
        <v>62</v>
      </c>
      <c r="H627" s="1">
        <f>VALUE(IF(G627="foreign",53,SUBSTITUTE(G627,G627,VLOOKUP(G627,[1]Key!$G$2:$H$55,2,))))</f>
        <v>53</v>
      </c>
      <c r="I627" t="s">
        <v>32</v>
      </c>
      <c r="J627">
        <f>VALUE(_xlfn.IFS(I627="foreign",53,I627="fictional",54, I627="unspecified", 55, NOT(OR(I627="foreign",I627="fictional")),SUBSTITUTE(I627,I627,VLOOKUP(I627,[1]Key!$G$2:$H$55,2,))))</f>
        <v>53</v>
      </c>
      <c r="K627">
        <f t="shared" si="73"/>
        <v>1</v>
      </c>
      <c r="L627">
        <f>VLOOKUP(H627, [1]Key!$H$2:$K$54, 2)</f>
        <v>0</v>
      </c>
      <c r="M627">
        <f>VLOOKUP(J627, [1]Key!$H$2:$K$54, 2)</f>
        <v>0</v>
      </c>
      <c r="N627">
        <f>VLOOKUP("*"&amp;G627&amp;"*",[1]Key!$N$2:$O$6,2,FALSE)</f>
        <v>0</v>
      </c>
      <c r="O627">
        <f>VLOOKUP("*"&amp;G627&amp;"*",[1]Key!$R$2:$S$11,2,FALSE)</f>
        <v>0</v>
      </c>
      <c r="P627">
        <v>593</v>
      </c>
      <c r="Q627" s="2"/>
      <c r="R627" t="s">
        <v>130</v>
      </c>
      <c r="S627">
        <f>VLOOKUP(R627, [1]Key!$U$2:$V$37, 2, FALSE)</f>
        <v>19</v>
      </c>
      <c r="T627">
        <f t="shared" si="74"/>
        <v>1</v>
      </c>
      <c r="U627">
        <f>_xlfn.IFS(C627=2018, VLOOKUP(H627, '[1]State Pop'!$B$2:$G$55,6),C627=2017, VLOOKUP(H627, '[1]State Pop'!$B$2:$F$55,5),C627=2016, VLOOKUP(H627, '[1]State Pop'!$B$2:$F$55,4), C627=2015, VLOOKUP(H627, '[1]State Pop'!$B$2:$F$55,3), C627=2014, VLOOKUP(H627, '[1]State Pop'!$B$2:$F$55,2))</f>
        <v>0</v>
      </c>
      <c r="V627">
        <f>_xlfn.IFS(C627=2014,_xlfn.IFS(D627=1,VLOOKUP(H627,[1]Film_Workers!$B$2:$BD$55,2,FALSE),D627=2,VLOOKUP(H627,[1]Film_Workers!$B$2:$BD$55,3,FALSE),D627=3,VLOOKUP(H627,[1]Film_Workers!$B$2:$BD$55,4,FALSE),D627=4,VLOOKUP(H627,[1]Film_Workers!$B$2:$BD$55,5,FALSE),D627=5,VLOOKUP(H627,[1]Film_Workers!$B$2:$BD$55,6,FALSE),D627=6,VLOOKUP(H627,[1]Film_Workers!$B$2:$BD$55,7,FALSE),D627=7,VLOOKUP(H627,[1]Film_Workers!$B$2:$BD$55,8,FALSE),D627=8,VLOOKUP(H627,[1]Film_Workers!$B$2:$BD$55,9,FALSE),D627=9,VLOOKUP(H627,[1]Film_Workers!$B$2:$BD$55,10,FALSE),D627=10,VLOOKUP(H627,[1]Film_Workers!$B$2:$BD$55,11,FALSE),D627=11,VLOOKUP(H627,[1]Film_Workers!$B$2:$BD$55,12,FALSE),D627=12,VLOOKUP(H627,[1]Film_Workers!$B$2:$BD$55,13,FALSE)),C627=2015,_xlfn.IFS(D627=1,VLOOKUP(H627,[1]Film_Workers!$B$2:$BD$55,14,FALSE),D627=2,VLOOKUP(H627,[1]Film_Workers!$B$2:$BD$55,15,FALSE),D627=3,VLOOKUP(H627,[1]Film_Workers!$B$2:$BD$55,16,FALSE),D627=4,VLOOKUP(H627,[1]Film_Workers!$B$2:$BD$55,17,FALSE),D627=5,VLOOKUP(H627,[1]Film_Workers!$B$2:$BD$55,18,FALSE),D627=6,VLOOKUP(H627,[1]Film_Workers!$B$2:$BD$55,19,FALSE),D627=7,VLOOKUP(H627,[1]Film_Workers!$B$2:$BD$55,20,FALSE),D627=8,VLOOKUP(H627,[1]Film_Workers!$B$2:$BD$55,21,FALSE),D627=9,VLOOKUP(H627,[1]Film_Workers!$B$2:$BD$55,22,FALSE),D627=10,VLOOKUP(H627,[1]Film_Workers!$B$2:$BD$55,23,FALSE),D627=11,VLOOKUP(H627,[1]Film_Workers!$B$2:$BD$55,24,FALSE),D627=12,VLOOKUP(H627,[1]Film_Workers!$B$2:$BD$55,25,FALSE)),C627=2016,_xlfn.IFS(D627=1,VLOOKUP(H627,[1]Film_Workers!$B$2:$BD$55,26,FALSE),D627=2,VLOOKUP(H627,[1]Film_Workers!$B$2:$BD$55,27,FALSE),D627=3,VLOOKUP(H627,[1]Film_Workers!$B$2:$BD$55,28,FALSE),D627=4,VLOOKUP(H627,[1]Film_Workers!$B$2:$BD$55,29,FALSE),D627=5,VLOOKUP(H627,[1]Film_Workers!$B$2:$BD$55,30,FALSE),D627=6,VLOOKUP(H627,[1]Film_Workers!$B$2:$BD$55,31,FALSE),D627=7,VLOOKUP(H627,[1]Film_Workers!$B$2:$BD$55,32,FALSE),D627=8,VLOOKUP(H627,[1]Film_Workers!$B$2:$BD$55,33,FALSE),D627=9,VLOOKUP(H627,[1]Film_Workers!$B$2:$BD$55,34,FALSE),D627=10,VLOOKUP(H627,[1]Film_Workers!$B$2:$BD$55,35,FALSE),D627=11,VLOOKUP(H627,[1]Film_Workers!$B$2:$BD$55,36,FALSE),D627=12,VLOOKUP(H627,[1]Film_Workers!$B$2:$BD$55,37,FALSE)),C627=2017,_xlfn.IFS(D627=1,VLOOKUP(H627,[1]Film_Workers!$B$2:$BD$55,38,FALSE),D627=2,VLOOKUP(H627,[1]Film_Workers!$B$2:$BD$55,39,FALSE),D627=3,VLOOKUP(H627,[1]Film_Workers!$B$2:$BD$55,40,FALSE),D627=4,VLOOKUP(H627,[1]Film_Workers!$B$2:$BD$55,41,FALSE),D627=5,VLOOKUP(H627,[1]Film_Workers!$B$2:$BD$55,42,FALSE),D627=6,VLOOKUP(H627,[1]Film_Workers!$B$2:$BD$55,43,FALSE),D627=7,VLOOKUP(H627,[1]Film_Workers!$B$2:$BD$55,43,FALSE),D627=8,VLOOKUP(H627,[1]Film_Workers!$B$2:$BD$55,44,FALSE),D627=9,VLOOKUP(H627,[1]Film_Workers!$B$2:$BD$55,45,FALSE),D627=10,VLOOKUP(H627,[1]Film_Workers!$B$2:$BD$55,46,FALSE),D627=11,VLOOKUP(H627,[1]Film_Workers!$B$2:$BD$55,47,FALSE),D627=12,VLOOKUP(H627,[1]Film_Workers!$B$2:$BD$55,48)),C627=2018,_xlfn.IFS(D627=1,VLOOKUP(H627,[1]Film_Workers!$B$2:$BD$55,49,FALSE),D627=2,VLOOKUP(H627,[1]Film_Workers!$B$2:$BD$55,50,FALSE),D627=3,VLOOKUP(H627,[1]Film_Workers!$B$2:$BD$55,51,FALSE),D627=4,VLOOKUP(H627,[1]Film_Workers!$B$2:$BD$55,52,FALSE),D627=5,VLOOKUP(H627,[1]Film_Workers!$B$2:$BD$55,53,FALSE),D627=6,VLOOKUP(H627,[1]Film_Workers!$B$2:$BD$55,54)))</f>
        <v>0</v>
      </c>
      <c r="W627">
        <f>_xlfn.IFS(C627=2014,_xlfn.IFS(D627=1,VLOOKUP(H627,[1]Priv_Workers!$B$2:$BD$55,2,FALSE),D627=2,VLOOKUP(H627,[1]Priv_Workers!$B$2:$BD$55,3,FALSE),D627=3,VLOOKUP(H627,[1]Priv_Workers!$B$2:$BD$55,4,FALSE),D627=4,VLOOKUP(H627,[1]Priv_Workers!$B$2:$BD$55,5,FALSE),D627=5,VLOOKUP(H627,[1]Priv_Workers!$B$2:$BD$55,6,FALSE),D627=6,VLOOKUP(H627,[1]Priv_Workers!$B$2:$BD$55,7,FALSE),D627=7,VLOOKUP(H627,[1]Priv_Workers!$B$2:$BD$55,8,FALSE),D627=8,VLOOKUP(H627,[1]Priv_Workers!$B$2:$BD$55,9,FALSE),D627=9,VLOOKUP(H627,[1]Priv_Workers!$B$2:$BD$55,10,FALSE),D627=10,VLOOKUP(H627,[1]Priv_Workers!$B$2:$BD$55,11,FALSE),D627=11,VLOOKUP(H627,[1]Priv_Workers!$B$2:$BD$55,12,FALSE),D627=12,VLOOKUP(H627,[1]Priv_Workers!$B$2:$BD$55,13,FALSE)),C627=2015,_xlfn.IFS(D627=1,VLOOKUP(H627,[1]Priv_Workers!$B$2:$BD$55,14,FALSE),D627=2,VLOOKUP(H627,[1]Priv_Workers!$B$2:$BD$55,15,FALSE),D627=3,VLOOKUP(H627,[1]Priv_Workers!$B$2:$BD$55,16,FALSE),D627=4,VLOOKUP(H627,[1]Priv_Workers!$B$2:$BD$55,17,FALSE),D627=5,VLOOKUP(H627,[1]Priv_Workers!$B$2:$BD$55,18,FALSE),D627=6,VLOOKUP(H627,[1]Priv_Workers!$B$2:$BD$55,19,FALSE),D627=7,VLOOKUP(H627,[1]Priv_Workers!$B$2:$BD$55,20,FALSE),D627=8,VLOOKUP(H627,[1]Priv_Workers!$B$2:$BD$55,21,FALSE),D627=9,VLOOKUP(H627,[1]Priv_Workers!$B$2:$BD$55,22,FALSE),D627=10,VLOOKUP(H627,[1]Priv_Workers!$B$2:$BD$55,23,FALSE),D627=11,VLOOKUP(H627,[1]Priv_Workers!$B$2:$BD$55,24,FALSE),D627=12,VLOOKUP(H627,[1]Priv_Workers!$B$2:$BD$55,25,FALSE)),C627=2016,_xlfn.IFS(D627=1,VLOOKUP(H627,[1]Priv_Workers!$B$2:$BD$55,26,FALSE),D627=2,VLOOKUP(H627,[1]Priv_Workers!$B$2:$BD$55,27,FALSE),D627=3,VLOOKUP(H627,[1]Priv_Workers!$B$2:$BD$55,28,FALSE),D627=4,VLOOKUP(H627,[1]Priv_Workers!$B$2:$BD$55,29,FALSE),D627=5,VLOOKUP(H627,[1]Priv_Workers!$B$2:$BD$55,30,FALSE),D627=6,VLOOKUP(H627,[1]Priv_Workers!$B$2:$BD$55,31,FALSE),D627=7,VLOOKUP(H627,[1]Priv_Workers!$B$2:$BD$55,32,FALSE),D627=8,VLOOKUP(H627,[1]Priv_Workers!$B$2:$BD$55,33,FALSE),D627=9,VLOOKUP(H627,[1]Priv_Workers!$B$2:$BD$55,34,FALSE),D627=10,VLOOKUP(H627,[1]Priv_Workers!$B$2:$BD$55,35,FALSE),D627=11,VLOOKUP(H627,[1]Priv_Workers!$B$2:$BD$55,36,FALSE),D627=12,VLOOKUP(H627,[1]Priv_Workers!$B$2:$BD$55,37,FALSE)),C627=2017,_xlfn.IFS(D627=1,VLOOKUP(H627,[1]Priv_Workers!$B$2:$BD$55,38,FALSE),D627=2,VLOOKUP(H627,[1]Priv_Workers!$B$2:$BD$55,39,FALSE),D627=3,VLOOKUP(H627,[1]Priv_Workers!$B$2:$BD$55,40,FALSE),D627=4,VLOOKUP(H627,[1]Priv_Workers!$B$2:$BD$55,41,FALSE),D627=5,VLOOKUP(H627,[1]Priv_Workers!$B$2:$BD$55,42,FALSE),D627=6,VLOOKUP(H627,[1]Priv_Workers!$B$2:$BD$55,43,FALSE),D627=7,VLOOKUP(H627,[1]Priv_Workers!$B$2:$BD$55,43,FALSE),D627=8,VLOOKUP(H627,[1]Priv_Workers!$B$2:$BD$55,44,FALSE),D627=9,VLOOKUP(H627,[1]Priv_Workers!$B$2:$BD$55,45,FALSE),D627=10,VLOOKUP(H627,[1]Priv_Workers!$B$2:$BD$55,46,FALSE),D627=11,VLOOKUP(H627,[1]Priv_Workers!$B$2:$BD$55,47,FALSE),D627=12,VLOOKUP(H627,[1]Priv_Workers!$B$2:$BD$55,48)),C627=2018,_xlfn.IFS(D627=1,VLOOKUP(H627,[1]Priv_Workers!$B$2:$BD$55,49,FALSE),D627=2,VLOOKUP(H627,[1]Priv_Workers!$B$2:$BD$55,50,FALSE),D627=3,VLOOKUP(H627,[1]Priv_Workers!$B$2:$BD$55,51,FALSE),D627=4,VLOOKUP(H627,[1]Priv_Workers!$B$2:$BD$55,52,FALSE),D627=5,VLOOKUP(H627,[1]Priv_Workers!$B$2:$BD$55,53,FALSE),D627=6,VLOOKUP(H627,[1]Priv_Workers!$B$2:$BD$55,54)))</f>
        <v>0</v>
      </c>
      <c r="X627" s="3" t="e">
        <f t="shared" si="75"/>
        <v>#DIV/0!</v>
      </c>
      <c r="Y627" s="2">
        <f>_xlfn.IFS(C627=2014, _xlfn.IFS(E627=1, VLOOKUP(H627, [1]Wage_Info!$B$2:$AH$55, 2, FALSE), E627=2, VLOOKUP(H627, [1]Wage_Info!$B$2:$AH$55, 3, FALSE), E627=3, VLOOKUP(H627, [1]Wage_Info!$B$2:$AH$55, 4, FALSE), E627=4, VLOOKUP(H627, [1]Wage_Info!$B$2:$AH$55, 5, FALSE)), C627=2015, _xlfn.IFS(E627=1, VLOOKUP(H627, [1]Wage_Info!$B$2:$AH$55, 6, FALSE), E627=2, VLOOKUP(H627, [1]Wage_Info!$B$2:$AH$55, 7, FALSE), E627=3, VLOOKUP(H627, [1]Wage_Info!$B$2:$AH$55, 8, FALSE), E627=4, VLOOKUP(H627, [1]Wage_Info!$B$2:$AH$55, 9, FALSE)), C627=2016, _xlfn.IFS(E627=1, VLOOKUP(H627, [1]Wage_Info!$B$2:$AH$55, 10, FALSE), E627=2, VLOOKUP(H627, [1]Wage_Info!$B$2:$AH$55, 11, FALSE), E627=3, VLOOKUP(H627, [1]Wage_Info!$B$2:$AH$55, 12, FALSE), E627=4, VLOOKUP(H627, [1]Wage_Info!$B$2:$AH$55, 13, FALSE)), C627=2017, _xlfn.IFS(E627=1, VLOOKUP(H627, [1]Wage_Info!$B$2:$AH$55, 14, FALSE), E627=2, VLOOKUP(H627, [1]Wage_Info!$B$2:$AH$55, 15, FALSE), E627=3, VLOOKUP(H627, [1]Wage_Info!$B$2:$AH$55, 16, FALSE), E627=4, VLOOKUP(H627, [1]Wage_Info!$B$2:$AH$55, 17, FALSE)), C627 = 2018, _xlfn.IFS(E627=1, VLOOKUP(H627, [1]Wage_Info!$B$2:$AH$55, 18, FALSE), E627=3, VLOOKUP(H627, [1]Wage_Info!$B$2:$AH$55, 19, FALSE)))</f>
        <v>0</v>
      </c>
      <c r="Z627" s="2">
        <f>_xlfn.IFS(C627=2014, _xlfn.IFS(E627=1, VLOOKUP(H627, [1]Wage_Info!$B$2:$AL$55, 20, FALSE), E627=2, VLOOKUP(H627, [1]Wage_Info!$B$2:$AL$55, 21, FALSE), E627=3, VLOOKUP(H627, [1]Wage_Info!$B$2:$AL$55, 22, FALSE), E627=4, VLOOKUP(H627, [1]Wage_Info!$B$2:$AL$55, 23, FALSE)), C627=2015, _xlfn.IFS(E627=1, VLOOKUP(H627, [1]Wage_Info!$B$2:$AL$55, 24, FALSE), E627=2, VLOOKUP(H627, [1]Wage_Info!$B$2:$AL$55, 25, FALSE), E627=3, VLOOKUP(H627, [1]Wage_Info!$B$2:$AL$55, 26, FALSE), E627=4, VLOOKUP(H627, [1]Wage_Info!$B$2:$AL$55, 27, FALSE)), C627=2016, _xlfn.IFS(E627=1, VLOOKUP(H627, [1]Wage_Info!$B$2:$AL$55, 28, FALSE), E627=2, VLOOKUP(H627, [1]Wage_Info!$B$2:$AL$55, 29, FALSE), E627=3, VLOOKUP(H627, [1]Wage_Info!$B$2:$AL$55, 30, FALSE), E627=4, VLOOKUP(H627, [1]Wage_Info!$B$2:$AL$55, 31, FALSE)), C627=2017, _xlfn.IFS(E627=1, VLOOKUP(H627, [1]Wage_Info!$B$2:$AL$55, 32, FALSE), E627=2, VLOOKUP(H627, [1]Wage_Info!$B$2:$AL$55, 33, FALSE), E627=3, VLOOKUP(H627, [1]Wage_Info!$B$2:$AL$55, 34, FALSE), E627=4, VLOOKUP(H627, [1]Wage_Info!$B$2:$AL$55, 35, FALSE)), C627 = 2018, _xlfn.IFS(E627=1, VLOOKUP(H627, [1]Wage_Info!$B$2:$AL$55, 36, FALSE), E627=2, VLOOKUP(H627, [1]Wage_Info!$B$2:$AL$55, 37, FALSE)))</f>
        <v>0</v>
      </c>
      <c r="AA627" s="4" t="e">
        <f t="shared" si="76"/>
        <v>#DIV/0!</v>
      </c>
      <c r="AB627">
        <f>[1]Key!C626</f>
        <v>1</v>
      </c>
      <c r="AC627">
        <f t="shared" si="77"/>
        <v>0</v>
      </c>
      <c r="AD627">
        <f t="shared" si="78"/>
        <v>0</v>
      </c>
      <c r="AE627">
        <f t="shared" si="79"/>
        <v>0</v>
      </c>
      <c r="AF627">
        <f>[1]Key!D627</f>
        <v>0</v>
      </c>
    </row>
    <row r="628" spans="1:32" x14ac:dyDescent="0.3">
      <c r="A628">
        <v>627</v>
      </c>
      <c r="B628">
        <v>171</v>
      </c>
      <c r="E628" t="e">
        <f t="shared" si="72"/>
        <v>#N/A</v>
      </c>
      <c r="F628">
        <v>2018</v>
      </c>
      <c r="G628" t="s">
        <v>62</v>
      </c>
      <c r="H628" s="1">
        <f>VALUE(IF(G628="foreign",53,SUBSTITUTE(G628,G628,VLOOKUP(G628,[1]Key!$G$2:$H$55,2,))))</f>
        <v>53</v>
      </c>
      <c r="I628" t="s">
        <v>32</v>
      </c>
      <c r="J628">
        <f>VALUE(_xlfn.IFS(I628="foreign",53,I628="fictional",54, I628="unspecified", 55, NOT(OR(I628="foreign",I628="fictional")),SUBSTITUTE(I628,I628,VLOOKUP(I628,[1]Key!$G$2:$H$55,2,))))</f>
        <v>53</v>
      </c>
      <c r="K628">
        <f t="shared" si="73"/>
        <v>1</v>
      </c>
      <c r="L628">
        <f>VLOOKUP(H628, [1]Key!$H$2:$K$54, 2)</f>
        <v>0</v>
      </c>
      <c r="M628">
        <f>VLOOKUP(J628, [1]Key!$H$2:$K$54, 2)</f>
        <v>0</v>
      </c>
      <c r="N628">
        <f>VLOOKUP("*"&amp;G628&amp;"*",[1]Key!$N$2:$O$6,2,FALSE)</f>
        <v>0</v>
      </c>
      <c r="O628">
        <f>VLOOKUP("*"&amp;G628&amp;"*",[1]Key!$R$2:$S$11,2,FALSE)</f>
        <v>0</v>
      </c>
      <c r="P628">
        <v>573</v>
      </c>
      <c r="Q628" s="2"/>
      <c r="R628" t="s">
        <v>161</v>
      </c>
      <c r="S628" t="e">
        <f>VLOOKUP(R628, [1]Key!$U$2:$V$37, 2, FALSE)</f>
        <v>#N/A</v>
      </c>
      <c r="T628" t="e">
        <f t="shared" si="74"/>
        <v>#N/A</v>
      </c>
      <c r="U628" t="e">
        <f>_xlfn.IFS(C628=2018, VLOOKUP(H628, '[1]State Pop'!$B$2:$G$55,6),C628=2017, VLOOKUP(H628, '[1]State Pop'!$B$2:$F$55,5),C628=2016, VLOOKUP(H628, '[1]State Pop'!$B$2:$F$55,4), C628=2015, VLOOKUP(H628, '[1]State Pop'!$B$2:$F$55,3), C628=2014, VLOOKUP(H628, '[1]State Pop'!$B$2:$F$55,2))</f>
        <v>#N/A</v>
      </c>
      <c r="V628" t="e">
        <f>_xlfn.IFS(C628=2014,_xlfn.IFS(D628=1,VLOOKUP(H628,[1]Film_Workers!$B$2:$BD$55,2,FALSE),D628=2,VLOOKUP(H628,[1]Film_Workers!$B$2:$BD$55,3,FALSE),D628=3,VLOOKUP(H628,[1]Film_Workers!$B$2:$BD$55,4,FALSE),D628=4,VLOOKUP(H628,[1]Film_Workers!$B$2:$BD$55,5,FALSE),D628=5,VLOOKUP(H628,[1]Film_Workers!$B$2:$BD$55,6,FALSE),D628=6,VLOOKUP(H628,[1]Film_Workers!$B$2:$BD$55,7,FALSE),D628=7,VLOOKUP(H628,[1]Film_Workers!$B$2:$BD$55,8,FALSE),D628=8,VLOOKUP(H628,[1]Film_Workers!$B$2:$BD$55,9,FALSE),D628=9,VLOOKUP(H628,[1]Film_Workers!$B$2:$BD$55,10,FALSE),D628=10,VLOOKUP(H628,[1]Film_Workers!$B$2:$BD$55,11,FALSE),D628=11,VLOOKUP(H628,[1]Film_Workers!$B$2:$BD$55,12,FALSE),D628=12,VLOOKUP(H628,[1]Film_Workers!$B$2:$BD$55,13,FALSE)),C628=2015,_xlfn.IFS(D628=1,VLOOKUP(H628,[1]Film_Workers!$B$2:$BD$55,14,FALSE),D628=2,VLOOKUP(H628,[1]Film_Workers!$B$2:$BD$55,15,FALSE),D628=3,VLOOKUP(H628,[1]Film_Workers!$B$2:$BD$55,16,FALSE),D628=4,VLOOKUP(H628,[1]Film_Workers!$B$2:$BD$55,17,FALSE),D628=5,VLOOKUP(H628,[1]Film_Workers!$B$2:$BD$55,18,FALSE),D628=6,VLOOKUP(H628,[1]Film_Workers!$B$2:$BD$55,19,FALSE),D628=7,VLOOKUP(H628,[1]Film_Workers!$B$2:$BD$55,20,FALSE),D628=8,VLOOKUP(H628,[1]Film_Workers!$B$2:$BD$55,21,FALSE),D628=9,VLOOKUP(H628,[1]Film_Workers!$B$2:$BD$55,22,FALSE),D628=10,VLOOKUP(H628,[1]Film_Workers!$B$2:$BD$55,23,FALSE),D628=11,VLOOKUP(H628,[1]Film_Workers!$B$2:$BD$55,24,FALSE),D628=12,VLOOKUP(H628,[1]Film_Workers!$B$2:$BD$55,25,FALSE)),C628=2016,_xlfn.IFS(D628=1,VLOOKUP(H628,[1]Film_Workers!$B$2:$BD$55,26,FALSE),D628=2,VLOOKUP(H628,[1]Film_Workers!$B$2:$BD$55,27,FALSE),D628=3,VLOOKUP(H628,[1]Film_Workers!$B$2:$BD$55,28,FALSE),D628=4,VLOOKUP(H628,[1]Film_Workers!$B$2:$BD$55,29,FALSE),D628=5,VLOOKUP(H628,[1]Film_Workers!$B$2:$BD$55,30,FALSE),D628=6,VLOOKUP(H628,[1]Film_Workers!$B$2:$BD$55,31,FALSE),D628=7,VLOOKUP(H628,[1]Film_Workers!$B$2:$BD$55,32,FALSE),D628=8,VLOOKUP(H628,[1]Film_Workers!$B$2:$BD$55,33,FALSE),D628=9,VLOOKUP(H628,[1]Film_Workers!$B$2:$BD$55,34,FALSE),D628=10,VLOOKUP(H628,[1]Film_Workers!$B$2:$BD$55,35,FALSE),D628=11,VLOOKUP(H628,[1]Film_Workers!$B$2:$BD$55,36,FALSE),D628=12,VLOOKUP(H628,[1]Film_Workers!$B$2:$BD$55,37,FALSE)),C628=2017,_xlfn.IFS(D628=1,VLOOKUP(H628,[1]Film_Workers!$B$2:$BD$55,38,FALSE),D628=2,VLOOKUP(H628,[1]Film_Workers!$B$2:$BD$55,39,FALSE),D628=3,VLOOKUP(H628,[1]Film_Workers!$B$2:$BD$55,40,FALSE),D628=4,VLOOKUP(H628,[1]Film_Workers!$B$2:$BD$55,41,FALSE),D628=5,VLOOKUP(H628,[1]Film_Workers!$B$2:$BD$55,42,FALSE),D628=6,VLOOKUP(H628,[1]Film_Workers!$B$2:$BD$55,43,FALSE),D628=7,VLOOKUP(H628,[1]Film_Workers!$B$2:$BD$55,43,FALSE),D628=8,VLOOKUP(H628,[1]Film_Workers!$B$2:$BD$55,44,FALSE),D628=9,VLOOKUP(H628,[1]Film_Workers!$B$2:$BD$55,45,FALSE),D628=10,VLOOKUP(H628,[1]Film_Workers!$B$2:$BD$55,46,FALSE),D628=11,VLOOKUP(H628,[1]Film_Workers!$B$2:$BD$55,47,FALSE),D628=12,VLOOKUP(H628,[1]Film_Workers!$B$2:$BD$55,48)),C628=2018,_xlfn.IFS(D628=1,VLOOKUP(H628,[1]Film_Workers!$B$2:$BD$55,49,FALSE),D628=2,VLOOKUP(H628,[1]Film_Workers!$B$2:$BD$55,50,FALSE),D628=3,VLOOKUP(H628,[1]Film_Workers!$B$2:$BD$55,51,FALSE),D628=4,VLOOKUP(H628,[1]Film_Workers!$B$2:$BD$55,52,FALSE),D628=5,VLOOKUP(H628,[1]Film_Workers!$B$2:$BD$55,53,FALSE),D628=6,VLOOKUP(H628,[1]Film_Workers!$B$2:$BD$55,54)))</f>
        <v>#N/A</v>
      </c>
      <c r="W628" t="e">
        <f>_xlfn.IFS(C628=2014,_xlfn.IFS(D628=1,VLOOKUP(H628,[1]Priv_Workers!$B$2:$BD$55,2,FALSE),D628=2,VLOOKUP(H628,[1]Priv_Workers!$B$2:$BD$55,3,FALSE),D628=3,VLOOKUP(H628,[1]Priv_Workers!$B$2:$BD$55,4,FALSE),D628=4,VLOOKUP(H628,[1]Priv_Workers!$B$2:$BD$55,5,FALSE),D628=5,VLOOKUP(H628,[1]Priv_Workers!$B$2:$BD$55,6,FALSE),D628=6,VLOOKUP(H628,[1]Priv_Workers!$B$2:$BD$55,7,FALSE),D628=7,VLOOKUP(H628,[1]Priv_Workers!$B$2:$BD$55,8,FALSE),D628=8,VLOOKUP(H628,[1]Priv_Workers!$B$2:$BD$55,9,FALSE),D628=9,VLOOKUP(H628,[1]Priv_Workers!$B$2:$BD$55,10,FALSE),D628=10,VLOOKUP(H628,[1]Priv_Workers!$B$2:$BD$55,11,FALSE),D628=11,VLOOKUP(H628,[1]Priv_Workers!$B$2:$BD$55,12,FALSE),D628=12,VLOOKUP(H628,[1]Priv_Workers!$B$2:$BD$55,13,FALSE)),C628=2015,_xlfn.IFS(D628=1,VLOOKUP(H628,[1]Priv_Workers!$B$2:$BD$55,14,FALSE),D628=2,VLOOKUP(H628,[1]Priv_Workers!$B$2:$BD$55,15,FALSE),D628=3,VLOOKUP(H628,[1]Priv_Workers!$B$2:$BD$55,16,FALSE),D628=4,VLOOKUP(H628,[1]Priv_Workers!$B$2:$BD$55,17,FALSE),D628=5,VLOOKUP(H628,[1]Priv_Workers!$B$2:$BD$55,18,FALSE),D628=6,VLOOKUP(H628,[1]Priv_Workers!$B$2:$BD$55,19,FALSE),D628=7,VLOOKUP(H628,[1]Priv_Workers!$B$2:$BD$55,20,FALSE),D628=8,VLOOKUP(H628,[1]Priv_Workers!$B$2:$BD$55,21,FALSE),D628=9,VLOOKUP(H628,[1]Priv_Workers!$B$2:$BD$55,22,FALSE),D628=10,VLOOKUP(H628,[1]Priv_Workers!$B$2:$BD$55,23,FALSE),D628=11,VLOOKUP(H628,[1]Priv_Workers!$B$2:$BD$55,24,FALSE),D628=12,VLOOKUP(H628,[1]Priv_Workers!$B$2:$BD$55,25,FALSE)),C628=2016,_xlfn.IFS(D628=1,VLOOKUP(H628,[1]Priv_Workers!$B$2:$BD$55,26,FALSE),D628=2,VLOOKUP(H628,[1]Priv_Workers!$B$2:$BD$55,27,FALSE),D628=3,VLOOKUP(H628,[1]Priv_Workers!$B$2:$BD$55,28,FALSE),D628=4,VLOOKUP(H628,[1]Priv_Workers!$B$2:$BD$55,29,FALSE),D628=5,VLOOKUP(H628,[1]Priv_Workers!$B$2:$BD$55,30,FALSE),D628=6,VLOOKUP(H628,[1]Priv_Workers!$B$2:$BD$55,31,FALSE),D628=7,VLOOKUP(H628,[1]Priv_Workers!$B$2:$BD$55,32,FALSE),D628=8,VLOOKUP(H628,[1]Priv_Workers!$B$2:$BD$55,33,FALSE),D628=9,VLOOKUP(H628,[1]Priv_Workers!$B$2:$BD$55,34,FALSE),D628=10,VLOOKUP(H628,[1]Priv_Workers!$B$2:$BD$55,35,FALSE),D628=11,VLOOKUP(H628,[1]Priv_Workers!$B$2:$BD$55,36,FALSE),D628=12,VLOOKUP(H628,[1]Priv_Workers!$B$2:$BD$55,37,FALSE)),C628=2017,_xlfn.IFS(D628=1,VLOOKUP(H628,[1]Priv_Workers!$B$2:$BD$55,38,FALSE),D628=2,VLOOKUP(H628,[1]Priv_Workers!$B$2:$BD$55,39,FALSE),D628=3,VLOOKUP(H628,[1]Priv_Workers!$B$2:$BD$55,40,FALSE),D628=4,VLOOKUP(H628,[1]Priv_Workers!$B$2:$BD$55,41,FALSE),D628=5,VLOOKUP(H628,[1]Priv_Workers!$B$2:$BD$55,42,FALSE),D628=6,VLOOKUP(H628,[1]Priv_Workers!$B$2:$BD$55,43,FALSE),D628=7,VLOOKUP(H628,[1]Priv_Workers!$B$2:$BD$55,43,FALSE),D628=8,VLOOKUP(H628,[1]Priv_Workers!$B$2:$BD$55,44,FALSE),D628=9,VLOOKUP(H628,[1]Priv_Workers!$B$2:$BD$55,45,FALSE),D628=10,VLOOKUP(H628,[1]Priv_Workers!$B$2:$BD$55,46,FALSE),D628=11,VLOOKUP(H628,[1]Priv_Workers!$B$2:$BD$55,47,FALSE),D628=12,VLOOKUP(H628,[1]Priv_Workers!$B$2:$BD$55,48)),C628=2018,_xlfn.IFS(D628=1,VLOOKUP(H628,[1]Priv_Workers!$B$2:$BD$55,49,FALSE),D628=2,VLOOKUP(H628,[1]Priv_Workers!$B$2:$BD$55,50,FALSE),D628=3,VLOOKUP(H628,[1]Priv_Workers!$B$2:$BD$55,51,FALSE),D628=4,VLOOKUP(H628,[1]Priv_Workers!$B$2:$BD$55,52,FALSE),D628=5,VLOOKUP(H628,[1]Priv_Workers!$B$2:$BD$55,53,FALSE),D628=6,VLOOKUP(H628,[1]Priv_Workers!$B$2:$BD$55,54)))</f>
        <v>#N/A</v>
      </c>
      <c r="X628" s="3" t="e">
        <f t="shared" si="75"/>
        <v>#N/A</v>
      </c>
      <c r="Y628" s="2" t="e">
        <f>_xlfn.IFS(C628=2014, _xlfn.IFS(E628=1, VLOOKUP(H628, [1]Wage_Info!$B$2:$AH$55, 2, FALSE), E628=2, VLOOKUP(H628, [1]Wage_Info!$B$2:$AH$55, 3, FALSE), E628=3, VLOOKUP(H628, [1]Wage_Info!$B$2:$AH$55, 4, FALSE), E628=4, VLOOKUP(H628, [1]Wage_Info!$B$2:$AH$55, 5, FALSE)), C628=2015, _xlfn.IFS(E628=1, VLOOKUP(H628, [1]Wage_Info!$B$2:$AH$55, 6, FALSE), E628=2, VLOOKUP(H628, [1]Wage_Info!$B$2:$AH$55, 7, FALSE), E628=3, VLOOKUP(H628, [1]Wage_Info!$B$2:$AH$55, 8, FALSE), E628=4, VLOOKUP(H628, [1]Wage_Info!$B$2:$AH$55, 9, FALSE)), C628=2016, _xlfn.IFS(E628=1, VLOOKUP(H628, [1]Wage_Info!$B$2:$AH$55, 10, FALSE), E628=2, VLOOKUP(H628, [1]Wage_Info!$B$2:$AH$55, 11, FALSE), E628=3, VLOOKUP(H628, [1]Wage_Info!$B$2:$AH$55, 12, FALSE), E628=4, VLOOKUP(H628, [1]Wage_Info!$B$2:$AH$55, 13, FALSE)), C628=2017, _xlfn.IFS(E628=1, VLOOKUP(H628, [1]Wage_Info!$B$2:$AH$55, 14, FALSE), E628=2, VLOOKUP(H628, [1]Wage_Info!$B$2:$AH$55, 15, FALSE), E628=3, VLOOKUP(H628, [1]Wage_Info!$B$2:$AH$55, 16, FALSE), E628=4, VLOOKUP(H628, [1]Wage_Info!$B$2:$AH$55, 17, FALSE)), C628 = 2018, _xlfn.IFS(E628=1, VLOOKUP(H628, [1]Wage_Info!$B$2:$AH$55, 18, FALSE), E628=3, VLOOKUP(H628, [1]Wage_Info!$B$2:$AH$55, 19, FALSE)))</f>
        <v>#N/A</v>
      </c>
      <c r="Z628" s="2" t="e">
        <f>_xlfn.IFS(C628=2014, _xlfn.IFS(E628=1, VLOOKUP(H628, [1]Wage_Info!$B$2:$AL$55, 20, FALSE), E628=2, VLOOKUP(H628, [1]Wage_Info!$B$2:$AL$55, 21, FALSE), E628=3, VLOOKUP(H628, [1]Wage_Info!$B$2:$AL$55, 22, FALSE), E628=4, VLOOKUP(H628, [1]Wage_Info!$B$2:$AL$55, 23, FALSE)), C628=2015, _xlfn.IFS(E628=1, VLOOKUP(H628, [1]Wage_Info!$B$2:$AL$55, 24, FALSE), E628=2, VLOOKUP(H628, [1]Wage_Info!$B$2:$AL$55, 25, FALSE), E628=3, VLOOKUP(H628, [1]Wage_Info!$B$2:$AL$55, 26, FALSE), E628=4, VLOOKUP(H628, [1]Wage_Info!$B$2:$AL$55, 27, FALSE)), C628=2016, _xlfn.IFS(E628=1, VLOOKUP(H628, [1]Wage_Info!$B$2:$AL$55, 28, FALSE), E628=2, VLOOKUP(H628, [1]Wage_Info!$B$2:$AL$55, 29, FALSE), E628=3, VLOOKUP(H628, [1]Wage_Info!$B$2:$AL$55, 30, FALSE), E628=4, VLOOKUP(H628, [1]Wage_Info!$B$2:$AL$55, 31, FALSE)), C628=2017, _xlfn.IFS(E628=1, VLOOKUP(H628, [1]Wage_Info!$B$2:$AL$55, 32, FALSE), E628=2, VLOOKUP(H628, [1]Wage_Info!$B$2:$AL$55, 33, FALSE), E628=3, VLOOKUP(H628, [1]Wage_Info!$B$2:$AL$55, 34, FALSE), E628=4, VLOOKUP(H628, [1]Wage_Info!$B$2:$AL$55, 35, FALSE)), C628 = 2018, _xlfn.IFS(E628=1, VLOOKUP(H628, [1]Wage_Info!$B$2:$AL$55, 36, FALSE), E628=2, VLOOKUP(H628, [1]Wage_Info!$B$2:$AL$55, 37, FALSE)))</f>
        <v>#N/A</v>
      </c>
      <c r="AA628" s="4" t="e">
        <f t="shared" si="76"/>
        <v>#N/A</v>
      </c>
      <c r="AB628">
        <f>[1]Key!C627</f>
        <v>1</v>
      </c>
      <c r="AC628">
        <f t="shared" si="77"/>
        <v>0</v>
      </c>
      <c r="AD628">
        <f t="shared" si="78"/>
        <v>0</v>
      </c>
      <c r="AE628">
        <f t="shared" si="79"/>
        <v>0</v>
      </c>
      <c r="AF628">
        <f>[1]Key!D628</f>
        <v>0</v>
      </c>
    </row>
    <row r="629" spans="1:32" x14ac:dyDescent="0.3">
      <c r="A629">
        <v>628</v>
      </c>
      <c r="B629">
        <v>172</v>
      </c>
      <c r="C629">
        <v>2016</v>
      </c>
      <c r="D629">
        <v>5</v>
      </c>
      <c r="E629">
        <f t="shared" si="72"/>
        <v>2</v>
      </c>
      <c r="F629">
        <v>2018</v>
      </c>
      <c r="G629" t="s">
        <v>72</v>
      </c>
      <c r="H629" s="1">
        <f>VALUE(IF(G629="foreign",53,SUBSTITUTE(G629,G629,VLOOKUP(G629,[1]Key!$G$2:$H$55,2,))))</f>
        <v>22</v>
      </c>
      <c r="I629" t="s">
        <v>115</v>
      </c>
      <c r="J629">
        <f>VALUE(_xlfn.IFS(I629="foreign",53,I629="fictional",54, I629="unspecified", 55, NOT(OR(I629="foreign",I629="fictional")),SUBSTITUTE(I629,I629,VLOOKUP(I629,[1]Key!$G$2:$H$55,2,))))</f>
        <v>7</v>
      </c>
      <c r="K629">
        <f t="shared" si="73"/>
        <v>0</v>
      </c>
      <c r="L629">
        <f>VLOOKUP(H629, [1]Key!$H$2:$K$54, 2)</f>
        <v>4</v>
      </c>
      <c r="M629">
        <f>VLOOKUP(J629, [1]Key!$H$2:$K$54, 2)</f>
        <v>3</v>
      </c>
      <c r="N629">
        <f>VLOOKUP("*"&amp;G629&amp;"*",[1]Key!$N$2:$O$6,2,FALSE)</f>
        <v>2</v>
      </c>
      <c r="O629">
        <f>VLOOKUP("*"&amp;G629&amp;"*",[1]Key!$R$2:$S$11,2,FALSE)</f>
        <v>5</v>
      </c>
      <c r="P629">
        <v>564</v>
      </c>
      <c r="Q629" s="2">
        <v>5000000</v>
      </c>
      <c r="R629" t="s">
        <v>33</v>
      </c>
      <c r="S629">
        <f>VLOOKUP(R629, [1]Key!$U$2:$V$37, 2, FALSE)</f>
        <v>1</v>
      </c>
      <c r="T629">
        <f t="shared" si="74"/>
        <v>0</v>
      </c>
      <c r="U629">
        <f>_xlfn.IFS(C629=2018, VLOOKUP(H629, '[1]State Pop'!$B$2:$G$55,6),C629=2017, VLOOKUP(H629, '[1]State Pop'!$B$2:$F$55,5),C629=2016, VLOOKUP(H629, '[1]State Pop'!$B$2:$F$55,4), C629=2015, VLOOKUP(H629, '[1]State Pop'!$B$2:$F$55,3), C629=2014, VLOOKUP(H629, '[1]State Pop'!$B$2:$F$55,2))</f>
        <v>6823721</v>
      </c>
      <c r="V629">
        <f>_xlfn.IFS(C629=2014,_xlfn.IFS(D629=1,VLOOKUP(H629,[1]Film_Workers!$B$2:$BD$55,2,FALSE),D629=2,VLOOKUP(H629,[1]Film_Workers!$B$2:$BD$55,3,FALSE),D629=3,VLOOKUP(H629,[1]Film_Workers!$B$2:$BD$55,4,FALSE),D629=4,VLOOKUP(H629,[1]Film_Workers!$B$2:$BD$55,5,FALSE),D629=5,VLOOKUP(H629,[1]Film_Workers!$B$2:$BD$55,6,FALSE),D629=6,VLOOKUP(H629,[1]Film_Workers!$B$2:$BD$55,7,FALSE),D629=7,VLOOKUP(H629,[1]Film_Workers!$B$2:$BD$55,8,FALSE),D629=8,VLOOKUP(H629,[1]Film_Workers!$B$2:$BD$55,9,FALSE),D629=9,VLOOKUP(H629,[1]Film_Workers!$B$2:$BD$55,10,FALSE),D629=10,VLOOKUP(H629,[1]Film_Workers!$B$2:$BD$55,11,FALSE),D629=11,VLOOKUP(H629,[1]Film_Workers!$B$2:$BD$55,12,FALSE),D629=12,VLOOKUP(H629,[1]Film_Workers!$B$2:$BD$55,13,FALSE)),C629=2015,_xlfn.IFS(D629=1,VLOOKUP(H629,[1]Film_Workers!$B$2:$BD$55,14,FALSE),D629=2,VLOOKUP(H629,[1]Film_Workers!$B$2:$BD$55,15,FALSE),D629=3,VLOOKUP(H629,[1]Film_Workers!$B$2:$BD$55,16,FALSE),D629=4,VLOOKUP(H629,[1]Film_Workers!$B$2:$BD$55,17,FALSE),D629=5,VLOOKUP(H629,[1]Film_Workers!$B$2:$BD$55,18,FALSE),D629=6,VLOOKUP(H629,[1]Film_Workers!$B$2:$BD$55,19,FALSE),D629=7,VLOOKUP(H629,[1]Film_Workers!$B$2:$BD$55,20,FALSE),D629=8,VLOOKUP(H629,[1]Film_Workers!$B$2:$BD$55,21,FALSE),D629=9,VLOOKUP(H629,[1]Film_Workers!$B$2:$BD$55,22,FALSE),D629=10,VLOOKUP(H629,[1]Film_Workers!$B$2:$BD$55,23,FALSE),D629=11,VLOOKUP(H629,[1]Film_Workers!$B$2:$BD$55,24,FALSE),D629=12,VLOOKUP(H629,[1]Film_Workers!$B$2:$BD$55,25,FALSE)),C629=2016,_xlfn.IFS(D629=1,VLOOKUP(H629,[1]Film_Workers!$B$2:$BD$55,26,FALSE),D629=2,VLOOKUP(H629,[1]Film_Workers!$B$2:$BD$55,27,FALSE),D629=3,VLOOKUP(H629,[1]Film_Workers!$B$2:$BD$55,28,FALSE),D629=4,VLOOKUP(H629,[1]Film_Workers!$B$2:$BD$55,29,FALSE),D629=5,VLOOKUP(H629,[1]Film_Workers!$B$2:$BD$55,30,FALSE),D629=6,VLOOKUP(H629,[1]Film_Workers!$B$2:$BD$55,31,FALSE),D629=7,VLOOKUP(H629,[1]Film_Workers!$B$2:$BD$55,32,FALSE),D629=8,VLOOKUP(H629,[1]Film_Workers!$B$2:$BD$55,33,FALSE),D629=9,VLOOKUP(H629,[1]Film_Workers!$B$2:$BD$55,34,FALSE),D629=10,VLOOKUP(H629,[1]Film_Workers!$B$2:$BD$55,35,FALSE),D629=11,VLOOKUP(H629,[1]Film_Workers!$B$2:$BD$55,36,FALSE),D629=12,VLOOKUP(H629,[1]Film_Workers!$B$2:$BD$55,37,FALSE)),C629=2017,_xlfn.IFS(D629=1,VLOOKUP(H629,[1]Film_Workers!$B$2:$BD$55,38,FALSE),D629=2,VLOOKUP(H629,[1]Film_Workers!$B$2:$BD$55,39,FALSE),D629=3,VLOOKUP(H629,[1]Film_Workers!$B$2:$BD$55,40,FALSE),D629=4,VLOOKUP(H629,[1]Film_Workers!$B$2:$BD$55,41,FALSE),D629=5,VLOOKUP(H629,[1]Film_Workers!$B$2:$BD$55,42,FALSE),D629=6,VLOOKUP(H629,[1]Film_Workers!$B$2:$BD$55,43,FALSE),D629=7,VLOOKUP(H629,[1]Film_Workers!$B$2:$BD$55,43,FALSE),D629=8,VLOOKUP(H629,[1]Film_Workers!$B$2:$BD$55,44,FALSE),D629=9,VLOOKUP(H629,[1]Film_Workers!$B$2:$BD$55,45,FALSE),D629=10,VLOOKUP(H629,[1]Film_Workers!$B$2:$BD$55,46,FALSE),D629=11,VLOOKUP(H629,[1]Film_Workers!$B$2:$BD$55,47,FALSE),D629=12,VLOOKUP(H629,[1]Film_Workers!$B$2:$BD$55,48)),C629=2018,_xlfn.IFS(D629=1,VLOOKUP(H629,[1]Film_Workers!$B$2:$BD$55,49,FALSE),D629=2,VLOOKUP(H629,[1]Film_Workers!$B$2:$BD$55,50,FALSE),D629=3,VLOOKUP(H629,[1]Film_Workers!$B$2:$BD$55,51,FALSE),D629=4,VLOOKUP(H629,[1]Film_Workers!$B$2:$BD$55,52,FALSE),D629=5,VLOOKUP(H629,[1]Film_Workers!$B$2:$BD$55,53,FALSE),D629=6,VLOOKUP(H629,[1]Film_Workers!$B$2:$BD$55,54)))</f>
        <v>2713</v>
      </c>
      <c r="W629">
        <f>_xlfn.IFS(C629=2014,_xlfn.IFS(D629=1,VLOOKUP(H629,[1]Priv_Workers!$B$2:$BD$55,2,FALSE),D629=2,VLOOKUP(H629,[1]Priv_Workers!$B$2:$BD$55,3,FALSE),D629=3,VLOOKUP(H629,[1]Priv_Workers!$B$2:$BD$55,4,FALSE),D629=4,VLOOKUP(H629,[1]Priv_Workers!$B$2:$BD$55,5,FALSE),D629=5,VLOOKUP(H629,[1]Priv_Workers!$B$2:$BD$55,6,FALSE),D629=6,VLOOKUP(H629,[1]Priv_Workers!$B$2:$BD$55,7,FALSE),D629=7,VLOOKUP(H629,[1]Priv_Workers!$B$2:$BD$55,8,FALSE),D629=8,VLOOKUP(H629,[1]Priv_Workers!$B$2:$BD$55,9,FALSE),D629=9,VLOOKUP(H629,[1]Priv_Workers!$B$2:$BD$55,10,FALSE),D629=10,VLOOKUP(H629,[1]Priv_Workers!$B$2:$BD$55,11,FALSE),D629=11,VLOOKUP(H629,[1]Priv_Workers!$B$2:$BD$55,12,FALSE),D629=12,VLOOKUP(H629,[1]Priv_Workers!$B$2:$BD$55,13,FALSE)),C629=2015,_xlfn.IFS(D629=1,VLOOKUP(H629,[1]Priv_Workers!$B$2:$BD$55,14,FALSE),D629=2,VLOOKUP(H629,[1]Priv_Workers!$B$2:$BD$55,15,FALSE),D629=3,VLOOKUP(H629,[1]Priv_Workers!$B$2:$BD$55,16,FALSE),D629=4,VLOOKUP(H629,[1]Priv_Workers!$B$2:$BD$55,17,FALSE),D629=5,VLOOKUP(H629,[1]Priv_Workers!$B$2:$BD$55,18,FALSE),D629=6,VLOOKUP(H629,[1]Priv_Workers!$B$2:$BD$55,19,FALSE),D629=7,VLOOKUP(H629,[1]Priv_Workers!$B$2:$BD$55,20,FALSE),D629=8,VLOOKUP(H629,[1]Priv_Workers!$B$2:$BD$55,21,FALSE),D629=9,VLOOKUP(H629,[1]Priv_Workers!$B$2:$BD$55,22,FALSE),D629=10,VLOOKUP(H629,[1]Priv_Workers!$B$2:$BD$55,23,FALSE),D629=11,VLOOKUP(H629,[1]Priv_Workers!$B$2:$BD$55,24,FALSE),D629=12,VLOOKUP(H629,[1]Priv_Workers!$B$2:$BD$55,25,FALSE)),C629=2016,_xlfn.IFS(D629=1,VLOOKUP(H629,[1]Priv_Workers!$B$2:$BD$55,26,FALSE),D629=2,VLOOKUP(H629,[1]Priv_Workers!$B$2:$BD$55,27,FALSE),D629=3,VLOOKUP(H629,[1]Priv_Workers!$B$2:$BD$55,28,FALSE),D629=4,VLOOKUP(H629,[1]Priv_Workers!$B$2:$BD$55,29,FALSE),D629=5,VLOOKUP(H629,[1]Priv_Workers!$B$2:$BD$55,30,FALSE),D629=6,VLOOKUP(H629,[1]Priv_Workers!$B$2:$BD$55,31,FALSE),D629=7,VLOOKUP(H629,[1]Priv_Workers!$B$2:$BD$55,32,FALSE),D629=8,VLOOKUP(H629,[1]Priv_Workers!$B$2:$BD$55,33,FALSE),D629=9,VLOOKUP(H629,[1]Priv_Workers!$B$2:$BD$55,34,FALSE),D629=10,VLOOKUP(H629,[1]Priv_Workers!$B$2:$BD$55,35,FALSE),D629=11,VLOOKUP(H629,[1]Priv_Workers!$B$2:$BD$55,36,FALSE),D629=12,VLOOKUP(H629,[1]Priv_Workers!$B$2:$BD$55,37,FALSE)),C629=2017,_xlfn.IFS(D629=1,VLOOKUP(H629,[1]Priv_Workers!$B$2:$BD$55,38,FALSE),D629=2,VLOOKUP(H629,[1]Priv_Workers!$B$2:$BD$55,39,FALSE),D629=3,VLOOKUP(H629,[1]Priv_Workers!$B$2:$BD$55,40,FALSE),D629=4,VLOOKUP(H629,[1]Priv_Workers!$B$2:$BD$55,41,FALSE),D629=5,VLOOKUP(H629,[1]Priv_Workers!$B$2:$BD$55,42,FALSE),D629=6,VLOOKUP(H629,[1]Priv_Workers!$B$2:$BD$55,43,FALSE),D629=7,VLOOKUP(H629,[1]Priv_Workers!$B$2:$BD$55,43,FALSE),D629=8,VLOOKUP(H629,[1]Priv_Workers!$B$2:$BD$55,44,FALSE),D629=9,VLOOKUP(H629,[1]Priv_Workers!$B$2:$BD$55,45,FALSE),D629=10,VLOOKUP(H629,[1]Priv_Workers!$B$2:$BD$55,46,FALSE),D629=11,VLOOKUP(H629,[1]Priv_Workers!$B$2:$BD$55,47,FALSE),D629=12,VLOOKUP(H629,[1]Priv_Workers!$B$2:$BD$55,48)),C629=2018,_xlfn.IFS(D629=1,VLOOKUP(H629,[1]Priv_Workers!$B$2:$BD$55,49,FALSE),D629=2,VLOOKUP(H629,[1]Priv_Workers!$B$2:$BD$55,50,FALSE),D629=3,VLOOKUP(H629,[1]Priv_Workers!$B$2:$BD$55,51,FALSE),D629=4,VLOOKUP(H629,[1]Priv_Workers!$B$2:$BD$55,52,FALSE),D629=5,VLOOKUP(H629,[1]Priv_Workers!$B$2:$BD$55,53,FALSE),D629=6,VLOOKUP(H629,[1]Priv_Workers!$B$2:$BD$55,54)))</f>
        <v>3066225</v>
      </c>
      <c r="X629" s="3">
        <f t="shared" si="75"/>
        <v>8.8480134367177881E-4</v>
      </c>
      <c r="Y629" s="2">
        <f>_xlfn.IFS(C629=2014, _xlfn.IFS(E629=1, VLOOKUP(H629, [1]Wage_Info!$B$2:$AH$55, 2, FALSE), E629=2, VLOOKUP(H629, [1]Wage_Info!$B$2:$AH$55, 3, FALSE), E629=3, VLOOKUP(H629, [1]Wage_Info!$B$2:$AH$55, 4, FALSE), E629=4, VLOOKUP(H629, [1]Wage_Info!$B$2:$AH$55, 5, FALSE)), C629=2015, _xlfn.IFS(E629=1, VLOOKUP(H629, [1]Wage_Info!$B$2:$AH$55, 6, FALSE), E629=2, VLOOKUP(H629, [1]Wage_Info!$B$2:$AH$55, 7, FALSE), E629=3, VLOOKUP(H629, [1]Wage_Info!$B$2:$AH$55, 8, FALSE), E629=4, VLOOKUP(H629, [1]Wage_Info!$B$2:$AH$55, 9, FALSE)), C629=2016, _xlfn.IFS(E629=1, VLOOKUP(H629, [1]Wage_Info!$B$2:$AH$55, 10, FALSE), E629=2, VLOOKUP(H629, [1]Wage_Info!$B$2:$AH$55, 11, FALSE), E629=3, VLOOKUP(H629, [1]Wage_Info!$B$2:$AH$55, 12, FALSE), E629=4, VLOOKUP(H629, [1]Wage_Info!$B$2:$AH$55, 13, FALSE)), C629=2017, _xlfn.IFS(E629=1, VLOOKUP(H629, [1]Wage_Info!$B$2:$AH$55, 14, FALSE), E629=2, VLOOKUP(H629, [1]Wage_Info!$B$2:$AH$55, 15, FALSE), E629=3, VLOOKUP(H629, [1]Wage_Info!$B$2:$AH$55, 16, FALSE), E629=4, VLOOKUP(H629, [1]Wage_Info!$B$2:$AH$55, 17, FALSE)), C629 = 2018, _xlfn.IFS(E629=1, VLOOKUP(H629, [1]Wage_Info!$B$2:$AH$55, 18, FALSE), E629=3, VLOOKUP(H629, [1]Wage_Info!$B$2:$AH$55, 19, FALSE)))</f>
        <v>34324128</v>
      </c>
      <c r="Z629" s="2">
        <f>_xlfn.IFS(C629=2014, _xlfn.IFS(E629=1, VLOOKUP(H629, [1]Wage_Info!$B$2:$AL$55, 20, FALSE), E629=2, VLOOKUP(H629, [1]Wage_Info!$B$2:$AL$55, 21, FALSE), E629=3, VLOOKUP(H629, [1]Wage_Info!$B$2:$AL$55, 22, FALSE), E629=4, VLOOKUP(H629, [1]Wage_Info!$B$2:$AL$55, 23, FALSE)), C629=2015, _xlfn.IFS(E629=1, VLOOKUP(H629, [1]Wage_Info!$B$2:$AL$55, 24, FALSE), E629=2, VLOOKUP(H629, [1]Wage_Info!$B$2:$AL$55, 25, FALSE), E629=3, VLOOKUP(H629, [1]Wage_Info!$B$2:$AL$55, 26, FALSE), E629=4, VLOOKUP(H629, [1]Wage_Info!$B$2:$AL$55, 27, FALSE)), C629=2016, _xlfn.IFS(E629=1, VLOOKUP(H629, [1]Wage_Info!$B$2:$AL$55, 28, FALSE), E629=2, VLOOKUP(H629, [1]Wage_Info!$B$2:$AL$55, 29, FALSE), E629=3, VLOOKUP(H629, [1]Wage_Info!$B$2:$AL$55, 30, FALSE), E629=4, VLOOKUP(H629, [1]Wage_Info!$B$2:$AL$55, 31, FALSE)), C629=2017, _xlfn.IFS(E629=1, VLOOKUP(H629, [1]Wage_Info!$B$2:$AL$55, 32, FALSE), E629=2, VLOOKUP(H629, [1]Wage_Info!$B$2:$AL$55, 33, FALSE), E629=3, VLOOKUP(H629, [1]Wage_Info!$B$2:$AL$55, 34, FALSE), E629=4, VLOOKUP(H629, [1]Wage_Info!$B$2:$AL$55, 35, FALSE)), C629 = 2018, _xlfn.IFS(E629=1, VLOOKUP(H629, [1]Wage_Info!$B$2:$AL$55, 36, FALSE), E629=2, VLOOKUP(H629, [1]Wage_Info!$B$2:$AL$55, 37, FALSE)))</f>
        <v>49089458629</v>
      </c>
      <c r="AA629" s="4">
        <f t="shared" si="76"/>
        <v>6.9921585934383762E-4</v>
      </c>
      <c r="AB629">
        <f>[1]Key!C628</f>
        <v>0</v>
      </c>
      <c r="AC629">
        <f t="shared" si="77"/>
        <v>0</v>
      </c>
      <c r="AD629">
        <f t="shared" si="78"/>
        <v>0</v>
      </c>
      <c r="AE629">
        <f t="shared" si="79"/>
        <v>0</v>
      </c>
      <c r="AF629">
        <f>[1]Key!D629</f>
        <v>0</v>
      </c>
    </row>
    <row r="630" spans="1:32" x14ac:dyDescent="0.3">
      <c r="A630">
        <v>629</v>
      </c>
      <c r="B630">
        <v>173</v>
      </c>
      <c r="C630">
        <v>2017</v>
      </c>
      <c r="D630">
        <v>1</v>
      </c>
      <c r="E630">
        <f t="shared" si="72"/>
        <v>1</v>
      </c>
      <c r="F630">
        <v>2018</v>
      </c>
      <c r="G630" t="s">
        <v>64</v>
      </c>
      <c r="H630" s="1">
        <f>VALUE(IF(G630="foreign",53,SUBSTITUTE(G630,G630,VLOOKUP(G630,[1]Key!$G$2:$H$55,2,))))</f>
        <v>33</v>
      </c>
      <c r="I630" t="s">
        <v>64</v>
      </c>
      <c r="J630">
        <f>VALUE(_xlfn.IFS(I630="foreign",53,I630="fictional",54, I630="unspecified", 55, NOT(OR(I630="foreign",I630="fictional")),SUBSTITUTE(I630,I630,VLOOKUP(I630,[1]Key!$G$2:$H$55,2,))))</f>
        <v>33</v>
      </c>
      <c r="K630">
        <f t="shared" si="73"/>
        <v>1</v>
      </c>
      <c r="L630">
        <f>VLOOKUP(H630, [1]Key!$H$2:$K$54, 2)</f>
        <v>3</v>
      </c>
      <c r="M630">
        <f>VLOOKUP(J630, [1]Key!$H$2:$K$54, 2)</f>
        <v>3</v>
      </c>
      <c r="N630">
        <f>VLOOKUP("*"&amp;G630&amp;"*",[1]Key!$N$2:$O$6,2,FALSE)</f>
        <v>2</v>
      </c>
      <c r="O630">
        <f>VLOOKUP("*"&amp;G630&amp;"*",[1]Key!$R$2:$S$11,2,FALSE)</f>
        <v>3</v>
      </c>
      <c r="P630">
        <v>555</v>
      </c>
      <c r="Q630" s="2">
        <v>10000000</v>
      </c>
      <c r="R630" t="s">
        <v>66</v>
      </c>
      <c r="S630">
        <f>VLOOKUP(R630, [1]Key!$U$2:$V$37, 2, FALSE)</f>
        <v>4</v>
      </c>
      <c r="T630">
        <f t="shared" si="74"/>
        <v>0</v>
      </c>
      <c r="U630">
        <f>_xlfn.IFS(C630=2018, VLOOKUP(H630, '[1]State Pop'!$B$2:$G$55,6),C630=2017, VLOOKUP(H630, '[1]State Pop'!$B$2:$F$55,5),C630=2016, VLOOKUP(H630, '[1]State Pop'!$B$2:$F$55,4), C630=2015, VLOOKUP(H630, '[1]State Pop'!$B$2:$F$55,3), C630=2014, VLOOKUP(H630, '[1]State Pop'!$B$2:$F$55,2))</f>
        <v>19849399</v>
      </c>
      <c r="V630">
        <f>_xlfn.IFS(C630=2014,_xlfn.IFS(D630=1,VLOOKUP(H630,[1]Film_Workers!$B$2:$BD$55,2,FALSE),D630=2,VLOOKUP(H630,[1]Film_Workers!$B$2:$BD$55,3,FALSE),D630=3,VLOOKUP(H630,[1]Film_Workers!$B$2:$BD$55,4,FALSE),D630=4,VLOOKUP(H630,[1]Film_Workers!$B$2:$BD$55,5,FALSE),D630=5,VLOOKUP(H630,[1]Film_Workers!$B$2:$BD$55,6,FALSE),D630=6,VLOOKUP(H630,[1]Film_Workers!$B$2:$BD$55,7,FALSE),D630=7,VLOOKUP(H630,[1]Film_Workers!$B$2:$BD$55,8,FALSE),D630=8,VLOOKUP(H630,[1]Film_Workers!$B$2:$BD$55,9,FALSE),D630=9,VLOOKUP(H630,[1]Film_Workers!$B$2:$BD$55,10,FALSE),D630=10,VLOOKUP(H630,[1]Film_Workers!$B$2:$BD$55,11,FALSE),D630=11,VLOOKUP(H630,[1]Film_Workers!$B$2:$BD$55,12,FALSE),D630=12,VLOOKUP(H630,[1]Film_Workers!$B$2:$BD$55,13,FALSE)),C630=2015,_xlfn.IFS(D630=1,VLOOKUP(H630,[1]Film_Workers!$B$2:$BD$55,14,FALSE),D630=2,VLOOKUP(H630,[1]Film_Workers!$B$2:$BD$55,15,FALSE),D630=3,VLOOKUP(H630,[1]Film_Workers!$B$2:$BD$55,16,FALSE),D630=4,VLOOKUP(H630,[1]Film_Workers!$B$2:$BD$55,17,FALSE),D630=5,VLOOKUP(H630,[1]Film_Workers!$B$2:$BD$55,18,FALSE),D630=6,VLOOKUP(H630,[1]Film_Workers!$B$2:$BD$55,19,FALSE),D630=7,VLOOKUP(H630,[1]Film_Workers!$B$2:$BD$55,20,FALSE),D630=8,VLOOKUP(H630,[1]Film_Workers!$B$2:$BD$55,21,FALSE),D630=9,VLOOKUP(H630,[1]Film_Workers!$B$2:$BD$55,22,FALSE),D630=10,VLOOKUP(H630,[1]Film_Workers!$B$2:$BD$55,23,FALSE),D630=11,VLOOKUP(H630,[1]Film_Workers!$B$2:$BD$55,24,FALSE),D630=12,VLOOKUP(H630,[1]Film_Workers!$B$2:$BD$55,25,FALSE)),C630=2016,_xlfn.IFS(D630=1,VLOOKUP(H630,[1]Film_Workers!$B$2:$BD$55,26,FALSE),D630=2,VLOOKUP(H630,[1]Film_Workers!$B$2:$BD$55,27,FALSE),D630=3,VLOOKUP(H630,[1]Film_Workers!$B$2:$BD$55,28,FALSE),D630=4,VLOOKUP(H630,[1]Film_Workers!$B$2:$BD$55,29,FALSE),D630=5,VLOOKUP(H630,[1]Film_Workers!$B$2:$BD$55,30,FALSE),D630=6,VLOOKUP(H630,[1]Film_Workers!$B$2:$BD$55,31,FALSE),D630=7,VLOOKUP(H630,[1]Film_Workers!$B$2:$BD$55,32,FALSE),D630=8,VLOOKUP(H630,[1]Film_Workers!$B$2:$BD$55,33,FALSE),D630=9,VLOOKUP(H630,[1]Film_Workers!$B$2:$BD$55,34,FALSE),D630=10,VLOOKUP(H630,[1]Film_Workers!$B$2:$BD$55,35,FALSE),D630=11,VLOOKUP(H630,[1]Film_Workers!$B$2:$BD$55,36,FALSE),D630=12,VLOOKUP(H630,[1]Film_Workers!$B$2:$BD$55,37,FALSE)),C630=2017,_xlfn.IFS(D630=1,VLOOKUP(H630,[1]Film_Workers!$B$2:$BD$55,38,FALSE),D630=2,VLOOKUP(H630,[1]Film_Workers!$B$2:$BD$55,39,FALSE),D630=3,VLOOKUP(H630,[1]Film_Workers!$B$2:$BD$55,40,FALSE),D630=4,VLOOKUP(H630,[1]Film_Workers!$B$2:$BD$55,41,FALSE),D630=5,VLOOKUP(H630,[1]Film_Workers!$B$2:$BD$55,42,FALSE),D630=6,VLOOKUP(H630,[1]Film_Workers!$B$2:$BD$55,43,FALSE),D630=7,VLOOKUP(H630,[1]Film_Workers!$B$2:$BD$55,43,FALSE),D630=8,VLOOKUP(H630,[1]Film_Workers!$B$2:$BD$55,44,FALSE),D630=9,VLOOKUP(H630,[1]Film_Workers!$B$2:$BD$55,45,FALSE),D630=10,VLOOKUP(H630,[1]Film_Workers!$B$2:$BD$55,46,FALSE),D630=11,VLOOKUP(H630,[1]Film_Workers!$B$2:$BD$55,47,FALSE),D630=12,VLOOKUP(H630,[1]Film_Workers!$B$2:$BD$55,48)),C630=2018,_xlfn.IFS(D630=1,VLOOKUP(H630,[1]Film_Workers!$B$2:$BD$55,49,FALSE),D630=2,VLOOKUP(H630,[1]Film_Workers!$B$2:$BD$55,50,FALSE),D630=3,VLOOKUP(H630,[1]Film_Workers!$B$2:$BD$55,51,FALSE),D630=4,VLOOKUP(H630,[1]Film_Workers!$B$2:$BD$55,52,FALSE),D630=5,VLOOKUP(H630,[1]Film_Workers!$B$2:$BD$55,53,FALSE),D630=6,VLOOKUP(H630,[1]Film_Workers!$B$2:$BD$55,54)))</f>
        <v>41678</v>
      </c>
      <c r="W630">
        <f>_xlfn.IFS(C630=2014,_xlfn.IFS(D630=1,VLOOKUP(H630,[1]Priv_Workers!$B$2:$BD$55,2,FALSE),D630=2,VLOOKUP(H630,[1]Priv_Workers!$B$2:$BD$55,3,FALSE),D630=3,VLOOKUP(H630,[1]Priv_Workers!$B$2:$BD$55,4,FALSE),D630=4,VLOOKUP(H630,[1]Priv_Workers!$B$2:$BD$55,5,FALSE),D630=5,VLOOKUP(H630,[1]Priv_Workers!$B$2:$BD$55,6,FALSE),D630=6,VLOOKUP(H630,[1]Priv_Workers!$B$2:$BD$55,7,FALSE),D630=7,VLOOKUP(H630,[1]Priv_Workers!$B$2:$BD$55,8,FALSE),D630=8,VLOOKUP(H630,[1]Priv_Workers!$B$2:$BD$55,9,FALSE),D630=9,VLOOKUP(H630,[1]Priv_Workers!$B$2:$BD$55,10,FALSE),D630=10,VLOOKUP(H630,[1]Priv_Workers!$B$2:$BD$55,11,FALSE),D630=11,VLOOKUP(H630,[1]Priv_Workers!$B$2:$BD$55,12,FALSE),D630=12,VLOOKUP(H630,[1]Priv_Workers!$B$2:$BD$55,13,FALSE)),C630=2015,_xlfn.IFS(D630=1,VLOOKUP(H630,[1]Priv_Workers!$B$2:$BD$55,14,FALSE),D630=2,VLOOKUP(H630,[1]Priv_Workers!$B$2:$BD$55,15,FALSE),D630=3,VLOOKUP(H630,[1]Priv_Workers!$B$2:$BD$55,16,FALSE),D630=4,VLOOKUP(H630,[1]Priv_Workers!$B$2:$BD$55,17,FALSE),D630=5,VLOOKUP(H630,[1]Priv_Workers!$B$2:$BD$55,18,FALSE),D630=6,VLOOKUP(H630,[1]Priv_Workers!$B$2:$BD$55,19,FALSE),D630=7,VLOOKUP(H630,[1]Priv_Workers!$B$2:$BD$55,20,FALSE),D630=8,VLOOKUP(H630,[1]Priv_Workers!$B$2:$BD$55,21,FALSE),D630=9,VLOOKUP(H630,[1]Priv_Workers!$B$2:$BD$55,22,FALSE),D630=10,VLOOKUP(H630,[1]Priv_Workers!$B$2:$BD$55,23,FALSE),D630=11,VLOOKUP(H630,[1]Priv_Workers!$B$2:$BD$55,24,FALSE),D630=12,VLOOKUP(H630,[1]Priv_Workers!$B$2:$BD$55,25,FALSE)),C630=2016,_xlfn.IFS(D630=1,VLOOKUP(H630,[1]Priv_Workers!$B$2:$BD$55,26,FALSE),D630=2,VLOOKUP(H630,[1]Priv_Workers!$B$2:$BD$55,27,FALSE),D630=3,VLOOKUP(H630,[1]Priv_Workers!$B$2:$BD$55,28,FALSE),D630=4,VLOOKUP(H630,[1]Priv_Workers!$B$2:$BD$55,29,FALSE),D630=5,VLOOKUP(H630,[1]Priv_Workers!$B$2:$BD$55,30,FALSE),D630=6,VLOOKUP(H630,[1]Priv_Workers!$B$2:$BD$55,31,FALSE),D630=7,VLOOKUP(H630,[1]Priv_Workers!$B$2:$BD$55,32,FALSE),D630=8,VLOOKUP(H630,[1]Priv_Workers!$B$2:$BD$55,33,FALSE),D630=9,VLOOKUP(H630,[1]Priv_Workers!$B$2:$BD$55,34,FALSE),D630=10,VLOOKUP(H630,[1]Priv_Workers!$B$2:$BD$55,35,FALSE),D630=11,VLOOKUP(H630,[1]Priv_Workers!$B$2:$BD$55,36,FALSE),D630=12,VLOOKUP(H630,[1]Priv_Workers!$B$2:$BD$55,37,FALSE)),C630=2017,_xlfn.IFS(D630=1,VLOOKUP(H630,[1]Priv_Workers!$B$2:$BD$55,38,FALSE),D630=2,VLOOKUP(H630,[1]Priv_Workers!$B$2:$BD$55,39,FALSE),D630=3,VLOOKUP(H630,[1]Priv_Workers!$B$2:$BD$55,40,FALSE),D630=4,VLOOKUP(H630,[1]Priv_Workers!$B$2:$BD$55,41,FALSE),D630=5,VLOOKUP(H630,[1]Priv_Workers!$B$2:$BD$55,42,FALSE),D630=6,VLOOKUP(H630,[1]Priv_Workers!$B$2:$BD$55,43,FALSE),D630=7,VLOOKUP(H630,[1]Priv_Workers!$B$2:$BD$55,43,FALSE),D630=8,VLOOKUP(H630,[1]Priv_Workers!$B$2:$BD$55,44,FALSE),D630=9,VLOOKUP(H630,[1]Priv_Workers!$B$2:$BD$55,45,FALSE),D630=10,VLOOKUP(H630,[1]Priv_Workers!$B$2:$BD$55,46,FALSE),D630=11,VLOOKUP(H630,[1]Priv_Workers!$B$2:$BD$55,47,FALSE),D630=12,VLOOKUP(H630,[1]Priv_Workers!$B$2:$BD$55,48)),C630=2018,_xlfn.IFS(D630=1,VLOOKUP(H630,[1]Priv_Workers!$B$2:$BD$55,49,FALSE),D630=2,VLOOKUP(H630,[1]Priv_Workers!$B$2:$BD$55,50,FALSE),D630=3,VLOOKUP(H630,[1]Priv_Workers!$B$2:$BD$55,51,FALSE),D630=4,VLOOKUP(H630,[1]Priv_Workers!$B$2:$BD$55,52,FALSE),D630=5,VLOOKUP(H630,[1]Priv_Workers!$B$2:$BD$55,53,FALSE),D630=6,VLOOKUP(H630,[1]Priv_Workers!$B$2:$BD$55,54)))</f>
        <v>7672852</v>
      </c>
      <c r="X630" s="3">
        <f t="shared" si="75"/>
        <v>5.4318785244391521E-3</v>
      </c>
      <c r="Y630" s="2">
        <f>_xlfn.IFS(C630=2014, _xlfn.IFS(E630=1, VLOOKUP(H630, [1]Wage_Info!$B$2:$AH$55, 2, FALSE), E630=2, VLOOKUP(H630, [1]Wage_Info!$B$2:$AH$55, 3, FALSE), E630=3, VLOOKUP(H630, [1]Wage_Info!$B$2:$AH$55, 4, FALSE), E630=4, VLOOKUP(H630, [1]Wage_Info!$B$2:$AH$55, 5, FALSE)), C630=2015, _xlfn.IFS(E630=1, VLOOKUP(H630, [1]Wage_Info!$B$2:$AH$55, 6, FALSE), E630=2, VLOOKUP(H630, [1]Wage_Info!$B$2:$AH$55, 7, FALSE), E630=3, VLOOKUP(H630, [1]Wage_Info!$B$2:$AH$55, 8, FALSE), E630=4, VLOOKUP(H630, [1]Wage_Info!$B$2:$AH$55, 9, FALSE)), C630=2016, _xlfn.IFS(E630=1, VLOOKUP(H630, [1]Wage_Info!$B$2:$AH$55, 10, FALSE), E630=2, VLOOKUP(H630, [1]Wage_Info!$B$2:$AH$55, 11, FALSE), E630=3, VLOOKUP(H630, [1]Wage_Info!$B$2:$AH$55, 12, FALSE), E630=4, VLOOKUP(H630, [1]Wage_Info!$B$2:$AH$55, 13, FALSE)), C630=2017, _xlfn.IFS(E630=1, VLOOKUP(H630, [1]Wage_Info!$B$2:$AH$55, 14, FALSE), E630=2, VLOOKUP(H630, [1]Wage_Info!$B$2:$AH$55, 15, FALSE), E630=3, VLOOKUP(H630, [1]Wage_Info!$B$2:$AH$55, 16, FALSE), E630=4, VLOOKUP(H630, [1]Wage_Info!$B$2:$AH$55, 17, FALSE)), C630 = 2018, _xlfn.IFS(E630=1, VLOOKUP(H630, [1]Wage_Info!$B$2:$AH$55, 18, FALSE), E630=3, VLOOKUP(H630, [1]Wage_Info!$B$2:$AH$55, 19, FALSE)))</f>
        <v>1083548918</v>
      </c>
      <c r="Z630" s="2">
        <f>_xlfn.IFS(C630=2014, _xlfn.IFS(E630=1, VLOOKUP(H630, [1]Wage_Info!$B$2:$AL$55, 20, FALSE), E630=2, VLOOKUP(H630, [1]Wage_Info!$B$2:$AL$55, 21, FALSE), E630=3, VLOOKUP(H630, [1]Wage_Info!$B$2:$AL$55, 22, FALSE), E630=4, VLOOKUP(H630, [1]Wage_Info!$B$2:$AL$55, 23, FALSE)), C630=2015, _xlfn.IFS(E630=1, VLOOKUP(H630, [1]Wage_Info!$B$2:$AL$55, 24, FALSE), E630=2, VLOOKUP(H630, [1]Wage_Info!$B$2:$AL$55, 25, FALSE), E630=3, VLOOKUP(H630, [1]Wage_Info!$B$2:$AL$55, 26, FALSE), E630=4, VLOOKUP(H630, [1]Wage_Info!$B$2:$AL$55, 27, FALSE)), C630=2016, _xlfn.IFS(E630=1, VLOOKUP(H630, [1]Wage_Info!$B$2:$AL$55, 28, FALSE), E630=2, VLOOKUP(H630, [1]Wage_Info!$B$2:$AL$55, 29, FALSE), E630=3, VLOOKUP(H630, [1]Wage_Info!$B$2:$AL$55, 30, FALSE), E630=4, VLOOKUP(H630, [1]Wage_Info!$B$2:$AL$55, 31, FALSE)), C630=2017, _xlfn.IFS(E630=1, VLOOKUP(H630, [1]Wage_Info!$B$2:$AL$55, 32, FALSE), E630=2, VLOOKUP(H630, [1]Wage_Info!$B$2:$AL$55, 33, FALSE), E630=3, VLOOKUP(H630, [1]Wage_Info!$B$2:$AL$55, 34, FALSE), E630=4, VLOOKUP(H630, [1]Wage_Info!$B$2:$AL$55, 35, FALSE)), C630 = 2018, _xlfn.IFS(E630=1, VLOOKUP(H630, [1]Wage_Info!$B$2:$AL$55, 36, FALSE), E630=2, VLOOKUP(H630, [1]Wage_Info!$B$2:$AL$55, 37, FALSE)))</f>
        <v>161145407747</v>
      </c>
      <c r="AA630" s="4">
        <f t="shared" si="76"/>
        <v>6.7240446572401445E-3</v>
      </c>
      <c r="AB630">
        <f>[1]Key!C629</f>
        <v>1</v>
      </c>
      <c r="AC630">
        <f t="shared" si="77"/>
        <v>0</v>
      </c>
      <c r="AD630">
        <f t="shared" si="78"/>
        <v>1</v>
      </c>
      <c r="AE630">
        <f t="shared" si="79"/>
        <v>1</v>
      </c>
      <c r="AF630">
        <f>[1]Key!D630</f>
        <v>0</v>
      </c>
    </row>
    <row r="631" spans="1:32" x14ac:dyDescent="0.3">
      <c r="A631">
        <v>630</v>
      </c>
      <c r="B631">
        <v>174</v>
      </c>
      <c r="C631">
        <v>2017</v>
      </c>
      <c r="D631">
        <v>8</v>
      </c>
      <c r="E631">
        <f t="shared" si="72"/>
        <v>3</v>
      </c>
      <c r="F631">
        <v>2018</v>
      </c>
      <c r="G631" t="s">
        <v>62</v>
      </c>
      <c r="H631" s="1">
        <f>VALUE(IF(G631="foreign",53,SUBSTITUTE(G631,G631,VLOOKUP(G631,[1]Key!$G$2:$H$55,2,))))</f>
        <v>53</v>
      </c>
      <c r="I631" t="s">
        <v>32</v>
      </c>
      <c r="J631">
        <f>VALUE(_xlfn.IFS(I631="foreign",53,I631="fictional",54, I631="unspecified", 55, NOT(OR(I631="foreign",I631="fictional")),SUBSTITUTE(I631,I631,VLOOKUP(I631,[1]Key!$G$2:$H$55,2,))))</f>
        <v>53</v>
      </c>
      <c r="K631">
        <f t="shared" si="73"/>
        <v>1</v>
      </c>
      <c r="L631">
        <f>VLOOKUP(H631, [1]Key!$H$2:$K$54, 2)</f>
        <v>0</v>
      </c>
      <c r="M631">
        <f>VLOOKUP(J631, [1]Key!$H$2:$K$54, 2)</f>
        <v>0</v>
      </c>
      <c r="N631">
        <f>VLOOKUP("*"&amp;G631&amp;"*",[1]Key!$N$2:$O$6,2,FALSE)</f>
        <v>0</v>
      </c>
      <c r="O631">
        <f>VLOOKUP("*"&amp;G631&amp;"*",[1]Key!$R$2:$S$11,2,FALSE)</f>
        <v>0</v>
      </c>
      <c r="P631">
        <v>552</v>
      </c>
      <c r="Q631" s="2">
        <v>25000000</v>
      </c>
      <c r="R631" t="s">
        <v>33</v>
      </c>
      <c r="S631">
        <f>VLOOKUP(R631, [1]Key!$U$2:$V$37, 2, FALSE)</f>
        <v>1</v>
      </c>
      <c r="T631">
        <f t="shared" si="74"/>
        <v>0</v>
      </c>
      <c r="U631">
        <f>_xlfn.IFS(C631=2018, VLOOKUP(H631, '[1]State Pop'!$B$2:$G$55,6),C631=2017, VLOOKUP(H631, '[1]State Pop'!$B$2:$F$55,5),C631=2016, VLOOKUP(H631, '[1]State Pop'!$B$2:$F$55,4), C631=2015, VLOOKUP(H631, '[1]State Pop'!$B$2:$F$55,3), C631=2014, VLOOKUP(H631, '[1]State Pop'!$B$2:$F$55,2))</f>
        <v>0</v>
      </c>
      <c r="V631">
        <f>_xlfn.IFS(C631=2014,_xlfn.IFS(D631=1,VLOOKUP(H631,[1]Film_Workers!$B$2:$BD$55,2,FALSE),D631=2,VLOOKUP(H631,[1]Film_Workers!$B$2:$BD$55,3,FALSE),D631=3,VLOOKUP(H631,[1]Film_Workers!$B$2:$BD$55,4,FALSE),D631=4,VLOOKUP(H631,[1]Film_Workers!$B$2:$BD$55,5,FALSE),D631=5,VLOOKUP(H631,[1]Film_Workers!$B$2:$BD$55,6,FALSE),D631=6,VLOOKUP(H631,[1]Film_Workers!$B$2:$BD$55,7,FALSE),D631=7,VLOOKUP(H631,[1]Film_Workers!$B$2:$BD$55,8,FALSE),D631=8,VLOOKUP(H631,[1]Film_Workers!$B$2:$BD$55,9,FALSE),D631=9,VLOOKUP(H631,[1]Film_Workers!$B$2:$BD$55,10,FALSE),D631=10,VLOOKUP(H631,[1]Film_Workers!$B$2:$BD$55,11,FALSE),D631=11,VLOOKUP(H631,[1]Film_Workers!$B$2:$BD$55,12,FALSE),D631=12,VLOOKUP(H631,[1]Film_Workers!$B$2:$BD$55,13,FALSE)),C631=2015,_xlfn.IFS(D631=1,VLOOKUP(H631,[1]Film_Workers!$B$2:$BD$55,14,FALSE),D631=2,VLOOKUP(H631,[1]Film_Workers!$B$2:$BD$55,15,FALSE),D631=3,VLOOKUP(H631,[1]Film_Workers!$B$2:$BD$55,16,FALSE),D631=4,VLOOKUP(H631,[1]Film_Workers!$B$2:$BD$55,17,FALSE),D631=5,VLOOKUP(H631,[1]Film_Workers!$B$2:$BD$55,18,FALSE),D631=6,VLOOKUP(H631,[1]Film_Workers!$B$2:$BD$55,19,FALSE),D631=7,VLOOKUP(H631,[1]Film_Workers!$B$2:$BD$55,20,FALSE),D631=8,VLOOKUP(H631,[1]Film_Workers!$B$2:$BD$55,21,FALSE),D631=9,VLOOKUP(H631,[1]Film_Workers!$B$2:$BD$55,22,FALSE),D631=10,VLOOKUP(H631,[1]Film_Workers!$B$2:$BD$55,23,FALSE),D631=11,VLOOKUP(H631,[1]Film_Workers!$B$2:$BD$55,24,FALSE),D631=12,VLOOKUP(H631,[1]Film_Workers!$B$2:$BD$55,25,FALSE)),C631=2016,_xlfn.IFS(D631=1,VLOOKUP(H631,[1]Film_Workers!$B$2:$BD$55,26,FALSE),D631=2,VLOOKUP(H631,[1]Film_Workers!$B$2:$BD$55,27,FALSE),D631=3,VLOOKUP(H631,[1]Film_Workers!$B$2:$BD$55,28,FALSE),D631=4,VLOOKUP(H631,[1]Film_Workers!$B$2:$BD$55,29,FALSE),D631=5,VLOOKUP(H631,[1]Film_Workers!$B$2:$BD$55,30,FALSE),D631=6,VLOOKUP(H631,[1]Film_Workers!$B$2:$BD$55,31,FALSE),D631=7,VLOOKUP(H631,[1]Film_Workers!$B$2:$BD$55,32,FALSE),D631=8,VLOOKUP(H631,[1]Film_Workers!$B$2:$BD$55,33,FALSE),D631=9,VLOOKUP(H631,[1]Film_Workers!$B$2:$BD$55,34,FALSE),D631=10,VLOOKUP(H631,[1]Film_Workers!$B$2:$BD$55,35,FALSE),D631=11,VLOOKUP(H631,[1]Film_Workers!$B$2:$BD$55,36,FALSE),D631=12,VLOOKUP(H631,[1]Film_Workers!$B$2:$BD$55,37,FALSE)),C631=2017,_xlfn.IFS(D631=1,VLOOKUP(H631,[1]Film_Workers!$B$2:$BD$55,38,FALSE),D631=2,VLOOKUP(H631,[1]Film_Workers!$B$2:$BD$55,39,FALSE),D631=3,VLOOKUP(H631,[1]Film_Workers!$B$2:$BD$55,40,FALSE),D631=4,VLOOKUP(H631,[1]Film_Workers!$B$2:$BD$55,41,FALSE),D631=5,VLOOKUP(H631,[1]Film_Workers!$B$2:$BD$55,42,FALSE),D631=6,VLOOKUP(H631,[1]Film_Workers!$B$2:$BD$55,43,FALSE),D631=7,VLOOKUP(H631,[1]Film_Workers!$B$2:$BD$55,43,FALSE),D631=8,VLOOKUP(H631,[1]Film_Workers!$B$2:$BD$55,44,FALSE),D631=9,VLOOKUP(H631,[1]Film_Workers!$B$2:$BD$55,45,FALSE),D631=10,VLOOKUP(H631,[1]Film_Workers!$B$2:$BD$55,46,FALSE),D631=11,VLOOKUP(H631,[1]Film_Workers!$B$2:$BD$55,47,FALSE),D631=12,VLOOKUP(H631,[1]Film_Workers!$B$2:$BD$55,48)),C631=2018,_xlfn.IFS(D631=1,VLOOKUP(H631,[1]Film_Workers!$B$2:$BD$55,49,FALSE),D631=2,VLOOKUP(H631,[1]Film_Workers!$B$2:$BD$55,50,FALSE),D631=3,VLOOKUP(H631,[1]Film_Workers!$B$2:$BD$55,51,FALSE),D631=4,VLOOKUP(H631,[1]Film_Workers!$B$2:$BD$55,52,FALSE),D631=5,VLOOKUP(H631,[1]Film_Workers!$B$2:$BD$55,53,FALSE),D631=6,VLOOKUP(H631,[1]Film_Workers!$B$2:$BD$55,54)))</f>
        <v>0</v>
      </c>
      <c r="W631">
        <f>_xlfn.IFS(C631=2014,_xlfn.IFS(D631=1,VLOOKUP(H631,[1]Priv_Workers!$B$2:$BD$55,2,FALSE),D631=2,VLOOKUP(H631,[1]Priv_Workers!$B$2:$BD$55,3,FALSE),D631=3,VLOOKUP(H631,[1]Priv_Workers!$B$2:$BD$55,4,FALSE),D631=4,VLOOKUP(H631,[1]Priv_Workers!$B$2:$BD$55,5,FALSE),D631=5,VLOOKUP(H631,[1]Priv_Workers!$B$2:$BD$55,6,FALSE),D631=6,VLOOKUP(H631,[1]Priv_Workers!$B$2:$BD$55,7,FALSE),D631=7,VLOOKUP(H631,[1]Priv_Workers!$B$2:$BD$55,8,FALSE),D631=8,VLOOKUP(H631,[1]Priv_Workers!$B$2:$BD$55,9,FALSE),D631=9,VLOOKUP(H631,[1]Priv_Workers!$B$2:$BD$55,10,FALSE),D631=10,VLOOKUP(H631,[1]Priv_Workers!$B$2:$BD$55,11,FALSE),D631=11,VLOOKUP(H631,[1]Priv_Workers!$B$2:$BD$55,12,FALSE),D631=12,VLOOKUP(H631,[1]Priv_Workers!$B$2:$BD$55,13,FALSE)),C631=2015,_xlfn.IFS(D631=1,VLOOKUP(H631,[1]Priv_Workers!$B$2:$BD$55,14,FALSE),D631=2,VLOOKUP(H631,[1]Priv_Workers!$B$2:$BD$55,15,FALSE),D631=3,VLOOKUP(H631,[1]Priv_Workers!$B$2:$BD$55,16,FALSE),D631=4,VLOOKUP(H631,[1]Priv_Workers!$B$2:$BD$55,17,FALSE),D631=5,VLOOKUP(H631,[1]Priv_Workers!$B$2:$BD$55,18,FALSE),D631=6,VLOOKUP(H631,[1]Priv_Workers!$B$2:$BD$55,19,FALSE),D631=7,VLOOKUP(H631,[1]Priv_Workers!$B$2:$BD$55,20,FALSE),D631=8,VLOOKUP(H631,[1]Priv_Workers!$B$2:$BD$55,21,FALSE),D631=9,VLOOKUP(H631,[1]Priv_Workers!$B$2:$BD$55,22,FALSE),D631=10,VLOOKUP(H631,[1]Priv_Workers!$B$2:$BD$55,23,FALSE),D631=11,VLOOKUP(H631,[1]Priv_Workers!$B$2:$BD$55,24,FALSE),D631=12,VLOOKUP(H631,[1]Priv_Workers!$B$2:$BD$55,25,FALSE)),C631=2016,_xlfn.IFS(D631=1,VLOOKUP(H631,[1]Priv_Workers!$B$2:$BD$55,26,FALSE),D631=2,VLOOKUP(H631,[1]Priv_Workers!$B$2:$BD$55,27,FALSE),D631=3,VLOOKUP(H631,[1]Priv_Workers!$B$2:$BD$55,28,FALSE),D631=4,VLOOKUP(H631,[1]Priv_Workers!$B$2:$BD$55,29,FALSE),D631=5,VLOOKUP(H631,[1]Priv_Workers!$B$2:$BD$55,30,FALSE),D631=6,VLOOKUP(H631,[1]Priv_Workers!$B$2:$BD$55,31,FALSE),D631=7,VLOOKUP(H631,[1]Priv_Workers!$B$2:$BD$55,32,FALSE),D631=8,VLOOKUP(H631,[1]Priv_Workers!$B$2:$BD$55,33,FALSE),D631=9,VLOOKUP(H631,[1]Priv_Workers!$B$2:$BD$55,34,FALSE),D631=10,VLOOKUP(H631,[1]Priv_Workers!$B$2:$BD$55,35,FALSE),D631=11,VLOOKUP(H631,[1]Priv_Workers!$B$2:$BD$55,36,FALSE),D631=12,VLOOKUP(H631,[1]Priv_Workers!$B$2:$BD$55,37,FALSE)),C631=2017,_xlfn.IFS(D631=1,VLOOKUP(H631,[1]Priv_Workers!$B$2:$BD$55,38,FALSE),D631=2,VLOOKUP(H631,[1]Priv_Workers!$B$2:$BD$55,39,FALSE),D631=3,VLOOKUP(H631,[1]Priv_Workers!$B$2:$BD$55,40,FALSE),D631=4,VLOOKUP(H631,[1]Priv_Workers!$B$2:$BD$55,41,FALSE),D631=5,VLOOKUP(H631,[1]Priv_Workers!$B$2:$BD$55,42,FALSE),D631=6,VLOOKUP(H631,[1]Priv_Workers!$B$2:$BD$55,43,FALSE),D631=7,VLOOKUP(H631,[1]Priv_Workers!$B$2:$BD$55,43,FALSE),D631=8,VLOOKUP(H631,[1]Priv_Workers!$B$2:$BD$55,44,FALSE),D631=9,VLOOKUP(H631,[1]Priv_Workers!$B$2:$BD$55,45,FALSE),D631=10,VLOOKUP(H631,[1]Priv_Workers!$B$2:$BD$55,46,FALSE),D631=11,VLOOKUP(H631,[1]Priv_Workers!$B$2:$BD$55,47,FALSE),D631=12,VLOOKUP(H631,[1]Priv_Workers!$B$2:$BD$55,48)),C631=2018,_xlfn.IFS(D631=1,VLOOKUP(H631,[1]Priv_Workers!$B$2:$BD$55,49,FALSE),D631=2,VLOOKUP(H631,[1]Priv_Workers!$B$2:$BD$55,50,FALSE),D631=3,VLOOKUP(H631,[1]Priv_Workers!$B$2:$BD$55,51,FALSE),D631=4,VLOOKUP(H631,[1]Priv_Workers!$B$2:$BD$55,52,FALSE),D631=5,VLOOKUP(H631,[1]Priv_Workers!$B$2:$BD$55,53,FALSE),D631=6,VLOOKUP(H631,[1]Priv_Workers!$B$2:$BD$55,54)))</f>
        <v>0</v>
      </c>
      <c r="X631" s="3" t="e">
        <f t="shared" si="75"/>
        <v>#DIV/0!</v>
      </c>
      <c r="Y631" s="2">
        <f>_xlfn.IFS(C631=2014, _xlfn.IFS(E631=1, VLOOKUP(H631, [1]Wage_Info!$B$2:$AH$55, 2, FALSE), E631=2, VLOOKUP(H631, [1]Wage_Info!$B$2:$AH$55, 3, FALSE), E631=3, VLOOKUP(H631, [1]Wage_Info!$B$2:$AH$55, 4, FALSE), E631=4, VLOOKUP(H631, [1]Wage_Info!$B$2:$AH$55, 5, FALSE)), C631=2015, _xlfn.IFS(E631=1, VLOOKUP(H631, [1]Wage_Info!$B$2:$AH$55, 6, FALSE), E631=2, VLOOKUP(H631, [1]Wage_Info!$B$2:$AH$55, 7, FALSE), E631=3, VLOOKUP(H631, [1]Wage_Info!$B$2:$AH$55, 8, FALSE), E631=4, VLOOKUP(H631, [1]Wage_Info!$B$2:$AH$55, 9, FALSE)), C631=2016, _xlfn.IFS(E631=1, VLOOKUP(H631, [1]Wage_Info!$B$2:$AH$55, 10, FALSE), E631=2, VLOOKUP(H631, [1]Wage_Info!$B$2:$AH$55, 11, FALSE), E631=3, VLOOKUP(H631, [1]Wage_Info!$B$2:$AH$55, 12, FALSE), E631=4, VLOOKUP(H631, [1]Wage_Info!$B$2:$AH$55, 13, FALSE)), C631=2017, _xlfn.IFS(E631=1, VLOOKUP(H631, [1]Wage_Info!$B$2:$AH$55, 14, FALSE), E631=2, VLOOKUP(H631, [1]Wage_Info!$B$2:$AH$55, 15, FALSE), E631=3, VLOOKUP(H631, [1]Wage_Info!$B$2:$AH$55, 16, FALSE), E631=4, VLOOKUP(H631, [1]Wage_Info!$B$2:$AH$55, 17, FALSE)), C631 = 2018, _xlfn.IFS(E631=1, VLOOKUP(H631, [1]Wage_Info!$B$2:$AH$55, 18, FALSE), E631=3, VLOOKUP(H631, [1]Wage_Info!$B$2:$AH$55, 19, FALSE)))</f>
        <v>0</v>
      </c>
      <c r="Z631" s="2">
        <f>_xlfn.IFS(C631=2014, _xlfn.IFS(E631=1, VLOOKUP(H631, [1]Wage_Info!$B$2:$AL$55, 20, FALSE), E631=2, VLOOKUP(H631, [1]Wage_Info!$B$2:$AL$55, 21, FALSE), E631=3, VLOOKUP(H631, [1]Wage_Info!$B$2:$AL$55, 22, FALSE), E631=4, VLOOKUP(H631, [1]Wage_Info!$B$2:$AL$55, 23, FALSE)), C631=2015, _xlfn.IFS(E631=1, VLOOKUP(H631, [1]Wage_Info!$B$2:$AL$55, 24, FALSE), E631=2, VLOOKUP(H631, [1]Wage_Info!$B$2:$AL$55, 25, FALSE), E631=3, VLOOKUP(H631, [1]Wage_Info!$B$2:$AL$55, 26, FALSE), E631=4, VLOOKUP(H631, [1]Wage_Info!$B$2:$AL$55, 27, FALSE)), C631=2016, _xlfn.IFS(E631=1, VLOOKUP(H631, [1]Wage_Info!$B$2:$AL$55, 28, FALSE), E631=2, VLOOKUP(H631, [1]Wage_Info!$B$2:$AL$55, 29, FALSE), E631=3, VLOOKUP(H631, [1]Wage_Info!$B$2:$AL$55, 30, FALSE), E631=4, VLOOKUP(H631, [1]Wage_Info!$B$2:$AL$55, 31, FALSE)), C631=2017, _xlfn.IFS(E631=1, VLOOKUP(H631, [1]Wage_Info!$B$2:$AL$55, 32, FALSE), E631=2, VLOOKUP(H631, [1]Wage_Info!$B$2:$AL$55, 33, FALSE), E631=3, VLOOKUP(H631, [1]Wage_Info!$B$2:$AL$55, 34, FALSE), E631=4, VLOOKUP(H631, [1]Wage_Info!$B$2:$AL$55, 35, FALSE)), C631 = 2018, _xlfn.IFS(E631=1, VLOOKUP(H631, [1]Wage_Info!$B$2:$AL$55, 36, FALSE), E631=2, VLOOKUP(H631, [1]Wage_Info!$B$2:$AL$55, 37, FALSE)))</f>
        <v>0</v>
      </c>
      <c r="AA631" s="4" t="e">
        <f t="shared" si="76"/>
        <v>#DIV/0!</v>
      </c>
      <c r="AB631">
        <f>[1]Key!C630</f>
        <v>1</v>
      </c>
      <c r="AC631">
        <f t="shared" si="77"/>
        <v>0</v>
      </c>
      <c r="AD631">
        <f t="shared" si="78"/>
        <v>0</v>
      </c>
      <c r="AE631">
        <f t="shared" si="79"/>
        <v>0</v>
      </c>
      <c r="AF631">
        <f>[1]Key!D631</f>
        <v>0</v>
      </c>
    </row>
    <row r="632" spans="1:32" x14ac:dyDescent="0.3">
      <c r="A632">
        <v>631</v>
      </c>
      <c r="B632">
        <v>175</v>
      </c>
      <c r="C632">
        <v>2016</v>
      </c>
      <c r="D632">
        <v>6</v>
      </c>
      <c r="E632">
        <f t="shared" si="72"/>
        <v>2</v>
      </c>
      <c r="F632">
        <v>2018</v>
      </c>
      <c r="G632" t="s">
        <v>62</v>
      </c>
      <c r="H632" s="1">
        <f>VALUE(IF(G632="foreign",53,SUBSTITUTE(G632,G632,VLOOKUP(G632,[1]Key!$G$2:$H$55,2,))))</f>
        <v>53</v>
      </c>
      <c r="I632" t="s">
        <v>32</v>
      </c>
      <c r="J632">
        <f>VALUE(_xlfn.IFS(I632="foreign",53,I632="fictional",54, I632="unspecified", 55, NOT(OR(I632="foreign",I632="fictional")),SUBSTITUTE(I632,I632,VLOOKUP(I632,[1]Key!$G$2:$H$55,2,))))</f>
        <v>53</v>
      </c>
      <c r="K632">
        <f t="shared" si="73"/>
        <v>1</v>
      </c>
      <c r="L632">
        <f>VLOOKUP(H632, [1]Key!$H$2:$K$54, 2)</f>
        <v>0</v>
      </c>
      <c r="M632">
        <f>VLOOKUP(J632, [1]Key!$H$2:$K$54, 2)</f>
        <v>0</v>
      </c>
      <c r="N632">
        <f>VLOOKUP("*"&amp;G632&amp;"*",[1]Key!$N$2:$O$6,2,FALSE)</f>
        <v>0</v>
      </c>
      <c r="O632">
        <f>VLOOKUP("*"&amp;G632&amp;"*",[1]Key!$R$2:$S$11,2,FALSE)</f>
        <v>0</v>
      </c>
      <c r="P632">
        <v>548</v>
      </c>
      <c r="Q632" s="2"/>
      <c r="R632" t="s">
        <v>165</v>
      </c>
      <c r="S632">
        <f>VLOOKUP(R632, [1]Key!$U$2:$V$37, 2, FALSE)</f>
        <v>29</v>
      </c>
      <c r="T632">
        <f t="shared" si="74"/>
        <v>1</v>
      </c>
      <c r="U632">
        <f>_xlfn.IFS(C632=2018, VLOOKUP(H632, '[1]State Pop'!$B$2:$G$55,6),C632=2017, VLOOKUP(H632, '[1]State Pop'!$B$2:$F$55,5),C632=2016, VLOOKUP(H632, '[1]State Pop'!$B$2:$F$55,4), C632=2015, VLOOKUP(H632, '[1]State Pop'!$B$2:$F$55,3), C632=2014, VLOOKUP(H632, '[1]State Pop'!$B$2:$F$55,2))</f>
        <v>0</v>
      </c>
      <c r="V632">
        <f>_xlfn.IFS(C632=2014,_xlfn.IFS(D632=1,VLOOKUP(H632,[1]Film_Workers!$B$2:$BD$55,2,FALSE),D632=2,VLOOKUP(H632,[1]Film_Workers!$B$2:$BD$55,3,FALSE),D632=3,VLOOKUP(H632,[1]Film_Workers!$B$2:$BD$55,4,FALSE),D632=4,VLOOKUP(H632,[1]Film_Workers!$B$2:$BD$55,5,FALSE),D632=5,VLOOKUP(H632,[1]Film_Workers!$B$2:$BD$55,6,FALSE),D632=6,VLOOKUP(H632,[1]Film_Workers!$B$2:$BD$55,7,FALSE),D632=7,VLOOKUP(H632,[1]Film_Workers!$B$2:$BD$55,8,FALSE),D632=8,VLOOKUP(H632,[1]Film_Workers!$B$2:$BD$55,9,FALSE),D632=9,VLOOKUP(H632,[1]Film_Workers!$B$2:$BD$55,10,FALSE),D632=10,VLOOKUP(H632,[1]Film_Workers!$B$2:$BD$55,11,FALSE),D632=11,VLOOKUP(H632,[1]Film_Workers!$B$2:$BD$55,12,FALSE),D632=12,VLOOKUP(H632,[1]Film_Workers!$B$2:$BD$55,13,FALSE)),C632=2015,_xlfn.IFS(D632=1,VLOOKUP(H632,[1]Film_Workers!$B$2:$BD$55,14,FALSE),D632=2,VLOOKUP(H632,[1]Film_Workers!$B$2:$BD$55,15,FALSE),D632=3,VLOOKUP(H632,[1]Film_Workers!$B$2:$BD$55,16,FALSE),D632=4,VLOOKUP(H632,[1]Film_Workers!$B$2:$BD$55,17,FALSE),D632=5,VLOOKUP(H632,[1]Film_Workers!$B$2:$BD$55,18,FALSE),D632=6,VLOOKUP(H632,[1]Film_Workers!$B$2:$BD$55,19,FALSE),D632=7,VLOOKUP(H632,[1]Film_Workers!$B$2:$BD$55,20,FALSE),D632=8,VLOOKUP(H632,[1]Film_Workers!$B$2:$BD$55,21,FALSE),D632=9,VLOOKUP(H632,[1]Film_Workers!$B$2:$BD$55,22,FALSE),D632=10,VLOOKUP(H632,[1]Film_Workers!$B$2:$BD$55,23,FALSE),D632=11,VLOOKUP(H632,[1]Film_Workers!$B$2:$BD$55,24,FALSE),D632=12,VLOOKUP(H632,[1]Film_Workers!$B$2:$BD$55,25,FALSE)),C632=2016,_xlfn.IFS(D632=1,VLOOKUP(H632,[1]Film_Workers!$B$2:$BD$55,26,FALSE),D632=2,VLOOKUP(H632,[1]Film_Workers!$B$2:$BD$55,27,FALSE),D632=3,VLOOKUP(H632,[1]Film_Workers!$B$2:$BD$55,28,FALSE),D632=4,VLOOKUP(H632,[1]Film_Workers!$B$2:$BD$55,29,FALSE),D632=5,VLOOKUP(H632,[1]Film_Workers!$B$2:$BD$55,30,FALSE),D632=6,VLOOKUP(H632,[1]Film_Workers!$B$2:$BD$55,31,FALSE),D632=7,VLOOKUP(H632,[1]Film_Workers!$B$2:$BD$55,32,FALSE),D632=8,VLOOKUP(H632,[1]Film_Workers!$B$2:$BD$55,33,FALSE),D632=9,VLOOKUP(H632,[1]Film_Workers!$B$2:$BD$55,34,FALSE),D632=10,VLOOKUP(H632,[1]Film_Workers!$B$2:$BD$55,35,FALSE),D632=11,VLOOKUP(H632,[1]Film_Workers!$B$2:$BD$55,36,FALSE),D632=12,VLOOKUP(H632,[1]Film_Workers!$B$2:$BD$55,37,FALSE)),C632=2017,_xlfn.IFS(D632=1,VLOOKUP(H632,[1]Film_Workers!$B$2:$BD$55,38,FALSE),D632=2,VLOOKUP(H632,[1]Film_Workers!$B$2:$BD$55,39,FALSE),D632=3,VLOOKUP(H632,[1]Film_Workers!$B$2:$BD$55,40,FALSE),D632=4,VLOOKUP(H632,[1]Film_Workers!$B$2:$BD$55,41,FALSE),D632=5,VLOOKUP(H632,[1]Film_Workers!$B$2:$BD$55,42,FALSE),D632=6,VLOOKUP(H632,[1]Film_Workers!$B$2:$BD$55,43,FALSE),D632=7,VLOOKUP(H632,[1]Film_Workers!$B$2:$BD$55,43,FALSE),D632=8,VLOOKUP(H632,[1]Film_Workers!$B$2:$BD$55,44,FALSE),D632=9,VLOOKUP(H632,[1]Film_Workers!$B$2:$BD$55,45,FALSE),D632=10,VLOOKUP(H632,[1]Film_Workers!$B$2:$BD$55,46,FALSE),D632=11,VLOOKUP(H632,[1]Film_Workers!$B$2:$BD$55,47,FALSE),D632=12,VLOOKUP(H632,[1]Film_Workers!$B$2:$BD$55,48)),C632=2018,_xlfn.IFS(D632=1,VLOOKUP(H632,[1]Film_Workers!$B$2:$BD$55,49,FALSE),D632=2,VLOOKUP(H632,[1]Film_Workers!$B$2:$BD$55,50,FALSE),D632=3,VLOOKUP(H632,[1]Film_Workers!$B$2:$BD$55,51,FALSE),D632=4,VLOOKUP(H632,[1]Film_Workers!$B$2:$BD$55,52,FALSE),D632=5,VLOOKUP(H632,[1]Film_Workers!$B$2:$BD$55,53,FALSE),D632=6,VLOOKUP(H632,[1]Film_Workers!$B$2:$BD$55,54)))</f>
        <v>0</v>
      </c>
      <c r="W632">
        <f>_xlfn.IFS(C632=2014,_xlfn.IFS(D632=1,VLOOKUP(H632,[1]Priv_Workers!$B$2:$BD$55,2,FALSE),D632=2,VLOOKUP(H632,[1]Priv_Workers!$B$2:$BD$55,3,FALSE),D632=3,VLOOKUP(H632,[1]Priv_Workers!$B$2:$BD$55,4,FALSE),D632=4,VLOOKUP(H632,[1]Priv_Workers!$B$2:$BD$55,5,FALSE),D632=5,VLOOKUP(H632,[1]Priv_Workers!$B$2:$BD$55,6,FALSE),D632=6,VLOOKUP(H632,[1]Priv_Workers!$B$2:$BD$55,7,FALSE),D632=7,VLOOKUP(H632,[1]Priv_Workers!$B$2:$BD$55,8,FALSE),D632=8,VLOOKUP(H632,[1]Priv_Workers!$B$2:$BD$55,9,FALSE),D632=9,VLOOKUP(H632,[1]Priv_Workers!$B$2:$BD$55,10,FALSE),D632=10,VLOOKUP(H632,[1]Priv_Workers!$B$2:$BD$55,11,FALSE),D632=11,VLOOKUP(H632,[1]Priv_Workers!$B$2:$BD$55,12,FALSE),D632=12,VLOOKUP(H632,[1]Priv_Workers!$B$2:$BD$55,13,FALSE)),C632=2015,_xlfn.IFS(D632=1,VLOOKUP(H632,[1]Priv_Workers!$B$2:$BD$55,14,FALSE),D632=2,VLOOKUP(H632,[1]Priv_Workers!$B$2:$BD$55,15,FALSE),D632=3,VLOOKUP(H632,[1]Priv_Workers!$B$2:$BD$55,16,FALSE),D632=4,VLOOKUP(H632,[1]Priv_Workers!$B$2:$BD$55,17,FALSE),D632=5,VLOOKUP(H632,[1]Priv_Workers!$B$2:$BD$55,18,FALSE),D632=6,VLOOKUP(H632,[1]Priv_Workers!$B$2:$BD$55,19,FALSE),D632=7,VLOOKUP(H632,[1]Priv_Workers!$B$2:$BD$55,20,FALSE),D632=8,VLOOKUP(H632,[1]Priv_Workers!$B$2:$BD$55,21,FALSE),D632=9,VLOOKUP(H632,[1]Priv_Workers!$B$2:$BD$55,22,FALSE),D632=10,VLOOKUP(H632,[1]Priv_Workers!$B$2:$BD$55,23,FALSE),D632=11,VLOOKUP(H632,[1]Priv_Workers!$B$2:$BD$55,24,FALSE),D632=12,VLOOKUP(H632,[1]Priv_Workers!$B$2:$BD$55,25,FALSE)),C632=2016,_xlfn.IFS(D632=1,VLOOKUP(H632,[1]Priv_Workers!$B$2:$BD$55,26,FALSE),D632=2,VLOOKUP(H632,[1]Priv_Workers!$B$2:$BD$55,27,FALSE),D632=3,VLOOKUP(H632,[1]Priv_Workers!$B$2:$BD$55,28,FALSE),D632=4,VLOOKUP(H632,[1]Priv_Workers!$B$2:$BD$55,29,FALSE),D632=5,VLOOKUP(H632,[1]Priv_Workers!$B$2:$BD$55,30,FALSE),D632=6,VLOOKUP(H632,[1]Priv_Workers!$B$2:$BD$55,31,FALSE),D632=7,VLOOKUP(H632,[1]Priv_Workers!$B$2:$BD$55,32,FALSE),D632=8,VLOOKUP(H632,[1]Priv_Workers!$B$2:$BD$55,33,FALSE),D632=9,VLOOKUP(H632,[1]Priv_Workers!$B$2:$BD$55,34,FALSE),D632=10,VLOOKUP(H632,[1]Priv_Workers!$B$2:$BD$55,35,FALSE),D632=11,VLOOKUP(H632,[1]Priv_Workers!$B$2:$BD$55,36,FALSE),D632=12,VLOOKUP(H632,[1]Priv_Workers!$B$2:$BD$55,37,FALSE)),C632=2017,_xlfn.IFS(D632=1,VLOOKUP(H632,[1]Priv_Workers!$B$2:$BD$55,38,FALSE),D632=2,VLOOKUP(H632,[1]Priv_Workers!$B$2:$BD$55,39,FALSE),D632=3,VLOOKUP(H632,[1]Priv_Workers!$B$2:$BD$55,40,FALSE),D632=4,VLOOKUP(H632,[1]Priv_Workers!$B$2:$BD$55,41,FALSE),D632=5,VLOOKUP(H632,[1]Priv_Workers!$B$2:$BD$55,42,FALSE),D632=6,VLOOKUP(H632,[1]Priv_Workers!$B$2:$BD$55,43,FALSE),D632=7,VLOOKUP(H632,[1]Priv_Workers!$B$2:$BD$55,43,FALSE),D632=8,VLOOKUP(H632,[1]Priv_Workers!$B$2:$BD$55,44,FALSE),D632=9,VLOOKUP(H632,[1]Priv_Workers!$B$2:$BD$55,45,FALSE),D632=10,VLOOKUP(H632,[1]Priv_Workers!$B$2:$BD$55,46,FALSE),D632=11,VLOOKUP(H632,[1]Priv_Workers!$B$2:$BD$55,47,FALSE),D632=12,VLOOKUP(H632,[1]Priv_Workers!$B$2:$BD$55,48)),C632=2018,_xlfn.IFS(D632=1,VLOOKUP(H632,[1]Priv_Workers!$B$2:$BD$55,49,FALSE),D632=2,VLOOKUP(H632,[1]Priv_Workers!$B$2:$BD$55,50,FALSE),D632=3,VLOOKUP(H632,[1]Priv_Workers!$B$2:$BD$55,51,FALSE),D632=4,VLOOKUP(H632,[1]Priv_Workers!$B$2:$BD$55,52,FALSE),D632=5,VLOOKUP(H632,[1]Priv_Workers!$B$2:$BD$55,53,FALSE),D632=6,VLOOKUP(H632,[1]Priv_Workers!$B$2:$BD$55,54)))</f>
        <v>0</v>
      </c>
      <c r="X632" s="3" t="e">
        <f t="shared" si="75"/>
        <v>#DIV/0!</v>
      </c>
      <c r="Y632" s="2">
        <f>_xlfn.IFS(C632=2014, _xlfn.IFS(E632=1, VLOOKUP(H632, [1]Wage_Info!$B$2:$AH$55, 2, FALSE), E632=2, VLOOKUP(H632, [1]Wage_Info!$B$2:$AH$55, 3, FALSE), E632=3, VLOOKUP(H632, [1]Wage_Info!$B$2:$AH$55, 4, FALSE), E632=4, VLOOKUP(H632, [1]Wage_Info!$B$2:$AH$55, 5, FALSE)), C632=2015, _xlfn.IFS(E632=1, VLOOKUP(H632, [1]Wage_Info!$B$2:$AH$55, 6, FALSE), E632=2, VLOOKUP(H632, [1]Wage_Info!$B$2:$AH$55, 7, FALSE), E632=3, VLOOKUP(H632, [1]Wage_Info!$B$2:$AH$55, 8, FALSE), E632=4, VLOOKUP(H632, [1]Wage_Info!$B$2:$AH$55, 9, FALSE)), C632=2016, _xlfn.IFS(E632=1, VLOOKUP(H632, [1]Wage_Info!$B$2:$AH$55, 10, FALSE), E632=2, VLOOKUP(H632, [1]Wage_Info!$B$2:$AH$55, 11, FALSE), E632=3, VLOOKUP(H632, [1]Wage_Info!$B$2:$AH$55, 12, FALSE), E632=4, VLOOKUP(H632, [1]Wage_Info!$B$2:$AH$55, 13, FALSE)), C632=2017, _xlfn.IFS(E632=1, VLOOKUP(H632, [1]Wage_Info!$B$2:$AH$55, 14, FALSE), E632=2, VLOOKUP(H632, [1]Wage_Info!$B$2:$AH$55, 15, FALSE), E632=3, VLOOKUP(H632, [1]Wage_Info!$B$2:$AH$55, 16, FALSE), E632=4, VLOOKUP(H632, [1]Wage_Info!$B$2:$AH$55, 17, FALSE)), C632 = 2018, _xlfn.IFS(E632=1, VLOOKUP(H632, [1]Wage_Info!$B$2:$AH$55, 18, FALSE), E632=3, VLOOKUP(H632, [1]Wage_Info!$B$2:$AH$55, 19, FALSE)))</f>
        <v>0</v>
      </c>
      <c r="Z632" s="2">
        <f>_xlfn.IFS(C632=2014, _xlfn.IFS(E632=1, VLOOKUP(H632, [1]Wage_Info!$B$2:$AL$55, 20, FALSE), E632=2, VLOOKUP(H632, [1]Wage_Info!$B$2:$AL$55, 21, FALSE), E632=3, VLOOKUP(H632, [1]Wage_Info!$B$2:$AL$55, 22, FALSE), E632=4, VLOOKUP(H632, [1]Wage_Info!$B$2:$AL$55, 23, FALSE)), C632=2015, _xlfn.IFS(E632=1, VLOOKUP(H632, [1]Wage_Info!$B$2:$AL$55, 24, FALSE), E632=2, VLOOKUP(H632, [1]Wage_Info!$B$2:$AL$55, 25, FALSE), E632=3, VLOOKUP(H632, [1]Wage_Info!$B$2:$AL$55, 26, FALSE), E632=4, VLOOKUP(H632, [1]Wage_Info!$B$2:$AL$55, 27, FALSE)), C632=2016, _xlfn.IFS(E632=1, VLOOKUP(H632, [1]Wage_Info!$B$2:$AL$55, 28, FALSE), E632=2, VLOOKUP(H632, [1]Wage_Info!$B$2:$AL$55, 29, FALSE), E632=3, VLOOKUP(H632, [1]Wage_Info!$B$2:$AL$55, 30, FALSE), E632=4, VLOOKUP(H632, [1]Wage_Info!$B$2:$AL$55, 31, FALSE)), C632=2017, _xlfn.IFS(E632=1, VLOOKUP(H632, [1]Wage_Info!$B$2:$AL$55, 32, FALSE), E632=2, VLOOKUP(H632, [1]Wage_Info!$B$2:$AL$55, 33, FALSE), E632=3, VLOOKUP(H632, [1]Wage_Info!$B$2:$AL$55, 34, FALSE), E632=4, VLOOKUP(H632, [1]Wage_Info!$B$2:$AL$55, 35, FALSE)), C632 = 2018, _xlfn.IFS(E632=1, VLOOKUP(H632, [1]Wage_Info!$B$2:$AL$55, 36, FALSE), E632=2, VLOOKUP(H632, [1]Wage_Info!$B$2:$AL$55, 37, FALSE)))</f>
        <v>0</v>
      </c>
      <c r="AA632" s="4" t="e">
        <f t="shared" si="76"/>
        <v>#DIV/0!</v>
      </c>
      <c r="AB632">
        <f>[1]Key!C631</f>
        <v>1</v>
      </c>
      <c r="AC632">
        <f t="shared" si="77"/>
        <v>0</v>
      </c>
      <c r="AD632">
        <f t="shared" si="78"/>
        <v>0</v>
      </c>
      <c r="AE632">
        <f t="shared" si="79"/>
        <v>0</v>
      </c>
      <c r="AF632">
        <f>[1]Key!D632</f>
        <v>0</v>
      </c>
    </row>
    <row r="633" spans="1:32" x14ac:dyDescent="0.3">
      <c r="A633">
        <v>632</v>
      </c>
      <c r="B633">
        <v>176</v>
      </c>
      <c r="E633" t="e">
        <f t="shared" si="72"/>
        <v>#N/A</v>
      </c>
      <c r="F633">
        <v>2018</v>
      </c>
      <c r="G633" t="s">
        <v>62</v>
      </c>
      <c r="H633" s="1">
        <f>VALUE(IF(G633="foreign",53,SUBSTITUTE(G633,G633,VLOOKUP(G633,[1]Key!$G$2:$H$55,2,))))</f>
        <v>53</v>
      </c>
      <c r="I633" t="s">
        <v>32</v>
      </c>
      <c r="J633">
        <f>VALUE(_xlfn.IFS(I633="foreign",53,I633="fictional",54, I633="unspecified", 55, NOT(OR(I633="foreign",I633="fictional")),SUBSTITUTE(I633,I633,VLOOKUP(I633,[1]Key!$G$2:$H$55,2,))))</f>
        <v>53</v>
      </c>
      <c r="K633">
        <f t="shared" si="73"/>
        <v>1</v>
      </c>
      <c r="L633">
        <f>VLOOKUP(H633, [1]Key!$H$2:$K$54, 2)</f>
        <v>0</v>
      </c>
      <c r="M633">
        <f>VLOOKUP(J633, [1]Key!$H$2:$K$54, 2)</f>
        <v>0</v>
      </c>
      <c r="N633">
        <f>VLOOKUP("*"&amp;G633&amp;"*",[1]Key!$N$2:$O$6,2,FALSE)</f>
        <v>0</v>
      </c>
      <c r="O633">
        <f>VLOOKUP("*"&amp;G633&amp;"*",[1]Key!$R$2:$S$11,2,FALSE)</f>
        <v>0</v>
      </c>
      <c r="P633">
        <v>544</v>
      </c>
      <c r="Q633" s="2"/>
      <c r="R633" t="s">
        <v>102</v>
      </c>
      <c r="S633">
        <f>VLOOKUP(R633, [1]Key!$U$2:$V$37, 2, FALSE)</f>
        <v>19</v>
      </c>
      <c r="T633">
        <f t="shared" si="74"/>
        <v>1</v>
      </c>
      <c r="U633" t="e">
        <f>_xlfn.IFS(C633=2018, VLOOKUP(H633, '[1]State Pop'!$B$2:$G$55,6),C633=2017, VLOOKUP(H633, '[1]State Pop'!$B$2:$F$55,5),C633=2016, VLOOKUP(H633, '[1]State Pop'!$B$2:$F$55,4), C633=2015, VLOOKUP(H633, '[1]State Pop'!$B$2:$F$55,3), C633=2014, VLOOKUP(H633, '[1]State Pop'!$B$2:$F$55,2))</f>
        <v>#N/A</v>
      </c>
      <c r="V633" t="e">
        <f>_xlfn.IFS(C633=2014,_xlfn.IFS(D633=1,VLOOKUP(H633,[1]Film_Workers!$B$2:$BD$55,2,FALSE),D633=2,VLOOKUP(H633,[1]Film_Workers!$B$2:$BD$55,3,FALSE),D633=3,VLOOKUP(H633,[1]Film_Workers!$B$2:$BD$55,4,FALSE),D633=4,VLOOKUP(H633,[1]Film_Workers!$B$2:$BD$55,5,FALSE),D633=5,VLOOKUP(H633,[1]Film_Workers!$B$2:$BD$55,6,FALSE),D633=6,VLOOKUP(H633,[1]Film_Workers!$B$2:$BD$55,7,FALSE),D633=7,VLOOKUP(H633,[1]Film_Workers!$B$2:$BD$55,8,FALSE),D633=8,VLOOKUP(H633,[1]Film_Workers!$B$2:$BD$55,9,FALSE),D633=9,VLOOKUP(H633,[1]Film_Workers!$B$2:$BD$55,10,FALSE),D633=10,VLOOKUP(H633,[1]Film_Workers!$B$2:$BD$55,11,FALSE),D633=11,VLOOKUP(H633,[1]Film_Workers!$B$2:$BD$55,12,FALSE),D633=12,VLOOKUP(H633,[1]Film_Workers!$B$2:$BD$55,13,FALSE)),C633=2015,_xlfn.IFS(D633=1,VLOOKUP(H633,[1]Film_Workers!$B$2:$BD$55,14,FALSE),D633=2,VLOOKUP(H633,[1]Film_Workers!$B$2:$BD$55,15,FALSE),D633=3,VLOOKUP(H633,[1]Film_Workers!$B$2:$BD$55,16,FALSE),D633=4,VLOOKUP(H633,[1]Film_Workers!$B$2:$BD$55,17,FALSE),D633=5,VLOOKUP(H633,[1]Film_Workers!$B$2:$BD$55,18,FALSE),D633=6,VLOOKUP(H633,[1]Film_Workers!$B$2:$BD$55,19,FALSE),D633=7,VLOOKUP(H633,[1]Film_Workers!$B$2:$BD$55,20,FALSE),D633=8,VLOOKUP(H633,[1]Film_Workers!$B$2:$BD$55,21,FALSE),D633=9,VLOOKUP(H633,[1]Film_Workers!$B$2:$BD$55,22,FALSE),D633=10,VLOOKUP(H633,[1]Film_Workers!$B$2:$BD$55,23,FALSE),D633=11,VLOOKUP(H633,[1]Film_Workers!$B$2:$BD$55,24,FALSE),D633=12,VLOOKUP(H633,[1]Film_Workers!$B$2:$BD$55,25,FALSE)),C633=2016,_xlfn.IFS(D633=1,VLOOKUP(H633,[1]Film_Workers!$B$2:$BD$55,26,FALSE),D633=2,VLOOKUP(H633,[1]Film_Workers!$B$2:$BD$55,27,FALSE),D633=3,VLOOKUP(H633,[1]Film_Workers!$B$2:$BD$55,28,FALSE),D633=4,VLOOKUP(H633,[1]Film_Workers!$B$2:$BD$55,29,FALSE),D633=5,VLOOKUP(H633,[1]Film_Workers!$B$2:$BD$55,30,FALSE),D633=6,VLOOKUP(H633,[1]Film_Workers!$B$2:$BD$55,31,FALSE),D633=7,VLOOKUP(H633,[1]Film_Workers!$B$2:$BD$55,32,FALSE),D633=8,VLOOKUP(H633,[1]Film_Workers!$B$2:$BD$55,33,FALSE),D633=9,VLOOKUP(H633,[1]Film_Workers!$B$2:$BD$55,34,FALSE),D633=10,VLOOKUP(H633,[1]Film_Workers!$B$2:$BD$55,35,FALSE),D633=11,VLOOKUP(H633,[1]Film_Workers!$B$2:$BD$55,36,FALSE),D633=12,VLOOKUP(H633,[1]Film_Workers!$B$2:$BD$55,37,FALSE)),C633=2017,_xlfn.IFS(D633=1,VLOOKUP(H633,[1]Film_Workers!$B$2:$BD$55,38,FALSE),D633=2,VLOOKUP(H633,[1]Film_Workers!$B$2:$BD$55,39,FALSE),D633=3,VLOOKUP(H633,[1]Film_Workers!$B$2:$BD$55,40,FALSE),D633=4,VLOOKUP(H633,[1]Film_Workers!$B$2:$BD$55,41,FALSE),D633=5,VLOOKUP(H633,[1]Film_Workers!$B$2:$BD$55,42,FALSE),D633=6,VLOOKUP(H633,[1]Film_Workers!$B$2:$BD$55,43,FALSE),D633=7,VLOOKUP(H633,[1]Film_Workers!$B$2:$BD$55,43,FALSE),D633=8,VLOOKUP(H633,[1]Film_Workers!$B$2:$BD$55,44,FALSE),D633=9,VLOOKUP(H633,[1]Film_Workers!$B$2:$BD$55,45,FALSE),D633=10,VLOOKUP(H633,[1]Film_Workers!$B$2:$BD$55,46,FALSE),D633=11,VLOOKUP(H633,[1]Film_Workers!$B$2:$BD$55,47,FALSE),D633=12,VLOOKUP(H633,[1]Film_Workers!$B$2:$BD$55,48)),C633=2018,_xlfn.IFS(D633=1,VLOOKUP(H633,[1]Film_Workers!$B$2:$BD$55,49,FALSE),D633=2,VLOOKUP(H633,[1]Film_Workers!$B$2:$BD$55,50,FALSE),D633=3,VLOOKUP(H633,[1]Film_Workers!$B$2:$BD$55,51,FALSE),D633=4,VLOOKUP(H633,[1]Film_Workers!$B$2:$BD$55,52,FALSE),D633=5,VLOOKUP(H633,[1]Film_Workers!$B$2:$BD$55,53,FALSE),D633=6,VLOOKUP(H633,[1]Film_Workers!$B$2:$BD$55,54)))</f>
        <v>#N/A</v>
      </c>
      <c r="W633" t="e">
        <f>_xlfn.IFS(C633=2014,_xlfn.IFS(D633=1,VLOOKUP(H633,[1]Priv_Workers!$B$2:$BD$55,2,FALSE),D633=2,VLOOKUP(H633,[1]Priv_Workers!$B$2:$BD$55,3,FALSE),D633=3,VLOOKUP(H633,[1]Priv_Workers!$B$2:$BD$55,4,FALSE),D633=4,VLOOKUP(H633,[1]Priv_Workers!$B$2:$BD$55,5,FALSE),D633=5,VLOOKUP(H633,[1]Priv_Workers!$B$2:$BD$55,6,FALSE),D633=6,VLOOKUP(H633,[1]Priv_Workers!$B$2:$BD$55,7,FALSE),D633=7,VLOOKUP(H633,[1]Priv_Workers!$B$2:$BD$55,8,FALSE),D633=8,VLOOKUP(H633,[1]Priv_Workers!$B$2:$BD$55,9,FALSE),D633=9,VLOOKUP(H633,[1]Priv_Workers!$B$2:$BD$55,10,FALSE),D633=10,VLOOKUP(H633,[1]Priv_Workers!$B$2:$BD$55,11,FALSE),D633=11,VLOOKUP(H633,[1]Priv_Workers!$B$2:$BD$55,12,FALSE),D633=12,VLOOKUP(H633,[1]Priv_Workers!$B$2:$BD$55,13,FALSE)),C633=2015,_xlfn.IFS(D633=1,VLOOKUP(H633,[1]Priv_Workers!$B$2:$BD$55,14,FALSE),D633=2,VLOOKUP(H633,[1]Priv_Workers!$B$2:$BD$55,15,FALSE),D633=3,VLOOKUP(H633,[1]Priv_Workers!$B$2:$BD$55,16,FALSE),D633=4,VLOOKUP(H633,[1]Priv_Workers!$B$2:$BD$55,17,FALSE),D633=5,VLOOKUP(H633,[1]Priv_Workers!$B$2:$BD$55,18,FALSE),D633=6,VLOOKUP(H633,[1]Priv_Workers!$B$2:$BD$55,19,FALSE),D633=7,VLOOKUP(H633,[1]Priv_Workers!$B$2:$BD$55,20,FALSE),D633=8,VLOOKUP(H633,[1]Priv_Workers!$B$2:$BD$55,21,FALSE),D633=9,VLOOKUP(H633,[1]Priv_Workers!$B$2:$BD$55,22,FALSE),D633=10,VLOOKUP(H633,[1]Priv_Workers!$B$2:$BD$55,23,FALSE),D633=11,VLOOKUP(H633,[1]Priv_Workers!$B$2:$BD$55,24,FALSE),D633=12,VLOOKUP(H633,[1]Priv_Workers!$B$2:$BD$55,25,FALSE)),C633=2016,_xlfn.IFS(D633=1,VLOOKUP(H633,[1]Priv_Workers!$B$2:$BD$55,26,FALSE),D633=2,VLOOKUP(H633,[1]Priv_Workers!$B$2:$BD$55,27,FALSE),D633=3,VLOOKUP(H633,[1]Priv_Workers!$B$2:$BD$55,28,FALSE),D633=4,VLOOKUP(H633,[1]Priv_Workers!$B$2:$BD$55,29,FALSE),D633=5,VLOOKUP(H633,[1]Priv_Workers!$B$2:$BD$55,30,FALSE),D633=6,VLOOKUP(H633,[1]Priv_Workers!$B$2:$BD$55,31,FALSE),D633=7,VLOOKUP(H633,[1]Priv_Workers!$B$2:$BD$55,32,FALSE),D633=8,VLOOKUP(H633,[1]Priv_Workers!$B$2:$BD$55,33,FALSE),D633=9,VLOOKUP(H633,[1]Priv_Workers!$B$2:$BD$55,34,FALSE),D633=10,VLOOKUP(H633,[1]Priv_Workers!$B$2:$BD$55,35,FALSE),D633=11,VLOOKUP(H633,[1]Priv_Workers!$B$2:$BD$55,36,FALSE),D633=12,VLOOKUP(H633,[1]Priv_Workers!$B$2:$BD$55,37,FALSE)),C633=2017,_xlfn.IFS(D633=1,VLOOKUP(H633,[1]Priv_Workers!$B$2:$BD$55,38,FALSE),D633=2,VLOOKUP(H633,[1]Priv_Workers!$B$2:$BD$55,39,FALSE),D633=3,VLOOKUP(H633,[1]Priv_Workers!$B$2:$BD$55,40,FALSE),D633=4,VLOOKUP(H633,[1]Priv_Workers!$B$2:$BD$55,41,FALSE),D633=5,VLOOKUP(H633,[1]Priv_Workers!$B$2:$BD$55,42,FALSE),D633=6,VLOOKUP(H633,[1]Priv_Workers!$B$2:$BD$55,43,FALSE),D633=7,VLOOKUP(H633,[1]Priv_Workers!$B$2:$BD$55,43,FALSE),D633=8,VLOOKUP(H633,[1]Priv_Workers!$B$2:$BD$55,44,FALSE),D633=9,VLOOKUP(H633,[1]Priv_Workers!$B$2:$BD$55,45,FALSE),D633=10,VLOOKUP(H633,[1]Priv_Workers!$B$2:$BD$55,46,FALSE),D633=11,VLOOKUP(H633,[1]Priv_Workers!$B$2:$BD$55,47,FALSE),D633=12,VLOOKUP(H633,[1]Priv_Workers!$B$2:$BD$55,48)),C633=2018,_xlfn.IFS(D633=1,VLOOKUP(H633,[1]Priv_Workers!$B$2:$BD$55,49,FALSE),D633=2,VLOOKUP(H633,[1]Priv_Workers!$B$2:$BD$55,50,FALSE),D633=3,VLOOKUP(H633,[1]Priv_Workers!$B$2:$BD$55,51,FALSE),D633=4,VLOOKUP(H633,[1]Priv_Workers!$B$2:$BD$55,52,FALSE),D633=5,VLOOKUP(H633,[1]Priv_Workers!$B$2:$BD$55,53,FALSE),D633=6,VLOOKUP(H633,[1]Priv_Workers!$B$2:$BD$55,54)))</f>
        <v>#N/A</v>
      </c>
      <c r="X633" s="3" t="e">
        <f t="shared" si="75"/>
        <v>#N/A</v>
      </c>
      <c r="Y633" s="2" t="e">
        <f>_xlfn.IFS(C633=2014, _xlfn.IFS(E633=1, VLOOKUP(H633, [1]Wage_Info!$B$2:$AH$55, 2, FALSE), E633=2, VLOOKUP(H633, [1]Wage_Info!$B$2:$AH$55, 3, FALSE), E633=3, VLOOKUP(H633, [1]Wage_Info!$B$2:$AH$55, 4, FALSE), E633=4, VLOOKUP(H633, [1]Wage_Info!$B$2:$AH$55, 5, FALSE)), C633=2015, _xlfn.IFS(E633=1, VLOOKUP(H633, [1]Wage_Info!$B$2:$AH$55, 6, FALSE), E633=2, VLOOKUP(H633, [1]Wage_Info!$B$2:$AH$55, 7, FALSE), E633=3, VLOOKUP(H633, [1]Wage_Info!$B$2:$AH$55, 8, FALSE), E633=4, VLOOKUP(H633, [1]Wage_Info!$B$2:$AH$55, 9, FALSE)), C633=2016, _xlfn.IFS(E633=1, VLOOKUP(H633, [1]Wage_Info!$B$2:$AH$55, 10, FALSE), E633=2, VLOOKUP(H633, [1]Wage_Info!$B$2:$AH$55, 11, FALSE), E633=3, VLOOKUP(H633, [1]Wage_Info!$B$2:$AH$55, 12, FALSE), E633=4, VLOOKUP(H633, [1]Wage_Info!$B$2:$AH$55, 13, FALSE)), C633=2017, _xlfn.IFS(E633=1, VLOOKUP(H633, [1]Wage_Info!$B$2:$AH$55, 14, FALSE), E633=2, VLOOKUP(H633, [1]Wage_Info!$B$2:$AH$55, 15, FALSE), E633=3, VLOOKUP(H633, [1]Wage_Info!$B$2:$AH$55, 16, FALSE), E633=4, VLOOKUP(H633, [1]Wage_Info!$B$2:$AH$55, 17, FALSE)), C633 = 2018, _xlfn.IFS(E633=1, VLOOKUP(H633, [1]Wage_Info!$B$2:$AH$55, 18, FALSE), E633=3, VLOOKUP(H633, [1]Wage_Info!$B$2:$AH$55, 19, FALSE)))</f>
        <v>#N/A</v>
      </c>
      <c r="Z633" s="2" t="e">
        <f>_xlfn.IFS(C633=2014, _xlfn.IFS(E633=1, VLOOKUP(H633, [1]Wage_Info!$B$2:$AL$55, 20, FALSE), E633=2, VLOOKUP(H633, [1]Wage_Info!$B$2:$AL$55, 21, FALSE), E633=3, VLOOKUP(H633, [1]Wage_Info!$B$2:$AL$55, 22, FALSE), E633=4, VLOOKUP(H633, [1]Wage_Info!$B$2:$AL$55, 23, FALSE)), C633=2015, _xlfn.IFS(E633=1, VLOOKUP(H633, [1]Wage_Info!$B$2:$AL$55, 24, FALSE), E633=2, VLOOKUP(H633, [1]Wage_Info!$B$2:$AL$55, 25, FALSE), E633=3, VLOOKUP(H633, [1]Wage_Info!$B$2:$AL$55, 26, FALSE), E633=4, VLOOKUP(H633, [1]Wage_Info!$B$2:$AL$55, 27, FALSE)), C633=2016, _xlfn.IFS(E633=1, VLOOKUP(H633, [1]Wage_Info!$B$2:$AL$55, 28, FALSE), E633=2, VLOOKUP(H633, [1]Wage_Info!$B$2:$AL$55, 29, FALSE), E633=3, VLOOKUP(H633, [1]Wage_Info!$B$2:$AL$55, 30, FALSE), E633=4, VLOOKUP(H633, [1]Wage_Info!$B$2:$AL$55, 31, FALSE)), C633=2017, _xlfn.IFS(E633=1, VLOOKUP(H633, [1]Wage_Info!$B$2:$AL$55, 32, FALSE), E633=2, VLOOKUP(H633, [1]Wage_Info!$B$2:$AL$55, 33, FALSE), E633=3, VLOOKUP(H633, [1]Wage_Info!$B$2:$AL$55, 34, FALSE), E633=4, VLOOKUP(H633, [1]Wage_Info!$B$2:$AL$55, 35, FALSE)), C633 = 2018, _xlfn.IFS(E633=1, VLOOKUP(H633, [1]Wage_Info!$B$2:$AL$55, 36, FALSE), E633=2, VLOOKUP(H633, [1]Wage_Info!$B$2:$AL$55, 37, FALSE)))</f>
        <v>#N/A</v>
      </c>
      <c r="AA633" s="4" t="e">
        <f t="shared" si="76"/>
        <v>#N/A</v>
      </c>
      <c r="AB633">
        <f>[1]Key!C632</f>
        <v>1</v>
      </c>
      <c r="AC633">
        <f t="shared" si="77"/>
        <v>0</v>
      </c>
      <c r="AD633">
        <f t="shared" si="78"/>
        <v>0</v>
      </c>
      <c r="AE633">
        <f t="shared" si="79"/>
        <v>0</v>
      </c>
      <c r="AF633">
        <f>[1]Key!D633</f>
        <v>0</v>
      </c>
    </row>
    <row r="634" spans="1:32" x14ac:dyDescent="0.3">
      <c r="A634">
        <v>633</v>
      </c>
      <c r="B634">
        <v>177</v>
      </c>
      <c r="E634" t="e">
        <f t="shared" si="72"/>
        <v>#N/A</v>
      </c>
      <c r="F634">
        <v>2018</v>
      </c>
      <c r="G634" t="s">
        <v>62</v>
      </c>
      <c r="H634" s="1">
        <f>VALUE(IF(G634="foreign",53,SUBSTITUTE(G634,G634,VLOOKUP(G634,[1]Key!$G$2:$H$55,2,))))</f>
        <v>53</v>
      </c>
      <c r="I634" t="s">
        <v>32</v>
      </c>
      <c r="J634">
        <f>VALUE(_xlfn.IFS(I634="foreign",53,I634="fictional",54, I634="unspecified", 55, NOT(OR(I634="foreign",I634="fictional")),SUBSTITUTE(I634,I634,VLOOKUP(I634,[1]Key!$G$2:$H$55,2,))))</f>
        <v>53</v>
      </c>
      <c r="K634">
        <f t="shared" si="73"/>
        <v>1</v>
      </c>
      <c r="L634">
        <f>VLOOKUP(H634, [1]Key!$H$2:$K$54, 2)</f>
        <v>0</v>
      </c>
      <c r="M634">
        <f>VLOOKUP(J634, [1]Key!$H$2:$K$54, 2)</f>
        <v>0</v>
      </c>
      <c r="N634">
        <f>VLOOKUP("*"&amp;G634&amp;"*",[1]Key!$N$2:$O$6,2,FALSE)</f>
        <v>0</v>
      </c>
      <c r="O634">
        <f>VLOOKUP("*"&amp;G634&amp;"*",[1]Key!$R$2:$S$11,2,FALSE)</f>
        <v>0</v>
      </c>
      <c r="P634">
        <v>541</v>
      </c>
      <c r="Q634" s="2"/>
      <c r="R634" t="s">
        <v>61</v>
      </c>
      <c r="S634">
        <f>VLOOKUP(R634, [1]Key!$U$2:$V$37, 2, FALSE)</f>
        <v>6</v>
      </c>
      <c r="T634">
        <f t="shared" si="74"/>
        <v>0</v>
      </c>
      <c r="U634" t="e">
        <f>_xlfn.IFS(C634=2018, VLOOKUP(H634, '[1]State Pop'!$B$2:$G$55,6),C634=2017, VLOOKUP(H634, '[1]State Pop'!$B$2:$F$55,5),C634=2016, VLOOKUP(H634, '[1]State Pop'!$B$2:$F$55,4), C634=2015, VLOOKUP(H634, '[1]State Pop'!$B$2:$F$55,3), C634=2014, VLOOKUP(H634, '[1]State Pop'!$B$2:$F$55,2))</f>
        <v>#N/A</v>
      </c>
      <c r="V634" t="e">
        <f>_xlfn.IFS(C634=2014,_xlfn.IFS(D634=1,VLOOKUP(H634,[1]Film_Workers!$B$2:$BD$55,2,FALSE),D634=2,VLOOKUP(H634,[1]Film_Workers!$B$2:$BD$55,3,FALSE),D634=3,VLOOKUP(H634,[1]Film_Workers!$B$2:$BD$55,4,FALSE),D634=4,VLOOKUP(H634,[1]Film_Workers!$B$2:$BD$55,5,FALSE),D634=5,VLOOKUP(H634,[1]Film_Workers!$B$2:$BD$55,6,FALSE),D634=6,VLOOKUP(H634,[1]Film_Workers!$B$2:$BD$55,7,FALSE),D634=7,VLOOKUP(H634,[1]Film_Workers!$B$2:$BD$55,8,FALSE),D634=8,VLOOKUP(H634,[1]Film_Workers!$B$2:$BD$55,9,FALSE),D634=9,VLOOKUP(H634,[1]Film_Workers!$B$2:$BD$55,10,FALSE),D634=10,VLOOKUP(H634,[1]Film_Workers!$B$2:$BD$55,11,FALSE),D634=11,VLOOKUP(H634,[1]Film_Workers!$B$2:$BD$55,12,FALSE),D634=12,VLOOKUP(H634,[1]Film_Workers!$B$2:$BD$55,13,FALSE)),C634=2015,_xlfn.IFS(D634=1,VLOOKUP(H634,[1]Film_Workers!$B$2:$BD$55,14,FALSE),D634=2,VLOOKUP(H634,[1]Film_Workers!$B$2:$BD$55,15,FALSE),D634=3,VLOOKUP(H634,[1]Film_Workers!$B$2:$BD$55,16,FALSE),D634=4,VLOOKUP(H634,[1]Film_Workers!$B$2:$BD$55,17,FALSE),D634=5,VLOOKUP(H634,[1]Film_Workers!$B$2:$BD$55,18,FALSE),D634=6,VLOOKUP(H634,[1]Film_Workers!$B$2:$BD$55,19,FALSE),D634=7,VLOOKUP(H634,[1]Film_Workers!$B$2:$BD$55,20,FALSE),D634=8,VLOOKUP(H634,[1]Film_Workers!$B$2:$BD$55,21,FALSE),D634=9,VLOOKUP(H634,[1]Film_Workers!$B$2:$BD$55,22,FALSE),D634=10,VLOOKUP(H634,[1]Film_Workers!$B$2:$BD$55,23,FALSE),D634=11,VLOOKUP(H634,[1]Film_Workers!$B$2:$BD$55,24,FALSE),D634=12,VLOOKUP(H634,[1]Film_Workers!$B$2:$BD$55,25,FALSE)),C634=2016,_xlfn.IFS(D634=1,VLOOKUP(H634,[1]Film_Workers!$B$2:$BD$55,26,FALSE),D634=2,VLOOKUP(H634,[1]Film_Workers!$B$2:$BD$55,27,FALSE),D634=3,VLOOKUP(H634,[1]Film_Workers!$B$2:$BD$55,28,FALSE),D634=4,VLOOKUP(H634,[1]Film_Workers!$B$2:$BD$55,29,FALSE),D634=5,VLOOKUP(H634,[1]Film_Workers!$B$2:$BD$55,30,FALSE),D634=6,VLOOKUP(H634,[1]Film_Workers!$B$2:$BD$55,31,FALSE),D634=7,VLOOKUP(H634,[1]Film_Workers!$B$2:$BD$55,32,FALSE),D634=8,VLOOKUP(H634,[1]Film_Workers!$B$2:$BD$55,33,FALSE),D634=9,VLOOKUP(H634,[1]Film_Workers!$B$2:$BD$55,34,FALSE),D634=10,VLOOKUP(H634,[1]Film_Workers!$B$2:$BD$55,35,FALSE),D634=11,VLOOKUP(H634,[1]Film_Workers!$B$2:$BD$55,36,FALSE),D634=12,VLOOKUP(H634,[1]Film_Workers!$B$2:$BD$55,37,FALSE)),C634=2017,_xlfn.IFS(D634=1,VLOOKUP(H634,[1]Film_Workers!$B$2:$BD$55,38,FALSE),D634=2,VLOOKUP(H634,[1]Film_Workers!$B$2:$BD$55,39,FALSE),D634=3,VLOOKUP(H634,[1]Film_Workers!$B$2:$BD$55,40,FALSE),D634=4,VLOOKUP(H634,[1]Film_Workers!$B$2:$BD$55,41,FALSE),D634=5,VLOOKUP(H634,[1]Film_Workers!$B$2:$BD$55,42,FALSE),D634=6,VLOOKUP(H634,[1]Film_Workers!$B$2:$BD$55,43,FALSE),D634=7,VLOOKUP(H634,[1]Film_Workers!$B$2:$BD$55,43,FALSE),D634=8,VLOOKUP(H634,[1]Film_Workers!$B$2:$BD$55,44,FALSE),D634=9,VLOOKUP(H634,[1]Film_Workers!$B$2:$BD$55,45,FALSE),D634=10,VLOOKUP(H634,[1]Film_Workers!$B$2:$BD$55,46,FALSE),D634=11,VLOOKUP(H634,[1]Film_Workers!$B$2:$BD$55,47,FALSE),D634=12,VLOOKUP(H634,[1]Film_Workers!$B$2:$BD$55,48)),C634=2018,_xlfn.IFS(D634=1,VLOOKUP(H634,[1]Film_Workers!$B$2:$BD$55,49,FALSE),D634=2,VLOOKUP(H634,[1]Film_Workers!$B$2:$BD$55,50,FALSE),D634=3,VLOOKUP(H634,[1]Film_Workers!$B$2:$BD$55,51,FALSE),D634=4,VLOOKUP(H634,[1]Film_Workers!$B$2:$BD$55,52,FALSE),D634=5,VLOOKUP(H634,[1]Film_Workers!$B$2:$BD$55,53,FALSE),D634=6,VLOOKUP(H634,[1]Film_Workers!$B$2:$BD$55,54)))</f>
        <v>#N/A</v>
      </c>
      <c r="W634" t="e">
        <f>_xlfn.IFS(C634=2014,_xlfn.IFS(D634=1,VLOOKUP(H634,[1]Priv_Workers!$B$2:$BD$55,2,FALSE),D634=2,VLOOKUP(H634,[1]Priv_Workers!$B$2:$BD$55,3,FALSE),D634=3,VLOOKUP(H634,[1]Priv_Workers!$B$2:$BD$55,4,FALSE),D634=4,VLOOKUP(H634,[1]Priv_Workers!$B$2:$BD$55,5,FALSE),D634=5,VLOOKUP(H634,[1]Priv_Workers!$B$2:$BD$55,6,FALSE),D634=6,VLOOKUP(H634,[1]Priv_Workers!$B$2:$BD$55,7,FALSE),D634=7,VLOOKUP(H634,[1]Priv_Workers!$B$2:$BD$55,8,FALSE),D634=8,VLOOKUP(H634,[1]Priv_Workers!$B$2:$BD$55,9,FALSE),D634=9,VLOOKUP(H634,[1]Priv_Workers!$B$2:$BD$55,10,FALSE),D634=10,VLOOKUP(H634,[1]Priv_Workers!$B$2:$BD$55,11,FALSE),D634=11,VLOOKUP(H634,[1]Priv_Workers!$B$2:$BD$55,12,FALSE),D634=12,VLOOKUP(H634,[1]Priv_Workers!$B$2:$BD$55,13,FALSE)),C634=2015,_xlfn.IFS(D634=1,VLOOKUP(H634,[1]Priv_Workers!$B$2:$BD$55,14,FALSE),D634=2,VLOOKUP(H634,[1]Priv_Workers!$B$2:$BD$55,15,FALSE),D634=3,VLOOKUP(H634,[1]Priv_Workers!$B$2:$BD$55,16,FALSE),D634=4,VLOOKUP(H634,[1]Priv_Workers!$B$2:$BD$55,17,FALSE),D634=5,VLOOKUP(H634,[1]Priv_Workers!$B$2:$BD$55,18,FALSE),D634=6,VLOOKUP(H634,[1]Priv_Workers!$B$2:$BD$55,19,FALSE),D634=7,VLOOKUP(H634,[1]Priv_Workers!$B$2:$BD$55,20,FALSE),D634=8,VLOOKUP(H634,[1]Priv_Workers!$B$2:$BD$55,21,FALSE),D634=9,VLOOKUP(H634,[1]Priv_Workers!$B$2:$BD$55,22,FALSE),D634=10,VLOOKUP(H634,[1]Priv_Workers!$B$2:$BD$55,23,FALSE),D634=11,VLOOKUP(H634,[1]Priv_Workers!$B$2:$BD$55,24,FALSE),D634=12,VLOOKUP(H634,[1]Priv_Workers!$B$2:$BD$55,25,FALSE)),C634=2016,_xlfn.IFS(D634=1,VLOOKUP(H634,[1]Priv_Workers!$B$2:$BD$55,26,FALSE),D634=2,VLOOKUP(H634,[1]Priv_Workers!$B$2:$BD$55,27,FALSE),D634=3,VLOOKUP(H634,[1]Priv_Workers!$B$2:$BD$55,28,FALSE),D634=4,VLOOKUP(H634,[1]Priv_Workers!$B$2:$BD$55,29,FALSE),D634=5,VLOOKUP(H634,[1]Priv_Workers!$B$2:$BD$55,30,FALSE),D634=6,VLOOKUP(H634,[1]Priv_Workers!$B$2:$BD$55,31,FALSE),D634=7,VLOOKUP(H634,[1]Priv_Workers!$B$2:$BD$55,32,FALSE),D634=8,VLOOKUP(H634,[1]Priv_Workers!$B$2:$BD$55,33,FALSE),D634=9,VLOOKUP(H634,[1]Priv_Workers!$B$2:$BD$55,34,FALSE),D634=10,VLOOKUP(H634,[1]Priv_Workers!$B$2:$BD$55,35,FALSE),D634=11,VLOOKUP(H634,[1]Priv_Workers!$B$2:$BD$55,36,FALSE),D634=12,VLOOKUP(H634,[1]Priv_Workers!$B$2:$BD$55,37,FALSE)),C634=2017,_xlfn.IFS(D634=1,VLOOKUP(H634,[1]Priv_Workers!$B$2:$BD$55,38,FALSE),D634=2,VLOOKUP(H634,[1]Priv_Workers!$B$2:$BD$55,39,FALSE),D634=3,VLOOKUP(H634,[1]Priv_Workers!$B$2:$BD$55,40,FALSE),D634=4,VLOOKUP(H634,[1]Priv_Workers!$B$2:$BD$55,41,FALSE),D634=5,VLOOKUP(H634,[1]Priv_Workers!$B$2:$BD$55,42,FALSE),D634=6,VLOOKUP(H634,[1]Priv_Workers!$B$2:$BD$55,43,FALSE),D634=7,VLOOKUP(H634,[1]Priv_Workers!$B$2:$BD$55,43,FALSE),D634=8,VLOOKUP(H634,[1]Priv_Workers!$B$2:$BD$55,44,FALSE),D634=9,VLOOKUP(H634,[1]Priv_Workers!$B$2:$BD$55,45,FALSE),D634=10,VLOOKUP(H634,[1]Priv_Workers!$B$2:$BD$55,46,FALSE),D634=11,VLOOKUP(H634,[1]Priv_Workers!$B$2:$BD$55,47,FALSE),D634=12,VLOOKUP(H634,[1]Priv_Workers!$B$2:$BD$55,48)),C634=2018,_xlfn.IFS(D634=1,VLOOKUP(H634,[1]Priv_Workers!$B$2:$BD$55,49,FALSE),D634=2,VLOOKUP(H634,[1]Priv_Workers!$B$2:$BD$55,50,FALSE),D634=3,VLOOKUP(H634,[1]Priv_Workers!$B$2:$BD$55,51,FALSE),D634=4,VLOOKUP(H634,[1]Priv_Workers!$B$2:$BD$55,52,FALSE),D634=5,VLOOKUP(H634,[1]Priv_Workers!$B$2:$BD$55,53,FALSE),D634=6,VLOOKUP(H634,[1]Priv_Workers!$B$2:$BD$55,54)))</f>
        <v>#N/A</v>
      </c>
      <c r="X634" s="3" t="e">
        <f t="shared" si="75"/>
        <v>#N/A</v>
      </c>
      <c r="Y634" s="2" t="e">
        <f>_xlfn.IFS(C634=2014, _xlfn.IFS(E634=1, VLOOKUP(H634, [1]Wage_Info!$B$2:$AH$55, 2, FALSE), E634=2, VLOOKUP(H634, [1]Wage_Info!$B$2:$AH$55, 3, FALSE), E634=3, VLOOKUP(H634, [1]Wage_Info!$B$2:$AH$55, 4, FALSE), E634=4, VLOOKUP(H634, [1]Wage_Info!$B$2:$AH$55, 5, FALSE)), C634=2015, _xlfn.IFS(E634=1, VLOOKUP(H634, [1]Wage_Info!$B$2:$AH$55, 6, FALSE), E634=2, VLOOKUP(H634, [1]Wage_Info!$B$2:$AH$55, 7, FALSE), E634=3, VLOOKUP(H634, [1]Wage_Info!$B$2:$AH$55, 8, FALSE), E634=4, VLOOKUP(H634, [1]Wage_Info!$B$2:$AH$55, 9, FALSE)), C634=2016, _xlfn.IFS(E634=1, VLOOKUP(H634, [1]Wage_Info!$B$2:$AH$55, 10, FALSE), E634=2, VLOOKUP(H634, [1]Wage_Info!$B$2:$AH$55, 11, FALSE), E634=3, VLOOKUP(H634, [1]Wage_Info!$B$2:$AH$55, 12, FALSE), E634=4, VLOOKUP(H634, [1]Wage_Info!$B$2:$AH$55, 13, FALSE)), C634=2017, _xlfn.IFS(E634=1, VLOOKUP(H634, [1]Wage_Info!$B$2:$AH$55, 14, FALSE), E634=2, VLOOKUP(H634, [1]Wage_Info!$B$2:$AH$55, 15, FALSE), E634=3, VLOOKUP(H634, [1]Wage_Info!$B$2:$AH$55, 16, FALSE), E634=4, VLOOKUP(H634, [1]Wage_Info!$B$2:$AH$55, 17, FALSE)), C634 = 2018, _xlfn.IFS(E634=1, VLOOKUP(H634, [1]Wage_Info!$B$2:$AH$55, 18, FALSE), E634=3, VLOOKUP(H634, [1]Wage_Info!$B$2:$AH$55, 19, FALSE)))</f>
        <v>#N/A</v>
      </c>
      <c r="Z634" s="2" t="e">
        <f>_xlfn.IFS(C634=2014, _xlfn.IFS(E634=1, VLOOKUP(H634, [1]Wage_Info!$B$2:$AL$55, 20, FALSE), E634=2, VLOOKUP(H634, [1]Wage_Info!$B$2:$AL$55, 21, FALSE), E634=3, VLOOKUP(H634, [1]Wage_Info!$B$2:$AL$55, 22, FALSE), E634=4, VLOOKUP(H634, [1]Wage_Info!$B$2:$AL$55, 23, FALSE)), C634=2015, _xlfn.IFS(E634=1, VLOOKUP(H634, [1]Wage_Info!$B$2:$AL$55, 24, FALSE), E634=2, VLOOKUP(H634, [1]Wage_Info!$B$2:$AL$55, 25, FALSE), E634=3, VLOOKUP(H634, [1]Wage_Info!$B$2:$AL$55, 26, FALSE), E634=4, VLOOKUP(H634, [1]Wage_Info!$B$2:$AL$55, 27, FALSE)), C634=2016, _xlfn.IFS(E634=1, VLOOKUP(H634, [1]Wage_Info!$B$2:$AL$55, 28, FALSE), E634=2, VLOOKUP(H634, [1]Wage_Info!$B$2:$AL$55, 29, FALSE), E634=3, VLOOKUP(H634, [1]Wage_Info!$B$2:$AL$55, 30, FALSE), E634=4, VLOOKUP(H634, [1]Wage_Info!$B$2:$AL$55, 31, FALSE)), C634=2017, _xlfn.IFS(E634=1, VLOOKUP(H634, [1]Wage_Info!$B$2:$AL$55, 32, FALSE), E634=2, VLOOKUP(H634, [1]Wage_Info!$B$2:$AL$55, 33, FALSE), E634=3, VLOOKUP(H634, [1]Wage_Info!$B$2:$AL$55, 34, FALSE), E634=4, VLOOKUP(H634, [1]Wage_Info!$B$2:$AL$55, 35, FALSE)), C634 = 2018, _xlfn.IFS(E634=1, VLOOKUP(H634, [1]Wage_Info!$B$2:$AL$55, 36, FALSE), E634=2, VLOOKUP(H634, [1]Wage_Info!$B$2:$AL$55, 37, FALSE)))</f>
        <v>#N/A</v>
      </c>
      <c r="AA634" s="4" t="e">
        <f t="shared" si="76"/>
        <v>#N/A</v>
      </c>
      <c r="AB634">
        <f>[1]Key!C633</f>
        <v>1</v>
      </c>
      <c r="AC634">
        <f t="shared" si="77"/>
        <v>0</v>
      </c>
      <c r="AD634">
        <f t="shared" si="78"/>
        <v>0</v>
      </c>
      <c r="AE634">
        <f t="shared" si="79"/>
        <v>0</v>
      </c>
      <c r="AF634">
        <f>[1]Key!D634</f>
        <v>0</v>
      </c>
    </row>
    <row r="635" spans="1:32" x14ac:dyDescent="0.3">
      <c r="A635">
        <v>634</v>
      </c>
      <c r="B635">
        <v>178</v>
      </c>
      <c r="C635">
        <v>2017</v>
      </c>
      <c r="D635">
        <v>7</v>
      </c>
      <c r="E635">
        <f t="shared" si="72"/>
        <v>3</v>
      </c>
      <c r="F635">
        <v>2018</v>
      </c>
      <c r="G635" t="s">
        <v>40</v>
      </c>
      <c r="H635" s="1">
        <f>VALUE(IF(G635="foreign",53,SUBSTITUTE(G635,G635,VLOOKUP(G635,[1]Key!$G$2:$H$55,2,))))</f>
        <v>5</v>
      </c>
      <c r="I635" t="s">
        <v>40</v>
      </c>
      <c r="J635">
        <f>VALUE(_xlfn.IFS(I635="foreign",53,I635="fictional",54, I635="unspecified", 55, NOT(OR(I635="foreign",I635="fictional")),SUBSTITUTE(I635,I635,VLOOKUP(I635,[1]Key!$G$2:$H$55,2,))))</f>
        <v>5</v>
      </c>
      <c r="K635">
        <f t="shared" si="73"/>
        <v>1</v>
      </c>
      <c r="L635">
        <f>VLOOKUP(H635, [1]Key!$H$2:$K$54, 2)</f>
        <v>3</v>
      </c>
      <c r="M635">
        <f>VLOOKUP(J635, [1]Key!$H$2:$K$54, 2)</f>
        <v>3</v>
      </c>
      <c r="N635">
        <f>VLOOKUP("*"&amp;G635&amp;"*",[1]Key!$N$2:$O$6,2,FALSE)</f>
        <v>4</v>
      </c>
      <c r="O635">
        <f>VLOOKUP("*"&amp;G635&amp;"*",[1]Key!$R$2:$S$11,2,FALSE)</f>
        <v>6</v>
      </c>
      <c r="P635">
        <v>523</v>
      </c>
      <c r="Q635" s="2">
        <v>1200000</v>
      </c>
      <c r="R635" t="s">
        <v>49</v>
      </c>
      <c r="S635">
        <f>VLOOKUP(R635, [1]Key!$U$2:$V$37, 2, FALSE)</f>
        <v>7</v>
      </c>
      <c r="T635">
        <f t="shared" si="74"/>
        <v>1</v>
      </c>
      <c r="U635">
        <f>_xlfn.IFS(C635=2018, VLOOKUP(H635, '[1]State Pop'!$B$2:$G$55,6),C635=2017, VLOOKUP(H635, '[1]State Pop'!$B$2:$F$55,5),C635=2016, VLOOKUP(H635, '[1]State Pop'!$B$2:$F$55,4), C635=2015, VLOOKUP(H635, '[1]State Pop'!$B$2:$F$55,3), C635=2014, VLOOKUP(H635, '[1]State Pop'!$B$2:$F$55,2))</f>
        <v>39536653</v>
      </c>
      <c r="V635">
        <f>_xlfn.IFS(C635=2014,_xlfn.IFS(D635=1,VLOOKUP(H635,[1]Film_Workers!$B$2:$BD$55,2,FALSE),D635=2,VLOOKUP(H635,[1]Film_Workers!$B$2:$BD$55,3,FALSE),D635=3,VLOOKUP(H635,[1]Film_Workers!$B$2:$BD$55,4,FALSE),D635=4,VLOOKUP(H635,[1]Film_Workers!$B$2:$BD$55,5,FALSE),D635=5,VLOOKUP(H635,[1]Film_Workers!$B$2:$BD$55,6,FALSE),D635=6,VLOOKUP(H635,[1]Film_Workers!$B$2:$BD$55,7,FALSE),D635=7,VLOOKUP(H635,[1]Film_Workers!$B$2:$BD$55,8,FALSE),D635=8,VLOOKUP(H635,[1]Film_Workers!$B$2:$BD$55,9,FALSE),D635=9,VLOOKUP(H635,[1]Film_Workers!$B$2:$BD$55,10,FALSE),D635=10,VLOOKUP(H635,[1]Film_Workers!$B$2:$BD$55,11,FALSE),D635=11,VLOOKUP(H635,[1]Film_Workers!$B$2:$BD$55,12,FALSE),D635=12,VLOOKUP(H635,[1]Film_Workers!$B$2:$BD$55,13,FALSE)),C635=2015,_xlfn.IFS(D635=1,VLOOKUP(H635,[1]Film_Workers!$B$2:$BD$55,14,FALSE),D635=2,VLOOKUP(H635,[1]Film_Workers!$B$2:$BD$55,15,FALSE),D635=3,VLOOKUP(H635,[1]Film_Workers!$B$2:$BD$55,16,FALSE),D635=4,VLOOKUP(H635,[1]Film_Workers!$B$2:$BD$55,17,FALSE),D635=5,VLOOKUP(H635,[1]Film_Workers!$B$2:$BD$55,18,FALSE),D635=6,VLOOKUP(H635,[1]Film_Workers!$B$2:$BD$55,19,FALSE),D635=7,VLOOKUP(H635,[1]Film_Workers!$B$2:$BD$55,20,FALSE),D635=8,VLOOKUP(H635,[1]Film_Workers!$B$2:$BD$55,21,FALSE),D635=9,VLOOKUP(H635,[1]Film_Workers!$B$2:$BD$55,22,FALSE),D635=10,VLOOKUP(H635,[1]Film_Workers!$B$2:$BD$55,23,FALSE),D635=11,VLOOKUP(H635,[1]Film_Workers!$B$2:$BD$55,24,FALSE),D635=12,VLOOKUP(H635,[1]Film_Workers!$B$2:$BD$55,25,FALSE)),C635=2016,_xlfn.IFS(D635=1,VLOOKUP(H635,[1]Film_Workers!$B$2:$BD$55,26,FALSE),D635=2,VLOOKUP(H635,[1]Film_Workers!$B$2:$BD$55,27,FALSE),D635=3,VLOOKUP(H635,[1]Film_Workers!$B$2:$BD$55,28,FALSE),D635=4,VLOOKUP(H635,[1]Film_Workers!$B$2:$BD$55,29,FALSE),D635=5,VLOOKUP(H635,[1]Film_Workers!$B$2:$BD$55,30,FALSE),D635=6,VLOOKUP(H635,[1]Film_Workers!$B$2:$BD$55,31,FALSE),D635=7,VLOOKUP(H635,[1]Film_Workers!$B$2:$BD$55,32,FALSE),D635=8,VLOOKUP(H635,[1]Film_Workers!$B$2:$BD$55,33,FALSE),D635=9,VLOOKUP(H635,[1]Film_Workers!$B$2:$BD$55,34,FALSE),D635=10,VLOOKUP(H635,[1]Film_Workers!$B$2:$BD$55,35,FALSE),D635=11,VLOOKUP(H635,[1]Film_Workers!$B$2:$BD$55,36,FALSE),D635=12,VLOOKUP(H635,[1]Film_Workers!$B$2:$BD$55,37,FALSE)),C635=2017,_xlfn.IFS(D635=1,VLOOKUP(H635,[1]Film_Workers!$B$2:$BD$55,38,FALSE),D635=2,VLOOKUP(H635,[1]Film_Workers!$B$2:$BD$55,39,FALSE),D635=3,VLOOKUP(H635,[1]Film_Workers!$B$2:$BD$55,40,FALSE),D635=4,VLOOKUP(H635,[1]Film_Workers!$B$2:$BD$55,41,FALSE),D635=5,VLOOKUP(H635,[1]Film_Workers!$B$2:$BD$55,42,FALSE),D635=6,VLOOKUP(H635,[1]Film_Workers!$B$2:$BD$55,43,FALSE),D635=7,VLOOKUP(H635,[1]Film_Workers!$B$2:$BD$55,43,FALSE),D635=8,VLOOKUP(H635,[1]Film_Workers!$B$2:$BD$55,44,FALSE),D635=9,VLOOKUP(H635,[1]Film_Workers!$B$2:$BD$55,45,FALSE),D635=10,VLOOKUP(H635,[1]Film_Workers!$B$2:$BD$55,46,FALSE),D635=11,VLOOKUP(H635,[1]Film_Workers!$B$2:$BD$55,47,FALSE),D635=12,VLOOKUP(H635,[1]Film_Workers!$B$2:$BD$55,48)),C635=2018,_xlfn.IFS(D635=1,VLOOKUP(H635,[1]Film_Workers!$B$2:$BD$55,49,FALSE),D635=2,VLOOKUP(H635,[1]Film_Workers!$B$2:$BD$55,50,FALSE),D635=3,VLOOKUP(H635,[1]Film_Workers!$B$2:$BD$55,51,FALSE),D635=4,VLOOKUP(H635,[1]Film_Workers!$B$2:$BD$55,52,FALSE),D635=5,VLOOKUP(H635,[1]Film_Workers!$B$2:$BD$55,53,FALSE),D635=6,VLOOKUP(H635,[1]Film_Workers!$B$2:$BD$55,54)))</f>
        <v>98415</v>
      </c>
      <c r="W635">
        <f>_xlfn.IFS(C635=2014,_xlfn.IFS(D635=1,VLOOKUP(H635,[1]Priv_Workers!$B$2:$BD$55,2,FALSE),D635=2,VLOOKUP(H635,[1]Priv_Workers!$B$2:$BD$55,3,FALSE),D635=3,VLOOKUP(H635,[1]Priv_Workers!$B$2:$BD$55,4,FALSE),D635=4,VLOOKUP(H635,[1]Priv_Workers!$B$2:$BD$55,5,FALSE),D635=5,VLOOKUP(H635,[1]Priv_Workers!$B$2:$BD$55,6,FALSE),D635=6,VLOOKUP(H635,[1]Priv_Workers!$B$2:$BD$55,7,FALSE),D635=7,VLOOKUP(H635,[1]Priv_Workers!$B$2:$BD$55,8,FALSE),D635=8,VLOOKUP(H635,[1]Priv_Workers!$B$2:$BD$55,9,FALSE),D635=9,VLOOKUP(H635,[1]Priv_Workers!$B$2:$BD$55,10,FALSE),D635=10,VLOOKUP(H635,[1]Priv_Workers!$B$2:$BD$55,11,FALSE),D635=11,VLOOKUP(H635,[1]Priv_Workers!$B$2:$BD$55,12,FALSE),D635=12,VLOOKUP(H635,[1]Priv_Workers!$B$2:$BD$55,13,FALSE)),C635=2015,_xlfn.IFS(D635=1,VLOOKUP(H635,[1]Priv_Workers!$B$2:$BD$55,14,FALSE),D635=2,VLOOKUP(H635,[1]Priv_Workers!$B$2:$BD$55,15,FALSE),D635=3,VLOOKUP(H635,[1]Priv_Workers!$B$2:$BD$55,16,FALSE),D635=4,VLOOKUP(H635,[1]Priv_Workers!$B$2:$BD$55,17,FALSE),D635=5,VLOOKUP(H635,[1]Priv_Workers!$B$2:$BD$55,18,FALSE),D635=6,VLOOKUP(H635,[1]Priv_Workers!$B$2:$BD$55,19,FALSE),D635=7,VLOOKUP(H635,[1]Priv_Workers!$B$2:$BD$55,20,FALSE),D635=8,VLOOKUP(H635,[1]Priv_Workers!$B$2:$BD$55,21,FALSE),D635=9,VLOOKUP(H635,[1]Priv_Workers!$B$2:$BD$55,22,FALSE),D635=10,VLOOKUP(H635,[1]Priv_Workers!$B$2:$BD$55,23,FALSE),D635=11,VLOOKUP(H635,[1]Priv_Workers!$B$2:$BD$55,24,FALSE),D635=12,VLOOKUP(H635,[1]Priv_Workers!$B$2:$BD$55,25,FALSE)),C635=2016,_xlfn.IFS(D635=1,VLOOKUP(H635,[1]Priv_Workers!$B$2:$BD$55,26,FALSE),D635=2,VLOOKUP(H635,[1]Priv_Workers!$B$2:$BD$55,27,FALSE),D635=3,VLOOKUP(H635,[1]Priv_Workers!$B$2:$BD$55,28,FALSE),D635=4,VLOOKUP(H635,[1]Priv_Workers!$B$2:$BD$55,29,FALSE),D635=5,VLOOKUP(H635,[1]Priv_Workers!$B$2:$BD$55,30,FALSE),D635=6,VLOOKUP(H635,[1]Priv_Workers!$B$2:$BD$55,31,FALSE),D635=7,VLOOKUP(H635,[1]Priv_Workers!$B$2:$BD$55,32,FALSE),D635=8,VLOOKUP(H635,[1]Priv_Workers!$B$2:$BD$55,33,FALSE),D635=9,VLOOKUP(H635,[1]Priv_Workers!$B$2:$BD$55,34,FALSE),D635=10,VLOOKUP(H635,[1]Priv_Workers!$B$2:$BD$55,35,FALSE),D635=11,VLOOKUP(H635,[1]Priv_Workers!$B$2:$BD$55,36,FALSE),D635=12,VLOOKUP(H635,[1]Priv_Workers!$B$2:$BD$55,37,FALSE)),C635=2017,_xlfn.IFS(D635=1,VLOOKUP(H635,[1]Priv_Workers!$B$2:$BD$55,38,FALSE),D635=2,VLOOKUP(H635,[1]Priv_Workers!$B$2:$BD$55,39,FALSE),D635=3,VLOOKUP(H635,[1]Priv_Workers!$B$2:$BD$55,40,FALSE),D635=4,VLOOKUP(H635,[1]Priv_Workers!$B$2:$BD$55,41,FALSE),D635=5,VLOOKUP(H635,[1]Priv_Workers!$B$2:$BD$55,42,FALSE),D635=6,VLOOKUP(H635,[1]Priv_Workers!$B$2:$BD$55,43,FALSE),D635=7,VLOOKUP(H635,[1]Priv_Workers!$B$2:$BD$55,43,FALSE),D635=8,VLOOKUP(H635,[1]Priv_Workers!$B$2:$BD$55,44,FALSE),D635=9,VLOOKUP(H635,[1]Priv_Workers!$B$2:$BD$55,45,FALSE),D635=10,VLOOKUP(H635,[1]Priv_Workers!$B$2:$BD$55,46,FALSE),D635=11,VLOOKUP(H635,[1]Priv_Workers!$B$2:$BD$55,47,FALSE),D635=12,VLOOKUP(H635,[1]Priv_Workers!$B$2:$BD$55,48)),C635=2018,_xlfn.IFS(D635=1,VLOOKUP(H635,[1]Priv_Workers!$B$2:$BD$55,49,FALSE),D635=2,VLOOKUP(H635,[1]Priv_Workers!$B$2:$BD$55,50,FALSE),D635=3,VLOOKUP(H635,[1]Priv_Workers!$B$2:$BD$55,51,FALSE),D635=4,VLOOKUP(H635,[1]Priv_Workers!$B$2:$BD$55,52,FALSE),D635=5,VLOOKUP(H635,[1]Priv_Workers!$B$2:$BD$55,53,FALSE),D635=6,VLOOKUP(H635,[1]Priv_Workers!$B$2:$BD$55,54)))</f>
        <v>14632884</v>
      </c>
      <c r="X635" s="3">
        <f t="shared" si="75"/>
        <v>6.7256051507002994E-3</v>
      </c>
      <c r="Y635" s="2">
        <f>_xlfn.IFS(C635=2014, _xlfn.IFS(E635=1, VLOOKUP(H635, [1]Wage_Info!$B$2:$AH$55, 2, FALSE), E635=2, VLOOKUP(H635, [1]Wage_Info!$B$2:$AH$55, 3, FALSE), E635=3, VLOOKUP(H635, [1]Wage_Info!$B$2:$AH$55, 4, FALSE), E635=4, VLOOKUP(H635, [1]Wage_Info!$B$2:$AH$55, 5, FALSE)), C635=2015, _xlfn.IFS(E635=1, VLOOKUP(H635, [1]Wage_Info!$B$2:$AH$55, 6, FALSE), E635=2, VLOOKUP(H635, [1]Wage_Info!$B$2:$AH$55, 7, FALSE), E635=3, VLOOKUP(H635, [1]Wage_Info!$B$2:$AH$55, 8, FALSE), E635=4, VLOOKUP(H635, [1]Wage_Info!$B$2:$AH$55, 9, FALSE)), C635=2016, _xlfn.IFS(E635=1, VLOOKUP(H635, [1]Wage_Info!$B$2:$AH$55, 10, FALSE), E635=2, VLOOKUP(H635, [1]Wage_Info!$B$2:$AH$55, 11, FALSE), E635=3, VLOOKUP(H635, [1]Wage_Info!$B$2:$AH$55, 12, FALSE), E635=4, VLOOKUP(H635, [1]Wage_Info!$B$2:$AH$55, 13, FALSE)), C635=2017, _xlfn.IFS(E635=1, VLOOKUP(H635, [1]Wage_Info!$B$2:$AH$55, 14, FALSE), E635=2, VLOOKUP(H635, [1]Wage_Info!$B$2:$AH$55, 15, FALSE), E635=3, VLOOKUP(H635, [1]Wage_Info!$B$2:$AH$55, 16, FALSE), E635=4, VLOOKUP(H635, [1]Wage_Info!$B$2:$AH$55, 17, FALSE)), C635 = 2018, _xlfn.IFS(E635=1, VLOOKUP(H635, [1]Wage_Info!$B$2:$AH$55, 18, FALSE), E635=3, VLOOKUP(H635, [1]Wage_Info!$B$2:$AH$55, 19, FALSE)))</f>
        <v>2988478047</v>
      </c>
      <c r="Z635" s="2">
        <f>_xlfn.IFS(C635=2014, _xlfn.IFS(E635=1, VLOOKUP(H635, [1]Wage_Info!$B$2:$AL$55, 20, FALSE), E635=2, VLOOKUP(H635, [1]Wage_Info!$B$2:$AL$55, 21, FALSE), E635=3, VLOOKUP(H635, [1]Wage_Info!$B$2:$AL$55, 22, FALSE), E635=4, VLOOKUP(H635, [1]Wage_Info!$B$2:$AL$55, 23, FALSE)), C635=2015, _xlfn.IFS(E635=1, VLOOKUP(H635, [1]Wage_Info!$B$2:$AL$55, 24, FALSE), E635=2, VLOOKUP(H635, [1]Wage_Info!$B$2:$AL$55, 25, FALSE), E635=3, VLOOKUP(H635, [1]Wage_Info!$B$2:$AL$55, 26, FALSE), E635=4, VLOOKUP(H635, [1]Wage_Info!$B$2:$AL$55, 27, FALSE)), C635=2016, _xlfn.IFS(E635=1, VLOOKUP(H635, [1]Wage_Info!$B$2:$AL$55, 28, FALSE), E635=2, VLOOKUP(H635, [1]Wage_Info!$B$2:$AL$55, 29, FALSE), E635=3, VLOOKUP(H635, [1]Wage_Info!$B$2:$AL$55, 30, FALSE), E635=4, VLOOKUP(H635, [1]Wage_Info!$B$2:$AL$55, 31, FALSE)), C635=2017, _xlfn.IFS(E635=1, VLOOKUP(H635, [1]Wage_Info!$B$2:$AL$55, 32, FALSE), E635=2, VLOOKUP(H635, [1]Wage_Info!$B$2:$AL$55, 33, FALSE), E635=3, VLOOKUP(H635, [1]Wage_Info!$B$2:$AL$55, 34, FALSE), E635=4, VLOOKUP(H635, [1]Wage_Info!$B$2:$AL$55, 35, FALSE)), C635 = 2018, _xlfn.IFS(E635=1, VLOOKUP(H635, [1]Wage_Info!$B$2:$AL$55, 36, FALSE), E635=2, VLOOKUP(H635, [1]Wage_Info!$B$2:$AL$55, 37, FALSE)))</f>
        <v>229152576063</v>
      </c>
      <c r="AA635" s="4">
        <f t="shared" si="76"/>
        <v>1.3041433346917252E-2</v>
      </c>
      <c r="AB635">
        <f>[1]Key!C634</f>
        <v>1</v>
      </c>
      <c r="AC635">
        <f t="shared" si="77"/>
        <v>1</v>
      </c>
      <c r="AD635">
        <f t="shared" si="78"/>
        <v>0</v>
      </c>
      <c r="AE635">
        <f t="shared" si="79"/>
        <v>1</v>
      </c>
      <c r="AF635">
        <f>[1]Key!D635</f>
        <v>0</v>
      </c>
    </row>
    <row r="636" spans="1:32" x14ac:dyDescent="0.3">
      <c r="A636">
        <v>635</v>
      </c>
      <c r="B636">
        <v>179</v>
      </c>
      <c r="E636" t="e">
        <f t="shared" si="72"/>
        <v>#N/A</v>
      </c>
      <c r="F636">
        <v>2018</v>
      </c>
      <c r="G636" t="s">
        <v>62</v>
      </c>
      <c r="H636" s="1">
        <f>VALUE(IF(G636="foreign",53,SUBSTITUTE(G636,G636,VLOOKUP(G636,[1]Key!$G$2:$H$55,2,))))</f>
        <v>53</v>
      </c>
      <c r="I636" t="s">
        <v>32</v>
      </c>
      <c r="J636">
        <f>VALUE(_xlfn.IFS(I636="foreign",53,I636="fictional",54, I636="unspecified", 55, NOT(OR(I636="foreign",I636="fictional")),SUBSTITUTE(I636,I636,VLOOKUP(I636,[1]Key!$G$2:$H$55,2,))))</f>
        <v>53</v>
      </c>
      <c r="K636">
        <f t="shared" si="73"/>
        <v>1</v>
      </c>
      <c r="L636">
        <f>VLOOKUP(H636, [1]Key!$H$2:$K$54, 2)</f>
        <v>0</v>
      </c>
      <c r="M636">
        <f>VLOOKUP(J636, [1]Key!$H$2:$K$54, 2)</f>
        <v>0</v>
      </c>
      <c r="N636">
        <f>VLOOKUP("*"&amp;G636&amp;"*",[1]Key!$N$2:$O$6,2,FALSE)</f>
        <v>0</v>
      </c>
      <c r="O636">
        <f>VLOOKUP("*"&amp;G636&amp;"*",[1]Key!$R$2:$S$11,2,FALSE)</f>
        <v>0</v>
      </c>
      <c r="P636">
        <v>510</v>
      </c>
      <c r="Q636" s="2"/>
      <c r="R636" t="s">
        <v>161</v>
      </c>
      <c r="S636" t="e">
        <f>VLOOKUP(R636, [1]Key!$U$2:$V$37, 2, FALSE)</f>
        <v>#N/A</v>
      </c>
      <c r="T636" t="e">
        <f t="shared" si="74"/>
        <v>#N/A</v>
      </c>
      <c r="U636" t="e">
        <f>_xlfn.IFS(C636=2018, VLOOKUP(H636, '[1]State Pop'!$B$2:$G$55,6),C636=2017, VLOOKUP(H636, '[1]State Pop'!$B$2:$F$55,5),C636=2016, VLOOKUP(H636, '[1]State Pop'!$B$2:$F$55,4), C636=2015, VLOOKUP(H636, '[1]State Pop'!$B$2:$F$55,3), C636=2014, VLOOKUP(H636, '[1]State Pop'!$B$2:$F$55,2))</f>
        <v>#N/A</v>
      </c>
      <c r="V636" t="e">
        <f>_xlfn.IFS(C636=2014,_xlfn.IFS(D636=1,VLOOKUP(H636,[1]Film_Workers!$B$2:$BD$55,2,FALSE),D636=2,VLOOKUP(H636,[1]Film_Workers!$B$2:$BD$55,3,FALSE),D636=3,VLOOKUP(H636,[1]Film_Workers!$B$2:$BD$55,4,FALSE),D636=4,VLOOKUP(H636,[1]Film_Workers!$B$2:$BD$55,5,FALSE),D636=5,VLOOKUP(H636,[1]Film_Workers!$B$2:$BD$55,6,FALSE),D636=6,VLOOKUP(H636,[1]Film_Workers!$B$2:$BD$55,7,FALSE),D636=7,VLOOKUP(H636,[1]Film_Workers!$B$2:$BD$55,8,FALSE),D636=8,VLOOKUP(H636,[1]Film_Workers!$B$2:$BD$55,9,FALSE),D636=9,VLOOKUP(H636,[1]Film_Workers!$B$2:$BD$55,10,FALSE),D636=10,VLOOKUP(H636,[1]Film_Workers!$B$2:$BD$55,11,FALSE),D636=11,VLOOKUP(H636,[1]Film_Workers!$B$2:$BD$55,12,FALSE),D636=12,VLOOKUP(H636,[1]Film_Workers!$B$2:$BD$55,13,FALSE)),C636=2015,_xlfn.IFS(D636=1,VLOOKUP(H636,[1]Film_Workers!$B$2:$BD$55,14,FALSE),D636=2,VLOOKUP(H636,[1]Film_Workers!$B$2:$BD$55,15,FALSE),D636=3,VLOOKUP(H636,[1]Film_Workers!$B$2:$BD$55,16,FALSE),D636=4,VLOOKUP(H636,[1]Film_Workers!$B$2:$BD$55,17,FALSE),D636=5,VLOOKUP(H636,[1]Film_Workers!$B$2:$BD$55,18,FALSE),D636=6,VLOOKUP(H636,[1]Film_Workers!$B$2:$BD$55,19,FALSE),D636=7,VLOOKUP(H636,[1]Film_Workers!$B$2:$BD$55,20,FALSE),D636=8,VLOOKUP(H636,[1]Film_Workers!$B$2:$BD$55,21,FALSE),D636=9,VLOOKUP(H636,[1]Film_Workers!$B$2:$BD$55,22,FALSE),D636=10,VLOOKUP(H636,[1]Film_Workers!$B$2:$BD$55,23,FALSE),D636=11,VLOOKUP(H636,[1]Film_Workers!$B$2:$BD$55,24,FALSE),D636=12,VLOOKUP(H636,[1]Film_Workers!$B$2:$BD$55,25,FALSE)),C636=2016,_xlfn.IFS(D636=1,VLOOKUP(H636,[1]Film_Workers!$B$2:$BD$55,26,FALSE),D636=2,VLOOKUP(H636,[1]Film_Workers!$B$2:$BD$55,27,FALSE),D636=3,VLOOKUP(H636,[1]Film_Workers!$B$2:$BD$55,28,FALSE),D636=4,VLOOKUP(H636,[1]Film_Workers!$B$2:$BD$55,29,FALSE),D636=5,VLOOKUP(H636,[1]Film_Workers!$B$2:$BD$55,30,FALSE),D636=6,VLOOKUP(H636,[1]Film_Workers!$B$2:$BD$55,31,FALSE),D636=7,VLOOKUP(H636,[1]Film_Workers!$B$2:$BD$55,32,FALSE),D636=8,VLOOKUP(H636,[1]Film_Workers!$B$2:$BD$55,33,FALSE),D636=9,VLOOKUP(H636,[1]Film_Workers!$B$2:$BD$55,34,FALSE),D636=10,VLOOKUP(H636,[1]Film_Workers!$B$2:$BD$55,35,FALSE),D636=11,VLOOKUP(H636,[1]Film_Workers!$B$2:$BD$55,36,FALSE),D636=12,VLOOKUP(H636,[1]Film_Workers!$B$2:$BD$55,37,FALSE)),C636=2017,_xlfn.IFS(D636=1,VLOOKUP(H636,[1]Film_Workers!$B$2:$BD$55,38,FALSE),D636=2,VLOOKUP(H636,[1]Film_Workers!$B$2:$BD$55,39,FALSE),D636=3,VLOOKUP(H636,[1]Film_Workers!$B$2:$BD$55,40,FALSE),D636=4,VLOOKUP(H636,[1]Film_Workers!$B$2:$BD$55,41,FALSE),D636=5,VLOOKUP(H636,[1]Film_Workers!$B$2:$BD$55,42,FALSE),D636=6,VLOOKUP(H636,[1]Film_Workers!$B$2:$BD$55,43,FALSE),D636=7,VLOOKUP(H636,[1]Film_Workers!$B$2:$BD$55,43,FALSE),D636=8,VLOOKUP(H636,[1]Film_Workers!$B$2:$BD$55,44,FALSE),D636=9,VLOOKUP(H636,[1]Film_Workers!$B$2:$BD$55,45,FALSE),D636=10,VLOOKUP(H636,[1]Film_Workers!$B$2:$BD$55,46,FALSE),D636=11,VLOOKUP(H636,[1]Film_Workers!$B$2:$BD$55,47,FALSE),D636=12,VLOOKUP(H636,[1]Film_Workers!$B$2:$BD$55,48)),C636=2018,_xlfn.IFS(D636=1,VLOOKUP(H636,[1]Film_Workers!$B$2:$BD$55,49,FALSE),D636=2,VLOOKUP(H636,[1]Film_Workers!$B$2:$BD$55,50,FALSE),D636=3,VLOOKUP(H636,[1]Film_Workers!$B$2:$BD$55,51,FALSE),D636=4,VLOOKUP(H636,[1]Film_Workers!$B$2:$BD$55,52,FALSE),D636=5,VLOOKUP(H636,[1]Film_Workers!$B$2:$BD$55,53,FALSE),D636=6,VLOOKUP(H636,[1]Film_Workers!$B$2:$BD$55,54)))</f>
        <v>#N/A</v>
      </c>
      <c r="W636" t="e">
        <f>_xlfn.IFS(C636=2014,_xlfn.IFS(D636=1,VLOOKUP(H636,[1]Priv_Workers!$B$2:$BD$55,2,FALSE),D636=2,VLOOKUP(H636,[1]Priv_Workers!$B$2:$BD$55,3,FALSE),D636=3,VLOOKUP(H636,[1]Priv_Workers!$B$2:$BD$55,4,FALSE),D636=4,VLOOKUP(H636,[1]Priv_Workers!$B$2:$BD$55,5,FALSE),D636=5,VLOOKUP(H636,[1]Priv_Workers!$B$2:$BD$55,6,FALSE),D636=6,VLOOKUP(H636,[1]Priv_Workers!$B$2:$BD$55,7,FALSE),D636=7,VLOOKUP(H636,[1]Priv_Workers!$B$2:$BD$55,8,FALSE),D636=8,VLOOKUP(H636,[1]Priv_Workers!$B$2:$BD$55,9,FALSE),D636=9,VLOOKUP(H636,[1]Priv_Workers!$B$2:$BD$55,10,FALSE),D636=10,VLOOKUP(H636,[1]Priv_Workers!$B$2:$BD$55,11,FALSE),D636=11,VLOOKUP(H636,[1]Priv_Workers!$B$2:$BD$55,12,FALSE),D636=12,VLOOKUP(H636,[1]Priv_Workers!$B$2:$BD$55,13,FALSE)),C636=2015,_xlfn.IFS(D636=1,VLOOKUP(H636,[1]Priv_Workers!$B$2:$BD$55,14,FALSE),D636=2,VLOOKUP(H636,[1]Priv_Workers!$B$2:$BD$55,15,FALSE),D636=3,VLOOKUP(H636,[1]Priv_Workers!$B$2:$BD$55,16,FALSE),D636=4,VLOOKUP(H636,[1]Priv_Workers!$B$2:$BD$55,17,FALSE),D636=5,VLOOKUP(H636,[1]Priv_Workers!$B$2:$BD$55,18,FALSE),D636=6,VLOOKUP(H636,[1]Priv_Workers!$B$2:$BD$55,19,FALSE),D636=7,VLOOKUP(H636,[1]Priv_Workers!$B$2:$BD$55,20,FALSE),D636=8,VLOOKUP(H636,[1]Priv_Workers!$B$2:$BD$55,21,FALSE),D636=9,VLOOKUP(H636,[1]Priv_Workers!$B$2:$BD$55,22,FALSE),D636=10,VLOOKUP(H636,[1]Priv_Workers!$B$2:$BD$55,23,FALSE),D636=11,VLOOKUP(H636,[1]Priv_Workers!$B$2:$BD$55,24,FALSE),D636=12,VLOOKUP(H636,[1]Priv_Workers!$B$2:$BD$55,25,FALSE)),C636=2016,_xlfn.IFS(D636=1,VLOOKUP(H636,[1]Priv_Workers!$B$2:$BD$55,26,FALSE),D636=2,VLOOKUP(H636,[1]Priv_Workers!$B$2:$BD$55,27,FALSE),D636=3,VLOOKUP(H636,[1]Priv_Workers!$B$2:$BD$55,28,FALSE),D636=4,VLOOKUP(H636,[1]Priv_Workers!$B$2:$BD$55,29,FALSE),D636=5,VLOOKUP(H636,[1]Priv_Workers!$B$2:$BD$55,30,FALSE),D636=6,VLOOKUP(H636,[1]Priv_Workers!$B$2:$BD$55,31,FALSE),D636=7,VLOOKUP(H636,[1]Priv_Workers!$B$2:$BD$55,32,FALSE),D636=8,VLOOKUP(H636,[1]Priv_Workers!$B$2:$BD$55,33,FALSE),D636=9,VLOOKUP(H636,[1]Priv_Workers!$B$2:$BD$55,34,FALSE),D636=10,VLOOKUP(H636,[1]Priv_Workers!$B$2:$BD$55,35,FALSE),D636=11,VLOOKUP(H636,[1]Priv_Workers!$B$2:$BD$55,36,FALSE),D636=12,VLOOKUP(H636,[1]Priv_Workers!$B$2:$BD$55,37,FALSE)),C636=2017,_xlfn.IFS(D636=1,VLOOKUP(H636,[1]Priv_Workers!$B$2:$BD$55,38,FALSE),D636=2,VLOOKUP(H636,[1]Priv_Workers!$B$2:$BD$55,39,FALSE),D636=3,VLOOKUP(H636,[1]Priv_Workers!$B$2:$BD$55,40,FALSE),D636=4,VLOOKUP(H636,[1]Priv_Workers!$B$2:$BD$55,41,FALSE),D636=5,VLOOKUP(H636,[1]Priv_Workers!$B$2:$BD$55,42,FALSE),D636=6,VLOOKUP(H636,[1]Priv_Workers!$B$2:$BD$55,43,FALSE),D636=7,VLOOKUP(H636,[1]Priv_Workers!$B$2:$BD$55,43,FALSE),D636=8,VLOOKUP(H636,[1]Priv_Workers!$B$2:$BD$55,44,FALSE),D636=9,VLOOKUP(H636,[1]Priv_Workers!$B$2:$BD$55,45,FALSE),D636=10,VLOOKUP(H636,[1]Priv_Workers!$B$2:$BD$55,46,FALSE),D636=11,VLOOKUP(H636,[1]Priv_Workers!$B$2:$BD$55,47,FALSE),D636=12,VLOOKUP(H636,[1]Priv_Workers!$B$2:$BD$55,48)),C636=2018,_xlfn.IFS(D636=1,VLOOKUP(H636,[1]Priv_Workers!$B$2:$BD$55,49,FALSE),D636=2,VLOOKUP(H636,[1]Priv_Workers!$B$2:$BD$55,50,FALSE),D636=3,VLOOKUP(H636,[1]Priv_Workers!$B$2:$BD$55,51,FALSE),D636=4,VLOOKUP(H636,[1]Priv_Workers!$B$2:$BD$55,52,FALSE),D636=5,VLOOKUP(H636,[1]Priv_Workers!$B$2:$BD$55,53,FALSE),D636=6,VLOOKUP(H636,[1]Priv_Workers!$B$2:$BD$55,54)))</f>
        <v>#N/A</v>
      </c>
      <c r="X636" s="3" t="e">
        <f t="shared" si="75"/>
        <v>#N/A</v>
      </c>
      <c r="Y636" s="2" t="e">
        <f>_xlfn.IFS(C636=2014, _xlfn.IFS(E636=1, VLOOKUP(H636, [1]Wage_Info!$B$2:$AH$55, 2, FALSE), E636=2, VLOOKUP(H636, [1]Wage_Info!$B$2:$AH$55, 3, FALSE), E636=3, VLOOKUP(H636, [1]Wage_Info!$B$2:$AH$55, 4, FALSE), E636=4, VLOOKUP(H636, [1]Wage_Info!$B$2:$AH$55, 5, FALSE)), C636=2015, _xlfn.IFS(E636=1, VLOOKUP(H636, [1]Wage_Info!$B$2:$AH$55, 6, FALSE), E636=2, VLOOKUP(H636, [1]Wage_Info!$B$2:$AH$55, 7, FALSE), E636=3, VLOOKUP(H636, [1]Wage_Info!$B$2:$AH$55, 8, FALSE), E636=4, VLOOKUP(H636, [1]Wage_Info!$B$2:$AH$55, 9, FALSE)), C636=2016, _xlfn.IFS(E636=1, VLOOKUP(H636, [1]Wage_Info!$B$2:$AH$55, 10, FALSE), E636=2, VLOOKUP(H636, [1]Wage_Info!$B$2:$AH$55, 11, FALSE), E636=3, VLOOKUP(H636, [1]Wage_Info!$B$2:$AH$55, 12, FALSE), E636=4, VLOOKUP(H636, [1]Wage_Info!$B$2:$AH$55, 13, FALSE)), C636=2017, _xlfn.IFS(E636=1, VLOOKUP(H636, [1]Wage_Info!$B$2:$AH$55, 14, FALSE), E636=2, VLOOKUP(H636, [1]Wage_Info!$B$2:$AH$55, 15, FALSE), E636=3, VLOOKUP(H636, [1]Wage_Info!$B$2:$AH$55, 16, FALSE), E636=4, VLOOKUP(H636, [1]Wage_Info!$B$2:$AH$55, 17, FALSE)), C636 = 2018, _xlfn.IFS(E636=1, VLOOKUP(H636, [1]Wage_Info!$B$2:$AH$55, 18, FALSE), E636=3, VLOOKUP(H636, [1]Wage_Info!$B$2:$AH$55, 19, FALSE)))</f>
        <v>#N/A</v>
      </c>
      <c r="Z636" s="2" t="e">
        <f>_xlfn.IFS(C636=2014, _xlfn.IFS(E636=1, VLOOKUP(H636, [1]Wage_Info!$B$2:$AL$55, 20, FALSE), E636=2, VLOOKUP(H636, [1]Wage_Info!$B$2:$AL$55, 21, FALSE), E636=3, VLOOKUP(H636, [1]Wage_Info!$B$2:$AL$55, 22, FALSE), E636=4, VLOOKUP(H636, [1]Wage_Info!$B$2:$AL$55, 23, FALSE)), C636=2015, _xlfn.IFS(E636=1, VLOOKUP(H636, [1]Wage_Info!$B$2:$AL$55, 24, FALSE), E636=2, VLOOKUP(H636, [1]Wage_Info!$B$2:$AL$55, 25, FALSE), E636=3, VLOOKUP(H636, [1]Wage_Info!$B$2:$AL$55, 26, FALSE), E636=4, VLOOKUP(H636, [1]Wage_Info!$B$2:$AL$55, 27, FALSE)), C636=2016, _xlfn.IFS(E636=1, VLOOKUP(H636, [1]Wage_Info!$B$2:$AL$55, 28, FALSE), E636=2, VLOOKUP(H636, [1]Wage_Info!$B$2:$AL$55, 29, FALSE), E636=3, VLOOKUP(H636, [1]Wage_Info!$B$2:$AL$55, 30, FALSE), E636=4, VLOOKUP(H636, [1]Wage_Info!$B$2:$AL$55, 31, FALSE)), C636=2017, _xlfn.IFS(E636=1, VLOOKUP(H636, [1]Wage_Info!$B$2:$AL$55, 32, FALSE), E636=2, VLOOKUP(H636, [1]Wage_Info!$B$2:$AL$55, 33, FALSE), E636=3, VLOOKUP(H636, [1]Wage_Info!$B$2:$AL$55, 34, FALSE), E636=4, VLOOKUP(H636, [1]Wage_Info!$B$2:$AL$55, 35, FALSE)), C636 = 2018, _xlfn.IFS(E636=1, VLOOKUP(H636, [1]Wage_Info!$B$2:$AL$55, 36, FALSE), E636=2, VLOOKUP(H636, [1]Wage_Info!$B$2:$AL$55, 37, FALSE)))</f>
        <v>#N/A</v>
      </c>
      <c r="AA636" s="4" t="e">
        <f t="shared" si="76"/>
        <v>#N/A</v>
      </c>
      <c r="AB636">
        <f>[1]Key!C635</f>
        <v>1</v>
      </c>
      <c r="AC636">
        <f t="shared" si="77"/>
        <v>0</v>
      </c>
      <c r="AD636">
        <f t="shared" si="78"/>
        <v>0</v>
      </c>
      <c r="AE636">
        <f t="shared" si="79"/>
        <v>0</v>
      </c>
      <c r="AF636">
        <f>[1]Key!D636</f>
        <v>0</v>
      </c>
    </row>
    <row r="637" spans="1:32" x14ac:dyDescent="0.3">
      <c r="A637">
        <v>636</v>
      </c>
      <c r="B637">
        <v>180</v>
      </c>
      <c r="C637">
        <v>2016</v>
      </c>
      <c r="D637">
        <v>7</v>
      </c>
      <c r="E637">
        <f t="shared" si="72"/>
        <v>3</v>
      </c>
      <c r="F637">
        <v>2018</v>
      </c>
      <c r="G637" t="s">
        <v>71</v>
      </c>
      <c r="H637" s="1">
        <f>VALUE(IF(G637="foreign",53,SUBSTITUTE(G637,G637,VLOOKUP(G637,[1]Key!$G$2:$H$55,2,))))</f>
        <v>36</v>
      </c>
      <c r="I637" t="s">
        <v>64</v>
      </c>
      <c r="J637">
        <f>VALUE(_xlfn.IFS(I637="foreign",53,I637="fictional",54, I637="unspecified", 55, NOT(OR(I637="foreign",I637="fictional")),SUBSTITUTE(I637,I637,VLOOKUP(I637,[1]Key!$G$2:$H$55,2,))))</f>
        <v>33</v>
      </c>
      <c r="K637">
        <f t="shared" si="73"/>
        <v>0</v>
      </c>
      <c r="L637">
        <f>VLOOKUP(H637, [1]Key!$H$2:$K$54, 2)</f>
        <v>3</v>
      </c>
      <c r="M637">
        <f>VLOOKUP(J637, [1]Key!$H$2:$K$54, 2)</f>
        <v>3</v>
      </c>
      <c r="N637">
        <f>VLOOKUP("*"&amp;G637&amp;"*",[1]Key!$N$2:$O$6,2,FALSE)</f>
        <v>1</v>
      </c>
      <c r="O637">
        <f>VLOOKUP("*"&amp;G637&amp;"*",[1]Key!$R$2:$S$11,2,FALSE)</f>
        <v>1</v>
      </c>
      <c r="P637">
        <v>503</v>
      </c>
      <c r="Q637" s="2">
        <v>10000000</v>
      </c>
      <c r="R637" t="s">
        <v>166</v>
      </c>
      <c r="S637">
        <f>VLOOKUP(R637, [1]Key!$U$2:$V$42, 2, FALSE)</f>
        <v>41</v>
      </c>
      <c r="T637">
        <f t="shared" si="74"/>
        <v>1</v>
      </c>
      <c r="U637">
        <f>_xlfn.IFS(C637=2018, VLOOKUP(H637, '[1]State Pop'!$B$2:$G$55,6),C637=2017, VLOOKUP(H637, '[1]State Pop'!$B$2:$F$55,5),C637=2016, VLOOKUP(H637, '[1]State Pop'!$B$2:$F$55,4), C637=2015, VLOOKUP(H637, '[1]State Pop'!$B$2:$F$55,3), C637=2014, VLOOKUP(H637, '[1]State Pop'!$B$2:$F$55,2))</f>
        <v>11622554</v>
      </c>
      <c r="V637">
        <f>_xlfn.IFS(C637=2014,_xlfn.IFS(D637=1,VLOOKUP(H637,[1]Film_Workers!$B$2:$BD$55,2,FALSE),D637=2,VLOOKUP(H637,[1]Film_Workers!$B$2:$BD$55,3,FALSE),D637=3,VLOOKUP(H637,[1]Film_Workers!$B$2:$BD$55,4,FALSE),D637=4,VLOOKUP(H637,[1]Film_Workers!$B$2:$BD$55,5,FALSE),D637=5,VLOOKUP(H637,[1]Film_Workers!$B$2:$BD$55,6,FALSE),D637=6,VLOOKUP(H637,[1]Film_Workers!$B$2:$BD$55,7,FALSE),D637=7,VLOOKUP(H637,[1]Film_Workers!$B$2:$BD$55,8,FALSE),D637=8,VLOOKUP(H637,[1]Film_Workers!$B$2:$BD$55,9,FALSE),D637=9,VLOOKUP(H637,[1]Film_Workers!$B$2:$BD$55,10,FALSE),D637=10,VLOOKUP(H637,[1]Film_Workers!$B$2:$BD$55,11,FALSE),D637=11,VLOOKUP(H637,[1]Film_Workers!$B$2:$BD$55,12,FALSE),D637=12,VLOOKUP(H637,[1]Film_Workers!$B$2:$BD$55,13,FALSE)),C637=2015,_xlfn.IFS(D637=1,VLOOKUP(H637,[1]Film_Workers!$B$2:$BD$55,14,FALSE),D637=2,VLOOKUP(H637,[1]Film_Workers!$B$2:$BD$55,15,FALSE),D637=3,VLOOKUP(H637,[1]Film_Workers!$B$2:$BD$55,16,FALSE),D637=4,VLOOKUP(H637,[1]Film_Workers!$B$2:$BD$55,17,FALSE),D637=5,VLOOKUP(H637,[1]Film_Workers!$B$2:$BD$55,18,FALSE),D637=6,VLOOKUP(H637,[1]Film_Workers!$B$2:$BD$55,19,FALSE),D637=7,VLOOKUP(H637,[1]Film_Workers!$B$2:$BD$55,20,FALSE),D637=8,VLOOKUP(H637,[1]Film_Workers!$B$2:$BD$55,21,FALSE),D637=9,VLOOKUP(H637,[1]Film_Workers!$B$2:$BD$55,22,FALSE),D637=10,VLOOKUP(H637,[1]Film_Workers!$B$2:$BD$55,23,FALSE),D637=11,VLOOKUP(H637,[1]Film_Workers!$B$2:$BD$55,24,FALSE),D637=12,VLOOKUP(H637,[1]Film_Workers!$B$2:$BD$55,25,FALSE)),C637=2016,_xlfn.IFS(D637=1,VLOOKUP(H637,[1]Film_Workers!$B$2:$BD$55,26,FALSE),D637=2,VLOOKUP(H637,[1]Film_Workers!$B$2:$BD$55,27,FALSE),D637=3,VLOOKUP(H637,[1]Film_Workers!$B$2:$BD$55,28,FALSE),D637=4,VLOOKUP(H637,[1]Film_Workers!$B$2:$BD$55,29,FALSE),D637=5,VLOOKUP(H637,[1]Film_Workers!$B$2:$BD$55,30,FALSE),D637=6,VLOOKUP(H637,[1]Film_Workers!$B$2:$BD$55,31,FALSE),D637=7,VLOOKUP(H637,[1]Film_Workers!$B$2:$BD$55,32,FALSE),D637=8,VLOOKUP(H637,[1]Film_Workers!$B$2:$BD$55,33,FALSE),D637=9,VLOOKUP(H637,[1]Film_Workers!$B$2:$BD$55,34,FALSE),D637=10,VLOOKUP(H637,[1]Film_Workers!$B$2:$BD$55,35,FALSE),D637=11,VLOOKUP(H637,[1]Film_Workers!$B$2:$BD$55,36,FALSE),D637=12,VLOOKUP(H637,[1]Film_Workers!$B$2:$BD$55,37,FALSE)),C637=2017,_xlfn.IFS(D637=1,VLOOKUP(H637,[1]Film_Workers!$B$2:$BD$55,38,FALSE),D637=2,VLOOKUP(H637,[1]Film_Workers!$B$2:$BD$55,39,FALSE),D637=3,VLOOKUP(H637,[1]Film_Workers!$B$2:$BD$55,40,FALSE),D637=4,VLOOKUP(H637,[1]Film_Workers!$B$2:$BD$55,41,FALSE),D637=5,VLOOKUP(H637,[1]Film_Workers!$B$2:$BD$55,42,FALSE),D637=6,VLOOKUP(H637,[1]Film_Workers!$B$2:$BD$55,43,FALSE),D637=7,VLOOKUP(H637,[1]Film_Workers!$B$2:$BD$55,43,FALSE),D637=8,VLOOKUP(H637,[1]Film_Workers!$B$2:$BD$55,44,FALSE),D637=9,VLOOKUP(H637,[1]Film_Workers!$B$2:$BD$55,45,FALSE),D637=10,VLOOKUP(H637,[1]Film_Workers!$B$2:$BD$55,46,FALSE),D637=11,VLOOKUP(H637,[1]Film_Workers!$B$2:$BD$55,47,FALSE),D637=12,VLOOKUP(H637,[1]Film_Workers!$B$2:$BD$55,48)),C637=2018,_xlfn.IFS(D637=1,VLOOKUP(H637,[1]Film_Workers!$B$2:$BD$55,49,FALSE),D637=2,VLOOKUP(H637,[1]Film_Workers!$B$2:$BD$55,50,FALSE),D637=3,VLOOKUP(H637,[1]Film_Workers!$B$2:$BD$55,51,FALSE),D637=4,VLOOKUP(H637,[1]Film_Workers!$B$2:$BD$55,52,FALSE),D637=5,VLOOKUP(H637,[1]Film_Workers!$B$2:$BD$55,53,FALSE),D637=6,VLOOKUP(H637,[1]Film_Workers!$B$2:$BD$55,54)))</f>
        <v>1149</v>
      </c>
      <c r="W637">
        <f>_xlfn.IFS(C637=2014,_xlfn.IFS(D637=1,VLOOKUP(H637,[1]Priv_Workers!$B$2:$BD$55,2,FALSE),D637=2,VLOOKUP(H637,[1]Priv_Workers!$B$2:$BD$55,3,FALSE),D637=3,VLOOKUP(H637,[1]Priv_Workers!$B$2:$BD$55,4,FALSE),D637=4,VLOOKUP(H637,[1]Priv_Workers!$B$2:$BD$55,5,FALSE),D637=5,VLOOKUP(H637,[1]Priv_Workers!$B$2:$BD$55,6,FALSE),D637=6,VLOOKUP(H637,[1]Priv_Workers!$B$2:$BD$55,7,FALSE),D637=7,VLOOKUP(H637,[1]Priv_Workers!$B$2:$BD$55,8,FALSE),D637=8,VLOOKUP(H637,[1]Priv_Workers!$B$2:$BD$55,9,FALSE),D637=9,VLOOKUP(H637,[1]Priv_Workers!$B$2:$BD$55,10,FALSE),D637=10,VLOOKUP(H637,[1]Priv_Workers!$B$2:$BD$55,11,FALSE),D637=11,VLOOKUP(H637,[1]Priv_Workers!$B$2:$BD$55,12,FALSE),D637=12,VLOOKUP(H637,[1]Priv_Workers!$B$2:$BD$55,13,FALSE)),C637=2015,_xlfn.IFS(D637=1,VLOOKUP(H637,[1]Priv_Workers!$B$2:$BD$55,14,FALSE),D637=2,VLOOKUP(H637,[1]Priv_Workers!$B$2:$BD$55,15,FALSE),D637=3,VLOOKUP(H637,[1]Priv_Workers!$B$2:$BD$55,16,FALSE),D637=4,VLOOKUP(H637,[1]Priv_Workers!$B$2:$BD$55,17,FALSE),D637=5,VLOOKUP(H637,[1]Priv_Workers!$B$2:$BD$55,18,FALSE),D637=6,VLOOKUP(H637,[1]Priv_Workers!$B$2:$BD$55,19,FALSE),D637=7,VLOOKUP(H637,[1]Priv_Workers!$B$2:$BD$55,20,FALSE),D637=8,VLOOKUP(H637,[1]Priv_Workers!$B$2:$BD$55,21,FALSE),D637=9,VLOOKUP(H637,[1]Priv_Workers!$B$2:$BD$55,22,FALSE),D637=10,VLOOKUP(H637,[1]Priv_Workers!$B$2:$BD$55,23,FALSE),D637=11,VLOOKUP(H637,[1]Priv_Workers!$B$2:$BD$55,24,FALSE),D637=12,VLOOKUP(H637,[1]Priv_Workers!$B$2:$BD$55,25,FALSE)),C637=2016,_xlfn.IFS(D637=1,VLOOKUP(H637,[1]Priv_Workers!$B$2:$BD$55,26,FALSE),D637=2,VLOOKUP(H637,[1]Priv_Workers!$B$2:$BD$55,27,FALSE),D637=3,VLOOKUP(H637,[1]Priv_Workers!$B$2:$BD$55,28,FALSE),D637=4,VLOOKUP(H637,[1]Priv_Workers!$B$2:$BD$55,29,FALSE),D637=5,VLOOKUP(H637,[1]Priv_Workers!$B$2:$BD$55,30,FALSE),D637=6,VLOOKUP(H637,[1]Priv_Workers!$B$2:$BD$55,31,FALSE),D637=7,VLOOKUP(H637,[1]Priv_Workers!$B$2:$BD$55,32,FALSE),D637=8,VLOOKUP(H637,[1]Priv_Workers!$B$2:$BD$55,33,FALSE),D637=9,VLOOKUP(H637,[1]Priv_Workers!$B$2:$BD$55,34,FALSE),D637=10,VLOOKUP(H637,[1]Priv_Workers!$B$2:$BD$55,35,FALSE),D637=11,VLOOKUP(H637,[1]Priv_Workers!$B$2:$BD$55,36,FALSE),D637=12,VLOOKUP(H637,[1]Priv_Workers!$B$2:$BD$55,37,FALSE)),C637=2017,_xlfn.IFS(D637=1,VLOOKUP(H637,[1]Priv_Workers!$B$2:$BD$55,38,FALSE),D637=2,VLOOKUP(H637,[1]Priv_Workers!$B$2:$BD$55,39,FALSE),D637=3,VLOOKUP(H637,[1]Priv_Workers!$B$2:$BD$55,40,FALSE),D637=4,VLOOKUP(H637,[1]Priv_Workers!$B$2:$BD$55,41,FALSE),D637=5,VLOOKUP(H637,[1]Priv_Workers!$B$2:$BD$55,42,FALSE),D637=6,VLOOKUP(H637,[1]Priv_Workers!$B$2:$BD$55,43,FALSE),D637=7,VLOOKUP(H637,[1]Priv_Workers!$B$2:$BD$55,43,FALSE),D637=8,VLOOKUP(H637,[1]Priv_Workers!$B$2:$BD$55,44,FALSE),D637=9,VLOOKUP(H637,[1]Priv_Workers!$B$2:$BD$55,45,FALSE),D637=10,VLOOKUP(H637,[1]Priv_Workers!$B$2:$BD$55,46,FALSE),D637=11,VLOOKUP(H637,[1]Priv_Workers!$B$2:$BD$55,47,FALSE),D637=12,VLOOKUP(H637,[1]Priv_Workers!$B$2:$BD$55,48)),C637=2018,_xlfn.IFS(D637=1,VLOOKUP(H637,[1]Priv_Workers!$B$2:$BD$55,49,FALSE),D637=2,VLOOKUP(H637,[1]Priv_Workers!$B$2:$BD$55,50,FALSE),D637=3,VLOOKUP(H637,[1]Priv_Workers!$B$2:$BD$55,51,FALSE),D637=4,VLOOKUP(H637,[1]Priv_Workers!$B$2:$BD$55,52,FALSE),D637=5,VLOOKUP(H637,[1]Priv_Workers!$B$2:$BD$55,53,FALSE),D637=6,VLOOKUP(H637,[1]Priv_Workers!$B$2:$BD$55,54)))</f>
        <v>4662388</v>
      </c>
      <c r="X637" s="3">
        <f t="shared" si="75"/>
        <v>2.4644023620513781E-4</v>
      </c>
      <c r="Y637" s="2">
        <f>_xlfn.IFS(C637=2014, _xlfn.IFS(E637=1, VLOOKUP(H637, [1]Wage_Info!$B$2:$AH$55, 2, FALSE), E637=2, VLOOKUP(H637, [1]Wage_Info!$B$2:$AH$55, 3, FALSE), E637=3, VLOOKUP(H637, [1]Wage_Info!$B$2:$AH$55, 4, FALSE), E637=4, VLOOKUP(H637, [1]Wage_Info!$B$2:$AH$55, 5, FALSE)), C637=2015, _xlfn.IFS(E637=1, VLOOKUP(H637, [1]Wage_Info!$B$2:$AH$55, 6, FALSE), E637=2, VLOOKUP(H637, [1]Wage_Info!$B$2:$AH$55, 7, FALSE), E637=3, VLOOKUP(H637, [1]Wage_Info!$B$2:$AH$55, 8, FALSE), E637=4, VLOOKUP(H637, [1]Wage_Info!$B$2:$AH$55, 9, FALSE)), C637=2016, _xlfn.IFS(E637=1, VLOOKUP(H637, [1]Wage_Info!$B$2:$AH$55, 10, FALSE), E637=2, VLOOKUP(H637, [1]Wage_Info!$B$2:$AH$55, 11, FALSE), E637=3, VLOOKUP(H637, [1]Wage_Info!$B$2:$AH$55, 12, FALSE), E637=4, VLOOKUP(H637, [1]Wage_Info!$B$2:$AH$55, 13, FALSE)), C637=2017, _xlfn.IFS(E637=1, VLOOKUP(H637, [1]Wage_Info!$B$2:$AH$55, 14, FALSE), E637=2, VLOOKUP(H637, [1]Wage_Info!$B$2:$AH$55, 15, FALSE), E637=3, VLOOKUP(H637, [1]Wage_Info!$B$2:$AH$55, 16, FALSE), E637=4, VLOOKUP(H637, [1]Wage_Info!$B$2:$AH$55, 17, FALSE)), C637 = 2018, _xlfn.IFS(E637=1, VLOOKUP(H637, [1]Wage_Info!$B$2:$AH$55, 18, FALSE), E637=3, VLOOKUP(H637, [1]Wage_Info!$B$2:$AH$55, 19, FALSE)))</f>
        <v>15796068</v>
      </c>
      <c r="Z637" s="2">
        <f>_xlfn.IFS(C637=2014, _xlfn.IFS(E637=1, VLOOKUP(H637, [1]Wage_Info!$B$2:$AL$55, 20, FALSE), E637=2, VLOOKUP(H637, [1]Wage_Info!$B$2:$AL$55, 21, FALSE), E637=3, VLOOKUP(H637, [1]Wage_Info!$B$2:$AL$55, 22, FALSE), E637=4, VLOOKUP(H637, [1]Wage_Info!$B$2:$AL$55, 23, FALSE)), C637=2015, _xlfn.IFS(E637=1, VLOOKUP(H637, [1]Wage_Info!$B$2:$AL$55, 24, FALSE), E637=2, VLOOKUP(H637, [1]Wage_Info!$B$2:$AL$55, 25, FALSE), E637=3, VLOOKUP(H637, [1]Wage_Info!$B$2:$AL$55, 26, FALSE), E637=4, VLOOKUP(H637, [1]Wage_Info!$B$2:$AL$55, 27, FALSE)), C637=2016, _xlfn.IFS(E637=1, VLOOKUP(H637, [1]Wage_Info!$B$2:$AL$55, 28, FALSE), E637=2, VLOOKUP(H637, [1]Wage_Info!$B$2:$AL$55, 29, FALSE), E637=3, VLOOKUP(H637, [1]Wage_Info!$B$2:$AL$55, 30, FALSE), E637=4, VLOOKUP(H637, [1]Wage_Info!$B$2:$AL$55, 31, FALSE)), C637=2017, _xlfn.IFS(E637=1, VLOOKUP(H637, [1]Wage_Info!$B$2:$AL$55, 32, FALSE), E637=2, VLOOKUP(H637, [1]Wage_Info!$B$2:$AL$55, 33, FALSE), E637=3, VLOOKUP(H637, [1]Wage_Info!$B$2:$AL$55, 34, FALSE), E637=4, VLOOKUP(H637, [1]Wage_Info!$B$2:$AL$55, 35, FALSE)), C637 = 2018, _xlfn.IFS(E637=1, VLOOKUP(H637, [1]Wage_Info!$B$2:$AL$55, 36, FALSE), E637=2, VLOOKUP(H637, [1]Wage_Info!$B$2:$AL$55, 37, FALSE)))</f>
        <v>54989960151</v>
      </c>
      <c r="AA637" s="4">
        <f t="shared" si="76"/>
        <v>2.8725367242719754E-4</v>
      </c>
      <c r="AB637">
        <f>[1]Key!C636</f>
        <v>0</v>
      </c>
      <c r="AC637">
        <f t="shared" si="77"/>
        <v>0</v>
      </c>
      <c r="AD637">
        <f t="shared" si="78"/>
        <v>0</v>
      </c>
      <c r="AE637">
        <f t="shared" si="79"/>
        <v>0</v>
      </c>
      <c r="AF637">
        <f>[1]Key!D637</f>
        <v>0</v>
      </c>
    </row>
    <row r="638" spans="1:32" x14ac:dyDescent="0.3">
      <c r="A638">
        <v>637</v>
      </c>
      <c r="B638">
        <v>137</v>
      </c>
      <c r="C638">
        <v>2014</v>
      </c>
      <c r="D638">
        <v>4</v>
      </c>
      <c r="E638">
        <f t="shared" si="72"/>
        <v>2</v>
      </c>
      <c r="F638">
        <v>2015</v>
      </c>
      <c r="G638" t="s">
        <v>62</v>
      </c>
      <c r="H638" s="1">
        <f>VALUE(IF(G638="foreign",53,SUBSTITUTE(G638,G638,VLOOKUP(G638,[1]Key!$G$2:$H$55,2,))))</f>
        <v>53</v>
      </c>
      <c r="I638" t="s">
        <v>64</v>
      </c>
      <c r="J638">
        <f>VALUE(_xlfn.IFS(I638="foreign",53,I638="fictional",54, I638="unspecified", 55, NOT(OR(I638="foreign",I638="fictional")),SUBSTITUTE(I638,I638,VLOOKUP(I638,[1]Key!$G$2:$H$55,2,))))</f>
        <v>33</v>
      </c>
      <c r="K638">
        <f t="shared" si="73"/>
        <v>0</v>
      </c>
      <c r="L638">
        <f>VLOOKUP(H638, [1]Key!$H$2:$K$54, 2)</f>
        <v>0</v>
      </c>
      <c r="M638">
        <f>VLOOKUP(J638, [1]Key!$H$2:$K$54, 2)</f>
        <v>3</v>
      </c>
      <c r="N638">
        <f>VLOOKUP("*"&amp;G638&amp;"*",[1]Key!$N$2:$O$6,2,FALSE)</f>
        <v>0</v>
      </c>
      <c r="O638">
        <f>VLOOKUP("*"&amp;G638&amp;"*",[1]Key!$R$2:$S$11,2,FALSE)</f>
        <v>0</v>
      </c>
      <c r="P638">
        <v>962</v>
      </c>
      <c r="Q638" s="2">
        <v>11000000</v>
      </c>
      <c r="R638" t="s">
        <v>66</v>
      </c>
      <c r="S638">
        <f>VLOOKUP(R638, [1]Key!$U$2:$V$37, 2, FALSE)</f>
        <v>4</v>
      </c>
      <c r="T638">
        <f t="shared" si="74"/>
        <v>0</v>
      </c>
      <c r="U638">
        <f>_xlfn.IFS(C638=2018, VLOOKUP(H638, '[1]State Pop'!$B$2:$G$55,6),C638=2017, VLOOKUP(H638, '[1]State Pop'!$B$2:$F$55,5),C638=2016, VLOOKUP(H638, '[1]State Pop'!$B$2:$F$55,4), C638=2015, VLOOKUP(H638, '[1]State Pop'!$B$2:$F$55,3), C638=2014, VLOOKUP(H638, '[1]State Pop'!$B$2:$F$55,2))</f>
        <v>0</v>
      </c>
      <c r="V638">
        <f>_xlfn.IFS(C638=2014,_xlfn.IFS(D638=1,VLOOKUP(H638,[1]Film_Workers!$B$2:$BD$55,2,FALSE),D638=2,VLOOKUP(H638,[1]Film_Workers!$B$2:$BD$55,3,FALSE),D638=3,VLOOKUP(H638,[1]Film_Workers!$B$2:$BD$55,4,FALSE),D638=4,VLOOKUP(H638,[1]Film_Workers!$B$2:$BD$55,5,FALSE),D638=5,VLOOKUP(H638,[1]Film_Workers!$B$2:$BD$55,6,FALSE),D638=6,VLOOKUP(H638,[1]Film_Workers!$B$2:$BD$55,7,FALSE),D638=7,VLOOKUP(H638,[1]Film_Workers!$B$2:$BD$55,8,FALSE),D638=8,VLOOKUP(H638,[1]Film_Workers!$B$2:$BD$55,9,FALSE),D638=9,VLOOKUP(H638,[1]Film_Workers!$B$2:$BD$55,10,FALSE),D638=10,VLOOKUP(H638,[1]Film_Workers!$B$2:$BD$55,11,FALSE),D638=11,VLOOKUP(H638,[1]Film_Workers!$B$2:$BD$55,12,FALSE),D638=12,VLOOKUP(H638,[1]Film_Workers!$B$2:$BD$55,13,FALSE)),C638=2015,_xlfn.IFS(D638=1,VLOOKUP(H638,[1]Film_Workers!$B$2:$BD$55,14,FALSE),D638=2,VLOOKUP(H638,[1]Film_Workers!$B$2:$BD$55,15,FALSE),D638=3,VLOOKUP(H638,[1]Film_Workers!$B$2:$BD$55,16,FALSE),D638=4,VLOOKUP(H638,[1]Film_Workers!$B$2:$BD$55,17,FALSE),D638=5,VLOOKUP(H638,[1]Film_Workers!$B$2:$BD$55,18,FALSE),D638=6,VLOOKUP(H638,[1]Film_Workers!$B$2:$BD$55,19,FALSE),D638=7,VLOOKUP(H638,[1]Film_Workers!$B$2:$BD$55,20,FALSE),D638=8,VLOOKUP(H638,[1]Film_Workers!$B$2:$BD$55,21,FALSE),D638=9,VLOOKUP(H638,[1]Film_Workers!$B$2:$BD$55,22,FALSE),D638=10,VLOOKUP(H638,[1]Film_Workers!$B$2:$BD$55,23,FALSE),D638=11,VLOOKUP(H638,[1]Film_Workers!$B$2:$BD$55,24,FALSE),D638=12,VLOOKUP(H638,[1]Film_Workers!$B$2:$BD$55,25,FALSE)),C638=2016,_xlfn.IFS(D638=1,VLOOKUP(H638,[1]Film_Workers!$B$2:$BD$55,26,FALSE),D638=2,VLOOKUP(H638,[1]Film_Workers!$B$2:$BD$55,27,FALSE),D638=3,VLOOKUP(H638,[1]Film_Workers!$B$2:$BD$55,28,FALSE),D638=4,VLOOKUP(H638,[1]Film_Workers!$B$2:$BD$55,29,FALSE),D638=5,VLOOKUP(H638,[1]Film_Workers!$B$2:$BD$55,30,FALSE),D638=6,VLOOKUP(H638,[1]Film_Workers!$B$2:$BD$55,31,FALSE),D638=7,VLOOKUP(H638,[1]Film_Workers!$B$2:$BD$55,32,FALSE),D638=8,VLOOKUP(H638,[1]Film_Workers!$B$2:$BD$55,33,FALSE),D638=9,VLOOKUP(H638,[1]Film_Workers!$B$2:$BD$55,34,FALSE),D638=10,VLOOKUP(H638,[1]Film_Workers!$B$2:$BD$55,35,FALSE),D638=11,VLOOKUP(H638,[1]Film_Workers!$B$2:$BD$55,36,FALSE),D638=12,VLOOKUP(H638,[1]Film_Workers!$B$2:$BD$55,37,FALSE)),C638=2017,_xlfn.IFS(D638=1,VLOOKUP(H638,[1]Film_Workers!$B$2:$BD$55,38,FALSE),D638=2,VLOOKUP(H638,[1]Film_Workers!$B$2:$BD$55,39,FALSE),D638=3,VLOOKUP(H638,[1]Film_Workers!$B$2:$BD$55,40,FALSE),D638=4,VLOOKUP(H638,[1]Film_Workers!$B$2:$BD$55,41,FALSE),D638=5,VLOOKUP(H638,[1]Film_Workers!$B$2:$BD$55,42,FALSE),D638=6,VLOOKUP(H638,[1]Film_Workers!$B$2:$BD$55,43,FALSE),D638=7,VLOOKUP(H638,[1]Film_Workers!$B$2:$BD$55,43,FALSE),D638=8,VLOOKUP(H638,[1]Film_Workers!$B$2:$BD$55,44,FALSE),D638=9,VLOOKUP(H638,[1]Film_Workers!$B$2:$BD$55,45,FALSE),D638=10,VLOOKUP(H638,[1]Film_Workers!$B$2:$BD$55,46,FALSE),D638=11,VLOOKUP(H638,[1]Film_Workers!$B$2:$BD$55,47,FALSE),D638=12,VLOOKUP(H638,[1]Film_Workers!$B$2:$BD$55,48)),C638=2018,_xlfn.IFS(D638=1,VLOOKUP(H638,[1]Film_Workers!$B$2:$BD$55,49,FALSE),D638=2,VLOOKUP(H638,[1]Film_Workers!$B$2:$BD$55,50,FALSE),D638=3,VLOOKUP(H638,[1]Film_Workers!$B$2:$BD$55,51,FALSE),D638=4,VLOOKUP(H638,[1]Film_Workers!$B$2:$BD$55,52,FALSE),D638=5,VLOOKUP(H638,[1]Film_Workers!$B$2:$BD$55,53,FALSE),D638=6,VLOOKUP(H638,[1]Film_Workers!$B$2:$BD$55,54)))</f>
        <v>0</v>
      </c>
      <c r="W638">
        <f>_xlfn.IFS(C638=2014,_xlfn.IFS(D638=1,VLOOKUP(H638,[1]Priv_Workers!$B$2:$BD$55,2,FALSE),D638=2,VLOOKUP(H638,[1]Priv_Workers!$B$2:$BD$55,3,FALSE),D638=3,VLOOKUP(H638,[1]Priv_Workers!$B$2:$BD$55,4,FALSE),D638=4,VLOOKUP(H638,[1]Priv_Workers!$B$2:$BD$55,5,FALSE),D638=5,VLOOKUP(H638,[1]Priv_Workers!$B$2:$BD$55,6,FALSE),D638=6,VLOOKUP(H638,[1]Priv_Workers!$B$2:$BD$55,7,FALSE),D638=7,VLOOKUP(H638,[1]Priv_Workers!$B$2:$BD$55,8,FALSE),D638=8,VLOOKUP(H638,[1]Priv_Workers!$B$2:$BD$55,9,FALSE),D638=9,VLOOKUP(H638,[1]Priv_Workers!$B$2:$BD$55,10,FALSE),D638=10,VLOOKUP(H638,[1]Priv_Workers!$B$2:$BD$55,11,FALSE),D638=11,VLOOKUP(H638,[1]Priv_Workers!$B$2:$BD$55,12,FALSE),D638=12,VLOOKUP(H638,[1]Priv_Workers!$B$2:$BD$55,13,FALSE)),C638=2015,_xlfn.IFS(D638=1,VLOOKUP(H638,[1]Priv_Workers!$B$2:$BD$55,14,FALSE),D638=2,VLOOKUP(H638,[1]Priv_Workers!$B$2:$BD$55,15,FALSE),D638=3,VLOOKUP(H638,[1]Priv_Workers!$B$2:$BD$55,16,FALSE),D638=4,VLOOKUP(H638,[1]Priv_Workers!$B$2:$BD$55,17,FALSE),D638=5,VLOOKUP(H638,[1]Priv_Workers!$B$2:$BD$55,18,FALSE),D638=6,VLOOKUP(H638,[1]Priv_Workers!$B$2:$BD$55,19,FALSE),D638=7,VLOOKUP(H638,[1]Priv_Workers!$B$2:$BD$55,20,FALSE),D638=8,VLOOKUP(H638,[1]Priv_Workers!$B$2:$BD$55,21,FALSE),D638=9,VLOOKUP(H638,[1]Priv_Workers!$B$2:$BD$55,22,FALSE),D638=10,VLOOKUP(H638,[1]Priv_Workers!$B$2:$BD$55,23,FALSE),D638=11,VLOOKUP(H638,[1]Priv_Workers!$B$2:$BD$55,24,FALSE),D638=12,VLOOKUP(H638,[1]Priv_Workers!$B$2:$BD$55,25,FALSE)),C638=2016,_xlfn.IFS(D638=1,VLOOKUP(H638,[1]Priv_Workers!$B$2:$BD$55,26,FALSE),D638=2,VLOOKUP(H638,[1]Priv_Workers!$B$2:$BD$55,27,FALSE),D638=3,VLOOKUP(H638,[1]Priv_Workers!$B$2:$BD$55,28,FALSE),D638=4,VLOOKUP(H638,[1]Priv_Workers!$B$2:$BD$55,29,FALSE),D638=5,VLOOKUP(H638,[1]Priv_Workers!$B$2:$BD$55,30,FALSE),D638=6,VLOOKUP(H638,[1]Priv_Workers!$B$2:$BD$55,31,FALSE),D638=7,VLOOKUP(H638,[1]Priv_Workers!$B$2:$BD$55,32,FALSE),D638=8,VLOOKUP(H638,[1]Priv_Workers!$B$2:$BD$55,33,FALSE),D638=9,VLOOKUP(H638,[1]Priv_Workers!$B$2:$BD$55,34,FALSE),D638=10,VLOOKUP(H638,[1]Priv_Workers!$B$2:$BD$55,35,FALSE),D638=11,VLOOKUP(H638,[1]Priv_Workers!$B$2:$BD$55,36,FALSE),D638=12,VLOOKUP(H638,[1]Priv_Workers!$B$2:$BD$55,37,FALSE)),C638=2017,_xlfn.IFS(D638=1,VLOOKUP(H638,[1]Priv_Workers!$B$2:$BD$55,38,FALSE),D638=2,VLOOKUP(H638,[1]Priv_Workers!$B$2:$BD$55,39,FALSE),D638=3,VLOOKUP(H638,[1]Priv_Workers!$B$2:$BD$55,40,FALSE),D638=4,VLOOKUP(H638,[1]Priv_Workers!$B$2:$BD$55,41,FALSE),D638=5,VLOOKUP(H638,[1]Priv_Workers!$B$2:$BD$55,42,FALSE),D638=6,VLOOKUP(H638,[1]Priv_Workers!$B$2:$BD$55,43,FALSE),D638=7,VLOOKUP(H638,[1]Priv_Workers!$B$2:$BD$55,43,FALSE),D638=8,VLOOKUP(H638,[1]Priv_Workers!$B$2:$BD$55,44,FALSE),D638=9,VLOOKUP(H638,[1]Priv_Workers!$B$2:$BD$55,45,FALSE),D638=10,VLOOKUP(H638,[1]Priv_Workers!$B$2:$BD$55,46,FALSE),D638=11,VLOOKUP(H638,[1]Priv_Workers!$B$2:$BD$55,47,FALSE),D638=12,VLOOKUP(H638,[1]Priv_Workers!$B$2:$BD$55,48)),C638=2018,_xlfn.IFS(D638=1,VLOOKUP(H638,[1]Priv_Workers!$B$2:$BD$55,49,FALSE),D638=2,VLOOKUP(H638,[1]Priv_Workers!$B$2:$BD$55,50,FALSE),D638=3,VLOOKUP(H638,[1]Priv_Workers!$B$2:$BD$55,51,FALSE),D638=4,VLOOKUP(H638,[1]Priv_Workers!$B$2:$BD$55,52,FALSE),D638=5,VLOOKUP(H638,[1]Priv_Workers!$B$2:$BD$55,53,FALSE),D638=6,VLOOKUP(H638,[1]Priv_Workers!$B$2:$BD$55,54)))</f>
        <v>0</v>
      </c>
      <c r="X638" s="3" t="e">
        <f t="shared" si="75"/>
        <v>#DIV/0!</v>
      </c>
      <c r="Y638" s="2">
        <f>_xlfn.IFS(C638=2014, _xlfn.IFS(E638=1, VLOOKUP(H638, [1]Wage_Info!$B$2:$AH$55, 2, FALSE), E638=2, VLOOKUP(H638, [1]Wage_Info!$B$2:$AH$55, 3, FALSE), E638=3, VLOOKUP(H638, [1]Wage_Info!$B$2:$AH$55, 4, FALSE), E638=4, VLOOKUP(H638, [1]Wage_Info!$B$2:$AH$55, 5, FALSE)), C638=2015, _xlfn.IFS(E638=1, VLOOKUP(H638, [1]Wage_Info!$B$2:$AH$55, 6, FALSE), E638=2, VLOOKUP(H638, [1]Wage_Info!$B$2:$AH$55, 7, FALSE), E638=3, VLOOKUP(H638, [1]Wage_Info!$B$2:$AH$55, 8, FALSE), E638=4, VLOOKUP(H638, [1]Wage_Info!$B$2:$AH$55, 9, FALSE)), C638=2016, _xlfn.IFS(E638=1, VLOOKUP(H638, [1]Wage_Info!$B$2:$AH$55, 10, FALSE), E638=2, VLOOKUP(H638, [1]Wage_Info!$B$2:$AH$55, 11, FALSE), E638=3, VLOOKUP(H638, [1]Wage_Info!$B$2:$AH$55, 12, FALSE), E638=4, VLOOKUP(H638, [1]Wage_Info!$B$2:$AH$55, 13, FALSE)), C638=2017, _xlfn.IFS(E638=1, VLOOKUP(H638, [1]Wage_Info!$B$2:$AH$55, 14, FALSE), E638=2, VLOOKUP(H638, [1]Wage_Info!$B$2:$AH$55, 15, FALSE), E638=3, VLOOKUP(H638, [1]Wage_Info!$B$2:$AH$55, 16, FALSE), E638=4, VLOOKUP(H638, [1]Wage_Info!$B$2:$AH$55, 17, FALSE)), C638 = 2018, _xlfn.IFS(E638=1, VLOOKUP(H638, [1]Wage_Info!$B$2:$AH$55, 18, FALSE), E638=3, VLOOKUP(H638, [1]Wage_Info!$B$2:$AH$55, 19, FALSE)))</f>
        <v>0</v>
      </c>
      <c r="Z638" s="2">
        <f>_xlfn.IFS(C638=2014, _xlfn.IFS(E638=1, VLOOKUP(H638, [1]Wage_Info!$B$2:$AL$55, 20, FALSE), E638=2, VLOOKUP(H638, [1]Wage_Info!$B$2:$AL$55, 21, FALSE), E638=3, VLOOKUP(H638, [1]Wage_Info!$B$2:$AL$55, 22, FALSE), E638=4, VLOOKUP(H638, [1]Wage_Info!$B$2:$AL$55, 23, FALSE)), C638=2015, _xlfn.IFS(E638=1, VLOOKUP(H638, [1]Wage_Info!$B$2:$AL$55, 24, FALSE), E638=2, VLOOKUP(H638, [1]Wage_Info!$B$2:$AL$55, 25, FALSE), E638=3, VLOOKUP(H638, [1]Wage_Info!$B$2:$AL$55, 26, FALSE), E638=4, VLOOKUP(H638, [1]Wage_Info!$B$2:$AL$55, 27, FALSE)), C638=2016, _xlfn.IFS(E638=1, VLOOKUP(H638, [1]Wage_Info!$B$2:$AL$55, 28, FALSE), E638=2, VLOOKUP(H638, [1]Wage_Info!$B$2:$AL$55, 29, FALSE), E638=3, VLOOKUP(H638, [1]Wage_Info!$B$2:$AL$55, 30, FALSE), E638=4, VLOOKUP(H638, [1]Wage_Info!$B$2:$AL$55, 31, FALSE)), C638=2017, _xlfn.IFS(E638=1, VLOOKUP(H638, [1]Wage_Info!$B$2:$AL$55, 32, FALSE), E638=2, VLOOKUP(H638, [1]Wage_Info!$B$2:$AL$55, 33, FALSE), E638=3, VLOOKUP(H638, [1]Wage_Info!$B$2:$AL$55, 34, FALSE), E638=4, VLOOKUP(H638, [1]Wage_Info!$B$2:$AL$55, 35, FALSE)), C638 = 2018, _xlfn.IFS(E638=1, VLOOKUP(H638, [1]Wage_Info!$B$2:$AL$55, 36, FALSE), E638=2, VLOOKUP(H638, [1]Wage_Info!$B$2:$AL$55, 37, FALSE)))</f>
        <v>0</v>
      </c>
      <c r="AA638" s="4" t="e">
        <f t="shared" si="76"/>
        <v>#DIV/0!</v>
      </c>
      <c r="AB638">
        <f>[1]Key!C637</f>
        <v>1</v>
      </c>
      <c r="AC638">
        <f t="shared" si="77"/>
        <v>0</v>
      </c>
      <c r="AD638">
        <f t="shared" si="78"/>
        <v>0</v>
      </c>
      <c r="AE638">
        <f t="shared" si="79"/>
        <v>0</v>
      </c>
      <c r="AF638">
        <f>[1]Key!D638</f>
        <v>0</v>
      </c>
    </row>
    <row r="639" spans="1:32" x14ac:dyDescent="0.3">
      <c r="A639">
        <v>638</v>
      </c>
      <c r="B639">
        <v>138</v>
      </c>
      <c r="C639">
        <v>2014</v>
      </c>
      <c r="D639">
        <v>7</v>
      </c>
      <c r="E639">
        <f t="shared" si="72"/>
        <v>3</v>
      </c>
      <c r="F639">
        <v>2015</v>
      </c>
      <c r="G639" t="s">
        <v>94</v>
      </c>
      <c r="H639" s="1">
        <f>VALUE(IF(G639="foreign",53,SUBSTITUTE(G639,G639,VLOOKUP(G639,[1]Key!$G$2:$H$55,2,))))</f>
        <v>40</v>
      </c>
      <c r="I639" t="s">
        <v>97</v>
      </c>
      <c r="J639">
        <f>VALUE(_xlfn.IFS(I639="foreign",53,I639="fictional",54, I639="unspecified", 55, NOT(OR(I639="foreign",I639="fictional")),SUBSTITUTE(I639,I639,VLOOKUP(I639,[1]Key!$G$2:$H$55,2,))))</f>
        <v>54</v>
      </c>
      <c r="K639">
        <f t="shared" si="73"/>
        <v>0</v>
      </c>
      <c r="L639">
        <f>VLOOKUP(H639, [1]Key!$H$2:$K$54, 2)</f>
        <v>3</v>
      </c>
      <c r="M639">
        <f>VLOOKUP(J639, [1]Key!$H$2:$K$54, 2)</f>
        <v>0</v>
      </c>
      <c r="N639">
        <f>VLOOKUP("*"&amp;G639&amp;"*",[1]Key!$N$2:$O$6,2,FALSE)</f>
        <v>2</v>
      </c>
      <c r="O639">
        <f>VLOOKUP("*"&amp;G639&amp;"*",[1]Key!$R$2:$S$11,2,FALSE)</f>
        <v>5</v>
      </c>
      <c r="P639">
        <v>925</v>
      </c>
      <c r="Q639" s="2">
        <v>11000000</v>
      </c>
      <c r="R639" t="s">
        <v>61</v>
      </c>
      <c r="S639">
        <f>VLOOKUP(R639, [1]Key!$U$2:$V$37, 2, FALSE)</f>
        <v>6</v>
      </c>
      <c r="T639">
        <f t="shared" si="74"/>
        <v>0</v>
      </c>
      <c r="U639">
        <f>_xlfn.IFS(C639=2018, VLOOKUP(H639, '[1]State Pop'!$B$2:$G$55,6),C639=2017, VLOOKUP(H639, '[1]State Pop'!$B$2:$F$55,5),C639=2016, VLOOKUP(H639, '[1]State Pop'!$B$2:$F$55,4), C639=2015, VLOOKUP(H639, '[1]State Pop'!$B$2:$F$55,3), C639=2014, VLOOKUP(H639, '[1]State Pop'!$B$2:$F$55,2))</f>
        <v>1054782</v>
      </c>
      <c r="V639">
        <f>_xlfn.IFS(C639=2014,_xlfn.IFS(D639=1,VLOOKUP(H639,[1]Film_Workers!$B$2:$BD$55,2,FALSE),D639=2,VLOOKUP(H639,[1]Film_Workers!$B$2:$BD$55,3,FALSE),D639=3,VLOOKUP(H639,[1]Film_Workers!$B$2:$BD$55,4,FALSE),D639=4,VLOOKUP(H639,[1]Film_Workers!$B$2:$BD$55,5,FALSE),D639=5,VLOOKUP(H639,[1]Film_Workers!$B$2:$BD$55,6,FALSE),D639=6,VLOOKUP(H639,[1]Film_Workers!$B$2:$BD$55,7,FALSE),D639=7,VLOOKUP(H639,[1]Film_Workers!$B$2:$BD$55,8,FALSE),D639=8,VLOOKUP(H639,[1]Film_Workers!$B$2:$BD$55,9,FALSE),D639=9,VLOOKUP(H639,[1]Film_Workers!$B$2:$BD$55,10,FALSE),D639=10,VLOOKUP(H639,[1]Film_Workers!$B$2:$BD$55,11,FALSE),D639=11,VLOOKUP(H639,[1]Film_Workers!$B$2:$BD$55,12,FALSE),D639=12,VLOOKUP(H639,[1]Film_Workers!$B$2:$BD$55,13,FALSE)),C639=2015,_xlfn.IFS(D639=1,VLOOKUP(H639,[1]Film_Workers!$B$2:$BD$55,14,FALSE),D639=2,VLOOKUP(H639,[1]Film_Workers!$B$2:$BD$55,15,FALSE),D639=3,VLOOKUP(H639,[1]Film_Workers!$B$2:$BD$55,16,FALSE),D639=4,VLOOKUP(H639,[1]Film_Workers!$B$2:$BD$55,17,FALSE),D639=5,VLOOKUP(H639,[1]Film_Workers!$B$2:$BD$55,18,FALSE),D639=6,VLOOKUP(H639,[1]Film_Workers!$B$2:$BD$55,19,FALSE),D639=7,VLOOKUP(H639,[1]Film_Workers!$B$2:$BD$55,20,FALSE),D639=8,VLOOKUP(H639,[1]Film_Workers!$B$2:$BD$55,21,FALSE),D639=9,VLOOKUP(H639,[1]Film_Workers!$B$2:$BD$55,22,FALSE),D639=10,VLOOKUP(H639,[1]Film_Workers!$B$2:$BD$55,23,FALSE),D639=11,VLOOKUP(H639,[1]Film_Workers!$B$2:$BD$55,24,FALSE),D639=12,VLOOKUP(H639,[1]Film_Workers!$B$2:$BD$55,25,FALSE)),C639=2016,_xlfn.IFS(D639=1,VLOOKUP(H639,[1]Film_Workers!$B$2:$BD$55,26,FALSE),D639=2,VLOOKUP(H639,[1]Film_Workers!$B$2:$BD$55,27,FALSE),D639=3,VLOOKUP(H639,[1]Film_Workers!$B$2:$BD$55,28,FALSE),D639=4,VLOOKUP(H639,[1]Film_Workers!$B$2:$BD$55,29,FALSE),D639=5,VLOOKUP(H639,[1]Film_Workers!$B$2:$BD$55,30,FALSE),D639=6,VLOOKUP(H639,[1]Film_Workers!$B$2:$BD$55,31,FALSE),D639=7,VLOOKUP(H639,[1]Film_Workers!$B$2:$BD$55,32,FALSE),D639=8,VLOOKUP(H639,[1]Film_Workers!$B$2:$BD$55,33,FALSE),D639=9,VLOOKUP(H639,[1]Film_Workers!$B$2:$BD$55,34,FALSE),D639=10,VLOOKUP(H639,[1]Film_Workers!$B$2:$BD$55,35,FALSE),D639=11,VLOOKUP(H639,[1]Film_Workers!$B$2:$BD$55,36,FALSE),D639=12,VLOOKUP(H639,[1]Film_Workers!$B$2:$BD$55,37,FALSE)),C639=2017,_xlfn.IFS(D639=1,VLOOKUP(H639,[1]Film_Workers!$B$2:$BD$55,38,FALSE),D639=2,VLOOKUP(H639,[1]Film_Workers!$B$2:$BD$55,39,FALSE),D639=3,VLOOKUP(H639,[1]Film_Workers!$B$2:$BD$55,40,FALSE),D639=4,VLOOKUP(H639,[1]Film_Workers!$B$2:$BD$55,41,FALSE),D639=5,VLOOKUP(H639,[1]Film_Workers!$B$2:$BD$55,42,FALSE),D639=6,VLOOKUP(H639,[1]Film_Workers!$B$2:$BD$55,43,FALSE),D639=7,VLOOKUP(H639,[1]Film_Workers!$B$2:$BD$55,43,FALSE),D639=8,VLOOKUP(H639,[1]Film_Workers!$B$2:$BD$55,44,FALSE),D639=9,VLOOKUP(H639,[1]Film_Workers!$B$2:$BD$55,45,FALSE),D639=10,VLOOKUP(H639,[1]Film_Workers!$B$2:$BD$55,46,FALSE),D639=11,VLOOKUP(H639,[1]Film_Workers!$B$2:$BD$55,47,FALSE),D639=12,VLOOKUP(H639,[1]Film_Workers!$B$2:$BD$55,48)),C639=2018,_xlfn.IFS(D639=1,VLOOKUP(H639,[1]Film_Workers!$B$2:$BD$55,49,FALSE),D639=2,VLOOKUP(H639,[1]Film_Workers!$B$2:$BD$55,50,FALSE),D639=3,VLOOKUP(H639,[1]Film_Workers!$B$2:$BD$55,51,FALSE),D639=4,VLOOKUP(H639,[1]Film_Workers!$B$2:$BD$55,52,FALSE),D639=5,VLOOKUP(H639,[1]Film_Workers!$B$2:$BD$55,53,FALSE),D639=6,VLOOKUP(H639,[1]Film_Workers!$B$2:$BD$55,54)))</f>
        <v>252</v>
      </c>
      <c r="W639">
        <f>_xlfn.IFS(C639=2014,_xlfn.IFS(D639=1,VLOOKUP(H639,[1]Priv_Workers!$B$2:$BD$55,2,FALSE),D639=2,VLOOKUP(H639,[1]Priv_Workers!$B$2:$BD$55,3,FALSE),D639=3,VLOOKUP(H639,[1]Priv_Workers!$B$2:$BD$55,4,FALSE),D639=4,VLOOKUP(H639,[1]Priv_Workers!$B$2:$BD$55,5,FALSE),D639=5,VLOOKUP(H639,[1]Priv_Workers!$B$2:$BD$55,6,FALSE),D639=6,VLOOKUP(H639,[1]Priv_Workers!$B$2:$BD$55,7,FALSE),D639=7,VLOOKUP(H639,[1]Priv_Workers!$B$2:$BD$55,8,FALSE),D639=8,VLOOKUP(H639,[1]Priv_Workers!$B$2:$BD$55,9,FALSE),D639=9,VLOOKUP(H639,[1]Priv_Workers!$B$2:$BD$55,10,FALSE),D639=10,VLOOKUP(H639,[1]Priv_Workers!$B$2:$BD$55,11,FALSE),D639=11,VLOOKUP(H639,[1]Priv_Workers!$B$2:$BD$55,12,FALSE),D639=12,VLOOKUP(H639,[1]Priv_Workers!$B$2:$BD$55,13,FALSE)),C639=2015,_xlfn.IFS(D639=1,VLOOKUP(H639,[1]Priv_Workers!$B$2:$BD$55,14,FALSE),D639=2,VLOOKUP(H639,[1]Priv_Workers!$B$2:$BD$55,15,FALSE),D639=3,VLOOKUP(H639,[1]Priv_Workers!$B$2:$BD$55,16,FALSE),D639=4,VLOOKUP(H639,[1]Priv_Workers!$B$2:$BD$55,17,FALSE),D639=5,VLOOKUP(H639,[1]Priv_Workers!$B$2:$BD$55,18,FALSE),D639=6,VLOOKUP(H639,[1]Priv_Workers!$B$2:$BD$55,19,FALSE),D639=7,VLOOKUP(H639,[1]Priv_Workers!$B$2:$BD$55,20,FALSE),D639=8,VLOOKUP(H639,[1]Priv_Workers!$B$2:$BD$55,21,FALSE),D639=9,VLOOKUP(H639,[1]Priv_Workers!$B$2:$BD$55,22,FALSE),D639=10,VLOOKUP(H639,[1]Priv_Workers!$B$2:$BD$55,23,FALSE),D639=11,VLOOKUP(H639,[1]Priv_Workers!$B$2:$BD$55,24,FALSE),D639=12,VLOOKUP(H639,[1]Priv_Workers!$B$2:$BD$55,25,FALSE)),C639=2016,_xlfn.IFS(D639=1,VLOOKUP(H639,[1]Priv_Workers!$B$2:$BD$55,26,FALSE),D639=2,VLOOKUP(H639,[1]Priv_Workers!$B$2:$BD$55,27,FALSE),D639=3,VLOOKUP(H639,[1]Priv_Workers!$B$2:$BD$55,28,FALSE),D639=4,VLOOKUP(H639,[1]Priv_Workers!$B$2:$BD$55,29,FALSE),D639=5,VLOOKUP(H639,[1]Priv_Workers!$B$2:$BD$55,30,FALSE),D639=6,VLOOKUP(H639,[1]Priv_Workers!$B$2:$BD$55,31,FALSE),D639=7,VLOOKUP(H639,[1]Priv_Workers!$B$2:$BD$55,32,FALSE),D639=8,VLOOKUP(H639,[1]Priv_Workers!$B$2:$BD$55,33,FALSE),D639=9,VLOOKUP(H639,[1]Priv_Workers!$B$2:$BD$55,34,FALSE),D639=10,VLOOKUP(H639,[1]Priv_Workers!$B$2:$BD$55,35,FALSE),D639=11,VLOOKUP(H639,[1]Priv_Workers!$B$2:$BD$55,36,FALSE),D639=12,VLOOKUP(H639,[1]Priv_Workers!$B$2:$BD$55,37,FALSE)),C639=2017,_xlfn.IFS(D639=1,VLOOKUP(H639,[1]Priv_Workers!$B$2:$BD$55,38,FALSE),D639=2,VLOOKUP(H639,[1]Priv_Workers!$B$2:$BD$55,39,FALSE),D639=3,VLOOKUP(H639,[1]Priv_Workers!$B$2:$BD$55,40,FALSE),D639=4,VLOOKUP(H639,[1]Priv_Workers!$B$2:$BD$55,41,FALSE),D639=5,VLOOKUP(H639,[1]Priv_Workers!$B$2:$BD$55,42,FALSE),D639=6,VLOOKUP(H639,[1]Priv_Workers!$B$2:$BD$55,43,FALSE),D639=7,VLOOKUP(H639,[1]Priv_Workers!$B$2:$BD$55,43,FALSE),D639=8,VLOOKUP(H639,[1]Priv_Workers!$B$2:$BD$55,44,FALSE),D639=9,VLOOKUP(H639,[1]Priv_Workers!$B$2:$BD$55,45,FALSE),D639=10,VLOOKUP(H639,[1]Priv_Workers!$B$2:$BD$55,46,FALSE),D639=11,VLOOKUP(H639,[1]Priv_Workers!$B$2:$BD$55,47,FALSE),D639=12,VLOOKUP(H639,[1]Priv_Workers!$B$2:$BD$55,48)),C639=2018,_xlfn.IFS(D639=1,VLOOKUP(H639,[1]Priv_Workers!$B$2:$BD$55,49,FALSE),D639=2,VLOOKUP(H639,[1]Priv_Workers!$B$2:$BD$55,50,FALSE),D639=3,VLOOKUP(H639,[1]Priv_Workers!$B$2:$BD$55,51,FALSE),D639=4,VLOOKUP(H639,[1]Priv_Workers!$B$2:$BD$55,52,FALSE),D639=5,VLOOKUP(H639,[1]Priv_Workers!$B$2:$BD$55,53,FALSE),D639=6,VLOOKUP(H639,[1]Priv_Workers!$B$2:$BD$55,54)))</f>
        <v>411409</v>
      </c>
      <c r="X639" s="3">
        <f t="shared" si="75"/>
        <v>6.1252913767078504E-4</v>
      </c>
      <c r="Y639" s="2">
        <f>_xlfn.IFS(C639=2014, _xlfn.IFS(E639=1, VLOOKUP(H639, [1]Wage_Info!$B$2:$AH$55, 2, FALSE), E639=2, VLOOKUP(H639, [1]Wage_Info!$B$2:$AH$55, 3, FALSE), E639=3, VLOOKUP(H639, [1]Wage_Info!$B$2:$AH$55, 4, FALSE), E639=4, VLOOKUP(H639, [1]Wage_Info!$B$2:$AH$55, 5, FALSE)), C639=2015, _xlfn.IFS(E639=1, VLOOKUP(H639, [1]Wage_Info!$B$2:$AH$55, 6, FALSE), E639=2, VLOOKUP(H639, [1]Wage_Info!$B$2:$AH$55, 7, FALSE), E639=3, VLOOKUP(H639, [1]Wage_Info!$B$2:$AH$55, 8, FALSE), E639=4, VLOOKUP(H639, [1]Wage_Info!$B$2:$AH$55, 9, FALSE)), C639=2016, _xlfn.IFS(E639=1, VLOOKUP(H639, [1]Wage_Info!$B$2:$AH$55, 10, FALSE), E639=2, VLOOKUP(H639, [1]Wage_Info!$B$2:$AH$55, 11, FALSE), E639=3, VLOOKUP(H639, [1]Wage_Info!$B$2:$AH$55, 12, FALSE), E639=4, VLOOKUP(H639, [1]Wage_Info!$B$2:$AH$55, 13, FALSE)), C639=2017, _xlfn.IFS(E639=1, VLOOKUP(H639, [1]Wage_Info!$B$2:$AH$55, 14, FALSE), E639=2, VLOOKUP(H639, [1]Wage_Info!$B$2:$AH$55, 15, FALSE), E639=3, VLOOKUP(H639, [1]Wage_Info!$B$2:$AH$55, 16, FALSE), E639=4, VLOOKUP(H639, [1]Wage_Info!$B$2:$AH$55, 17, FALSE)), C639 = 2018, _xlfn.IFS(E639=1, VLOOKUP(H639, [1]Wage_Info!$B$2:$AH$55, 18, FALSE), E639=3, VLOOKUP(H639, [1]Wage_Info!$B$2:$AH$55, 19, FALSE)))</f>
        <v>6238041</v>
      </c>
      <c r="Z639" s="2">
        <f>_xlfn.IFS(C639=2014, _xlfn.IFS(E639=1, VLOOKUP(H639, [1]Wage_Info!$B$2:$AL$55, 20, FALSE), E639=2, VLOOKUP(H639, [1]Wage_Info!$B$2:$AL$55, 21, FALSE), E639=3, VLOOKUP(H639, [1]Wage_Info!$B$2:$AL$55, 22, FALSE), E639=4, VLOOKUP(H639, [1]Wage_Info!$B$2:$AL$55, 23, FALSE)), C639=2015, _xlfn.IFS(E639=1, VLOOKUP(H639, [1]Wage_Info!$B$2:$AL$55, 24, FALSE), E639=2, VLOOKUP(H639, [1]Wage_Info!$B$2:$AL$55, 25, FALSE), E639=3, VLOOKUP(H639, [1]Wage_Info!$B$2:$AL$55, 26, FALSE), E639=4, VLOOKUP(H639, [1]Wage_Info!$B$2:$AL$55, 27, FALSE)), C639=2016, _xlfn.IFS(E639=1, VLOOKUP(H639, [1]Wage_Info!$B$2:$AL$55, 28, FALSE), E639=2, VLOOKUP(H639, [1]Wage_Info!$B$2:$AL$55, 29, FALSE), E639=3, VLOOKUP(H639, [1]Wage_Info!$B$2:$AL$55, 30, FALSE), E639=4, VLOOKUP(H639, [1]Wage_Info!$B$2:$AL$55, 31, FALSE)), C639=2017, _xlfn.IFS(E639=1, VLOOKUP(H639, [1]Wage_Info!$B$2:$AL$55, 32, FALSE), E639=2, VLOOKUP(H639, [1]Wage_Info!$B$2:$AL$55, 33, FALSE), E639=3, VLOOKUP(H639, [1]Wage_Info!$B$2:$AL$55, 34, FALSE), E639=4, VLOOKUP(H639, [1]Wage_Info!$B$2:$AL$55, 35, FALSE)), C639 = 2018, _xlfn.IFS(E639=1, VLOOKUP(H639, [1]Wage_Info!$B$2:$AL$55, 36, FALSE), E639=2, VLOOKUP(H639, [1]Wage_Info!$B$2:$AL$55, 37, FALSE)))</f>
        <v>4569619505</v>
      </c>
      <c r="AA639" s="4">
        <f t="shared" si="76"/>
        <v>1.3651116888779124E-3</v>
      </c>
      <c r="AB639">
        <f>[1]Key!C638</f>
        <v>1</v>
      </c>
      <c r="AC639">
        <f t="shared" si="77"/>
        <v>0</v>
      </c>
      <c r="AD639">
        <f t="shared" si="78"/>
        <v>0</v>
      </c>
      <c r="AE639">
        <f t="shared" si="79"/>
        <v>0</v>
      </c>
      <c r="AF639">
        <f>[1]Key!D639</f>
        <v>0</v>
      </c>
    </row>
    <row r="640" spans="1:32" x14ac:dyDescent="0.3">
      <c r="A640">
        <v>639</v>
      </c>
      <c r="B640">
        <v>139</v>
      </c>
      <c r="C640">
        <v>2013</v>
      </c>
      <c r="D640">
        <v>9</v>
      </c>
      <c r="E640">
        <f t="shared" si="72"/>
        <v>3</v>
      </c>
      <c r="F640">
        <v>2015</v>
      </c>
      <c r="G640" t="s">
        <v>62</v>
      </c>
      <c r="H640" s="1">
        <f>VALUE(IF(G640="foreign",53,SUBSTITUTE(G640,G640,VLOOKUP(G640,[1]Key!$G$2:$H$55,2,))))</f>
        <v>53</v>
      </c>
      <c r="I640" t="s">
        <v>32</v>
      </c>
      <c r="J640">
        <f>VALUE(_xlfn.IFS(I640="foreign",53,I640="fictional",54, I640="unspecified", 55, NOT(OR(I640="foreign",I640="fictional")),SUBSTITUTE(I640,I640,VLOOKUP(I640,[1]Key!$G$2:$H$55,2,))))</f>
        <v>53</v>
      </c>
      <c r="K640">
        <f t="shared" si="73"/>
        <v>1</v>
      </c>
      <c r="L640">
        <f>VLOOKUP(H640, [1]Key!$H$2:$K$54, 2)</f>
        <v>0</v>
      </c>
      <c r="M640">
        <f>VLOOKUP(J640, [1]Key!$H$2:$K$54, 2)</f>
        <v>0</v>
      </c>
      <c r="N640">
        <f>VLOOKUP("*"&amp;G640&amp;"*",[1]Key!$N$2:$O$6,2,FALSE)</f>
        <v>0</v>
      </c>
      <c r="O640">
        <f>VLOOKUP("*"&amp;G640&amp;"*",[1]Key!$R$2:$S$11,2,FALSE)</f>
        <v>0</v>
      </c>
      <c r="P640">
        <v>902</v>
      </c>
      <c r="Q640" s="2">
        <v>12000000</v>
      </c>
      <c r="R640" t="s">
        <v>66</v>
      </c>
      <c r="S640">
        <f>VLOOKUP(R640, [1]Key!$U$2:$V$37, 2, FALSE)</f>
        <v>4</v>
      </c>
      <c r="T640">
        <f t="shared" si="74"/>
        <v>0</v>
      </c>
      <c r="U640" t="e">
        <f>_xlfn.IFS(C640=2018, VLOOKUP(H640, '[1]State Pop'!$B$2:$G$55,6),C640=2017, VLOOKUP(H640, '[1]State Pop'!$B$2:$F$55,5),C640=2016, VLOOKUP(H640, '[1]State Pop'!$B$2:$F$55,4), C640=2015, VLOOKUP(H640, '[1]State Pop'!$B$2:$F$55,3), C640=2014, VLOOKUP(H640, '[1]State Pop'!$B$2:$F$55,2))</f>
        <v>#N/A</v>
      </c>
      <c r="V640" t="e">
        <f>_xlfn.IFS(C640=2014,_xlfn.IFS(D640=1,VLOOKUP(H640,[1]Film_Workers!$B$2:$BD$55,2,FALSE),D640=2,VLOOKUP(H640,[1]Film_Workers!$B$2:$BD$55,3,FALSE),D640=3,VLOOKUP(H640,[1]Film_Workers!$B$2:$BD$55,4,FALSE),D640=4,VLOOKUP(H640,[1]Film_Workers!$B$2:$BD$55,5,FALSE),D640=5,VLOOKUP(H640,[1]Film_Workers!$B$2:$BD$55,6,FALSE),D640=6,VLOOKUP(H640,[1]Film_Workers!$B$2:$BD$55,7,FALSE),D640=7,VLOOKUP(H640,[1]Film_Workers!$B$2:$BD$55,8,FALSE),D640=8,VLOOKUP(H640,[1]Film_Workers!$B$2:$BD$55,9,FALSE),D640=9,VLOOKUP(H640,[1]Film_Workers!$B$2:$BD$55,10,FALSE),D640=10,VLOOKUP(H640,[1]Film_Workers!$B$2:$BD$55,11,FALSE),D640=11,VLOOKUP(H640,[1]Film_Workers!$B$2:$BD$55,12,FALSE),D640=12,VLOOKUP(H640,[1]Film_Workers!$B$2:$BD$55,13,FALSE)),C640=2015,_xlfn.IFS(D640=1,VLOOKUP(H640,[1]Film_Workers!$B$2:$BD$55,14,FALSE),D640=2,VLOOKUP(H640,[1]Film_Workers!$B$2:$BD$55,15,FALSE),D640=3,VLOOKUP(H640,[1]Film_Workers!$B$2:$BD$55,16,FALSE),D640=4,VLOOKUP(H640,[1]Film_Workers!$B$2:$BD$55,17,FALSE),D640=5,VLOOKUP(H640,[1]Film_Workers!$B$2:$BD$55,18,FALSE),D640=6,VLOOKUP(H640,[1]Film_Workers!$B$2:$BD$55,19,FALSE),D640=7,VLOOKUP(H640,[1]Film_Workers!$B$2:$BD$55,20,FALSE),D640=8,VLOOKUP(H640,[1]Film_Workers!$B$2:$BD$55,21,FALSE),D640=9,VLOOKUP(H640,[1]Film_Workers!$B$2:$BD$55,22,FALSE),D640=10,VLOOKUP(H640,[1]Film_Workers!$B$2:$BD$55,23,FALSE),D640=11,VLOOKUP(H640,[1]Film_Workers!$B$2:$BD$55,24,FALSE),D640=12,VLOOKUP(H640,[1]Film_Workers!$B$2:$BD$55,25,FALSE)),C640=2016,_xlfn.IFS(D640=1,VLOOKUP(H640,[1]Film_Workers!$B$2:$BD$55,26,FALSE),D640=2,VLOOKUP(H640,[1]Film_Workers!$B$2:$BD$55,27,FALSE),D640=3,VLOOKUP(H640,[1]Film_Workers!$B$2:$BD$55,28,FALSE),D640=4,VLOOKUP(H640,[1]Film_Workers!$B$2:$BD$55,29,FALSE),D640=5,VLOOKUP(H640,[1]Film_Workers!$B$2:$BD$55,30,FALSE),D640=6,VLOOKUP(H640,[1]Film_Workers!$B$2:$BD$55,31,FALSE),D640=7,VLOOKUP(H640,[1]Film_Workers!$B$2:$BD$55,32,FALSE),D640=8,VLOOKUP(H640,[1]Film_Workers!$B$2:$BD$55,33,FALSE),D640=9,VLOOKUP(H640,[1]Film_Workers!$B$2:$BD$55,34,FALSE),D640=10,VLOOKUP(H640,[1]Film_Workers!$B$2:$BD$55,35,FALSE),D640=11,VLOOKUP(H640,[1]Film_Workers!$B$2:$BD$55,36,FALSE),D640=12,VLOOKUP(H640,[1]Film_Workers!$B$2:$BD$55,37,FALSE)),C640=2017,_xlfn.IFS(D640=1,VLOOKUP(H640,[1]Film_Workers!$B$2:$BD$55,38,FALSE),D640=2,VLOOKUP(H640,[1]Film_Workers!$B$2:$BD$55,39,FALSE),D640=3,VLOOKUP(H640,[1]Film_Workers!$B$2:$BD$55,40,FALSE),D640=4,VLOOKUP(H640,[1]Film_Workers!$B$2:$BD$55,41,FALSE),D640=5,VLOOKUP(H640,[1]Film_Workers!$B$2:$BD$55,42,FALSE),D640=6,VLOOKUP(H640,[1]Film_Workers!$B$2:$BD$55,43,FALSE),D640=7,VLOOKUP(H640,[1]Film_Workers!$B$2:$BD$55,43,FALSE),D640=8,VLOOKUP(H640,[1]Film_Workers!$B$2:$BD$55,44,FALSE),D640=9,VLOOKUP(H640,[1]Film_Workers!$B$2:$BD$55,45,FALSE),D640=10,VLOOKUP(H640,[1]Film_Workers!$B$2:$BD$55,46,FALSE),D640=11,VLOOKUP(H640,[1]Film_Workers!$B$2:$BD$55,47,FALSE),D640=12,VLOOKUP(H640,[1]Film_Workers!$B$2:$BD$55,48)),C640=2018,_xlfn.IFS(D640=1,VLOOKUP(H640,[1]Film_Workers!$B$2:$BD$55,49,FALSE),D640=2,VLOOKUP(H640,[1]Film_Workers!$B$2:$BD$55,50,FALSE),D640=3,VLOOKUP(H640,[1]Film_Workers!$B$2:$BD$55,51,FALSE),D640=4,VLOOKUP(H640,[1]Film_Workers!$B$2:$BD$55,52,FALSE),D640=5,VLOOKUP(H640,[1]Film_Workers!$B$2:$BD$55,53,FALSE),D640=6,VLOOKUP(H640,[1]Film_Workers!$B$2:$BD$55,54)))</f>
        <v>#N/A</v>
      </c>
      <c r="W640" t="e">
        <f>_xlfn.IFS(C640=2014,_xlfn.IFS(D640=1,VLOOKUP(H640,[1]Priv_Workers!$B$2:$BD$55,2,FALSE),D640=2,VLOOKUP(H640,[1]Priv_Workers!$B$2:$BD$55,3,FALSE),D640=3,VLOOKUP(H640,[1]Priv_Workers!$B$2:$BD$55,4,FALSE),D640=4,VLOOKUP(H640,[1]Priv_Workers!$B$2:$BD$55,5,FALSE),D640=5,VLOOKUP(H640,[1]Priv_Workers!$B$2:$BD$55,6,FALSE),D640=6,VLOOKUP(H640,[1]Priv_Workers!$B$2:$BD$55,7,FALSE),D640=7,VLOOKUP(H640,[1]Priv_Workers!$B$2:$BD$55,8,FALSE),D640=8,VLOOKUP(H640,[1]Priv_Workers!$B$2:$BD$55,9,FALSE),D640=9,VLOOKUP(H640,[1]Priv_Workers!$B$2:$BD$55,10,FALSE),D640=10,VLOOKUP(H640,[1]Priv_Workers!$B$2:$BD$55,11,FALSE),D640=11,VLOOKUP(H640,[1]Priv_Workers!$B$2:$BD$55,12,FALSE),D640=12,VLOOKUP(H640,[1]Priv_Workers!$B$2:$BD$55,13,FALSE)),C640=2015,_xlfn.IFS(D640=1,VLOOKUP(H640,[1]Priv_Workers!$B$2:$BD$55,14,FALSE),D640=2,VLOOKUP(H640,[1]Priv_Workers!$B$2:$BD$55,15,FALSE),D640=3,VLOOKUP(H640,[1]Priv_Workers!$B$2:$BD$55,16,FALSE),D640=4,VLOOKUP(H640,[1]Priv_Workers!$B$2:$BD$55,17,FALSE),D640=5,VLOOKUP(H640,[1]Priv_Workers!$B$2:$BD$55,18,FALSE),D640=6,VLOOKUP(H640,[1]Priv_Workers!$B$2:$BD$55,19,FALSE),D640=7,VLOOKUP(H640,[1]Priv_Workers!$B$2:$BD$55,20,FALSE),D640=8,VLOOKUP(H640,[1]Priv_Workers!$B$2:$BD$55,21,FALSE),D640=9,VLOOKUP(H640,[1]Priv_Workers!$B$2:$BD$55,22,FALSE),D640=10,VLOOKUP(H640,[1]Priv_Workers!$B$2:$BD$55,23,FALSE),D640=11,VLOOKUP(H640,[1]Priv_Workers!$B$2:$BD$55,24,FALSE),D640=12,VLOOKUP(H640,[1]Priv_Workers!$B$2:$BD$55,25,FALSE)),C640=2016,_xlfn.IFS(D640=1,VLOOKUP(H640,[1]Priv_Workers!$B$2:$BD$55,26,FALSE),D640=2,VLOOKUP(H640,[1]Priv_Workers!$B$2:$BD$55,27,FALSE),D640=3,VLOOKUP(H640,[1]Priv_Workers!$B$2:$BD$55,28,FALSE),D640=4,VLOOKUP(H640,[1]Priv_Workers!$B$2:$BD$55,29,FALSE),D640=5,VLOOKUP(H640,[1]Priv_Workers!$B$2:$BD$55,30,FALSE),D640=6,VLOOKUP(H640,[1]Priv_Workers!$B$2:$BD$55,31,FALSE),D640=7,VLOOKUP(H640,[1]Priv_Workers!$B$2:$BD$55,32,FALSE),D640=8,VLOOKUP(H640,[1]Priv_Workers!$B$2:$BD$55,33,FALSE),D640=9,VLOOKUP(H640,[1]Priv_Workers!$B$2:$BD$55,34,FALSE),D640=10,VLOOKUP(H640,[1]Priv_Workers!$B$2:$BD$55,35,FALSE),D640=11,VLOOKUP(H640,[1]Priv_Workers!$B$2:$BD$55,36,FALSE),D640=12,VLOOKUP(H640,[1]Priv_Workers!$B$2:$BD$55,37,FALSE)),C640=2017,_xlfn.IFS(D640=1,VLOOKUP(H640,[1]Priv_Workers!$B$2:$BD$55,38,FALSE),D640=2,VLOOKUP(H640,[1]Priv_Workers!$B$2:$BD$55,39,FALSE),D640=3,VLOOKUP(H640,[1]Priv_Workers!$B$2:$BD$55,40,FALSE),D640=4,VLOOKUP(H640,[1]Priv_Workers!$B$2:$BD$55,41,FALSE),D640=5,VLOOKUP(H640,[1]Priv_Workers!$B$2:$BD$55,42,FALSE),D640=6,VLOOKUP(H640,[1]Priv_Workers!$B$2:$BD$55,43,FALSE),D640=7,VLOOKUP(H640,[1]Priv_Workers!$B$2:$BD$55,43,FALSE),D640=8,VLOOKUP(H640,[1]Priv_Workers!$B$2:$BD$55,44,FALSE),D640=9,VLOOKUP(H640,[1]Priv_Workers!$B$2:$BD$55,45,FALSE),D640=10,VLOOKUP(H640,[1]Priv_Workers!$B$2:$BD$55,46,FALSE),D640=11,VLOOKUP(H640,[1]Priv_Workers!$B$2:$BD$55,47,FALSE),D640=12,VLOOKUP(H640,[1]Priv_Workers!$B$2:$BD$55,48)),C640=2018,_xlfn.IFS(D640=1,VLOOKUP(H640,[1]Priv_Workers!$B$2:$BD$55,49,FALSE),D640=2,VLOOKUP(H640,[1]Priv_Workers!$B$2:$BD$55,50,FALSE),D640=3,VLOOKUP(H640,[1]Priv_Workers!$B$2:$BD$55,51,FALSE),D640=4,VLOOKUP(H640,[1]Priv_Workers!$B$2:$BD$55,52,FALSE),D640=5,VLOOKUP(H640,[1]Priv_Workers!$B$2:$BD$55,53,FALSE),D640=6,VLOOKUP(H640,[1]Priv_Workers!$B$2:$BD$55,54)))</f>
        <v>#N/A</v>
      </c>
      <c r="X640" s="3" t="e">
        <f t="shared" si="75"/>
        <v>#N/A</v>
      </c>
      <c r="Y640" s="2" t="e">
        <f>_xlfn.IFS(C640=2014, _xlfn.IFS(E640=1, VLOOKUP(H640, [1]Wage_Info!$B$2:$AH$55, 2, FALSE), E640=2, VLOOKUP(H640, [1]Wage_Info!$B$2:$AH$55, 3, FALSE), E640=3, VLOOKUP(H640, [1]Wage_Info!$B$2:$AH$55, 4, FALSE), E640=4, VLOOKUP(H640, [1]Wage_Info!$B$2:$AH$55, 5, FALSE)), C640=2015, _xlfn.IFS(E640=1, VLOOKUP(H640, [1]Wage_Info!$B$2:$AH$55, 6, FALSE), E640=2, VLOOKUP(H640, [1]Wage_Info!$B$2:$AH$55, 7, FALSE), E640=3, VLOOKUP(H640, [1]Wage_Info!$B$2:$AH$55, 8, FALSE), E640=4, VLOOKUP(H640, [1]Wage_Info!$B$2:$AH$55, 9, FALSE)), C640=2016, _xlfn.IFS(E640=1, VLOOKUP(H640, [1]Wage_Info!$B$2:$AH$55, 10, FALSE), E640=2, VLOOKUP(H640, [1]Wage_Info!$B$2:$AH$55, 11, FALSE), E640=3, VLOOKUP(H640, [1]Wage_Info!$B$2:$AH$55, 12, FALSE), E640=4, VLOOKUP(H640, [1]Wage_Info!$B$2:$AH$55, 13, FALSE)), C640=2017, _xlfn.IFS(E640=1, VLOOKUP(H640, [1]Wage_Info!$B$2:$AH$55, 14, FALSE), E640=2, VLOOKUP(H640, [1]Wage_Info!$B$2:$AH$55, 15, FALSE), E640=3, VLOOKUP(H640, [1]Wage_Info!$B$2:$AH$55, 16, FALSE), E640=4, VLOOKUP(H640, [1]Wage_Info!$B$2:$AH$55, 17, FALSE)), C640 = 2018, _xlfn.IFS(E640=1, VLOOKUP(H640, [1]Wage_Info!$B$2:$AH$55, 18, FALSE), E640=3, VLOOKUP(H640, [1]Wage_Info!$B$2:$AH$55, 19, FALSE)))</f>
        <v>#N/A</v>
      </c>
      <c r="Z640" s="2" t="e">
        <f>_xlfn.IFS(C640=2014, _xlfn.IFS(E640=1, VLOOKUP(H640, [1]Wage_Info!$B$2:$AL$55, 20, FALSE), E640=2, VLOOKUP(H640, [1]Wage_Info!$B$2:$AL$55, 21, FALSE), E640=3, VLOOKUP(H640, [1]Wage_Info!$B$2:$AL$55, 22, FALSE), E640=4, VLOOKUP(H640, [1]Wage_Info!$B$2:$AL$55, 23, FALSE)), C640=2015, _xlfn.IFS(E640=1, VLOOKUP(H640, [1]Wage_Info!$B$2:$AL$55, 24, FALSE), E640=2, VLOOKUP(H640, [1]Wage_Info!$B$2:$AL$55, 25, FALSE), E640=3, VLOOKUP(H640, [1]Wage_Info!$B$2:$AL$55, 26, FALSE), E640=4, VLOOKUP(H640, [1]Wage_Info!$B$2:$AL$55, 27, FALSE)), C640=2016, _xlfn.IFS(E640=1, VLOOKUP(H640, [1]Wage_Info!$B$2:$AL$55, 28, FALSE), E640=2, VLOOKUP(H640, [1]Wage_Info!$B$2:$AL$55, 29, FALSE), E640=3, VLOOKUP(H640, [1]Wage_Info!$B$2:$AL$55, 30, FALSE), E640=4, VLOOKUP(H640, [1]Wage_Info!$B$2:$AL$55, 31, FALSE)), C640=2017, _xlfn.IFS(E640=1, VLOOKUP(H640, [1]Wage_Info!$B$2:$AL$55, 32, FALSE), E640=2, VLOOKUP(H640, [1]Wage_Info!$B$2:$AL$55, 33, FALSE), E640=3, VLOOKUP(H640, [1]Wage_Info!$B$2:$AL$55, 34, FALSE), E640=4, VLOOKUP(H640, [1]Wage_Info!$B$2:$AL$55, 35, FALSE)), C640 = 2018, _xlfn.IFS(E640=1, VLOOKUP(H640, [1]Wage_Info!$B$2:$AL$55, 36, FALSE), E640=2, VLOOKUP(H640, [1]Wage_Info!$B$2:$AL$55, 37, FALSE)))</f>
        <v>#N/A</v>
      </c>
      <c r="AA640" s="4" t="e">
        <f t="shared" si="76"/>
        <v>#N/A</v>
      </c>
      <c r="AB640">
        <f>[1]Key!C639</f>
        <v>1</v>
      </c>
      <c r="AC640">
        <f t="shared" si="77"/>
        <v>0</v>
      </c>
      <c r="AD640">
        <f t="shared" si="78"/>
        <v>0</v>
      </c>
      <c r="AE640">
        <f t="shared" si="79"/>
        <v>0</v>
      </c>
      <c r="AF640">
        <f>[1]Key!D640</f>
        <v>0</v>
      </c>
    </row>
    <row r="641" spans="1:32" x14ac:dyDescent="0.3">
      <c r="A641">
        <v>640</v>
      </c>
      <c r="B641">
        <v>140</v>
      </c>
      <c r="C641">
        <v>2015</v>
      </c>
      <c r="D641">
        <v>3</v>
      </c>
      <c r="E641">
        <f t="shared" si="72"/>
        <v>1</v>
      </c>
      <c r="F641">
        <v>2015</v>
      </c>
      <c r="G641" t="s">
        <v>65</v>
      </c>
      <c r="H641" s="1">
        <f>VALUE(IF(G641="foreign",53,SUBSTITUTE(G641,G641,VLOOKUP(G641,[1]Key!$G$2:$H$55,2,))))</f>
        <v>11</v>
      </c>
      <c r="I641" t="s">
        <v>47</v>
      </c>
      <c r="J641">
        <f>VALUE(_xlfn.IFS(I641="foreign",53,I641="fictional",54, I641="unspecified", 55, NOT(OR(I641="foreign",I641="fictional")),SUBSTITUTE(I641,I641,VLOOKUP(I641,[1]Key!$G$2:$H$55,2,))))</f>
        <v>55</v>
      </c>
      <c r="K641">
        <f t="shared" si="73"/>
        <v>0</v>
      </c>
      <c r="L641">
        <f>VLOOKUP(H641, [1]Key!$H$2:$K$54, 2)</f>
        <v>5</v>
      </c>
      <c r="M641">
        <f>VLOOKUP(J641, [1]Key!$H$2:$K$54, 2)</f>
        <v>0</v>
      </c>
      <c r="N641">
        <f>VLOOKUP("*"&amp;G641&amp;"*",[1]Key!$N$2:$O$6,2,FALSE)</f>
        <v>3</v>
      </c>
      <c r="O641">
        <f>VLOOKUP("*"&amp;G641&amp;"*",[1]Key!$R$2:$S$11,2,FALSE)</f>
        <v>7</v>
      </c>
      <c r="P641">
        <v>899</v>
      </c>
      <c r="Q641" s="2">
        <v>5000000</v>
      </c>
      <c r="R641" t="s">
        <v>167</v>
      </c>
      <c r="S641">
        <f>VLOOKUP(R641, [1]Key!$U$2:$V$43, 2, FALSE)</f>
        <v>42</v>
      </c>
      <c r="T641">
        <f t="shared" si="74"/>
        <v>1</v>
      </c>
      <c r="U641">
        <f>_xlfn.IFS(C641=2018, VLOOKUP(H641, '[1]State Pop'!$B$2:$G$55,6),C641=2017, VLOOKUP(H641, '[1]State Pop'!$B$2:$F$55,5),C641=2016, VLOOKUP(H641, '[1]State Pop'!$B$2:$F$55,4), C641=2015, VLOOKUP(H641, '[1]State Pop'!$B$2:$F$55,3), C641=2014, VLOOKUP(H641, '[1]State Pop'!$B$2:$F$55,2))</f>
        <v>10199533</v>
      </c>
      <c r="V641">
        <f>_xlfn.IFS(C641=2014,_xlfn.IFS(D641=1,VLOOKUP(H641,[1]Film_Workers!$B$2:$BD$55,2,FALSE),D641=2,VLOOKUP(H641,[1]Film_Workers!$B$2:$BD$55,3,FALSE),D641=3,VLOOKUP(H641,[1]Film_Workers!$B$2:$BD$55,4,FALSE),D641=4,VLOOKUP(H641,[1]Film_Workers!$B$2:$BD$55,5,FALSE),D641=5,VLOOKUP(H641,[1]Film_Workers!$B$2:$BD$55,6,FALSE),D641=6,VLOOKUP(H641,[1]Film_Workers!$B$2:$BD$55,7,FALSE),D641=7,VLOOKUP(H641,[1]Film_Workers!$B$2:$BD$55,8,FALSE),D641=8,VLOOKUP(H641,[1]Film_Workers!$B$2:$BD$55,9,FALSE),D641=9,VLOOKUP(H641,[1]Film_Workers!$B$2:$BD$55,10,FALSE),D641=10,VLOOKUP(H641,[1]Film_Workers!$B$2:$BD$55,11,FALSE),D641=11,VLOOKUP(H641,[1]Film_Workers!$B$2:$BD$55,12,FALSE),D641=12,VLOOKUP(H641,[1]Film_Workers!$B$2:$BD$55,13,FALSE)),C641=2015,_xlfn.IFS(D641=1,VLOOKUP(H641,[1]Film_Workers!$B$2:$BD$55,14,FALSE),D641=2,VLOOKUP(H641,[1]Film_Workers!$B$2:$BD$55,15,FALSE),D641=3,VLOOKUP(H641,[1]Film_Workers!$B$2:$BD$55,16,FALSE),D641=4,VLOOKUP(H641,[1]Film_Workers!$B$2:$BD$55,17,FALSE),D641=5,VLOOKUP(H641,[1]Film_Workers!$B$2:$BD$55,18,FALSE),D641=6,VLOOKUP(H641,[1]Film_Workers!$B$2:$BD$55,19,FALSE),D641=7,VLOOKUP(H641,[1]Film_Workers!$B$2:$BD$55,20,FALSE),D641=8,VLOOKUP(H641,[1]Film_Workers!$B$2:$BD$55,21,FALSE),D641=9,VLOOKUP(H641,[1]Film_Workers!$B$2:$BD$55,22,FALSE),D641=10,VLOOKUP(H641,[1]Film_Workers!$B$2:$BD$55,23,FALSE),D641=11,VLOOKUP(H641,[1]Film_Workers!$B$2:$BD$55,24,FALSE),D641=12,VLOOKUP(H641,[1]Film_Workers!$B$2:$BD$55,25,FALSE)),C641=2016,_xlfn.IFS(D641=1,VLOOKUP(H641,[1]Film_Workers!$B$2:$BD$55,26,FALSE),D641=2,VLOOKUP(H641,[1]Film_Workers!$B$2:$BD$55,27,FALSE),D641=3,VLOOKUP(H641,[1]Film_Workers!$B$2:$BD$55,28,FALSE),D641=4,VLOOKUP(H641,[1]Film_Workers!$B$2:$BD$55,29,FALSE),D641=5,VLOOKUP(H641,[1]Film_Workers!$B$2:$BD$55,30,FALSE),D641=6,VLOOKUP(H641,[1]Film_Workers!$B$2:$BD$55,31,FALSE),D641=7,VLOOKUP(H641,[1]Film_Workers!$B$2:$BD$55,32,FALSE),D641=8,VLOOKUP(H641,[1]Film_Workers!$B$2:$BD$55,33,FALSE),D641=9,VLOOKUP(H641,[1]Film_Workers!$B$2:$BD$55,34,FALSE),D641=10,VLOOKUP(H641,[1]Film_Workers!$B$2:$BD$55,35,FALSE),D641=11,VLOOKUP(H641,[1]Film_Workers!$B$2:$BD$55,36,FALSE),D641=12,VLOOKUP(H641,[1]Film_Workers!$B$2:$BD$55,37,FALSE)),C641=2017,_xlfn.IFS(D641=1,VLOOKUP(H641,[1]Film_Workers!$B$2:$BD$55,38,FALSE),D641=2,VLOOKUP(H641,[1]Film_Workers!$B$2:$BD$55,39,FALSE),D641=3,VLOOKUP(H641,[1]Film_Workers!$B$2:$BD$55,40,FALSE),D641=4,VLOOKUP(H641,[1]Film_Workers!$B$2:$BD$55,41,FALSE),D641=5,VLOOKUP(H641,[1]Film_Workers!$B$2:$BD$55,42,FALSE),D641=6,VLOOKUP(H641,[1]Film_Workers!$B$2:$BD$55,43,FALSE),D641=7,VLOOKUP(H641,[1]Film_Workers!$B$2:$BD$55,43,FALSE),D641=8,VLOOKUP(H641,[1]Film_Workers!$B$2:$BD$55,44,FALSE),D641=9,VLOOKUP(H641,[1]Film_Workers!$B$2:$BD$55,45,FALSE),D641=10,VLOOKUP(H641,[1]Film_Workers!$B$2:$BD$55,46,FALSE),D641=11,VLOOKUP(H641,[1]Film_Workers!$B$2:$BD$55,47,FALSE),D641=12,VLOOKUP(H641,[1]Film_Workers!$B$2:$BD$55,48)),C641=2018,_xlfn.IFS(D641=1,VLOOKUP(H641,[1]Film_Workers!$B$2:$BD$55,49,FALSE),D641=2,VLOOKUP(H641,[1]Film_Workers!$B$2:$BD$55,50,FALSE),D641=3,VLOOKUP(H641,[1]Film_Workers!$B$2:$BD$55,51,FALSE),D641=4,VLOOKUP(H641,[1]Film_Workers!$B$2:$BD$55,52,FALSE),D641=5,VLOOKUP(H641,[1]Film_Workers!$B$2:$BD$55,53,FALSE),D641=6,VLOOKUP(H641,[1]Film_Workers!$B$2:$BD$55,54)))</f>
        <v>6124</v>
      </c>
      <c r="W641">
        <f>_xlfn.IFS(C641=2014,_xlfn.IFS(D641=1,VLOOKUP(H641,[1]Priv_Workers!$B$2:$BD$55,2,FALSE),D641=2,VLOOKUP(H641,[1]Priv_Workers!$B$2:$BD$55,3,FALSE),D641=3,VLOOKUP(H641,[1]Priv_Workers!$B$2:$BD$55,4,FALSE),D641=4,VLOOKUP(H641,[1]Priv_Workers!$B$2:$BD$55,5,FALSE),D641=5,VLOOKUP(H641,[1]Priv_Workers!$B$2:$BD$55,6,FALSE),D641=6,VLOOKUP(H641,[1]Priv_Workers!$B$2:$BD$55,7,FALSE),D641=7,VLOOKUP(H641,[1]Priv_Workers!$B$2:$BD$55,8,FALSE),D641=8,VLOOKUP(H641,[1]Priv_Workers!$B$2:$BD$55,9,FALSE),D641=9,VLOOKUP(H641,[1]Priv_Workers!$B$2:$BD$55,10,FALSE),D641=10,VLOOKUP(H641,[1]Priv_Workers!$B$2:$BD$55,11,FALSE),D641=11,VLOOKUP(H641,[1]Priv_Workers!$B$2:$BD$55,12,FALSE),D641=12,VLOOKUP(H641,[1]Priv_Workers!$B$2:$BD$55,13,FALSE)),C641=2015,_xlfn.IFS(D641=1,VLOOKUP(H641,[1]Priv_Workers!$B$2:$BD$55,14,FALSE),D641=2,VLOOKUP(H641,[1]Priv_Workers!$B$2:$BD$55,15,FALSE),D641=3,VLOOKUP(H641,[1]Priv_Workers!$B$2:$BD$55,16,FALSE),D641=4,VLOOKUP(H641,[1]Priv_Workers!$B$2:$BD$55,17,FALSE),D641=5,VLOOKUP(H641,[1]Priv_Workers!$B$2:$BD$55,18,FALSE),D641=6,VLOOKUP(H641,[1]Priv_Workers!$B$2:$BD$55,19,FALSE),D641=7,VLOOKUP(H641,[1]Priv_Workers!$B$2:$BD$55,20,FALSE),D641=8,VLOOKUP(H641,[1]Priv_Workers!$B$2:$BD$55,21,FALSE),D641=9,VLOOKUP(H641,[1]Priv_Workers!$B$2:$BD$55,22,FALSE),D641=10,VLOOKUP(H641,[1]Priv_Workers!$B$2:$BD$55,23,FALSE),D641=11,VLOOKUP(H641,[1]Priv_Workers!$B$2:$BD$55,24,FALSE),D641=12,VLOOKUP(H641,[1]Priv_Workers!$B$2:$BD$55,25,FALSE)),C641=2016,_xlfn.IFS(D641=1,VLOOKUP(H641,[1]Priv_Workers!$B$2:$BD$55,26,FALSE),D641=2,VLOOKUP(H641,[1]Priv_Workers!$B$2:$BD$55,27,FALSE),D641=3,VLOOKUP(H641,[1]Priv_Workers!$B$2:$BD$55,28,FALSE),D641=4,VLOOKUP(H641,[1]Priv_Workers!$B$2:$BD$55,29,FALSE),D641=5,VLOOKUP(H641,[1]Priv_Workers!$B$2:$BD$55,30,FALSE),D641=6,VLOOKUP(H641,[1]Priv_Workers!$B$2:$BD$55,31,FALSE),D641=7,VLOOKUP(H641,[1]Priv_Workers!$B$2:$BD$55,32,FALSE),D641=8,VLOOKUP(H641,[1]Priv_Workers!$B$2:$BD$55,33,FALSE),D641=9,VLOOKUP(H641,[1]Priv_Workers!$B$2:$BD$55,34,FALSE),D641=10,VLOOKUP(H641,[1]Priv_Workers!$B$2:$BD$55,35,FALSE),D641=11,VLOOKUP(H641,[1]Priv_Workers!$B$2:$BD$55,36,FALSE),D641=12,VLOOKUP(H641,[1]Priv_Workers!$B$2:$BD$55,37,FALSE)),C641=2017,_xlfn.IFS(D641=1,VLOOKUP(H641,[1]Priv_Workers!$B$2:$BD$55,38,FALSE),D641=2,VLOOKUP(H641,[1]Priv_Workers!$B$2:$BD$55,39,FALSE),D641=3,VLOOKUP(H641,[1]Priv_Workers!$B$2:$BD$55,40,FALSE),D641=4,VLOOKUP(H641,[1]Priv_Workers!$B$2:$BD$55,41,FALSE),D641=5,VLOOKUP(H641,[1]Priv_Workers!$B$2:$BD$55,42,FALSE),D641=6,VLOOKUP(H641,[1]Priv_Workers!$B$2:$BD$55,43,FALSE),D641=7,VLOOKUP(H641,[1]Priv_Workers!$B$2:$BD$55,43,FALSE),D641=8,VLOOKUP(H641,[1]Priv_Workers!$B$2:$BD$55,44,FALSE),D641=9,VLOOKUP(H641,[1]Priv_Workers!$B$2:$BD$55,45,FALSE),D641=10,VLOOKUP(H641,[1]Priv_Workers!$B$2:$BD$55,46,FALSE),D641=11,VLOOKUP(H641,[1]Priv_Workers!$B$2:$BD$55,47,FALSE),D641=12,VLOOKUP(H641,[1]Priv_Workers!$B$2:$BD$55,48)),C641=2018,_xlfn.IFS(D641=1,VLOOKUP(H641,[1]Priv_Workers!$B$2:$BD$55,49,FALSE),D641=2,VLOOKUP(H641,[1]Priv_Workers!$B$2:$BD$55,50,FALSE),D641=3,VLOOKUP(H641,[1]Priv_Workers!$B$2:$BD$55,51,FALSE),D641=4,VLOOKUP(H641,[1]Priv_Workers!$B$2:$BD$55,52,FALSE),D641=5,VLOOKUP(H641,[1]Priv_Workers!$B$2:$BD$55,53,FALSE),D641=6,VLOOKUP(H641,[1]Priv_Workers!$B$2:$BD$55,54)))</f>
        <v>3452834</v>
      </c>
      <c r="X641" s="3">
        <f t="shared" si="75"/>
        <v>1.7736155285773946E-3</v>
      </c>
      <c r="Y641" s="2">
        <f>_xlfn.IFS(C641=2014, _xlfn.IFS(E641=1, VLOOKUP(H641, [1]Wage_Info!$B$2:$AH$55, 2, FALSE), E641=2, VLOOKUP(H641, [1]Wage_Info!$B$2:$AH$55, 3, FALSE), E641=3, VLOOKUP(H641, [1]Wage_Info!$B$2:$AH$55, 4, FALSE), E641=4, VLOOKUP(H641, [1]Wage_Info!$B$2:$AH$55, 5, FALSE)), C641=2015, _xlfn.IFS(E641=1, VLOOKUP(H641, [1]Wage_Info!$B$2:$AH$55, 6, FALSE), E641=2, VLOOKUP(H641, [1]Wage_Info!$B$2:$AH$55, 7, FALSE), E641=3, VLOOKUP(H641, [1]Wage_Info!$B$2:$AH$55, 8, FALSE), E641=4, VLOOKUP(H641, [1]Wage_Info!$B$2:$AH$55, 9, FALSE)), C641=2016, _xlfn.IFS(E641=1, VLOOKUP(H641, [1]Wage_Info!$B$2:$AH$55, 10, FALSE), E641=2, VLOOKUP(H641, [1]Wage_Info!$B$2:$AH$55, 11, FALSE), E641=3, VLOOKUP(H641, [1]Wage_Info!$B$2:$AH$55, 12, FALSE), E641=4, VLOOKUP(H641, [1]Wage_Info!$B$2:$AH$55, 13, FALSE)), C641=2017, _xlfn.IFS(E641=1, VLOOKUP(H641, [1]Wage_Info!$B$2:$AH$55, 14, FALSE), E641=2, VLOOKUP(H641, [1]Wage_Info!$B$2:$AH$55, 15, FALSE), E641=3, VLOOKUP(H641, [1]Wage_Info!$B$2:$AH$55, 16, FALSE), E641=4, VLOOKUP(H641, [1]Wage_Info!$B$2:$AH$55, 17, FALSE)), C641 = 2018, _xlfn.IFS(E641=1, VLOOKUP(H641, [1]Wage_Info!$B$2:$AH$55, 18, FALSE), E641=3, VLOOKUP(H641, [1]Wage_Info!$B$2:$AH$55, 19, FALSE)))</f>
        <v>71579514</v>
      </c>
      <c r="Z641" s="2">
        <f>_xlfn.IFS(C641=2014, _xlfn.IFS(E641=1, VLOOKUP(H641, [1]Wage_Info!$B$2:$AL$55, 20, FALSE), E641=2, VLOOKUP(H641, [1]Wage_Info!$B$2:$AL$55, 21, FALSE), E641=3, VLOOKUP(H641, [1]Wage_Info!$B$2:$AL$55, 22, FALSE), E641=4, VLOOKUP(H641, [1]Wage_Info!$B$2:$AL$55, 23, FALSE)), C641=2015, _xlfn.IFS(E641=1, VLOOKUP(H641, [1]Wage_Info!$B$2:$AL$55, 24, FALSE), E641=2, VLOOKUP(H641, [1]Wage_Info!$B$2:$AL$55, 25, FALSE), E641=3, VLOOKUP(H641, [1]Wage_Info!$B$2:$AL$55, 26, FALSE), E641=4, VLOOKUP(H641, [1]Wage_Info!$B$2:$AL$55, 27, FALSE)), C641=2016, _xlfn.IFS(E641=1, VLOOKUP(H641, [1]Wage_Info!$B$2:$AL$55, 28, FALSE), E641=2, VLOOKUP(H641, [1]Wage_Info!$B$2:$AL$55, 29, FALSE), E641=3, VLOOKUP(H641, [1]Wage_Info!$B$2:$AL$55, 30, FALSE), E641=4, VLOOKUP(H641, [1]Wage_Info!$B$2:$AL$55, 31, FALSE)), C641=2017, _xlfn.IFS(E641=1, VLOOKUP(H641, [1]Wage_Info!$B$2:$AL$55, 32, FALSE), E641=2, VLOOKUP(H641, [1]Wage_Info!$B$2:$AL$55, 33, FALSE), E641=3, VLOOKUP(H641, [1]Wage_Info!$B$2:$AL$55, 34, FALSE), E641=4, VLOOKUP(H641, [1]Wage_Info!$B$2:$AL$55, 35, FALSE)), C641 = 2018, _xlfn.IFS(E641=1, VLOOKUP(H641, [1]Wage_Info!$B$2:$AL$55, 36, FALSE), E641=2, VLOOKUP(H641, [1]Wage_Info!$B$2:$AL$55, 37, FALSE)))</f>
        <v>45204749653</v>
      </c>
      <c r="AA641" s="4">
        <f t="shared" si="76"/>
        <v>1.5834511760259168E-3</v>
      </c>
      <c r="AB641">
        <f>[1]Key!C640</f>
        <v>1</v>
      </c>
      <c r="AC641">
        <f t="shared" si="77"/>
        <v>0</v>
      </c>
      <c r="AD641">
        <f t="shared" si="78"/>
        <v>0</v>
      </c>
      <c r="AE641">
        <f t="shared" si="79"/>
        <v>0</v>
      </c>
      <c r="AF641">
        <f>[1]Key!D641</f>
        <v>0</v>
      </c>
    </row>
    <row r="642" spans="1:32" x14ac:dyDescent="0.3">
      <c r="A642">
        <v>641</v>
      </c>
      <c r="B642">
        <v>141</v>
      </c>
      <c r="C642">
        <v>2014</v>
      </c>
      <c r="D642">
        <v>7</v>
      </c>
      <c r="E642">
        <f t="shared" ref="E642:E691" si="80">_xlfn.IFS(OR(D642=1,D642= 2,D642= 3), 1, OR(D642=4,D642=5,D642=6), 2, OR(D642=7,D642=8,D642=9), 3, OR(D642=10,D642= 11,D642= 12), 4)</f>
        <v>3</v>
      </c>
      <c r="F642">
        <v>2015</v>
      </c>
      <c r="G642" t="s">
        <v>62</v>
      </c>
      <c r="H642" s="1">
        <f>VALUE(IF(G642="foreign",53,SUBSTITUTE(G642,G642,VLOOKUP(G642,[1]Key!$G$2:$H$55,2,))))</f>
        <v>53</v>
      </c>
      <c r="I642" t="s">
        <v>32</v>
      </c>
      <c r="J642">
        <f>VALUE(_xlfn.IFS(I642="foreign",53,I642="fictional",54, I642="unspecified", 55, NOT(OR(I642="foreign",I642="fictional")),SUBSTITUTE(I642,I642,VLOOKUP(I642,[1]Key!$G$2:$H$55,2,))))</f>
        <v>53</v>
      </c>
      <c r="K642">
        <f t="shared" ref="K642:K691" si="81">IF(H642=J642,1,0)</f>
        <v>1</v>
      </c>
      <c r="L642">
        <f>VLOOKUP(H642, [1]Key!$H$2:$K$54, 2)</f>
        <v>0</v>
      </c>
      <c r="M642">
        <f>VLOOKUP(J642, [1]Key!$H$2:$K$54, 2)</f>
        <v>0</v>
      </c>
      <c r="N642">
        <f>VLOOKUP("*"&amp;G642&amp;"*",[1]Key!$N$2:$O$6,2,FALSE)</f>
        <v>0</v>
      </c>
      <c r="O642">
        <f>VLOOKUP("*"&amp;G642&amp;"*",[1]Key!$R$2:$S$11,2,FALSE)</f>
        <v>0</v>
      </c>
      <c r="P642">
        <v>898</v>
      </c>
      <c r="Q642" s="2">
        <v>10000000</v>
      </c>
      <c r="R642" t="s">
        <v>99</v>
      </c>
      <c r="S642">
        <f>VLOOKUP(R642, [1]Key!$U$2:$V$37, 2, FALSE)</f>
        <v>16</v>
      </c>
      <c r="T642">
        <f t="shared" ref="T642:T691" si="82">IF(S642 &lt; 7, 0, 1)</f>
        <v>1</v>
      </c>
      <c r="U642">
        <f>_xlfn.IFS(C642=2018, VLOOKUP(H642, '[1]State Pop'!$B$2:$G$55,6),C642=2017, VLOOKUP(H642, '[1]State Pop'!$B$2:$F$55,5),C642=2016, VLOOKUP(H642, '[1]State Pop'!$B$2:$F$55,4), C642=2015, VLOOKUP(H642, '[1]State Pop'!$B$2:$F$55,3), C642=2014, VLOOKUP(H642, '[1]State Pop'!$B$2:$F$55,2))</f>
        <v>0</v>
      </c>
      <c r="V642">
        <f>_xlfn.IFS(C642=2014,_xlfn.IFS(D642=1,VLOOKUP(H642,[1]Film_Workers!$B$2:$BD$55,2,FALSE),D642=2,VLOOKUP(H642,[1]Film_Workers!$B$2:$BD$55,3,FALSE),D642=3,VLOOKUP(H642,[1]Film_Workers!$B$2:$BD$55,4,FALSE),D642=4,VLOOKUP(H642,[1]Film_Workers!$B$2:$BD$55,5,FALSE),D642=5,VLOOKUP(H642,[1]Film_Workers!$B$2:$BD$55,6,FALSE),D642=6,VLOOKUP(H642,[1]Film_Workers!$B$2:$BD$55,7,FALSE),D642=7,VLOOKUP(H642,[1]Film_Workers!$B$2:$BD$55,8,FALSE),D642=8,VLOOKUP(H642,[1]Film_Workers!$B$2:$BD$55,9,FALSE),D642=9,VLOOKUP(H642,[1]Film_Workers!$B$2:$BD$55,10,FALSE),D642=10,VLOOKUP(H642,[1]Film_Workers!$B$2:$BD$55,11,FALSE),D642=11,VLOOKUP(H642,[1]Film_Workers!$B$2:$BD$55,12,FALSE),D642=12,VLOOKUP(H642,[1]Film_Workers!$B$2:$BD$55,13,FALSE)),C642=2015,_xlfn.IFS(D642=1,VLOOKUP(H642,[1]Film_Workers!$B$2:$BD$55,14,FALSE),D642=2,VLOOKUP(H642,[1]Film_Workers!$B$2:$BD$55,15,FALSE),D642=3,VLOOKUP(H642,[1]Film_Workers!$B$2:$BD$55,16,FALSE),D642=4,VLOOKUP(H642,[1]Film_Workers!$B$2:$BD$55,17,FALSE),D642=5,VLOOKUP(H642,[1]Film_Workers!$B$2:$BD$55,18,FALSE),D642=6,VLOOKUP(H642,[1]Film_Workers!$B$2:$BD$55,19,FALSE),D642=7,VLOOKUP(H642,[1]Film_Workers!$B$2:$BD$55,20,FALSE),D642=8,VLOOKUP(H642,[1]Film_Workers!$B$2:$BD$55,21,FALSE),D642=9,VLOOKUP(H642,[1]Film_Workers!$B$2:$BD$55,22,FALSE),D642=10,VLOOKUP(H642,[1]Film_Workers!$B$2:$BD$55,23,FALSE),D642=11,VLOOKUP(H642,[1]Film_Workers!$B$2:$BD$55,24,FALSE),D642=12,VLOOKUP(H642,[1]Film_Workers!$B$2:$BD$55,25,FALSE)),C642=2016,_xlfn.IFS(D642=1,VLOOKUP(H642,[1]Film_Workers!$B$2:$BD$55,26,FALSE),D642=2,VLOOKUP(H642,[1]Film_Workers!$B$2:$BD$55,27,FALSE),D642=3,VLOOKUP(H642,[1]Film_Workers!$B$2:$BD$55,28,FALSE),D642=4,VLOOKUP(H642,[1]Film_Workers!$B$2:$BD$55,29,FALSE),D642=5,VLOOKUP(H642,[1]Film_Workers!$B$2:$BD$55,30,FALSE),D642=6,VLOOKUP(H642,[1]Film_Workers!$B$2:$BD$55,31,FALSE),D642=7,VLOOKUP(H642,[1]Film_Workers!$B$2:$BD$55,32,FALSE),D642=8,VLOOKUP(H642,[1]Film_Workers!$B$2:$BD$55,33,FALSE),D642=9,VLOOKUP(H642,[1]Film_Workers!$B$2:$BD$55,34,FALSE),D642=10,VLOOKUP(H642,[1]Film_Workers!$B$2:$BD$55,35,FALSE),D642=11,VLOOKUP(H642,[1]Film_Workers!$B$2:$BD$55,36,FALSE),D642=12,VLOOKUP(H642,[1]Film_Workers!$B$2:$BD$55,37,FALSE)),C642=2017,_xlfn.IFS(D642=1,VLOOKUP(H642,[1]Film_Workers!$B$2:$BD$55,38,FALSE),D642=2,VLOOKUP(H642,[1]Film_Workers!$B$2:$BD$55,39,FALSE),D642=3,VLOOKUP(H642,[1]Film_Workers!$B$2:$BD$55,40,FALSE),D642=4,VLOOKUP(H642,[1]Film_Workers!$B$2:$BD$55,41,FALSE),D642=5,VLOOKUP(H642,[1]Film_Workers!$B$2:$BD$55,42,FALSE),D642=6,VLOOKUP(H642,[1]Film_Workers!$B$2:$BD$55,43,FALSE),D642=7,VLOOKUP(H642,[1]Film_Workers!$B$2:$BD$55,43,FALSE),D642=8,VLOOKUP(H642,[1]Film_Workers!$B$2:$BD$55,44,FALSE),D642=9,VLOOKUP(H642,[1]Film_Workers!$B$2:$BD$55,45,FALSE),D642=10,VLOOKUP(H642,[1]Film_Workers!$B$2:$BD$55,46,FALSE),D642=11,VLOOKUP(H642,[1]Film_Workers!$B$2:$BD$55,47,FALSE),D642=12,VLOOKUP(H642,[1]Film_Workers!$B$2:$BD$55,48)),C642=2018,_xlfn.IFS(D642=1,VLOOKUP(H642,[1]Film_Workers!$B$2:$BD$55,49,FALSE),D642=2,VLOOKUP(H642,[1]Film_Workers!$B$2:$BD$55,50,FALSE),D642=3,VLOOKUP(H642,[1]Film_Workers!$B$2:$BD$55,51,FALSE),D642=4,VLOOKUP(H642,[1]Film_Workers!$B$2:$BD$55,52,FALSE),D642=5,VLOOKUP(H642,[1]Film_Workers!$B$2:$BD$55,53,FALSE),D642=6,VLOOKUP(H642,[1]Film_Workers!$B$2:$BD$55,54)))</f>
        <v>0</v>
      </c>
      <c r="W642">
        <f>_xlfn.IFS(C642=2014,_xlfn.IFS(D642=1,VLOOKUP(H642,[1]Priv_Workers!$B$2:$BD$55,2,FALSE),D642=2,VLOOKUP(H642,[1]Priv_Workers!$B$2:$BD$55,3,FALSE),D642=3,VLOOKUP(H642,[1]Priv_Workers!$B$2:$BD$55,4,FALSE),D642=4,VLOOKUP(H642,[1]Priv_Workers!$B$2:$BD$55,5,FALSE),D642=5,VLOOKUP(H642,[1]Priv_Workers!$B$2:$BD$55,6,FALSE),D642=6,VLOOKUP(H642,[1]Priv_Workers!$B$2:$BD$55,7,FALSE),D642=7,VLOOKUP(H642,[1]Priv_Workers!$B$2:$BD$55,8,FALSE),D642=8,VLOOKUP(H642,[1]Priv_Workers!$B$2:$BD$55,9,FALSE),D642=9,VLOOKUP(H642,[1]Priv_Workers!$B$2:$BD$55,10,FALSE),D642=10,VLOOKUP(H642,[1]Priv_Workers!$B$2:$BD$55,11,FALSE),D642=11,VLOOKUP(H642,[1]Priv_Workers!$B$2:$BD$55,12,FALSE),D642=12,VLOOKUP(H642,[1]Priv_Workers!$B$2:$BD$55,13,FALSE)),C642=2015,_xlfn.IFS(D642=1,VLOOKUP(H642,[1]Priv_Workers!$B$2:$BD$55,14,FALSE),D642=2,VLOOKUP(H642,[1]Priv_Workers!$B$2:$BD$55,15,FALSE),D642=3,VLOOKUP(H642,[1]Priv_Workers!$B$2:$BD$55,16,FALSE),D642=4,VLOOKUP(H642,[1]Priv_Workers!$B$2:$BD$55,17,FALSE),D642=5,VLOOKUP(H642,[1]Priv_Workers!$B$2:$BD$55,18,FALSE),D642=6,VLOOKUP(H642,[1]Priv_Workers!$B$2:$BD$55,19,FALSE),D642=7,VLOOKUP(H642,[1]Priv_Workers!$B$2:$BD$55,20,FALSE),D642=8,VLOOKUP(H642,[1]Priv_Workers!$B$2:$BD$55,21,FALSE),D642=9,VLOOKUP(H642,[1]Priv_Workers!$B$2:$BD$55,22,FALSE),D642=10,VLOOKUP(H642,[1]Priv_Workers!$B$2:$BD$55,23,FALSE),D642=11,VLOOKUP(H642,[1]Priv_Workers!$B$2:$BD$55,24,FALSE),D642=12,VLOOKUP(H642,[1]Priv_Workers!$B$2:$BD$55,25,FALSE)),C642=2016,_xlfn.IFS(D642=1,VLOOKUP(H642,[1]Priv_Workers!$B$2:$BD$55,26,FALSE),D642=2,VLOOKUP(H642,[1]Priv_Workers!$B$2:$BD$55,27,FALSE),D642=3,VLOOKUP(H642,[1]Priv_Workers!$B$2:$BD$55,28,FALSE),D642=4,VLOOKUP(H642,[1]Priv_Workers!$B$2:$BD$55,29,FALSE),D642=5,VLOOKUP(H642,[1]Priv_Workers!$B$2:$BD$55,30,FALSE),D642=6,VLOOKUP(H642,[1]Priv_Workers!$B$2:$BD$55,31,FALSE),D642=7,VLOOKUP(H642,[1]Priv_Workers!$B$2:$BD$55,32,FALSE),D642=8,VLOOKUP(H642,[1]Priv_Workers!$B$2:$BD$55,33,FALSE),D642=9,VLOOKUP(H642,[1]Priv_Workers!$B$2:$BD$55,34,FALSE),D642=10,VLOOKUP(H642,[1]Priv_Workers!$B$2:$BD$55,35,FALSE),D642=11,VLOOKUP(H642,[1]Priv_Workers!$B$2:$BD$55,36,FALSE),D642=12,VLOOKUP(H642,[1]Priv_Workers!$B$2:$BD$55,37,FALSE)),C642=2017,_xlfn.IFS(D642=1,VLOOKUP(H642,[1]Priv_Workers!$B$2:$BD$55,38,FALSE),D642=2,VLOOKUP(H642,[1]Priv_Workers!$B$2:$BD$55,39,FALSE),D642=3,VLOOKUP(H642,[1]Priv_Workers!$B$2:$BD$55,40,FALSE),D642=4,VLOOKUP(H642,[1]Priv_Workers!$B$2:$BD$55,41,FALSE),D642=5,VLOOKUP(H642,[1]Priv_Workers!$B$2:$BD$55,42,FALSE),D642=6,VLOOKUP(H642,[1]Priv_Workers!$B$2:$BD$55,43,FALSE),D642=7,VLOOKUP(H642,[1]Priv_Workers!$B$2:$BD$55,43,FALSE),D642=8,VLOOKUP(H642,[1]Priv_Workers!$B$2:$BD$55,44,FALSE),D642=9,VLOOKUP(H642,[1]Priv_Workers!$B$2:$BD$55,45,FALSE),D642=10,VLOOKUP(H642,[1]Priv_Workers!$B$2:$BD$55,46,FALSE),D642=11,VLOOKUP(H642,[1]Priv_Workers!$B$2:$BD$55,47,FALSE),D642=12,VLOOKUP(H642,[1]Priv_Workers!$B$2:$BD$55,48)),C642=2018,_xlfn.IFS(D642=1,VLOOKUP(H642,[1]Priv_Workers!$B$2:$BD$55,49,FALSE),D642=2,VLOOKUP(H642,[1]Priv_Workers!$B$2:$BD$55,50,FALSE),D642=3,VLOOKUP(H642,[1]Priv_Workers!$B$2:$BD$55,51,FALSE),D642=4,VLOOKUP(H642,[1]Priv_Workers!$B$2:$BD$55,52,FALSE),D642=5,VLOOKUP(H642,[1]Priv_Workers!$B$2:$BD$55,53,FALSE),D642=6,VLOOKUP(H642,[1]Priv_Workers!$B$2:$BD$55,54)))</f>
        <v>0</v>
      </c>
      <c r="X642" s="3" t="e">
        <f t="shared" ref="X642:X691" si="83">V642/W642</f>
        <v>#DIV/0!</v>
      </c>
      <c r="Y642" s="2">
        <f>_xlfn.IFS(C642=2014, _xlfn.IFS(E642=1, VLOOKUP(H642, [1]Wage_Info!$B$2:$AH$55, 2, FALSE), E642=2, VLOOKUP(H642, [1]Wage_Info!$B$2:$AH$55, 3, FALSE), E642=3, VLOOKUP(H642, [1]Wage_Info!$B$2:$AH$55, 4, FALSE), E642=4, VLOOKUP(H642, [1]Wage_Info!$B$2:$AH$55, 5, FALSE)), C642=2015, _xlfn.IFS(E642=1, VLOOKUP(H642, [1]Wage_Info!$B$2:$AH$55, 6, FALSE), E642=2, VLOOKUP(H642, [1]Wage_Info!$B$2:$AH$55, 7, FALSE), E642=3, VLOOKUP(H642, [1]Wage_Info!$B$2:$AH$55, 8, FALSE), E642=4, VLOOKUP(H642, [1]Wage_Info!$B$2:$AH$55, 9, FALSE)), C642=2016, _xlfn.IFS(E642=1, VLOOKUP(H642, [1]Wage_Info!$B$2:$AH$55, 10, FALSE), E642=2, VLOOKUP(H642, [1]Wage_Info!$B$2:$AH$55, 11, FALSE), E642=3, VLOOKUP(H642, [1]Wage_Info!$B$2:$AH$55, 12, FALSE), E642=4, VLOOKUP(H642, [1]Wage_Info!$B$2:$AH$55, 13, FALSE)), C642=2017, _xlfn.IFS(E642=1, VLOOKUP(H642, [1]Wage_Info!$B$2:$AH$55, 14, FALSE), E642=2, VLOOKUP(H642, [1]Wage_Info!$B$2:$AH$55, 15, FALSE), E642=3, VLOOKUP(H642, [1]Wage_Info!$B$2:$AH$55, 16, FALSE), E642=4, VLOOKUP(H642, [1]Wage_Info!$B$2:$AH$55, 17, FALSE)), C642 = 2018, _xlfn.IFS(E642=1, VLOOKUP(H642, [1]Wage_Info!$B$2:$AH$55, 18, FALSE), E642=3, VLOOKUP(H642, [1]Wage_Info!$B$2:$AH$55, 19, FALSE)))</f>
        <v>0</v>
      </c>
      <c r="Z642" s="2">
        <f>_xlfn.IFS(C642=2014, _xlfn.IFS(E642=1, VLOOKUP(H642, [1]Wage_Info!$B$2:$AL$55, 20, FALSE), E642=2, VLOOKUP(H642, [1]Wage_Info!$B$2:$AL$55, 21, FALSE), E642=3, VLOOKUP(H642, [1]Wage_Info!$B$2:$AL$55, 22, FALSE), E642=4, VLOOKUP(H642, [1]Wage_Info!$B$2:$AL$55, 23, FALSE)), C642=2015, _xlfn.IFS(E642=1, VLOOKUP(H642, [1]Wage_Info!$B$2:$AL$55, 24, FALSE), E642=2, VLOOKUP(H642, [1]Wage_Info!$B$2:$AL$55, 25, FALSE), E642=3, VLOOKUP(H642, [1]Wage_Info!$B$2:$AL$55, 26, FALSE), E642=4, VLOOKUP(H642, [1]Wage_Info!$B$2:$AL$55, 27, FALSE)), C642=2016, _xlfn.IFS(E642=1, VLOOKUP(H642, [1]Wage_Info!$B$2:$AL$55, 28, FALSE), E642=2, VLOOKUP(H642, [1]Wage_Info!$B$2:$AL$55, 29, FALSE), E642=3, VLOOKUP(H642, [1]Wage_Info!$B$2:$AL$55, 30, FALSE), E642=4, VLOOKUP(H642, [1]Wage_Info!$B$2:$AL$55, 31, FALSE)), C642=2017, _xlfn.IFS(E642=1, VLOOKUP(H642, [1]Wage_Info!$B$2:$AL$55, 32, FALSE), E642=2, VLOOKUP(H642, [1]Wage_Info!$B$2:$AL$55, 33, FALSE), E642=3, VLOOKUP(H642, [1]Wage_Info!$B$2:$AL$55, 34, FALSE), E642=4, VLOOKUP(H642, [1]Wage_Info!$B$2:$AL$55, 35, FALSE)), C642 = 2018, _xlfn.IFS(E642=1, VLOOKUP(H642, [1]Wage_Info!$B$2:$AL$55, 36, FALSE), E642=2, VLOOKUP(H642, [1]Wage_Info!$B$2:$AL$55, 37, FALSE)))</f>
        <v>0</v>
      </c>
      <c r="AA642" s="4" t="e">
        <f t="shared" ref="AA642:AA691" si="84">Y642/Z642</f>
        <v>#DIV/0!</v>
      </c>
      <c r="AB642">
        <f>[1]Key!C641</f>
        <v>1</v>
      </c>
      <c r="AC642">
        <f t="shared" ref="AC642:AC691" si="85">IF(G642="CA", 1, 0)</f>
        <v>0</v>
      </c>
      <c r="AD642">
        <f t="shared" ref="AD642:AD691" si="86">IF(G642="NY", 1, 0)</f>
        <v>0</v>
      </c>
      <c r="AE642">
        <f t="shared" ref="AE642:AE691" si="87">AC642+AD642</f>
        <v>0</v>
      </c>
      <c r="AF642">
        <f>[1]Key!D642</f>
        <v>0</v>
      </c>
    </row>
    <row r="643" spans="1:32" x14ac:dyDescent="0.3">
      <c r="A643">
        <v>642</v>
      </c>
      <c r="B643">
        <v>142</v>
      </c>
      <c r="E643" t="e">
        <f t="shared" si="80"/>
        <v>#N/A</v>
      </c>
      <c r="F643">
        <v>2015</v>
      </c>
      <c r="G643" t="s">
        <v>62</v>
      </c>
      <c r="H643" s="1">
        <f>VALUE(IF(G643="foreign",53,SUBSTITUTE(G643,G643,VLOOKUP(G643,[1]Key!$G$2:$H$55,2,))))</f>
        <v>53</v>
      </c>
      <c r="I643" t="s">
        <v>32</v>
      </c>
      <c r="J643">
        <f>VALUE(_xlfn.IFS(I643="foreign",53,I643="fictional",54, I643="unspecified", 55, NOT(OR(I643="foreign",I643="fictional")),SUBSTITUTE(I643,I643,VLOOKUP(I643,[1]Key!$G$2:$H$55,2,))))</f>
        <v>53</v>
      </c>
      <c r="K643">
        <f t="shared" si="81"/>
        <v>1</v>
      </c>
      <c r="L643">
        <f>VLOOKUP(H643, [1]Key!$H$2:$K$54, 2)</f>
        <v>0</v>
      </c>
      <c r="M643">
        <f>VLOOKUP(J643, [1]Key!$H$2:$K$54, 2)</f>
        <v>0</v>
      </c>
      <c r="N643">
        <f>VLOOKUP("*"&amp;G643&amp;"*",[1]Key!$N$2:$O$6,2,FALSE)</f>
        <v>0</v>
      </c>
      <c r="O643">
        <f>VLOOKUP("*"&amp;G643&amp;"*",[1]Key!$R$2:$S$11,2,FALSE)</f>
        <v>0</v>
      </c>
      <c r="P643">
        <v>886</v>
      </c>
      <c r="Q643" s="2">
        <v>20000000</v>
      </c>
      <c r="R643" t="s">
        <v>103</v>
      </c>
      <c r="S643">
        <f>VLOOKUP(R643, [1]Key!$U$2:$V$37, 2, FALSE)</f>
        <v>20</v>
      </c>
      <c r="T643">
        <f t="shared" si="82"/>
        <v>1</v>
      </c>
      <c r="U643" t="e">
        <f>_xlfn.IFS(C643=2018, VLOOKUP(H643, '[1]State Pop'!$B$2:$G$55,6),C643=2017, VLOOKUP(H643, '[1]State Pop'!$B$2:$F$55,5),C643=2016, VLOOKUP(H643, '[1]State Pop'!$B$2:$F$55,4), C643=2015, VLOOKUP(H643, '[1]State Pop'!$B$2:$F$55,3), C643=2014, VLOOKUP(H643, '[1]State Pop'!$B$2:$F$55,2))</f>
        <v>#N/A</v>
      </c>
      <c r="V643" t="e">
        <f>_xlfn.IFS(C643=2014,_xlfn.IFS(D643=1,VLOOKUP(H643,[1]Film_Workers!$B$2:$BD$55,2,FALSE),D643=2,VLOOKUP(H643,[1]Film_Workers!$B$2:$BD$55,3,FALSE),D643=3,VLOOKUP(H643,[1]Film_Workers!$B$2:$BD$55,4,FALSE),D643=4,VLOOKUP(H643,[1]Film_Workers!$B$2:$BD$55,5,FALSE),D643=5,VLOOKUP(H643,[1]Film_Workers!$B$2:$BD$55,6,FALSE),D643=6,VLOOKUP(H643,[1]Film_Workers!$B$2:$BD$55,7,FALSE),D643=7,VLOOKUP(H643,[1]Film_Workers!$B$2:$BD$55,8,FALSE),D643=8,VLOOKUP(H643,[1]Film_Workers!$B$2:$BD$55,9,FALSE),D643=9,VLOOKUP(H643,[1]Film_Workers!$B$2:$BD$55,10,FALSE),D643=10,VLOOKUP(H643,[1]Film_Workers!$B$2:$BD$55,11,FALSE),D643=11,VLOOKUP(H643,[1]Film_Workers!$B$2:$BD$55,12,FALSE),D643=12,VLOOKUP(H643,[1]Film_Workers!$B$2:$BD$55,13,FALSE)),C643=2015,_xlfn.IFS(D643=1,VLOOKUP(H643,[1]Film_Workers!$B$2:$BD$55,14,FALSE),D643=2,VLOOKUP(H643,[1]Film_Workers!$B$2:$BD$55,15,FALSE),D643=3,VLOOKUP(H643,[1]Film_Workers!$B$2:$BD$55,16,FALSE),D643=4,VLOOKUP(H643,[1]Film_Workers!$B$2:$BD$55,17,FALSE),D643=5,VLOOKUP(H643,[1]Film_Workers!$B$2:$BD$55,18,FALSE),D643=6,VLOOKUP(H643,[1]Film_Workers!$B$2:$BD$55,19,FALSE),D643=7,VLOOKUP(H643,[1]Film_Workers!$B$2:$BD$55,20,FALSE),D643=8,VLOOKUP(H643,[1]Film_Workers!$B$2:$BD$55,21,FALSE),D643=9,VLOOKUP(H643,[1]Film_Workers!$B$2:$BD$55,22,FALSE),D643=10,VLOOKUP(H643,[1]Film_Workers!$B$2:$BD$55,23,FALSE),D643=11,VLOOKUP(H643,[1]Film_Workers!$B$2:$BD$55,24,FALSE),D643=12,VLOOKUP(H643,[1]Film_Workers!$B$2:$BD$55,25,FALSE)),C643=2016,_xlfn.IFS(D643=1,VLOOKUP(H643,[1]Film_Workers!$B$2:$BD$55,26,FALSE),D643=2,VLOOKUP(H643,[1]Film_Workers!$B$2:$BD$55,27,FALSE),D643=3,VLOOKUP(H643,[1]Film_Workers!$B$2:$BD$55,28,FALSE),D643=4,VLOOKUP(H643,[1]Film_Workers!$B$2:$BD$55,29,FALSE),D643=5,VLOOKUP(H643,[1]Film_Workers!$B$2:$BD$55,30,FALSE),D643=6,VLOOKUP(H643,[1]Film_Workers!$B$2:$BD$55,31,FALSE),D643=7,VLOOKUP(H643,[1]Film_Workers!$B$2:$BD$55,32,FALSE),D643=8,VLOOKUP(H643,[1]Film_Workers!$B$2:$BD$55,33,FALSE),D643=9,VLOOKUP(H643,[1]Film_Workers!$B$2:$BD$55,34,FALSE),D643=10,VLOOKUP(H643,[1]Film_Workers!$B$2:$BD$55,35,FALSE),D643=11,VLOOKUP(H643,[1]Film_Workers!$B$2:$BD$55,36,FALSE),D643=12,VLOOKUP(H643,[1]Film_Workers!$B$2:$BD$55,37,FALSE)),C643=2017,_xlfn.IFS(D643=1,VLOOKUP(H643,[1]Film_Workers!$B$2:$BD$55,38,FALSE),D643=2,VLOOKUP(H643,[1]Film_Workers!$B$2:$BD$55,39,FALSE),D643=3,VLOOKUP(H643,[1]Film_Workers!$B$2:$BD$55,40,FALSE),D643=4,VLOOKUP(H643,[1]Film_Workers!$B$2:$BD$55,41,FALSE),D643=5,VLOOKUP(H643,[1]Film_Workers!$B$2:$BD$55,42,FALSE),D643=6,VLOOKUP(H643,[1]Film_Workers!$B$2:$BD$55,43,FALSE),D643=7,VLOOKUP(H643,[1]Film_Workers!$B$2:$BD$55,43,FALSE),D643=8,VLOOKUP(H643,[1]Film_Workers!$B$2:$BD$55,44,FALSE),D643=9,VLOOKUP(H643,[1]Film_Workers!$B$2:$BD$55,45,FALSE),D643=10,VLOOKUP(H643,[1]Film_Workers!$B$2:$BD$55,46,FALSE),D643=11,VLOOKUP(H643,[1]Film_Workers!$B$2:$BD$55,47,FALSE),D643=12,VLOOKUP(H643,[1]Film_Workers!$B$2:$BD$55,48)),C643=2018,_xlfn.IFS(D643=1,VLOOKUP(H643,[1]Film_Workers!$B$2:$BD$55,49,FALSE),D643=2,VLOOKUP(H643,[1]Film_Workers!$B$2:$BD$55,50,FALSE),D643=3,VLOOKUP(H643,[1]Film_Workers!$B$2:$BD$55,51,FALSE),D643=4,VLOOKUP(H643,[1]Film_Workers!$B$2:$BD$55,52,FALSE),D643=5,VLOOKUP(H643,[1]Film_Workers!$B$2:$BD$55,53,FALSE),D643=6,VLOOKUP(H643,[1]Film_Workers!$B$2:$BD$55,54)))</f>
        <v>#N/A</v>
      </c>
      <c r="W643" t="e">
        <f>_xlfn.IFS(C643=2014,_xlfn.IFS(D643=1,VLOOKUP(H643,[1]Priv_Workers!$B$2:$BD$55,2,FALSE),D643=2,VLOOKUP(H643,[1]Priv_Workers!$B$2:$BD$55,3,FALSE),D643=3,VLOOKUP(H643,[1]Priv_Workers!$B$2:$BD$55,4,FALSE),D643=4,VLOOKUP(H643,[1]Priv_Workers!$B$2:$BD$55,5,FALSE),D643=5,VLOOKUP(H643,[1]Priv_Workers!$B$2:$BD$55,6,FALSE),D643=6,VLOOKUP(H643,[1]Priv_Workers!$B$2:$BD$55,7,FALSE),D643=7,VLOOKUP(H643,[1]Priv_Workers!$B$2:$BD$55,8,FALSE),D643=8,VLOOKUP(H643,[1]Priv_Workers!$B$2:$BD$55,9,FALSE),D643=9,VLOOKUP(H643,[1]Priv_Workers!$B$2:$BD$55,10,FALSE),D643=10,VLOOKUP(H643,[1]Priv_Workers!$B$2:$BD$55,11,FALSE),D643=11,VLOOKUP(H643,[1]Priv_Workers!$B$2:$BD$55,12,FALSE),D643=12,VLOOKUP(H643,[1]Priv_Workers!$B$2:$BD$55,13,FALSE)),C643=2015,_xlfn.IFS(D643=1,VLOOKUP(H643,[1]Priv_Workers!$B$2:$BD$55,14,FALSE),D643=2,VLOOKUP(H643,[1]Priv_Workers!$B$2:$BD$55,15,FALSE),D643=3,VLOOKUP(H643,[1]Priv_Workers!$B$2:$BD$55,16,FALSE),D643=4,VLOOKUP(H643,[1]Priv_Workers!$B$2:$BD$55,17,FALSE),D643=5,VLOOKUP(H643,[1]Priv_Workers!$B$2:$BD$55,18,FALSE),D643=6,VLOOKUP(H643,[1]Priv_Workers!$B$2:$BD$55,19,FALSE),D643=7,VLOOKUP(H643,[1]Priv_Workers!$B$2:$BD$55,20,FALSE),D643=8,VLOOKUP(H643,[1]Priv_Workers!$B$2:$BD$55,21,FALSE),D643=9,VLOOKUP(H643,[1]Priv_Workers!$B$2:$BD$55,22,FALSE),D643=10,VLOOKUP(H643,[1]Priv_Workers!$B$2:$BD$55,23,FALSE),D643=11,VLOOKUP(H643,[1]Priv_Workers!$B$2:$BD$55,24,FALSE),D643=12,VLOOKUP(H643,[1]Priv_Workers!$B$2:$BD$55,25,FALSE)),C643=2016,_xlfn.IFS(D643=1,VLOOKUP(H643,[1]Priv_Workers!$B$2:$BD$55,26,FALSE),D643=2,VLOOKUP(H643,[1]Priv_Workers!$B$2:$BD$55,27,FALSE),D643=3,VLOOKUP(H643,[1]Priv_Workers!$B$2:$BD$55,28,FALSE),D643=4,VLOOKUP(H643,[1]Priv_Workers!$B$2:$BD$55,29,FALSE),D643=5,VLOOKUP(H643,[1]Priv_Workers!$B$2:$BD$55,30,FALSE),D643=6,VLOOKUP(H643,[1]Priv_Workers!$B$2:$BD$55,31,FALSE),D643=7,VLOOKUP(H643,[1]Priv_Workers!$B$2:$BD$55,32,FALSE),D643=8,VLOOKUP(H643,[1]Priv_Workers!$B$2:$BD$55,33,FALSE),D643=9,VLOOKUP(H643,[1]Priv_Workers!$B$2:$BD$55,34,FALSE),D643=10,VLOOKUP(H643,[1]Priv_Workers!$B$2:$BD$55,35,FALSE),D643=11,VLOOKUP(H643,[1]Priv_Workers!$B$2:$BD$55,36,FALSE),D643=12,VLOOKUP(H643,[1]Priv_Workers!$B$2:$BD$55,37,FALSE)),C643=2017,_xlfn.IFS(D643=1,VLOOKUP(H643,[1]Priv_Workers!$B$2:$BD$55,38,FALSE),D643=2,VLOOKUP(H643,[1]Priv_Workers!$B$2:$BD$55,39,FALSE),D643=3,VLOOKUP(H643,[1]Priv_Workers!$B$2:$BD$55,40,FALSE),D643=4,VLOOKUP(H643,[1]Priv_Workers!$B$2:$BD$55,41,FALSE),D643=5,VLOOKUP(H643,[1]Priv_Workers!$B$2:$BD$55,42,FALSE),D643=6,VLOOKUP(H643,[1]Priv_Workers!$B$2:$BD$55,43,FALSE),D643=7,VLOOKUP(H643,[1]Priv_Workers!$B$2:$BD$55,43,FALSE),D643=8,VLOOKUP(H643,[1]Priv_Workers!$B$2:$BD$55,44,FALSE),D643=9,VLOOKUP(H643,[1]Priv_Workers!$B$2:$BD$55,45,FALSE),D643=10,VLOOKUP(H643,[1]Priv_Workers!$B$2:$BD$55,46,FALSE),D643=11,VLOOKUP(H643,[1]Priv_Workers!$B$2:$BD$55,47,FALSE),D643=12,VLOOKUP(H643,[1]Priv_Workers!$B$2:$BD$55,48)),C643=2018,_xlfn.IFS(D643=1,VLOOKUP(H643,[1]Priv_Workers!$B$2:$BD$55,49,FALSE),D643=2,VLOOKUP(H643,[1]Priv_Workers!$B$2:$BD$55,50,FALSE),D643=3,VLOOKUP(H643,[1]Priv_Workers!$B$2:$BD$55,51,FALSE),D643=4,VLOOKUP(H643,[1]Priv_Workers!$B$2:$BD$55,52,FALSE),D643=5,VLOOKUP(H643,[1]Priv_Workers!$B$2:$BD$55,53,FALSE),D643=6,VLOOKUP(H643,[1]Priv_Workers!$B$2:$BD$55,54)))</f>
        <v>#N/A</v>
      </c>
      <c r="X643" s="3" t="e">
        <f t="shared" si="83"/>
        <v>#N/A</v>
      </c>
      <c r="Y643" s="2" t="e">
        <f>_xlfn.IFS(C643=2014, _xlfn.IFS(E643=1, VLOOKUP(H643, [1]Wage_Info!$B$2:$AH$55, 2, FALSE), E643=2, VLOOKUP(H643, [1]Wage_Info!$B$2:$AH$55, 3, FALSE), E643=3, VLOOKUP(H643, [1]Wage_Info!$B$2:$AH$55, 4, FALSE), E643=4, VLOOKUP(H643, [1]Wage_Info!$B$2:$AH$55, 5, FALSE)), C643=2015, _xlfn.IFS(E643=1, VLOOKUP(H643, [1]Wage_Info!$B$2:$AH$55, 6, FALSE), E643=2, VLOOKUP(H643, [1]Wage_Info!$B$2:$AH$55, 7, FALSE), E643=3, VLOOKUP(H643, [1]Wage_Info!$B$2:$AH$55, 8, FALSE), E643=4, VLOOKUP(H643, [1]Wage_Info!$B$2:$AH$55, 9, FALSE)), C643=2016, _xlfn.IFS(E643=1, VLOOKUP(H643, [1]Wage_Info!$B$2:$AH$55, 10, FALSE), E643=2, VLOOKUP(H643, [1]Wage_Info!$B$2:$AH$55, 11, FALSE), E643=3, VLOOKUP(H643, [1]Wage_Info!$B$2:$AH$55, 12, FALSE), E643=4, VLOOKUP(H643, [1]Wage_Info!$B$2:$AH$55, 13, FALSE)), C643=2017, _xlfn.IFS(E643=1, VLOOKUP(H643, [1]Wage_Info!$B$2:$AH$55, 14, FALSE), E643=2, VLOOKUP(H643, [1]Wage_Info!$B$2:$AH$55, 15, FALSE), E643=3, VLOOKUP(H643, [1]Wage_Info!$B$2:$AH$55, 16, FALSE), E643=4, VLOOKUP(H643, [1]Wage_Info!$B$2:$AH$55, 17, FALSE)), C643 = 2018, _xlfn.IFS(E643=1, VLOOKUP(H643, [1]Wage_Info!$B$2:$AH$55, 18, FALSE), E643=3, VLOOKUP(H643, [1]Wage_Info!$B$2:$AH$55, 19, FALSE)))</f>
        <v>#N/A</v>
      </c>
      <c r="Z643" s="2" t="e">
        <f>_xlfn.IFS(C643=2014, _xlfn.IFS(E643=1, VLOOKUP(H643, [1]Wage_Info!$B$2:$AL$55, 20, FALSE), E643=2, VLOOKUP(H643, [1]Wage_Info!$B$2:$AL$55, 21, FALSE), E643=3, VLOOKUP(H643, [1]Wage_Info!$B$2:$AL$55, 22, FALSE), E643=4, VLOOKUP(H643, [1]Wage_Info!$B$2:$AL$55, 23, FALSE)), C643=2015, _xlfn.IFS(E643=1, VLOOKUP(H643, [1]Wage_Info!$B$2:$AL$55, 24, FALSE), E643=2, VLOOKUP(H643, [1]Wage_Info!$B$2:$AL$55, 25, FALSE), E643=3, VLOOKUP(H643, [1]Wage_Info!$B$2:$AL$55, 26, FALSE), E643=4, VLOOKUP(H643, [1]Wage_Info!$B$2:$AL$55, 27, FALSE)), C643=2016, _xlfn.IFS(E643=1, VLOOKUP(H643, [1]Wage_Info!$B$2:$AL$55, 28, FALSE), E643=2, VLOOKUP(H643, [1]Wage_Info!$B$2:$AL$55, 29, FALSE), E643=3, VLOOKUP(H643, [1]Wage_Info!$B$2:$AL$55, 30, FALSE), E643=4, VLOOKUP(H643, [1]Wage_Info!$B$2:$AL$55, 31, FALSE)), C643=2017, _xlfn.IFS(E643=1, VLOOKUP(H643, [1]Wage_Info!$B$2:$AL$55, 32, FALSE), E643=2, VLOOKUP(H643, [1]Wage_Info!$B$2:$AL$55, 33, FALSE), E643=3, VLOOKUP(H643, [1]Wage_Info!$B$2:$AL$55, 34, FALSE), E643=4, VLOOKUP(H643, [1]Wage_Info!$B$2:$AL$55, 35, FALSE)), C643 = 2018, _xlfn.IFS(E643=1, VLOOKUP(H643, [1]Wage_Info!$B$2:$AL$55, 36, FALSE), E643=2, VLOOKUP(H643, [1]Wage_Info!$B$2:$AL$55, 37, FALSE)))</f>
        <v>#N/A</v>
      </c>
      <c r="AA643" s="4" t="e">
        <f t="shared" si="84"/>
        <v>#N/A</v>
      </c>
      <c r="AB643">
        <f>[1]Key!C642</f>
        <v>1</v>
      </c>
      <c r="AC643">
        <f t="shared" si="85"/>
        <v>0</v>
      </c>
      <c r="AD643">
        <f t="shared" si="86"/>
        <v>0</v>
      </c>
      <c r="AE643">
        <f t="shared" si="87"/>
        <v>0</v>
      </c>
      <c r="AF643">
        <f>[1]Key!D643</f>
        <v>0</v>
      </c>
    </row>
    <row r="644" spans="1:32" x14ac:dyDescent="0.3">
      <c r="A644">
        <v>643</v>
      </c>
      <c r="B644">
        <v>143</v>
      </c>
      <c r="C644">
        <v>2014</v>
      </c>
      <c r="D644">
        <v>6</v>
      </c>
      <c r="E644">
        <f t="shared" si="80"/>
        <v>2</v>
      </c>
      <c r="F644">
        <v>2015</v>
      </c>
      <c r="G644" t="s">
        <v>79</v>
      </c>
      <c r="H644" s="1">
        <f>VALUE(IF(G644="foreign",53,SUBSTITUTE(G644,G644,VLOOKUP(G644,[1]Key!$G$2:$H$55,2,))))</f>
        <v>39</v>
      </c>
      <c r="I644" t="s">
        <v>79</v>
      </c>
      <c r="J644">
        <f>VALUE(_xlfn.IFS(I644="foreign",53,I644="fictional",54, I644="unspecified", 55, NOT(OR(I644="foreign",I644="fictional")),SUBSTITUTE(I644,I644,VLOOKUP(I644,[1]Key!$G$2:$H$55,2,))))</f>
        <v>39</v>
      </c>
      <c r="K644">
        <f t="shared" si="81"/>
        <v>1</v>
      </c>
      <c r="L644">
        <f>VLOOKUP(H644, [1]Key!$H$2:$K$54, 2)</f>
        <v>4</v>
      </c>
      <c r="M644">
        <f>VLOOKUP(J644, [1]Key!$H$2:$K$54, 2)</f>
        <v>4</v>
      </c>
      <c r="N644">
        <f>VLOOKUP("*"&amp;G644&amp;"*",[1]Key!$N$2:$O$6,2,FALSE)</f>
        <v>2</v>
      </c>
      <c r="O644">
        <f>VLOOKUP("*"&amp;G644&amp;"*",[1]Key!$R$2:$S$11,2,FALSE)</f>
        <v>3</v>
      </c>
      <c r="P644">
        <v>870</v>
      </c>
      <c r="Q644" s="2">
        <v>8000000</v>
      </c>
      <c r="R644" t="s">
        <v>66</v>
      </c>
      <c r="S644">
        <f>VLOOKUP(R644, [1]Key!$U$2:$V$37, 2, FALSE)</f>
        <v>4</v>
      </c>
      <c r="T644">
        <f t="shared" si="82"/>
        <v>0</v>
      </c>
      <c r="U644">
        <f>_xlfn.IFS(C644=2018, VLOOKUP(H644, '[1]State Pop'!$B$2:$G$55,6),C644=2017, VLOOKUP(H644, '[1]State Pop'!$B$2:$F$55,5),C644=2016, VLOOKUP(H644, '[1]State Pop'!$B$2:$F$55,4), C644=2015, VLOOKUP(H644, '[1]State Pop'!$B$2:$F$55,3), C644=2014, VLOOKUP(H644, '[1]State Pop'!$B$2:$F$55,2))</f>
        <v>12790341</v>
      </c>
      <c r="V644">
        <f>_xlfn.IFS(C644=2014,_xlfn.IFS(D644=1,VLOOKUP(H644,[1]Film_Workers!$B$2:$BD$55,2,FALSE),D644=2,VLOOKUP(H644,[1]Film_Workers!$B$2:$BD$55,3,FALSE),D644=3,VLOOKUP(H644,[1]Film_Workers!$B$2:$BD$55,4,FALSE),D644=4,VLOOKUP(H644,[1]Film_Workers!$B$2:$BD$55,5,FALSE),D644=5,VLOOKUP(H644,[1]Film_Workers!$B$2:$BD$55,6,FALSE),D644=6,VLOOKUP(H644,[1]Film_Workers!$B$2:$BD$55,7,FALSE),D644=7,VLOOKUP(H644,[1]Film_Workers!$B$2:$BD$55,8,FALSE),D644=8,VLOOKUP(H644,[1]Film_Workers!$B$2:$BD$55,9,FALSE),D644=9,VLOOKUP(H644,[1]Film_Workers!$B$2:$BD$55,10,FALSE),D644=10,VLOOKUP(H644,[1]Film_Workers!$B$2:$BD$55,11,FALSE),D644=11,VLOOKUP(H644,[1]Film_Workers!$B$2:$BD$55,12,FALSE),D644=12,VLOOKUP(H644,[1]Film_Workers!$B$2:$BD$55,13,FALSE)),C644=2015,_xlfn.IFS(D644=1,VLOOKUP(H644,[1]Film_Workers!$B$2:$BD$55,14,FALSE),D644=2,VLOOKUP(H644,[1]Film_Workers!$B$2:$BD$55,15,FALSE),D644=3,VLOOKUP(H644,[1]Film_Workers!$B$2:$BD$55,16,FALSE),D644=4,VLOOKUP(H644,[1]Film_Workers!$B$2:$BD$55,17,FALSE),D644=5,VLOOKUP(H644,[1]Film_Workers!$B$2:$BD$55,18,FALSE),D644=6,VLOOKUP(H644,[1]Film_Workers!$B$2:$BD$55,19,FALSE),D644=7,VLOOKUP(H644,[1]Film_Workers!$B$2:$BD$55,20,FALSE),D644=8,VLOOKUP(H644,[1]Film_Workers!$B$2:$BD$55,21,FALSE),D644=9,VLOOKUP(H644,[1]Film_Workers!$B$2:$BD$55,22,FALSE),D644=10,VLOOKUP(H644,[1]Film_Workers!$B$2:$BD$55,23,FALSE),D644=11,VLOOKUP(H644,[1]Film_Workers!$B$2:$BD$55,24,FALSE),D644=12,VLOOKUP(H644,[1]Film_Workers!$B$2:$BD$55,25,FALSE)),C644=2016,_xlfn.IFS(D644=1,VLOOKUP(H644,[1]Film_Workers!$B$2:$BD$55,26,FALSE),D644=2,VLOOKUP(H644,[1]Film_Workers!$B$2:$BD$55,27,FALSE),D644=3,VLOOKUP(H644,[1]Film_Workers!$B$2:$BD$55,28,FALSE),D644=4,VLOOKUP(H644,[1]Film_Workers!$B$2:$BD$55,29,FALSE),D644=5,VLOOKUP(H644,[1]Film_Workers!$B$2:$BD$55,30,FALSE),D644=6,VLOOKUP(H644,[1]Film_Workers!$B$2:$BD$55,31,FALSE),D644=7,VLOOKUP(H644,[1]Film_Workers!$B$2:$BD$55,32,FALSE),D644=8,VLOOKUP(H644,[1]Film_Workers!$B$2:$BD$55,33,FALSE),D644=9,VLOOKUP(H644,[1]Film_Workers!$B$2:$BD$55,34,FALSE),D644=10,VLOOKUP(H644,[1]Film_Workers!$B$2:$BD$55,35,FALSE),D644=11,VLOOKUP(H644,[1]Film_Workers!$B$2:$BD$55,36,FALSE),D644=12,VLOOKUP(H644,[1]Film_Workers!$B$2:$BD$55,37,FALSE)),C644=2017,_xlfn.IFS(D644=1,VLOOKUP(H644,[1]Film_Workers!$B$2:$BD$55,38,FALSE),D644=2,VLOOKUP(H644,[1]Film_Workers!$B$2:$BD$55,39,FALSE),D644=3,VLOOKUP(H644,[1]Film_Workers!$B$2:$BD$55,40,FALSE),D644=4,VLOOKUP(H644,[1]Film_Workers!$B$2:$BD$55,41,FALSE),D644=5,VLOOKUP(H644,[1]Film_Workers!$B$2:$BD$55,42,FALSE),D644=6,VLOOKUP(H644,[1]Film_Workers!$B$2:$BD$55,43,FALSE),D644=7,VLOOKUP(H644,[1]Film_Workers!$B$2:$BD$55,43,FALSE),D644=8,VLOOKUP(H644,[1]Film_Workers!$B$2:$BD$55,44,FALSE),D644=9,VLOOKUP(H644,[1]Film_Workers!$B$2:$BD$55,45,FALSE),D644=10,VLOOKUP(H644,[1]Film_Workers!$B$2:$BD$55,46,FALSE),D644=11,VLOOKUP(H644,[1]Film_Workers!$B$2:$BD$55,47,FALSE),D644=12,VLOOKUP(H644,[1]Film_Workers!$B$2:$BD$55,48)),C644=2018,_xlfn.IFS(D644=1,VLOOKUP(H644,[1]Film_Workers!$B$2:$BD$55,49,FALSE),D644=2,VLOOKUP(H644,[1]Film_Workers!$B$2:$BD$55,50,FALSE),D644=3,VLOOKUP(H644,[1]Film_Workers!$B$2:$BD$55,51,FALSE),D644=4,VLOOKUP(H644,[1]Film_Workers!$B$2:$BD$55,52,FALSE),D644=5,VLOOKUP(H644,[1]Film_Workers!$B$2:$BD$55,53,FALSE),D644=6,VLOOKUP(H644,[1]Film_Workers!$B$2:$BD$55,54)))</f>
        <v>2826</v>
      </c>
      <c r="W644">
        <f>_xlfn.IFS(C644=2014,_xlfn.IFS(D644=1,VLOOKUP(H644,[1]Priv_Workers!$B$2:$BD$55,2,FALSE),D644=2,VLOOKUP(H644,[1]Priv_Workers!$B$2:$BD$55,3,FALSE),D644=3,VLOOKUP(H644,[1]Priv_Workers!$B$2:$BD$55,4,FALSE),D644=4,VLOOKUP(H644,[1]Priv_Workers!$B$2:$BD$55,5,FALSE),D644=5,VLOOKUP(H644,[1]Priv_Workers!$B$2:$BD$55,6,FALSE),D644=6,VLOOKUP(H644,[1]Priv_Workers!$B$2:$BD$55,7,FALSE),D644=7,VLOOKUP(H644,[1]Priv_Workers!$B$2:$BD$55,8,FALSE),D644=8,VLOOKUP(H644,[1]Priv_Workers!$B$2:$BD$55,9,FALSE),D644=9,VLOOKUP(H644,[1]Priv_Workers!$B$2:$BD$55,10,FALSE),D644=10,VLOOKUP(H644,[1]Priv_Workers!$B$2:$BD$55,11,FALSE),D644=11,VLOOKUP(H644,[1]Priv_Workers!$B$2:$BD$55,12,FALSE),D644=12,VLOOKUP(H644,[1]Priv_Workers!$B$2:$BD$55,13,FALSE)),C644=2015,_xlfn.IFS(D644=1,VLOOKUP(H644,[1]Priv_Workers!$B$2:$BD$55,14,FALSE),D644=2,VLOOKUP(H644,[1]Priv_Workers!$B$2:$BD$55,15,FALSE),D644=3,VLOOKUP(H644,[1]Priv_Workers!$B$2:$BD$55,16,FALSE),D644=4,VLOOKUP(H644,[1]Priv_Workers!$B$2:$BD$55,17,FALSE),D644=5,VLOOKUP(H644,[1]Priv_Workers!$B$2:$BD$55,18,FALSE),D644=6,VLOOKUP(H644,[1]Priv_Workers!$B$2:$BD$55,19,FALSE),D644=7,VLOOKUP(H644,[1]Priv_Workers!$B$2:$BD$55,20,FALSE),D644=8,VLOOKUP(H644,[1]Priv_Workers!$B$2:$BD$55,21,FALSE),D644=9,VLOOKUP(H644,[1]Priv_Workers!$B$2:$BD$55,22,FALSE),D644=10,VLOOKUP(H644,[1]Priv_Workers!$B$2:$BD$55,23,FALSE),D644=11,VLOOKUP(H644,[1]Priv_Workers!$B$2:$BD$55,24,FALSE),D644=12,VLOOKUP(H644,[1]Priv_Workers!$B$2:$BD$55,25,FALSE)),C644=2016,_xlfn.IFS(D644=1,VLOOKUP(H644,[1]Priv_Workers!$B$2:$BD$55,26,FALSE),D644=2,VLOOKUP(H644,[1]Priv_Workers!$B$2:$BD$55,27,FALSE),D644=3,VLOOKUP(H644,[1]Priv_Workers!$B$2:$BD$55,28,FALSE),D644=4,VLOOKUP(H644,[1]Priv_Workers!$B$2:$BD$55,29,FALSE),D644=5,VLOOKUP(H644,[1]Priv_Workers!$B$2:$BD$55,30,FALSE),D644=6,VLOOKUP(H644,[1]Priv_Workers!$B$2:$BD$55,31,FALSE),D644=7,VLOOKUP(H644,[1]Priv_Workers!$B$2:$BD$55,32,FALSE),D644=8,VLOOKUP(H644,[1]Priv_Workers!$B$2:$BD$55,33,FALSE),D644=9,VLOOKUP(H644,[1]Priv_Workers!$B$2:$BD$55,34,FALSE),D644=10,VLOOKUP(H644,[1]Priv_Workers!$B$2:$BD$55,35,FALSE),D644=11,VLOOKUP(H644,[1]Priv_Workers!$B$2:$BD$55,36,FALSE),D644=12,VLOOKUP(H644,[1]Priv_Workers!$B$2:$BD$55,37,FALSE)),C644=2017,_xlfn.IFS(D644=1,VLOOKUP(H644,[1]Priv_Workers!$B$2:$BD$55,38,FALSE),D644=2,VLOOKUP(H644,[1]Priv_Workers!$B$2:$BD$55,39,FALSE),D644=3,VLOOKUP(H644,[1]Priv_Workers!$B$2:$BD$55,40,FALSE),D644=4,VLOOKUP(H644,[1]Priv_Workers!$B$2:$BD$55,41,FALSE),D644=5,VLOOKUP(H644,[1]Priv_Workers!$B$2:$BD$55,42,FALSE),D644=6,VLOOKUP(H644,[1]Priv_Workers!$B$2:$BD$55,43,FALSE),D644=7,VLOOKUP(H644,[1]Priv_Workers!$B$2:$BD$55,43,FALSE),D644=8,VLOOKUP(H644,[1]Priv_Workers!$B$2:$BD$55,44,FALSE),D644=9,VLOOKUP(H644,[1]Priv_Workers!$B$2:$BD$55,45,FALSE),D644=10,VLOOKUP(H644,[1]Priv_Workers!$B$2:$BD$55,46,FALSE),D644=11,VLOOKUP(H644,[1]Priv_Workers!$B$2:$BD$55,47,FALSE),D644=12,VLOOKUP(H644,[1]Priv_Workers!$B$2:$BD$55,48)),C644=2018,_xlfn.IFS(D644=1,VLOOKUP(H644,[1]Priv_Workers!$B$2:$BD$55,49,FALSE),D644=2,VLOOKUP(H644,[1]Priv_Workers!$B$2:$BD$55,50,FALSE),D644=3,VLOOKUP(H644,[1]Priv_Workers!$B$2:$BD$55,51,FALSE),D644=4,VLOOKUP(H644,[1]Priv_Workers!$B$2:$BD$55,52,FALSE),D644=5,VLOOKUP(H644,[1]Priv_Workers!$B$2:$BD$55,53,FALSE),D644=6,VLOOKUP(H644,[1]Priv_Workers!$B$2:$BD$55,54)))</f>
        <v>5025028</v>
      </c>
      <c r="X644" s="3">
        <f t="shared" si="83"/>
        <v>5.6238492601434265E-4</v>
      </c>
      <c r="Y644" s="2">
        <f>_xlfn.IFS(C644=2014, _xlfn.IFS(E644=1, VLOOKUP(H644, [1]Wage_Info!$B$2:$AH$55, 2, FALSE), E644=2, VLOOKUP(H644, [1]Wage_Info!$B$2:$AH$55, 3, FALSE), E644=3, VLOOKUP(H644, [1]Wage_Info!$B$2:$AH$55, 4, FALSE), E644=4, VLOOKUP(H644, [1]Wage_Info!$B$2:$AH$55, 5, FALSE)), C644=2015, _xlfn.IFS(E644=1, VLOOKUP(H644, [1]Wage_Info!$B$2:$AH$55, 6, FALSE), E644=2, VLOOKUP(H644, [1]Wage_Info!$B$2:$AH$55, 7, FALSE), E644=3, VLOOKUP(H644, [1]Wage_Info!$B$2:$AH$55, 8, FALSE), E644=4, VLOOKUP(H644, [1]Wage_Info!$B$2:$AH$55, 9, FALSE)), C644=2016, _xlfn.IFS(E644=1, VLOOKUP(H644, [1]Wage_Info!$B$2:$AH$55, 10, FALSE), E644=2, VLOOKUP(H644, [1]Wage_Info!$B$2:$AH$55, 11, FALSE), E644=3, VLOOKUP(H644, [1]Wage_Info!$B$2:$AH$55, 12, FALSE), E644=4, VLOOKUP(H644, [1]Wage_Info!$B$2:$AH$55, 13, FALSE)), C644=2017, _xlfn.IFS(E644=1, VLOOKUP(H644, [1]Wage_Info!$B$2:$AH$55, 14, FALSE), E644=2, VLOOKUP(H644, [1]Wage_Info!$B$2:$AH$55, 15, FALSE), E644=3, VLOOKUP(H644, [1]Wage_Info!$B$2:$AH$55, 16, FALSE), E644=4, VLOOKUP(H644, [1]Wage_Info!$B$2:$AH$55, 17, FALSE)), C644 = 2018, _xlfn.IFS(E644=1, VLOOKUP(H644, [1]Wage_Info!$B$2:$AH$55, 18, FALSE), E644=3, VLOOKUP(H644, [1]Wage_Info!$B$2:$AH$55, 19, FALSE)))</f>
        <v>40453373</v>
      </c>
      <c r="Z644" s="2">
        <f>_xlfn.IFS(C644=2014, _xlfn.IFS(E644=1, VLOOKUP(H644, [1]Wage_Info!$B$2:$AL$55, 20, FALSE), E644=2, VLOOKUP(H644, [1]Wage_Info!$B$2:$AL$55, 21, FALSE), E644=3, VLOOKUP(H644, [1]Wage_Info!$B$2:$AL$55, 22, FALSE), E644=4, VLOOKUP(H644, [1]Wage_Info!$B$2:$AL$55, 23, FALSE)), C644=2015, _xlfn.IFS(E644=1, VLOOKUP(H644, [1]Wage_Info!$B$2:$AL$55, 24, FALSE), E644=2, VLOOKUP(H644, [1]Wage_Info!$B$2:$AL$55, 25, FALSE), E644=3, VLOOKUP(H644, [1]Wage_Info!$B$2:$AL$55, 26, FALSE), E644=4, VLOOKUP(H644, [1]Wage_Info!$B$2:$AL$55, 27, FALSE)), C644=2016, _xlfn.IFS(E644=1, VLOOKUP(H644, [1]Wage_Info!$B$2:$AL$55, 28, FALSE), E644=2, VLOOKUP(H644, [1]Wage_Info!$B$2:$AL$55, 29, FALSE), E644=3, VLOOKUP(H644, [1]Wage_Info!$B$2:$AL$55, 30, FALSE), E644=4, VLOOKUP(H644, [1]Wage_Info!$B$2:$AL$55, 31, FALSE)), C644=2017, _xlfn.IFS(E644=1, VLOOKUP(H644, [1]Wage_Info!$B$2:$AL$55, 32, FALSE), E644=2, VLOOKUP(H644, [1]Wage_Info!$B$2:$AL$55, 33, FALSE), E644=3, VLOOKUP(H644, [1]Wage_Info!$B$2:$AL$55, 34, FALSE), E644=4, VLOOKUP(H644, [1]Wage_Info!$B$2:$AL$55, 35, FALSE)), C644 = 2018, _xlfn.IFS(E644=1, VLOOKUP(H644, [1]Wage_Info!$B$2:$AL$55, 36, FALSE), E644=2, VLOOKUP(H644, [1]Wage_Info!$B$2:$AL$55, 37, FALSE)))</f>
        <v>59744931249</v>
      </c>
      <c r="AA644" s="4">
        <f t="shared" si="84"/>
        <v>6.7710133988441244E-4</v>
      </c>
      <c r="AB644">
        <f>[1]Key!C643</f>
        <v>1</v>
      </c>
      <c r="AC644">
        <f t="shared" si="85"/>
        <v>0</v>
      </c>
      <c r="AD644">
        <f t="shared" si="86"/>
        <v>0</v>
      </c>
      <c r="AE644">
        <f t="shared" si="87"/>
        <v>0</v>
      </c>
      <c r="AF644">
        <f>[1]Key!D644</f>
        <v>0</v>
      </c>
    </row>
    <row r="645" spans="1:32" x14ac:dyDescent="0.3">
      <c r="A645">
        <v>644</v>
      </c>
      <c r="B645">
        <v>144</v>
      </c>
      <c r="C645">
        <v>2014</v>
      </c>
      <c r="D645">
        <v>11</v>
      </c>
      <c r="E645">
        <f t="shared" si="80"/>
        <v>4</v>
      </c>
      <c r="F645">
        <v>2015</v>
      </c>
      <c r="G645" t="s">
        <v>62</v>
      </c>
      <c r="H645" s="1">
        <f>VALUE(IF(G645="foreign",53,SUBSTITUTE(G645,G645,VLOOKUP(G645,[1]Key!$G$2:$H$55,2,))))</f>
        <v>53</v>
      </c>
      <c r="I645" t="s">
        <v>71</v>
      </c>
      <c r="J645">
        <f>VALUE(_xlfn.IFS(I645="foreign",53,I645="fictional",54, I645="unspecified", 55, NOT(OR(I645="foreign",I645="fictional")),SUBSTITUTE(I645,I645,VLOOKUP(I645,[1]Key!$G$2:$H$55,2,))))</f>
        <v>36</v>
      </c>
      <c r="K645">
        <f t="shared" si="81"/>
        <v>0</v>
      </c>
      <c r="L645">
        <f>VLOOKUP(H645, [1]Key!$H$2:$K$54, 2)</f>
        <v>0</v>
      </c>
      <c r="M645">
        <f>VLOOKUP(J645, [1]Key!$H$2:$K$54, 2)</f>
        <v>3</v>
      </c>
      <c r="N645">
        <f>VLOOKUP("*"&amp;G645&amp;"*",[1]Key!$N$2:$O$6,2,FALSE)</f>
        <v>0</v>
      </c>
      <c r="O645">
        <f>VLOOKUP("*"&amp;G645&amp;"*",[1]Key!$R$2:$S$11,2,FALSE)</f>
        <v>0</v>
      </c>
      <c r="P645">
        <v>862</v>
      </c>
      <c r="Q645" s="2">
        <v>13000000</v>
      </c>
      <c r="R645" t="s">
        <v>92</v>
      </c>
      <c r="S645">
        <f>VLOOKUP(R645, [1]Key!$U$2:$V$37, 2, FALSE)</f>
        <v>14</v>
      </c>
      <c r="T645">
        <f t="shared" si="82"/>
        <v>1</v>
      </c>
      <c r="U645">
        <f>_xlfn.IFS(C645=2018, VLOOKUP(H645, '[1]State Pop'!$B$2:$G$55,6),C645=2017, VLOOKUP(H645, '[1]State Pop'!$B$2:$F$55,5),C645=2016, VLOOKUP(H645, '[1]State Pop'!$B$2:$F$55,4), C645=2015, VLOOKUP(H645, '[1]State Pop'!$B$2:$F$55,3), C645=2014, VLOOKUP(H645, '[1]State Pop'!$B$2:$F$55,2))</f>
        <v>0</v>
      </c>
      <c r="V645">
        <f>_xlfn.IFS(C645=2014,_xlfn.IFS(D645=1,VLOOKUP(H645,[1]Film_Workers!$B$2:$BD$55,2,FALSE),D645=2,VLOOKUP(H645,[1]Film_Workers!$B$2:$BD$55,3,FALSE),D645=3,VLOOKUP(H645,[1]Film_Workers!$B$2:$BD$55,4,FALSE),D645=4,VLOOKUP(H645,[1]Film_Workers!$B$2:$BD$55,5,FALSE),D645=5,VLOOKUP(H645,[1]Film_Workers!$B$2:$BD$55,6,FALSE),D645=6,VLOOKUP(H645,[1]Film_Workers!$B$2:$BD$55,7,FALSE),D645=7,VLOOKUP(H645,[1]Film_Workers!$B$2:$BD$55,8,FALSE),D645=8,VLOOKUP(H645,[1]Film_Workers!$B$2:$BD$55,9,FALSE),D645=9,VLOOKUP(H645,[1]Film_Workers!$B$2:$BD$55,10,FALSE),D645=10,VLOOKUP(H645,[1]Film_Workers!$B$2:$BD$55,11,FALSE),D645=11,VLOOKUP(H645,[1]Film_Workers!$B$2:$BD$55,12,FALSE),D645=12,VLOOKUP(H645,[1]Film_Workers!$B$2:$BD$55,13,FALSE)),C645=2015,_xlfn.IFS(D645=1,VLOOKUP(H645,[1]Film_Workers!$B$2:$BD$55,14,FALSE),D645=2,VLOOKUP(H645,[1]Film_Workers!$B$2:$BD$55,15,FALSE),D645=3,VLOOKUP(H645,[1]Film_Workers!$B$2:$BD$55,16,FALSE),D645=4,VLOOKUP(H645,[1]Film_Workers!$B$2:$BD$55,17,FALSE),D645=5,VLOOKUP(H645,[1]Film_Workers!$B$2:$BD$55,18,FALSE),D645=6,VLOOKUP(H645,[1]Film_Workers!$B$2:$BD$55,19,FALSE),D645=7,VLOOKUP(H645,[1]Film_Workers!$B$2:$BD$55,20,FALSE),D645=8,VLOOKUP(H645,[1]Film_Workers!$B$2:$BD$55,21,FALSE),D645=9,VLOOKUP(H645,[1]Film_Workers!$B$2:$BD$55,22,FALSE),D645=10,VLOOKUP(H645,[1]Film_Workers!$B$2:$BD$55,23,FALSE),D645=11,VLOOKUP(H645,[1]Film_Workers!$B$2:$BD$55,24,FALSE),D645=12,VLOOKUP(H645,[1]Film_Workers!$B$2:$BD$55,25,FALSE)),C645=2016,_xlfn.IFS(D645=1,VLOOKUP(H645,[1]Film_Workers!$B$2:$BD$55,26,FALSE),D645=2,VLOOKUP(H645,[1]Film_Workers!$B$2:$BD$55,27,FALSE),D645=3,VLOOKUP(H645,[1]Film_Workers!$B$2:$BD$55,28,FALSE),D645=4,VLOOKUP(H645,[1]Film_Workers!$B$2:$BD$55,29,FALSE),D645=5,VLOOKUP(H645,[1]Film_Workers!$B$2:$BD$55,30,FALSE),D645=6,VLOOKUP(H645,[1]Film_Workers!$B$2:$BD$55,31,FALSE),D645=7,VLOOKUP(H645,[1]Film_Workers!$B$2:$BD$55,32,FALSE),D645=8,VLOOKUP(H645,[1]Film_Workers!$B$2:$BD$55,33,FALSE),D645=9,VLOOKUP(H645,[1]Film_Workers!$B$2:$BD$55,34,FALSE),D645=10,VLOOKUP(H645,[1]Film_Workers!$B$2:$BD$55,35,FALSE),D645=11,VLOOKUP(H645,[1]Film_Workers!$B$2:$BD$55,36,FALSE),D645=12,VLOOKUP(H645,[1]Film_Workers!$B$2:$BD$55,37,FALSE)),C645=2017,_xlfn.IFS(D645=1,VLOOKUP(H645,[1]Film_Workers!$B$2:$BD$55,38,FALSE),D645=2,VLOOKUP(H645,[1]Film_Workers!$B$2:$BD$55,39,FALSE),D645=3,VLOOKUP(H645,[1]Film_Workers!$B$2:$BD$55,40,FALSE),D645=4,VLOOKUP(H645,[1]Film_Workers!$B$2:$BD$55,41,FALSE),D645=5,VLOOKUP(H645,[1]Film_Workers!$B$2:$BD$55,42,FALSE),D645=6,VLOOKUP(H645,[1]Film_Workers!$B$2:$BD$55,43,FALSE),D645=7,VLOOKUP(H645,[1]Film_Workers!$B$2:$BD$55,43,FALSE),D645=8,VLOOKUP(H645,[1]Film_Workers!$B$2:$BD$55,44,FALSE),D645=9,VLOOKUP(H645,[1]Film_Workers!$B$2:$BD$55,45,FALSE),D645=10,VLOOKUP(H645,[1]Film_Workers!$B$2:$BD$55,46,FALSE),D645=11,VLOOKUP(H645,[1]Film_Workers!$B$2:$BD$55,47,FALSE),D645=12,VLOOKUP(H645,[1]Film_Workers!$B$2:$BD$55,48)),C645=2018,_xlfn.IFS(D645=1,VLOOKUP(H645,[1]Film_Workers!$B$2:$BD$55,49,FALSE),D645=2,VLOOKUP(H645,[1]Film_Workers!$B$2:$BD$55,50,FALSE),D645=3,VLOOKUP(H645,[1]Film_Workers!$B$2:$BD$55,51,FALSE),D645=4,VLOOKUP(H645,[1]Film_Workers!$B$2:$BD$55,52,FALSE),D645=5,VLOOKUP(H645,[1]Film_Workers!$B$2:$BD$55,53,FALSE),D645=6,VLOOKUP(H645,[1]Film_Workers!$B$2:$BD$55,54)))</f>
        <v>0</v>
      </c>
      <c r="W645">
        <f>_xlfn.IFS(C645=2014,_xlfn.IFS(D645=1,VLOOKUP(H645,[1]Priv_Workers!$B$2:$BD$55,2,FALSE),D645=2,VLOOKUP(H645,[1]Priv_Workers!$B$2:$BD$55,3,FALSE),D645=3,VLOOKUP(H645,[1]Priv_Workers!$B$2:$BD$55,4,FALSE),D645=4,VLOOKUP(H645,[1]Priv_Workers!$B$2:$BD$55,5,FALSE),D645=5,VLOOKUP(H645,[1]Priv_Workers!$B$2:$BD$55,6,FALSE),D645=6,VLOOKUP(H645,[1]Priv_Workers!$B$2:$BD$55,7,FALSE),D645=7,VLOOKUP(H645,[1]Priv_Workers!$B$2:$BD$55,8,FALSE),D645=8,VLOOKUP(H645,[1]Priv_Workers!$B$2:$BD$55,9,FALSE),D645=9,VLOOKUP(H645,[1]Priv_Workers!$B$2:$BD$55,10,FALSE),D645=10,VLOOKUP(H645,[1]Priv_Workers!$B$2:$BD$55,11,FALSE),D645=11,VLOOKUP(H645,[1]Priv_Workers!$B$2:$BD$55,12,FALSE),D645=12,VLOOKUP(H645,[1]Priv_Workers!$B$2:$BD$55,13,FALSE)),C645=2015,_xlfn.IFS(D645=1,VLOOKUP(H645,[1]Priv_Workers!$B$2:$BD$55,14,FALSE),D645=2,VLOOKUP(H645,[1]Priv_Workers!$B$2:$BD$55,15,FALSE),D645=3,VLOOKUP(H645,[1]Priv_Workers!$B$2:$BD$55,16,FALSE),D645=4,VLOOKUP(H645,[1]Priv_Workers!$B$2:$BD$55,17,FALSE),D645=5,VLOOKUP(H645,[1]Priv_Workers!$B$2:$BD$55,18,FALSE),D645=6,VLOOKUP(H645,[1]Priv_Workers!$B$2:$BD$55,19,FALSE),D645=7,VLOOKUP(H645,[1]Priv_Workers!$B$2:$BD$55,20,FALSE),D645=8,VLOOKUP(H645,[1]Priv_Workers!$B$2:$BD$55,21,FALSE),D645=9,VLOOKUP(H645,[1]Priv_Workers!$B$2:$BD$55,22,FALSE),D645=10,VLOOKUP(H645,[1]Priv_Workers!$B$2:$BD$55,23,FALSE),D645=11,VLOOKUP(H645,[1]Priv_Workers!$B$2:$BD$55,24,FALSE),D645=12,VLOOKUP(H645,[1]Priv_Workers!$B$2:$BD$55,25,FALSE)),C645=2016,_xlfn.IFS(D645=1,VLOOKUP(H645,[1]Priv_Workers!$B$2:$BD$55,26,FALSE),D645=2,VLOOKUP(H645,[1]Priv_Workers!$B$2:$BD$55,27,FALSE),D645=3,VLOOKUP(H645,[1]Priv_Workers!$B$2:$BD$55,28,FALSE),D645=4,VLOOKUP(H645,[1]Priv_Workers!$B$2:$BD$55,29,FALSE),D645=5,VLOOKUP(H645,[1]Priv_Workers!$B$2:$BD$55,30,FALSE),D645=6,VLOOKUP(H645,[1]Priv_Workers!$B$2:$BD$55,31,FALSE),D645=7,VLOOKUP(H645,[1]Priv_Workers!$B$2:$BD$55,32,FALSE),D645=8,VLOOKUP(H645,[1]Priv_Workers!$B$2:$BD$55,33,FALSE),D645=9,VLOOKUP(H645,[1]Priv_Workers!$B$2:$BD$55,34,FALSE),D645=10,VLOOKUP(H645,[1]Priv_Workers!$B$2:$BD$55,35,FALSE),D645=11,VLOOKUP(H645,[1]Priv_Workers!$B$2:$BD$55,36,FALSE),D645=12,VLOOKUP(H645,[1]Priv_Workers!$B$2:$BD$55,37,FALSE)),C645=2017,_xlfn.IFS(D645=1,VLOOKUP(H645,[1]Priv_Workers!$B$2:$BD$55,38,FALSE),D645=2,VLOOKUP(H645,[1]Priv_Workers!$B$2:$BD$55,39,FALSE),D645=3,VLOOKUP(H645,[1]Priv_Workers!$B$2:$BD$55,40,FALSE),D645=4,VLOOKUP(H645,[1]Priv_Workers!$B$2:$BD$55,41,FALSE),D645=5,VLOOKUP(H645,[1]Priv_Workers!$B$2:$BD$55,42,FALSE),D645=6,VLOOKUP(H645,[1]Priv_Workers!$B$2:$BD$55,43,FALSE),D645=7,VLOOKUP(H645,[1]Priv_Workers!$B$2:$BD$55,43,FALSE),D645=8,VLOOKUP(H645,[1]Priv_Workers!$B$2:$BD$55,44,FALSE),D645=9,VLOOKUP(H645,[1]Priv_Workers!$B$2:$BD$55,45,FALSE),D645=10,VLOOKUP(H645,[1]Priv_Workers!$B$2:$BD$55,46,FALSE),D645=11,VLOOKUP(H645,[1]Priv_Workers!$B$2:$BD$55,47,FALSE),D645=12,VLOOKUP(H645,[1]Priv_Workers!$B$2:$BD$55,48)),C645=2018,_xlfn.IFS(D645=1,VLOOKUP(H645,[1]Priv_Workers!$B$2:$BD$55,49,FALSE),D645=2,VLOOKUP(H645,[1]Priv_Workers!$B$2:$BD$55,50,FALSE),D645=3,VLOOKUP(H645,[1]Priv_Workers!$B$2:$BD$55,51,FALSE),D645=4,VLOOKUP(H645,[1]Priv_Workers!$B$2:$BD$55,52,FALSE),D645=5,VLOOKUP(H645,[1]Priv_Workers!$B$2:$BD$55,53,FALSE),D645=6,VLOOKUP(H645,[1]Priv_Workers!$B$2:$BD$55,54)))</f>
        <v>0</v>
      </c>
      <c r="X645" s="3" t="e">
        <f t="shared" si="83"/>
        <v>#DIV/0!</v>
      </c>
      <c r="Y645" s="2">
        <f>_xlfn.IFS(C645=2014, _xlfn.IFS(E645=1, VLOOKUP(H645, [1]Wage_Info!$B$2:$AH$55, 2, FALSE), E645=2, VLOOKUP(H645, [1]Wage_Info!$B$2:$AH$55, 3, FALSE), E645=3, VLOOKUP(H645, [1]Wage_Info!$B$2:$AH$55, 4, FALSE), E645=4, VLOOKUP(H645, [1]Wage_Info!$B$2:$AH$55, 5, FALSE)), C645=2015, _xlfn.IFS(E645=1, VLOOKUP(H645, [1]Wage_Info!$B$2:$AH$55, 6, FALSE), E645=2, VLOOKUP(H645, [1]Wage_Info!$B$2:$AH$55, 7, FALSE), E645=3, VLOOKUP(H645, [1]Wage_Info!$B$2:$AH$55, 8, FALSE), E645=4, VLOOKUP(H645, [1]Wage_Info!$B$2:$AH$55, 9, FALSE)), C645=2016, _xlfn.IFS(E645=1, VLOOKUP(H645, [1]Wage_Info!$B$2:$AH$55, 10, FALSE), E645=2, VLOOKUP(H645, [1]Wage_Info!$B$2:$AH$55, 11, FALSE), E645=3, VLOOKUP(H645, [1]Wage_Info!$B$2:$AH$55, 12, FALSE), E645=4, VLOOKUP(H645, [1]Wage_Info!$B$2:$AH$55, 13, FALSE)), C645=2017, _xlfn.IFS(E645=1, VLOOKUP(H645, [1]Wage_Info!$B$2:$AH$55, 14, FALSE), E645=2, VLOOKUP(H645, [1]Wage_Info!$B$2:$AH$55, 15, FALSE), E645=3, VLOOKUP(H645, [1]Wage_Info!$B$2:$AH$55, 16, FALSE), E645=4, VLOOKUP(H645, [1]Wage_Info!$B$2:$AH$55, 17, FALSE)), C645 = 2018, _xlfn.IFS(E645=1, VLOOKUP(H645, [1]Wage_Info!$B$2:$AH$55, 18, FALSE), E645=3, VLOOKUP(H645, [1]Wage_Info!$B$2:$AH$55, 19, FALSE)))</f>
        <v>0</v>
      </c>
      <c r="Z645" s="2">
        <f>_xlfn.IFS(C645=2014, _xlfn.IFS(E645=1, VLOOKUP(H645, [1]Wage_Info!$B$2:$AL$55, 20, FALSE), E645=2, VLOOKUP(H645, [1]Wage_Info!$B$2:$AL$55, 21, FALSE), E645=3, VLOOKUP(H645, [1]Wage_Info!$B$2:$AL$55, 22, FALSE), E645=4, VLOOKUP(H645, [1]Wage_Info!$B$2:$AL$55, 23, FALSE)), C645=2015, _xlfn.IFS(E645=1, VLOOKUP(H645, [1]Wage_Info!$B$2:$AL$55, 24, FALSE), E645=2, VLOOKUP(H645, [1]Wage_Info!$B$2:$AL$55, 25, FALSE), E645=3, VLOOKUP(H645, [1]Wage_Info!$B$2:$AL$55, 26, FALSE), E645=4, VLOOKUP(H645, [1]Wage_Info!$B$2:$AL$55, 27, FALSE)), C645=2016, _xlfn.IFS(E645=1, VLOOKUP(H645, [1]Wage_Info!$B$2:$AL$55, 28, FALSE), E645=2, VLOOKUP(H645, [1]Wage_Info!$B$2:$AL$55, 29, FALSE), E645=3, VLOOKUP(H645, [1]Wage_Info!$B$2:$AL$55, 30, FALSE), E645=4, VLOOKUP(H645, [1]Wage_Info!$B$2:$AL$55, 31, FALSE)), C645=2017, _xlfn.IFS(E645=1, VLOOKUP(H645, [1]Wage_Info!$B$2:$AL$55, 32, FALSE), E645=2, VLOOKUP(H645, [1]Wage_Info!$B$2:$AL$55, 33, FALSE), E645=3, VLOOKUP(H645, [1]Wage_Info!$B$2:$AL$55, 34, FALSE), E645=4, VLOOKUP(H645, [1]Wage_Info!$B$2:$AL$55, 35, FALSE)), C645 = 2018, _xlfn.IFS(E645=1, VLOOKUP(H645, [1]Wage_Info!$B$2:$AL$55, 36, FALSE), E645=2, VLOOKUP(H645, [1]Wage_Info!$B$2:$AL$55, 37, FALSE)))</f>
        <v>0</v>
      </c>
      <c r="AA645" s="4" t="e">
        <f t="shared" si="84"/>
        <v>#DIV/0!</v>
      </c>
      <c r="AB645">
        <f>[1]Key!C644</f>
        <v>1</v>
      </c>
      <c r="AC645">
        <f t="shared" si="85"/>
        <v>0</v>
      </c>
      <c r="AD645">
        <f t="shared" si="86"/>
        <v>0</v>
      </c>
      <c r="AE645">
        <f t="shared" si="87"/>
        <v>0</v>
      </c>
      <c r="AF645">
        <f>[1]Key!D645</f>
        <v>0</v>
      </c>
    </row>
    <row r="646" spans="1:32" x14ac:dyDescent="0.3">
      <c r="A646">
        <v>645</v>
      </c>
      <c r="B646">
        <v>145</v>
      </c>
      <c r="C646">
        <v>2013</v>
      </c>
      <c r="D646">
        <v>3</v>
      </c>
      <c r="E646">
        <f t="shared" si="80"/>
        <v>1</v>
      </c>
      <c r="F646">
        <v>2015</v>
      </c>
      <c r="G646" t="s">
        <v>64</v>
      </c>
      <c r="H646" s="1">
        <f>VALUE(IF(G646="foreign",53,SUBSTITUTE(G646,G646,VLOOKUP(G646,[1]Key!$G$2:$H$55,2,))))</f>
        <v>33</v>
      </c>
      <c r="I646" t="s">
        <v>32</v>
      </c>
      <c r="J646">
        <f>VALUE(_xlfn.IFS(I646="foreign",53,I646="fictional",54, I646="unspecified", 55, NOT(OR(I646="foreign",I646="fictional")),SUBSTITUTE(I646,I646,VLOOKUP(I646,[1]Key!$G$2:$H$55,2,))))</f>
        <v>53</v>
      </c>
      <c r="K646">
        <f t="shared" si="81"/>
        <v>0</v>
      </c>
      <c r="L646">
        <f>VLOOKUP(H646, [1]Key!$H$2:$K$54, 2)</f>
        <v>3</v>
      </c>
      <c r="M646">
        <f>VLOOKUP(J646, [1]Key!$H$2:$K$54, 2)</f>
        <v>0</v>
      </c>
      <c r="N646">
        <f>VLOOKUP("*"&amp;G646&amp;"*",[1]Key!$N$2:$O$6,2,FALSE)</f>
        <v>2</v>
      </c>
      <c r="O646">
        <f>VLOOKUP("*"&amp;G646&amp;"*",[1]Key!$R$2:$S$11,2,FALSE)</f>
        <v>3</v>
      </c>
      <c r="P646">
        <v>856</v>
      </c>
      <c r="Q646" s="2"/>
      <c r="R646" t="s">
        <v>66</v>
      </c>
      <c r="S646">
        <f>VLOOKUP(R646, [1]Key!$U$2:$V$37, 2, FALSE)</f>
        <v>4</v>
      </c>
      <c r="T646">
        <f t="shared" si="82"/>
        <v>0</v>
      </c>
      <c r="U646" t="e">
        <f>_xlfn.IFS(C646=2018, VLOOKUP(H646, '[1]State Pop'!$B$2:$G$55,6),C646=2017, VLOOKUP(H646, '[1]State Pop'!$B$2:$F$55,5),C646=2016, VLOOKUP(H646, '[1]State Pop'!$B$2:$F$55,4), C646=2015, VLOOKUP(H646, '[1]State Pop'!$B$2:$F$55,3), C646=2014, VLOOKUP(H646, '[1]State Pop'!$B$2:$F$55,2))</f>
        <v>#N/A</v>
      </c>
      <c r="V646" t="e">
        <f>_xlfn.IFS(C646=2014,_xlfn.IFS(D646=1,VLOOKUP(H646,[1]Film_Workers!$B$2:$BD$55,2,FALSE),D646=2,VLOOKUP(H646,[1]Film_Workers!$B$2:$BD$55,3,FALSE),D646=3,VLOOKUP(H646,[1]Film_Workers!$B$2:$BD$55,4,FALSE),D646=4,VLOOKUP(H646,[1]Film_Workers!$B$2:$BD$55,5,FALSE),D646=5,VLOOKUP(H646,[1]Film_Workers!$B$2:$BD$55,6,FALSE),D646=6,VLOOKUP(H646,[1]Film_Workers!$B$2:$BD$55,7,FALSE),D646=7,VLOOKUP(H646,[1]Film_Workers!$B$2:$BD$55,8,FALSE),D646=8,VLOOKUP(H646,[1]Film_Workers!$B$2:$BD$55,9,FALSE),D646=9,VLOOKUP(H646,[1]Film_Workers!$B$2:$BD$55,10,FALSE),D646=10,VLOOKUP(H646,[1]Film_Workers!$B$2:$BD$55,11,FALSE),D646=11,VLOOKUP(H646,[1]Film_Workers!$B$2:$BD$55,12,FALSE),D646=12,VLOOKUP(H646,[1]Film_Workers!$B$2:$BD$55,13,FALSE)),C646=2015,_xlfn.IFS(D646=1,VLOOKUP(H646,[1]Film_Workers!$B$2:$BD$55,14,FALSE),D646=2,VLOOKUP(H646,[1]Film_Workers!$B$2:$BD$55,15,FALSE),D646=3,VLOOKUP(H646,[1]Film_Workers!$B$2:$BD$55,16,FALSE),D646=4,VLOOKUP(H646,[1]Film_Workers!$B$2:$BD$55,17,FALSE),D646=5,VLOOKUP(H646,[1]Film_Workers!$B$2:$BD$55,18,FALSE),D646=6,VLOOKUP(H646,[1]Film_Workers!$B$2:$BD$55,19,FALSE),D646=7,VLOOKUP(H646,[1]Film_Workers!$B$2:$BD$55,20,FALSE),D646=8,VLOOKUP(H646,[1]Film_Workers!$B$2:$BD$55,21,FALSE),D646=9,VLOOKUP(H646,[1]Film_Workers!$B$2:$BD$55,22,FALSE),D646=10,VLOOKUP(H646,[1]Film_Workers!$B$2:$BD$55,23,FALSE),D646=11,VLOOKUP(H646,[1]Film_Workers!$B$2:$BD$55,24,FALSE),D646=12,VLOOKUP(H646,[1]Film_Workers!$B$2:$BD$55,25,FALSE)),C646=2016,_xlfn.IFS(D646=1,VLOOKUP(H646,[1]Film_Workers!$B$2:$BD$55,26,FALSE),D646=2,VLOOKUP(H646,[1]Film_Workers!$B$2:$BD$55,27,FALSE),D646=3,VLOOKUP(H646,[1]Film_Workers!$B$2:$BD$55,28,FALSE),D646=4,VLOOKUP(H646,[1]Film_Workers!$B$2:$BD$55,29,FALSE),D646=5,VLOOKUP(H646,[1]Film_Workers!$B$2:$BD$55,30,FALSE),D646=6,VLOOKUP(H646,[1]Film_Workers!$B$2:$BD$55,31,FALSE),D646=7,VLOOKUP(H646,[1]Film_Workers!$B$2:$BD$55,32,FALSE),D646=8,VLOOKUP(H646,[1]Film_Workers!$B$2:$BD$55,33,FALSE),D646=9,VLOOKUP(H646,[1]Film_Workers!$B$2:$BD$55,34,FALSE),D646=10,VLOOKUP(H646,[1]Film_Workers!$B$2:$BD$55,35,FALSE),D646=11,VLOOKUP(H646,[1]Film_Workers!$B$2:$BD$55,36,FALSE),D646=12,VLOOKUP(H646,[1]Film_Workers!$B$2:$BD$55,37,FALSE)),C646=2017,_xlfn.IFS(D646=1,VLOOKUP(H646,[1]Film_Workers!$B$2:$BD$55,38,FALSE),D646=2,VLOOKUP(H646,[1]Film_Workers!$B$2:$BD$55,39,FALSE),D646=3,VLOOKUP(H646,[1]Film_Workers!$B$2:$BD$55,40,FALSE),D646=4,VLOOKUP(H646,[1]Film_Workers!$B$2:$BD$55,41,FALSE),D646=5,VLOOKUP(H646,[1]Film_Workers!$B$2:$BD$55,42,FALSE),D646=6,VLOOKUP(H646,[1]Film_Workers!$B$2:$BD$55,43,FALSE),D646=7,VLOOKUP(H646,[1]Film_Workers!$B$2:$BD$55,43,FALSE),D646=8,VLOOKUP(H646,[1]Film_Workers!$B$2:$BD$55,44,FALSE),D646=9,VLOOKUP(H646,[1]Film_Workers!$B$2:$BD$55,45,FALSE),D646=10,VLOOKUP(H646,[1]Film_Workers!$B$2:$BD$55,46,FALSE),D646=11,VLOOKUP(H646,[1]Film_Workers!$B$2:$BD$55,47,FALSE),D646=12,VLOOKUP(H646,[1]Film_Workers!$B$2:$BD$55,48)),C646=2018,_xlfn.IFS(D646=1,VLOOKUP(H646,[1]Film_Workers!$B$2:$BD$55,49,FALSE),D646=2,VLOOKUP(H646,[1]Film_Workers!$B$2:$BD$55,50,FALSE),D646=3,VLOOKUP(H646,[1]Film_Workers!$B$2:$BD$55,51,FALSE),D646=4,VLOOKUP(H646,[1]Film_Workers!$B$2:$BD$55,52,FALSE),D646=5,VLOOKUP(H646,[1]Film_Workers!$B$2:$BD$55,53,FALSE),D646=6,VLOOKUP(H646,[1]Film_Workers!$B$2:$BD$55,54)))</f>
        <v>#N/A</v>
      </c>
      <c r="W646" t="e">
        <f>_xlfn.IFS(C646=2014,_xlfn.IFS(D646=1,VLOOKUP(H646,[1]Priv_Workers!$B$2:$BD$55,2,FALSE),D646=2,VLOOKUP(H646,[1]Priv_Workers!$B$2:$BD$55,3,FALSE),D646=3,VLOOKUP(H646,[1]Priv_Workers!$B$2:$BD$55,4,FALSE),D646=4,VLOOKUP(H646,[1]Priv_Workers!$B$2:$BD$55,5,FALSE),D646=5,VLOOKUP(H646,[1]Priv_Workers!$B$2:$BD$55,6,FALSE),D646=6,VLOOKUP(H646,[1]Priv_Workers!$B$2:$BD$55,7,FALSE),D646=7,VLOOKUP(H646,[1]Priv_Workers!$B$2:$BD$55,8,FALSE),D646=8,VLOOKUP(H646,[1]Priv_Workers!$B$2:$BD$55,9,FALSE),D646=9,VLOOKUP(H646,[1]Priv_Workers!$B$2:$BD$55,10,FALSE),D646=10,VLOOKUP(H646,[1]Priv_Workers!$B$2:$BD$55,11,FALSE),D646=11,VLOOKUP(H646,[1]Priv_Workers!$B$2:$BD$55,12,FALSE),D646=12,VLOOKUP(H646,[1]Priv_Workers!$B$2:$BD$55,13,FALSE)),C646=2015,_xlfn.IFS(D646=1,VLOOKUP(H646,[1]Priv_Workers!$B$2:$BD$55,14,FALSE),D646=2,VLOOKUP(H646,[1]Priv_Workers!$B$2:$BD$55,15,FALSE),D646=3,VLOOKUP(H646,[1]Priv_Workers!$B$2:$BD$55,16,FALSE),D646=4,VLOOKUP(H646,[1]Priv_Workers!$B$2:$BD$55,17,FALSE),D646=5,VLOOKUP(H646,[1]Priv_Workers!$B$2:$BD$55,18,FALSE),D646=6,VLOOKUP(H646,[1]Priv_Workers!$B$2:$BD$55,19,FALSE),D646=7,VLOOKUP(H646,[1]Priv_Workers!$B$2:$BD$55,20,FALSE),D646=8,VLOOKUP(H646,[1]Priv_Workers!$B$2:$BD$55,21,FALSE),D646=9,VLOOKUP(H646,[1]Priv_Workers!$B$2:$BD$55,22,FALSE),D646=10,VLOOKUP(H646,[1]Priv_Workers!$B$2:$BD$55,23,FALSE),D646=11,VLOOKUP(H646,[1]Priv_Workers!$B$2:$BD$55,24,FALSE),D646=12,VLOOKUP(H646,[1]Priv_Workers!$B$2:$BD$55,25,FALSE)),C646=2016,_xlfn.IFS(D646=1,VLOOKUP(H646,[1]Priv_Workers!$B$2:$BD$55,26,FALSE),D646=2,VLOOKUP(H646,[1]Priv_Workers!$B$2:$BD$55,27,FALSE),D646=3,VLOOKUP(H646,[1]Priv_Workers!$B$2:$BD$55,28,FALSE),D646=4,VLOOKUP(H646,[1]Priv_Workers!$B$2:$BD$55,29,FALSE),D646=5,VLOOKUP(H646,[1]Priv_Workers!$B$2:$BD$55,30,FALSE),D646=6,VLOOKUP(H646,[1]Priv_Workers!$B$2:$BD$55,31,FALSE),D646=7,VLOOKUP(H646,[1]Priv_Workers!$B$2:$BD$55,32,FALSE),D646=8,VLOOKUP(H646,[1]Priv_Workers!$B$2:$BD$55,33,FALSE),D646=9,VLOOKUP(H646,[1]Priv_Workers!$B$2:$BD$55,34,FALSE),D646=10,VLOOKUP(H646,[1]Priv_Workers!$B$2:$BD$55,35,FALSE),D646=11,VLOOKUP(H646,[1]Priv_Workers!$B$2:$BD$55,36,FALSE),D646=12,VLOOKUP(H646,[1]Priv_Workers!$B$2:$BD$55,37,FALSE)),C646=2017,_xlfn.IFS(D646=1,VLOOKUP(H646,[1]Priv_Workers!$B$2:$BD$55,38,FALSE),D646=2,VLOOKUP(H646,[1]Priv_Workers!$B$2:$BD$55,39,FALSE),D646=3,VLOOKUP(H646,[1]Priv_Workers!$B$2:$BD$55,40,FALSE),D646=4,VLOOKUP(H646,[1]Priv_Workers!$B$2:$BD$55,41,FALSE),D646=5,VLOOKUP(H646,[1]Priv_Workers!$B$2:$BD$55,42,FALSE),D646=6,VLOOKUP(H646,[1]Priv_Workers!$B$2:$BD$55,43,FALSE),D646=7,VLOOKUP(H646,[1]Priv_Workers!$B$2:$BD$55,43,FALSE),D646=8,VLOOKUP(H646,[1]Priv_Workers!$B$2:$BD$55,44,FALSE),D646=9,VLOOKUP(H646,[1]Priv_Workers!$B$2:$BD$55,45,FALSE),D646=10,VLOOKUP(H646,[1]Priv_Workers!$B$2:$BD$55,46,FALSE),D646=11,VLOOKUP(H646,[1]Priv_Workers!$B$2:$BD$55,47,FALSE),D646=12,VLOOKUP(H646,[1]Priv_Workers!$B$2:$BD$55,48)),C646=2018,_xlfn.IFS(D646=1,VLOOKUP(H646,[1]Priv_Workers!$B$2:$BD$55,49,FALSE),D646=2,VLOOKUP(H646,[1]Priv_Workers!$B$2:$BD$55,50,FALSE),D646=3,VLOOKUP(H646,[1]Priv_Workers!$B$2:$BD$55,51,FALSE),D646=4,VLOOKUP(H646,[1]Priv_Workers!$B$2:$BD$55,52,FALSE),D646=5,VLOOKUP(H646,[1]Priv_Workers!$B$2:$BD$55,53,FALSE),D646=6,VLOOKUP(H646,[1]Priv_Workers!$B$2:$BD$55,54)))</f>
        <v>#N/A</v>
      </c>
      <c r="X646" s="3" t="e">
        <f t="shared" si="83"/>
        <v>#N/A</v>
      </c>
      <c r="Y646" s="2" t="e">
        <f>_xlfn.IFS(C646=2014, _xlfn.IFS(E646=1, VLOOKUP(H646, [1]Wage_Info!$B$2:$AH$55, 2, FALSE), E646=2, VLOOKUP(H646, [1]Wage_Info!$B$2:$AH$55, 3, FALSE), E646=3, VLOOKUP(H646, [1]Wage_Info!$B$2:$AH$55, 4, FALSE), E646=4, VLOOKUP(H646, [1]Wage_Info!$B$2:$AH$55, 5, FALSE)), C646=2015, _xlfn.IFS(E646=1, VLOOKUP(H646, [1]Wage_Info!$B$2:$AH$55, 6, FALSE), E646=2, VLOOKUP(H646, [1]Wage_Info!$B$2:$AH$55, 7, FALSE), E646=3, VLOOKUP(H646, [1]Wage_Info!$B$2:$AH$55, 8, FALSE), E646=4, VLOOKUP(H646, [1]Wage_Info!$B$2:$AH$55, 9, FALSE)), C646=2016, _xlfn.IFS(E646=1, VLOOKUP(H646, [1]Wage_Info!$B$2:$AH$55, 10, FALSE), E646=2, VLOOKUP(H646, [1]Wage_Info!$B$2:$AH$55, 11, FALSE), E646=3, VLOOKUP(H646, [1]Wage_Info!$B$2:$AH$55, 12, FALSE), E646=4, VLOOKUP(H646, [1]Wage_Info!$B$2:$AH$55, 13, FALSE)), C646=2017, _xlfn.IFS(E646=1, VLOOKUP(H646, [1]Wage_Info!$B$2:$AH$55, 14, FALSE), E646=2, VLOOKUP(H646, [1]Wage_Info!$B$2:$AH$55, 15, FALSE), E646=3, VLOOKUP(H646, [1]Wage_Info!$B$2:$AH$55, 16, FALSE), E646=4, VLOOKUP(H646, [1]Wage_Info!$B$2:$AH$55, 17, FALSE)), C646 = 2018, _xlfn.IFS(E646=1, VLOOKUP(H646, [1]Wage_Info!$B$2:$AH$55, 18, FALSE), E646=3, VLOOKUP(H646, [1]Wage_Info!$B$2:$AH$55, 19, FALSE)))</f>
        <v>#N/A</v>
      </c>
      <c r="Z646" s="2" t="e">
        <f>_xlfn.IFS(C646=2014, _xlfn.IFS(E646=1, VLOOKUP(H646, [1]Wage_Info!$B$2:$AL$55, 20, FALSE), E646=2, VLOOKUP(H646, [1]Wage_Info!$B$2:$AL$55, 21, FALSE), E646=3, VLOOKUP(H646, [1]Wage_Info!$B$2:$AL$55, 22, FALSE), E646=4, VLOOKUP(H646, [1]Wage_Info!$B$2:$AL$55, 23, FALSE)), C646=2015, _xlfn.IFS(E646=1, VLOOKUP(H646, [1]Wage_Info!$B$2:$AL$55, 24, FALSE), E646=2, VLOOKUP(H646, [1]Wage_Info!$B$2:$AL$55, 25, FALSE), E646=3, VLOOKUP(H646, [1]Wage_Info!$B$2:$AL$55, 26, FALSE), E646=4, VLOOKUP(H646, [1]Wage_Info!$B$2:$AL$55, 27, FALSE)), C646=2016, _xlfn.IFS(E646=1, VLOOKUP(H646, [1]Wage_Info!$B$2:$AL$55, 28, FALSE), E646=2, VLOOKUP(H646, [1]Wage_Info!$B$2:$AL$55, 29, FALSE), E646=3, VLOOKUP(H646, [1]Wage_Info!$B$2:$AL$55, 30, FALSE), E646=4, VLOOKUP(H646, [1]Wage_Info!$B$2:$AL$55, 31, FALSE)), C646=2017, _xlfn.IFS(E646=1, VLOOKUP(H646, [1]Wage_Info!$B$2:$AL$55, 32, FALSE), E646=2, VLOOKUP(H646, [1]Wage_Info!$B$2:$AL$55, 33, FALSE), E646=3, VLOOKUP(H646, [1]Wage_Info!$B$2:$AL$55, 34, FALSE), E646=4, VLOOKUP(H646, [1]Wage_Info!$B$2:$AL$55, 35, FALSE)), C646 = 2018, _xlfn.IFS(E646=1, VLOOKUP(H646, [1]Wage_Info!$B$2:$AL$55, 36, FALSE), E646=2, VLOOKUP(H646, [1]Wage_Info!$B$2:$AL$55, 37, FALSE)))</f>
        <v>#N/A</v>
      </c>
      <c r="AA646" s="4" t="e">
        <f t="shared" si="84"/>
        <v>#N/A</v>
      </c>
      <c r="AB646">
        <f>[1]Key!C645</f>
        <v>1</v>
      </c>
      <c r="AC646">
        <f t="shared" si="85"/>
        <v>0</v>
      </c>
      <c r="AD646">
        <f t="shared" si="86"/>
        <v>1</v>
      </c>
      <c r="AE646">
        <f t="shared" si="87"/>
        <v>1</v>
      </c>
      <c r="AF646">
        <f>[1]Key!D646</f>
        <v>0</v>
      </c>
    </row>
    <row r="647" spans="1:32" x14ac:dyDescent="0.3">
      <c r="A647">
        <v>646</v>
      </c>
      <c r="B647">
        <v>146</v>
      </c>
      <c r="C647">
        <v>2013</v>
      </c>
      <c r="D647">
        <v>10</v>
      </c>
      <c r="E647">
        <f t="shared" si="80"/>
        <v>4</v>
      </c>
      <c r="F647">
        <v>2015</v>
      </c>
      <c r="G647" t="s">
        <v>78</v>
      </c>
      <c r="H647" s="1">
        <f>VALUE(IF(G647="foreign",53,SUBSTITUTE(G647,G647,VLOOKUP(G647,[1]Key!$G$2:$H$55,2,))))</f>
        <v>34</v>
      </c>
      <c r="I647" t="s">
        <v>65</v>
      </c>
      <c r="J647">
        <f>VALUE(_xlfn.IFS(I647="foreign",53,I647="fictional",54, I647="unspecified", 55, NOT(OR(I647="foreign",I647="fictional")),SUBSTITUTE(I647,I647,VLOOKUP(I647,[1]Key!$G$2:$H$55,2,))))</f>
        <v>11</v>
      </c>
      <c r="K647">
        <f t="shared" si="81"/>
        <v>0</v>
      </c>
      <c r="L647">
        <f>VLOOKUP(H647, [1]Key!$H$2:$K$54, 2)</f>
        <v>2</v>
      </c>
      <c r="M647">
        <f>VLOOKUP(J647, [1]Key!$H$2:$K$54, 2)</f>
        <v>5</v>
      </c>
      <c r="N647">
        <f>VLOOKUP("*"&amp;G647&amp;"*",[1]Key!$N$2:$O$6,2,FALSE)</f>
        <v>3</v>
      </c>
      <c r="O647">
        <f>VLOOKUP("*"&amp;G647&amp;"*",[1]Key!$R$2:$S$11,2,FALSE)</f>
        <v>7</v>
      </c>
      <c r="P647">
        <v>807</v>
      </c>
      <c r="Q647" s="2">
        <v>2000000</v>
      </c>
      <c r="R647" t="s">
        <v>42</v>
      </c>
      <c r="S647">
        <f>VLOOKUP(R647, [1]Key!$U$2:$V$37, 2, FALSE)</f>
        <v>5</v>
      </c>
      <c r="T647">
        <f t="shared" si="82"/>
        <v>0</v>
      </c>
      <c r="U647" t="e">
        <f>_xlfn.IFS(C647=2018, VLOOKUP(H647, '[1]State Pop'!$B$2:$G$55,6),C647=2017, VLOOKUP(H647, '[1]State Pop'!$B$2:$F$55,5),C647=2016, VLOOKUP(H647, '[1]State Pop'!$B$2:$F$55,4), C647=2015, VLOOKUP(H647, '[1]State Pop'!$B$2:$F$55,3), C647=2014, VLOOKUP(H647, '[1]State Pop'!$B$2:$F$55,2))</f>
        <v>#N/A</v>
      </c>
      <c r="V647" t="e">
        <f>_xlfn.IFS(C647=2014,_xlfn.IFS(D647=1,VLOOKUP(H647,[1]Film_Workers!$B$2:$BD$55,2,FALSE),D647=2,VLOOKUP(H647,[1]Film_Workers!$B$2:$BD$55,3,FALSE),D647=3,VLOOKUP(H647,[1]Film_Workers!$B$2:$BD$55,4,FALSE),D647=4,VLOOKUP(H647,[1]Film_Workers!$B$2:$BD$55,5,FALSE),D647=5,VLOOKUP(H647,[1]Film_Workers!$B$2:$BD$55,6,FALSE),D647=6,VLOOKUP(H647,[1]Film_Workers!$B$2:$BD$55,7,FALSE),D647=7,VLOOKUP(H647,[1]Film_Workers!$B$2:$BD$55,8,FALSE),D647=8,VLOOKUP(H647,[1]Film_Workers!$B$2:$BD$55,9,FALSE),D647=9,VLOOKUP(H647,[1]Film_Workers!$B$2:$BD$55,10,FALSE),D647=10,VLOOKUP(H647,[1]Film_Workers!$B$2:$BD$55,11,FALSE),D647=11,VLOOKUP(H647,[1]Film_Workers!$B$2:$BD$55,12,FALSE),D647=12,VLOOKUP(H647,[1]Film_Workers!$B$2:$BD$55,13,FALSE)),C647=2015,_xlfn.IFS(D647=1,VLOOKUP(H647,[1]Film_Workers!$B$2:$BD$55,14,FALSE),D647=2,VLOOKUP(H647,[1]Film_Workers!$B$2:$BD$55,15,FALSE),D647=3,VLOOKUP(H647,[1]Film_Workers!$B$2:$BD$55,16,FALSE),D647=4,VLOOKUP(H647,[1]Film_Workers!$B$2:$BD$55,17,FALSE),D647=5,VLOOKUP(H647,[1]Film_Workers!$B$2:$BD$55,18,FALSE),D647=6,VLOOKUP(H647,[1]Film_Workers!$B$2:$BD$55,19,FALSE),D647=7,VLOOKUP(H647,[1]Film_Workers!$B$2:$BD$55,20,FALSE),D647=8,VLOOKUP(H647,[1]Film_Workers!$B$2:$BD$55,21,FALSE),D647=9,VLOOKUP(H647,[1]Film_Workers!$B$2:$BD$55,22,FALSE),D647=10,VLOOKUP(H647,[1]Film_Workers!$B$2:$BD$55,23,FALSE),D647=11,VLOOKUP(H647,[1]Film_Workers!$B$2:$BD$55,24,FALSE),D647=12,VLOOKUP(H647,[1]Film_Workers!$B$2:$BD$55,25,FALSE)),C647=2016,_xlfn.IFS(D647=1,VLOOKUP(H647,[1]Film_Workers!$B$2:$BD$55,26,FALSE),D647=2,VLOOKUP(H647,[1]Film_Workers!$B$2:$BD$55,27,FALSE),D647=3,VLOOKUP(H647,[1]Film_Workers!$B$2:$BD$55,28,FALSE),D647=4,VLOOKUP(H647,[1]Film_Workers!$B$2:$BD$55,29,FALSE),D647=5,VLOOKUP(H647,[1]Film_Workers!$B$2:$BD$55,30,FALSE),D647=6,VLOOKUP(H647,[1]Film_Workers!$B$2:$BD$55,31,FALSE),D647=7,VLOOKUP(H647,[1]Film_Workers!$B$2:$BD$55,32,FALSE),D647=8,VLOOKUP(H647,[1]Film_Workers!$B$2:$BD$55,33,FALSE),D647=9,VLOOKUP(H647,[1]Film_Workers!$B$2:$BD$55,34,FALSE),D647=10,VLOOKUP(H647,[1]Film_Workers!$B$2:$BD$55,35,FALSE),D647=11,VLOOKUP(H647,[1]Film_Workers!$B$2:$BD$55,36,FALSE),D647=12,VLOOKUP(H647,[1]Film_Workers!$B$2:$BD$55,37,FALSE)),C647=2017,_xlfn.IFS(D647=1,VLOOKUP(H647,[1]Film_Workers!$B$2:$BD$55,38,FALSE),D647=2,VLOOKUP(H647,[1]Film_Workers!$B$2:$BD$55,39,FALSE),D647=3,VLOOKUP(H647,[1]Film_Workers!$B$2:$BD$55,40,FALSE),D647=4,VLOOKUP(H647,[1]Film_Workers!$B$2:$BD$55,41,FALSE),D647=5,VLOOKUP(H647,[1]Film_Workers!$B$2:$BD$55,42,FALSE),D647=6,VLOOKUP(H647,[1]Film_Workers!$B$2:$BD$55,43,FALSE),D647=7,VLOOKUP(H647,[1]Film_Workers!$B$2:$BD$55,43,FALSE),D647=8,VLOOKUP(H647,[1]Film_Workers!$B$2:$BD$55,44,FALSE),D647=9,VLOOKUP(H647,[1]Film_Workers!$B$2:$BD$55,45,FALSE),D647=10,VLOOKUP(H647,[1]Film_Workers!$B$2:$BD$55,46,FALSE),D647=11,VLOOKUP(H647,[1]Film_Workers!$B$2:$BD$55,47,FALSE),D647=12,VLOOKUP(H647,[1]Film_Workers!$B$2:$BD$55,48)),C647=2018,_xlfn.IFS(D647=1,VLOOKUP(H647,[1]Film_Workers!$B$2:$BD$55,49,FALSE),D647=2,VLOOKUP(H647,[1]Film_Workers!$B$2:$BD$55,50,FALSE),D647=3,VLOOKUP(H647,[1]Film_Workers!$B$2:$BD$55,51,FALSE),D647=4,VLOOKUP(H647,[1]Film_Workers!$B$2:$BD$55,52,FALSE),D647=5,VLOOKUP(H647,[1]Film_Workers!$B$2:$BD$55,53,FALSE),D647=6,VLOOKUP(H647,[1]Film_Workers!$B$2:$BD$55,54)))</f>
        <v>#N/A</v>
      </c>
      <c r="W647" t="e">
        <f>_xlfn.IFS(C647=2014,_xlfn.IFS(D647=1,VLOOKUP(H647,[1]Priv_Workers!$B$2:$BD$55,2,FALSE),D647=2,VLOOKUP(H647,[1]Priv_Workers!$B$2:$BD$55,3,FALSE),D647=3,VLOOKUP(H647,[1]Priv_Workers!$B$2:$BD$55,4,FALSE),D647=4,VLOOKUP(H647,[1]Priv_Workers!$B$2:$BD$55,5,FALSE),D647=5,VLOOKUP(H647,[1]Priv_Workers!$B$2:$BD$55,6,FALSE),D647=6,VLOOKUP(H647,[1]Priv_Workers!$B$2:$BD$55,7,FALSE),D647=7,VLOOKUP(H647,[1]Priv_Workers!$B$2:$BD$55,8,FALSE),D647=8,VLOOKUP(H647,[1]Priv_Workers!$B$2:$BD$55,9,FALSE),D647=9,VLOOKUP(H647,[1]Priv_Workers!$B$2:$BD$55,10,FALSE),D647=10,VLOOKUP(H647,[1]Priv_Workers!$B$2:$BD$55,11,FALSE),D647=11,VLOOKUP(H647,[1]Priv_Workers!$B$2:$BD$55,12,FALSE),D647=12,VLOOKUP(H647,[1]Priv_Workers!$B$2:$BD$55,13,FALSE)),C647=2015,_xlfn.IFS(D647=1,VLOOKUP(H647,[1]Priv_Workers!$B$2:$BD$55,14,FALSE),D647=2,VLOOKUP(H647,[1]Priv_Workers!$B$2:$BD$55,15,FALSE),D647=3,VLOOKUP(H647,[1]Priv_Workers!$B$2:$BD$55,16,FALSE),D647=4,VLOOKUP(H647,[1]Priv_Workers!$B$2:$BD$55,17,FALSE),D647=5,VLOOKUP(H647,[1]Priv_Workers!$B$2:$BD$55,18,FALSE),D647=6,VLOOKUP(H647,[1]Priv_Workers!$B$2:$BD$55,19,FALSE),D647=7,VLOOKUP(H647,[1]Priv_Workers!$B$2:$BD$55,20,FALSE),D647=8,VLOOKUP(H647,[1]Priv_Workers!$B$2:$BD$55,21,FALSE),D647=9,VLOOKUP(H647,[1]Priv_Workers!$B$2:$BD$55,22,FALSE),D647=10,VLOOKUP(H647,[1]Priv_Workers!$B$2:$BD$55,23,FALSE),D647=11,VLOOKUP(H647,[1]Priv_Workers!$B$2:$BD$55,24,FALSE),D647=12,VLOOKUP(H647,[1]Priv_Workers!$B$2:$BD$55,25,FALSE)),C647=2016,_xlfn.IFS(D647=1,VLOOKUP(H647,[1]Priv_Workers!$B$2:$BD$55,26,FALSE),D647=2,VLOOKUP(H647,[1]Priv_Workers!$B$2:$BD$55,27,FALSE),D647=3,VLOOKUP(H647,[1]Priv_Workers!$B$2:$BD$55,28,FALSE),D647=4,VLOOKUP(H647,[1]Priv_Workers!$B$2:$BD$55,29,FALSE),D647=5,VLOOKUP(H647,[1]Priv_Workers!$B$2:$BD$55,30,FALSE),D647=6,VLOOKUP(H647,[1]Priv_Workers!$B$2:$BD$55,31,FALSE),D647=7,VLOOKUP(H647,[1]Priv_Workers!$B$2:$BD$55,32,FALSE),D647=8,VLOOKUP(H647,[1]Priv_Workers!$B$2:$BD$55,33,FALSE),D647=9,VLOOKUP(H647,[1]Priv_Workers!$B$2:$BD$55,34,FALSE),D647=10,VLOOKUP(H647,[1]Priv_Workers!$B$2:$BD$55,35,FALSE),D647=11,VLOOKUP(H647,[1]Priv_Workers!$B$2:$BD$55,36,FALSE),D647=12,VLOOKUP(H647,[1]Priv_Workers!$B$2:$BD$55,37,FALSE)),C647=2017,_xlfn.IFS(D647=1,VLOOKUP(H647,[1]Priv_Workers!$B$2:$BD$55,38,FALSE),D647=2,VLOOKUP(H647,[1]Priv_Workers!$B$2:$BD$55,39,FALSE),D647=3,VLOOKUP(H647,[1]Priv_Workers!$B$2:$BD$55,40,FALSE),D647=4,VLOOKUP(H647,[1]Priv_Workers!$B$2:$BD$55,41,FALSE),D647=5,VLOOKUP(H647,[1]Priv_Workers!$B$2:$BD$55,42,FALSE),D647=6,VLOOKUP(H647,[1]Priv_Workers!$B$2:$BD$55,43,FALSE),D647=7,VLOOKUP(H647,[1]Priv_Workers!$B$2:$BD$55,43,FALSE),D647=8,VLOOKUP(H647,[1]Priv_Workers!$B$2:$BD$55,44,FALSE),D647=9,VLOOKUP(H647,[1]Priv_Workers!$B$2:$BD$55,45,FALSE),D647=10,VLOOKUP(H647,[1]Priv_Workers!$B$2:$BD$55,46,FALSE),D647=11,VLOOKUP(H647,[1]Priv_Workers!$B$2:$BD$55,47,FALSE),D647=12,VLOOKUP(H647,[1]Priv_Workers!$B$2:$BD$55,48)),C647=2018,_xlfn.IFS(D647=1,VLOOKUP(H647,[1]Priv_Workers!$B$2:$BD$55,49,FALSE),D647=2,VLOOKUP(H647,[1]Priv_Workers!$B$2:$BD$55,50,FALSE),D647=3,VLOOKUP(H647,[1]Priv_Workers!$B$2:$BD$55,51,FALSE),D647=4,VLOOKUP(H647,[1]Priv_Workers!$B$2:$BD$55,52,FALSE),D647=5,VLOOKUP(H647,[1]Priv_Workers!$B$2:$BD$55,53,FALSE),D647=6,VLOOKUP(H647,[1]Priv_Workers!$B$2:$BD$55,54)))</f>
        <v>#N/A</v>
      </c>
      <c r="X647" s="3" t="e">
        <f t="shared" si="83"/>
        <v>#N/A</v>
      </c>
      <c r="Y647" s="2" t="e">
        <f>_xlfn.IFS(C647=2014, _xlfn.IFS(E647=1, VLOOKUP(H647, [1]Wage_Info!$B$2:$AH$55, 2, FALSE), E647=2, VLOOKUP(H647, [1]Wage_Info!$B$2:$AH$55, 3, FALSE), E647=3, VLOOKUP(H647, [1]Wage_Info!$B$2:$AH$55, 4, FALSE), E647=4, VLOOKUP(H647, [1]Wage_Info!$B$2:$AH$55, 5, FALSE)), C647=2015, _xlfn.IFS(E647=1, VLOOKUP(H647, [1]Wage_Info!$B$2:$AH$55, 6, FALSE), E647=2, VLOOKUP(H647, [1]Wage_Info!$B$2:$AH$55, 7, FALSE), E647=3, VLOOKUP(H647, [1]Wage_Info!$B$2:$AH$55, 8, FALSE), E647=4, VLOOKUP(H647, [1]Wage_Info!$B$2:$AH$55, 9, FALSE)), C647=2016, _xlfn.IFS(E647=1, VLOOKUP(H647, [1]Wage_Info!$B$2:$AH$55, 10, FALSE), E647=2, VLOOKUP(H647, [1]Wage_Info!$B$2:$AH$55, 11, FALSE), E647=3, VLOOKUP(H647, [1]Wage_Info!$B$2:$AH$55, 12, FALSE), E647=4, VLOOKUP(H647, [1]Wage_Info!$B$2:$AH$55, 13, FALSE)), C647=2017, _xlfn.IFS(E647=1, VLOOKUP(H647, [1]Wage_Info!$B$2:$AH$55, 14, FALSE), E647=2, VLOOKUP(H647, [1]Wage_Info!$B$2:$AH$55, 15, FALSE), E647=3, VLOOKUP(H647, [1]Wage_Info!$B$2:$AH$55, 16, FALSE), E647=4, VLOOKUP(H647, [1]Wage_Info!$B$2:$AH$55, 17, FALSE)), C647 = 2018, _xlfn.IFS(E647=1, VLOOKUP(H647, [1]Wage_Info!$B$2:$AH$55, 18, FALSE), E647=3, VLOOKUP(H647, [1]Wage_Info!$B$2:$AH$55, 19, FALSE)))</f>
        <v>#N/A</v>
      </c>
      <c r="Z647" s="2" t="e">
        <f>_xlfn.IFS(C647=2014, _xlfn.IFS(E647=1, VLOOKUP(H647, [1]Wage_Info!$B$2:$AL$55, 20, FALSE), E647=2, VLOOKUP(H647, [1]Wage_Info!$B$2:$AL$55, 21, FALSE), E647=3, VLOOKUP(H647, [1]Wage_Info!$B$2:$AL$55, 22, FALSE), E647=4, VLOOKUP(H647, [1]Wage_Info!$B$2:$AL$55, 23, FALSE)), C647=2015, _xlfn.IFS(E647=1, VLOOKUP(H647, [1]Wage_Info!$B$2:$AL$55, 24, FALSE), E647=2, VLOOKUP(H647, [1]Wage_Info!$B$2:$AL$55, 25, FALSE), E647=3, VLOOKUP(H647, [1]Wage_Info!$B$2:$AL$55, 26, FALSE), E647=4, VLOOKUP(H647, [1]Wage_Info!$B$2:$AL$55, 27, FALSE)), C647=2016, _xlfn.IFS(E647=1, VLOOKUP(H647, [1]Wage_Info!$B$2:$AL$55, 28, FALSE), E647=2, VLOOKUP(H647, [1]Wage_Info!$B$2:$AL$55, 29, FALSE), E647=3, VLOOKUP(H647, [1]Wage_Info!$B$2:$AL$55, 30, FALSE), E647=4, VLOOKUP(H647, [1]Wage_Info!$B$2:$AL$55, 31, FALSE)), C647=2017, _xlfn.IFS(E647=1, VLOOKUP(H647, [1]Wage_Info!$B$2:$AL$55, 32, FALSE), E647=2, VLOOKUP(H647, [1]Wage_Info!$B$2:$AL$55, 33, FALSE), E647=3, VLOOKUP(H647, [1]Wage_Info!$B$2:$AL$55, 34, FALSE), E647=4, VLOOKUP(H647, [1]Wage_Info!$B$2:$AL$55, 35, FALSE)), C647 = 2018, _xlfn.IFS(E647=1, VLOOKUP(H647, [1]Wage_Info!$B$2:$AL$55, 36, FALSE), E647=2, VLOOKUP(H647, [1]Wage_Info!$B$2:$AL$55, 37, FALSE)))</f>
        <v>#N/A</v>
      </c>
      <c r="AA647" s="4" t="e">
        <f t="shared" si="84"/>
        <v>#N/A</v>
      </c>
      <c r="AB647">
        <f>[1]Key!C646</f>
        <v>1</v>
      </c>
      <c r="AC647">
        <f t="shared" si="85"/>
        <v>0</v>
      </c>
      <c r="AD647">
        <f t="shared" si="86"/>
        <v>0</v>
      </c>
      <c r="AE647">
        <f t="shared" si="87"/>
        <v>0</v>
      </c>
      <c r="AF647">
        <f>[1]Key!D647</f>
        <v>0</v>
      </c>
    </row>
    <row r="648" spans="1:32" x14ac:dyDescent="0.3">
      <c r="A648">
        <v>647</v>
      </c>
      <c r="B648">
        <v>147</v>
      </c>
      <c r="C648">
        <v>2014</v>
      </c>
      <c r="D648">
        <v>1</v>
      </c>
      <c r="E648">
        <f t="shared" si="80"/>
        <v>1</v>
      </c>
      <c r="F648">
        <v>2015</v>
      </c>
      <c r="G648" t="s">
        <v>40</v>
      </c>
      <c r="H648" s="1">
        <f>VALUE(IF(G648="foreign",53,SUBSTITUTE(G648,G648,VLOOKUP(G648,[1]Key!$G$2:$H$55,2,))))</f>
        <v>5</v>
      </c>
      <c r="I648" t="s">
        <v>40</v>
      </c>
      <c r="J648">
        <f>VALUE(_xlfn.IFS(I648="foreign",53,I648="fictional",54, I648="unspecified", 55, NOT(OR(I648="foreign",I648="fictional")),SUBSTITUTE(I648,I648,VLOOKUP(I648,[1]Key!$G$2:$H$55,2,))))</f>
        <v>5</v>
      </c>
      <c r="K648">
        <f t="shared" si="81"/>
        <v>1</v>
      </c>
      <c r="L648">
        <f>VLOOKUP(H648, [1]Key!$H$2:$K$54, 2)</f>
        <v>3</v>
      </c>
      <c r="M648">
        <f>VLOOKUP(J648, [1]Key!$H$2:$K$54, 2)</f>
        <v>3</v>
      </c>
      <c r="N648">
        <f>VLOOKUP("*"&amp;G648&amp;"*",[1]Key!$N$2:$O$6,2,FALSE)</f>
        <v>4</v>
      </c>
      <c r="O648">
        <f>VLOOKUP("*"&amp;G648&amp;"*",[1]Key!$R$2:$S$11,2,FALSE)</f>
        <v>6</v>
      </c>
      <c r="P648">
        <v>795</v>
      </c>
      <c r="Q648" s="2">
        <v>2000000</v>
      </c>
      <c r="R648" t="s">
        <v>61</v>
      </c>
      <c r="S648">
        <f>VLOOKUP(R648, [1]Key!$U$2:$V$37, 2, FALSE)</f>
        <v>6</v>
      </c>
      <c r="T648">
        <f t="shared" si="82"/>
        <v>0</v>
      </c>
      <c r="U648">
        <f>_xlfn.IFS(C648=2018, VLOOKUP(H648, '[1]State Pop'!$B$2:$G$55,6),C648=2017, VLOOKUP(H648, '[1]State Pop'!$B$2:$F$55,5),C648=2016, VLOOKUP(H648, '[1]State Pop'!$B$2:$F$55,4), C648=2015, VLOOKUP(H648, '[1]State Pop'!$B$2:$F$55,3), C648=2014, VLOOKUP(H648, '[1]State Pop'!$B$2:$F$55,2))</f>
        <v>38701278</v>
      </c>
      <c r="V648">
        <f>_xlfn.IFS(C648=2014,_xlfn.IFS(D648=1,VLOOKUP(H648,[1]Film_Workers!$B$2:$BD$55,2,FALSE),D648=2,VLOOKUP(H648,[1]Film_Workers!$B$2:$BD$55,3,FALSE),D648=3,VLOOKUP(H648,[1]Film_Workers!$B$2:$BD$55,4,FALSE),D648=4,VLOOKUP(H648,[1]Film_Workers!$B$2:$BD$55,5,FALSE),D648=5,VLOOKUP(H648,[1]Film_Workers!$B$2:$BD$55,6,FALSE),D648=6,VLOOKUP(H648,[1]Film_Workers!$B$2:$BD$55,7,FALSE),D648=7,VLOOKUP(H648,[1]Film_Workers!$B$2:$BD$55,8,FALSE),D648=8,VLOOKUP(H648,[1]Film_Workers!$B$2:$BD$55,9,FALSE),D648=9,VLOOKUP(H648,[1]Film_Workers!$B$2:$BD$55,10,FALSE),D648=10,VLOOKUP(H648,[1]Film_Workers!$B$2:$BD$55,11,FALSE),D648=11,VLOOKUP(H648,[1]Film_Workers!$B$2:$BD$55,12,FALSE),D648=12,VLOOKUP(H648,[1]Film_Workers!$B$2:$BD$55,13,FALSE)),C648=2015,_xlfn.IFS(D648=1,VLOOKUP(H648,[1]Film_Workers!$B$2:$BD$55,14,FALSE),D648=2,VLOOKUP(H648,[1]Film_Workers!$B$2:$BD$55,15,FALSE),D648=3,VLOOKUP(H648,[1]Film_Workers!$B$2:$BD$55,16,FALSE),D648=4,VLOOKUP(H648,[1]Film_Workers!$B$2:$BD$55,17,FALSE),D648=5,VLOOKUP(H648,[1]Film_Workers!$B$2:$BD$55,18,FALSE),D648=6,VLOOKUP(H648,[1]Film_Workers!$B$2:$BD$55,19,FALSE),D648=7,VLOOKUP(H648,[1]Film_Workers!$B$2:$BD$55,20,FALSE),D648=8,VLOOKUP(H648,[1]Film_Workers!$B$2:$BD$55,21,FALSE),D648=9,VLOOKUP(H648,[1]Film_Workers!$B$2:$BD$55,22,FALSE),D648=10,VLOOKUP(H648,[1]Film_Workers!$B$2:$BD$55,23,FALSE),D648=11,VLOOKUP(H648,[1]Film_Workers!$B$2:$BD$55,24,FALSE),D648=12,VLOOKUP(H648,[1]Film_Workers!$B$2:$BD$55,25,FALSE)),C648=2016,_xlfn.IFS(D648=1,VLOOKUP(H648,[1]Film_Workers!$B$2:$BD$55,26,FALSE),D648=2,VLOOKUP(H648,[1]Film_Workers!$B$2:$BD$55,27,FALSE),D648=3,VLOOKUP(H648,[1]Film_Workers!$B$2:$BD$55,28,FALSE),D648=4,VLOOKUP(H648,[1]Film_Workers!$B$2:$BD$55,29,FALSE),D648=5,VLOOKUP(H648,[1]Film_Workers!$B$2:$BD$55,30,FALSE),D648=6,VLOOKUP(H648,[1]Film_Workers!$B$2:$BD$55,31,FALSE),D648=7,VLOOKUP(H648,[1]Film_Workers!$B$2:$BD$55,32,FALSE),D648=8,VLOOKUP(H648,[1]Film_Workers!$B$2:$BD$55,33,FALSE),D648=9,VLOOKUP(H648,[1]Film_Workers!$B$2:$BD$55,34,FALSE),D648=10,VLOOKUP(H648,[1]Film_Workers!$B$2:$BD$55,35,FALSE),D648=11,VLOOKUP(H648,[1]Film_Workers!$B$2:$BD$55,36,FALSE),D648=12,VLOOKUP(H648,[1]Film_Workers!$B$2:$BD$55,37,FALSE)),C648=2017,_xlfn.IFS(D648=1,VLOOKUP(H648,[1]Film_Workers!$B$2:$BD$55,38,FALSE),D648=2,VLOOKUP(H648,[1]Film_Workers!$B$2:$BD$55,39,FALSE),D648=3,VLOOKUP(H648,[1]Film_Workers!$B$2:$BD$55,40,FALSE),D648=4,VLOOKUP(H648,[1]Film_Workers!$B$2:$BD$55,41,FALSE),D648=5,VLOOKUP(H648,[1]Film_Workers!$B$2:$BD$55,42,FALSE),D648=6,VLOOKUP(H648,[1]Film_Workers!$B$2:$BD$55,43,FALSE),D648=7,VLOOKUP(H648,[1]Film_Workers!$B$2:$BD$55,43,FALSE),D648=8,VLOOKUP(H648,[1]Film_Workers!$B$2:$BD$55,44,FALSE),D648=9,VLOOKUP(H648,[1]Film_Workers!$B$2:$BD$55,45,FALSE),D648=10,VLOOKUP(H648,[1]Film_Workers!$B$2:$BD$55,46,FALSE),D648=11,VLOOKUP(H648,[1]Film_Workers!$B$2:$BD$55,47,FALSE),D648=12,VLOOKUP(H648,[1]Film_Workers!$B$2:$BD$55,48)),C648=2018,_xlfn.IFS(D648=1,VLOOKUP(H648,[1]Film_Workers!$B$2:$BD$55,49,FALSE),D648=2,VLOOKUP(H648,[1]Film_Workers!$B$2:$BD$55,50,FALSE),D648=3,VLOOKUP(H648,[1]Film_Workers!$B$2:$BD$55,51,FALSE),D648=4,VLOOKUP(H648,[1]Film_Workers!$B$2:$BD$55,52,FALSE),D648=5,VLOOKUP(H648,[1]Film_Workers!$B$2:$BD$55,53,FALSE),D648=6,VLOOKUP(H648,[1]Film_Workers!$B$2:$BD$55,54)))</f>
        <v>114368</v>
      </c>
      <c r="W648">
        <f>_xlfn.IFS(C648=2014,_xlfn.IFS(D648=1,VLOOKUP(H648,[1]Priv_Workers!$B$2:$BD$55,2,FALSE),D648=2,VLOOKUP(H648,[1]Priv_Workers!$B$2:$BD$55,3,FALSE),D648=3,VLOOKUP(H648,[1]Priv_Workers!$B$2:$BD$55,4,FALSE),D648=4,VLOOKUP(H648,[1]Priv_Workers!$B$2:$BD$55,5,FALSE),D648=5,VLOOKUP(H648,[1]Priv_Workers!$B$2:$BD$55,6,FALSE),D648=6,VLOOKUP(H648,[1]Priv_Workers!$B$2:$BD$55,7,FALSE),D648=7,VLOOKUP(H648,[1]Priv_Workers!$B$2:$BD$55,8,FALSE),D648=8,VLOOKUP(H648,[1]Priv_Workers!$B$2:$BD$55,9,FALSE),D648=9,VLOOKUP(H648,[1]Priv_Workers!$B$2:$BD$55,10,FALSE),D648=10,VLOOKUP(H648,[1]Priv_Workers!$B$2:$BD$55,11,FALSE),D648=11,VLOOKUP(H648,[1]Priv_Workers!$B$2:$BD$55,12,FALSE),D648=12,VLOOKUP(H648,[1]Priv_Workers!$B$2:$BD$55,13,FALSE)),C648=2015,_xlfn.IFS(D648=1,VLOOKUP(H648,[1]Priv_Workers!$B$2:$BD$55,14,FALSE),D648=2,VLOOKUP(H648,[1]Priv_Workers!$B$2:$BD$55,15,FALSE),D648=3,VLOOKUP(H648,[1]Priv_Workers!$B$2:$BD$55,16,FALSE),D648=4,VLOOKUP(H648,[1]Priv_Workers!$B$2:$BD$55,17,FALSE),D648=5,VLOOKUP(H648,[1]Priv_Workers!$B$2:$BD$55,18,FALSE),D648=6,VLOOKUP(H648,[1]Priv_Workers!$B$2:$BD$55,19,FALSE),D648=7,VLOOKUP(H648,[1]Priv_Workers!$B$2:$BD$55,20,FALSE),D648=8,VLOOKUP(H648,[1]Priv_Workers!$B$2:$BD$55,21,FALSE),D648=9,VLOOKUP(H648,[1]Priv_Workers!$B$2:$BD$55,22,FALSE),D648=10,VLOOKUP(H648,[1]Priv_Workers!$B$2:$BD$55,23,FALSE),D648=11,VLOOKUP(H648,[1]Priv_Workers!$B$2:$BD$55,24,FALSE),D648=12,VLOOKUP(H648,[1]Priv_Workers!$B$2:$BD$55,25,FALSE)),C648=2016,_xlfn.IFS(D648=1,VLOOKUP(H648,[1]Priv_Workers!$B$2:$BD$55,26,FALSE),D648=2,VLOOKUP(H648,[1]Priv_Workers!$B$2:$BD$55,27,FALSE),D648=3,VLOOKUP(H648,[1]Priv_Workers!$B$2:$BD$55,28,FALSE),D648=4,VLOOKUP(H648,[1]Priv_Workers!$B$2:$BD$55,29,FALSE),D648=5,VLOOKUP(H648,[1]Priv_Workers!$B$2:$BD$55,30,FALSE),D648=6,VLOOKUP(H648,[1]Priv_Workers!$B$2:$BD$55,31,FALSE),D648=7,VLOOKUP(H648,[1]Priv_Workers!$B$2:$BD$55,32,FALSE),D648=8,VLOOKUP(H648,[1]Priv_Workers!$B$2:$BD$55,33,FALSE),D648=9,VLOOKUP(H648,[1]Priv_Workers!$B$2:$BD$55,34,FALSE),D648=10,VLOOKUP(H648,[1]Priv_Workers!$B$2:$BD$55,35,FALSE),D648=11,VLOOKUP(H648,[1]Priv_Workers!$B$2:$BD$55,36,FALSE),D648=12,VLOOKUP(H648,[1]Priv_Workers!$B$2:$BD$55,37,FALSE)),C648=2017,_xlfn.IFS(D648=1,VLOOKUP(H648,[1]Priv_Workers!$B$2:$BD$55,38,FALSE),D648=2,VLOOKUP(H648,[1]Priv_Workers!$B$2:$BD$55,39,FALSE),D648=3,VLOOKUP(H648,[1]Priv_Workers!$B$2:$BD$55,40,FALSE),D648=4,VLOOKUP(H648,[1]Priv_Workers!$B$2:$BD$55,41,FALSE),D648=5,VLOOKUP(H648,[1]Priv_Workers!$B$2:$BD$55,42,FALSE),D648=6,VLOOKUP(H648,[1]Priv_Workers!$B$2:$BD$55,43,FALSE),D648=7,VLOOKUP(H648,[1]Priv_Workers!$B$2:$BD$55,43,FALSE),D648=8,VLOOKUP(H648,[1]Priv_Workers!$B$2:$BD$55,44,FALSE),D648=9,VLOOKUP(H648,[1]Priv_Workers!$B$2:$BD$55,45,FALSE),D648=10,VLOOKUP(H648,[1]Priv_Workers!$B$2:$BD$55,46,FALSE),D648=11,VLOOKUP(H648,[1]Priv_Workers!$B$2:$BD$55,47,FALSE),D648=12,VLOOKUP(H648,[1]Priv_Workers!$B$2:$BD$55,48)),C648=2018,_xlfn.IFS(D648=1,VLOOKUP(H648,[1]Priv_Workers!$B$2:$BD$55,49,FALSE),D648=2,VLOOKUP(H648,[1]Priv_Workers!$B$2:$BD$55,50,FALSE),D648=3,VLOOKUP(H648,[1]Priv_Workers!$B$2:$BD$55,51,FALSE),D648=4,VLOOKUP(H648,[1]Priv_Workers!$B$2:$BD$55,52,FALSE),D648=5,VLOOKUP(H648,[1]Priv_Workers!$B$2:$BD$55,53,FALSE),D648=6,VLOOKUP(H648,[1]Priv_Workers!$B$2:$BD$55,54)))</f>
        <v>13089550</v>
      </c>
      <c r="X648" s="3">
        <f t="shared" si="83"/>
        <v>8.7373515514284298E-3</v>
      </c>
      <c r="Y648" s="2">
        <f>_xlfn.IFS(C648=2014, _xlfn.IFS(E648=1, VLOOKUP(H648, [1]Wage_Info!$B$2:$AH$55, 2, FALSE), E648=2, VLOOKUP(H648, [1]Wage_Info!$B$2:$AH$55, 3, FALSE), E648=3, VLOOKUP(H648, [1]Wage_Info!$B$2:$AH$55, 4, FALSE), E648=4, VLOOKUP(H648, [1]Wage_Info!$B$2:$AH$55, 5, FALSE)), C648=2015, _xlfn.IFS(E648=1, VLOOKUP(H648, [1]Wage_Info!$B$2:$AH$55, 6, FALSE), E648=2, VLOOKUP(H648, [1]Wage_Info!$B$2:$AH$55, 7, FALSE), E648=3, VLOOKUP(H648, [1]Wage_Info!$B$2:$AH$55, 8, FALSE), E648=4, VLOOKUP(H648, [1]Wage_Info!$B$2:$AH$55, 9, FALSE)), C648=2016, _xlfn.IFS(E648=1, VLOOKUP(H648, [1]Wage_Info!$B$2:$AH$55, 10, FALSE), E648=2, VLOOKUP(H648, [1]Wage_Info!$B$2:$AH$55, 11, FALSE), E648=3, VLOOKUP(H648, [1]Wage_Info!$B$2:$AH$55, 12, FALSE), E648=4, VLOOKUP(H648, [1]Wage_Info!$B$2:$AH$55, 13, FALSE)), C648=2017, _xlfn.IFS(E648=1, VLOOKUP(H648, [1]Wage_Info!$B$2:$AH$55, 14, FALSE), E648=2, VLOOKUP(H648, [1]Wage_Info!$B$2:$AH$55, 15, FALSE), E648=3, VLOOKUP(H648, [1]Wage_Info!$B$2:$AH$55, 16, FALSE), E648=4, VLOOKUP(H648, [1]Wage_Info!$B$2:$AH$55, 17, FALSE)), C648 = 2018, _xlfn.IFS(E648=1, VLOOKUP(H648, [1]Wage_Info!$B$2:$AH$55, 18, FALSE), E648=3, VLOOKUP(H648, [1]Wage_Info!$B$2:$AH$55, 19, FALSE)))</f>
        <v>2948674632</v>
      </c>
      <c r="Z648" s="2">
        <f>_xlfn.IFS(C648=2014, _xlfn.IFS(E648=1, VLOOKUP(H648, [1]Wage_Info!$B$2:$AL$55, 20, FALSE), E648=2, VLOOKUP(H648, [1]Wage_Info!$B$2:$AL$55, 21, FALSE), E648=3, VLOOKUP(H648, [1]Wage_Info!$B$2:$AL$55, 22, FALSE), E648=4, VLOOKUP(H648, [1]Wage_Info!$B$2:$AL$55, 23, FALSE)), C648=2015, _xlfn.IFS(E648=1, VLOOKUP(H648, [1]Wage_Info!$B$2:$AL$55, 24, FALSE), E648=2, VLOOKUP(H648, [1]Wage_Info!$B$2:$AL$55, 25, FALSE), E648=3, VLOOKUP(H648, [1]Wage_Info!$B$2:$AL$55, 26, FALSE), E648=4, VLOOKUP(H648, [1]Wage_Info!$B$2:$AL$55, 27, FALSE)), C648=2016, _xlfn.IFS(E648=1, VLOOKUP(H648, [1]Wage_Info!$B$2:$AL$55, 28, FALSE), E648=2, VLOOKUP(H648, [1]Wage_Info!$B$2:$AL$55, 29, FALSE), E648=3, VLOOKUP(H648, [1]Wage_Info!$B$2:$AL$55, 30, FALSE), E648=4, VLOOKUP(H648, [1]Wage_Info!$B$2:$AL$55, 31, FALSE)), C648=2017, _xlfn.IFS(E648=1, VLOOKUP(H648, [1]Wage_Info!$B$2:$AL$55, 32, FALSE), E648=2, VLOOKUP(H648, [1]Wage_Info!$B$2:$AL$55, 33, FALSE), E648=3, VLOOKUP(H648, [1]Wage_Info!$B$2:$AL$55, 34, FALSE), E648=4, VLOOKUP(H648, [1]Wage_Info!$B$2:$AL$55, 35, FALSE)), C648 = 2018, _xlfn.IFS(E648=1, VLOOKUP(H648, [1]Wage_Info!$B$2:$AL$55, 36, FALSE), E648=2, VLOOKUP(H648, [1]Wage_Info!$B$2:$AL$55, 37, FALSE)))</f>
        <v>197794469743</v>
      </c>
      <c r="AA648" s="4">
        <f t="shared" si="84"/>
        <v>1.4907770858463823E-2</v>
      </c>
      <c r="AB648">
        <f>[1]Key!C647</f>
        <v>1</v>
      </c>
      <c r="AC648">
        <f t="shared" si="85"/>
        <v>1</v>
      </c>
      <c r="AD648">
        <f t="shared" si="86"/>
        <v>0</v>
      </c>
      <c r="AE648">
        <f t="shared" si="87"/>
        <v>1</v>
      </c>
      <c r="AF648">
        <f>[1]Key!D648</f>
        <v>0</v>
      </c>
    </row>
    <row r="649" spans="1:32" x14ac:dyDescent="0.3">
      <c r="A649">
        <v>648</v>
      </c>
      <c r="B649">
        <v>148</v>
      </c>
      <c r="C649">
        <v>2015</v>
      </c>
      <c r="D649">
        <v>2</v>
      </c>
      <c r="E649">
        <f t="shared" si="80"/>
        <v>1</v>
      </c>
      <c r="F649">
        <v>2015</v>
      </c>
      <c r="G649" t="s">
        <v>62</v>
      </c>
      <c r="H649" s="1">
        <f>VALUE(IF(G649="foreign",53,SUBSTITUTE(G649,G649,VLOOKUP(G649,[1]Key!$G$2:$H$55,2,))))</f>
        <v>53</v>
      </c>
      <c r="I649" t="s">
        <v>32</v>
      </c>
      <c r="J649">
        <f>VALUE(_xlfn.IFS(I649="foreign",53,I649="fictional",54, I649="unspecified", 55, NOT(OR(I649="foreign",I649="fictional")),SUBSTITUTE(I649,I649,VLOOKUP(I649,[1]Key!$G$2:$H$55,2,))))</f>
        <v>53</v>
      </c>
      <c r="K649">
        <f t="shared" si="81"/>
        <v>1</v>
      </c>
      <c r="L649">
        <f>VLOOKUP(H649, [1]Key!$H$2:$K$54, 2)</f>
        <v>0</v>
      </c>
      <c r="M649">
        <f>VLOOKUP(J649, [1]Key!$H$2:$K$54, 2)</f>
        <v>0</v>
      </c>
      <c r="N649">
        <f>VLOOKUP("*"&amp;G649&amp;"*",[1]Key!$N$2:$O$6,2,FALSE)</f>
        <v>0</v>
      </c>
      <c r="O649">
        <f>VLOOKUP("*"&amp;G649&amp;"*",[1]Key!$R$2:$S$11,2,FALSE)</f>
        <v>0</v>
      </c>
      <c r="P649">
        <v>794</v>
      </c>
      <c r="Q649" s="2">
        <v>15000000</v>
      </c>
      <c r="R649" t="s">
        <v>33</v>
      </c>
      <c r="S649">
        <f>VLOOKUP(R649, [1]Key!$U$2:$V$37, 2, FALSE)</f>
        <v>1</v>
      </c>
      <c r="T649">
        <f t="shared" si="82"/>
        <v>0</v>
      </c>
      <c r="U649">
        <f>_xlfn.IFS(C649=2018, VLOOKUP(H649, '[1]State Pop'!$B$2:$G$55,6),C649=2017, VLOOKUP(H649, '[1]State Pop'!$B$2:$F$55,5),C649=2016, VLOOKUP(H649, '[1]State Pop'!$B$2:$F$55,4), C649=2015, VLOOKUP(H649, '[1]State Pop'!$B$2:$F$55,3), C649=2014, VLOOKUP(H649, '[1]State Pop'!$B$2:$F$55,2))</f>
        <v>0</v>
      </c>
      <c r="V649">
        <f>_xlfn.IFS(C649=2014,_xlfn.IFS(D649=1,VLOOKUP(H649,[1]Film_Workers!$B$2:$BD$55,2,FALSE),D649=2,VLOOKUP(H649,[1]Film_Workers!$B$2:$BD$55,3,FALSE),D649=3,VLOOKUP(H649,[1]Film_Workers!$B$2:$BD$55,4,FALSE),D649=4,VLOOKUP(H649,[1]Film_Workers!$B$2:$BD$55,5,FALSE),D649=5,VLOOKUP(H649,[1]Film_Workers!$B$2:$BD$55,6,FALSE),D649=6,VLOOKUP(H649,[1]Film_Workers!$B$2:$BD$55,7,FALSE),D649=7,VLOOKUP(H649,[1]Film_Workers!$B$2:$BD$55,8,FALSE),D649=8,VLOOKUP(H649,[1]Film_Workers!$B$2:$BD$55,9,FALSE),D649=9,VLOOKUP(H649,[1]Film_Workers!$B$2:$BD$55,10,FALSE),D649=10,VLOOKUP(H649,[1]Film_Workers!$B$2:$BD$55,11,FALSE),D649=11,VLOOKUP(H649,[1]Film_Workers!$B$2:$BD$55,12,FALSE),D649=12,VLOOKUP(H649,[1]Film_Workers!$B$2:$BD$55,13,FALSE)),C649=2015,_xlfn.IFS(D649=1,VLOOKUP(H649,[1]Film_Workers!$B$2:$BD$55,14,FALSE),D649=2,VLOOKUP(H649,[1]Film_Workers!$B$2:$BD$55,15,FALSE),D649=3,VLOOKUP(H649,[1]Film_Workers!$B$2:$BD$55,16,FALSE),D649=4,VLOOKUP(H649,[1]Film_Workers!$B$2:$BD$55,17,FALSE),D649=5,VLOOKUP(H649,[1]Film_Workers!$B$2:$BD$55,18,FALSE),D649=6,VLOOKUP(H649,[1]Film_Workers!$B$2:$BD$55,19,FALSE),D649=7,VLOOKUP(H649,[1]Film_Workers!$B$2:$BD$55,20,FALSE),D649=8,VLOOKUP(H649,[1]Film_Workers!$B$2:$BD$55,21,FALSE),D649=9,VLOOKUP(H649,[1]Film_Workers!$B$2:$BD$55,22,FALSE),D649=10,VLOOKUP(H649,[1]Film_Workers!$B$2:$BD$55,23,FALSE),D649=11,VLOOKUP(H649,[1]Film_Workers!$B$2:$BD$55,24,FALSE),D649=12,VLOOKUP(H649,[1]Film_Workers!$B$2:$BD$55,25,FALSE)),C649=2016,_xlfn.IFS(D649=1,VLOOKUP(H649,[1]Film_Workers!$B$2:$BD$55,26,FALSE),D649=2,VLOOKUP(H649,[1]Film_Workers!$B$2:$BD$55,27,FALSE),D649=3,VLOOKUP(H649,[1]Film_Workers!$B$2:$BD$55,28,FALSE),D649=4,VLOOKUP(H649,[1]Film_Workers!$B$2:$BD$55,29,FALSE),D649=5,VLOOKUP(H649,[1]Film_Workers!$B$2:$BD$55,30,FALSE),D649=6,VLOOKUP(H649,[1]Film_Workers!$B$2:$BD$55,31,FALSE),D649=7,VLOOKUP(H649,[1]Film_Workers!$B$2:$BD$55,32,FALSE),D649=8,VLOOKUP(H649,[1]Film_Workers!$B$2:$BD$55,33,FALSE),D649=9,VLOOKUP(H649,[1]Film_Workers!$B$2:$BD$55,34,FALSE),D649=10,VLOOKUP(H649,[1]Film_Workers!$B$2:$BD$55,35,FALSE),D649=11,VLOOKUP(H649,[1]Film_Workers!$B$2:$BD$55,36,FALSE),D649=12,VLOOKUP(H649,[1]Film_Workers!$B$2:$BD$55,37,FALSE)),C649=2017,_xlfn.IFS(D649=1,VLOOKUP(H649,[1]Film_Workers!$B$2:$BD$55,38,FALSE),D649=2,VLOOKUP(H649,[1]Film_Workers!$B$2:$BD$55,39,FALSE),D649=3,VLOOKUP(H649,[1]Film_Workers!$B$2:$BD$55,40,FALSE),D649=4,VLOOKUP(H649,[1]Film_Workers!$B$2:$BD$55,41,FALSE),D649=5,VLOOKUP(H649,[1]Film_Workers!$B$2:$BD$55,42,FALSE),D649=6,VLOOKUP(H649,[1]Film_Workers!$B$2:$BD$55,43,FALSE),D649=7,VLOOKUP(H649,[1]Film_Workers!$B$2:$BD$55,43,FALSE),D649=8,VLOOKUP(H649,[1]Film_Workers!$B$2:$BD$55,44,FALSE),D649=9,VLOOKUP(H649,[1]Film_Workers!$B$2:$BD$55,45,FALSE),D649=10,VLOOKUP(H649,[1]Film_Workers!$B$2:$BD$55,46,FALSE),D649=11,VLOOKUP(H649,[1]Film_Workers!$B$2:$BD$55,47,FALSE),D649=12,VLOOKUP(H649,[1]Film_Workers!$B$2:$BD$55,48)),C649=2018,_xlfn.IFS(D649=1,VLOOKUP(H649,[1]Film_Workers!$B$2:$BD$55,49,FALSE),D649=2,VLOOKUP(H649,[1]Film_Workers!$B$2:$BD$55,50,FALSE),D649=3,VLOOKUP(H649,[1]Film_Workers!$B$2:$BD$55,51,FALSE),D649=4,VLOOKUP(H649,[1]Film_Workers!$B$2:$BD$55,52,FALSE),D649=5,VLOOKUP(H649,[1]Film_Workers!$B$2:$BD$55,53,FALSE),D649=6,VLOOKUP(H649,[1]Film_Workers!$B$2:$BD$55,54)))</f>
        <v>0</v>
      </c>
      <c r="W649">
        <f>_xlfn.IFS(C649=2014,_xlfn.IFS(D649=1,VLOOKUP(H649,[1]Priv_Workers!$B$2:$BD$55,2,FALSE),D649=2,VLOOKUP(H649,[1]Priv_Workers!$B$2:$BD$55,3,FALSE),D649=3,VLOOKUP(H649,[1]Priv_Workers!$B$2:$BD$55,4,FALSE),D649=4,VLOOKUP(H649,[1]Priv_Workers!$B$2:$BD$55,5,FALSE),D649=5,VLOOKUP(H649,[1]Priv_Workers!$B$2:$BD$55,6,FALSE),D649=6,VLOOKUP(H649,[1]Priv_Workers!$B$2:$BD$55,7,FALSE),D649=7,VLOOKUP(H649,[1]Priv_Workers!$B$2:$BD$55,8,FALSE),D649=8,VLOOKUP(H649,[1]Priv_Workers!$B$2:$BD$55,9,FALSE),D649=9,VLOOKUP(H649,[1]Priv_Workers!$B$2:$BD$55,10,FALSE),D649=10,VLOOKUP(H649,[1]Priv_Workers!$B$2:$BD$55,11,FALSE),D649=11,VLOOKUP(H649,[1]Priv_Workers!$B$2:$BD$55,12,FALSE),D649=12,VLOOKUP(H649,[1]Priv_Workers!$B$2:$BD$55,13,FALSE)),C649=2015,_xlfn.IFS(D649=1,VLOOKUP(H649,[1]Priv_Workers!$B$2:$BD$55,14,FALSE),D649=2,VLOOKUP(H649,[1]Priv_Workers!$B$2:$BD$55,15,FALSE),D649=3,VLOOKUP(H649,[1]Priv_Workers!$B$2:$BD$55,16,FALSE),D649=4,VLOOKUP(H649,[1]Priv_Workers!$B$2:$BD$55,17,FALSE),D649=5,VLOOKUP(H649,[1]Priv_Workers!$B$2:$BD$55,18,FALSE),D649=6,VLOOKUP(H649,[1]Priv_Workers!$B$2:$BD$55,19,FALSE),D649=7,VLOOKUP(H649,[1]Priv_Workers!$B$2:$BD$55,20,FALSE),D649=8,VLOOKUP(H649,[1]Priv_Workers!$B$2:$BD$55,21,FALSE),D649=9,VLOOKUP(H649,[1]Priv_Workers!$B$2:$BD$55,22,FALSE),D649=10,VLOOKUP(H649,[1]Priv_Workers!$B$2:$BD$55,23,FALSE),D649=11,VLOOKUP(H649,[1]Priv_Workers!$B$2:$BD$55,24,FALSE),D649=12,VLOOKUP(H649,[1]Priv_Workers!$B$2:$BD$55,25,FALSE)),C649=2016,_xlfn.IFS(D649=1,VLOOKUP(H649,[1]Priv_Workers!$B$2:$BD$55,26,FALSE),D649=2,VLOOKUP(H649,[1]Priv_Workers!$B$2:$BD$55,27,FALSE),D649=3,VLOOKUP(H649,[1]Priv_Workers!$B$2:$BD$55,28,FALSE),D649=4,VLOOKUP(H649,[1]Priv_Workers!$B$2:$BD$55,29,FALSE),D649=5,VLOOKUP(H649,[1]Priv_Workers!$B$2:$BD$55,30,FALSE),D649=6,VLOOKUP(H649,[1]Priv_Workers!$B$2:$BD$55,31,FALSE),D649=7,VLOOKUP(H649,[1]Priv_Workers!$B$2:$BD$55,32,FALSE),D649=8,VLOOKUP(H649,[1]Priv_Workers!$B$2:$BD$55,33,FALSE),D649=9,VLOOKUP(H649,[1]Priv_Workers!$B$2:$BD$55,34,FALSE),D649=10,VLOOKUP(H649,[1]Priv_Workers!$B$2:$BD$55,35,FALSE),D649=11,VLOOKUP(H649,[1]Priv_Workers!$B$2:$BD$55,36,FALSE),D649=12,VLOOKUP(H649,[1]Priv_Workers!$B$2:$BD$55,37,FALSE)),C649=2017,_xlfn.IFS(D649=1,VLOOKUP(H649,[1]Priv_Workers!$B$2:$BD$55,38,FALSE),D649=2,VLOOKUP(H649,[1]Priv_Workers!$B$2:$BD$55,39,FALSE),D649=3,VLOOKUP(H649,[1]Priv_Workers!$B$2:$BD$55,40,FALSE),D649=4,VLOOKUP(H649,[1]Priv_Workers!$B$2:$BD$55,41,FALSE),D649=5,VLOOKUP(H649,[1]Priv_Workers!$B$2:$BD$55,42,FALSE),D649=6,VLOOKUP(H649,[1]Priv_Workers!$B$2:$BD$55,43,FALSE),D649=7,VLOOKUP(H649,[1]Priv_Workers!$B$2:$BD$55,43,FALSE),D649=8,VLOOKUP(H649,[1]Priv_Workers!$B$2:$BD$55,44,FALSE),D649=9,VLOOKUP(H649,[1]Priv_Workers!$B$2:$BD$55,45,FALSE),D649=10,VLOOKUP(H649,[1]Priv_Workers!$B$2:$BD$55,46,FALSE),D649=11,VLOOKUP(H649,[1]Priv_Workers!$B$2:$BD$55,47,FALSE),D649=12,VLOOKUP(H649,[1]Priv_Workers!$B$2:$BD$55,48)),C649=2018,_xlfn.IFS(D649=1,VLOOKUP(H649,[1]Priv_Workers!$B$2:$BD$55,49,FALSE),D649=2,VLOOKUP(H649,[1]Priv_Workers!$B$2:$BD$55,50,FALSE),D649=3,VLOOKUP(H649,[1]Priv_Workers!$B$2:$BD$55,51,FALSE),D649=4,VLOOKUP(H649,[1]Priv_Workers!$B$2:$BD$55,52,FALSE),D649=5,VLOOKUP(H649,[1]Priv_Workers!$B$2:$BD$55,53,FALSE),D649=6,VLOOKUP(H649,[1]Priv_Workers!$B$2:$BD$55,54)))</f>
        <v>0</v>
      </c>
      <c r="X649" s="3" t="e">
        <f t="shared" si="83"/>
        <v>#DIV/0!</v>
      </c>
      <c r="Y649" s="2">
        <f>_xlfn.IFS(C649=2014, _xlfn.IFS(E649=1, VLOOKUP(H649, [1]Wage_Info!$B$2:$AH$55, 2, FALSE), E649=2, VLOOKUP(H649, [1]Wage_Info!$B$2:$AH$55, 3, FALSE), E649=3, VLOOKUP(H649, [1]Wage_Info!$B$2:$AH$55, 4, FALSE), E649=4, VLOOKUP(H649, [1]Wage_Info!$B$2:$AH$55, 5, FALSE)), C649=2015, _xlfn.IFS(E649=1, VLOOKUP(H649, [1]Wage_Info!$B$2:$AH$55, 6, FALSE), E649=2, VLOOKUP(H649, [1]Wage_Info!$B$2:$AH$55, 7, FALSE), E649=3, VLOOKUP(H649, [1]Wage_Info!$B$2:$AH$55, 8, FALSE), E649=4, VLOOKUP(H649, [1]Wage_Info!$B$2:$AH$55, 9, FALSE)), C649=2016, _xlfn.IFS(E649=1, VLOOKUP(H649, [1]Wage_Info!$B$2:$AH$55, 10, FALSE), E649=2, VLOOKUP(H649, [1]Wage_Info!$B$2:$AH$55, 11, FALSE), E649=3, VLOOKUP(H649, [1]Wage_Info!$B$2:$AH$55, 12, FALSE), E649=4, VLOOKUP(H649, [1]Wage_Info!$B$2:$AH$55, 13, FALSE)), C649=2017, _xlfn.IFS(E649=1, VLOOKUP(H649, [1]Wage_Info!$B$2:$AH$55, 14, FALSE), E649=2, VLOOKUP(H649, [1]Wage_Info!$B$2:$AH$55, 15, FALSE), E649=3, VLOOKUP(H649, [1]Wage_Info!$B$2:$AH$55, 16, FALSE), E649=4, VLOOKUP(H649, [1]Wage_Info!$B$2:$AH$55, 17, FALSE)), C649 = 2018, _xlfn.IFS(E649=1, VLOOKUP(H649, [1]Wage_Info!$B$2:$AH$55, 18, FALSE), E649=3, VLOOKUP(H649, [1]Wage_Info!$B$2:$AH$55, 19, FALSE)))</f>
        <v>0</v>
      </c>
      <c r="Z649" s="2">
        <f>_xlfn.IFS(C649=2014, _xlfn.IFS(E649=1, VLOOKUP(H649, [1]Wage_Info!$B$2:$AL$55, 20, FALSE), E649=2, VLOOKUP(H649, [1]Wage_Info!$B$2:$AL$55, 21, FALSE), E649=3, VLOOKUP(H649, [1]Wage_Info!$B$2:$AL$55, 22, FALSE), E649=4, VLOOKUP(H649, [1]Wage_Info!$B$2:$AL$55, 23, FALSE)), C649=2015, _xlfn.IFS(E649=1, VLOOKUP(H649, [1]Wage_Info!$B$2:$AL$55, 24, FALSE), E649=2, VLOOKUP(H649, [1]Wage_Info!$B$2:$AL$55, 25, FALSE), E649=3, VLOOKUP(H649, [1]Wage_Info!$B$2:$AL$55, 26, FALSE), E649=4, VLOOKUP(H649, [1]Wage_Info!$B$2:$AL$55, 27, FALSE)), C649=2016, _xlfn.IFS(E649=1, VLOOKUP(H649, [1]Wage_Info!$B$2:$AL$55, 28, FALSE), E649=2, VLOOKUP(H649, [1]Wage_Info!$B$2:$AL$55, 29, FALSE), E649=3, VLOOKUP(H649, [1]Wage_Info!$B$2:$AL$55, 30, FALSE), E649=4, VLOOKUP(H649, [1]Wage_Info!$B$2:$AL$55, 31, FALSE)), C649=2017, _xlfn.IFS(E649=1, VLOOKUP(H649, [1]Wage_Info!$B$2:$AL$55, 32, FALSE), E649=2, VLOOKUP(H649, [1]Wage_Info!$B$2:$AL$55, 33, FALSE), E649=3, VLOOKUP(H649, [1]Wage_Info!$B$2:$AL$55, 34, FALSE), E649=4, VLOOKUP(H649, [1]Wage_Info!$B$2:$AL$55, 35, FALSE)), C649 = 2018, _xlfn.IFS(E649=1, VLOOKUP(H649, [1]Wage_Info!$B$2:$AL$55, 36, FALSE), E649=2, VLOOKUP(H649, [1]Wage_Info!$B$2:$AL$55, 37, FALSE)))</f>
        <v>0</v>
      </c>
      <c r="AA649" s="4" t="e">
        <f t="shared" si="84"/>
        <v>#DIV/0!</v>
      </c>
      <c r="AB649">
        <f>[1]Key!C648</f>
        <v>1</v>
      </c>
      <c r="AC649">
        <f t="shared" si="85"/>
        <v>0</v>
      </c>
      <c r="AD649">
        <f t="shared" si="86"/>
        <v>0</v>
      </c>
      <c r="AE649">
        <f t="shared" si="87"/>
        <v>0</v>
      </c>
      <c r="AF649">
        <f>[1]Key!D649</f>
        <v>0</v>
      </c>
    </row>
    <row r="650" spans="1:32" x14ac:dyDescent="0.3">
      <c r="A650">
        <v>649</v>
      </c>
      <c r="B650">
        <v>149</v>
      </c>
      <c r="C650">
        <v>2013</v>
      </c>
      <c r="D650">
        <v>7</v>
      </c>
      <c r="E650">
        <f t="shared" si="80"/>
        <v>3</v>
      </c>
      <c r="F650">
        <v>2015</v>
      </c>
      <c r="G650" t="s">
        <v>40</v>
      </c>
      <c r="H650" s="1">
        <f>VALUE(IF(G650="foreign",53,SUBSTITUTE(G650,G650,VLOOKUP(G650,[1]Key!$G$2:$H$55,2,))))</f>
        <v>5</v>
      </c>
      <c r="I650" t="s">
        <v>47</v>
      </c>
      <c r="J650">
        <f>VALUE(_xlfn.IFS(I650="foreign",53,I650="fictional",54, I650="unspecified", 55, NOT(OR(I650="foreign",I650="fictional")),SUBSTITUTE(I650,I650,VLOOKUP(I650,[1]Key!$G$2:$H$55,2,))))</f>
        <v>55</v>
      </c>
      <c r="K650">
        <f t="shared" si="81"/>
        <v>0</v>
      </c>
      <c r="L650">
        <f>VLOOKUP(H650, [1]Key!$H$2:$K$54, 2)</f>
        <v>3</v>
      </c>
      <c r="M650">
        <f>VLOOKUP(J650, [1]Key!$H$2:$K$54, 2)</f>
        <v>0</v>
      </c>
      <c r="N650">
        <f>VLOOKUP("*"&amp;G650&amp;"*",[1]Key!$N$2:$O$6,2,FALSE)</f>
        <v>4</v>
      </c>
      <c r="O650">
        <f>VLOOKUP("*"&amp;G650&amp;"*",[1]Key!$R$2:$S$11,2,FALSE)</f>
        <v>6</v>
      </c>
      <c r="P650">
        <v>791</v>
      </c>
      <c r="Q650" s="2">
        <v>10000000</v>
      </c>
      <c r="R650" t="s">
        <v>99</v>
      </c>
      <c r="S650">
        <f>VLOOKUP(R650, [1]Key!$U$2:$V$37, 2, FALSE)</f>
        <v>16</v>
      </c>
      <c r="T650">
        <f t="shared" si="82"/>
        <v>1</v>
      </c>
      <c r="U650" t="e">
        <f>_xlfn.IFS(C650=2018, VLOOKUP(H650, '[1]State Pop'!$B$2:$G$55,6),C650=2017, VLOOKUP(H650, '[1]State Pop'!$B$2:$F$55,5),C650=2016, VLOOKUP(H650, '[1]State Pop'!$B$2:$F$55,4), C650=2015, VLOOKUP(H650, '[1]State Pop'!$B$2:$F$55,3), C650=2014, VLOOKUP(H650, '[1]State Pop'!$B$2:$F$55,2))</f>
        <v>#N/A</v>
      </c>
      <c r="V650" t="e">
        <f>_xlfn.IFS(C650=2014,_xlfn.IFS(D650=1,VLOOKUP(H650,[1]Film_Workers!$B$2:$BD$55,2,FALSE),D650=2,VLOOKUP(H650,[1]Film_Workers!$B$2:$BD$55,3,FALSE),D650=3,VLOOKUP(H650,[1]Film_Workers!$B$2:$BD$55,4,FALSE),D650=4,VLOOKUP(H650,[1]Film_Workers!$B$2:$BD$55,5,FALSE),D650=5,VLOOKUP(H650,[1]Film_Workers!$B$2:$BD$55,6,FALSE),D650=6,VLOOKUP(H650,[1]Film_Workers!$B$2:$BD$55,7,FALSE),D650=7,VLOOKUP(H650,[1]Film_Workers!$B$2:$BD$55,8,FALSE),D650=8,VLOOKUP(H650,[1]Film_Workers!$B$2:$BD$55,9,FALSE),D650=9,VLOOKUP(H650,[1]Film_Workers!$B$2:$BD$55,10,FALSE),D650=10,VLOOKUP(H650,[1]Film_Workers!$B$2:$BD$55,11,FALSE),D650=11,VLOOKUP(H650,[1]Film_Workers!$B$2:$BD$55,12,FALSE),D650=12,VLOOKUP(H650,[1]Film_Workers!$B$2:$BD$55,13,FALSE)),C650=2015,_xlfn.IFS(D650=1,VLOOKUP(H650,[1]Film_Workers!$B$2:$BD$55,14,FALSE),D650=2,VLOOKUP(H650,[1]Film_Workers!$B$2:$BD$55,15,FALSE),D650=3,VLOOKUP(H650,[1]Film_Workers!$B$2:$BD$55,16,FALSE),D650=4,VLOOKUP(H650,[1]Film_Workers!$B$2:$BD$55,17,FALSE),D650=5,VLOOKUP(H650,[1]Film_Workers!$B$2:$BD$55,18,FALSE),D650=6,VLOOKUP(H650,[1]Film_Workers!$B$2:$BD$55,19,FALSE),D650=7,VLOOKUP(H650,[1]Film_Workers!$B$2:$BD$55,20,FALSE),D650=8,VLOOKUP(H650,[1]Film_Workers!$B$2:$BD$55,21,FALSE),D650=9,VLOOKUP(H650,[1]Film_Workers!$B$2:$BD$55,22,FALSE),D650=10,VLOOKUP(H650,[1]Film_Workers!$B$2:$BD$55,23,FALSE),D650=11,VLOOKUP(H650,[1]Film_Workers!$B$2:$BD$55,24,FALSE),D650=12,VLOOKUP(H650,[1]Film_Workers!$B$2:$BD$55,25,FALSE)),C650=2016,_xlfn.IFS(D650=1,VLOOKUP(H650,[1]Film_Workers!$B$2:$BD$55,26,FALSE),D650=2,VLOOKUP(H650,[1]Film_Workers!$B$2:$BD$55,27,FALSE),D650=3,VLOOKUP(H650,[1]Film_Workers!$B$2:$BD$55,28,FALSE),D650=4,VLOOKUP(H650,[1]Film_Workers!$B$2:$BD$55,29,FALSE),D650=5,VLOOKUP(H650,[1]Film_Workers!$B$2:$BD$55,30,FALSE),D650=6,VLOOKUP(H650,[1]Film_Workers!$B$2:$BD$55,31,FALSE),D650=7,VLOOKUP(H650,[1]Film_Workers!$B$2:$BD$55,32,FALSE),D650=8,VLOOKUP(H650,[1]Film_Workers!$B$2:$BD$55,33,FALSE),D650=9,VLOOKUP(H650,[1]Film_Workers!$B$2:$BD$55,34,FALSE),D650=10,VLOOKUP(H650,[1]Film_Workers!$B$2:$BD$55,35,FALSE),D650=11,VLOOKUP(H650,[1]Film_Workers!$B$2:$BD$55,36,FALSE),D650=12,VLOOKUP(H650,[1]Film_Workers!$B$2:$BD$55,37,FALSE)),C650=2017,_xlfn.IFS(D650=1,VLOOKUP(H650,[1]Film_Workers!$B$2:$BD$55,38,FALSE),D650=2,VLOOKUP(H650,[1]Film_Workers!$B$2:$BD$55,39,FALSE),D650=3,VLOOKUP(H650,[1]Film_Workers!$B$2:$BD$55,40,FALSE),D650=4,VLOOKUP(H650,[1]Film_Workers!$B$2:$BD$55,41,FALSE),D650=5,VLOOKUP(H650,[1]Film_Workers!$B$2:$BD$55,42,FALSE),D650=6,VLOOKUP(H650,[1]Film_Workers!$B$2:$BD$55,43,FALSE),D650=7,VLOOKUP(H650,[1]Film_Workers!$B$2:$BD$55,43,FALSE),D650=8,VLOOKUP(H650,[1]Film_Workers!$B$2:$BD$55,44,FALSE),D650=9,VLOOKUP(H650,[1]Film_Workers!$B$2:$BD$55,45,FALSE),D650=10,VLOOKUP(H650,[1]Film_Workers!$B$2:$BD$55,46,FALSE),D650=11,VLOOKUP(H650,[1]Film_Workers!$B$2:$BD$55,47,FALSE),D650=12,VLOOKUP(H650,[1]Film_Workers!$B$2:$BD$55,48)),C650=2018,_xlfn.IFS(D650=1,VLOOKUP(H650,[1]Film_Workers!$B$2:$BD$55,49,FALSE),D650=2,VLOOKUP(H650,[1]Film_Workers!$B$2:$BD$55,50,FALSE),D650=3,VLOOKUP(H650,[1]Film_Workers!$B$2:$BD$55,51,FALSE),D650=4,VLOOKUP(H650,[1]Film_Workers!$B$2:$BD$55,52,FALSE),D650=5,VLOOKUP(H650,[1]Film_Workers!$B$2:$BD$55,53,FALSE),D650=6,VLOOKUP(H650,[1]Film_Workers!$B$2:$BD$55,54)))</f>
        <v>#N/A</v>
      </c>
      <c r="W650" t="e">
        <f>_xlfn.IFS(C650=2014,_xlfn.IFS(D650=1,VLOOKUP(H650,[1]Priv_Workers!$B$2:$BD$55,2,FALSE),D650=2,VLOOKUP(H650,[1]Priv_Workers!$B$2:$BD$55,3,FALSE),D650=3,VLOOKUP(H650,[1]Priv_Workers!$B$2:$BD$55,4,FALSE),D650=4,VLOOKUP(H650,[1]Priv_Workers!$B$2:$BD$55,5,FALSE),D650=5,VLOOKUP(H650,[1]Priv_Workers!$B$2:$BD$55,6,FALSE),D650=6,VLOOKUP(H650,[1]Priv_Workers!$B$2:$BD$55,7,FALSE),D650=7,VLOOKUP(H650,[1]Priv_Workers!$B$2:$BD$55,8,FALSE),D650=8,VLOOKUP(H650,[1]Priv_Workers!$B$2:$BD$55,9,FALSE),D650=9,VLOOKUP(H650,[1]Priv_Workers!$B$2:$BD$55,10,FALSE),D650=10,VLOOKUP(H650,[1]Priv_Workers!$B$2:$BD$55,11,FALSE),D650=11,VLOOKUP(H650,[1]Priv_Workers!$B$2:$BD$55,12,FALSE),D650=12,VLOOKUP(H650,[1]Priv_Workers!$B$2:$BD$55,13,FALSE)),C650=2015,_xlfn.IFS(D650=1,VLOOKUP(H650,[1]Priv_Workers!$B$2:$BD$55,14,FALSE),D650=2,VLOOKUP(H650,[1]Priv_Workers!$B$2:$BD$55,15,FALSE),D650=3,VLOOKUP(H650,[1]Priv_Workers!$B$2:$BD$55,16,FALSE),D650=4,VLOOKUP(H650,[1]Priv_Workers!$B$2:$BD$55,17,FALSE),D650=5,VLOOKUP(H650,[1]Priv_Workers!$B$2:$BD$55,18,FALSE),D650=6,VLOOKUP(H650,[1]Priv_Workers!$B$2:$BD$55,19,FALSE),D650=7,VLOOKUP(H650,[1]Priv_Workers!$B$2:$BD$55,20,FALSE),D650=8,VLOOKUP(H650,[1]Priv_Workers!$B$2:$BD$55,21,FALSE),D650=9,VLOOKUP(H650,[1]Priv_Workers!$B$2:$BD$55,22,FALSE),D650=10,VLOOKUP(H650,[1]Priv_Workers!$B$2:$BD$55,23,FALSE),D650=11,VLOOKUP(H650,[1]Priv_Workers!$B$2:$BD$55,24,FALSE),D650=12,VLOOKUP(H650,[1]Priv_Workers!$B$2:$BD$55,25,FALSE)),C650=2016,_xlfn.IFS(D650=1,VLOOKUP(H650,[1]Priv_Workers!$B$2:$BD$55,26,FALSE),D650=2,VLOOKUP(H650,[1]Priv_Workers!$B$2:$BD$55,27,FALSE),D650=3,VLOOKUP(H650,[1]Priv_Workers!$B$2:$BD$55,28,FALSE),D650=4,VLOOKUP(H650,[1]Priv_Workers!$B$2:$BD$55,29,FALSE),D650=5,VLOOKUP(H650,[1]Priv_Workers!$B$2:$BD$55,30,FALSE),D650=6,VLOOKUP(H650,[1]Priv_Workers!$B$2:$BD$55,31,FALSE),D650=7,VLOOKUP(H650,[1]Priv_Workers!$B$2:$BD$55,32,FALSE),D650=8,VLOOKUP(H650,[1]Priv_Workers!$B$2:$BD$55,33,FALSE),D650=9,VLOOKUP(H650,[1]Priv_Workers!$B$2:$BD$55,34,FALSE),D650=10,VLOOKUP(H650,[1]Priv_Workers!$B$2:$BD$55,35,FALSE),D650=11,VLOOKUP(H650,[1]Priv_Workers!$B$2:$BD$55,36,FALSE),D650=12,VLOOKUP(H650,[1]Priv_Workers!$B$2:$BD$55,37,FALSE)),C650=2017,_xlfn.IFS(D650=1,VLOOKUP(H650,[1]Priv_Workers!$B$2:$BD$55,38,FALSE),D650=2,VLOOKUP(H650,[1]Priv_Workers!$B$2:$BD$55,39,FALSE),D650=3,VLOOKUP(H650,[1]Priv_Workers!$B$2:$BD$55,40,FALSE),D650=4,VLOOKUP(H650,[1]Priv_Workers!$B$2:$BD$55,41,FALSE),D650=5,VLOOKUP(H650,[1]Priv_Workers!$B$2:$BD$55,42,FALSE),D650=6,VLOOKUP(H650,[1]Priv_Workers!$B$2:$BD$55,43,FALSE),D650=7,VLOOKUP(H650,[1]Priv_Workers!$B$2:$BD$55,43,FALSE),D650=8,VLOOKUP(H650,[1]Priv_Workers!$B$2:$BD$55,44,FALSE),D650=9,VLOOKUP(H650,[1]Priv_Workers!$B$2:$BD$55,45,FALSE),D650=10,VLOOKUP(H650,[1]Priv_Workers!$B$2:$BD$55,46,FALSE),D650=11,VLOOKUP(H650,[1]Priv_Workers!$B$2:$BD$55,47,FALSE),D650=12,VLOOKUP(H650,[1]Priv_Workers!$B$2:$BD$55,48)),C650=2018,_xlfn.IFS(D650=1,VLOOKUP(H650,[1]Priv_Workers!$B$2:$BD$55,49,FALSE),D650=2,VLOOKUP(H650,[1]Priv_Workers!$B$2:$BD$55,50,FALSE),D650=3,VLOOKUP(H650,[1]Priv_Workers!$B$2:$BD$55,51,FALSE),D650=4,VLOOKUP(H650,[1]Priv_Workers!$B$2:$BD$55,52,FALSE),D650=5,VLOOKUP(H650,[1]Priv_Workers!$B$2:$BD$55,53,FALSE),D650=6,VLOOKUP(H650,[1]Priv_Workers!$B$2:$BD$55,54)))</f>
        <v>#N/A</v>
      </c>
      <c r="X650" s="3" t="e">
        <f t="shared" si="83"/>
        <v>#N/A</v>
      </c>
      <c r="Y650" s="2" t="e">
        <f>_xlfn.IFS(C650=2014, _xlfn.IFS(E650=1, VLOOKUP(H650, [1]Wage_Info!$B$2:$AH$55, 2, FALSE), E650=2, VLOOKUP(H650, [1]Wage_Info!$B$2:$AH$55, 3, FALSE), E650=3, VLOOKUP(H650, [1]Wage_Info!$B$2:$AH$55, 4, FALSE), E650=4, VLOOKUP(H650, [1]Wage_Info!$B$2:$AH$55, 5, FALSE)), C650=2015, _xlfn.IFS(E650=1, VLOOKUP(H650, [1]Wage_Info!$B$2:$AH$55, 6, FALSE), E650=2, VLOOKUP(H650, [1]Wage_Info!$B$2:$AH$55, 7, FALSE), E650=3, VLOOKUP(H650, [1]Wage_Info!$B$2:$AH$55, 8, FALSE), E650=4, VLOOKUP(H650, [1]Wage_Info!$B$2:$AH$55, 9, FALSE)), C650=2016, _xlfn.IFS(E650=1, VLOOKUP(H650, [1]Wage_Info!$B$2:$AH$55, 10, FALSE), E650=2, VLOOKUP(H650, [1]Wage_Info!$B$2:$AH$55, 11, FALSE), E650=3, VLOOKUP(H650, [1]Wage_Info!$B$2:$AH$55, 12, FALSE), E650=4, VLOOKUP(H650, [1]Wage_Info!$B$2:$AH$55, 13, FALSE)), C650=2017, _xlfn.IFS(E650=1, VLOOKUP(H650, [1]Wage_Info!$B$2:$AH$55, 14, FALSE), E650=2, VLOOKUP(H650, [1]Wage_Info!$B$2:$AH$55, 15, FALSE), E650=3, VLOOKUP(H650, [1]Wage_Info!$B$2:$AH$55, 16, FALSE), E650=4, VLOOKUP(H650, [1]Wage_Info!$B$2:$AH$55, 17, FALSE)), C650 = 2018, _xlfn.IFS(E650=1, VLOOKUP(H650, [1]Wage_Info!$B$2:$AH$55, 18, FALSE), E650=3, VLOOKUP(H650, [1]Wage_Info!$B$2:$AH$55, 19, FALSE)))</f>
        <v>#N/A</v>
      </c>
      <c r="Z650" s="2" t="e">
        <f>_xlfn.IFS(C650=2014, _xlfn.IFS(E650=1, VLOOKUP(H650, [1]Wage_Info!$B$2:$AL$55, 20, FALSE), E650=2, VLOOKUP(H650, [1]Wage_Info!$B$2:$AL$55, 21, FALSE), E650=3, VLOOKUP(H650, [1]Wage_Info!$B$2:$AL$55, 22, FALSE), E650=4, VLOOKUP(H650, [1]Wage_Info!$B$2:$AL$55, 23, FALSE)), C650=2015, _xlfn.IFS(E650=1, VLOOKUP(H650, [1]Wage_Info!$B$2:$AL$55, 24, FALSE), E650=2, VLOOKUP(H650, [1]Wage_Info!$B$2:$AL$55, 25, FALSE), E650=3, VLOOKUP(H650, [1]Wage_Info!$B$2:$AL$55, 26, FALSE), E650=4, VLOOKUP(H650, [1]Wage_Info!$B$2:$AL$55, 27, FALSE)), C650=2016, _xlfn.IFS(E650=1, VLOOKUP(H650, [1]Wage_Info!$B$2:$AL$55, 28, FALSE), E650=2, VLOOKUP(H650, [1]Wage_Info!$B$2:$AL$55, 29, FALSE), E650=3, VLOOKUP(H650, [1]Wage_Info!$B$2:$AL$55, 30, FALSE), E650=4, VLOOKUP(H650, [1]Wage_Info!$B$2:$AL$55, 31, FALSE)), C650=2017, _xlfn.IFS(E650=1, VLOOKUP(H650, [1]Wage_Info!$B$2:$AL$55, 32, FALSE), E650=2, VLOOKUP(H650, [1]Wage_Info!$B$2:$AL$55, 33, FALSE), E650=3, VLOOKUP(H650, [1]Wage_Info!$B$2:$AL$55, 34, FALSE), E650=4, VLOOKUP(H650, [1]Wage_Info!$B$2:$AL$55, 35, FALSE)), C650 = 2018, _xlfn.IFS(E650=1, VLOOKUP(H650, [1]Wage_Info!$B$2:$AL$55, 36, FALSE), E650=2, VLOOKUP(H650, [1]Wage_Info!$B$2:$AL$55, 37, FALSE)))</f>
        <v>#N/A</v>
      </c>
      <c r="AA650" s="4" t="e">
        <f t="shared" si="84"/>
        <v>#N/A</v>
      </c>
      <c r="AB650">
        <f>[1]Key!C649</f>
        <v>1</v>
      </c>
      <c r="AC650">
        <f t="shared" si="85"/>
        <v>1</v>
      </c>
      <c r="AD650">
        <f t="shared" si="86"/>
        <v>0</v>
      </c>
      <c r="AE650">
        <f t="shared" si="87"/>
        <v>1</v>
      </c>
      <c r="AF650">
        <f>[1]Key!D650</f>
        <v>0</v>
      </c>
    </row>
    <row r="651" spans="1:32" x14ac:dyDescent="0.3">
      <c r="A651">
        <v>650</v>
      </c>
      <c r="B651">
        <v>150</v>
      </c>
      <c r="C651">
        <v>2014</v>
      </c>
      <c r="D651">
        <v>3</v>
      </c>
      <c r="E651">
        <f t="shared" si="80"/>
        <v>1</v>
      </c>
      <c r="F651">
        <v>2015</v>
      </c>
      <c r="G651" t="s">
        <v>71</v>
      </c>
      <c r="H651" s="1">
        <f>VALUE(IF(G651="foreign",53,SUBSTITUTE(G651,G651,VLOOKUP(G651,[1]Key!$G$2:$H$55,2,))))</f>
        <v>36</v>
      </c>
      <c r="I651" t="s">
        <v>64</v>
      </c>
      <c r="J651">
        <f>VALUE(_xlfn.IFS(I651="foreign",53,I651="fictional",54, I651="unspecified", 55, NOT(OR(I651="foreign",I651="fictional")),SUBSTITUTE(I651,I651,VLOOKUP(I651,[1]Key!$G$2:$H$55,2,))))</f>
        <v>33</v>
      </c>
      <c r="K651">
        <f t="shared" si="81"/>
        <v>0</v>
      </c>
      <c r="L651">
        <f>VLOOKUP(H651, [1]Key!$H$2:$K$54, 2)</f>
        <v>3</v>
      </c>
      <c r="M651">
        <f>VLOOKUP(J651, [1]Key!$H$2:$K$54, 2)</f>
        <v>3</v>
      </c>
      <c r="N651">
        <f>VLOOKUP("*"&amp;G651&amp;"*",[1]Key!$N$2:$O$6,2,FALSE)</f>
        <v>1</v>
      </c>
      <c r="O651">
        <f>VLOOKUP("*"&amp;G651&amp;"*",[1]Key!$R$2:$S$11,2,FALSE)</f>
        <v>1</v>
      </c>
      <c r="P651">
        <v>790</v>
      </c>
      <c r="Q651" s="2">
        <v>11800000</v>
      </c>
      <c r="R651" t="s">
        <v>124</v>
      </c>
      <c r="S651">
        <f>VLOOKUP(R651, [1]Key!$U$2:$V$37, 2, FALSE)</f>
        <v>15</v>
      </c>
      <c r="T651">
        <f t="shared" si="82"/>
        <v>1</v>
      </c>
      <c r="U651">
        <f>_xlfn.IFS(C651=2018, VLOOKUP(H651, '[1]State Pop'!$B$2:$G$55,6),C651=2017, VLOOKUP(H651, '[1]State Pop'!$B$2:$F$55,5),C651=2016, VLOOKUP(H651, '[1]State Pop'!$B$2:$F$55,4), C651=2015, VLOOKUP(H651, '[1]State Pop'!$B$2:$F$55,3), C651=2014, VLOOKUP(H651, '[1]State Pop'!$B$2:$F$55,2))</f>
        <v>11593741</v>
      </c>
      <c r="V651">
        <f>_xlfn.IFS(C651=2014,_xlfn.IFS(D651=1,VLOOKUP(H651,[1]Film_Workers!$B$2:$BD$55,2,FALSE),D651=2,VLOOKUP(H651,[1]Film_Workers!$B$2:$BD$55,3,FALSE),D651=3,VLOOKUP(H651,[1]Film_Workers!$B$2:$BD$55,4,FALSE),D651=4,VLOOKUP(H651,[1]Film_Workers!$B$2:$BD$55,5,FALSE),D651=5,VLOOKUP(H651,[1]Film_Workers!$B$2:$BD$55,6,FALSE),D651=6,VLOOKUP(H651,[1]Film_Workers!$B$2:$BD$55,7,FALSE),D651=7,VLOOKUP(H651,[1]Film_Workers!$B$2:$BD$55,8,FALSE),D651=8,VLOOKUP(H651,[1]Film_Workers!$B$2:$BD$55,9,FALSE),D651=9,VLOOKUP(H651,[1]Film_Workers!$B$2:$BD$55,10,FALSE),D651=10,VLOOKUP(H651,[1]Film_Workers!$B$2:$BD$55,11,FALSE),D651=11,VLOOKUP(H651,[1]Film_Workers!$B$2:$BD$55,12,FALSE),D651=12,VLOOKUP(H651,[1]Film_Workers!$B$2:$BD$55,13,FALSE)),C651=2015,_xlfn.IFS(D651=1,VLOOKUP(H651,[1]Film_Workers!$B$2:$BD$55,14,FALSE),D651=2,VLOOKUP(H651,[1]Film_Workers!$B$2:$BD$55,15,FALSE),D651=3,VLOOKUP(H651,[1]Film_Workers!$B$2:$BD$55,16,FALSE),D651=4,VLOOKUP(H651,[1]Film_Workers!$B$2:$BD$55,17,FALSE),D651=5,VLOOKUP(H651,[1]Film_Workers!$B$2:$BD$55,18,FALSE),D651=6,VLOOKUP(H651,[1]Film_Workers!$B$2:$BD$55,19,FALSE),D651=7,VLOOKUP(H651,[1]Film_Workers!$B$2:$BD$55,20,FALSE),D651=8,VLOOKUP(H651,[1]Film_Workers!$B$2:$BD$55,21,FALSE),D651=9,VLOOKUP(H651,[1]Film_Workers!$B$2:$BD$55,22,FALSE),D651=10,VLOOKUP(H651,[1]Film_Workers!$B$2:$BD$55,23,FALSE),D651=11,VLOOKUP(H651,[1]Film_Workers!$B$2:$BD$55,24,FALSE),D651=12,VLOOKUP(H651,[1]Film_Workers!$B$2:$BD$55,25,FALSE)),C651=2016,_xlfn.IFS(D651=1,VLOOKUP(H651,[1]Film_Workers!$B$2:$BD$55,26,FALSE),D651=2,VLOOKUP(H651,[1]Film_Workers!$B$2:$BD$55,27,FALSE),D651=3,VLOOKUP(H651,[1]Film_Workers!$B$2:$BD$55,28,FALSE),D651=4,VLOOKUP(H651,[1]Film_Workers!$B$2:$BD$55,29,FALSE),D651=5,VLOOKUP(H651,[1]Film_Workers!$B$2:$BD$55,30,FALSE),D651=6,VLOOKUP(H651,[1]Film_Workers!$B$2:$BD$55,31,FALSE),D651=7,VLOOKUP(H651,[1]Film_Workers!$B$2:$BD$55,32,FALSE),D651=8,VLOOKUP(H651,[1]Film_Workers!$B$2:$BD$55,33,FALSE),D651=9,VLOOKUP(H651,[1]Film_Workers!$B$2:$BD$55,34,FALSE),D651=10,VLOOKUP(H651,[1]Film_Workers!$B$2:$BD$55,35,FALSE),D651=11,VLOOKUP(H651,[1]Film_Workers!$B$2:$BD$55,36,FALSE),D651=12,VLOOKUP(H651,[1]Film_Workers!$B$2:$BD$55,37,FALSE)),C651=2017,_xlfn.IFS(D651=1,VLOOKUP(H651,[1]Film_Workers!$B$2:$BD$55,38,FALSE),D651=2,VLOOKUP(H651,[1]Film_Workers!$B$2:$BD$55,39,FALSE),D651=3,VLOOKUP(H651,[1]Film_Workers!$B$2:$BD$55,40,FALSE),D651=4,VLOOKUP(H651,[1]Film_Workers!$B$2:$BD$55,41,FALSE),D651=5,VLOOKUP(H651,[1]Film_Workers!$B$2:$BD$55,42,FALSE),D651=6,VLOOKUP(H651,[1]Film_Workers!$B$2:$BD$55,43,FALSE),D651=7,VLOOKUP(H651,[1]Film_Workers!$B$2:$BD$55,43,FALSE),D651=8,VLOOKUP(H651,[1]Film_Workers!$B$2:$BD$55,44,FALSE),D651=9,VLOOKUP(H651,[1]Film_Workers!$B$2:$BD$55,45,FALSE),D651=10,VLOOKUP(H651,[1]Film_Workers!$B$2:$BD$55,46,FALSE),D651=11,VLOOKUP(H651,[1]Film_Workers!$B$2:$BD$55,47,FALSE),D651=12,VLOOKUP(H651,[1]Film_Workers!$B$2:$BD$55,48)),C651=2018,_xlfn.IFS(D651=1,VLOOKUP(H651,[1]Film_Workers!$B$2:$BD$55,49,FALSE),D651=2,VLOOKUP(H651,[1]Film_Workers!$B$2:$BD$55,50,FALSE),D651=3,VLOOKUP(H651,[1]Film_Workers!$B$2:$BD$55,51,FALSE),D651=4,VLOOKUP(H651,[1]Film_Workers!$B$2:$BD$55,52,FALSE),D651=5,VLOOKUP(H651,[1]Film_Workers!$B$2:$BD$55,53,FALSE),D651=6,VLOOKUP(H651,[1]Film_Workers!$B$2:$BD$55,54)))</f>
        <v>1098</v>
      </c>
      <c r="W651">
        <f>_xlfn.IFS(C651=2014,_xlfn.IFS(D651=1,VLOOKUP(H651,[1]Priv_Workers!$B$2:$BD$55,2,FALSE),D651=2,VLOOKUP(H651,[1]Priv_Workers!$B$2:$BD$55,3,FALSE),D651=3,VLOOKUP(H651,[1]Priv_Workers!$B$2:$BD$55,4,FALSE),D651=4,VLOOKUP(H651,[1]Priv_Workers!$B$2:$BD$55,5,FALSE),D651=5,VLOOKUP(H651,[1]Priv_Workers!$B$2:$BD$55,6,FALSE),D651=6,VLOOKUP(H651,[1]Priv_Workers!$B$2:$BD$55,7,FALSE),D651=7,VLOOKUP(H651,[1]Priv_Workers!$B$2:$BD$55,8,FALSE),D651=8,VLOOKUP(H651,[1]Priv_Workers!$B$2:$BD$55,9,FALSE),D651=9,VLOOKUP(H651,[1]Priv_Workers!$B$2:$BD$55,10,FALSE),D651=10,VLOOKUP(H651,[1]Priv_Workers!$B$2:$BD$55,11,FALSE),D651=11,VLOOKUP(H651,[1]Priv_Workers!$B$2:$BD$55,12,FALSE),D651=12,VLOOKUP(H651,[1]Priv_Workers!$B$2:$BD$55,13,FALSE)),C651=2015,_xlfn.IFS(D651=1,VLOOKUP(H651,[1]Priv_Workers!$B$2:$BD$55,14,FALSE),D651=2,VLOOKUP(H651,[1]Priv_Workers!$B$2:$BD$55,15,FALSE),D651=3,VLOOKUP(H651,[1]Priv_Workers!$B$2:$BD$55,16,FALSE),D651=4,VLOOKUP(H651,[1]Priv_Workers!$B$2:$BD$55,17,FALSE),D651=5,VLOOKUP(H651,[1]Priv_Workers!$B$2:$BD$55,18,FALSE),D651=6,VLOOKUP(H651,[1]Priv_Workers!$B$2:$BD$55,19,FALSE),D651=7,VLOOKUP(H651,[1]Priv_Workers!$B$2:$BD$55,20,FALSE),D651=8,VLOOKUP(H651,[1]Priv_Workers!$B$2:$BD$55,21,FALSE),D651=9,VLOOKUP(H651,[1]Priv_Workers!$B$2:$BD$55,22,FALSE),D651=10,VLOOKUP(H651,[1]Priv_Workers!$B$2:$BD$55,23,FALSE),D651=11,VLOOKUP(H651,[1]Priv_Workers!$B$2:$BD$55,24,FALSE),D651=12,VLOOKUP(H651,[1]Priv_Workers!$B$2:$BD$55,25,FALSE)),C651=2016,_xlfn.IFS(D651=1,VLOOKUP(H651,[1]Priv_Workers!$B$2:$BD$55,26,FALSE),D651=2,VLOOKUP(H651,[1]Priv_Workers!$B$2:$BD$55,27,FALSE),D651=3,VLOOKUP(H651,[1]Priv_Workers!$B$2:$BD$55,28,FALSE),D651=4,VLOOKUP(H651,[1]Priv_Workers!$B$2:$BD$55,29,FALSE),D651=5,VLOOKUP(H651,[1]Priv_Workers!$B$2:$BD$55,30,FALSE),D651=6,VLOOKUP(H651,[1]Priv_Workers!$B$2:$BD$55,31,FALSE),D651=7,VLOOKUP(H651,[1]Priv_Workers!$B$2:$BD$55,32,FALSE),D651=8,VLOOKUP(H651,[1]Priv_Workers!$B$2:$BD$55,33,FALSE),D651=9,VLOOKUP(H651,[1]Priv_Workers!$B$2:$BD$55,34,FALSE),D651=10,VLOOKUP(H651,[1]Priv_Workers!$B$2:$BD$55,35,FALSE),D651=11,VLOOKUP(H651,[1]Priv_Workers!$B$2:$BD$55,36,FALSE),D651=12,VLOOKUP(H651,[1]Priv_Workers!$B$2:$BD$55,37,FALSE)),C651=2017,_xlfn.IFS(D651=1,VLOOKUP(H651,[1]Priv_Workers!$B$2:$BD$55,38,FALSE),D651=2,VLOOKUP(H651,[1]Priv_Workers!$B$2:$BD$55,39,FALSE),D651=3,VLOOKUP(H651,[1]Priv_Workers!$B$2:$BD$55,40,FALSE),D651=4,VLOOKUP(H651,[1]Priv_Workers!$B$2:$BD$55,41,FALSE),D651=5,VLOOKUP(H651,[1]Priv_Workers!$B$2:$BD$55,42,FALSE),D651=6,VLOOKUP(H651,[1]Priv_Workers!$B$2:$BD$55,43,FALSE),D651=7,VLOOKUP(H651,[1]Priv_Workers!$B$2:$BD$55,43,FALSE),D651=8,VLOOKUP(H651,[1]Priv_Workers!$B$2:$BD$55,44,FALSE),D651=9,VLOOKUP(H651,[1]Priv_Workers!$B$2:$BD$55,45,FALSE),D651=10,VLOOKUP(H651,[1]Priv_Workers!$B$2:$BD$55,46,FALSE),D651=11,VLOOKUP(H651,[1]Priv_Workers!$B$2:$BD$55,47,FALSE),D651=12,VLOOKUP(H651,[1]Priv_Workers!$B$2:$BD$55,48)),C651=2018,_xlfn.IFS(D651=1,VLOOKUP(H651,[1]Priv_Workers!$B$2:$BD$55,49,FALSE),D651=2,VLOOKUP(H651,[1]Priv_Workers!$B$2:$BD$55,50,FALSE),D651=3,VLOOKUP(H651,[1]Priv_Workers!$B$2:$BD$55,51,FALSE),D651=4,VLOOKUP(H651,[1]Priv_Workers!$B$2:$BD$55,52,FALSE),D651=5,VLOOKUP(H651,[1]Priv_Workers!$B$2:$BD$55,53,FALSE),D651=6,VLOOKUP(H651,[1]Priv_Workers!$B$2:$BD$55,54)))</f>
        <v>4364457</v>
      </c>
      <c r="X651" s="3">
        <f t="shared" si="83"/>
        <v>2.5157768767111234E-4</v>
      </c>
      <c r="Y651" s="2">
        <f>_xlfn.IFS(C651=2014, _xlfn.IFS(E651=1, VLOOKUP(H651, [1]Wage_Info!$B$2:$AH$55, 2, FALSE), E651=2, VLOOKUP(H651, [1]Wage_Info!$B$2:$AH$55, 3, FALSE), E651=3, VLOOKUP(H651, [1]Wage_Info!$B$2:$AH$55, 4, FALSE), E651=4, VLOOKUP(H651, [1]Wage_Info!$B$2:$AH$55, 5, FALSE)), C651=2015, _xlfn.IFS(E651=1, VLOOKUP(H651, [1]Wage_Info!$B$2:$AH$55, 6, FALSE), E651=2, VLOOKUP(H651, [1]Wage_Info!$B$2:$AH$55, 7, FALSE), E651=3, VLOOKUP(H651, [1]Wage_Info!$B$2:$AH$55, 8, FALSE), E651=4, VLOOKUP(H651, [1]Wage_Info!$B$2:$AH$55, 9, FALSE)), C651=2016, _xlfn.IFS(E651=1, VLOOKUP(H651, [1]Wage_Info!$B$2:$AH$55, 10, FALSE), E651=2, VLOOKUP(H651, [1]Wage_Info!$B$2:$AH$55, 11, FALSE), E651=3, VLOOKUP(H651, [1]Wage_Info!$B$2:$AH$55, 12, FALSE), E651=4, VLOOKUP(H651, [1]Wage_Info!$B$2:$AH$55, 13, FALSE)), C651=2017, _xlfn.IFS(E651=1, VLOOKUP(H651, [1]Wage_Info!$B$2:$AH$55, 14, FALSE), E651=2, VLOOKUP(H651, [1]Wage_Info!$B$2:$AH$55, 15, FALSE), E651=3, VLOOKUP(H651, [1]Wage_Info!$B$2:$AH$55, 16, FALSE), E651=4, VLOOKUP(H651, [1]Wage_Info!$B$2:$AH$55, 17, FALSE)), C651 = 2018, _xlfn.IFS(E651=1, VLOOKUP(H651, [1]Wage_Info!$B$2:$AH$55, 18, FALSE), E651=3, VLOOKUP(H651, [1]Wage_Info!$B$2:$AH$55, 19, FALSE)))</f>
        <v>12221213</v>
      </c>
      <c r="Z651" s="2">
        <f>_xlfn.IFS(C651=2014, _xlfn.IFS(E651=1, VLOOKUP(H651, [1]Wage_Info!$B$2:$AL$55, 20, FALSE), E651=2, VLOOKUP(H651, [1]Wage_Info!$B$2:$AL$55, 21, FALSE), E651=3, VLOOKUP(H651, [1]Wage_Info!$B$2:$AL$55, 22, FALSE), E651=4, VLOOKUP(H651, [1]Wage_Info!$B$2:$AL$55, 23, FALSE)), C651=2015, _xlfn.IFS(E651=1, VLOOKUP(H651, [1]Wage_Info!$B$2:$AL$55, 24, FALSE), E651=2, VLOOKUP(H651, [1]Wage_Info!$B$2:$AL$55, 25, FALSE), E651=3, VLOOKUP(H651, [1]Wage_Info!$B$2:$AL$55, 26, FALSE), E651=4, VLOOKUP(H651, [1]Wage_Info!$B$2:$AL$55, 27, FALSE)), C651=2016, _xlfn.IFS(E651=1, VLOOKUP(H651, [1]Wage_Info!$B$2:$AL$55, 28, FALSE), E651=2, VLOOKUP(H651, [1]Wage_Info!$B$2:$AL$55, 29, FALSE), E651=3, VLOOKUP(H651, [1]Wage_Info!$B$2:$AL$55, 30, FALSE), E651=4, VLOOKUP(H651, [1]Wage_Info!$B$2:$AL$55, 31, FALSE)), C651=2017, _xlfn.IFS(E651=1, VLOOKUP(H651, [1]Wage_Info!$B$2:$AL$55, 32, FALSE), E651=2, VLOOKUP(H651, [1]Wage_Info!$B$2:$AL$55, 33, FALSE), E651=3, VLOOKUP(H651, [1]Wage_Info!$B$2:$AL$55, 34, FALSE), E651=4, VLOOKUP(H651, [1]Wage_Info!$B$2:$AL$55, 35, FALSE)), C651 = 2018, _xlfn.IFS(E651=1, VLOOKUP(H651, [1]Wage_Info!$B$2:$AL$55, 36, FALSE), E651=2, VLOOKUP(H651, [1]Wage_Info!$B$2:$AL$55, 37, FALSE)))</f>
        <v>50973624171</v>
      </c>
      <c r="AA651" s="4">
        <f t="shared" si="84"/>
        <v>2.3975562261380098E-4</v>
      </c>
      <c r="AB651">
        <f>[1]Key!C650</f>
        <v>1</v>
      </c>
      <c r="AC651">
        <f t="shared" si="85"/>
        <v>0</v>
      </c>
      <c r="AD651">
        <f t="shared" si="86"/>
        <v>0</v>
      </c>
      <c r="AE651">
        <f t="shared" si="87"/>
        <v>0</v>
      </c>
      <c r="AF651">
        <f>[1]Key!D651</f>
        <v>0</v>
      </c>
    </row>
    <row r="652" spans="1:32" x14ac:dyDescent="0.3">
      <c r="A652">
        <v>651</v>
      </c>
      <c r="B652">
        <v>151</v>
      </c>
      <c r="C652">
        <v>2013</v>
      </c>
      <c r="D652">
        <v>10</v>
      </c>
      <c r="E652">
        <f t="shared" si="80"/>
        <v>4</v>
      </c>
      <c r="F652">
        <v>2015</v>
      </c>
      <c r="G652" t="s">
        <v>62</v>
      </c>
      <c r="H652" s="1">
        <f>VALUE(IF(G652="foreign",53,SUBSTITUTE(G652,G652,VLOOKUP(G652,[1]Key!$G$2:$H$55,2,))))</f>
        <v>53</v>
      </c>
      <c r="I652" t="s">
        <v>64</v>
      </c>
      <c r="J652">
        <f>VALUE(_xlfn.IFS(I652="foreign",53,I652="fictional",54, I652="unspecified", 55, NOT(OR(I652="foreign",I652="fictional")),SUBSTITUTE(I652,I652,VLOOKUP(I652,[1]Key!$G$2:$H$55,2,))))</f>
        <v>33</v>
      </c>
      <c r="K652">
        <f t="shared" si="81"/>
        <v>0</v>
      </c>
      <c r="L652">
        <f>VLOOKUP(H652, [1]Key!$H$2:$K$54, 2)</f>
        <v>0</v>
      </c>
      <c r="M652">
        <f>VLOOKUP(J652, [1]Key!$H$2:$K$54, 2)</f>
        <v>3</v>
      </c>
      <c r="N652">
        <f>VLOOKUP("*"&amp;G652&amp;"*",[1]Key!$N$2:$O$6,2,FALSE)</f>
        <v>0</v>
      </c>
      <c r="O652">
        <f>VLOOKUP("*"&amp;G652&amp;"*",[1]Key!$R$2:$S$11,2,FALSE)</f>
        <v>0</v>
      </c>
      <c r="P652">
        <v>781</v>
      </c>
      <c r="Q652" s="2">
        <v>19000000</v>
      </c>
      <c r="R652" t="s">
        <v>130</v>
      </c>
      <c r="S652">
        <f>VLOOKUP(R652, [1]Key!$U$2:$V$37, 2, FALSE)</f>
        <v>19</v>
      </c>
      <c r="T652">
        <f t="shared" si="82"/>
        <v>1</v>
      </c>
      <c r="U652" t="e">
        <f>_xlfn.IFS(C652=2018, VLOOKUP(H652, '[1]State Pop'!$B$2:$G$55,6),C652=2017, VLOOKUP(H652, '[1]State Pop'!$B$2:$F$55,5),C652=2016, VLOOKUP(H652, '[1]State Pop'!$B$2:$F$55,4), C652=2015, VLOOKUP(H652, '[1]State Pop'!$B$2:$F$55,3), C652=2014, VLOOKUP(H652, '[1]State Pop'!$B$2:$F$55,2))</f>
        <v>#N/A</v>
      </c>
      <c r="V652" t="e">
        <f>_xlfn.IFS(C652=2014,_xlfn.IFS(D652=1,VLOOKUP(H652,[1]Film_Workers!$B$2:$BD$55,2,FALSE),D652=2,VLOOKUP(H652,[1]Film_Workers!$B$2:$BD$55,3,FALSE),D652=3,VLOOKUP(H652,[1]Film_Workers!$B$2:$BD$55,4,FALSE),D652=4,VLOOKUP(H652,[1]Film_Workers!$B$2:$BD$55,5,FALSE),D652=5,VLOOKUP(H652,[1]Film_Workers!$B$2:$BD$55,6,FALSE),D652=6,VLOOKUP(H652,[1]Film_Workers!$B$2:$BD$55,7,FALSE),D652=7,VLOOKUP(H652,[1]Film_Workers!$B$2:$BD$55,8,FALSE),D652=8,VLOOKUP(H652,[1]Film_Workers!$B$2:$BD$55,9,FALSE),D652=9,VLOOKUP(H652,[1]Film_Workers!$B$2:$BD$55,10,FALSE),D652=10,VLOOKUP(H652,[1]Film_Workers!$B$2:$BD$55,11,FALSE),D652=11,VLOOKUP(H652,[1]Film_Workers!$B$2:$BD$55,12,FALSE),D652=12,VLOOKUP(H652,[1]Film_Workers!$B$2:$BD$55,13,FALSE)),C652=2015,_xlfn.IFS(D652=1,VLOOKUP(H652,[1]Film_Workers!$B$2:$BD$55,14,FALSE),D652=2,VLOOKUP(H652,[1]Film_Workers!$B$2:$BD$55,15,FALSE),D652=3,VLOOKUP(H652,[1]Film_Workers!$B$2:$BD$55,16,FALSE),D652=4,VLOOKUP(H652,[1]Film_Workers!$B$2:$BD$55,17,FALSE),D652=5,VLOOKUP(H652,[1]Film_Workers!$B$2:$BD$55,18,FALSE),D652=6,VLOOKUP(H652,[1]Film_Workers!$B$2:$BD$55,19,FALSE),D652=7,VLOOKUP(H652,[1]Film_Workers!$B$2:$BD$55,20,FALSE),D652=8,VLOOKUP(H652,[1]Film_Workers!$B$2:$BD$55,21,FALSE),D652=9,VLOOKUP(H652,[1]Film_Workers!$B$2:$BD$55,22,FALSE),D652=10,VLOOKUP(H652,[1]Film_Workers!$B$2:$BD$55,23,FALSE),D652=11,VLOOKUP(H652,[1]Film_Workers!$B$2:$BD$55,24,FALSE),D652=12,VLOOKUP(H652,[1]Film_Workers!$B$2:$BD$55,25,FALSE)),C652=2016,_xlfn.IFS(D652=1,VLOOKUP(H652,[1]Film_Workers!$B$2:$BD$55,26,FALSE),D652=2,VLOOKUP(H652,[1]Film_Workers!$B$2:$BD$55,27,FALSE),D652=3,VLOOKUP(H652,[1]Film_Workers!$B$2:$BD$55,28,FALSE),D652=4,VLOOKUP(H652,[1]Film_Workers!$B$2:$BD$55,29,FALSE),D652=5,VLOOKUP(H652,[1]Film_Workers!$B$2:$BD$55,30,FALSE),D652=6,VLOOKUP(H652,[1]Film_Workers!$B$2:$BD$55,31,FALSE),D652=7,VLOOKUP(H652,[1]Film_Workers!$B$2:$BD$55,32,FALSE),D652=8,VLOOKUP(H652,[1]Film_Workers!$B$2:$BD$55,33,FALSE),D652=9,VLOOKUP(H652,[1]Film_Workers!$B$2:$BD$55,34,FALSE),D652=10,VLOOKUP(H652,[1]Film_Workers!$B$2:$BD$55,35,FALSE),D652=11,VLOOKUP(H652,[1]Film_Workers!$B$2:$BD$55,36,FALSE),D652=12,VLOOKUP(H652,[1]Film_Workers!$B$2:$BD$55,37,FALSE)),C652=2017,_xlfn.IFS(D652=1,VLOOKUP(H652,[1]Film_Workers!$B$2:$BD$55,38,FALSE),D652=2,VLOOKUP(H652,[1]Film_Workers!$B$2:$BD$55,39,FALSE),D652=3,VLOOKUP(H652,[1]Film_Workers!$B$2:$BD$55,40,FALSE),D652=4,VLOOKUP(H652,[1]Film_Workers!$B$2:$BD$55,41,FALSE),D652=5,VLOOKUP(H652,[1]Film_Workers!$B$2:$BD$55,42,FALSE),D652=6,VLOOKUP(H652,[1]Film_Workers!$B$2:$BD$55,43,FALSE),D652=7,VLOOKUP(H652,[1]Film_Workers!$B$2:$BD$55,43,FALSE),D652=8,VLOOKUP(H652,[1]Film_Workers!$B$2:$BD$55,44,FALSE),D652=9,VLOOKUP(H652,[1]Film_Workers!$B$2:$BD$55,45,FALSE),D652=10,VLOOKUP(H652,[1]Film_Workers!$B$2:$BD$55,46,FALSE),D652=11,VLOOKUP(H652,[1]Film_Workers!$B$2:$BD$55,47,FALSE),D652=12,VLOOKUP(H652,[1]Film_Workers!$B$2:$BD$55,48)),C652=2018,_xlfn.IFS(D652=1,VLOOKUP(H652,[1]Film_Workers!$B$2:$BD$55,49,FALSE),D652=2,VLOOKUP(H652,[1]Film_Workers!$B$2:$BD$55,50,FALSE),D652=3,VLOOKUP(H652,[1]Film_Workers!$B$2:$BD$55,51,FALSE),D652=4,VLOOKUP(H652,[1]Film_Workers!$B$2:$BD$55,52,FALSE),D652=5,VLOOKUP(H652,[1]Film_Workers!$B$2:$BD$55,53,FALSE),D652=6,VLOOKUP(H652,[1]Film_Workers!$B$2:$BD$55,54)))</f>
        <v>#N/A</v>
      </c>
      <c r="W652" t="e">
        <f>_xlfn.IFS(C652=2014,_xlfn.IFS(D652=1,VLOOKUP(H652,[1]Priv_Workers!$B$2:$BD$55,2,FALSE),D652=2,VLOOKUP(H652,[1]Priv_Workers!$B$2:$BD$55,3,FALSE),D652=3,VLOOKUP(H652,[1]Priv_Workers!$B$2:$BD$55,4,FALSE),D652=4,VLOOKUP(H652,[1]Priv_Workers!$B$2:$BD$55,5,FALSE),D652=5,VLOOKUP(H652,[1]Priv_Workers!$B$2:$BD$55,6,FALSE),D652=6,VLOOKUP(H652,[1]Priv_Workers!$B$2:$BD$55,7,FALSE),D652=7,VLOOKUP(H652,[1]Priv_Workers!$B$2:$BD$55,8,FALSE),D652=8,VLOOKUP(H652,[1]Priv_Workers!$B$2:$BD$55,9,FALSE),D652=9,VLOOKUP(H652,[1]Priv_Workers!$B$2:$BD$55,10,FALSE),D652=10,VLOOKUP(H652,[1]Priv_Workers!$B$2:$BD$55,11,FALSE),D652=11,VLOOKUP(H652,[1]Priv_Workers!$B$2:$BD$55,12,FALSE),D652=12,VLOOKUP(H652,[1]Priv_Workers!$B$2:$BD$55,13,FALSE)),C652=2015,_xlfn.IFS(D652=1,VLOOKUP(H652,[1]Priv_Workers!$B$2:$BD$55,14,FALSE),D652=2,VLOOKUP(H652,[1]Priv_Workers!$B$2:$BD$55,15,FALSE),D652=3,VLOOKUP(H652,[1]Priv_Workers!$B$2:$BD$55,16,FALSE),D652=4,VLOOKUP(H652,[1]Priv_Workers!$B$2:$BD$55,17,FALSE),D652=5,VLOOKUP(H652,[1]Priv_Workers!$B$2:$BD$55,18,FALSE),D652=6,VLOOKUP(H652,[1]Priv_Workers!$B$2:$BD$55,19,FALSE),D652=7,VLOOKUP(H652,[1]Priv_Workers!$B$2:$BD$55,20,FALSE),D652=8,VLOOKUP(H652,[1]Priv_Workers!$B$2:$BD$55,21,FALSE),D652=9,VLOOKUP(H652,[1]Priv_Workers!$B$2:$BD$55,22,FALSE),D652=10,VLOOKUP(H652,[1]Priv_Workers!$B$2:$BD$55,23,FALSE),D652=11,VLOOKUP(H652,[1]Priv_Workers!$B$2:$BD$55,24,FALSE),D652=12,VLOOKUP(H652,[1]Priv_Workers!$B$2:$BD$55,25,FALSE)),C652=2016,_xlfn.IFS(D652=1,VLOOKUP(H652,[1]Priv_Workers!$B$2:$BD$55,26,FALSE),D652=2,VLOOKUP(H652,[1]Priv_Workers!$B$2:$BD$55,27,FALSE),D652=3,VLOOKUP(H652,[1]Priv_Workers!$B$2:$BD$55,28,FALSE),D652=4,VLOOKUP(H652,[1]Priv_Workers!$B$2:$BD$55,29,FALSE),D652=5,VLOOKUP(H652,[1]Priv_Workers!$B$2:$BD$55,30,FALSE),D652=6,VLOOKUP(H652,[1]Priv_Workers!$B$2:$BD$55,31,FALSE),D652=7,VLOOKUP(H652,[1]Priv_Workers!$B$2:$BD$55,32,FALSE),D652=8,VLOOKUP(H652,[1]Priv_Workers!$B$2:$BD$55,33,FALSE),D652=9,VLOOKUP(H652,[1]Priv_Workers!$B$2:$BD$55,34,FALSE),D652=10,VLOOKUP(H652,[1]Priv_Workers!$B$2:$BD$55,35,FALSE),D652=11,VLOOKUP(H652,[1]Priv_Workers!$B$2:$BD$55,36,FALSE),D652=12,VLOOKUP(H652,[1]Priv_Workers!$B$2:$BD$55,37,FALSE)),C652=2017,_xlfn.IFS(D652=1,VLOOKUP(H652,[1]Priv_Workers!$B$2:$BD$55,38,FALSE),D652=2,VLOOKUP(H652,[1]Priv_Workers!$B$2:$BD$55,39,FALSE),D652=3,VLOOKUP(H652,[1]Priv_Workers!$B$2:$BD$55,40,FALSE),D652=4,VLOOKUP(H652,[1]Priv_Workers!$B$2:$BD$55,41,FALSE),D652=5,VLOOKUP(H652,[1]Priv_Workers!$B$2:$BD$55,42,FALSE),D652=6,VLOOKUP(H652,[1]Priv_Workers!$B$2:$BD$55,43,FALSE),D652=7,VLOOKUP(H652,[1]Priv_Workers!$B$2:$BD$55,43,FALSE),D652=8,VLOOKUP(H652,[1]Priv_Workers!$B$2:$BD$55,44,FALSE),D652=9,VLOOKUP(H652,[1]Priv_Workers!$B$2:$BD$55,45,FALSE),D652=10,VLOOKUP(H652,[1]Priv_Workers!$B$2:$BD$55,46,FALSE),D652=11,VLOOKUP(H652,[1]Priv_Workers!$B$2:$BD$55,47,FALSE),D652=12,VLOOKUP(H652,[1]Priv_Workers!$B$2:$BD$55,48)),C652=2018,_xlfn.IFS(D652=1,VLOOKUP(H652,[1]Priv_Workers!$B$2:$BD$55,49,FALSE),D652=2,VLOOKUP(H652,[1]Priv_Workers!$B$2:$BD$55,50,FALSE),D652=3,VLOOKUP(H652,[1]Priv_Workers!$B$2:$BD$55,51,FALSE),D652=4,VLOOKUP(H652,[1]Priv_Workers!$B$2:$BD$55,52,FALSE),D652=5,VLOOKUP(H652,[1]Priv_Workers!$B$2:$BD$55,53,FALSE),D652=6,VLOOKUP(H652,[1]Priv_Workers!$B$2:$BD$55,54)))</f>
        <v>#N/A</v>
      </c>
      <c r="X652" s="3" t="e">
        <f t="shared" si="83"/>
        <v>#N/A</v>
      </c>
      <c r="Y652" s="2" t="e">
        <f>_xlfn.IFS(C652=2014, _xlfn.IFS(E652=1, VLOOKUP(H652, [1]Wage_Info!$B$2:$AH$55, 2, FALSE), E652=2, VLOOKUP(H652, [1]Wage_Info!$B$2:$AH$55, 3, FALSE), E652=3, VLOOKUP(H652, [1]Wage_Info!$B$2:$AH$55, 4, FALSE), E652=4, VLOOKUP(H652, [1]Wage_Info!$B$2:$AH$55, 5, FALSE)), C652=2015, _xlfn.IFS(E652=1, VLOOKUP(H652, [1]Wage_Info!$B$2:$AH$55, 6, FALSE), E652=2, VLOOKUP(H652, [1]Wage_Info!$B$2:$AH$55, 7, FALSE), E652=3, VLOOKUP(H652, [1]Wage_Info!$B$2:$AH$55, 8, FALSE), E652=4, VLOOKUP(H652, [1]Wage_Info!$B$2:$AH$55, 9, FALSE)), C652=2016, _xlfn.IFS(E652=1, VLOOKUP(H652, [1]Wage_Info!$B$2:$AH$55, 10, FALSE), E652=2, VLOOKUP(H652, [1]Wage_Info!$B$2:$AH$55, 11, FALSE), E652=3, VLOOKUP(H652, [1]Wage_Info!$B$2:$AH$55, 12, FALSE), E652=4, VLOOKUP(H652, [1]Wage_Info!$B$2:$AH$55, 13, FALSE)), C652=2017, _xlfn.IFS(E652=1, VLOOKUP(H652, [1]Wage_Info!$B$2:$AH$55, 14, FALSE), E652=2, VLOOKUP(H652, [1]Wage_Info!$B$2:$AH$55, 15, FALSE), E652=3, VLOOKUP(H652, [1]Wage_Info!$B$2:$AH$55, 16, FALSE), E652=4, VLOOKUP(H652, [1]Wage_Info!$B$2:$AH$55, 17, FALSE)), C652 = 2018, _xlfn.IFS(E652=1, VLOOKUP(H652, [1]Wage_Info!$B$2:$AH$55, 18, FALSE), E652=3, VLOOKUP(H652, [1]Wage_Info!$B$2:$AH$55, 19, FALSE)))</f>
        <v>#N/A</v>
      </c>
      <c r="Z652" s="2" t="e">
        <f>_xlfn.IFS(C652=2014, _xlfn.IFS(E652=1, VLOOKUP(H652, [1]Wage_Info!$B$2:$AL$55, 20, FALSE), E652=2, VLOOKUP(H652, [1]Wage_Info!$B$2:$AL$55, 21, FALSE), E652=3, VLOOKUP(H652, [1]Wage_Info!$B$2:$AL$55, 22, FALSE), E652=4, VLOOKUP(H652, [1]Wage_Info!$B$2:$AL$55, 23, FALSE)), C652=2015, _xlfn.IFS(E652=1, VLOOKUP(H652, [1]Wage_Info!$B$2:$AL$55, 24, FALSE), E652=2, VLOOKUP(H652, [1]Wage_Info!$B$2:$AL$55, 25, FALSE), E652=3, VLOOKUP(H652, [1]Wage_Info!$B$2:$AL$55, 26, FALSE), E652=4, VLOOKUP(H652, [1]Wage_Info!$B$2:$AL$55, 27, FALSE)), C652=2016, _xlfn.IFS(E652=1, VLOOKUP(H652, [1]Wage_Info!$B$2:$AL$55, 28, FALSE), E652=2, VLOOKUP(H652, [1]Wage_Info!$B$2:$AL$55, 29, FALSE), E652=3, VLOOKUP(H652, [1]Wage_Info!$B$2:$AL$55, 30, FALSE), E652=4, VLOOKUP(H652, [1]Wage_Info!$B$2:$AL$55, 31, FALSE)), C652=2017, _xlfn.IFS(E652=1, VLOOKUP(H652, [1]Wage_Info!$B$2:$AL$55, 32, FALSE), E652=2, VLOOKUP(H652, [1]Wage_Info!$B$2:$AL$55, 33, FALSE), E652=3, VLOOKUP(H652, [1]Wage_Info!$B$2:$AL$55, 34, FALSE), E652=4, VLOOKUP(H652, [1]Wage_Info!$B$2:$AL$55, 35, FALSE)), C652 = 2018, _xlfn.IFS(E652=1, VLOOKUP(H652, [1]Wage_Info!$B$2:$AL$55, 36, FALSE), E652=2, VLOOKUP(H652, [1]Wage_Info!$B$2:$AL$55, 37, FALSE)))</f>
        <v>#N/A</v>
      </c>
      <c r="AA652" s="4" t="e">
        <f t="shared" si="84"/>
        <v>#N/A</v>
      </c>
      <c r="AB652">
        <f>[1]Key!C651</f>
        <v>1</v>
      </c>
      <c r="AC652">
        <f t="shared" si="85"/>
        <v>0</v>
      </c>
      <c r="AD652">
        <f t="shared" si="86"/>
        <v>0</v>
      </c>
      <c r="AE652">
        <f t="shared" si="87"/>
        <v>0</v>
      </c>
      <c r="AF652">
        <f>[1]Key!D652</f>
        <v>0</v>
      </c>
    </row>
    <row r="653" spans="1:32" x14ac:dyDescent="0.3">
      <c r="A653">
        <v>652</v>
      </c>
      <c r="B653">
        <v>152</v>
      </c>
      <c r="C653">
        <v>2013</v>
      </c>
      <c r="D653">
        <v>9</v>
      </c>
      <c r="E653">
        <f t="shared" si="80"/>
        <v>3</v>
      </c>
      <c r="F653">
        <v>2015</v>
      </c>
      <c r="G653" t="s">
        <v>64</v>
      </c>
      <c r="H653" s="1">
        <f>VALUE(IF(G653="foreign",53,SUBSTITUTE(G653,G653,VLOOKUP(G653,[1]Key!$G$2:$H$55,2,))))</f>
        <v>33</v>
      </c>
      <c r="I653" t="s">
        <v>64</v>
      </c>
      <c r="J653">
        <f>VALUE(_xlfn.IFS(I653="foreign",53,I653="fictional",54, I653="unspecified", 55, NOT(OR(I653="foreign",I653="fictional")),SUBSTITUTE(I653,I653,VLOOKUP(I653,[1]Key!$G$2:$H$55,2,))))</f>
        <v>33</v>
      </c>
      <c r="K653">
        <f t="shared" si="81"/>
        <v>1</v>
      </c>
      <c r="L653">
        <f>VLOOKUP(H653, [1]Key!$H$2:$K$54, 2)</f>
        <v>3</v>
      </c>
      <c r="M653">
        <f>VLOOKUP(J653, [1]Key!$H$2:$K$54, 2)</f>
        <v>3</v>
      </c>
      <c r="N653">
        <f>VLOOKUP("*"&amp;G653&amp;"*",[1]Key!$N$2:$O$6,2,FALSE)</f>
        <v>2</v>
      </c>
      <c r="O653">
        <f>VLOOKUP("*"&amp;G653&amp;"*",[1]Key!$R$2:$S$11,2,FALSE)</f>
        <v>3</v>
      </c>
      <c r="P653">
        <v>762</v>
      </c>
      <c r="Q653" s="2">
        <v>10000000</v>
      </c>
      <c r="R653" t="s">
        <v>92</v>
      </c>
      <c r="S653">
        <f>VLOOKUP(R653, [1]Key!$U$2:$V$37, 2, FALSE)</f>
        <v>14</v>
      </c>
      <c r="T653">
        <f t="shared" si="82"/>
        <v>1</v>
      </c>
      <c r="U653" t="e">
        <f>_xlfn.IFS(C653=2018, VLOOKUP(H653, '[1]State Pop'!$B$2:$G$55,6),C653=2017, VLOOKUP(H653, '[1]State Pop'!$B$2:$F$55,5),C653=2016, VLOOKUP(H653, '[1]State Pop'!$B$2:$F$55,4), C653=2015, VLOOKUP(H653, '[1]State Pop'!$B$2:$F$55,3), C653=2014, VLOOKUP(H653, '[1]State Pop'!$B$2:$F$55,2))</f>
        <v>#N/A</v>
      </c>
      <c r="V653" t="e">
        <f>_xlfn.IFS(C653=2014,_xlfn.IFS(D653=1,VLOOKUP(H653,[1]Film_Workers!$B$2:$BD$55,2,FALSE),D653=2,VLOOKUP(H653,[1]Film_Workers!$B$2:$BD$55,3,FALSE),D653=3,VLOOKUP(H653,[1]Film_Workers!$B$2:$BD$55,4,FALSE),D653=4,VLOOKUP(H653,[1]Film_Workers!$B$2:$BD$55,5,FALSE),D653=5,VLOOKUP(H653,[1]Film_Workers!$B$2:$BD$55,6,FALSE),D653=6,VLOOKUP(H653,[1]Film_Workers!$B$2:$BD$55,7,FALSE),D653=7,VLOOKUP(H653,[1]Film_Workers!$B$2:$BD$55,8,FALSE),D653=8,VLOOKUP(H653,[1]Film_Workers!$B$2:$BD$55,9,FALSE),D653=9,VLOOKUP(H653,[1]Film_Workers!$B$2:$BD$55,10,FALSE),D653=10,VLOOKUP(H653,[1]Film_Workers!$B$2:$BD$55,11,FALSE),D653=11,VLOOKUP(H653,[1]Film_Workers!$B$2:$BD$55,12,FALSE),D653=12,VLOOKUP(H653,[1]Film_Workers!$B$2:$BD$55,13,FALSE)),C653=2015,_xlfn.IFS(D653=1,VLOOKUP(H653,[1]Film_Workers!$B$2:$BD$55,14,FALSE),D653=2,VLOOKUP(H653,[1]Film_Workers!$B$2:$BD$55,15,FALSE),D653=3,VLOOKUP(H653,[1]Film_Workers!$B$2:$BD$55,16,FALSE),D653=4,VLOOKUP(H653,[1]Film_Workers!$B$2:$BD$55,17,FALSE),D653=5,VLOOKUP(H653,[1]Film_Workers!$B$2:$BD$55,18,FALSE),D653=6,VLOOKUP(H653,[1]Film_Workers!$B$2:$BD$55,19,FALSE),D653=7,VLOOKUP(H653,[1]Film_Workers!$B$2:$BD$55,20,FALSE),D653=8,VLOOKUP(H653,[1]Film_Workers!$B$2:$BD$55,21,FALSE),D653=9,VLOOKUP(H653,[1]Film_Workers!$B$2:$BD$55,22,FALSE),D653=10,VLOOKUP(H653,[1]Film_Workers!$B$2:$BD$55,23,FALSE),D653=11,VLOOKUP(H653,[1]Film_Workers!$B$2:$BD$55,24,FALSE),D653=12,VLOOKUP(H653,[1]Film_Workers!$B$2:$BD$55,25,FALSE)),C653=2016,_xlfn.IFS(D653=1,VLOOKUP(H653,[1]Film_Workers!$B$2:$BD$55,26,FALSE),D653=2,VLOOKUP(H653,[1]Film_Workers!$B$2:$BD$55,27,FALSE),D653=3,VLOOKUP(H653,[1]Film_Workers!$B$2:$BD$55,28,FALSE),D653=4,VLOOKUP(H653,[1]Film_Workers!$B$2:$BD$55,29,FALSE),D653=5,VLOOKUP(H653,[1]Film_Workers!$B$2:$BD$55,30,FALSE),D653=6,VLOOKUP(H653,[1]Film_Workers!$B$2:$BD$55,31,FALSE),D653=7,VLOOKUP(H653,[1]Film_Workers!$B$2:$BD$55,32,FALSE),D653=8,VLOOKUP(H653,[1]Film_Workers!$B$2:$BD$55,33,FALSE),D653=9,VLOOKUP(H653,[1]Film_Workers!$B$2:$BD$55,34,FALSE),D653=10,VLOOKUP(H653,[1]Film_Workers!$B$2:$BD$55,35,FALSE),D653=11,VLOOKUP(H653,[1]Film_Workers!$B$2:$BD$55,36,FALSE),D653=12,VLOOKUP(H653,[1]Film_Workers!$B$2:$BD$55,37,FALSE)),C653=2017,_xlfn.IFS(D653=1,VLOOKUP(H653,[1]Film_Workers!$B$2:$BD$55,38,FALSE),D653=2,VLOOKUP(H653,[1]Film_Workers!$B$2:$BD$55,39,FALSE),D653=3,VLOOKUP(H653,[1]Film_Workers!$B$2:$BD$55,40,FALSE),D653=4,VLOOKUP(H653,[1]Film_Workers!$B$2:$BD$55,41,FALSE),D653=5,VLOOKUP(H653,[1]Film_Workers!$B$2:$BD$55,42,FALSE),D653=6,VLOOKUP(H653,[1]Film_Workers!$B$2:$BD$55,43,FALSE),D653=7,VLOOKUP(H653,[1]Film_Workers!$B$2:$BD$55,43,FALSE),D653=8,VLOOKUP(H653,[1]Film_Workers!$B$2:$BD$55,44,FALSE),D653=9,VLOOKUP(H653,[1]Film_Workers!$B$2:$BD$55,45,FALSE),D653=10,VLOOKUP(H653,[1]Film_Workers!$B$2:$BD$55,46,FALSE),D653=11,VLOOKUP(H653,[1]Film_Workers!$B$2:$BD$55,47,FALSE),D653=12,VLOOKUP(H653,[1]Film_Workers!$B$2:$BD$55,48)),C653=2018,_xlfn.IFS(D653=1,VLOOKUP(H653,[1]Film_Workers!$B$2:$BD$55,49,FALSE),D653=2,VLOOKUP(H653,[1]Film_Workers!$B$2:$BD$55,50,FALSE),D653=3,VLOOKUP(H653,[1]Film_Workers!$B$2:$BD$55,51,FALSE),D653=4,VLOOKUP(H653,[1]Film_Workers!$B$2:$BD$55,52,FALSE),D653=5,VLOOKUP(H653,[1]Film_Workers!$B$2:$BD$55,53,FALSE),D653=6,VLOOKUP(H653,[1]Film_Workers!$B$2:$BD$55,54)))</f>
        <v>#N/A</v>
      </c>
      <c r="W653" t="e">
        <f>_xlfn.IFS(C653=2014,_xlfn.IFS(D653=1,VLOOKUP(H653,[1]Priv_Workers!$B$2:$BD$55,2,FALSE),D653=2,VLOOKUP(H653,[1]Priv_Workers!$B$2:$BD$55,3,FALSE),D653=3,VLOOKUP(H653,[1]Priv_Workers!$B$2:$BD$55,4,FALSE),D653=4,VLOOKUP(H653,[1]Priv_Workers!$B$2:$BD$55,5,FALSE),D653=5,VLOOKUP(H653,[1]Priv_Workers!$B$2:$BD$55,6,FALSE),D653=6,VLOOKUP(H653,[1]Priv_Workers!$B$2:$BD$55,7,FALSE),D653=7,VLOOKUP(H653,[1]Priv_Workers!$B$2:$BD$55,8,FALSE),D653=8,VLOOKUP(H653,[1]Priv_Workers!$B$2:$BD$55,9,FALSE),D653=9,VLOOKUP(H653,[1]Priv_Workers!$B$2:$BD$55,10,FALSE),D653=10,VLOOKUP(H653,[1]Priv_Workers!$B$2:$BD$55,11,FALSE),D653=11,VLOOKUP(H653,[1]Priv_Workers!$B$2:$BD$55,12,FALSE),D653=12,VLOOKUP(H653,[1]Priv_Workers!$B$2:$BD$55,13,FALSE)),C653=2015,_xlfn.IFS(D653=1,VLOOKUP(H653,[1]Priv_Workers!$B$2:$BD$55,14,FALSE),D653=2,VLOOKUP(H653,[1]Priv_Workers!$B$2:$BD$55,15,FALSE),D653=3,VLOOKUP(H653,[1]Priv_Workers!$B$2:$BD$55,16,FALSE),D653=4,VLOOKUP(H653,[1]Priv_Workers!$B$2:$BD$55,17,FALSE),D653=5,VLOOKUP(H653,[1]Priv_Workers!$B$2:$BD$55,18,FALSE),D653=6,VLOOKUP(H653,[1]Priv_Workers!$B$2:$BD$55,19,FALSE),D653=7,VLOOKUP(H653,[1]Priv_Workers!$B$2:$BD$55,20,FALSE),D653=8,VLOOKUP(H653,[1]Priv_Workers!$B$2:$BD$55,21,FALSE),D653=9,VLOOKUP(H653,[1]Priv_Workers!$B$2:$BD$55,22,FALSE),D653=10,VLOOKUP(H653,[1]Priv_Workers!$B$2:$BD$55,23,FALSE),D653=11,VLOOKUP(H653,[1]Priv_Workers!$B$2:$BD$55,24,FALSE),D653=12,VLOOKUP(H653,[1]Priv_Workers!$B$2:$BD$55,25,FALSE)),C653=2016,_xlfn.IFS(D653=1,VLOOKUP(H653,[1]Priv_Workers!$B$2:$BD$55,26,FALSE),D653=2,VLOOKUP(H653,[1]Priv_Workers!$B$2:$BD$55,27,FALSE),D653=3,VLOOKUP(H653,[1]Priv_Workers!$B$2:$BD$55,28,FALSE),D653=4,VLOOKUP(H653,[1]Priv_Workers!$B$2:$BD$55,29,FALSE),D653=5,VLOOKUP(H653,[1]Priv_Workers!$B$2:$BD$55,30,FALSE),D653=6,VLOOKUP(H653,[1]Priv_Workers!$B$2:$BD$55,31,FALSE),D653=7,VLOOKUP(H653,[1]Priv_Workers!$B$2:$BD$55,32,FALSE),D653=8,VLOOKUP(H653,[1]Priv_Workers!$B$2:$BD$55,33,FALSE),D653=9,VLOOKUP(H653,[1]Priv_Workers!$B$2:$BD$55,34,FALSE),D653=10,VLOOKUP(H653,[1]Priv_Workers!$B$2:$BD$55,35,FALSE),D653=11,VLOOKUP(H653,[1]Priv_Workers!$B$2:$BD$55,36,FALSE),D653=12,VLOOKUP(H653,[1]Priv_Workers!$B$2:$BD$55,37,FALSE)),C653=2017,_xlfn.IFS(D653=1,VLOOKUP(H653,[1]Priv_Workers!$B$2:$BD$55,38,FALSE),D653=2,VLOOKUP(H653,[1]Priv_Workers!$B$2:$BD$55,39,FALSE),D653=3,VLOOKUP(H653,[1]Priv_Workers!$B$2:$BD$55,40,FALSE),D653=4,VLOOKUP(H653,[1]Priv_Workers!$B$2:$BD$55,41,FALSE),D653=5,VLOOKUP(H653,[1]Priv_Workers!$B$2:$BD$55,42,FALSE),D653=6,VLOOKUP(H653,[1]Priv_Workers!$B$2:$BD$55,43,FALSE),D653=7,VLOOKUP(H653,[1]Priv_Workers!$B$2:$BD$55,43,FALSE),D653=8,VLOOKUP(H653,[1]Priv_Workers!$B$2:$BD$55,44,FALSE),D653=9,VLOOKUP(H653,[1]Priv_Workers!$B$2:$BD$55,45,FALSE),D653=10,VLOOKUP(H653,[1]Priv_Workers!$B$2:$BD$55,46,FALSE),D653=11,VLOOKUP(H653,[1]Priv_Workers!$B$2:$BD$55,47,FALSE),D653=12,VLOOKUP(H653,[1]Priv_Workers!$B$2:$BD$55,48)),C653=2018,_xlfn.IFS(D653=1,VLOOKUP(H653,[1]Priv_Workers!$B$2:$BD$55,49,FALSE),D653=2,VLOOKUP(H653,[1]Priv_Workers!$B$2:$BD$55,50,FALSE),D653=3,VLOOKUP(H653,[1]Priv_Workers!$B$2:$BD$55,51,FALSE),D653=4,VLOOKUP(H653,[1]Priv_Workers!$B$2:$BD$55,52,FALSE),D653=5,VLOOKUP(H653,[1]Priv_Workers!$B$2:$BD$55,53,FALSE),D653=6,VLOOKUP(H653,[1]Priv_Workers!$B$2:$BD$55,54)))</f>
        <v>#N/A</v>
      </c>
      <c r="X653" s="3" t="e">
        <f t="shared" si="83"/>
        <v>#N/A</v>
      </c>
      <c r="Y653" s="2" t="e">
        <f>_xlfn.IFS(C653=2014, _xlfn.IFS(E653=1, VLOOKUP(H653, [1]Wage_Info!$B$2:$AH$55, 2, FALSE), E653=2, VLOOKUP(H653, [1]Wage_Info!$B$2:$AH$55, 3, FALSE), E653=3, VLOOKUP(H653, [1]Wage_Info!$B$2:$AH$55, 4, FALSE), E653=4, VLOOKUP(H653, [1]Wage_Info!$B$2:$AH$55, 5, FALSE)), C653=2015, _xlfn.IFS(E653=1, VLOOKUP(H653, [1]Wage_Info!$B$2:$AH$55, 6, FALSE), E653=2, VLOOKUP(H653, [1]Wage_Info!$B$2:$AH$55, 7, FALSE), E653=3, VLOOKUP(H653, [1]Wage_Info!$B$2:$AH$55, 8, FALSE), E653=4, VLOOKUP(H653, [1]Wage_Info!$B$2:$AH$55, 9, FALSE)), C653=2016, _xlfn.IFS(E653=1, VLOOKUP(H653, [1]Wage_Info!$B$2:$AH$55, 10, FALSE), E653=2, VLOOKUP(H653, [1]Wage_Info!$B$2:$AH$55, 11, FALSE), E653=3, VLOOKUP(H653, [1]Wage_Info!$B$2:$AH$55, 12, FALSE), E653=4, VLOOKUP(H653, [1]Wage_Info!$B$2:$AH$55, 13, FALSE)), C653=2017, _xlfn.IFS(E653=1, VLOOKUP(H653, [1]Wage_Info!$B$2:$AH$55, 14, FALSE), E653=2, VLOOKUP(H653, [1]Wage_Info!$B$2:$AH$55, 15, FALSE), E653=3, VLOOKUP(H653, [1]Wage_Info!$B$2:$AH$55, 16, FALSE), E653=4, VLOOKUP(H653, [1]Wage_Info!$B$2:$AH$55, 17, FALSE)), C653 = 2018, _xlfn.IFS(E653=1, VLOOKUP(H653, [1]Wage_Info!$B$2:$AH$55, 18, FALSE), E653=3, VLOOKUP(H653, [1]Wage_Info!$B$2:$AH$55, 19, FALSE)))</f>
        <v>#N/A</v>
      </c>
      <c r="Z653" s="2" t="e">
        <f>_xlfn.IFS(C653=2014, _xlfn.IFS(E653=1, VLOOKUP(H653, [1]Wage_Info!$B$2:$AL$55, 20, FALSE), E653=2, VLOOKUP(H653, [1]Wage_Info!$B$2:$AL$55, 21, FALSE), E653=3, VLOOKUP(H653, [1]Wage_Info!$B$2:$AL$55, 22, FALSE), E653=4, VLOOKUP(H653, [1]Wage_Info!$B$2:$AL$55, 23, FALSE)), C653=2015, _xlfn.IFS(E653=1, VLOOKUP(H653, [1]Wage_Info!$B$2:$AL$55, 24, FALSE), E653=2, VLOOKUP(H653, [1]Wage_Info!$B$2:$AL$55, 25, FALSE), E653=3, VLOOKUP(H653, [1]Wage_Info!$B$2:$AL$55, 26, FALSE), E653=4, VLOOKUP(H653, [1]Wage_Info!$B$2:$AL$55, 27, FALSE)), C653=2016, _xlfn.IFS(E653=1, VLOOKUP(H653, [1]Wage_Info!$B$2:$AL$55, 28, FALSE), E653=2, VLOOKUP(H653, [1]Wage_Info!$B$2:$AL$55, 29, FALSE), E653=3, VLOOKUP(H653, [1]Wage_Info!$B$2:$AL$55, 30, FALSE), E653=4, VLOOKUP(H653, [1]Wage_Info!$B$2:$AL$55, 31, FALSE)), C653=2017, _xlfn.IFS(E653=1, VLOOKUP(H653, [1]Wage_Info!$B$2:$AL$55, 32, FALSE), E653=2, VLOOKUP(H653, [1]Wage_Info!$B$2:$AL$55, 33, FALSE), E653=3, VLOOKUP(H653, [1]Wage_Info!$B$2:$AL$55, 34, FALSE), E653=4, VLOOKUP(H653, [1]Wage_Info!$B$2:$AL$55, 35, FALSE)), C653 = 2018, _xlfn.IFS(E653=1, VLOOKUP(H653, [1]Wage_Info!$B$2:$AL$55, 36, FALSE), E653=2, VLOOKUP(H653, [1]Wage_Info!$B$2:$AL$55, 37, FALSE)))</f>
        <v>#N/A</v>
      </c>
      <c r="AA653" s="4" t="e">
        <f t="shared" si="84"/>
        <v>#N/A</v>
      </c>
      <c r="AB653">
        <f>[1]Key!C652</f>
        <v>1</v>
      </c>
      <c r="AC653">
        <f t="shared" si="85"/>
        <v>0</v>
      </c>
      <c r="AD653">
        <f t="shared" si="86"/>
        <v>1</v>
      </c>
      <c r="AE653">
        <f t="shared" si="87"/>
        <v>1</v>
      </c>
      <c r="AF653">
        <f>[1]Key!D653</f>
        <v>0</v>
      </c>
    </row>
    <row r="654" spans="1:32" x14ac:dyDescent="0.3">
      <c r="A654">
        <v>653</v>
      </c>
      <c r="B654">
        <v>153</v>
      </c>
      <c r="C654">
        <v>2013</v>
      </c>
      <c r="D654">
        <v>7</v>
      </c>
      <c r="E654">
        <f t="shared" si="80"/>
        <v>3</v>
      </c>
      <c r="F654">
        <v>2015</v>
      </c>
      <c r="G654" t="s">
        <v>40</v>
      </c>
      <c r="H654" s="1">
        <f>VALUE(IF(G654="foreign",53,SUBSTITUTE(G654,G654,VLOOKUP(G654,[1]Key!$G$2:$H$55,2,))))</f>
        <v>5</v>
      </c>
      <c r="I654" t="s">
        <v>153</v>
      </c>
      <c r="J654">
        <f>VALUE(_xlfn.IFS(I654="foreign",53,I654="fictional",54, I654="unspecified", 55, NOT(OR(I654="foreign",I654="fictional")),SUBSTITUTE(I654,I654,VLOOKUP(I654,[1]Key!$G$2:$H$55,2,))))</f>
        <v>31</v>
      </c>
      <c r="K654">
        <f t="shared" si="81"/>
        <v>0</v>
      </c>
      <c r="L654">
        <f>VLOOKUP(H654, [1]Key!$H$2:$K$54, 2)</f>
        <v>3</v>
      </c>
      <c r="M654">
        <f>VLOOKUP(J654, [1]Key!$H$2:$K$54, 2)</f>
        <v>0</v>
      </c>
      <c r="N654">
        <f>VLOOKUP("*"&amp;G654&amp;"*",[1]Key!$N$2:$O$6,2,FALSE)</f>
        <v>4</v>
      </c>
      <c r="O654">
        <f>VLOOKUP("*"&amp;G654&amp;"*",[1]Key!$R$2:$S$11,2,FALSE)</f>
        <v>6</v>
      </c>
      <c r="P654">
        <v>739</v>
      </c>
      <c r="Q654" s="2">
        <v>10000000</v>
      </c>
      <c r="R654" t="s">
        <v>130</v>
      </c>
      <c r="S654">
        <f>VLOOKUP(R654, [1]Key!$U$2:$V$37, 2, FALSE)</f>
        <v>19</v>
      </c>
      <c r="T654">
        <f t="shared" si="82"/>
        <v>1</v>
      </c>
      <c r="U654" t="e">
        <f>_xlfn.IFS(C654=2018, VLOOKUP(H654, '[1]State Pop'!$B$2:$G$55,6),C654=2017, VLOOKUP(H654, '[1]State Pop'!$B$2:$F$55,5),C654=2016, VLOOKUP(H654, '[1]State Pop'!$B$2:$F$55,4), C654=2015, VLOOKUP(H654, '[1]State Pop'!$B$2:$F$55,3), C654=2014, VLOOKUP(H654, '[1]State Pop'!$B$2:$F$55,2))</f>
        <v>#N/A</v>
      </c>
      <c r="V654" t="e">
        <f>_xlfn.IFS(C654=2014,_xlfn.IFS(D654=1,VLOOKUP(H654,[1]Film_Workers!$B$2:$BD$55,2,FALSE),D654=2,VLOOKUP(H654,[1]Film_Workers!$B$2:$BD$55,3,FALSE),D654=3,VLOOKUP(H654,[1]Film_Workers!$B$2:$BD$55,4,FALSE),D654=4,VLOOKUP(H654,[1]Film_Workers!$B$2:$BD$55,5,FALSE),D654=5,VLOOKUP(H654,[1]Film_Workers!$B$2:$BD$55,6,FALSE),D654=6,VLOOKUP(H654,[1]Film_Workers!$B$2:$BD$55,7,FALSE),D654=7,VLOOKUP(H654,[1]Film_Workers!$B$2:$BD$55,8,FALSE),D654=8,VLOOKUP(H654,[1]Film_Workers!$B$2:$BD$55,9,FALSE),D654=9,VLOOKUP(H654,[1]Film_Workers!$B$2:$BD$55,10,FALSE),D654=10,VLOOKUP(H654,[1]Film_Workers!$B$2:$BD$55,11,FALSE),D654=11,VLOOKUP(H654,[1]Film_Workers!$B$2:$BD$55,12,FALSE),D654=12,VLOOKUP(H654,[1]Film_Workers!$B$2:$BD$55,13,FALSE)),C654=2015,_xlfn.IFS(D654=1,VLOOKUP(H654,[1]Film_Workers!$B$2:$BD$55,14,FALSE),D654=2,VLOOKUP(H654,[1]Film_Workers!$B$2:$BD$55,15,FALSE),D654=3,VLOOKUP(H654,[1]Film_Workers!$B$2:$BD$55,16,FALSE),D654=4,VLOOKUP(H654,[1]Film_Workers!$B$2:$BD$55,17,FALSE),D654=5,VLOOKUP(H654,[1]Film_Workers!$B$2:$BD$55,18,FALSE),D654=6,VLOOKUP(H654,[1]Film_Workers!$B$2:$BD$55,19,FALSE),D654=7,VLOOKUP(H654,[1]Film_Workers!$B$2:$BD$55,20,FALSE),D654=8,VLOOKUP(H654,[1]Film_Workers!$B$2:$BD$55,21,FALSE),D654=9,VLOOKUP(H654,[1]Film_Workers!$B$2:$BD$55,22,FALSE),D654=10,VLOOKUP(H654,[1]Film_Workers!$B$2:$BD$55,23,FALSE),D654=11,VLOOKUP(H654,[1]Film_Workers!$B$2:$BD$55,24,FALSE),D654=12,VLOOKUP(H654,[1]Film_Workers!$B$2:$BD$55,25,FALSE)),C654=2016,_xlfn.IFS(D654=1,VLOOKUP(H654,[1]Film_Workers!$B$2:$BD$55,26,FALSE),D654=2,VLOOKUP(H654,[1]Film_Workers!$B$2:$BD$55,27,FALSE),D654=3,VLOOKUP(H654,[1]Film_Workers!$B$2:$BD$55,28,FALSE),D654=4,VLOOKUP(H654,[1]Film_Workers!$B$2:$BD$55,29,FALSE),D654=5,VLOOKUP(H654,[1]Film_Workers!$B$2:$BD$55,30,FALSE),D654=6,VLOOKUP(H654,[1]Film_Workers!$B$2:$BD$55,31,FALSE),D654=7,VLOOKUP(H654,[1]Film_Workers!$B$2:$BD$55,32,FALSE),D654=8,VLOOKUP(H654,[1]Film_Workers!$B$2:$BD$55,33,FALSE),D654=9,VLOOKUP(H654,[1]Film_Workers!$B$2:$BD$55,34,FALSE),D654=10,VLOOKUP(H654,[1]Film_Workers!$B$2:$BD$55,35,FALSE),D654=11,VLOOKUP(H654,[1]Film_Workers!$B$2:$BD$55,36,FALSE),D654=12,VLOOKUP(H654,[1]Film_Workers!$B$2:$BD$55,37,FALSE)),C654=2017,_xlfn.IFS(D654=1,VLOOKUP(H654,[1]Film_Workers!$B$2:$BD$55,38,FALSE),D654=2,VLOOKUP(H654,[1]Film_Workers!$B$2:$BD$55,39,FALSE),D654=3,VLOOKUP(H654,[1]Film_Workers!$B$2:$BD$55,40,FALSE),D654=4,VLOOKUP(H654,[1]Film_Workers!$B$2:$BD$55,41,FALSE),D654=5,VLOOKUP(H654,[1]Film_Workers!$B$2:$BD$55,42,FALSE),D654=6,VLOOKUP(H654,[1]Film_Workers!$B$2:$BD$55,43,FALSE),D654=7,VLOOKUP(H654,[1]Film_Workers!$B$2:$BD$55,43,FALSE),D654=8,VLOOKUP(H654,[1]Film_Workers!$B$2:$BD$55,44,FALSE),D654=9,VLOOKUP(H654,[1]Film_Workers!$B$2:$BD$55,45,FALSE),D654=10,VLOOKUP(H654,[1]Film_Workers!$B$2:$BD$55,46,FALSE),D654=11,VLOOKUP(H654,[1]Film_Workers!$B$2:$BD$55,47,FALSE),D654=12,VLOOKUP(H654,[1]Film_Workers!$B$2:$BD$55,48)),C654=2018,_xlfn.IFS(D654=1,VLOOKUP(H654,[1]Film_Workers!$B$2:$BD$55,49,FALSE),D654=2,VLOOKUP(H654,[1]Film_Workers!$B$2:$BD$55,50,FALSE),D654=3,VLOOKUP(H654,[1]Film_Workers!$B$2:$BD$55,51,FALSE),D654=4,VLOOKUP(H654,[1]Film_Workers!$B$2:$BD$55,52,FALSE),D654=5,VLOOKUP(H654,[1]Film_Workers!$B$2:$BD$55,53,FALSE),D654=6,VLOOKUP(H654,[1]Film_Workers!$B$2:$BD$55,54)))</f>
        <v>#N/A</v>
      </c>
      <c r="W654" t="e">
        <f>_xlfn.IFS(C654=2014,_xlfn.IFS(D654=1,VLOOKUP(H654,[1]Priv_Workers!$B$2:$BD$55,2,FALSE),D654=2,VLOOKUP(H654,[1]Priv_Workers!$B$2:$BD$55,3,FALSE),D654=3,VLOOKUP(H654,[1]Priv_Workers!$B$2:$BD$55,4,FALSE),D654=4,VLOOKUP(H654,[1]Priv_Workers!$B$2:$BD$55,5,FALSE),D654=5,VLOOKUP(H654,[1]Priv_Workers!$B$2:$BD$55,6,FALSE),D654=6,VLOOKUP(H654,[1]Priv_Workers!$B$2:$BD$55,7,FALSE),D654=7,VLOOKUP(H654,[1]Priv_Workers!$B$2:$BD$55,8,FALSE),D654=8,VLOOKUP(H654,[1]Priv_Workers!$B$2:$BD$55,9,FALSE),D654=9,VLOOKUP(H654,[1]Priv_Workers!$B$2:$BD$55,10,FALSE),D654=10,VLOOKUP(H654,[1]Priv_Workers!$B$2:$BD$55,11,FALSE),D654=11,VLOOKUP(H654,[1]Priv_Workers!$B$2:$BD$55,12,FALSE),D654=12,VLOOKUP(H654,[1]Priv_Workers!$B$2:$BD$55,13,FALSE)),C654=2015,_xlfn.IFS(D654=1,VLOOKUP(H654,[1]Priv_Workers!$B$2:$BD$55,14,FALSE),D654=2,VLOOKUP(H654,[1]Priv_Workers!$B$2:$BD$55,15,FALSE),D654=3,VLOOKUP(H654,[1]Priv_Workers!$B$2:$BD$55,16,FALSE),D654=4,VLOOKUP(H654,[1]Priv_Workers!$B$2:$BD$55,17,FALSE),D654=5,VLOOKUP(H654,[1]Priv_Workers!$B$2:$BD$55,18,FALSE),D654=6,VLOOKUP(H654,[1]Priv_Workers!$B$2:$BD$55,19,FALSE),D654=7,VLOOKUP(H654,[1]Priv_Workers!$B$2:$BD$55,20,FALSE),D654=8,VLOOKUP(H654,[1]Priv_Workers!$B$2:$BD$55,21,FALSE),D654=9,VLOOKUP(H654,[1]Priv_Workers!$B$2:$BD$55,22,FALSE),D654=10,VLOOKUP(H654,[1]Priv_Workers!$B$2:$BD$55,23,FALSE),D654=11,VLOOKUP(H654,[1]Priv_Workers!$B$2:$BD$55,24,FALSE),D654=12,VLOOKUP(H654,[1]Priv_Workers!$B$2:$BD$55,25,FALSE)),C654=2016,_xlfn.IFS(D654=1,VLOOKUP(H654,[1]Priv_Workers!$B$2:$BD$55,26,FALSE),D654=2,VLOOKUP(H654,[1]Priv_Workers!$B$2:$BD$55,27,FALSE),D654=3,VLOOKUP(H654,[1]Priv_Workers!$B$2:$BD$55,28,FALSE),D654=4,VLOOKUP(H654,[1]Priv_Workers!$B$2:$BD$55,29,FALSE),D654=5,VLOOKUP(H654,[1]Priv_Workers!$B$2:$BD$55,30,FALSE),D654=6,VLOOKUP(H654,[1]Priv_Workers!$B$2:$BD$55,31,FALSE),D654=7,VLOOKUP(H654,[1]Priv_Workers!$B$2:$BD$55,32,FALSE),D654=8,VLOOKUP(H654,[1]Priv_Workers!$B$2:$BD$55,33,FALSE),D654=9,VLOOKUP(H654,[1]Priv_Workers!$B$2:$BD$55,34,FALSE),D654=10,VLOOKUP(H654,[1]Priv_Workers!$B$2:$BD$55,35,FALSE),D654=11,VLOOKUP(H654,[1]Priv_Workers!$B$2:$BD$55,36,FALSE),D654=12,VLOOKUP(H654,[1]Priv_Workers!$B$2:$BD$55,37,FALSE)),C654=2017,_xlfn.IFS(D654=1,VLOOKUP(H654,[1]Priv_Workers!$B$2:$BD$55,38,FALSE),D654=2,VLOOKUP(H654,[1]Priv_Workers!$B$2:$BD$55,39,FALSE),D654=3,VLOOKUP(H654,[1]Priv_Workers!$B$2:$BD$55,40,FALSE),D654=4,VLOOKUP(H654,[1]Priv_Workers!$B$2:$BD$55,41,FALSE),D654=5,VLOOKUP(H654,[1]Priv_Workers!$B$2:$BD$55,42,FALSE),D654=6,VLOOKUP(H654,[1]Priv_Workers!$B$2:$BD$55,43,FALSE),D654=7,VLOOKUP(H654,[1]Priv_Workers!$B$2:$BD$55,43,FALSE),D654=8,VLOOKUP(H654,[1]Priv_Workers!$B$2:$BD$55,44,FALSE),D654=9,VLOOKUP(H654,[1]Priv_Workers!$B$2:$BD$55,45,FALSE),D654=10,VLOOKUP(H654,[1]Priv_Workers!$B$2:$BD$55,46,FALSE),D654=11,VLOOKUP(H654,[1]Priv_Workers!$B$2:$BD$55,47,FALSE),D654=12,VLOOKUP(H654,[1]Priv_Workers!$B$2:$BD$55,48)),C654=2018,_xlfn.IFS(D654=1,VLOOKUP(H654,[1]Priv_Workers!$B$2:$BD$55,49,FALSE),D654=2,VLOOKUP(H654,[1]Priv_Workers!$B$2:$BD$55,50,FALSE),D654=3,VLOOKUP(H654,[1]Priv_Workers!$B$2:$BD$55,51,FALSE),D654=4,VLOOKUP(H654,[1]Priv_Workers!$B$2:$BD$55,52,FALSE),D654=5,VLOOKUP(H654,[1]Priv_Workers!$B$2:$BD$55,53,FALSE),D654=6,VLOOKUP(H654,[1]Priv_Workers!$B$2:$BD$55,54)))</f>
        <v>#N/A</v>
      </c>
      <c r="X654" s="3" t="e">
        <f t="shared" si="83"/>
        <v>#N/A</v>
      </c>
      <c r="Y654" s="2" t="e">
        <f>_xlfn.IFS(C654=2014, _xlfn.IFS(E654=1, VLOOKUP(H654, [1]Wage_Info!$B$2:$AH$55, 2, FALSE), E654=2, VLOOKUP(H654, [1]Wage_Info!$B$2:$AH$55, 3, FALSE), E654=3, VLOOKUP(H654, [1]Wage_Info!$B$2:$AH$55, 4, FALSE), E654=4, VLOOKUP(H654, [1]Wage_Info!$B$2:$AH$55, 5, FALSE)), C654=2015, _xlfn.IFS(E654=1, VLOOKUP(H654, [1]Wage_Info!$B$2:$AH$55, 6, FALSE), E654=2, VLOOKUP(H654, [1]Wage_Info!$B$2:$AH$55, 7, FALSE), E654=3, VLOOKUP(H654, [1]Wage_Info!$B$2:$AH$55, 8, FALSE), E654=4, VLOOKUP(H654, [1]Wage_Info!$B$2:$AH$55, 9, FALSE)), C654=2016, _xlfn.IFS(E654=1, VLOOKUP(H654, [1]Wage_Info!$B$2:$AH$55, 10, FALSE), E654=2, VLOOKUP(H654, [1]Wage_Info!$B$2:$AH$55, 11, FALSE), E654=3, VLOOKUP(H654, [1]Wage_Info!$B$2:$AH$55, 12, FALSE), E654=4, VLOOKUP(H654, [1]Wage_Info!$B$2:$AH$55, 13, FALSE)), C654=2017, _xlfn.IFS(E654=1, VLOOKUP(H654, [1]Wage_Info!$B$2:$AH$55, 14, FALSE), E654=2, VLOOKUP(H654, [1]Wage_Info!$B$2:$AH$55, 15, FALSE), E654=3, VLOOKUP(H654, [1]Wage_Info!$B$2:$AH$55, 16, FALSE), E654=4, VLOOKUP(H654, [1]Wage_Info!$B$2:$AH$55, 17, FALSE)), C654 = 2018, _xlfn.IFS(E654=1, VLOOKUP(H654, [1]Wage_Info!$B$2:$AH$55, 18, FALSE), E654=3, VLOOKUP(H654, [1]Wage_Info!$B$2:$AH$55, 19, FALSE)))</f>
        <v>#N/A</v>
      </c>
      <c r="Z654" s="2" t="e">
        <f>_xlfn.IFS(C654=2014, _xlfn.IFS(E654=1, VLOOKUP(H654, [1]Wage_Info!$B$2:$AL$55, 20, FALSE), E654=2, VLOOKUP(H654, [1]Wage_Info!$B$2:$AL$55, 21, FALSE), E654=3, VLOOKUP(H654, [1]Wage_Info!$B$2:$AL$55, 22, FALSE), E654=4, VLOOKUP(H654, [1]Wage_Info!$B$2:$AL$55, 23, FALSE)), C654=2015, _xlfn.IFS(E654=1, VLOOKUP(H654, [1]Wage_Info!$B$2:$AL$55, 24, FALSE), E654=2, VLOOKUP(H654, [1]Wage_Info!$B$2:$AL$55, 25, FALSE), E654=3, VLOOKUP(H654, [1]Wage_Info!$B$2:$AL$55, 26, FALSE), E654=4, VLOOKUP(H654, [1]Wage_Info!$B$2:$AL$55, 27, FALSE)), C654=2016, _xlfn.IFS(E654=1, VLOOKUP(H654, [1]Wage_Info!$B$2:$AL$55, 28, FALSE), E654=2, VLOOKUP(H654, [1]Wage_Info!$B$2:$AL$55, 29, FALSE), E654=3, VLOOKUP(H654, [1]Wage_Info!$B$2:$AL$55, 30, FALSE), E654=4, VLOOKUP(H654, [1]Wage_Info!$B$2:$AL$55, 31, FALSE)), C654=2017, _xlfn.IFS(E654=1, VLOOKUP(H654, [1]Wage_Info!$B$2:$AL$55, 32, FALSE), E654=2, VLOOKUP(H654, [1]Wage_Info!$B$2:$AL$55, 33, FALSE), E654=3, VLOOKUP(H654, [1]Wage_Info!$B$2:$AL$55, 34, FALSE), E654=4, VLOOKUP(H654, [1]Wage_Info!$B$2:$AL$55, 35, FALSE)), C654 = 2018, _xlfn.IFS(E654=1, VLOOKUP(H654, [1]Wage_Info!$B$2:$AL$55, 36, FALSE), E654=2, VLOOKUP(H654, [1]Wage_Info!$B$2:$AL$55, 37, FALSE)))</f>
        <v>#N/A</v>
      </c>
      <c r="AA654" s="4" t="e">
        <f t="shared" si="84"/>
        <v>#N/A</v>
      </c>
      <c r="AB654">
        <f>[1]Key!C653</f>
        <v>1</v>
      </c>
      <c r="AC654">
        <f t="shared" si="85"/>
        <v>1</v>
      </c>
      <c r="AD654">
        <f t="shared" si="86"/>
        <v>0</v>
      </c>
      <c r="AE654">
        <f t="shared" si="87"/>
        <v>1</v>
      </c>
      <c r="AF654">
        <f>[1]Key!D654</f>
        <v>0</v>
      </c>
    </row>
    <row r="655" spans="1:32" x14ac:dyDescent="0.3">
      <c r="A655">
        <v>654</v>
      </c>
      <c r="B655">
        <v>154</v>
      </c>
      <c r="C655">
        <v>2013</v>
      </c>
      <c r="D655">
        <v>11</v>
      </c>
      <c r="E655">
        <f t="shared" si="80"/>
        <v>4</v>
      </c>
      <c r="F655">
        <v>2015</v>
      </c>
      <c r="G655" t="s">
        <v>75</v>
      </c>
      <c r="H655" s="1">
        <f>VALUE(IF(G655="foreign",53,SUBSTITUTE(G655,G655,VLOOKUP(G655,[1]Key!$G$2:$H$55,2,))))</f>
        <v>19</v>
      </c>
      <c r="I655" t="s">
        <v>70</v>
      </c>
      <c r="J655">
        <f>VALUE(_xlfn.IFS(I655="foreign",53,I655="fictional",54, I655="unspecified", 55, NOT(OR(I655="foreign",I655="fictional")),SUBSTITUTE(I655,I655,VLOOKUP(I655,[1]Key!$G$2:$H$55,2,))))</f>
        <v>10</v>
      </c>
      <c r="K655">
        <f t="shared" si="81"/>
        <v>0</v>
      </c>
      <c r="L655">
        <f>VLOOKUP(H655, [1]Key!$H$2:$K$54, 2)</f>
        <v>4</v>
      </c>
      <c r="M655">
        <f>VLOOKUP(J655, [1]Key!$H$2:$K$54, 2)</f>
        <v>3</v>
      </c>
      <c r="N655">
        <f>VLOOKUP("*"&amp;G655&amp;"*",[1]Key!$N$2:$O$6,2,FALSE)</f>
        <v>3</v>
      </c>
      <c r="O655">
        <f>VLOOKUP("*"&amp;G655&amp;"*",[1]Key!$R$2:$S$11,2,FALSE)</f>
        <v>9</v>
      </c>
      <c r="P655">
        <v>691</v>
      </c>
      <c r="Q655" s="2">
        <v>8000000</v>
      </c>
      <c r="R655" t="s">
        <v>69</v>
      </c>
      <c r="S655">
        <f>VLOOKUP(R655, [1]Key!$U$2:$V$37, 2, FALSE)</f>
        <v>11</v>
      </c>
      <c r="T655">
        <f t="shared" si="82"/>
        <v>1</v>
      </c>
      <c r="U655" t="e">
        <f>_xlfn.IFS(C655=2018, VLOOKUP(H655, '[1]State Pop'!$B$2:$G$55,6),C655=2017, VLOOKUP(H655, '[1]State Pop'!$B$2:$F$55,5),C655=2016, VLOOKUP(H655, '[1]State Pop'!$B$2:$F$55,4), C655=2015, VLOOKUP(H655, '[1]State Pop'!$B$2:$F$55,3), C655=2014, VLOOKUP(H655, '[1]State Pop'!$B$2:$F$55,2))</f>
        <v>#N/A</v>
      </c>
      <c r="V655" t="e">
        <f>_xlfn.IFS(C655=2014,_xlfn.IFS(D655=1,VLOOKUP(H655,[1]Film_Workers!$B$2:$BD$55,2,FALSE),D655=2,VLOOKUP(H655,[1]Film_Workers!$B$2:$BD$55,3,FALSE),D655=3,VLOOKUP(H655,[1]Film_Workers!$B$2:$BD$55,4,FALSE),D655=4,VLOOKUP(H655,[1]Film_Workers!$B$2:$BD$55,5,FALSE),D655=5,VLOOKUP(H655,[1]Film_Workers!$B$2:$BD$55,6,FALSE),D655=6,VLOOKUP(H655,[1]Film_Workers!$B$2:$BD$55,7,FALSE),D655=7,VLOOKUP(H655,[1]Film_Workers!$B$2:$BD$55,8,FALSE),D655=8,VLOOKUP(H655,[1]Film_Workers!$B$2:$BD$55,9,FALSE),D655=9,VLOOKUP(H655,[1]Film_Workers!$B$2:$BD$55,10,FALSE),D655=10,VLOOKUP(H655,[1]Film_Workers!$B$2:$BD$55,11,FALSE),D655=11,VLOOKUP(H655,[1]Film_Workers!$B$2:$BD$55,12,FALSE),D655=12,VLOOKUP(H655,[1]Film_Workers!$B$2:$BD$55,13,FALSE)),C655=2015,_xlfn.IFS(D655=1,VLOOKUP(H655,[1]Film_Workers!$B$2:$BD$55,14,FALSE),D655=2,VLOOKUP(H655,[1]Film_Workers!$B$2:$BD$55,15,FALSE),D655=3,VLOOKUP(H655,[1]Film_Workers!$B$2:$BD$55,16,FALSE),D655=4,VLOOKUP(H655,[1]Film_Workers!$B$2:$BD$55,17,FALSE),D655=5,VLOOKUP(H655,[1]Film_Workers!$B$2:$BD$55,18,FALSE),D655=6,VLOOKUP(H655,[1]Film_Workers!$B$2:$BD$55,19,FALSE),D655=7,VLOOKUP(H655,[1]Film_Workers!$B$2:$BD$55,20,FALSE),D655=8,VLOOKUP(H655,[1]Film_Workers!$B$2:$BD$55,21,FALSE),D655=9,VLOOKUP(H655,[1]Film_Workers!$B$2:$BD$55,22,FALSE),D655=10,VLOOKUP(H655,[1]Film_Workers!$B$2:$BD$55,23,FALSE),D655=11,VLOOKUP(H655,[1]Film_Workers!$B$2:$BD$55,24,FALSE),D655=12,VLOOKUP(H655,[1]Film_Workers!$B$2:$BD$55,25,FALSE)),C655=2016,_xlfn.IFS(D655=1,VLOOKUP(H655,[1]Film_Workers!$B$2:$BD$55,26,FALSE),D655=2,VLOOKUP(H655,[1]Film_Workers!$B$2:$BD$55,27,FALSE),D655=3,VLOOKUP(H655,[1]Film_Workers!$B$2:$BD$55,28,FALSE),D655=4,VLOOKUP(H655,[1]Film_Workers!$B$2:$BD$55,29,FALSE),D655=5,VLOOKUP(H655,[1]Film_Workers!$B$2:$BD$55,30,FALSE),D655=6,VLOOKUP(H655,[1]Film_Workers!$B$2:$BD$55,31,FALSE),D655=7,VLOOKUP(H655,[1]Film_Workers!$B$2:$BD$55,32,FALSE),D655=8,VLOOKUP(H655,[1]Film_Workers!$B$2:$BD$55,33,FALSE),D655=9,VLOOKUP(H655,[1]Film_Workers!$B$2:$BD$55,34,FALSE),D655=10,VLOOKUP(H655,[1]Film_Workers!$B$2:$BD$55,35,FALSE),D655=11,VLOOKUP(H655,[1]Film_Workers!$B$2:$BD$55,36,FALSE),D655=12,VLOOKUP(H655,[1]Film_Workers!$B$2:$BD$55,37,FALSE)),C655=2017,_xlfn.IFS(D655=1,VLOOKUP(H655,[1]Film_Workers!$B$2:$BD$55,38,FALSE),D655=2,VLOOKUP(H655,[1]Film_Workers!$B$2:$BD$55,39,FALSE),D655=3,VLOOKUP(H655,[1]Film_Workers!$B$2:$BD$55,40,FALSE),D655=4,VLOOKUP(H655,[1]Film_Workers!$B$2:$BD$55,41,FALSE),D655=5,VLOOKUP(H655,[1]Film_Workers!$B$2:$BD$55,42,FALSE),D655=6,VLOOKUP(H655,[1]Film_Workers!$B$2:$BD$55,43,FALSE),D655=7,VLOOKUP(H655,[1]Film_Workers!$B$2:$BD$55,43,FALSE),D655=8,VLOOKUP(H655,[1]Film_Workers!$B$2:$BD$55,44,FALSE),D655=9,VLOOKUP(H655,[1]Film_Workers!$B$2:$BD$55,45,FALSE),D655=10,VLOOKUP(H655,[1]Film_Workers!$B$2:$BD$55,46,FALSE),D655=11,VLOOKUP(H655,[1]Film_Workers!$B$2:$BD$55,47,FALSE),D655=12,VLOOKUP(H655,[1]Film_Workers!$B$2:$BD$55,48)),C655=2018,_xlfn.IFS(D655=1,VLOOKUP(H655,[1]Film_Workers!$B$2:$BD$55,49,FALSE),D655=2,VLOOKUP(H655,[1]Film_Workers!$B$2:$BD$55,50,FALSE),D655=3,VLOOKUP(H655,[1]Film_Workers!$B$2:$BD$55,51,FALSE),D655=4,VLOOKUP(H655,[1]Film_Workers!$B$2:$BD$55,52,FALSE),D655=5,VLOOKUP(H655,[1]Film_Workers!$B$2:$BD$55,53,FALSE),D655=6,VLOOKUP(H655,[1]Film_Workers!$B$2:$BD$55,54)))</f>
        <v>#N/A</v>
      </c>
      <c r="W655" t="e">
        <f>_xlfn.IFS(C655=2014,_xlfn.IFS(D655=1,VLOOKUP(H655,[1]Priv_Workers!$B$2:$BD$55,2,FALSE),D655=2,VLOOKUP(H655,[1]Priv_Workers!$B$2:$BD$55,3,FALSE),D655=3,VLOOKUP(H655,[1]Priv_Workers!$B$2:$BD$55,4,FALSE),D655=4,VLOOKUP(H655,[1]Priv_Workers!$B$2:$BD$55,5,FALSE),D655=5,VLOOKUP(H655,[1]Priv_Workers!$B$2:$BD$55,6,FALSE),D655=6,VLOOKUP(H655,[1]Priv_Workers!$B$2:$BD$55,7,FALSE),D655=7,VLOOKUP(H655,[1]Priv_Workers!$B$2:$BD$55,8,FALSE),D655=8,VLOOKUP(H655,[1]Priv_Workers!$B$2:$BD$55,9,FALSE),D655=9,VLOOKUP(H655,[1]Priv_Workers!$B$2:$BD$55,10,FALSE),D655=10,VLOOKUP(H655,[1]Priv_Workers!$B$2:$BD$55,11,FALSE),D655=11,VLOOKUP(H655,[1]Priv_Workers!$B$2:$BD$55,12,FALSE),D655=12,VLOOKUP(H655,[1]Priv_Workers!$B$2:$BD$55,13,FALSE)),C655=2015,_xlfn.IFS(D655=1,VLOOKUP(H655,[1]Priv_Workers!$B$2:$BD$55,14,FALSE),D655=2,VLOOKUP(H655,[1]Priv_Workers!$B$2:$BD$55,15,FALSE),D655=3,VLOOKUP(H655,[1]Priv_Workers!$B$2:$BD$55,16,FALSE),D655=4,VLOOKUP(H655,[1]Priv_Workers!$B$2:$BD$55,17,FALSE),D655=5,VLOOKUP(H655,[1]Priv_Workers!$B$2:$BD$55,18,FALSE),D655=6,VLOOKUP(H655,[1]Priv_Workers!$B$2:$BD$55,19,FALSE),D655=7,VLOOKUP(H655,[1]Priv_Workers!$B$2:$BD$55,20,FALSE),D655=8,VLOOKUP(H655,[1]Priv_Workers!$B$2:$BD$55,21,FALSE),D655=9,VLOOKUP(H655,[1]Priv_Workers!$B$2:$BD$55,22,FALSE),D655=10,VLOOKUP(H655,[1]Priv_Workers!$B$2:$BD$55,23,FALSE),D655=11,VLOOKUP(H655,[1]Priv_Workers!$B$2:$BD$55,24,FALSE),D655=12,VLOOKUP(H655,[1]Priv_Workers!$B$2:$BD$55,25,FALSE)),C655=2016,_xlfn.IFS(D655=1,VLOOKUP(H655,[1]Priv_Workers!$B$2:$BD$55,26,FALSE),D655=2,VLOOKUP(H655,[1]Priv_Workers!$B$2:$BD$55,27,FALSE),D655=3,VLOOKUP(H655,[1]Priv_Workers!$B$2:$BD$55,28,FALSE),D655=4,VLOOKUP(H655,[1]Priv_Workers!$B$2:$BD$55,29,FALSE),D655=5,VLOOKUP(H655,[1]Priv_Workers!$B$2:$BD$55,30,FALSE),D655=6,VLOOKUP(H655,[1]Priv_Workers!$B$2:$BD$55,31,FALSE),D655=7,VLOOKUP(H655,[1]Priv_Workers!$B$2:$BD$55,32,FALSE),D655=8,VLOOKUP(H655,[1]Priv_Workers!$B$2:$BD$55,33,FALSE),D655=9,VLOOKUP(H655,[1]Priv_Workers!$B$2:$BD$55,34,FALSE),D655=10,VLOOKUP(H655,[1]Priv_Workers!$B$2:$BD$55,35,FALSE),D655=11,VLOOKUP(H655,[1]Priv_Workers!$B$2:$BD$55,36,FALSE),D655=12,VLOOKUP(H655,[1]Priv_Workers!$B$2:$BD$55,37,FALSE)),C655=2017,_xlfn.IFS(D655=1,VLOOKUP(H655,[1]Priv_Workers!$B$2:$BD$55,38,FALSE),D655=2,VLOOKUP(H655,[1]Priv_Workers!$B$2:$BD$55,39,FALSE),D655=3,VLOOKUP(H655,[1]Priv_Workers!$B$2:$BD$55,40,FALSE),D655=4,VLOOKUP(H655,[1]Priv_Workers!$B$2:$BD$55,41,FALSE),D655=5,VLOOKUP(H655,[1]Priv_Workers!$B$2:$BD$55,42,FALSE),D655=6,VLOOKUP(H655,[1]Priv_Workers!$B$2:$BD$55,43,FALSE),D655=7,VLOOKUP(H655,[1]Priv_Workers!$B$2:$BD$55,43,FALSE),D655=8,VLOOKUP(H655,[1]Priv_Workers!$B$2:$BD$55,44,FALSE),D655=9,VLOOKUP(H655,[1]Priv_Workers!$B$2:$BD$55,45,FALSE),D655=10,VLOOKUP(H655,[1]Priv_Workers!$B$2:$BD$55,46,FALSE),D655=11,VLOOKUP(H655,[1]Priv_Workers!$B$2:$BD$55,47,FALSE),D655=12,VLOOKUP(H655,[1]Priv_Workers!$B$2:$BD$55,48)),C655=2018,_xlfn.IFS(D655=1,VLOOKUP(H655,[1]Priv_Workers!$B$2:$BD$55,49,FALSE),D655=2,VLOOKUP(H655,[1]Priv_Workers!$B$2:$BD$55,50,FALSE),D655=3,VLOOKUP(H655,[1]Priv_Workers!$B$2:$BD$55,51,FALSE),D655=4,VLOOKUP(H655,[1]Priv_Workers!$B$2:$BD$55,52,FALSE),D655=5,VLOOKUP(H655,[1]Priv_Workers!$B$2:$BD$55,53,FALSE),D655=6,VLOOKUP(H655,[1]Priv_Workers!$B$2:$BD$55,54)))</f>
        <v>#N/A</v>
      </c>
      <c r="X655" s="3" t="e">
        <f t="shared" si="83"/>
        <v>#N/A</v>
      </c>
      <c r="Y655" s="2" t="e">
        <f>_xlfn.IFS(C655=2014, _xlfn.IFS(E655=1, VLOOKUP(H655, [1]Wage_Info!$B$2:$AH$55, 2, FALSE), E655=2, VLOOKUP(H655, [1]Wage_Info!$B$2:$AH$55, 3, FALSE), E655=3, VLOOKUP(H655, [1]Wage_Info!$B$2:$AH$55, 4, FALSE), E655=4, VLOOKUP(H655, [1]Wage_Info!$B$2:$AH$55, 5, FALSE)), C655=2015, _xlfn.IFS(E655=1, VLOOKUP(H655, [1]Wage_Info!$B$2:$AH$55, 6, FALSE), E655=2, VLOOKUP(H655, [1]Wage_Info!$B$2:$AH$55, 7, FALSE), E655=3, VLOOKUP(H655, [1]Wage_Info!$B$2:$AH$55, 8, FALSE), E655=4, VLOOKUP(H655, [1]Wage_Info!$B$2:$AH$55, 9, FALSE)), C655=2016, _xlfn.IFS(E655=1, VLOOKUP(H655, [1]Wage_Info!$B$2:$AH$55, 10, FALSE), E655=2, VLOOKUP(H655, [1]Wage_Info!$B$2:$AH$55, 11, FALSE), E655=3, VLOOKUP(H655, [1]Wage_Info!$B$2:$AH$55, 12, FALSE), E655=4, VLOOKUP(H655, [1]Wage_Info!$B$2:$AH$55, 13, FALSE)), C655=2017, _xlfn.IFS(E655=1, VLOOKUP(H655, [1]Wage_Info!$B$2:$AH$55, 14, FALSE), E655=2, VLOOKUP(H655, [1]Wage_Info!$B$2:$AH$55, 15, FALSE), E655=3, VLOOKUP(H655, [1]Wage_Info!$B$2:$AH$55, 16, FALSE), E655=4, VLOOKUP(H655, [1]Wage_Info!$B$2:$AH$55, 17, FALSE)), C655 = 2018, _xlfn.IFS(E655=1, VLOOKUP(H655, [1]Wage_Info!$B$2:$AH$55, 18, FALSE), E655=3, VLOOKUP(H655, [1]Wage_Info!$B$2:$AH$55, 19, FALSE)))</f>
        <v>#N/A</v>
      </c>
      <c r="Z655" s="2" t="e">
        <f>_xlfn.IFS(C655=2014, _xlfn.IFS(E655=1, VLOOKUP(H655, [1]Wage_Info!$B$2:$AL$55, 20, FALSE), E655=2, VLOOKUP(H655, [1]Wage_Info!$B$2:$AL$55, 21, FALSE), E655=3, VLOOKUP(H655, [1]Wage_Info!$B$2:$AL$55, 22, FALSE), E655=4, VLOOKUP(H655, [1]Wage_Info!$B$2:$AL$55, 23, FALSE)), C655=2015, _xlfn.IFS(E655=1, VLOOKUP(H655, [1]Wage_Info!$B$2:$AL$55, 24, FALSE), E655=2, VLOOKUP(H655, [1]Wage_Info!$B$2:$AL$55, 25, FALSE), E655=3, VLOOKUP(H655, [1]Wage_Info!$B$2:$AL$55, 26, FALSE), E655=4, VLOOKUP(H655, [1]Wage_Info!$B$2:$AL$55, 27, FALSE)), C655=2016, _xlfn.IFS(E655=1, VLOOKUP(H655, [1]Wage_Info!$B$2:$AL$55, 28, FALSE), E655=2, VLOOKUP(H655, [1]Wage_Info!$B$2:$AL$55, 29, FALSE), E655=3, VLOOKUP(H655, [1]Wage_Info!$B$2:$AL$55, 30, FALSE), E655=4, VLOOKUP(H655, [1]Wage_Info!$B$2:$AL$55, 31, FALSE)), C655=2017, _xlfn.IFS(E655=1, VLOOKUP(H655, [1]Wage_Info!$B$2:$AL$55, 32, FALSE), E655=2, VLOOKUP(H655, [1]Wage_Info!$B$2:$AL$55, 33, FALSE), E655=3, VLOOKUP(H655, [1]Wage_Info!$B$2:$AL$55, 34, FALSE), E655=4, VLOOKUP(H655, [1]Wage_Info!$B$2:$AL$55, 35, FALSE)), C655 = 2018, _xlfn.IFS(E655=1, VLOOKUP(H655, [1]Wage_Info!$B$2:$AL$55, 36, FALSE), E655=2, VLOOKUP(H655, [1]Wage_Info!$B$2:$AL$55, 37, FALSE)))</f>
        <v>#N/A</v>
      </c>
      <c r="AA655" s="4" t="e">
        <f t="shared" si="84"/>
        <v>#N/A</v>
      </c>
      <c r="AB655">
        <f>[1]Key!C654</f>
        <v>1</v>
      </c>
      <c r="AC655">
        <f t="shared" si="85"/>
        <v>0</v>
      </c>
      <c r="AD655">
        <f t="shared" si="86"/>
        <v>0</v>
      </c>
      <c r="AE655">
        <f t="shared" si="87"/>
        <v>0</v>
      </c>
      <c r="AF655">
        <f>[1]Key!D655</f>
        <v>0</v>
      </c>
    </row>
    <row r="656" spans="1:32" x14ac:dyDescent="0.3">
      <c r="A656">
        <v>655</v>
      </c>
      <c r="B656">
        <v>155</v>
      </c>
      <c r="C656">
        <v>2014</v>
      </c>
      <c r="D656">
        <v>9</v>
      </c>
      <c r="E656">
        <f t="shared" si="80"/>
        <v>3</v>
      </c>
      <c r="F656">
        <v>2015</v>
      </c>
      <c r="G656" t="s">
        <v>75</v>
      </c>
      <c r="H656" s="1">
        <f>VALUE(IF(G656="foreign",53,SUBSTITUTE(G656,G656,VLOOKUP(G656,[1]Key!$G$2:$H$55,2,))))</f>
        <v>19</v>
      </c>
      <c r="I656" t="s">
        <v>40</v>
      </c>
      <c r="J656">
        <f>VALUE(_xlfn.IFS(I656="foreign",53,I656="fictional",54, I656="unspecified", 55, NOT(OR(I656="foreign",I656="fictional")),SUBSTITUTE(I656,I656,VLOOKUP(I656,[1]Key!$G$2:$H$55,2,))))</f>
        <v>5</v>
      </c>
      <c r="K656">
        <f t="shared" si="81"/>
        <v>0</v>
      </c>
      <c r="L656">
        <f>VLOOKUP(H656, [1]Key!$H$2:$K$54, 2)</f>
        <v>4</v>
      </c>
      <c r="M656">
        <f>VLOOKUP(J656, [1]Key!$H$2:$K$54, 2)</f>
        <v>3</v>
      </c>
      <c r="N656">
        <f>VLOOKUP("*"&amp;G656&amp;"*",[1]Key!$N$2:$O$6,2,FALSE)</f>
        <v>3</v>
      </c>
      <c r="O656">
        <f>VLOOKUP("*"&amp;G656&amp;"*",[1]Key!$R$2:$S$11,2,FALSE)</f>
        <v>9</v>
      </c>
      <c r="P656">
        <v>660</v>
      </c>
      <c r="Q656" s="2">
        <v>15000000</v>
      </c>
      <c r="R656" t="s">
        <v>130</v>
      </c>
      <c r="S656">
        <f>VLOOKUP(R656, [1]Key!$U$2:$V$37, 2, FALSE)</f>
        <v>19</v>
      </c>
      <c r="T656">
        <f t="shared" si="82"/>
        <v>1</v>
      </c>
      <c r="U656">
        <f>_xlfn.IFS(C656=2018, VLOOKUP(H656, '[1]State Pop'!$B$2:$G$55,6),C656=2017, VLOOKUP(H656, '[1]State Pop'!$B$2:$F$55,5),C656=2016, VLOOKUP(H656, '[1]State Pop'!$B$2:$F$55,4), C656=2015, VLOOKUP(H656, '[1]State Pop'!$B$2:$F$55,3), C656=2014, VLOOKUP(H656, '[1]State Pop'!$B$2:$F$55,2))</f>
        <v>4648797</v>
      </c>
      <c r="V656">
        <f>_xlfn.IFS(C656=2014,_xlfn.IFS(D656=1,VLOOKUP(H656,[1]Film_Workers!$B$2:$BD$55,2,FALSE),D656=2,VLOOKUP(H656,[1]Film_Workers!$B$2:$BD$55,3,FALSE),D656=3,VLOOKUP(H656,[1]Film_Workers!$B$2:$BD$55,4,FALSE),D656=4,VLOOKUP(H656,[1]Film_Workers!$B$2:$BD$55,5,FALSE),D656=5,VLOOKUP(H656,[1]Film_Workers!$B$2:$BD$55,6,FALSE),D656=6,VLOOKUP(H656,[1]Film_Workers!$B$2:$BD$55,7,FALSE),D656=7,VLOOKUP(H656,[1]Film_Workers!$B$2:$BD$55,8,FALSE),D656=8,VLOOKUP(H656,[1]Film_Workers!$B$2:$BD$55,9,FALSE),D656=9,VLOOKUP(H656,[1]Film_Workers!$B$2:$BD$55,10,FALSE),D656=10,VLOOKUP(H656,[1]Film_Workers!$B$2:$BD$55,11,FALSE),D656=11,VLOOKUP(H656,[1]Film_Workers!$B$2:$BD$55,12,FALSE),D656=12,VLOOKUP(H656,[1]Film_Workers!$B$2:$BD$55,13,FALSE)),C656=2015,_xlfn.IFS(D656=1,VLOOKUP(H656,[1]Film_Workers!$B$2:$BD$55,14,FALSE),D656=2,VLOOKUP(H656,[1]Film_Workers!$B$2:$BD$55,15,FALSE),D656=3,VLOOKUP(H656,[1]Film_Workers!$B$2:$BD$55,16,FALSE),D656=4,VLOOKUP(H656,[1]Film_Workers!$B$2:$BD$55,17,FALSE),D656=5,VLOOKUP(H656,[1]Film_Workers!$B$2:$BD$55,18,FALSE),D656=6,VLOOKUP(H656,[1]Film_Workers!$B$2:$BD$55,19,FALSE),D656=7,VLOOKUP(H656,[1]Film_Workers!$B$2:$BD$55,20,FALSE),D656=8,VLOOKUP(H656,[1]Film_Workers!$B$2:$BD$55,21,FALSE),D656=9,VLOOKUP(H656,[1]Film_Workers!$B$2:$BD$55,22,FALSE),D656=10,VLOOKUP(H656,[1]Film_Workers!$B$2:$BD$55,23,FALSE),D656=11,VLOOKUP(H656,[1]Film_Workers!$B$2:$BD$55,24,FALSE),D656=12,VLOOKUP(H656,[1]Film_Workers!$B$2:$BD$55,25,FALSE)),C656=2016,_xlfn.IFS(D656=1,VLOOKUP(H656,[1]Film_Workers!$B$2:$BD$55,26,FALSE),D656=2,VLOOKUP(H656,[1]Film_Workers!$B$2:$BD$55,27,FALSE),D656=3,VLOOKUP(H656,[1]Film_Workers!$B$2:$BD$55,28,FALSE),D656=4,VLOOKUP(H656,[1]Film_Workers!$B$2:$BD$55,29,FALSE),D656=5,VLOOKUP(H656,[1]Film_Workers!$B$2:$BD$55,30,FALSE),D656=6,VLOOKUP(H656,[1]Film_Workers!$B$2:$BD$55,31,FALSE),D656=7,VLOOKUP(H656,[1]Film_Workers!$B$2:$BD$55,32,FALSE),D656=8,VLOOKUP(H656,[1]Film_Workers!$B$2:$BD$55,33,FALSE),D656=9,VLOOKUP(H656,[1]Film_Workers!$B$2:$BD$55,34,FALSE),D656=10,VLOOKUP(H656,[1]Film_Workers!$B$2:$BD$55,35,FALSE),D656=11,VLOOKUP(H656,[1]Film_Workers!$B$2:$BD$55,36,FALSE),D656=12,VLOOKUP(H656,[1]Film_Workers!$B$2:$BD$55,37,FALSE)),C656=2017,_xlfn.IFS(D656=1,VLOOKUP(H656,[1]Film_Workers!$B$2:$BD$55,38,FALSE),D656=2,VLOOKUP(H656,[1]Film_Workers!$B$2:$BD$55,39,FALSE),D656=3,VLOOKUP(H656,[1]Film_Workers!$B$2:$BD$55,40,FALSE),D656=4,VLOOKUP(H656,[1]Film_Workers!$B$2:$BD$55,41,FALSE),D656=5,VLOOKUP(H656,[1]Film_Workers!$B$2:$BD$55,42,FALSE),D656=6,VLOOKUP(H656,[1]Film_Workers!$B$2:$BD$55,43,FALSE),D656=7,VLOOKUP(H656,[1]Film_Workers!$B$2:$BD$55,43,FALSE),D656=8,VLOOKUP(H656,[1]Film_Workers!$B$2:$BD$55,44,FALSE),D656=9,VLOOKUP(H656,[1]Film_Workers!$B$2:$BD$55,45,FALSE),D656=10,VLOOKUP(H656,[1]Film_Workers!$B$2:$BD$55,46,FALSE),D656=11,VLOOKUP(H656,[1]Film_Workers!$B$2:$BD$55,47,FALSE),D656=12,VLOOKUP(H656,[1]Film_Workers!$B$2:$BD$55,48)),C656=2018,_xlfn.IFS(D656=1,VLOOKUP(H656,[1]Film_Workers!$B$2:$BD$55,49,FALSE),D656=2,VLOOKUP(H656,[1]Film_Workers!$B$2:$BD$55,50,FALSE),D656=3,VLOOKUP(H656,[1]Film_Workers!$B$2:$BD$55,51,FALSE),D656=4,VLOOKUP(H656,[1]Film_Workers!$B$2:$BD$55,52,FALSE),D656=5,VLOOKUP(H656,[1]Film_Workers!$B$2:$BD$55,53,FALSE),D656=6,VLOOKUP(H656,[1]Film_Workers!$B$2:$BD$55,54)))</f>
        <v>3582</v>
      </c>
      <c r="W656">
        <f>_xlfn.IFS(C656=2014,_xlfn.IFS(D656=1,VLOOKUP(H656,[1]Priv_Workers!$B$2:$BD$55,2,FALSE),D656=2,VLOOKUP(H656,[1]Priv_Workers!$B$2:$BD$55,3,FALSE),D656=3,VLOOKUP(H656,[1]Priv_Workers!$B$2:$BD$55,4,FALSE),D656=4,VLOOKUP(H656,[1]Priv_Workers!$B$2:$BD$55,5,FALSE),D656=5,VLOOKUP(H656,[1]Priv_Workers!$B$2:$BD$55,6,FALSE),D656=6,VLOOKUP(H656,[1]Priv_Workers!$B$2:$BD$55,7,FALSE),D656=7,VLOOKUP(H656,[1]Priv_Workers!$B$2:$BD$55,8,FALSE),D656=8,VLOOKUP(H656,[1]Priv_Workers!$B$2:$BD$55,9,FALSE),D656=9,VLOOKUP(H656,[1]Priv_Workers!$B$2:$BD$55,10,FALSE),D656=10,VLOOKUP(H656,[1]Priv_Workers!$B$2:$BD$55,11,FALSE),D656=11,VLOOKUP(H656,[1]Priv_Workers!$B$2:$BD$55,12,FALSE),D656=12,VLOOKUP(H656,[1]Priv_Workers!$B$2:$BD$55,13,FALSE)),C656=2015,_xlfn.IFS(D656=1,VLOOKUP(H656,[1]Priv_Workers!$B$2:$BD$55,14,FALSE),D656=2,VLOOKUP(H656,[1]Priv_Workers!$B$2:$BD$55,15,FALSE),D656=3,VLOOKUP(H656,[1]Priv_Workers!$B$2:$BD$55,16,FALSE),D656=4,VLOOKUP(H656,[1]Priv_Workers!$B$2:$BD$55,17,FALSE),D656=5,VLOOKUP(H656,[1]Priv_Workers!$B$2:$BD$55,18,FALSE),D656=6,VLOOKUP(H656,[1]Priv_Workers!$B$2:$BD$55,19,FALSE),D656=7,VLOOKUP(H656,[1]Priv_Workers!$B$2:$BD$55,20,FALSE),D656=8,VLOOKUP(H656,[1]Priv_Workers!$B$2:$BD$55,21,FALSE),D656=9,VLOOKUP(H656,[1]Priv_Workers!$B$2:$BD$55,22,FALSE),D656=10,VLOOKUP(H656,[1]Priv_Workers!$B$2:$BD$55,23,FALSE),D656=11,VLOOKUP(H656,[1]Priv_Workers!$B$2:$BD$55,24,FALSE),D656=12,VLOOKUP(H656,[1]Priv_Workers!$B$2:$BD$55,25,FALSE)),C656=2016,_xlfn.IFS(D656=1,VLOOKUP(H656,[1]Priv_Workers!$B$2:$BD$55,26,FALSE),D656=2,VLOOKUP(H656,[1]Priv_Workers!$B$2:$BD$55,27,FALSE),D656=3,VLOOKUP(H656,[1]Priv_Workers!$B$2:$BD$55,28,FALSE),D656=4,VLOOKUP(H656,[1]Priv_Workers!$B$2:$BD$55,29,FALSE),D656=5,VLOOKUP(H656,[1]Priv_Workers!$B$2:$BD$55,30,FALSE),D656=6,VLOOKUP(H656,[1]Priv_Workers!$B$2:$BD$55,31,FALSE),D656=7,VLOOKUP(H656,[1]Priv_Workers!$B$2:$BD$55,32,FALSE),D656=8,VLOOKUP(H656,[1]Priv_Workers!$B$2:$BD$55,33,FALSE),D656=9,VLOOKUP(H656,[1]Priv_Workers!$B$2:$BD$55,34,FALSE),D656=10,VLOOKUP(H656,[1]Priv_Workers!$B$2:$BD$55,35,FALSE),D656=11,VLOOKUP(H656,[1]Priv_Workers!$B$2:$BD$55,36,FALSE),D656=12,VLOOKUP(H656,[1]Priv_Workers!$B$2:$BD$55,37,FALSE)),C656=2017,_xlfn.IFS(D656=1,VLOOKUP(H656,[1]Priv_Workers!$B$2:$BD$55,38,FALSE),D656=2,VLOOKUP(H656,[1]Priv_Workers!$B$2:$BD$55,39,FALSE),D656=3,VLOOKUP(H656,[1]Priv_Workers!$B$2:$BD$55,40,FALSE),D656=4,VLOOKUP(H656,[1]Priv_Workers!$B$2:$BD$55,41,FALSE),D656=5,VLOOKUP(H656,[1]Priv_Workers!$B$2:$BD$55,42,FALSE),D656=6,VLOOKUP(H656,[1]Priv_Workers!$B$2:$BD$55,43,FALSE),D656=7,VLOOKUP(H656,[1]Priv_Workers!$B$2:$BD$55,43,FALSE),D656=8,VLOOKUP(H656,[1]Priv_Workers!$B$2:$BD$55,44,FALSE),D656=9,VLOOKUP(H656,[1]Priv_Workers!$B$2:$BD$55,45,FALSE),D656=10,VLOOKUP(H656,[1]Priv_Workers!$B$2:$BD$55,46,FALSE),D656=11,VLOOKUP(H656,[1]Priv_Workers!$B$2:$BD$55,47,FALSE),D656=12,VLOOKUP(H656,[1]Priv_Workers!$B$2:$BD$55,48)),C656=2018,_xlfn.IFS(D656=1,VLOOKUP(H656,[1]Priv_Workers!$B$2:$BD$55,49,FALSE),D656=2,VLOOKUP(H656,[1]Priv_Workers!$B$2:$BD$55,50,FALSE),D656=3,VLOOKUP(H656,[1]Priv_Workers!$B$2:$BD$55,51,FALSE),D656=4,VLOOKUP(H656,[1]Priv_Workers!$B$2:$BD$55,52,FALSE),D656=5,VLOOKUP(H656,[1]Priv_Workers!$B$2:$BD$55,53,FALSE),D656=6,VLOOKUP(H656,[1]Priv_Workers!$B$2:$BD$55,54)))</f>
        <v>1616851</v>
      </c>
      <c r="X656" s="3">
        <f t="shared" si="83"/>
        <v>2.2154174998190927E-3</v>
      </c>
      <c r="Y656" s="2">
        <f>_xlfn.IFS(C656=2014, _xlfn.IFS(E656=1, VLOOKUP(H656, [1]Wage_Info!$B$2:$AH$55, 2, FALSE), E656=2, VLOOKUP(H656, [1]Wage_Info!$B$2:$AH$55, 3, FALSE), E656=3, VLOOKUP(H656, [1]Wage_Info!$B$2:$AH$55, 4, FALSE), E656=4, VLOOKUP(H656, [1]Wage_Info!$B$2:$AH$55, 5, FALSE)), C656=2015, _xlfn.IFS(E656=1, VLOOKUP(H656, [1]Wage_Info!$B$2:$AH$55, 6, FALSE), E656=2, VLOOKUP(H656, [1]Wage_Info!$B$2:$AH$55, 7, FALSE), E656=3, VLOOKUP(H656, [1]Wage_Info!$B$2:$AH$55, 8, FALSE), E656=4, VLOOKUP(H656, [1]Wage_Info!$B$2:$AH$55, 9, FALSE)), C656=2016, _xlfn.IFS(E656=1, VLOOKUP(H656, [1]Wage_Info!$B$2:$AH$55, 10, FALSE), E656=2, VLOOKUP(H656, [1]Wage_Info!$B$2:$AH$55, 11, FALSE), E656=3, VLOOKUP(H656, [1]Wage_Info!$B$2:$AH$55, 12, FALSE), E656=4, VLOOKUP(H656, [1]Wage_Info!$B$2:$AH$55, 13, FALSE)), C656=2017, _xlfn.IFS(E656=1, VLOOKUP(H656, [1]Wage_Info!$B$2:$AH$55, 14, FALSE), E656=2, VLOOKUP(H656, [1]Wage_Info!$B$2:$AH$55, 15, FALSE), E656=3, VLOOKUP(H656, [1]Wage_Info!$B$2:$AH$55, 16, FALSE), E656=4, VLOOKUP(H656, [1]Wage_Info!$B$2:$AH$55, 17, FALSE)), C656 = 2018, _xlfn.IFS(E656=1, VLOOKUP(H656, [1]Wage_Info!$B$2:$AH$55, 18, FALSE), E656=3, VLOOKUP(H656, [1]Wage_Info!$B$2:$AH$55, 19, FALSE)))</f>
        <v>55878890</v>
      </c>
      <c r="Z656" s="2">
        <f>_xlfn.IFS(C656=2014, _xlfn.IFS(E656=1, VLOOKUP(H656, [1]Wage_Info!$B$2:$AL$55, 20, FALSE), E656=2, VLOOKUP(H656, [1]Wage_Info!$B$2:$AL$55, 21, FALSE), E656=3, VLOOKUP(H656, [1]Wage_Info!$B$2:$AL$55, 22, FALSE), E656=4, VLOOKUP(H656, [1]Wage_Info!$B$2:$AL$55, 23, FALSE)), C656=2015, _xlfn.IFS(E656=1, VLOOKUP(H656, [1]Wage_Info!$B$2:$AL$55, 24, FALSE), E656=2, VLOOKUP(H656, [1]Wage_Info!$B$2:$AL$55, 25, FALSE), E656=3, VLOOKUP(H656, [1]Wage_Info!$B$2:$AL$55, 26, FALSE), E656=4, VLOOKUP(H656, [1]Wage_Info!$B$2:$AL$55, 27, FALSE)), C656=2016, _xlfn.IFS(E656=1, VLOOKUP(H656, [1]Wage_Info!$B$2:$AL$55, 28, FALSE), E656=2, VLOOKUP(H656, [1]Wage_Info!$B$2:$AL$55, 29, FALSE), E656=3, VLOOKUP(H656, [1]Wage_Info!$B$2:$AL$55, 30, FALSE), E656=4, VLOOKUP(H656, [1]Wage_Info!$B$2:$AL$55, 31, FALSE)), C656=2017, _xlfn.IFS(E656=1, VLOOKUP(H656, [1]Wage_Info!$B$2:$AL$55, 32, FALSE), E656=2, VLOOKUP(H656, [1]Wage_Info!$B$2:$AL$55, 33, FALSE), E656=3, VLOOKUP(H656, [1]Wage_Info!$B$2:$AL$55, 34, FALSE), E656=4, VLOOKUP(H656, [1]Wage_Info!$B$2:$AL$55, 35, FALSE)), C656 = 2018, _xlfn.IFS(E656=1, VLOOKUP(H656, [1]Wage_Info!$B$2:$AL$55, 36, FALSE), E656=2, VLOOKUP(H656, [1]Wage_Info!$B$2:$AL$55, 37, FALSE)))</f>
        <v>18062626941</v>
      </c>
      <c r="AA656" s="4">
        <f t="shared" si="84"/>
        <v>3.0936192272875665E-3</v>
      </c>
      <c r="AB656">
        <f>[1]Key!C655</f>
        <v>1</v>
      </c>
      <c r="AC656">
        <f t="shared" si="85"/>
        <v>0</v>
      </c>
      <c r="AD656">
        <f t="shared" si="86"/>
        <v>0</v>
      </c>
      <c r="AE656">
        <f t="shared" si="87"/>
        <v>0</v>
      </c>
      <c r="AF656">
        <f>[1]Key!D656</f>
        <v>0</v>
      </c>
    </row>
    <row r="657" spans="1:32" x14ac:dyDescent="0.3">
      <c r="A657">
        <v>656</v>
      </c>
      <c r="B657">
        <v>156</v>
      </c>
      <c r="E657" t="e">
        <f t="shared" si="80"/>
        <v>#N/A</v>
      </c>
      <c r="F657">
        <v>2015</v>
      </c>
      <c r="H657" s="1" t="e">
        <f>VALUE(IF(G657="foreign",53,SUBSTITUTE(G657,G657,VLOOKUP(G657,[1]Key!$G$2:$H$55,2,))))</f>
        <v>#N/A</v>
      </c>
      <c r="I657" t="s">
        <v>47</v>
      </c>
      <c r="J657">
        <f>VALUE(_xlfn.IFS(I657="foreign",53,I657="fictional",54, I657="unspecified", 55, NOT(OR(I657="foreign",I657="fictional")),SUBSTITUTE(I657,I657,VLOOKUP(I657,[1]Key!$G$2:$H$55,2,))))</f>
        <v>55</v>
      </c>
      <c r="K657" t="e">
        <f t="shared" si="81"/>
        <v>#N/A</v>
      </c>
      <c r="L657" t="e">
        <f>VLOOKUP(H657, [1]Key!$H$2:$K$54, 2)</f>
        <v>#N/A</v>
      </c>
      <c r="M657">
        <f>VLOOKUP(J657, [1]Key!$H$2:$K$54, 2)</f>
        <v>0</v>
      </c>
      <c r="N657">
        <f>VLOOKUP("*"&amp;G657&amp;"*",[1]Key!$N$2:$O$6,2,FALSE)</f>
        <v>1</v>
      </c>
      <c r="O657">
        <f>VLOOKUP("*"&amp;G657&amp;"*",[1]Key!$R$2:$S$11,2,FALSE)</f>
        <v>1</v>
      </c>
      <c r="P657">
        <v>652</v>
      </c>
      <c r="Q657" s="2"/>
      <c r="R657" t="s">
        <v>168</v>
      </c>
      <c r="S657">
        <f>VLOOKUP(R657, [1]Key!$U$2:$V$44, 2, FALSE)</f>
        <v>43</v>
      </c>
      <c r="T657">
        <f t="shared" si="82"/>
        <v>1</v>
      </c>
      <c r="U657" t="e">
        <f>_xlfn.IFS(C657=2018, VLOOKUP(H657, '[1]State Pop'!$B$2:$G$55,6),C657=2017, VLOOKUP(H657, '[1]State Pop'!$B$2:$F$55,5),C657=2016, VLOOKUP(H657, '[1]State Pop'!$B$2:$F$55,4), C657=2015, VLOOKUP(H657, '[1]State Pop'!$B$2:$F$55,3), C657=2014, VLOOKUP(H657, '[1]State Pop'!$B$2:$F$55,2))</f>
        <v>#N/A</v>
      </c>
      <c r="V657" t="e">
        <f>_xlfn.IFS(C657=2014,_xlfn.IFS(D657=1,VLOOKUP(H657,[1]Film_Workers!$B$2:$BD$55,2,FALSE),D657=2,VLOOKUP(H657,[1]Film_Workers!$B$2:$BD$55,3,FALSE),D657=3,VLOOKUP(H657,[1]Film_Workers!$B$2:$BD$55,4,FALSE),D657=4,VLOOKUP(H657,[1]Film_Workers!$B$2:$BD$55,5,FALSE),D657=5,VLOOKUP(H657,[1]Film_Workers!$B$2:$BD$55,6,FALSE),D657=6,VLOOKUP(H657,[1]Film_Workers!$B$2:$BD$55,7,FALSE),D657=7,VLOOKUP(H657,[1]Film_Workers!$B$2:$BD$55,8,FALSE),D657=8,VLOOKUP(H657,[1]Film_Workers!$B$2:$BD$55,9,FALSE),D657=9,VLOOKUP(H657,[1]Film_Workers!$B$2:$BD$55,10,FALSE),D657=10,VLOOKUP(H657,[1]Film_Workers!$B$2:$BD$55,11,FALSE),D657=11,VLOOKUP(H657,[1]Film_Workers!$B$2:$BD$55,12,FALSE),D657=12,VLOOKUP(H657,[1]Film_Workers!$B$2:$BD$55,13,FALSE)),C657=2015,_xlfn.IFS(D657=1,VLOOKUP(H657,[1]Film_Workers!$B$2:$BD$55,14,FALSE),D657=2,VLOOKUP(H657,[1]Film_Workers!$B$2:$BD$55,15,FALSE),D657=3,VLOOKUP(H657,[1]Film_Workers!$B$2:$BD$55,16,FALSE),D657=4,VLOOKUP(H657,[1]Film_Workers!$B$2:$BD$55,17,FALSE),D657=5,VLOOKUP(H657,[1]Film_Workers!$B$2:$BD$55,18,FALSE),D657=6,VLOOKUP(H657,[1]Film_Workers!$B$2:$BD$55,19,FALSE),D657=7,VLOOKUP(H657,[1]Film_Workers!$B$2:$BD$55,20,FALSE),D657=8,VLOOKUP(H657,[1]Film_Workers!$B$2:$BD$55,21,FALSE),D657=9,VLOOKUP(H657,[1]Film_Workers!$B$2:$BD$55,22,FALSE),D657=10,VLOOKUP(H657,[1]Film_Workers!$B$2:$BD$55,23,FALSE),D657=11,VLOOKUP(H657,[1]Film_Workers!$B$2:$BD$55,24,FALSE),D657=12,VLOOKUP(H657,[1]Film_Workers!$B$2:$BD$55,25,FALSE)),C657=2016,_xlfn.IFS(D657=1,VLOOKUP(H657,[1]Film_Workers!$B$2:$BD$55,26,FALSE),D657=2,VLOOKUP(H657,[1]Film_Workers!$B$2:$BD$55,27,FALSE),D657=3,VLOOKUP(H657,[1]Film_Workers!$B$2:$BD$55,28,FALSE),D657=4,VLOOKUP(H657,[1]Film_Workers!$B$2:$BD$55,29,FALSE),D657=5,VLOOKUP(H657,[1]Film_Workers!$B$2:$BD$55,30,FALSE),D657=6,VLOOKUP(H657,[1]Film_Workers!$B$2:$BD$55,31,FALSE),D657=7,VLOOKUP(H657,[1]Film_Workers!$B$2:$BD$55,32,FALSE),D657=8,VLOOKUP(H657,[1]Film_Workers!$B$2:$BD$55,33,FALSE),D657=9,VLOOKUP(H657,[1]Film_Workers!$B$2:$BD$55,34,FALSE),D657=10,VLOOKUP(H657,[1]Film_Workers!$B$2:$BD$55,35,FALSE),D657=11,VLOOKUP(H657,[1]Film_Workers!$B$2:$BD$55,36,FALSE),D657=12,VLOOKUP(H657,[1]Film_Workers!$B$2:$BD$55,37,FALSE)),C657=2017,_xlfn.IFS(D657=1,VLOOKUP(H657,[1]Film_Workers!$B$2:$BD$55,38,FALSE),D657=2,VLOOKUP(H657,[1]Film_Workers!$B$2:$BD$55,39,FALSE),D657=3,VLOOKUP(H657,[1]Film_Workers!$B$2:$BD$55,40,FALSE),D657=4,VLOOKUP(H657,[1]Film_Workers!$B$2:$BD$55,41,FALSE),D657=5,VLOOKUP(H657,[1]Film_Workers!$B$2:$BD$55,42,FALSE),D657=6,VLOOKUP(H657,[1]Film_Workers!$B$2:$BD$55,43,FALSE),D657=7,VLOOKUP(H657,[1]Film_Workers!$B$2:$BD$55,43,FALSE),D657=8,VLOOKUP(H657,[1]Film_Workers!$B$2:$BD$55,44,FALSE),D657=9,VLOOKUP(H657,[1]Film_Workers!$B$2:$BD$55,45,FALSE),D657=10,VLOOKUP(H657,[1]Film_Workers!$B$2:$BD$55,46,FALSE),D657=11,VLOOKUP(H657,[1]Film_Workers!$B$2:$BD$55,47,FALSE),D657=12,VLOOKUP(H657,[1]Film_Workers!$B$2:$BD$55,48)),C657=2018,_xlfn.IFS(D657=1,VLOOKUP(H657,[1]Film_Workers!$B$2:$BD$55,49,FALSE),D657=2,VLOOKUP(H657,[1]Film_Workers!$B$2:$BD$55,50,FALSE),D657=3,VLOOKUP(H657,[1]Film_Workers!$B$2:$BD$55,51,FALSE),D657=4,VLOOKUP(H657,[1]Film_Workers!$B$2:$BD$55,52,FALSE),D657=5,VLOOKUP(H657,[1]Film_Workers!$B$2:$BD$55,53,FALSE),D657=6,VLOOKUP(H657,[1]Film_Workers!$B$2:$BD$55,54)))</f>
        <v>#N/A</v>
      </c>
      <c r="W657" t="e">
        <f>_xlfn.IFS(C657=2014,_xlfn.IFS(D657=1,VLOOKUP(H657,[1]Priv_Workers!$B$2:$BD$55,2,FALSE),D657=2,VLOOKUP(H657,[1]Priv_Workers!$B$2:$BD$55,3,FALSE),D657=3,VLOOKUP(H657,[1]Priv_Workers!$B$2:$BD$55,4,FALSE),D657=4,VLOOKUP(H657,[1]Priv_Workers!$B$2:$BD$55,5,FALSE),D657=5,VLOOKUP(H657,[1]Priv_Workers!$B$2:$BD$55,6,FALSE),D657=6,VLOOKUP(H657,[1]Priv_Workers!$B$2:$BD$55,7,FALSE),D657=7,VLOOKUP(H657,[1]Priv_Workers!$B$2:$BD$55,8,FALSE),D657=8,VLOOKUP(H657,[1]Priv_Workers!$B$2:$BD$55,9,FALSE),D657=9,VLOOKUP(H657,[1]Priv_Workers!$B$2:$BD$55,10,FALSE),D657=10,VLOOKUP(H657,[1]Priv_Workers!$B$2:$BD$55,11,FALSE),D657=11,VLOOKUP(H657,[1]Priv_Workers!$B$2:$BD$55,12,FALSE),D657=12,VLOOKUP(H657,[1]Priv_Workers!$B$2:$BD$55,13,FALSE)),C657=2015,_xlfn.IFS(D657=1,VLOOKUP(H657,[1]Priv_Workers!$B$2:$BD$55,14,FALSE),D657=2,VLOOKUP(H657,[1]Priv_Workers!$B$2:$BD$55,15,FALSE),D657=3,VLOOKUP(H657,[1]Priv_Workers!$B$2:$BD$55,16,FALSE),D657=4,VLOOKUP(H657,[1]Priv_Workers!$B$2:$BD$55,17,FALSE),D657=5,VLOOKUP(H657,[1]Priv_Workers!$B$2:$BD$55,18,FALSE),D657=6,VLOOKUP(H657,[1]Priv_Workers!$B$2:$BD$55,19,FALSE),D657=7,VLOOKUP(H657,[1]Priv_Workers!$B$2:$BD$55,20,FALSE),D657=8,VLOOKUP(H657,[1]Priv_Workers!$B$2:$BD$55,21,FALSE),D657=9,VLOOKUP(H657,[1]Priv_Workers!$B$2:$BD$55,22,FALSE),D657=10,VLOOKUP(H657,[1]Priv_Workers!$B$2:$BD$55,23,FALSE),D657=11,VLOOKUP(H657,[1]Priv_Workers!$B$2:$BD$55,24,FALSE),D657=12,VLOOKUP(H657,[1]Priv_Workers!$B$2:$BD$55,25,FALSE)),C657=2016,_xlfn.IFS(D657=1,VLOOKUP(H657,[1]Priv_Workers!$B$2:$BD$55,26,FALSE),D657=2,VLOOKUP(H657,[1]Priv_Workers!$B$2:$BD$55,27,FALSE),D657=3,VLOOKUP(H657,[1]Priv_Workers!$B$2:$BD$55,28,FALSE),D657=4,VLOOKUP(H657,[1]Priv_Workers!$B$2:$BD$55,29,FALSE),D657=5,VLOOKUP(H657,[1]Priv_Workers!$B$2:$BD$55,30,FALSE),D657=6,VLOOKUP(H657,[1]Priv_Workers!$B$2:$BD$55,31,FALSE),D657=7,VLOOKUP(H657,[1]Priv_Workers!$B$2:$BD$55,32,FALSE),D657=8,VLOOKUP(H657,[1]Priv_Workers!$B$2:$BD$55,33,FALSE),D657=9,VLOOKUP(H657,[1]Priv_Workers!$B$2:$BD$55,34,FALSE),D657=10,VLOOKUP(H657,[1]Priv_Workers!$B$2:$BD$55,35,FALSE),D657=11,VLOOKUP(H657,[1]Priv_Workers!$B$2:$BD$55,36,FALSE),D657=12,VLOOKUP(H657,[1]Priv_Workers!$B$2:$BD$55,37,FALSE)),C657=2017,_xlfn.IFS(D657=1,VLOOKUP(H657,[1]Priv_Workers!$B$2:$BD$55,38,FALSE),D657=2,VLOOKUP(H657,[1]Priv_Workers!$B$2:$BD$55,39,FALSE),D657=3,VLOOKUP(H657,[1]Priv_Workers!$B$2:$BD$55,40,FALSE),D657=4,VLOOKUP(H657,[1]Priv_Workers!$B$2:$BD$55,41,FALSE),D657=5,VLOOKUP(H657,[1]Priv_Workers!$B$2:$BD$55,42,FALSE),D657=6,VLOOKUP(H657,[1]Priv_Workers!$B$2:$BD$55,43,FALSE),D657=7,VLOOKUP(H657,[1]Priv_Workers!$B$2:$BD$55,43,FALSE),D657=8,VLOOKUP(H657,[1]Priv_Workers!$B$2:$BD$55,44,FALSE),D657=9,VLOOKUP(H657,[1]Priv_Workers!$B$2:$BD$55,45,FALSE),D657=10,VLOOKUP(H657,[1]Priv_Workers!$B$2:$BD$55,46,FALSE),D657=11,VLOOKUP(H657,[1]Priv_Workers!$B$2:$BD$55,47,FALSE),D657=12,VLOOKUP(H657,[1]Priv_Workers!$B$2:$BD$55,48)),C657=2018,_xlfn.IFS(D657=1,VLOOKUP(H657,[1]Priv_Workers!$B$2:$BD$55,49,FALSE),D657=2,VLOOKUP(H657,[1]Priv_Workers!$B$2:$BD$55,50,FALSE),D657=3,VLOOKUP(H657,[1]Priv_Workers!$B$2:$BD$55,51,FALSE),D657=4,VLOOKUP(H657,[1]Priv_Workers!$B$2:$BD$55,52,FALSE),D657=5,VLOOKUP(H657,[1]Priv_Workers!$B$2:$BD$55,53,FALSE),D657=6,VLOOKUP(H657,[1]Priv_Workers!$B$2:$BD$55,54)))</f>
        <v>#N/A</v>
      </c>
      <c r="X657" s="3" t="e">
        <f t="shared" si="83"/>
        <v>#N/A</v>
      </c>
      <c r="Y657" s="2" t="e">
        <f>_xlfn.IFS(C657=2014, _xlfn.IFS(E657=1, VLOOKUP(H657, [1]Wage_Info!$B$2:$AH$55, 2, FALSE), E657=2, VLOOKUP(H657, [1]Wage_Info!$B$2:$AH$55, 3, FALSE), E657=3, VLOOKUP(H657, [1]Wage_Info!$B$2:$AH$55, 4, FALSE), E657=4, VLOOKUP(H657, [1]Wage_Info!$B$2:$AH$55, 5, FALSE)), C657=2015, _xlfn.IFS(E657=1, VLOOKUP(H657, [1]Wage_Info!$B$2:$AH$55, 6, FALSE), E657=2, VLOOKUP(H657, [1]Wage_Info!$B$2:$AH$55, 7, FALSE), E657=3, VLOOKUP(H657, [1]Wage_Info!$B$2:$AH$55, 8, FALSE), E657=4, VLOOKUP(H657, [1]Wage_Info!$B$2:$AH$55, 9, FALSE)), C657=2016, _xlfn.IFS(E657=1, VLOOKUP(H657, [1]Wage_Info!$B$2:$AH$55, 10, FALSE), E657=2, VLOOKUP(H657, [1]Wage_Info!$B$2:$AH$55, 11, FALSE), E657=3, VLOOKUP(H657, [1]Wage_Info!$B$2:$AH$55, 12, FALSE), E657=4, VLOOKUP(H657, [1]Wage_Info!$B$2:$AH$55, 13, FALSE)), C657=2017, _xlfn.IFS(E657=1, VLOOKUP(H657, [1]Wage_Info!$B$2:$AH$55, 14, FALSE), E657=2, VLOOKUP(H657, [1]Wage_Info!$B$2:$AH$55, 15, FALSE), E657=3, VLOOKUP(H657, [1]Wage_Info!$B$2:$AH$55, 16, FALSE), E657=4, VLOOKUP(H657, [1]Wage_Info!$B$2:$AH$55, 17, FALSE)), C657 = 2018, _xlfn.IFS(E657=1, VLOOKUP(H657, [1]Wage_Info!$B$2:$AH$55, 18, FALSE), E657=3, VLOOKUP(H657, [1]Wage_Info!$B$2:$AH$55, 19, FALSE)))</f>
        <v>#N/A</v>
      </c>
      <c r="Z657" s="2" t="e">
        <f>_xlfn.IFS(C657=2014, _xlfn.IFS(E657=1, VLOOKUP(H657, [1]Wage_Info!$B$2:$AL$55, 20, FALSE), E657=2, VLOOKUP(H657, [1]Wage_Info!$B$2:$AL$55, 21, FALSE), E657=3, VLOOKUP(H657, [1]Wage_Info!$B$2:$AL$55, 22, FALSE), E657=4, VLOOKUP(H657, [1]Wage_Info!$B$2:$AL$55, 23, FALSE)), C657=2015, _xlfn.IFS(E657=1, VLOOKUP(H657, [1]Wage_Info!$B$2:$AL$55, 24, FALSE), E657=2, VLOOKUP(H657, [1]Wage_Info!$B$2:$AL$55, 25, FALSE), E657=3, VLOOKUP(H657, [1]Wage_Info!$B$2:$AL$55, 26, FALSE), E657=4, VLOOKUP(H657, [1]Wage_Info!$B$2:$AL$55, 27, FALSE)), C657=2016, _xlfn.IFS(E657=1, VLOOKUP(H657, [1]Wage_Info!$B$2:$AL$55, 28, FALSE), E657=2, VLOOKUP(H657, [1]Wage_Info!$B$2:$AL$55, 29, FALSE), E657=3, VLOOKUP(H657, [1]Wage_Info!$B$2:$AL$55, 30, FALSE), E657=4, VLOOKUP(H657, [1]Wage_Info!$B$2:$AL$55, 31, FALSE)), C657=2017, _xlfn.IFS(E657=1, VLOOKUP(H657, [1]Wage_Info!$B$2:$AL$55, 32, FALSE), E657=2, VLOOKUP(H657, [1]Wage_Info!$B$2:$AL$55, 33, FALSE), E657=3, VLOOKUP(H657, [1]Wage_Info!$B$2:$AL$55, 34, FALSE), E657=4, VLOOKUP(H657, [1]Wage_Info!$B$2:$AL$55, 35, FALSE)), C657 = 2018, _xlfn.IFS(E657=1, VLOOKUP(H657, [1]Wage_Info!$B$2:$AL$55, 36, FALSE), E657=2, VLOOKUP(H657, [1]Wage_Info!$B$2:$AL$55, 37, FALSE)))</f>
        <v>#N/A</v>
      </c>
      <c r="AA657" s="4" t="e">
        <f t="shared" si="84"/>
        <v>#N/A</v>
      </c>
      <c r="AB657">
        <f>[1]Key!C656</f>
        <v>1</v>
      </c>
      <c r="AC657">
        <f t="shared" si="85"/>
        <v>0</v>
      </c>
      <c r="AD657">
        <f t="shared" si="86"/>
        <v>0</v>
      </c>
      <c r="AE657">
        <f t="shared" si="87"/>
        <v>0</v>
      </c>
      <c r="AF657">
        <f>[1]Key!D657</f>
        <v>1</v>
      </c>
    </row>
    <row r="658" spans="1:32" x14ac:dyDescent="0.3">
      <c r="A658">
        <v>657</v>
      </c>
      <c r="B658">
        <v>157</v>
      </c>
      <c r="E658" t="e">
        <f t="shared" si="80"/>
        <v>#N/A</v>
      </c>
      <c r="F658">
        <v>2015</v>
      </c>
      <c r="G658" t="s">
        <v>62</v>
      </c>
      <c r="H658" s="1">
        <f>VALUE(IF(G658="foreign",53,SUBSTITUTE(G658,G658,VLOOKUP(G658,[1]Key!$G$2:$H$55,2,))))</f>
        <v>53</v>
      </c>
      <c r="I658" t="s">
        <v>32</v>
      </c>
      <c r="J658">
        <f>VALUE(_xlfn.IFS(I658="foreign",53,I658="fictional",54, I658="unspecified", 55, NOT(OR(I658="foreign",I658="fictional")),SUBSTITUTE(I658,I658,VLOOKUP(I658,[1]Key!$G$2:$H$55,2,))))</f>
        <v>53</v>
      </c>
      <c r="K658">
        <f t="shared" si="81"/>
        <v>1</v>
      </c>
      <c r="L658">
        <f>VLOOKUP(H658, [1]Key!$H$2:$K$54, 2)</f>
        <v>0</v>
      </c>
      <c r="M658">
        <f>VLOOKUP(J658, [1]Key!$H$2:$K$54, 2)</f>
        <v>0</v>
      </c>
      <c r="N658">
        <f>VLOOKUP("*"&amp;G658&amp;"*",[1]Key!$N$2:$O$6,2,FALSE)</f>
        <v>0</v>
      </c>
      <c r="O658">
        <f>VLOOKUP("*"&amp;G658&amp;"*",[1]Key!$R$2:$S$11,2,FALSE)</f>
        <v>0</v>
      </c>
      <c r="P658">
        <v>616</v>
      </c>
      <c r="Q658" s="2">
        <v>5300000</v>
      </c>
      <c r="R658" t="s">
        <v>49</v>
      </c>
      <c r="S658">
        <f>VLOOKUP(R658, [1]Key!$U$2:$V$37, 2, FALSE)</f>
        <v>7</v>
      </c>
      <c r="T658">
        <f t="shared" si="82"/>
        <v>1</v>
      </c>
      <c r="U658" t="e">
        <f>_xlfn.IFS(C658=2018, VLOOKUP(H658, '[1]State Pop'!$B$2:$G$55,6),C658=2017, VLOOKUP(H658, '[1]State Pop'!$B$2:$F$55,5),C658=2016, VLOOKUP(H658, '[1]State Pop'!$B$2:$F$55,4), C658=2015, VLOOKUP(H658, '[1]State Pop'!$B$2:$F$55,3), C658=2014, VLOOKUP(H658, '[1]State Pop'!$B$2:$F$55,2))</f>
        <v>#N/A</v>
      </c>
      <c r="V658" t="e">
        <f>_xlfn.IFS(C658=2014,_xlfn.IFS(D658=1,VLOOKUP(H658,[1]Film_Workers!$B$2:$BD$55,2,FALSE),D658=2,VLOOKUP(H658,[1]Film_Workers!$B$2:$BD$55,3,FALSE),D658=3,VLOOKUP(H658,[1]Film_Workers!$B$2:$BD$55,4,FALSE),D658=4,VLOOKUP(H658,[1]Film_Workers!$B$2:$BD$55,5,FALSE),D658=5,VLOOKUP(H658,[1]Film_Workers!$B$2:$BD$55,6,FALSE),D658=6,VLOOKUP(H658,[1]Film_Workers!$B$2:$BD$55,7,FALSE),D658=7,VLOOKUP(H658,[1]Film_Workers!$B$2:$BD$55,8,FALSE),D658=8,VLOOKUP(H658,[1]Film_Workers!$B$2:$BD$55,9,FALSE),D658=9,VLOOKUP(H658,[1]Film_Workers!$B$2:$BD$55,10,FALSE),D658=10,VLOOKUP(H658,[1]Film_Workers!$B$2:$BD$55,11,FALSE),D658=11,VLOOKUP(H658,[1]Film_Workers!$B$2:$BD$55,12,FALSE),D658=12,VLOOKUP(H658,[1]Film_Workers!$B$2:$BD$55,13,FALSE)),C658=2015,_xlfn.IFS(D658=1,VLOOKUP(H658,[1]Film_Workers!$B$2:$BD$55,14,FALSE),D658=2,VLOOKUP(H658,[1]Film_Workers!$B$2:$BD$55,15,FALSE),D658=3,VLOOKUP(H658,[1]Film_Workers!$B$2:$BD$55,16,FALSE),D658=4,VLOOKUP(H658,[1]Film_Workers!$B$2:$BD$55,17,FALSE),D658=5,VLOOKUP(H658,[1]Film_Workers!$B$2:$BD$55,18,FALSE),D658=6,VLOOKUP(H658,[1]Film_Workers!$B$2:$BD$55,19,FALSE),D658=7,VLOOKUP(H658,[1]Film_Workers!$B$2:$BD$55,20,FALSE),D658=8,VLOOKUP(H658,[1]Film_Workers!$B$2:$BD$55,21,FALSE),D658=9,VLOOKUP(H658,[1]Film_Workers!$B$2:$BD$55,22,FALSE),D658=10,VLOOKUP(H658,[1]Film_Workers!$B$2:$BD$55,23,FALSE),D658=11,VLOOKUP(H658,[1]Film_Workers!$B$2:$BD$55,24,FALSE),D658=12,VLOOKUP(H658,[1]Film_Workers!$B$2:$BD$55,25,FALSE)),C658=2016,_xlfn.IFS(D658=1,VLOOKUP(H658,[1]Film_Workers!$B$2:$BD$55,26,FALSE),D658=2,VLOOKUP(H658,[1]Film_Workers!$B$2:$BD$55,27,FALSE),D658=3,VLOOKUP(H658,[1]Film_Workers!$B$2:$BD$55,28,FALSE),D658=4,VLOOKUP(H658,[1]Film_Workers!$B$2:$BD$55,29,FALSE),D658=5,VLOOKUP(H658,[1]Film_Workers!$B$2:$BD$55,30,FALSE),D658=6,VLOOKUP(H658,[1]Film_Workers!$B$2:$BD$55,31,FALSE),D658=7,VLOOKUP(H658,[1]Film_Workers!$B$2:$BD$55,32,FALSE),D658=8,VLOOKUP(H658,[1]Film_Workers!$B$2:$BD$55,33,FALSE),D658=9,VLOOKUP(H658,[1]Film_Workers!$B$2:$BD$55,34,FALSE),D658=10,VLOOKUP(H658,[1]Film_Workers!$B$2:$BD$55,35,FALSE),D658=11,VLOOKUP(H658,[1]Film_Workers!$B$2:$BD$55,36,FALSE),D658=12,VLOOKUP(H658,[1]Film_Workers!$B$2:$BD$55,37,FALSE)),C658=2017,_xlfn.IFS(D658=1,VLOOKUP(H658,[1]Film_Workers!$B$2:$BD$55,38,FALSE),D658=2,VLOOKUP(H658,[1]Film_Workers!$B$2:$BD$55,39,FALSE),D658=3,VLOOKUP(H658,[1]Film_Workers!$B$2:$BD$55,40,FALSE),D658=4,VLOOKUP(H658,[1]Film_Workers!$B$2:$BD$55,41,FALSE),D658=5,VLOOKUP(H658,[1]Film_Workers!$B$2:$BD$55,42,FALSE),D658=6,VLOOKUP(H658,[1]Film_Workers!$B$2:$BD$55,43,FALSE),D658=7,VLOOKUP(H658,[1]Film_Workers!$B$2:$BD$55,43,FALSE),D658=8,VLOOKUP(H658,[1]Film_Workers!$B$2:$BD$55,44,FALSE),D658=9,VLOOKUP(H658,[1]Film_Workers!$B$2:$BD$55,45,FALSE),D658=10,VLOOKUP(H658,[1]Film_Workers!$B$2:$BD$55,46,FALSE),D658=11,VLOOKUP(H658,[1]Film_Workers!$B$2:$BD$55,47,FALSE),D658=12,VLOOKUP(H658,[1]Film_Workers!$B$2:$BD$55,48)),C658=2018,_xlfn.IFS(D658=1,VLOOKUP(H658,[1]Film_Workers!$B$2:$BD$55,49,FALSE),D658=2,VLOOKUP(H658,[1]Film_Workers!$B$2:$BD$55,50,FALSE),D658=3,VLOOKUP(H658,[1]Film_Workers!$B$2:$BD$55,51,FALSE),D658=4,VLOOKUP(H658,[1]Film_Workers!$B$2:$BD$55,52,FALSE),D658=5,VLOOKUP(H658,[1]Film_Workers!$B$2:$BD$55,53,FALSE),D658=6,VLOOKUP(H658,[1]Film_Workers!$B$2:$BD$55,54)))</f>
        <v>#N/A</v>
      </c>
      <c r="W658" t="e">
        <f>_xlfn.IFS(C658=2014,_xlfn.IFS(D658=1,VLOOKUP(H658,[1]Priv_Workers!$B$2:$BD$55,2,FALSE),D658=2,VLOOKUP(H658,[1]Priv_Workers!$B$2:$BD$55,3,FALSE),D658=3,VLOOKUP(H658,[1]Priv_Workers!$B$2:$BD$55,4,FALSE),D658=4,VLOOKUP(H658,[1]Priv_Workers!$B$2:$BD$55,5,FALSE),D658=5,VLOOKUP(H658,[1]Priv_Workers!$B$2:$BD$55,6,FALSE),D658=6,VLOOKUP(H658,[1]Priv_Workers!$B$2:$BD$55,7,FALSE),D658=7,VLOOKUP(H658,[1]Priv_Workers!$B$2:$BD$55,8,FALSE),D658=8,VLOOKUP(H658,[1]Priv_Workers!$B$2:$BD$55,9,FALSE),D658=9,VLOOKUP(H658,[1]Priv_Workers!$B$2:$BD$55,10,FALSE),D658=10,VLOOKUP(H658,[1]Priv_Workers!$B$2:$BD$55,11,FALSE),D658=11,VLOOKUP(H658,[1]Priv_Workers!$B$2:$BD$55,12,FALSE),D658=12,VLOOKUP(H658,[1]Priv_Workers!$B$2:$BD$55,13,FALSE)),C658=2015,_xlfn.IFS(D658=1,VLOOKUP(H658,[1]Priv_Workers!$B$2:$BD$55,14,FALSE),D658=2,VLOOKUP(H658,[1]Priv_Workers!$B$2:$BD$55,15,FALSE),D658=3,VLOOKUP(H658,[1]Priv_Workers!$B$2:$BD$55,16,FALSE),D658=4,VLOOKUP(H658,[1]Priv_Workers!$B$2:$BD$55,17,FALSE),D658=5,VLOOKUP(H658,[1]Priv_Workers!$B$2:$BD$55,18,FALSE),D658=6,VLOOKUP(H658,[1]Priv_Workers!$B$2:$BD$55,19,FALSE),D658=7,VLOOKUP(H658,[1]Priv_Workers!$B$2:$BD$55,20,FALSE),D658=8,VLOOKUP(H658,[1]Priv_Workers!$B$2:$BD$55,21,FALSE),D658=9,VLOOKUP(H658,[1]Priv_Workers!$B$2:$BD$55,22,FALSE),D658=10,VLOOKUP(H658,[1]Priv_Workers!$B$2:$BD$55,23,FALSE),D658=11,VLOOKUP(H658,[1]Priv_Workers!$B$2:$BD$55,24,FALSE),D658=12,VLOOKUP(H658,[1]Priv_Workers!$B$2:$BD$55,25,FALSE)),C658=2016,_xlfn.IFS(D658=1,VLOOKUP(H658,[1]Priv_Workers!$B$2:$BD$55,26,FALSE),D658=2,VLOOKUP(H658,[1]Priv_Workers!$B$2:$BD$55,27,FALSE),D658=3,VLOOKUP(H658,[1]Priv_Workers!$B$2:$BD$55,28,FALSE),D658=4,VLOOKUP(H658,[1]Priv_Workers!$B$2:$BD$55,29,FALSE),D658=5,VLOOKUP(H658,[1]Priv_Workers!$B$2:$BD$55,30,FALSE),D658=6,VLOOKUP(H658,[1]Priv_Workers!$B$2:$BD$55,31,FALSE),D658=7,VLOOKUP(H658,[1]Priv_Workers!$B$2:$BD$55,32,FALSE),D658=8,VLOOKUP(H658,[1]Priv_Workers!$B$2:$BD$55,33,FALSE),D658=9,VLOOKUP(H658,[1]Priv_Workers!$B$2:$BD$55,34,FALSE),D658=10,VLOOKUP(H658,[1]Priv_Workers!$B$2:$BD$55,35,FALSE),D658=11,VLOOKUP(H658,[1]Priv_Workers!$B$2:$BD$55,36,FALSE),D658=12,VLOOKUP(H658,[1]Priv_Workers!$B$2:$BD$55,37,FALSE)),C658=2017,_xlfn.IFS(D658=1,VLOOKUP(H658,[1]Priv_Workers!$B$2:$BD$55,38,FALSE),D658=2,VLOOKUP(H658,[1]Priv_Workers!$B$2:$BD$55,39,FALSE),D658=3,VLOOKUP(H658,[1]Priv_Workers!$B$2:$BD$55,40,FALSE),D658=4,VLOOKUP(H658,[1]Priv_Workers!$B$2:$BD$55,41,FALSE),D658=5,VLOOKUP(H658,[1]Priv_Workers!$B$2:$BD$55,42,FALSE),D658=6,VLOOKUP(H658,[1]Priv_Workers!$B$2:$BD$55,43,FALSE),D658=7,VLOOKUP(H658,[1]Priv_Workers!$B$2:$BD$55,43,FALSE),D658=8,VLOOKUP(H658,[1]Priv_Workers!$B$2:$BD$55,44,FALSE),D658=9,VLOOKUP(H658,[1]Priv_Workers!$B$2:$BD$55,45,FALSE),D658=10,VLOOKUP(H658,[1]Priv_Workers!$B$2:$BD$55,46,FALSE),D658=11,VLOOKUP(H658,[1]Priv_Workers!$B$2:$BD$55,47,FALSE),D658=12,VLOOKUP(H658,[1]Priv_Workers!$B$2:$BD$55,48)),C658=2018,_xlfn.IFS(D658=1,VLOOKUP(H658,[1]Priv_Workers!$B$2:$BD$55,49,FALSE),D658=2,VLOOKUP(H658,[1]Priv_Workers!$B$2:$BD$55,50,FALSE),D658=3,VLOOKUP(H658,[1]Priv_Workers!$B$2:$BD$55,51,FALSE),D658=4,VLOOKUP(H658,[1]Priv_Workers!$B$2:$BD$55,52,FALSE),D658=5,VLOOKUP(H658,[1]Priv_Workers!$B$2:$BD$55,53,FALSE),D658=6,VLOOKUP(H658,[1]Priv_Workers!$B$2:$BD$55,54)))</f>
        <v>#N/A</v>
      </c>
      <c r="X658" s="3" t="e">
        <f t="shared" si="83"/>
        <v>#N/A</v>
      </c>
      <c r="Y658" s="2" t="e">
        <f>_xlfn.IFS(C658=2014, _xlfn.IFS(E658=1, VLOOKUP(H658, [1]Wage_Info!$B$2:$AH$55, 2, FALSE), E658=2, VLOOKUP(H658, [1]Wage_Info!$B$2:$AH$55, 3, FALSE), E658=3, VLOOKUP(H658, [1]Wage_Info!$B$2:$AH$55, 4, FALSE), E658=4, VLOOKUP(H658, [1]Wage_Info!$B$2:$AH$55, 5, FALSE)), C658=2015, _xlfn.IFS(E658=1, VLOOKUP(H658, [1]Wage_Info!$B$2:$AH$55, 6, FALSE), E658=2, VLOOKUP(H658, [1]Wage_Info!$B$2:$AH$55, 7, FALSE), E658=3, VLOOKUP(H658, [1]Wage_Info!$B$2:$AH$55, 8, FALSE), E658=4, VLOOKUP(H658, [1]Wage_Info!$B$2:$AH$55, 9, FALSE)), C658=2016, _xlfn.IFS(E658=1, VLOOKUP(H658, [1]Wage_Info!$B$2:$AH$55, 10, FALSE), E658=2, VLOOKUP(H658, [1]Wage_Info!$B$2:$AH$55, 11, FALSE), E658=3, VLOOKUP(H658, [1]Wage_Info!$B$2:$AH$55, 12, FALSE), E658=4, VLOOKUP(H658, [1]Wage_Info!$B$2:$AH$55, 13, FALSE)), C658=2017, _xlfn.IFS(E658=1, VLOOKUP(H658, [1]Wage_Info!$B$2:$AH$55, 14, FALSE), E658=2, VLOOKUP(H658, [1]Wage_Info!$B$2:$AH$55, 15, FALSE), E658=3, VLOOKUP(H658, [1]Wage_Info!$B$2:$AH$55, 16, FALSE), E658=4, VLOOKUP(H658, [1]Wage_Info!$B$2:$AH$55, 17, FALSE)), C658 = 2018, _xlfn.IFS(E658=1, VLOOKUP(H658, [1]Wage_Info!$B$2:$AH$55, 18, FALSE), E658=3, VLOOKUP(H658, [1]Wage_Info!$B$2:$AH$55, 19, FALSE)))</f>
        <v>#N/A</v>
      </c>
      <c r="Z658" s="2" t="e">
        <f>_xlfn.IFS(C658=2014, _xlfn.IFS(E658=1, VLOOKUP(H658, [1]Wage_Info!$B$2:$AL$55, 20, FALSE), E658=2, VLOOKUP(H658, [1]Wage_Info!$B$2:$AL$55, 21, FALSE), E658=3, VLOOKUP(H658, [1]Wage_Info!$B$2:$AL$55, 22, FALSE), E658=4, VLOOKUP(H658, [1]Wage_Info!$B$2:$AL$55, 23, FALSE)), C658=2015, _xlfn.IFS(E658=1, VLOOKUP(H658, [1]Wage_Info!$B$2:$AL$55, 24, FALSE), E658=2, VLOOKUP(H658, [1]Wage_Info!$B$2:$AL$55, 25, FALSE), E658=3, VLOOKUP(H658, [1]Wage_Info!$B$2:$AL$55, 26, FALSE), E658=4, VLOOKUP(H658, [1]Wage_Info!$B$2:$AL$55, 27, FALSE)), C658=2016, _xlfn.IFS(E658=1, VLOOKUP(H658, [1]Wage_Info!$B$2:$AL$55, 28, FALSE), E658=2, VLOOKUP(H658, [1]Wage_Info!$B$2:$AL$55, 29, FALSE), E658=3, VLOOKUP(H658, [1]Wage_Info!$B$2:$AL$55, 30, FALSE), E658=4, VLOOKUP(H658, [1]Wage_Info!$B$2:$AL$55, 31, FALSE)), C658=2017, _xlfn.IFS(E658=1, VLOOKUP(H658, [1]Wage_Info!$B$2:$AL$55, 32, FALSE), E658=2, VLOOKUP(H658, [1]Wage_Info!$B$2:$AL$55, 33, FALSE), E658=3, VLOOKUP(H658, [1]Wage_Info!$B$2:$AL$55, 34, FALSE), E658=4, VLOOKUP(H658, [1]Wage_Info!$B$2:$AL$55, 35, FALSE)), C658 = 2018, _xlfn.IFS(E658=1, VLOOKUP(H658, [1]Wage_Info!$B$2:$AL$55, 36, FALSE), E658=2, VLOOKUP(H658, [1]Wage_Info!$B$2:$AL$55, 37, FALSE)))</f>
        <v>#N/A</v>
      </c>
      <c r="AA658" s="4" t="e">
        <f t="shared" si="84"/>
        <v>#N/A</v>
      </c>
      <c r="AB658">
        <f>[1]Key!C657</f>
        <v>1</v>
      </c>
      <c r="AC658">
        <f t="shared" si="85"/>
        <v>0</v>
      </c>
      <c r="AD658">
        <f t="shared" si="86"/>
        <v>0</v>
      </c>
      <c r="AE658">
        <f t="shared" si="87"/>
        <v>0</v>
      </c>
      <c r="AF658">
        <f>[1]Key!D658</f>
        <v>0</v>
      </c>
    </row>
    <row r="659" spans="1:32" x14ac:dyDescent="0.3">
      <c r="A659">
        <v>658</v>
      </c>
      <c r="B659">
        <v>158</v>
      </c>
      <c r="C659">
        <v>2014</v>
      </c>
      <c r="D659">
        <v>10</v>
      </c>
      <c r="E659">
        <f t="shared" si="80"/>
        <v>4</v>
      </c>
      <c r="F659">
        <v>2015</v>
      </c>
      <c r="G659" t="s">
        <v>62</v>
      </c>
      <c r="H659" s="1">
        <f>VALUE(IF(G659="foreign",53,SUBSTITUTE(G659,G659,VLOOKUP(G659,[1]Key!$G$2:$H$55,2,))))</f>
        <v>53</v>
      </c>
      <c r="I659" t="s">
        <v>32</v>
      </c>
      <c r="J659">
        <f>VALUE(_xlfn.IFS(I659="foreign",53,I659="fictional",54, I659="unspecified", 55, NOT(OR(I659="foreign",I659="fictional")),SUBSTITUTE(I659,I659,VLOOKUP(I659,[1]Key!$G$2:$H$55,2,))))</f>
        <v>53</v>
      </c>
      <c r="K659">
        <f t="shared" si="81"/>
        <v>1</v>
      </c>
      <c r="L659">
        <f>VLOOKUP(H659, [1]Key!$H$2:$K$54, 2)</f>
        <v>0</v>
      </c>
      <c r="M659">
        <f>VLOOKUP(J659, [1]Key!$H$2:$K$54, 2)</f>
        <v>0</v>
      </c>
      <c r="N659">
        <f>VLOOKUP("*"&amp;G659&amp;"*",[1]Key!$N$2:$O$6,2,FALSE)</f>
        <v>0</v>
      </c>
      <c r="O659">
        <f>VLOOKUP("*"&amp;G659&amp;"*",[1]Key!$R$2:$S$11,2,FALSE)</f>
        <v>0</v>
      </c>
      <c r="P659">
        <v>602</v>
      </c>
      <c r="Q659" s="2">
        <v>6000000</v>
      </c>
      <c r="R659" t="s">
        <v>61</v>
      </c>
      <c r="S659">
        <f>VLOOKUP(R659, [1]Key!$U$2:$V$37, 2, FALSE)</f>
        <v>6</v>
      </c>
      <c r="T659">
        <f t="shared" si="82"/>
        <v>0</v>
      </c>
      <c r="U659">
        <f>_xlfn.IFS(C659=2018, VLOOKUP(H659, '[1]State Pop'!$B$2:$G$55,6),C659=2017, VLOOKUP(H659, '[1]State Pop'!$B$2:$F$55,5),C659=2016, VLOOKUP(H659, '[1]State Pop'!$B$2:$F$55,4), C659=2015, VLOOKUP(H659, '[1]State Pop'!$B$2:$F$55,3), C659=2014, VLOOKUP(H659, '[1]State Pop'!$B$2:$F$55,2))</f>
        <v>0</v>
      </c>
      <c r="V659">
        <f>_xlfn.IFS(C659=2014,_xlfn.IFS(D659=1,VLOOKUP(H659,[1]Film_Workers!$B$2:$BD$55,2,FALSE),D659=2,VLOOKUP(H659,[1]Film_Workers!$B$2:$BD$55,3,FALSE),D659=3,VLOOKUP(H659,[1]Film_Workers!$B$2:$BD$55,4,FALSE),D659=4,VLOOKUP(H659,[1]Film_Workers!$B$2:$BD$55,5,FALSE),D659=5,VLOOKUP(H659,[1]Film_Workers!$B$2:$BD$55,6,FALSE),D659=6,VLOOKUP(H659,[1]Film_Workers!$B$2:$BD$55,7,FALSE),D659=7,VLOOKUP(H659,[1]Film_Workers!$B$2:$BD$55,8,FALSE),D659=8,VLOOKUP(H659,[1]Film_Workers!$B$2:$BD$55,9,FALSE),D659=9,VLOOKUP(H659,[1]Film_Workers!$B$2:$BD$55,10,FALSE),D659=10,VLOOKUP(H659,[1]Film_Workers!$B$2:$BD$55,11,FALSE),D659=11,VLOOKUP(H659,[1]Film_Workers!$B$2:$BD$55,12,FALSE),D659=12,VLOOKUP(H659,[1]Film_Workers!$B$2:$BD$55,13,FALSE)),C659=2015,_xlfn.IFS(D659=1,VLOOKUP(H659,[1]Film_Workers!$B$2:$BD$55,14,FALSE),D659=2,VLOOKUP(H659,[1]Film_Workers!$B$2:$BD$55,15,FALSE),D659=3,VLOOKUP(H659,[1]Film_Workers!$B$2:$BD$55,16,FALSE),D659=4,VLOOKUP(H659,[1]Film_Workers!$B$2:$BD$55,17,FALSE),D659=5,VLOOKUP(H659,[1]Film_Workers!$B$2:$BD$55,18,FALSE),D659=6,VLOOKUP(H659,[1]Film_Workers!$B$2:$BD$55,19,FALSE),D659=7,VLOOKUP(H659,[1]Film_Workers!$B$2:$BD$55,20,FALSE),D659=8,VLOOKUP(H659,[1]Film_Workers!$B$2:$BD$55,21,FALSE),D659=9,VLOOKUP(H659,[1]Film_Workers!$B$2:$BD$55,22,FALSE),D659=10,VLOOKUP(H659,[1]Film_Workers!$B$2:$BD$55,23,FALSE),D659=11,VLOOKUP(H659,[1]Film_Workers!$B$2:$BD$55,24,FALSE),D659=12,VLOOKUP(H659,[1]Film_Workers!$B$2:$BD$55,25,FALSE)),C659=2016,_xlfn.IFS(D659=1,VLOOKUP(H659,[1]Film_Workers!$B$2:$BD$55,26,FALSE),D659=2,VLOOKUP(H659,[1]Film_Workers!$B$2:$BD$55,27,FALSE),D659=3,VLOOKUP(H659,[1]Film_Workers!$B$2:$BD$55,28,FALSE),D659=4,VLOOKUP(H659,[1]Film_Workers!$B$2:$BD$55,29,FALSE),D659=5,VLOOKUP(H659,[1]Film_Workers!$B$2:$BD$55,30,FALSE),D659=6,VLOOKUP(H659,[1]Film_Workers!$B$2:$BD$55,31,FALSE),D659=7,VLOOKUP(H659,[1]Film_Workers!$B$2:$BD$55,32,FALSE),D659=8,VLOOKUP(H659,[1]Film_Workers!$B$2:$BD$55,33,FALSE),D659=9,VLOOKUP(H659,[1]Film_Workers!$B$2:$BD$55,34,FALSE),D659=10,VLOOKUP(H659,[1]Film_Workers!$B$2:$BD$55,35,FALSE),D659=11,VLOOKUP(H659,[1]Film_Workers!$B$2:$BD$55,36,FALSE),D659=12,VLOOKUP(H659,[1]Film_Workers!$B$2:$BD$55,37,FALSE)),C659=2017,_xlfn.IFS(D659=1,VLOOKUP(H659,[1]Film_Workers!$B$2:$BD$55,38,FALSE),D659=2,VLOOKUP(H659,[1]Film_Workers!$B$2:$BD$55,39,FALSE),D659=3,VLOOKUP(H659,[1]Film_Workers!$B$2:$BD$55,40,FALSE),D659=4,VLOOKUP(H659,[1]Film_Workers!$B$2:$BD$55,41,FALSE),D659=5,VLOOKUP(H659,[1]Film_Workers!$B$2:$BD$55,42,FALSE),D659=6,VLOOKUP(H659,[1]Film_Workers!$B$2:$BD$55,43,FALSE),D659=7,VLOOKUP(H659,[1]Film_Workers!$B$2:$BD$55,43,FALSE),D659=8,VLOOKUP(H659,[1]Film_Workers!$B$2:$BD$55,44,FALSE),D659=9,VLOOKUP(H659,[1]Film_Workers!$B$2:$BD$55,45,FALSE),D659=10,VLOOKUP(H659,[1]Film_Workers!$B$2:$BD$55,46,FALSE),D659=11,VLOOKUP(H659,[1]Film_Workers!$B$2:$BD$55,47,FALSE),D659=12,VLOOKUP(H659,[1]Film_Workers!$B$2:$BD$55,48)),C659=2018,_xlfn.IFS(D659=1,VLOOKUP(H659,[1]Film_Workers!$B$2:$BD$55,49,FALSE),D659=2,VLOOKUP(H659,[1]Film_Workers!$B$2:$BD$55,50,FALSE),D659=3,VLOOKUP(H659,[1]Film_Workers!$B$2:$BD$55,51,FALSE),D659=4,VLOOKUP(H659,[1]Film_Workers!$B$2:$BD$55,52,FALSE),D659=5,VLOOKUP(H659,[1]Film_Workers!$B$2:$BD$55,53,FALSE),D659=6,VLOOKUP(H659,[1]Film_Workers!$B$2:$BD$55,54)))</f>
        <v>0</v>
      </c>
      <c r="W659">
        <f>_xlfn.IFS(C659=2014,_xlfn.IFS(D659=1,VLOOKUP(H659,[1]Priv_Workers!$B$2:$BD$55,2,FALSE),D659=2,VLOOKUP(H659,[1]Priv_Workers!$B$2:$BD$55,3,FALSE),D659=3,VLOOKUP(H659,[1]Priv_Workers!$B$2:$BD$55,4,FALSE),D659=4,VLOOKUP(H659,[1]Priv_Workers!$B$2:$BD$55,5,FALSE),D659=5,VLOOKUP(H659,[1]Priv_Workers!$B$2:$BD$55,6,FALSE),D659=6,VLOOKUP(H659,[1]Priv_Workers!$B$2:$BD$55,7,FALSE),D659=7,VLOOKUP(H659,[1]Priv_Workers!$B$2:$BD$55,8,FALSE),D659=8,VLOOKUP(H659,[1]Priv_Workers!$B$2:$BD$55,9,FALSE),D659=9,VLOOKUP(H659,[1]Priv_Workers!$B$2:$BD$55,10,FALSE),D659=10,VLOOKUP(H659,[1]Priv_Workers!$B$2:$BD$55,11,FALSE),D659=11,VLOOKUP(H659,[1]Priv_Workers!$B$2:$BD$55,12,FALSE),D659=12,VLOOKUP(H659,[1]Priv_Workers!$B$2:$BD$55,13,FALSE)),C659=2015,_xlfn.IFS(D659=1,VLOOKUP(H659,[1]Priv_Workers!$B$2:$BD$55,14,FALSE),D659=2,VLOOKUP(H659,[1]Priv_Workers!$B$2:$BD$55,15,FALSE),D659=3,VLOOKUP(H659,[1]Priv_Workers!$B$2:$BD$55,16,FALSE),D659=4,VLOOKUP(H659,[1]Priv_Workers!$B$2:$BD$55,17,FALSE),D659=5,VLOOKUP(H659,[1]Priv_Workers!$B$2:$BD$55,18,FALSE),D659=6,VLOOKUP(H659,[1]Priv_Workers!$B$2:$BD$55,19,FALSE),D659=7,VLOOKUP(H659,[1]Priv_Workers!$B$2:$BD$55,20,FALSE),D659=8,VLOOKUP(H659,[1]Priv_Workers!$B$2:$BD$55,21,FALSE),D659=9,VLOOKUP(H659,[1]Priv_Workers!$B$2:$BD$55,22,FALSE),D659=10,VLOOKUP(H659,[1]Priv_Workers!$B$2:$BD$55,23,FALSE),D659=11,VLOOKUP(H659,[1]Priv_Workers!$B$2:$BD$55,24,FALSE),D659=12,VLOOKUP(H659,[1]Priv_Workers!$B$2:$BD$55,25,FALSE)),C659=2016,_xlfn.IFS(D659=1,VLOOKUP(H659,[1]Priv_Workers!$B$2:$BD$55,26,FALSE),D659=2,VLOOKUP(H659,[1]Priv_Workers!$B$2:$BD$55,27,FALSE),D659=3,VLOOKUP(H659,[1]Priv_Workers!$B$2:$BD$55,28,FALSE),D659=4,VLOOKUP(H659,[1]Priv_Workers!$B$2:$BD$55,29,FALSE),D659=5,VLOOKUP(H659,[1]Priv_Workers!$B$2:$BD$55,30,FALSE),D659=6,VLOOKUP(H659,[1]Priv_Workers!$B$2:$BD$55,31,FALSE),D659=7,VLOOKUP(H659,[1]Priv_Workers!$B$2:$BD$55,32,FALSE),D659=8,VLOOKUP(H659,[1]Priv_Workers!$B$2:$BD$55,33,FALSE),D659=9,VLOOKUP(H659,[1]Priv_Workers!$B$2:$BD$55,34,FALSE),D659=10,VLOOKUP(H659,[1]Priv_Workers!$B$2:$BD$55,35,FALSE),D659=11,VLOOKUP(H659,[1]Priv_Workers!$B$2:$BD$55,36,FALSE),D659=12,VLOOKUP(H659,[1]Priv_Workers!$B$2:$BD$55,37,FALSE)),C659=2017,_xlfn.IFS(D659=1,VLOOKUP(H659,[1]Priv_Workers!$B$2:$BD$55,38,FALSE),D659=2,VLOOKUP(H659,[1]Priv_Workers!$B$2:$BD$55,39,FALSE),D659=3,VLOOKUP(H659,[1]Priv_Workers!$B$2:$BD$55,40,FALSE),D659=4,VLOOKUP(H659,[1]Priv_Workers!$B$2:$BD$55,41,FALSE),D659=5,VLOOKUP(H659,[1]Priv_Workers!$B$2:$BD$55,42,FALSE),D659=6,VLOOKUP(H659,[1]Priv_Workers!$B$2:$BD$55,43,FALSE),D659=7,VLOOKUP(H659,[1]Priv_Workers!$B$2:$BD$55,43,FALSE),D659=8,VLOOKUP(H659,[1]Priv_Workers!$B$2:$BD$55,44,FALSE),D659=9,VLOOKUP(H659,[1]Priv_Workers!$B$2:$BD$55,45,FALSE),D659=10,VLOOKUP(H659,[1]Priv_Workers!$B$2:$BD$55,46,FALSE),D659=11,VLOOKUP(H659,[1]Priv_Workers!$B$2:$BD$55,47,FALSE),D659=12,VLOOKUP(H659,[1]Priv_Workers!$B$2:$BD$55,48)),C659=2018,_xlfn.IFS(D659=1,VLOOKUP(H659,[1]Priv_Workers!$B$2:$BD$55,49,FALSE),D659=2,VLOOKUP(H659,[1]Priv_Workers!$B$2:$BD$55,50,FALSE),D659=3,VLOOKUP(H659,[1]Priv_Workers!$B$2:$BD$55,51,FALSE),D659=4,VLOOKUP(H659,[1]Priv_Workers!$B$2:$BD$55,52,FALSE),D659=5,VLOOKUP(H659,[1]Priv_Workers!$B$2:$BD$55,53,FALSE),D659=6,VLOOKUP(H659,[1]Priv_Workers!$B$2:$BD$55,54)))</f>
        <v>0</v>
      </c>
      <c r="X659" s="3" t="e">
        <f t="shared" si="83"/>
        <v>#DIV/0!</v>
      </c>
      <c r="Y659" s="2">
        <f>_xlfn.IFS(C659=2014, _xlfn.IFS(E659=1, VLOOKUP(H659, [1]Wage_Info!$B$2:$AH$55, 2, FALSE), E659=2, VLOOKUP(H659, [1]Wage_Info!$B$2:$AH$55, 3, FALSE), E659=3, VLOOKUP(H659, [1]Wage_Info!$B$2:$AH$55, 4, FALSE), E659=4, VLOOKUP(H659, [1]Wage_Info!$B$2:$AH$55, 5, FALSE)), C659=2015, _xlfn.IFS(E659=1, VLOOKUP(H659, [1]Wage_Info!$B$2:$AH$55, 6, FALSE), E659=2, VLOOKUP(H659, [1]Wage_Info!$B$2:$AH$55, 7, FALSE), E659=3, VLOOKUP(H659, [1]Wage_Info!$B$2:$AH$55, 8, FALSE), E659=4, VLOOKUP(H659, [1]Wage_Info!$B$2:$AH$55, 9, FALSE)), C659=2016, _xlfn.IFS(E659=1, VLOOKUP(H659, [1]Wage_Info!$B$2:$AH$55, 10, FALSE), E659=2, VLOOKUP(H659, [1]Wage_Info!$B$2:$AH$55, 11, FALSE), E659=3, VLOOKUP(H659, [1]Wage_Info!$B$2:$AH$55, 12, FALSE), E659=4, VLOOKUP(H659, [1]Wage_Info!$B$2:$AH$55, 13, FALSE)), C659=2017, _xlfn.IFS(E659=1, VLOOKUP(H659, [1]Wage_Info!$B$2:$AH$55, 14, FALSE), E659=2, VLOOKUP(H659, [1]Wage_Info!$B$2:$AH$55, 15, FALSE), E659=3, VLOOKUP(H659, [1]Wage_Info!$B$2:$AH$55, 16, FALSE), E659=4, VLOOKUP(H659, [1]Wage_Info!$B$2:$AH$55, 17, FALSE)), C659 = 2018, _xlfn.IFS(E659=1, VLOOKUP(H659, [1]Wage_Info!$B$2:$AH$55, 18, FALSE), E659=3, VLOOKUP(H659, [1]Wage_Info!$B$2:$AH$55, 19, FALSE)))</f>
        <v>0</v>
      </c>
      <c r="Z659" s="2">
        <f>_xlfn.IFS(C659=2014, _xlfn.IFS(E659=1, VLOOKUP(H659, [1]Wage_Info!$B$2:$AL$55, 20, FALSE), E659=2, VLOOKUP(H659, [1]Wage_Info!$B$2:$AL$55, 21, FALSE), E659=3, VLOOKUP(H659, [1]Wage_Info!$B$2:$AL$55, 22, FALSE), E659=4, VLOOKUP(H659, [1]Wage_Info!$B$2:$AL$55, 23, FALSE)), C659=2015, _xlfn.IFS(E659=1, VLOOKUP(H659, [1]Wage_Info!$B$2:$AL$55, 24, FALSE), E659=2, VLOOKUP(H659, [1]Wage_Info!$B$2:$AL$55, 25, FALSE), E659=3, VLOOKUP(H659, [1]Wage_Info!$B$2:$AL$55, 26, FALSE), E659=4, VLOOKUP(H659, [1]Wage_Info!$B$2:$AL$55, 27, FALSE)), C659=2016, _xlfn.IFS(E659=1, VLOOKUP(H659, [1]Wage_Info!$B$2:$AL$55, 28, FALSE), E659=2, VLOOKUP(H659, [1]Wage_Info!$B$2:$AL$55, 29, FALSE), E659=3, VLOOKUP(H659, [1]Wage_Info!$B$2:$AL$55, 30, FALSE), E659=4, VLOOKUP(H659, [1]Wage_Info!$B$2:$AL$55, 31, FALSE)), C659=2017, _xlfn.IFS(E659=1, VLOOKUP(H659, [1]Wage_Info!$B$2:$AL$55, 32, FALSE), E659=2, VLOOKUP(H659, [1]Wage_Info!$B$2:$AL$55, 33, FALSE), E659=3, VLOOKUP(H659, [1]Wage_Info!$B$2:$AL$55, 34, FALSE), E659=4, VLOOKUP(H659, [1]Wage_Info!$B$2:$AL$55, 35, FALSE)), C659 = 2018, _xlfn.IFS(E659=1, VLOOKUP(H659, [1]Wage_Info!$B$2:$AL$55, 36, FALSE), E659=2, VLOOKUP(H659, [1]Wage_Info!$B$2:$AL$55, 37, FALSE)))</f>
        <v>0</v>
      </c>
      <c r="AA659" s="4" t="e">
        <f t="shared" si="84"/>
        <v>#DIV/0!</v>
      </c>
      <c r="AB659">
        <f>[1]Key!C658</f>
        <v>0</v>
      </c>
      <c r="AC659">
        <f t="shared" si="85"/>
        <v>0</v>
      </c>
      <c r="AD659">
        <f t="shared" si="86"/>
        <v>0</v>
      </c>
      <c r="AE659">
        <f t="shared" si="87"/>
        <v>0</v>
      </c>
      <c r="AF659">
        <f>[1]Key!D659</f>
        <v>0</v>
      </c>
    </row>
    <row r="660" spans="1:32" x14ac:dyDescent="0.3">
      <c r="A660">
        <v>659</v>
      </c>
      <c r="B660">
        <v>159</v>
      </c>
      <c r="E660" t="e">
        <f t="shared" si="80"/>
        <v>#N/A</v>
      </c>
      <c r="F660">
        <v>2015</v>
      </c>
      <c r="G660" t="s">
        <v>62</v>
      </c>
      <c r="H660" s="1">
        <f>VALUE(IF(G660="foreign",53,SUBSTITUTE(G660,G660,VLOOKUP(G660,[1]Key!$G$2:$H$55,2,))))</f>
        <v>53</v>
      </c>
      <c r="I660" t="s">
        <v>71</v>
      </c>
      <c r="J660">
        <f>VALUE(_xlfn.IFS(I660="foreign",53,I660="fictional",54, I660="unspecified", 55, NOT(OR(I660="foreign",I660="fictional")),SUBSTITUTE(I660,I660,VLOOKUP(I660,[1]Key!$G$2:$H$55,2,))))</f>
        <v>36</v>
      </c>
      <c r="K660">
        <f t="shared" si="81"/>
        <v>0</v>
      </c>
      <c r="L660">
        <f>VLOOKUP(H660, [1]Key!$H$2:$K$54, 2)</f>
        <v>0</v>
      </c>
      <c r="M660">
        <f>VLOOKUP(J660, [1]Key!$H$2:$K$54, 2)</f>
        <v>3</v>
      </c>
      <c r="N660">
        <f>VLOOKUP("*"&amp;G660&amp;"*",[1]Key!$N$2:$O$6,2,FALSE)</f>
        <v>0</v>
      </c>
      <c r="O660">
        <f>VLOOKUP("*"&amp;G660&amp;"*",[1]Key!$R$2:$S$11,2,FALSE)</f>
        <v>0</v>
      </c>
      <c r="P660">
        <v>573</v>
      </c>
      <c r="Q660" s="2">
        <v>8000000</v>
      </c>
      <c r="R660" t="s">
        <v>42</v>
      </c>
      <c r="S660">
        <f>VLOOKUP(R660, [1]Key!$U$2:$V$37, 2, FALSE)</f>
        <v>5</v>
      </c>
      <c r="T660">
        <f t="shared" si="82"/>
        <v>0</v>
      </c>
      <c r="U660" t="e">
        <f>_xlfn.IFS(C660=2018, VLOOKUP(H660, '[1]State Pop'!$B$2:$G$55,6),C660=2017, VLOOKUP(H660, '[1]State Pop'!$B$2:$F$55,5),C660=2016, VLOOKUP(H660, '[1]State Pop'!$B$2:$F$55,4), C660=2015, VLOOKUP(H660, '[1]State Pop'!$B$2:$F$55,3), C660=2014, VLOOKUP(H660, '[1]State Pop'!$B$2:$F$55,2))</f>
        <v>#N/A</v>
      </c>
      <c r="V660" t="e">
        <f>_xlfn.IFS(C660=2014,_xlfn.IFS(D660=1,VLOOKUP(H660,[1]Film_Workers!$B$2:$BD$55,2,FALSE),D660=2,VLOOKUP(H660,[1]Film_Workers!$B$2:$BD$55,3,FALSE),D660=3,VLOOKUP(H660,[1]Film_Workers!$B$2:$BD$55,4,FALSE),D660=4,VLOOKUP(H660,[1]Film_Workers!$B$2:$BD$55,5,FALSE),D660=5,VLOOKUP(H660,[1]Film_Workers!$B$2:$BD$55,6,FALSE),D660=6,VLOOKUP(H660,[1]Film_Workers!$B$2:$BD$55,7,FALSE),D660=7,VLOOKUP(H660,[1]Film_Workers!$B$2:$BD$55,8,FALSE),D660=8,VLOOKUP(H660,[1]Film_Workers!$B$2:$BD$55,9,FALSE),D660=9,VLOOKUP(H660,[1]Film_Workers!$B$2:$BD$55,10,FALSE),D660=10,VLOOKUP(H660,[1]Film_Workers!$B$2:$BD$55,11,FALSE),D660=11,VLOOKUP(H660,[1]Film_Workers!$B$2:$BD$55,12,FALSE),D660=12,VLOOKUP(H660,[1]Film_Workers!$B$2:$BD$55,13,FALSE)),C660=2015,_xlfn.IFS(D660=1,VLOOKUP(H660,[1]Film_Workers!$B$2:$BD$55,14,FALSE),D660=2,VLOOKUP(H660,[1]Film_Workers!$B$2:$BD$55,15,FALSE),D660=3,VLOOKUP(H660,[1]Film_Workers!$B$2:$BD$55,16,FALSE),D660=4,VLOOKUP(H660,[1]Film_Workers!$B$2:$BD$55,17,FALSE),D660=5,VLOOKUP(H660,[1]Film_Workers!$B$2:$BD$55,18,FALSE),D660=6,VLOOKUP(H660,[1]Film_Workers!$B$2:$BD$55,19,FALSE),D660=7,VLOOKUP(H660,[1]Film_Workers!$B$2:$BD$55,20,FALSE),D660=8,VLOOKUP(H660,[1]Film_Workers!$B$2:$BD$55,21,FALSE),D660=9,VLOOKUP(H660,[1]Film_Workers!$B$2:$BD$55,22,FALSE),D660=10,VLOOKUP(H660,[1]Film_Workers!$B$2:$BD$55,23,FALSE),D660=11,VLOOKUP(H660,[1]Film_Workers!$B$2:$BD$55,24,FALSE),D660=12,VLOOKUP(H660,[1]Film_Workers!$B$2:$BD$55,25,FALSE)),C660=2016,_xlfn.IFS(D660=1,VLOOKUP(H660,[1]Film_Workers!$B$2:$BD$55,26,FALSE),D660=2,VLOOKUP(H660,[1]Film_Workers!$B$2:$BD$55,27,FALSE),D660=3,VLOOKUP(H660,[1]Film_Workers!$B$2:$BD$55,28,FALSE),D660=4,VLOOKUP(H660,[1]Film_Workers!$B$2:$BD$55,29,FALSE),D660=5,VLOOKUP(H660,[1]Film_Workers!$B$2:$BD$55,30,FALSE),D660=6,VLOOKUP(H660,[1]Film_Workers!$B$2:$BD$55,31,FALSE),D660=7,VLOOKUP(H660,[1]Film_Workers!$B$2:$BD$55,32,FALSE),D660=8,VLOOKUP(H660,[1]Film_Workers!$B$2:$BD$55,33,FALSE),D660=9,VLOOKUP(H660,[1]Film_Workers!$B$2:$BD$55,34,FALSE),D660=10,VLOOKUP(H660,[1]Film_Workers!$B$2:$BD$55,35,FALSE),D660=11,VLOOKUP(H660,[1]Film_Workers!$B$2:$BD$55,36,FALSE),D660=12,VLOOKUP(H660,[1]Film_Workers!$B$2:$BD$55,37,FALSE)),C660=2017,_xlfn.IFS(D660=1,VLOOKUP(H660,[1]Film_Workers!$B$2:$BD$55,38,FALSE),D660=2,VLOOKUP(H660,[1]Film_Workers!$B$2:$BD$55,39,FALSE),D660=3,VLOOKUP(H660,[1]Film_Workers!$B$2:$BD$55,40,FALSE),D660=4,VLOOKUP(H660,[1]Film_Workers!$B$2:$BD$55,41,FALSE),D660=5,VLOOKUP(H660,[1]Film_Workers!$B$2:$BD$55,42,FALSE),D660=6,VLOOKUP(H660,[1]Film_Workers!$B$2:$BD$55,43,FALSE),D660=7,VLOOKUP(H660,[1]Film_Workers!$B$2:$BD$55,43,FALSE),D660=8,VLOOKUP(H660,[1]Film_Workers!$B$2:$BD$55,44,FALSE),D660=9,VLOOKUP(H660,[1]Film_Workers!$B$2:$BD$55,45,FALSE),D660=10,VLOOKUP(H660,[1]Film_Workers!$B$2:$BD$55,46,FALSE),D660=11,VLOOKUP(H660,[1]Film_Workers!$B$2:$BD$55,47,FALSE),D660=12,VLOOKUP(H660,[1]Film_Workers!$B$2:$BD$55,48)),C660=2018,_xlfn.IFS(D660=1,VLOOKUP(H660,[1]Film_Workers!$B$2:$BD$55,49,FALSE),D660=2,VLOOKUP(H660,[1]Film_Workers!$B$2:$BD$55,50,FALSE),D660=3,VLOOKUP(H660,[1]Film_Workers!$B$2:$BD$55,51,FALSE),D660=4,VLOOKUP(H660,[1]Film_Workers!$B$2:$BD$55,52,FALSE),D660=5,VLOOKUP(H660,[1]Film_Workers!$B$2:$BD$55,53,FALSE),D660=6,VLOOKUP(H660,[1]Film_Workers!$B$2:$BD$55,54)))</f>
        <v>#N/A</v>
      </c>
      <c r="W660" t="e">
        <f>_xlfn.IFS(C660=2014,_xlfn.IFS(D660=1,VLOOKUP(H660,[1]Priv_Workers!$B$2:$BD$55,2,FALSE),D660=2,VLOOKUP(H660,[1]Priv_Workers!$B$2:$BD$55,3,FALSE),D660=3,VLOOKUP(H660,[1]Priv_Workers!$B$2:$BD$55,4,FALSE),D660=4,VLOOKUP(H660,[1]Priv_Workers!$B$2:$BD$55,5,FALSE),D660=5,VLOOKUP(H660,[1]Priv_Workers!$B$2:$BD$55,6,FALSE),D660=6,VLOOKUP(H660,[1]Priv_Workers!$B$2:$BD$55,7,FALSE),D660=7,VLOOKUP(H660,[1]Priv_Workers!$B$2:$BD$55,8,FALSE),D660=8,VLOOKUP(H660,[1]Priv_Workers!$B$2:$BD$55,9,FALSE),D660=9,VLOOKUP(H660,[1]Priv_Workers!$B$2:$BD$55,10,FALSE),D660=10,VLOOKUP(H660,[1]Priv_Workers!$B$2:$BD$55,11,FALSE),D660=11,VLOOKUP(H660,[1]Priv_Workers!$B$2:$BD$55,12,FALSE),D660=12,VLOOKUP(H660,[1]Priv_Workers!$B$2:$BD$55,13,FALSE)),C660=2015,_xlfn.IFS(D660=1,VLOOKUP(H660,[1]Priv_Workers!$B$2:$BD$55,14,FALSE),D660=2,VLOOKUP(H660,[1]Priv_Workers!$B$2:$BD$55,15,FALSE),D660=3,VLOOKUP(H660,[1]Priv_Workers!$B$2:$BD$55,16,FALSE),D660=4,VLOOKUP(H660,[1]Priv_Workers!$B$2:$BD$55,17,FALSE),D660=5,VLOOKUP(H660,[1]Priv_Workers!$B$2:$BD$55,18,FALSE),D660=6,VLOOKUP(H660,[1]Priv_Workers!$B$2:$BD$55,19,FALSE),D660=7,VLOOKUP(H660,[1]Priv_Workers!$B$2:$BD$55,20,FALSE),D660=8,VLOOKUP(H660,[1]Priv_Workers!$B$2:$BD$55,21,FALSE),D660=9,VLOOKUP(H660,[1]Priv_Workers!$B$2:$BD$55,22,FALSE),D660=10,VLOOKUP(H660,[1]Priv_Workers!$B$2:$BD$55,23,FALSE),D660=11,VLOOKUP(H660,[1]Priv_Workers!$B$2:$BD$55,24,FALSE),D660=12,VLOOKUP(H660,[1]Priv_Workers!$B$2:$BD$55,25,FALSE)),C660=2016,_xlfn.IFS(D660=1,VLOOKUP(H660,[1]Priv_Workers!$B$2:$BD$55,26,FALSE),D660=2,VLOOKUP(H660,[1]Priv_Workers!$B$2:$BD$55,27,FALSE),D660=3,VLOOKUP(H660,[1]Priv_Workers!$B$2:$BD$55,28,FALSE),D660=4,VLOOKUP(H660,[1]Priv_Workers!$B$2:$BD$55,29,FALSE),D660=5,VLOOKUP(H660,[1]Priv_Workers!$B$2:$BD$55,30,FALSE),D660=6,VLOOKUP(H660,[1]Priv_Workers!$B$2:$BD$55,31,FALSE),D660=7,VLOOKUP(H660,[1]Priv_Workers!$B$2:$BD$55,32,FALSE),D660=8,VLOOKUP(H660,[1]Priv_Workers!$B$2:$BD$55,33,FALSE),D660=9,VLOOKUP(H660,[1]Priv_Workers!$B$2:$BD$55,34,FALSE),D660=10,VLOOKUP(H660,[1]Priv_Workers!$B$2:$BD$55,35,FALSE),D660=11,VLOOKUP(H660,[1]Priv_Workers!$B$2:$BD$55,36,FALSE),D660=12,VLOOKUP(H660,[1]Priv_Workers!$B$2:$BD$55,37,FALSE)),C660=2017,_xlfn.IFS(D660=1,VLOOKUP(H660,[1]Priv_Workers!$B$2:$BD$55,38,FALSE),D660=2,VLOOKUP(H660,[1]Priv_Workers!$B$2:$BD$55,39,FALSE),D660=3,VLOOKUP(H660,[1]Priv_Workers!$B$2:$BD$55,40,FALSE),D660=4,VLOOKUP(H660,[1]Priv_Workers!$B$2:$BD$55,41,FALSE),D660=5,VLOOKUP(H660,[1]Priv_Workers!$B$2:$BD$55,42,FALSE),D660=6,VLOOKUP(H660,[1]Priv_Workers!$B$2:$BD$55,43,FALSE),D660=7,VLOOKUP(H660,[1]Priv_Workers!$B$2:$BD$55,43,FALSE),D660=8,VLOOKUP(H660,[1]Priv_Workers!$B$2:$BD$55,44,FALSE),D660=9,VLOOKUP(H660,[1]Priv_Workers!$B$2:$BD$55,45,FALSE),D660=10,VLOOKUP(H660,[1]Priv_Workers!$B$2:$BD$55,46,FALSE),D660=11,VLOOKUP(H660,[1]Priv_Workers!$B$2:$BD$55,47,FALSE),D660=12,VLOOKUP(H660,[1]Priv_Workers!$B$2:$BD$55,48)),C660=2018,_xlfn.IFS(D660=1,VLOOKUP(H660,[1]Priv_Workers!$B$2:$BD$55,49,FALSE),D660=2,VLOOKUP(H660,[1]Priv_Workers!$B$2:$BD$55,50,FALSE),D660=3,VLOOKUP(H660,[1]Priv_Workers!$B$2:$BD$55,51,FALSE),D660=4,VLOOKUP(H660,[1]Priv_Workers!$B$2:$BD$55,52,FALSE),D660=5,VLOOKUP(H660,[1]Priv_Workers!$B$2:$BD$55,53,FALSE),D660=6,VLOOKUP(H660,[1]Priv_Workers!$B$2:$BD$55,54)))</f>
        <v>#N/A</v>
      </c>
      <c r="X660" s="3" t="e">
        <f t="shared" si="83"/>
        <v>#N/A</v>
      </c>
      <c r="Y660" s="2" t="e">
        <f>_xlfn.IFS(C660=2014, _xlfn.IFS(E660=1, VLOOKUP(H660, [1]Wage_Info!$B$2:$AH$55, 2, FALSE), E660=2, VLOOKUP(H660, [1]Wage_Info!$B$2:$AH$55, 3, FALSE), E660=3, VLOOKUP(H660, [1]Wage_Info!$B$2:$AH$55, 4, FALSE), E660=4, VLOOKUP(H660, [1]Wage_Info!$B$2:$AH$55, 5, FALSE)), C660=2015, _xlfn.IFS(E660=1, VLOOKUP(H660, [1]Wage_Info!$B$2:$AH$55, 6, FALSE), E660=2, VLOOKUP(H660, [1]Wage_Info!$B$2:$AH$55, 7, FALSE), E660=3, VLOOKUP(H660, [1]Wage_Info!$B$2:$AH$55, 8, FALSE), E660=4, VLOOKUP(H660, [1]Wage_Info!$B$2:$AH$55, 9, FALSE)), C660=2016, _xlfn.IFS(E660=1, VLOOKUP(H660, [1]Wage_Info!$B$2:$AH$55, 10, FALSE), E660=2, VLOOKUP(H660, [1]Wage_Info!$B$2:$AH$55, 11, FALSE), E660=3, VLOOKUP(H660, [1]Wage_Info!$B$2:$AH$55, 12, FALSE), E660=4, VLOOKUP(H660, [1]Wage_Info!$B$2:$AH$55, 13, FALSE)), C660=2017, _xlfn.IFS(E660=1, VLOOKUP(H660, [1]Wage_Info!$B$2:$AH$55, 14, FALSE), E660=2, VLOOKUP(H660, [1]Wage_Info!$B$2:$AH$55, 15, FALSE), E660=3, VLOOKUP(H660, [1]Wage_Info!$B$2:$AH$55, 16, FALSE), E660=4, VLOOKUP(H660, [1]Wage_Info!$B$2:$AH$55, 17, FALSE)), C660 = 2018, _xlfn.IFS(E660=1, VLOOKUP(H660, [1]Wage_Info!$B$2:$AH$55, 18, FALSE), E660=3, VLOOKUP(H660, [1]Wage_Info!$B$2:$AH$55, 19, FALSE)))</f>
        <v>#N/A</v>
      </c>
      <c r="Z660" s="2" t="e">
        <f>_xlfn.IFS(C660=2014, _xlfn.IFS(E660=1, VLOOKUP(H660, [1]Wage_Info!$B$2:$AL$55, 20, FALSE), E660=2, VLOOKUP(H660, [1]Wage_Info!$B$2:$AL$55, 21, FALSE), E660=3, VLOOKUP(H660, [1]Wage_Info!$B$2:$AL$55, 22, FALSE), E660=4, VLOOKUP(H660, [1]Wage_Info!$B$2:$AL$55, 23, FALSE)), C660=2015, _xlfn.IFS(E660=1, VLOOKUP(H660, [1]Wage_Info!$B$2:$AL$55, 24, FALSE), E660=2, VLOOKUP(H660, [1]Wage_Info!$B$2:$AL$55, 25, FALSE), E660=3, VLOOKUP(H660, [1]Wage_Info!$B$2:$AL$55, 26, FALSE), E660=4, VLOOKUP(H660, [1]Wage_Info!$B$2:$AL$55, 27, FALSE)), C660=2016, _xlfn.IFS(E660=1, VLOOKUP(H660, [1]Wage_Info!$B$2:$AL$55, 28, FALSE), E660=2, VLOOKUP(H660, [1]Wage_Info!$B$2:$AL$55, 29, FALSE), E660=3, VLOOKUP(H660, [1]Wage_Info!$B$2:$AL$55, 30, FALSE), E660=4, VLOOKUP(H660, [1]Wage_Info!$B$2:$AL$55, 31, FALSE)), C660=2017, _xlfn.IFS(E660=1, VLOOKUP(H660, [1]Wage_Info!$B$2:$AL$55, 32, FALSE), E660=2, VLOOKUP(H660, [1]Wage_Info!$B$2:$AL$55, 33, FALSE), E660=3, VLOOKUP(H660, [1]Wage_Info!$B$2:$AL$55, 34, FALSE), E660=4, VLOOKUP(H660, [1]Wage_Info!$B$2:$AL$55, 35, FALSE)), C660 = 2018, _xlfn.IFS(E660=1, VLOOKUP(H660, [1]Wage_Info!$B$2:$AL$55, 36, FALSE), E660=2, VLOOKUP(H660, [1]Wage_Info!$B$2:$AL$55, 37, FALSE)))</f>
        <v>#N/A</v>
      </c>
      <c r="AA660" s="4" t="e">
        <f t="shared" si="84"/>
        <v>#N/A</v>
      </c>
      <c r="AB660">
        <f>[1]Key!C659</f>
        <v>1</v>
      </c>
      <c r="AC660">
        <f t="shared" si="85"/>
        <v>0</v>
      </c>
      <c r="AD660">
        <f t="shared" si="86"/>
        <v>0</v>
      </c>
      <c r="AE660">
        <f t="shared" si="87"/>
        <v>0</v>
      </c>
      <c r="AF660">
        <f>[1]Key!D660</f>
        <v>0</v>
      </c>
    </row>
    <row r="661" spans="1:32" x14ac:dyDescent="0.3">
      <c r="A661">
        <v>660</v>
      </c>
      <c r="B661">
        <v>160</v>
      </c>
      <c r="C661">
        <v>2014</v>
      </c>
      <c r="D661">
        <v>2</v>
      </c>
      <c r="E661">
        <f t="shared" si="80"/>
        <v>1</v>
      </c>
      <c r="F661">
        <v>2015</v>
      </c>
      <c r="G661" t="s">
        <v>62</v>
      </c>
      <c r="H661" s="1">
        <f>VALUE(IF(G661="foreign",53,SUBSTITUTE(G661,G661,VLOOKUP(G661,[1]Key!$G$2:$H$55,2,))))</f>
        <v>53</v>
      </c>
      <c r="I661" t="s">
        <v>32</v>
      </c>
      <c r="J661">
        <f>VALUE(_xlfn.IFS(I661="foreign",53,I661="fictional",54, I661="unspecified", 55, NOT(OR(I661="foreign",I661="fictional")),SUBSTITUTE(I661,I661,VLOOKUP(I661,[1]Key!$G$2:$H$55,2,))))</f>
        <v>53</v>
      </c>
      <c r="K661">
        <f t="shared" si="81"/>
        <v>1</v>
      </c>
      <c r="L661">
        <f>VLOOKUP(H661, [1]Key!$H$2:$K$54, 2)</f>
        <v>0</v>
      </c>
      <c r="M661">
        <f>VLOOKUP(J661, [1]Key!$H$2:$K$54, 2)</f>
        <v>0</v>
      </c>
      <c r="N661">
        <f>VLOOKUP("*"&amp;G661&amp;"*",[1]Key!$N$2:$O$6,2,FALSE)</f>
        <v>0</v>
      </c>
      <c r="O661">
        <f>VLOOKUP("*"&amp;G661&amp;"*",[1]Key!$R$2:$S$11,2,FALSE)</f>
        <v>0</v>
      </c>
      <c r="P661">
        <v>517</v>
      </c>
      <c r="Q661" s="2">
        <v>14000000</v>
      </c>
      <c r="R661" t="s">
        <v>66</v>
      </c>
      <c r="S661">
        <f>VLOOKUP(R661, [1]Key!$U$2:$V$37, 2, FALSE)</f>
        <v>4</v>
      </c>
      <c r="T661">
        <f t="shared" si="82"/>
        <v>0</v>
      </c>
      <c r="U661">
        <f>_xlfn.IFS(C661=2018, VLOOKUP(H661, '[1]State Pop'!$B$2:$G$55,6),C661=2017, VLOOKUP(H661, '[1]State Pop'!$B$2:$F$55,5),C661=2016, VLOOKUP(H661, '[1]State Pop'!$B$2:$F$55,4), C661=2015, VLOOKUP(H661, '[1]State Pop'!$B$2:$F$55,3), C661=2014, VLOOKUP(H661, '[1]State Pop'!$B$2:$F$55,2))</f>
        <v>0</v>
      </c>
      <c r="V661">
        <f>_xlfn.IFS(C661=2014,_xlfn.IFS(D661=1,VLOOKUP(H661,[1]Film_Workers!$B$2:$BD$55,2,FALSE),D661=2,VLOOKUP(H661,[1]Film_Workers!$B$2:$BD$55,3,FALSE),D661=3,VLOOKUP(H661,[1]Film_Workers!$B$2:$BD$55,4,FALSE),D661=4,VLOOKUP(H661,[1]Film_Workers!$B$2:$BD$55,5,FALSE),D661=5,VLOOKUP(H661,[1]Film_Workers!$B$2:$BD$55,6,FALSE),D661=6,VLOOKUP(H661,[1]Film_Workers!$B$2:$BD$55,7,FALSE),D661=7,VLOOKUP(H661,[1]Film_Workers!$B$2:$BD$55,8,FALSE),D661=8,VLOOKUP(H661,[1]Film_Workers!$B$2:$BD$55,9,FALSE),D661=9,VLOOKUP(H661,[1]Film_Workers!$B$2:$BD$55,10,FALSE),D661=10,VLOOKUP(H661,[1]Film_Workers!$B$2:$BD$55,11,FALSE),D661=11,VLOOKUP(H661,[1]Film_Workers!$B$2:$BD$55,12,FALSE),D661=12,VLOOKUP(H661,[1]Film_Workers!$B$2:$BD$55,13,FALSE)),C661=2015,_xlfn.IFS(D661=1,VLOOKUP(H661,[1]Film_Workers!$B$2:$BD$55,14,FALSE),D661=2,VLOOKUP(H661,[1]Film_Workers!$B$2:$BD$55,15,FALSE),D661=3,VLOOKUP(H661,[1]Film_Workers!$B$2:$BD$55,16,FALSE),D661=4,VLOOKUP(H661,[1]Film_Workers!$B$2:$BD$55,17,FALSE),D661=5,VLOOKUP(H661,[1]Film_Workers!$B$2:$BD$55,18,FALSE),D661=6,VLOOKUP(H661,[1]Film_Workers!$B$2:$BD$55,19,FALSE),D661=7,VLOOKUP(H661,[1]Film_Workers!$B$2:$BD$55,20,FALSE),D661=8,VLOOKUP(H661,[1]Film_Workers!$B$2:$BD$55,21,FALSE),D661=9,VLOOKUP(H661,[1]Film_Workers!$B$2:$BD$55,22,FALSE),D661=10,VLOOKUP(H661,[1]Film_Workers!$B$2:$BD$55,23,FALSE),D661=11,VLOOKUP(H661,[1]Film_Workers!$B$2:$BD$55,24,FALSE),D661=12,VLOOKUP(H661,[1]Film_Workers!$B$2:$BD$55,25,FALSE)),C661=2016,_xlfn.IFS(D661=1,VLOOKUP(H661,[1]Film_Workers!$B$2:$BD$55,26,FALSE),D661=2,VLOOKUP(H661,[1]Film_Workers!$B$2:$BD$55,27,FALSE),D661=3,VLOOKUP(H661,[1]Film_Workers!$B$2:$BD$55,28,FALSE),D661=4,VLOOKUP(H661,[1]Film_Workers!$B$2:$BD$55,29,FALSE),D661=5,VLOOKUP(H661,[1]Film_Workers!$B$2:$BD$55,30,FALSE),D661=6,VLOOKUP(H661,[1]Film_Workers!$B$2:$BD$55,31,FALSE),D661=7,VLOOKUP(H661,[1]Film_Workers!$B$2:$BD$55,32,FALSE),D661=8,VLOOKUP(H661,[1]Film_Workers!$B$2:$BD$55,33,FALSE),D661=9,VLOOKUP(H661,[1]Film_Workers!$B$2:$BD$55,34,FALSE),D661=10,VLOOKUP(H661,[1]Film_Workers!$B$2:$BD$55,35,FALSE),D661=11,VLOOKUP(H661,[1]Film_Workers!$B$2:$BD$55,36,FALSE),D661=12,VLOOKUP(H661,[1]Film_Workers!$B$2:$BD$55,37,FALSE)),C661=2017,_xlfn.IFS(D661=1,VLOOKUP(H661,[1]Film_Workers!$B$2:$BD$55,38,FALSE),D661=2,VLOOKUP(H661,[1]Film_Workers!$B$2:$BD$55,39,FALSE),D661=3,VLOOKUP(H661,[1]Film_Workers!$B$2:$BD$55,40,FALSE),D661=4,VLOOKUP(H661,[1]Film_Workers!$B$2:$BD$55,41,FALSE),D661=5,VLOOKUP(H661,[1]Film_Workers!$B$2:$BD$55,42,FALSE),D661=6,VLOOKUP(H661,[1]Film_Workers!$B$2:$BD$55,43,FALSE),D661=7,VLOOKUP(H661,[1]Film_Workers!$B$2:$BD$55,43,FALSE),D661=8,VLOOKUP(H661,[1]Film_Workers!$B$2:$BD$55,44,FALSE),D661=9,VLOOKUP(H661,[1]Film_Workers!$B$2:$BD$55,45,FALSE),D661=10,VLOOKUP(H661,[1]Film_Workers!$B$2:$BD$55,46,FALSE),D661=11,VLOOKUP(H661,[1]Film_Workers!$B$2:$BD$55,47,FALSE),D661=12,VLOOKUP(H661,[1]Film_Workers!$B$2:$BD$55,48)),C661=2018,_xlfn.IFS(D661=1,VLOOKUP(H661,[1]Film_Workers!$B$2:$BD$55,49,FALSE),D661=2,VLOOKUP(H661,[1]Film_Workers!$B$2:$BD$55,50,FALSE),D661=3,VLOOKUP(H661,[1]Film_Workers!$B$2:$BD$55,51,FALSE),D661=4,VLOOKUP(H661,[1]Film_Workers!$B$2:$BD$55,52,FALSE),D661=5,VLOOKUP(H661,[1]Film_Workers!$B$2:$BD$55,53,FALSE),D661=6,VLOOKUP(H661,[1]Film_Workers!$B$2:$BD$55,54)))</f>
        <v>0</v>
      </c>
      <c r="W661">
        <f>_xlfn.IFS(C661=2014,_xlfn.IFS(D661=1,VLOOKUP(H661,[1]Priv_Workers!$B$2:$BD$55,2,FALSE),D661=2,VLOOKUP(H661,[1]Priv_Workers!$B$2:$BD$55,3,FALSE),D661=3,VLOOKUP(H661,[1]Priv_Workers!$B$2:$BD$55,4,FALSE),D661=4,VLOOKUP(H661,[1]Priv_Workers!$B$2:$BD$55,5,FALSE),D661=5,VLOOKUP(H661,[1]Priv_Workers!$B$2:$BD$55,6,FALSE),D661=6,VLOOKUP(H661,[1]Priv_Workers!$B$2:$BD$55,7,FALSE),D661=7,VLOOKUP(H661,[1]Priv_Workers!$B$2:$BD$55,8,FALSE),D661=8,VLOOKUP(H661,[1]Priv_Workers!$B$2:$BD$55,9,FALSE),D661=9,VLOOKUP(H661,[1]Priv_Workers!$B$2:$BD$55,10,FALSE),D661=10,VLOOKUP(H661,[1]Priv_Workers!$B$2:$BD$55,11,FALSE),D661=11,VLOOKUP(H661,[1]Priv_Workers!$B$2:$BD$55,12,FALSE),D661=12,VLOOKUP(H661,[1]Priv_Workers!$B$2:$BD$55,13,FALSE)),C661=2015,_xlfn.IFS(D661=1,VLOOKUP(H661,[1]Priv_Workers!$B$2:$BD$55,14,FALSE),D661=2,VLOOKUP(H661,[1]Priv_Workers!$B$2:$BD$55,15,FALSE),D661=3,VLOOKUP(H661,[1]Priv_Workers!$B$2:$BD$55,16,FALSE),D661=4,VLOOKUP(H661,[1]Priv_Workers!$B$2:$BD$55,17,FALSE),D661=5,VLOOKUP(H661,[1]Priv_Workers!$B$2:$BD$55,18,FALSE),D661=6,VLOOKUP(H661,[1]Priv_Workers!$B$2:$BD$55,19,FALSE),D661=7,VLOOKUP(H661,[1]Priv_Workers!$B$2:$BD$55,20,FALSE),D661=8,VLOOKUP(H661,[1]Priv_Workers!$B$2:$BD$55,21,FALSE),D661=9,VLOOKUP(H661,[1]Priv_Workers!$B$2:$BD$55,22,FALSE),D661=10,VLOOKUP(H661,[1]Priv_Workers!$B$2:$BD$55,23,FALSE),D661=11,VLOOKUP(H661,[1]Priv_Workers!$B$2:$BD$55,24,FALSE),D661=12,VLOOKUP(H661,[1]Priv_Workers!$B$2:$BD$55,25,FALSE)),C661=2016,_xlfn.IFS(D661=1,VLOOKUP(H661,[1]Priv_Workers!$B$2:$BD$55,26,FALSE),D661=2,VLOOKUP(H661,[1]Priv_Workers!$B$2:$BD$55,27,FALSE),D661=3,VLOOKUP(H661,[1]Priv_Workers!$B$2:$BD$55,28,FALSE),D661=4,VLOOKUP(H661,[1]Priv_Workers!$B$2:$BD$55,29,FALSE),D661=5,VLOOKUP(H661,[1]Priv_Workers!$B$2:$BD$55,30,FALSE),D661=6,VLOOKUP(H661,[1]Priv_Workers!$B$2:$BD$55,31,FALSE),D661=7,VLOOKUP(H661,[1]Priv_Workers!$B$2:$BD$55,32,FALSE),D661=8,VLOOKUP(H661,[1]Priv_Workers!$B$2:$BD$55,33,FALSE),D661=9,VLOOKUP(H661,[1]Priv_Workers!$B$2:$BD$55,34,FALSE),D661=10,VLOOKUP(H661,[1]Priv_Workers!$B$2:$BD$55,35,FALSE),D661=11,VLOOKUP(H661,[1]Priv_Workers!$B$2:$BD$55,36,FALSE),D661=12,VLOOKUP(H661,[1]Priv_Workers!$B$2:$BD$55,37,FALSE)),C661=2017,_xlfn.IFS(D661=1,VLOOKUP(H661,[1]Priv_Workers!$B$2:$BD$55,38,FALSE),D661=2,VLOOKUP(H661,[1]Priv_Workers!$B$2:$BD$55,39,FALSE),D661=3,VLOOKUP(H661,[1]Priv_Workers!$B$2:$BD$55,40,FALSE),D661=4,VLOOKUP(H661,[1]Priv_Workers!$B$2:$BD$55,41,FALSE),D661=5,VLOOKUP(H661,[1]Priv_Workers!$B$2:$BD$55,42,FALSE),D661=6,VLOOKUP(H661,[1]Priv_Workers!$B$2:$BD$55,43,FALSE),D661=7,VLOOKUP(H661,[1]Priv_Workers!$B$2:$BD$55,43,FALSE),D661=8,VLOOKUP(H661,[1]Priv_Workers!$B$2:$BD$55,44,FALSE),D661=9,VLOOKUP(H661,[1]Priv_Workers!$B$2:$BD$55,45,FALSE),D661=10,VLOOKUP(H661,[1]Priv_Workers!$B$2:$BD$55,46,FALSE),D661=11,VLOOKUP(H661,[1]Priv_Workers!$B$2:$BD$55,47,FALSE),D661=12,VLOOKUP(H661,[1]Priv_Workers!$B$2:$BD$55,48)),C661=2018,_xlfn.IFS(D661=1,VLOOKUP(H661,[1]Priv_Workers!$B$2:$BD$55,49,FALSE),D661=2,VLOOKUP(H661,[1]Priv_Workers!$B$2:$BD$55,50,FALSE),D661=3,VLOOKUP(H661,[1]Priv_Workers!$B$2:$BD$55,51,FALSE),D661=4,VLOOKUP(H661,[1]Priv_Workers!$B$2:$BD$55,52,FALSE),D661=5,VLOOKUP(H661,[1]Priv_Workers!$B$2:$BD$55,53,FALSE),D661=6,VLOOKUP(H661,[1]Priv_Workers!$B$2:$BD$55,54)))</f>
        <v>0</v>
      </c>
      <c r="X661" s="3" t="e">
        <f t="shared" si="83"/>
        <v>#DIV/0!</v>
      </c>
      <c r="Y661" s="2">
        <f>_xlfn.IFS(C661=2014, _xlfn.IFS(E661=1, VLOOKUP(H661, [1]Wage_Info!$B$2:$AH$55, 2, FALSE), E661=2, VLOOKUP(H661, [1]Wage_Info!$B$2:$AH$55, 3, FALSE), E661=3, VLOOKUP(H661, [1]Wage_Info!$B$2:$AH$55, 4, FALSE), E661=4, VLOOKUP(H661, [1]Wage_Info!$B$2:$AH$55, 5, FALSE)), C661=2015, _xlfn.IFS(E661=1, VLOOKUP(H661, [1]Wage_Info!$B$2:$AH$55, 6, FALSE), E661=2, VLOOKUP(H661, [1]Wage_Info!$B$2:$AH$55, 7, FALSE), E661=3, VLOOKUP(H661, [1]Wage_Info!$B$2:$AH$55, 8, FALSE), E661=4, VLOOKUP(H661, [1]Wage_Info!$B$2:$AH$55, 9, FALSE)), C661=2016, _xlfn.IFS(E661=1, VLOOKUP(H661, [1]Wage_Info!$B$2:$AH$55, 10, FALSE), E661=2, VLOOKUP(H661, [1]Wage_Info!$B$2:$AH$55, 11, FALSE), E661=3, VLOOKUP(H661, [1]Wage_Info!$B$2:$AH$55, 12, FALSE), E661=4, VLOOKUP(H661, [1]Wage_Info!$B$2:$AH$55, 13, FALSE)), C661=2017, _xlfn.IFS(E661=1, VLOOKUP(H661, [1]Wage_Info!$B$2:$AH$55, 14, FALSE), E661=2, VLOOKUP(H661, [1]Wage_Info!$B$2:$AH$55, 15, FALSE), E661=3, VLOOKUP(H661, [1]Wage_Info!$B$2:$AH$55, 16, FALSE), E661=4, VLOOKUP(H661, [1]Wage_Info!$B$2:$AH$55, 17, FALSE)), C661 = 2018, _xlfn.IFS(E661=1, VLOOKUP(H661, [1]Wage_Info!$B$2:$AH$55, 18, FALSE), E661=3, VLOOKUP(H661, [1]Wage_Info!$B$2:$AH$55, 19, FALSE)))</f>
        <v>0</v>
      </c>
      <c r="Z661" s="2">
        <f>_xlfn.IFS(C661=2014, _xlfn.IFS(E661=1, VLOOKUP(H661, [1]Wage_Info!$B$2:$AL$55, 20, FALSE), E661=2, VLOOKUP(H661, [1]Wage_Info!$B$2:$AL$55, 21, FALSE), E661=3, VLOOKUP(H661, [1]Wage_Info!$B$2:$AL$55, 22, FALSE), E661=4, VLOOKUP(H661, [1]Wage_Info!$B$2:$AL$55, 23, FALSE)), C661=2015, _xlfn.IFS(E661=1, VLOOKUP(H661, [1]Wage_Info!$B$2:$AL$55, 24, FALSE), E661=2, VLOOKUP(H661, [1]Wage_Info!$B$2:$AL$55, 25, FALSE), E661=3, VLOOKUP(H661, [1]Wage_Info!$B$2:$AL$55, 26, FALSE), E661=4, VLOOKUP(H661, [1]Wage_Info!$B$2:$AL$55, 27, FALSE)), C661=2016, _xlfn.IFS(E661=1, VLOOKUP(H661, [1]Wage_Info!$B$2:$AL$55, 28, FALSE), E661=2, VLOOKUP(H661, [1]Wage_Info!$B$2:$AL$55, 29, FALSE), E661=3, VLOOKUP(H661, [1]Wage_Info!$B$2:$AL$55, 30, FALSE), E661=4, VLOOKUP(H661, [1]Wage_Info!$B$2:$AL$55, 31, FALSE)), C661=2017, _xlfn.IFS(E661=1, VLOOKUP(H661, [1]Wage_Info!$B$2:$AL$55, 32, FALSE), E661=2, VLOOKUP(H661, [1]Wage_Info!$B$2:$AL$55, 33, FALSE), E661=3, VLOOKUP(H661, [1]Wage_Info!$B$2:$AL$55, 34, FALSE), E661=4, VLOOKUP(H661, [1]Wage_Info!$B$2:$AL$55, 35, FALSE)), C661 = 2018, _xlfn.IFS(E661=1, VLOOKUP(H661, [1]Wage_Info!$B$2:$AL$55, 36, FALSE), E661=2, VLOOKUP(H661, [1]Wage_Info!$B$2:$AL$55, 37, FALSE)))</f>
        <v>0</v>
      </c>
      <c r="AA661" s="4" t="e">
        <f t="shared" si="84"/>
        <v>#DIV/0!</v>
      </c>
      <c r="AB661">
        <f>[1]Key!C660</f>
        <v>0</v>
      </c>
      <c r="AC661">
        <f t="shared" si="85"/>
        <v>0</v>
      </c>
      <c r="AD661">
        <f t="shared" si="86"/>
        <v>0</v>
      </c>
      <c r="AE661">
        <f t="shared" si="87"/>
        <v>0</v>
      </c>
      <c r="AF661">
        <f>[1]Key!D661</f>
        <v>0</v>
      </c>
    </row>
    <row r="662" spans="1:32" x14ac:dyDescent="0.3">
      <c r="A662">
        <v>661</v>
      </c>
      <c r="B662">
        <v>161</v>
      </c>
      <c r="E662" t="e">
        <f t="shared" si="80"/>
        <v>#N/A</v>
      </c>
      <c r="F662">
        <v>2015</v>
      </c>
      <c r="G662" t="s">
        <v>64</v>
      </c>
      <c r="H662" s="1">
        <f>VALUE(IF(G662="foreign",53,SUBSTITUTE(G662,G662,VLOOKUP(G662,[1]Key!$G$2:$H$55,2,))))</f>
        <v>33</v>
      </c>
      <c r="I662" t="s">
        <v>64</v>
      </c>
      <c r="J662">
        <f>VALUE(_xlfn.IFS(I662="foreign",53,I662="fictional",54, I662="unspecified", 55, NOT(OR(I662="foreign",I662="fictional")),SUBSTITUTE(I662,I662,VLOOKUP(I662,[1]Key!$G$2:$H$55,2,))))</f>
        <v>33</v>
      </c>
      <c r="K662">
        <f t="shared" si="81"/>
        <v>1</v>
      </c>
      <c r="L662">
        <f>VLOOKUP(H662, [1]Key!$H$2:$K$54, 2)</f>
        <v>3</v>
      </c>
      <c r="M662">
        <f>VLOOKUP(J662, [1]Key!$H$2:$K$54, 2)</f>
        <v>3</v>
      </c>
      <c r="N662">
        <f>VLOOKUP("*"&amp;G662&amp;"*",[1]Key!$N$2:$O$6,2,FALSE)</f>
        <v>2</v>
      </c>
      <c r="O662">
        <f>VLOOKUP("*"&amp;G662&amp;"*",[1]Key!$R$2:$S$11,2,FALSE)</f>
        <v>3</v>
      </c>
      <c r="P662">
        <v>512</v>
      </c>
      <c r="Q662" s="2"/>
      <c r="R662" t="s">
        <v>66</v>
      </c>
      <c r="S662">
        <f>VLOOKUP(R662, [1]Key!$U$2:$V$37, 2, FALSE)</f>
        <v>4</v>
      </c>
      <c r="T662">
        <f t="shared" si="82"/>
        <v>0</v>
      </c>
      <c r="U662" t="e">
        <f>_xlfn.IFS(C662=2018, VLOOKUP(H662, '[1]State Pop'!$B$2:$G$55,6),C662=2017, VLOOKUP(H662, '[1]State Pop'!$B$2:$F$55,5),C662=2016, VLOOKUP(H662, '[1]State Pop'!$B$2:$F$55,4), C662=2015, VLOOKUP(H662, '[1]State Pop'!$B$2:$F$55,3), C662=2014, VLOOKUP(H662, '[1]State Pop'!$B$2:$F$55,2))</f>
        <v>#N/A</v>
      </c>
      <c r="V662" t="e">
        <f>_xlfn.IFS(C662=2014,_xlfn.IFS(D662=1,VLOOKUP(H662,[1]Film_Workers!$B$2:$BD$55,2,FALSE),D662=2,VLOOKUP(H662,[1]Film_Workers!$B$2:$BD$55,3,FALSE),D662=3,VLOOKUP(H662,[1]Film_Workers!$B$2:$BD$55,4,FALSE),D662=4,VLOOKUP(H662,[1]Film_Workers!$B$2:$BD$55,5,FALSE),D662=5,VLOOKUP(H662,[1]Film_Workers!$B$2:$BD$55,6,FALSE),D662=6,VLOOKUP(H662,[1]Film_Workers!$B$2:$BD$55,7,FALSE),D662=7,VLOOKUP(H662,[1]Film_Workers!$B$2:$BD$55,8,FALSE),D662=8,VLOOKUP(H662,[1]Film_Workers!$B$2:$BD$55,9,FALSE),D662=9,VLOOKUP(H662,[1]Film_Workers!$B$2:$BD$55,10,FALSE),D662=10,VLOOKUP(H662,[1]Film_Workers!$B$2:$BD$55,11,FALSE),D662=11,VLOOKUP(H662,[1]Film_Workers!$B$2:$BD$55,12,FALSE),D662=12,VLOOKUP(H662,[1]Film_Workers!$B$2:$BD$55,13,FALSE)),C662=2015,_xlfn.IFS(D662=1,VLOOKUP(H662,[1]Film_Workers!$B$2:$BD$55,14,FALSE),D662=2,VLOOKUP(H662,[1]Film_Workers!$B$2:$BD$55,15,FALSE),D662=3,VLOOKUP(H662,[1]Film_Workers!$B$2:$BD$55,16,FALSE),D662=4,VLOOKUP(H662,[1]Film_Workers!$B$2:$BD$55,17,FALSE),D662=5,VLOOKUP(H662,[1]Film_Workers!$B$2:$BD$55,18,FALSE),D662=6,VLOOKUP(H662,[1]Film_Workers!$B$2:$BD$55,19,FALSE),D662=7,VLOOKUP(H662,[1]Film_Workers!$B$2:$BD$55,20,FALSE),D662=8,VLOOKUP(H662,[1]Film_Workers!$B$2:$BD$55,21,FALSE),D662=9,VLOOKUP(H662,[1]Film_Workers!$B$2:$BD$55,22,FALSE),D662=10,VLOOKUP(H662,[1]Film_Workers!$B$2:$BD$55,23,FALSE),D662=11,VLOOKUP(H662,[1]Film_Workers!$B$2:$BD$55,24,FALSE),D662=12,VLOOKUP(H662,[1]Film_Workers!$B$2:$BD$55,25,FALSE)),C662=2016,_xlfn.IFS(D662=1,VLOOKUP(H662,[1]Film_Workers!$B$2:$BD$55,26,FALSE),D662=2,VLOOKUP(H662,[1]Film_Workers!$B$2:$BD$55,27,FALSE),D662=3,VLOOKUP(H662,[1]Film_Workers!$B$2:$BD$55,28,FALSE),D662=4,VLOOKUP(H662,[1]Film_Workers!$B$2:$BD$55,29,FALSE),D662=5,VLOOKUP(H662,[1]Film_Workers!$B$2:$BD$55,30,FALSE),D662=6,VLOOKUP(H662,[1]Film_Workers!$B$2:$BD$55,31,FALSE),D662=7,VLOOKUP(H662,[1]Film_Workers!$B$2:$BD$55,32,FALSE),D662=8,VLOOKUP(H662,[1]Film_Workers!$B$2:$BD$55,33,FALSE),D662=9,VLOOKUP(H662,[1]Film_Workers!$B$2:$BD$55,34,FALSE),D662=10,VLOOKUP(H662,[1]Film_Workers!$B$2:$BD$55,35,FALSE),D662=11,VLOOKUP(H662,[1]Film_Workers!$B$2:$BD$55,36,FALSE),D662=12,VLOOKUP(H662,[1]Film_Workers!$B$2:$BD$55,37,FALSE)),C662=2017,_xlfn.IFS(D662=1,VLOOKUP(H662,[1]Film_Workers!$B$2:$BD$55,38,FALSE),D662=2,VLOOKUP(H662,[1]Film_Workers!$B$2:$BD$55,39,FALSE),D662=3,VLOOKUP(H662,[1]Film_Workers!$B$2:$BD$55,40,FALSE),D662=4,VLOOKUP(H662,[1]Film_Workers!$B$2:$BD$55,41,FALSE),D662=5,VLOOKUP(H662,[1]Film_Workers!$B$2:$BD$55,42,FALSE),D662=6,VLOOKUP(H662,[1]Film_Workers!$B$2:$BD$55,43,FALSE),D662=7,VLOOKUP(H662,[1]Film_Workers!$B$2:$BD$55,43,FALSE),D662=8,VLOOKUP(H662,[1]Film_Workers!$B$2:$BD$55,44,FALSE),D662=9,VLOOKUP(H662,[1]Film_Workers!$B$2:$BD$55,45,FALSE),D662=10,VLOOKUP(H662,[1]Film_Workers!$B$2:$BD$55,46,FALSE),D662=11,VLOOKUP(H662,[1]Film_Workers!$B$2:$BD$55,47,FALSE),D662=12,VLOOKUP(H662,[1]Film_Workers!$B$2:$BD$55,48)),C662=2018,_xlfn.IFS(D662=1,VLOOKUP(H662,[1]Film_Workers!$B$2:$BD$55,49,FALSE),D662=2,VLOOKUP(H662,[1]Film_Workers!$B$2:$BD$55,50,FALSE),D662=3,VLOOKUP(H662,[1]Film_Workers!$B$2:$BD$55,51,FALSE),D662=4,VLOOKUP(H662,[1]Film_Workers!$B$2:$BD$55,52,FALSE),D662=5,VLOOKUP(H662,[1]Film_Workers!$B$2:$BD$55,53,FALSE),D662=6,VLOOKUP(H662,[1]Film_Workers!$B$2:$BD$55,54)))</f>
        <v>#N/A</v>
      </c>
      <c r="W662" t="e">
        <f>_xlfn.IFS(C662=2014,_xlfn.IFS(D662=1,VLOOKUP(H662,[1]Priv_Workers!$B$2:$BD$55,2,FALSE),D662=2,VLOOKUP(H662,[1]Priv_Workers!$B$2:$BD$55,3,FALSE),D662=3,VLOOKUP(H662,[1]Priv_Workers!$B$2:$BD$55,4,FALSE),D662=4,VLOOKUP(H662,[1]Priv_Workers!$B$2:$BD$55,5,FALSE),D662=5,VLOOKUP(H662,[1]Priv_Workers!$B$2:$BD$55,6,FALSE),D662=6,VLOOKUP(H662,[1]Priv_Workers!$B$2:$BD$55,7,FALSE),D662=7,VLOOKUP(H662,[1]Priv_Workers!$B$2:$BD$55,8,FALSE),D662=8,VLOOKUP(H662,[1]Priv_Workers!$B$2:$BD$55,9,FALSE),D662=9,VLOOKUP(H662,[1]Priv_Workers!$B$2:$BD$55,10,FALSE),D662=10,VLOOKUP(H662,[1]Priv_Workers!$B$2:$BD$55,11,FALSE),D662=11,VLOOKUP(H662,[1]Priv_Workers!$B$2:$BD$55,12,FALSE),D662=12,VLOOKUP(H662,[1]Priv_Workers!$B$2:$BD$55,13,FALSE)),C662=2015,_xlfn.IFS(D662=1,VLOOKUP(H662,[1]Priv_Workers!$B$2:$BD$55,14,FALSE),D662=2,VLOOKUP(H662,[1]Priv_Workers!$B$2:$BD$55,15,FALSE),D662=3,VLOOKUP(H662,[1]Priv_Workers!$B$2:$BD$55,16,FALSE),D662=4,VLOOKUP(H662,[1]Priv_Workers!$B$2:$BD$55,17,FALSE),D662=5,VLOOKUP(H662,[1]Priv_Workers!$B$2:$BD$55,18,FALSE),D662=6,VLOOKUP(H662,[1]Priv_Workers!$B$2:$BD$55,19,FALSE),D662=7,VLOOKUP(H662,[1]Priv_Workers!$B$2:$BD$55,20,FALSE),D662=8,VLOOKUP(H662,[1]Priv_Workers!$B$2:$BD$55,21,FALSE),D662=9,VLOOKUP(H662,[1]Priv_Workers!$B$2:$BD$55,22,FALSE),D662=10,VLOOKUP(H662,[1]Priv_Workers!$B$2:$BD$55,23,FALSE),D662=11,VLOOKUP(H662,[1]Priv_Workers!$B$2:$BD$55,24,FALSE),D662=12,VLOOKUP(H662,[1]Priv_Workers!$B$2:$BD$55,25,FALSE)),C662=2016,_xlfn.IFS(D662=1,VLOOKUP(H662,[1]Priv_Workers!$B$2:$BD$55,26,FALSE),D662=2,VLOOKUP(H662,[1]Priv_Workers!$B$2:$BD$55,27,FALSE),D662=3,VLOOKUP(H662,[1]Priv_Workers!$B$2:$BD$55,28,FALSE),D662=4,VLOOKUP(H662,[1]Priv_Workers!$B$2:$BD$55,29,FALSE),D662=5,VLOOKUP(H662,[1]Priv_Workers!$B$2:$BD$55,30,FALSE),D662=6,VLOOKUP(H662,[1]Priv_Workers!$B$2:$BD$55,31,FALSE),D662=7,VLOOKUP(H662,[1]Priv_Workers!$B$2:$BD$55,32,FALSE),D662=8,VLOOKUP(H662,[1]Priv_Workers!$B$2:$BD$55,33,FALSE),D662=9,VLOOKUP(H662,[1]Priv_Workers!$B$2:$BD$55,34,FALSE),D662=10,VLOOKUP(H662,[1]Priv_Workers!$B$2:$BD$55,35,FALSE),D662=11,VLOOKUP(H662,[1]Priv_Workers!$B$2:$BD$55,36,FALSE),D662=12,VLOOKUP(H662,[1]Priv_Workers!$B$2:$BD$55,37,FALSE)),C662=2017,_xlfn.IFS(D662=1,VLOOKUP(H662,[1]Priv_Workers!$B$2:$BD$55,38,FALSE),D662=2,VLOOKUP(H662,[1]Priv_Workers!$B$2:$BD$55,39,FALSE),D662=3,VLOOKUP(H662,[1]Priv_Workers!$B$2:$BD$55,40,FALSE),D662=4,VLOOKUP(H662,[1]Priv_Workers!$B$2:$BD$55,41,FALSE),D662=5,VLOOKUP(H662,[1]Priv_Workers!$B$2:$BD$55,42,FALSE),D662=6,VLOOKUP(H662,[1]Priv_Workers!$B$2:$BD$55,43,FALSE),D662=7,VLOOKUP(H662,[1]Priv_Workers!$B$2:$BD$55,43,FALSE),D662=8,VLOOKUP(H662,[1]Priv_Workers!$B$2:$BD$55,44,FALSE),D662=9,VLOOKUP(H662,[1]Priv_Workers!$B$2:$BD$55,45,FALSE),D662=10,VLOOKUP(H662,[1]Priv_Workers!$B$2:$BD$55,46,FALSE),D662=11,VLOOKUP(H662,[1]Priv_Workers!$B$2:$BD$55,47,FALSE),D662=12,VLOOKUP(H662,[1]Priv_Workers!$B$2:$BD$55,48)),C662=2018,_xlfn.IFS(D662=1,VLOOKUP(H662,[1]Priv_Workers!$B$2:$BD$55,49,FALSE),D662=2,VLOOKUP(H662,[1]Priv_Workers!$B$2:$BD$55,50,FALSE),D662=3,VLOOKUP(H662,[1]Priv_Workers!$B$2:$BD$55,51,FALSE),D662=4,VLOOKUP(H662,[1]Priv_Workers!$B$2:$BD$55,52,FALSE),D662=5,VLOOKUP(H662,[1]Priv_Workers!$B$2:$BD$55,53,FALSE),D662=6,VLOOKUP(H662,[1]Priv_Workers!$B$2:$BD$55,54)))</f>
        <v>#N/A</v>
      </c>
      <c r="X662" s="3" t="e">
        <f t="shared" si="83"/>
        <v>#N/A</v>
      </c>
      <c r="Y662" s="2" t="e">
        <f>_xlfn.IFS(C662=2014, _xlfn.IFS(E662=1, VLOOKUP(H662, [1]Wage_Info!$B$2:$AH$55, 2, FALSE), E662=2, VLOOKUP(H662, [1]Wage_Info!$B$2:$AH$55, 3, FALSE), E662=3, VLOOKUP(H662, [1]Wage_Info!$B$2:$AH$55, 4, FALSE), E662=4, VLOOKUP(H662, [1]Wage_Info!$B$2:$AH$55, 5, FALSE)), C662=2015, _xlfn.IFS(E662=1, VLOOKUP(H662, [1]Wage_Info!$B$2:$AH$55, 6, FALSE), E662=2, VLOOKUP(H662, [1]Wage_Info!$B$2:$AH$55, 7, FALSE), E662=3, VLOOKUP(H662, [1]Wage_Info!$B$2:$AH$55, 8, FALSE), E662=4, VLOOKUP(H662, [1]Wage_Info!$B$2:$AH$55, 9, FALSE)), C662=2016, _xlfn.IFS(E662=1, VLOOKUP(H662, [1]Wage_Info!$B$2:$AH$55, 10, FALSE), E662=2, VLOOKUP(H662, [1]Wage_Info!$B$2:$AH$55, 11, FALSE), E662=3, VLOOKUP(H662, [1]Wage_Info!$B$2:$AH$55, 12, FALSE), E662=4, VLOOKUP(H662, [1]Wage_Info!$B$2:$AH$55, 13, FALSE)), C662=2017, _xlfn.IFS(E662=1, VLOOKUP(H662, [1]Wage_Info!$B$2:$AH$55, 14, FALSE), E662=2, VLOOKUP(H662, [1]Wage_Info!$B$2:$AH$55, 15, FALSE), E662=3, VLOOKUP(H662, [1]Wage_Info!$B$2:$AH$55, 16, FALSE), E662=4, VLOOKUP(H662, [1]Wage_Info!$B$2:$AH$55, 17, FALSE)), C662 = 2018, _xlfn.IFS(E662=1, VLOOKUP(H662, [1]Wage_Info!$B$2:$AH$55, 18, FALSE), E662=3, VLOOKUP(H662, [1]Wage_Info!$B$2:$AH$55, 19, FALSE)))</f>
        <v>#N/A</v>
      </c>
      <c r="Z662" s="2" t="e">
        <f>_xlfn.IFS(C662=2014, _xlfn.IFS(E662=1, VLOOKUP(H662, [1]Wage_Info!$B$2:$AL$55, 20, FALSE), E662=2, VLOOKUP(H662, [1]Wage_Info!$B$2:$AL$55, 21, FALSE), E662=3, VLOOKUP(H662, [1]Wage_Info!$B$2:$AL$55, 22, FALSE), E662=4, VLOOKUP(H662, [1]Wage_Info!$B$2:$AL$55, 23, FALSE)), C662=2015, _xlfn.IFS(E662=1, VLOOKUP(H662, [1]Wage_Info!$B$2:$AL$55, 24, FALSE), E662=2, VLOOKUP(H662, [1]Wage_Info!$B$2:$AL$55, 25, FALSE), E662=3, VLOOKUP(H662, [1]Wage_Info!$B$2:$AL$55, 26, FALSE), E662=4, VLOOKUP(H662, [1]Wage_Info!$B$2:$AL$55, 27, FALSE)), C662=2016, _xlfn.IFS(E662=1, VLOOKUP(H662, [1]Wage_Info!$B$2:$AL$55, 28, FALSE), E662=2, VLOOKUP(H662, [1]Wage_Info!$B$2:$AL$55, 29, FALSE), E662=3, VLOOKUP(H662, [1]Wage_Info!$B$2:$AL$55, 30, FALSE), E662=4, VLOOKUP(H662, [1]Wage_Info!$B$2:$AL$55, 31, FALSE)), C662=2017, _xlfn.IFS(E662=1, VLOOKUP(H662, [1]Wage_Info!$B$2:$AL$55, 32, FALSE), E662=2, VLOOKUP(H662, [1]Wage_Info!$B$2:$AL$55, 33, FALSE), E662=3, VLOOKUP(H662, [1]Wage_Info!$B$2:$AL$55, 34, FALSE), E662=4, VLOOKUP(H662, [1]Wage_Info!$B$2:$AL$55, 35, FALSE)), C662 = 2018, _xlfn.IFS(E662=1, VLOOKUP(H662, [1]Wage_Info!$B$2:$AL$55, 36, FALSE), E662=2, VLOOKUP(H662, [1]Wage_Info!$B$2:$AL$55, 37, FALSE)))</f>
        <v>#N/A</v>
      </c>
      <c r="AA662" s="4" t="e">
        <f t="shared" si="84"/>
        <v>#N/A</v>
      </c>
      <c r="AB662">
        <f>[1]Key!C661</f>
        <v>1</v>
      </c>
      <c r="AC662">
        <f t="shared" si="85"/>
        <v>0</v>
      </c>
      <c r="AD662">
        <f t="shared" si="86"/>
        <v>1</v>
      </c>
      <c r="AE662">
        <f t="shared" si="87"/>
        <v>1</v>
      </c>
      <c r="AF662">
        <f>[1]Key!D662</f>
        <v>0</v>
      </c>
    </row>
    <row r="663" spans="1:32" x14ac:dyDescent="0.3">
      <c r="A663">
        <v>662</v>
      </c>
      <c r="B663">
        <v>162</v>
      </c>
      <c r="C663">
        <v>2013</v>
      </c>
      <c r="D663">
        <v>6</v>
      </c>
      <c r="E663">
        <f t="shared" si="80"/>
        <v>2</v>
      </c>
      <c r="F663">
        <v>2015</v>
      </c>
      <c r="G663" t="s">
        <v>62</v>
      </c>
      <c r="H663" s="1">
        <f>VALUE(IF(G663="foreign",53,SUBSTITUTE(G663,G663,VLOOKUP(G663,[1]Key!$G$2:$H$55,2,))))</f>
        <v>53</v>
      </c>
      <c r="I663" t="s">
        <v>32</v>
      </c>
      <c r="J663">
        <f>VALUE(_xlfn.IFS(I663="foreign",53,I663="fictional",54, I663="unspecified", 55, NOT(OR(I663="foreign",I663="fictional")),SUBSTITUTE(I663,I663,VLOOKUP(I663,[1]Key!$G$2:$H$55,2,))))</f>
        <v>53</v>
      </c>
      <c r="K663">
        <f t="shared" si="81"/>
        <v>1</v>
      </c>
      <c r="L663">
        <f>VLOOKUP(H663, [1]Key!$H$2:$K$54, 2)</f>
        <v>0</v>
      </c>
      <c r="M663">
        <f>VLOOKUP(J663, [1]Key!$H$2:$K$54, 2)</f>
        <v>0</v>
      </c>
      <c r="N663">
        <f>VLOOKUP("*"&amp;G663&amp;"*",[1]Key!$N$2:$O$6,2,FALSE)</f>
        <v>0</v>
      </c>
      <c r="O663">
        <f>VLOOKUP("*"&amp;G663&amp;"*",[1]Key!$R$2:$S$11,2,FALSE)</f>
        <v>0</v>
      </c>
      <c r="P663">
        <v>510</v>
      </c>
      <c r="Q663" s="2">
        <v>50000000</v>
      </c>
      <c r="R663" t="s">
        <v>49</v>
      </c>
      <c r="S663">
        <f>VLOOKUP(R663, [1]Key!$U$2:$V$37, 2, FALSE)</f>
        <v>7</v>
      </c>
      <c r="T663">
        <f t="shared" si="82"/>
        <v>1</v>
      </c>
      <c r="U663" t="e">
        <f>_xlfn.IFS(C663=2018, VLOOKUP(H663, '[1]State Pop'!$B$2:$G$55,6),C663=2017, VLOOKUP(H663, '[1]State Pop'!$B$2:$F$55,5),C663=2016, VLOOKUP(H663, '[1]State Pop'!$B$2:$F$55,4), C663=2015, VLOOKUP(H663, '[1]State Pop'!$B$2:$F$55,3), C663=2014, VLOOKUP(H663, '[1]State Pop'!$B$2:$F$55,2))</f>
        <v>#N/A</v>
      </c>
      <c r="V663" t="e">
        <f>_xlfn.IFS(C663=2014,_xlfn.IFS(D663=1,VLOOKUP(H663,[1]Film_Workers!$B$2:$BD$55,2,FALSE),D663=2,VLOOKUP(H663,[1]Film_Workers!$B$2:$BD$55,3,FALSE),D663=3,VLOOKUP(H663,[1]Film_Workers!$B$2:$BD$55,4,FALSE),D663=4,VLOOKUP(H663,[1]Film_Workers!$B$2:$BD$55,5,FALSE),D663=5,VLOOKUP(H663,[1]Film_Workers!$B$2:$BD$55,6,FALSE),D663=6,VLOOKUP(H663,[1]Film_Workers!$B$2:$BD$55,7,FALSE),D663=7,VLOOKUP(H663,[1]Film_Workers!$B$2:$BD$55,8,FALSE),D663=8,VLOOKUP(H663,[1]Film_Workers!$B$2:$BD$55,9,FALSE),D663=9,VLOOKUP(H663,[1]Film_Workers!$B$2:$BD$55,10,FALSE),D663=10,VLOOKUP(H663,[1]Film_Workers!$B$2:$BD$55,11,FALSE),D663=11,VLOOKUP(H663,[1]Film_Workers!$B$2:$BD$55,12,FALSE),D663=12,VLOOKUP(H663,[1]Film_Workers!$B$2:$BD$55,13,FALSE)),C663=2015,_xlfn.IFS(D663=1,VLOOKUP(H663,[1]Film_Workers!$B$2:$BD$55,14,FALSE),D663=2,VLOOKUP(H663,[1]Film_Workers!$B$2:$BD$55,15,FALSE),D663=3,VLOOKUP(H663,[1]Film_Workers!$B$2:$BD$55,16,FALSE),D663=4,VLOOKUP(H663,[1]Film_Workers!$B$2:$BD$55,17,FALSE),D663=5,VLOOKUP(H663,[1]Film_Workers!$B$2:$BD$55,18,FALSE),D663=6,VLOOKUP(H663,[1]Film_Workers!$B$2:$BD$55,19,FALSE),D663=7,VLOOKUP(H663,[1]Film_Workers!$B$2:$BD$55,20,FALSE),D663=8,VLOOKUP(H663,[1]Film_Workers!$B$2:$BD$55,21,FALSE),D663=9,VLOOKUP(H663,[1]Film_Workers!$B$2:$BD$55,22,FALSE),D663=10,VLOOKUP(H663,[1]Film_Workers!$B$2:$BD$55,23,FALSE),D663=11,VLOOKUP(H663,[1]Film_Workers!$B$2:$BD$55,24,FALSE),D663=12,VLOOKUP(H663,[1]Film_Workers!$B$2:$BD$55,25,FALSE)),C663=2016,_xlfn.IFS(D663=1,VLOOKUP(H663,[1]Film_Workers!$B$2:$BD$55,26,FALSE),D663=2,VLOOKUP(H663,[1]Film_Workers!$B$2:$BD$55,27,FALSE),D663=3,VLOOKUP(H663,[1]Film_Workers!$B$2:$BD$55,28,FALSE),D663=4,VLOOKUP(H663,[1]Film_Workers!$B$2:$BD$55,29,FALSE),D663=5,VLOOKUP(H663,[1]Film_Workers!$B$2:$BD$55,30,FALSE),D663=6,VLOOKUP(H663,[1]Film_Workers!$B$2:$BD$55,31,FALSE),D663=7,VLOOKUP(H663,[1]Film_Workers!$B$2:$BD$55,32,FALSE),D663=8,VLOOKUP(H663,[1]Film_Workers!$B$2:$BD$55,33,FALSE),D663=9,VLOOKUP(H663,[1]Film_Workers!$B$2:$BD$55,34,FALSE),D663=10,VLOOKUP(H663,[1]Film_Workers!$B$2:$BD$55,35,FALSE),D663=11,VLOOKUP(H663,[1]Film_Workers!$B$2:$BD$55,36,FALSE),D663=12,VLOOKUP(H663,[1]Film_Workers!$B$2:$BD$55,37,FALSE)),C663=2017,_xlfn.IFS(D663=1,VLOOKUP(H663,[1]Film_Workers!$B$2:$BD$55,38,FALSE),D663=2,VLOOKUP(H663,[1]Film_Workers!$B$2:$BD$55,39,FALSE),D663=3,VLOOKUP(H663,[1]Film_Workers!$B$2:$BD$55,40,FALSE),D663=4,VLOOKUP(H663,[1]Film_Workers!$B$2:$BD$55,41,FALSE),D663=5,VLOOKUP(H663,[1]Film_Workers!$B$2:$BD$55,42,FALSE),D663=6,VLOOKUP(H663,[1]Film_Workers!$B$2:$BD$55,43,FALSE),D663=7,VLOOKUP(H663,[1]Film_Workers!$B$2:$BD$55,43,FALSE),D663=8,VLOOKUP(H663,[1]Film_Workers!$B$2:$BD$55,44,FALSE),D663=9,VLOOKUP(H663,[1]Film_Workers!$B$2:$BD$55,45,FALSE),D663=10,VLOOKUP(H663,[1]Film_Workers!$B$2:$BD$55,46,FALSE),D663=11,VLOOKUP(H663,[1]Film_Workers!$B$2:$BD$55,47,FALSE),D663=12,VLOOKUP(H663,[1]Film_Workers!$B$2:$BD$55,48)),C663=2018,_xlfn.IFS(D663=1,VLOOKUP(H663,[1]Film_Workers!$B$2:$BD$55,49,FALSE),D663=2,VLOOKUP(H663,[1]Film_Workers!$B$2:$BD$55,50,FALSE),D663=3,VLOOKUP(H663,[1]Film_Workers!$B$2:$BD$55,51,FALSE),D663=4,VLOOKUP(H663,[1]Film_Workers!$B$2:$BD$55,52,FALSE),D663=5,VLOOKUP(H663,[1]Film_Workers!$B$2:$BD$55,53,FALSE),D663=6,VLOOKUP(H663,[1]Film_Workers!$B$2:$BD$55,54)))</f>
        <v>#N/A</v>
      </c>
      <c r="W663" t="e">
        <f>_xlfn.IFS(C663=2014,_xlfn.IFS(D663=1,VLOOKUP(H663,[1]Priv_Workers!$B$2:$BD$55,2,FALSE),D663=2,VLOOKUP(H663,[1]Priv_Workers!$B$2:$BD$55,3,FALSE),D663=3,VLOOKUP(H663,[1]Priv_Workers!$B$2:$BD$55,4,FALSE),D663=4,VLOOKUP(H663,[1]Priv_Workers!$B$2:$BD$55,5,FALSE),D663=5,VLOOKUP(H663,[1]Priv_Workers!$B$2:$BD$55,6,FALSE),D663=6,VLOOKUP(H663,[1]Priv_Workers!$B$2:$BD$55,7,FALSE),D663=7,VLOOKUP(H663,[1]Priv_Workers!$B$2:$BD$55,8,FALSE),D663=8,VLOOKUP(H663,[1]Priv_Workers!$B$2:$BD$55,9,FALSE),D663=9,VLOOKUP(H663,[1]Priv_Workers!$B$2:$BD$55,10,FALSE),D663=10,VLOOKUP(H663,[1]Priv_Workers!$B$2:$BD$55,11,FALSE),D663=11,VLOOKUP(H663,[1]Priv_Workers!$B$2:$BD$55,12,FALSE),D663=12,VLOOKUP(H663,[1]Priv_Workers!$B$2:$BD$55,13,FALSE)),C663=2015,_xlfn.IFS(D663=1,VLOOKUP(H663,[1]Priv_Workers!$B$2:$BD$55,14,FALSE),D663=2,VLOOKUP(H663,[1]Priv_Workers!$B$2:$BD$55,15,FALSE),D663=3,VLOOKUP(H663,[1]Priv_Workers!$B$2:$BD$55,16,FALSE),D663=4,VLOOKUP(H663,[1]Priv_Workers!$B$2:$BD$55,17,FALSE),D663=5,VLOOKUP(H663,[1]Priv_Workers!$B$2:$BD$55,18,FALSE),D663=6,VLOOKUP(H663,[1]Priv_Workers!$B$2:$BD$55,19,FALSE),D663=7,VLOOKUP(H663,[1]Priv_Workers!$B$2:$BD$55,20,FALSE),D663=8,VLOOKUP(H663,[1]Priv_Workers!$B$2:$BD$55,21,FALSE),D663=9,VLOOKUP(H663,[1]Priv_Workers!$B$2:$BD$55,22,FALSE),D663=10,VLOOKUP(H663,[1]Priv_Workers!$B$2:$BD$55,23,FALSE),D663=11,VLOOKUP(H663,[1]Priv_Workers!$B$2:$BD$55,24,FALSE),D663=12,VLOOKUP(H663,[1]Priv_Workers!$B$2:$BD$55,25,FALSE)),C663=2016,_xlfn.IFS(D663=1,VLOOKUP(H663,[1]Priv_Workers!$B$2:$BD$55,26,FALSE),D663=2,VLOOKUP(H663,[1]Priv_Workers!$B$2:$BD$55,27,FALSE),D663=3,VLOOKUP(H663,[1]Priv_Workers!$B$2:$BD$55,28,FALSE),D663=4,VLOOKUP(H663,[1]Priv_Workers!$B$2:$BD$55,29,FALSE),D663=5,VLOOKUP(H663,[1]Priv_Workers!$B$2:$BD$55,30,FALSE),D663=6,VLOOKUP(H663,[1]Priv_Workers!$B$2:$BD$55,31,FALSE),D663=7,VLOOKUP(H663,[1]Priv_Workers!$B$2:$BD$55,32,FALSE),D663=8,VLOOKUP(H663,[1]Priv_Workers!$B$2:$BD$55,33,FALSE),D663=9,VLOOKUP(H663,[1]Priv_Workers!$B$2:$BD$55,34,FALSE),D663=10,VLOOKUP(H663,[1]Priv_Workers!$B$2:$BD$55,35,FALSE),D663=11,VLOOKUP(H663,[1]Priv_Workers!$B$2:$BD$55,36,FALSE),D663=12,VLOOKUP(H663,[1]Priv_Workers!$B$2:$BD$55,37,FALSE)),C663=2017,_xlfn.IFS(D663=1,VLOOKUP(H663,[1]Priv_Workers!$B$2:$BD$55,38,FALSE),D663=2,VLOOKUP(H663,[1]Priv_Workers!$B$2:$BD$55,39,FALSE),D663=3,VLOOKUP(H663,[1]Priv_Workers!$B$2:$BD$55,40,FALSE),D663=4,VLOOKUP(H663,[1]Priv_Workers!$B$2:$BD$55,41,FALSE),D663=5,VLOOKUP(H663,[1]Priv_Workers!$B$2:$BD$55,42,FALSE),D663=6,VLOOKUP(H663,[1]Priv_Workers!$B$2:$BD$55,43,FALSE),D663=7,VLOOKUP(H663,[1]Priv_Workers!$B$2:$BD$55,43,FALSE),D663=8,VLOOKUP(H663,[1]Priv_Workers!$B$2:$BD$55,44,FALSE),D663=9,VLOOKUP(H663,[1]Priv_Workers!$B$2:$BD$55,45,FALSE),D663=10,VLOOKUP(H663,[1]Priv_Workers!$B$2:$BD$55,46,FALSE),D663=11,VLOOKUP(H663,[1]Priv_Workers!$B$2:$BD$55,47,FALSE),D663=12,VLOOKUP(H663,[1]Priv_Workers!$B$2:$BD$55,48)),C663=2018,_xlfn.IFS(D663=1,VLOOKUP(H663,[1]Priv_Workers!$B$2:$BD$55,49,FALSE),D663=2,VLOOKUP(H663,[1]Priv_Workers!$B$2:$BD$55,50,FALSE),D663=3,VLOOKUP(H663,[1]Priv_Workers!$B$2:$BD$55,51,FALSE),D663=4,VLOOKUP(H663,[1]Priv_Workers!$B$2:$BD$55,52,FALSE),D663=5,VLOOKUP(H663,[1]Priv_Workers!$B$2:$BD$55,53,FALSE),D663=6,VLOOKUP(H663,[1]Priv_Workers!$B$2:$BD$55,54)))</f>
        <v>#N/A</v>
      </c>
      <c r="X663" s="3" t="e">
        <f t="shared" si="83"/>
        <v>#N/A</v>
      </c>
      <c r="Y663" s="2" t="e">
        <f>_xlfn.IFS(C663=2014, _xlfn.IFS(E663=1, VLOOKUP(H663, [1]Wage_Info!$B$2:$AH$55, 2, FALSE), E663=2, VLOOKUP(H663, [1]Wage_Info!$B$2:$AH$55, 3, FALSE), E663=3, VLOOKUP(H663, [1]Wage_Info!$B$2:$AH$55, 4, FALSE), E663=4, VLOOKUP(H663, [1]Wage_Info!$B$2:$AH$55, 5, FALSE)), C663=2015, _xlfn.IFS(E663=1, VLOOKUP(H663, [1]Wage_Info!$B$2:$AH$55, 6, FALSE), E663=2, VLOOKUP(H663, [1]Wage_Info!$B$2:$AH$55, 7, FALSE), E663=3, VLOOKUP(H663, [1]Wage_Info!$B$2:$AH$55, 8, FALSE), E663=4, VLOOKUP(H663, [1]Wage_Info!$B$2:$AH$55, 9, FALSE)), C663=2016, _xlfn.IFS(E663=1, VLOOKUP(H663, [1]Wage_Info!$B$2:$AH$55, 10, FALSE), E663=2, VLOOKUP(H663, [1]Wage_Info!$B$2:$AH$55, 11, FALSE), E663=3, VLOOKUP(H663, [1]Wage_Info!$B$2:$AH$55, 12, FALSE), E663=4, VLOOKUP(H663, [1]Wage_Info!$B$2:$AH$55, 13, FALSE)), C663=2017, _xlfn.IFS(E663=1, VLOOKUP(H663, [1]Wage_Info!$B$2:$AH$55, 14, FALSE), E663=2, VLOOKUP(H663, [1]Wage_Info!$B$2:$AH$55, 15, FALSE), E663=3, VLOOKUP(H663, [1]Wage_Info!$B$2:$AH$55, 16, FALSE), E663=4, VLOOKUP(H663, [1]Wage_Info!$B$2:$AH$55, 17, FALSE)), C663 = 2018, _xlfn.IFS(E663=1, VLOOKUP(H663, [1]Wage_Info!$B$2:$AH$55, 18, FALSE), E663=3, VLOOKUP(H663, [1]Wage_Info!$B$2:$AH$55, 19, FALSE)))</f>
        <v>#N/A</v>
      </c>
      <c r="Z663" s="2" t="e">
        <f>_xlfn.IFS(C663=2014, _xlfn.IFS(E663=1, VLOOKUP(H663, [1]Wage_Info!$B$2:$AL$55, 20, FALSE), E663=2, VLOOKUP(H663, [1]Wage_Info!$B$2:$AL$55, 21, FALSE), E663=3, VLOOKUP(H663, [1]Wage_Info!$B$2:$AL$55, 22, FALSE), E663=4, VLOOKUP(H663, [1]Wage_Info!$B$2:$AL$55, 23, FALSE)), C663=2015, _xlfn.IFS(E663=1, VLOOKUP(H663, [1]Wage_Info!$B$2:$AL$55, 24, FALSE), E663=2, VLOOKUP(H663, [1]Wage_Info!$B$2:$AL$55, 25, FALSE), E663=3, VLOOKUP(H663, [1]Wage_Info!$B$2:$AL$55, 26, FALSE), E663=4, VLOOKUP(H663, [1]Wage_Info!$B$2:$AL$55, 27, FALSE)), C663=2016, _xlfn.IFS(E663=1, VLOOKUP(H663, [1]Wage_Info!$B$2:$AL$55, 28, FALSE), E663=2, VLOOKUP(H663, [1]Wage_Info!$B$2:$AL$55, 29, FALSE), E663=3, VLOOKUP(H663, [1]Wage_Info!$B$2:$AL$55, 30, FALSE), E663=4, VLOOKUP(H663, [1]Wage_Info!$B$2:$AL$55, 31, FALSE)), C663=2017, _xlfn.IFS(E663=1, VLOOKUP(H663, [1]Wage_Info!$B$2:$AL$55, 32, FALSE), E663=2, VLOOKUP(H663, [1]Wage_Info!$B$2:$AL$55, 33, FALSE), E663=3, VLOOKUP(H663, [1]Wage_Info!$B$2:$AL$55, 34, FALSE), E663=4, VLOOKUP(H663, [1]Wage_Info!$B$2:$AL$55, 35, FALSE)), C663 = 2018, _xlfn.IFS(E663=1, VLOOKUP(H663, [1]Wage_Info!$B$2:$AL$55, 36, FALSE), E663=2, VLOOKUP(H663, [1]Wage_Info!$B$2:$AL$55, 37, FALSE)))</f>
        <v>#N/A</v>
      </c>
      <c r="AA663" s="4" t="e">
        <f t="shared" si="84"/>
        <v>#N/A</v>
      </c>
      <c r="AB663">
        <f>[1]Key!C662</f>
        <v>1</v>
      </c>
      <c r="AC663">
        <f t="shared" si="85"/>
        <v>0</v>
      </c>
      <c r="AD663">
        <f t="shared" si="86"/>
        <v>0</v>
      </c>
      <c r="AE663">
        <f t="shared" si="87"/>
        <v>0</v>
      </c>
      <c r="AF663">
        <f>[1]Key!D663</f>
        <v>0</v>
      </c>
    </row>
    <row r="664" spans="1:32" x14ac:dyDescent="0.3">
      <c r="A664">
        <v>663</v>
      </c>
      <c r="B664">
        <v>140</v>
      </c>
      <c r="C664">
        <v>2016</v>
      </c>
      <c r="D664">
        <v>10</v>
      </c>
      <c r="E664">
        <f t="shared" si="80"/>
        <v>4</v>
      </c>
      <c r="F664">
        <v>2017</v>
      </c>
      <c r="G664" t="s">
        <v>75</v>
      </c>
      <c r="H664" s="1">
        <f>VALUE(IF(G664="foreign",53,SUBSTITUTE(G664,G664,VLOOKUP(G664,[1]Key!$G$2:$H$55,2,))))</f>
        <v>19</v>
      </c>
      <c r="I664" t="s">
        <v>88</v>
      </c>
      <c r="J664">
        <f>VALUE(_xlfn.IFS(I664="foreign",53,I664="fictional",54, I664="unspecified", 55, NOT(OR(I664="foreign",I664="fictional")),SUBSTITUTE(I664,I664,VLOOKUP(I664,[1]Key!$G$2:$H$55,2,))))</f>
        <v>47</v>
      </c>
      <c r="K664">
        <f t="shared" si="81"/>
        <v>0</v>
      </c>
      <c r="L664">
        <f>VLOOKUP(H664, [1]Key!$H$2:$K$54, 2)</f>
        <v>4</v>
      </c>
      <c r="M664">
        <f>VLOOKUP(J664, [1]Key!$H$2:$K$54, 2)</f>
        <v>2</v>
      </c>
      <c r="N664">
        <f>VLOOKUP("*"&amp;G664&amp;"*",[1]Key!$N$2:$O$6,2,FALSE)</f>
        <v>3</v>
      </c>
      <c r="O664">
        <f>VLOOKUP("*"&amp;G664&amp;"*",[1]Key!$R$2:$S$11,2,FALSE)</f>
        <v>9</v>
      </c>
      <c r="P664">
        <v>941</v>
      </c>
      <c r="Q664" s="2">
        <v>10000000</v>
      </c>
      <c r="R664" t="s">
        <v>33</v>
      </c>
      <c r="S664">
        <f>VLOOKUP(R664, [1]Key!$U$2:$V$37, 2, FALSE)</f>
        <v>1</v>
      </c>
      <c r="T664">
        <f t="shared" si="82"/>
        <v>0</v>
      </c>
      <c r="U664">
        <f>_xlfn.IFS(C664=2018, VLOOKUP(H664, '[1]State Pop'!$B$2:$G$55,6),C664=2017, VLOOKUP(H664, '[1]State Pop'!$B$2:$F$55,5),C664=2016, VLOOKUP(H664, '[1]State Pop'!$B$2:$F$55,4), C664=2015, VLOOKUP(H664, '[1]State Pop'!$B$2:$F$55,3), C664=2014, VLOOKUP(H664, '[1]State Pop'!$B$2:$F$55,2))</f>
        <v>4686157</v>
      </c>
      <c r="V664">
        <f>_xlfn.IFS(C664=2014,_xlfn.IFS(D664=1,VLOOKUP(H664,[1]Film_Workers!$B$2:$BD$55,2,FALSE),D664=2,VLOOKUP(H664,[1]Film_Workers!$B$2:$BD$55,3,FALSE),D664=3,VLOOKUP(H664,[1]Film_Workers!$B$2:$BD$55,4,FALSE),D664=4,VLOOKUP(H664,[1]Film_Workers!$B$2:$BD$55,5,FALSE),D664=5,VLOOKUP(H664,[1]Film_Workers!$B$2:$BD$55,6,FALSE),D664=6,VLOOKUP(H664,[1]Film_Workers!$B$2:$BD$55,7,FALSE),D664=7,VLOOKUP(H664,[1]Film_Workers!$B$2:$BD$55,8,FALSE),D664=8,VLOOKUP(H664,[1]Film_Workers!$B$2:$BD$55,9,FALSE),D664=9,VLOOKUP(H664,[1]Film_Workers!$B$2:$BD$55,10,FALSE),D664=10,VLOOKUP(H664,[1]Film_Workers!$B$2:$BD$55,11,FALSE),D664=11,VLOOKUP(H664,[1]Film_Workers!$B$2:$BD$55,12,FALSE),D664=12,VLOOKUP(H664,[1]Film_Workers!$B$2:$BD$55,13,FALSE)),C664=2015,_xlfn.IFS(D664=1,VLOOKUP(H664,[1]Film_Workers!$B$2:$BD$55,14,FALSE),D664=2,VLOOKUP(H664,[1]Film_Workers!$B$2:$BD$55,15,FALSE),D664=3,VLOOKUP(H664,[1]Film_Workers!$B$2:$BD$55,16,FALSE),D664=4,VLOOKUP(H664,[1]Film_Workers!$B$2:$BD$55,17,FALSE),D664=5,VLOOKUP(H664,[1]Film_Workers!$B$2:$BD$55,18,FALSE),D664=6,VLOOKUP(H664,[1]Film_Workers!$B$2:$BD$55,19,FALSE),D664=7,VLOOKUP(H664,[1]Film_Workers!$B$2:$BD$55,20,FALSE),D664=8,VLOOKUP(H664,[1]Film_Workers!$B$2:$BD$55,21,FALSE),D664=9,VLOOKUP(H664,[1]Film_Workers!$B$2:$BD$55,22,FALSE),D664=10,VLOOKUP(H664,[1]Film_Workers!$B$2:$BD$55,23,FALSE),D664=11,VLOOKUP(H664,[1]Film_Workers!$B$2:$BD$55,24,FALSE),D664=12,VLOOKUP(H664,[1]Film_Workers!$B$2:$BD$55,25,FALSE)),C664=2016,_xlfn.IFS(D664=1,VLOOKUP(H664,[1]Film_Workers!$B$2:$BD$55,26,FALSE),D664=2,VLOOKUP(H664,[1]Film_Workers!$B$2:$BD$55,27,FALSE),D664=3,VLOOKUP(H664,[1]Film_Workers!$B$2:$BD$55,28,FALSE),D664=4,VLOOKUP(H664,[1]Film_Workers!$B$2:$BD$55,29,FALSE),D664=5,VLOOKUP(H664,[1]Film_Workers!$B$2:$BD$55,30,FALSE),D664=6,VLOOKUP(H664,[1]Film_Workers!$B$2:$BD$55,31,FALSE),D664=7,VLOOKUP(H664,[1]Film_Workers!$B$2:$BD$55,32,FALSE),D664=8,VLOOKUP(H664,[1]Film_Workers!$B$2:$BD$55,33,FALSE),D664=9,VLOOKUP(H664,[1]Film_Workers!$B$2:$BD$55,34,FALSE),D664=10,VLOOKUP(H664,[1]Film_Workers!$B$2:$BD$55,35,FALSE),D664=11,VLOOKUP(H664,[1]Film_Workers!$B$2:$BD$55,36,FALSE),D664=12,VLOOKUP(H664,[1]Film_Workers!$B$2:$BD$55,37,FALSE)),C664=2017,_xlfn.IFS(D664=1,VLOOKUP(H664,[1]Film_Workers!$B$2:$BD$55,38,FALSE),D664=2,VLOOKUP(H664,[1]Film_Workers!$B$2:$BD$55,39,FALSE),D664=3,VLOOKUP(H664,[1]Film_Workers!$B$2:$BD$55,40,FALSE),D664=4,VLOOKUP(H664,[1]Film_Workers!$B$2:$BD$55,41,FALSE),D664=5,VLOOKUP(H664,[1]Film_Workers!$B$2:$BD$55,42,FALSE),D664=6,VLOOKUP(H664,[1]Film_Workers!$B$2:$BD$55,43,FALSE),D664=7,VLOOKUP(H664,[1]Film_Workers!$B$2:$BD$55,43,FALSE),D664=8,VLOOKUP(H664,[1]Film_Workers!$B$2:$BD$55,44,FALSE),D664=9,VLOOKUP(H664,[1]Film_Workers!$B$2:$BD$55,45,FALSE),D664=10,VLOOKUP(H664,[1]Film_Workers!$B$2:$BD$55,46,FALSE),D664=11,VLOOKUP(H664,[1]Film_Workers!$B$2:$BD$55,47,FALSE),D664=12,VLOOKUP(H664,[1]Film_Workers!$B$2:$BD$55,48)),C664=2018,_xlfn.IFS(D664=1,VLOOKUP(H664,[1]Film_Workers!$B$2:$BD$55,49,FALSE),D664=2,VLOOKUP(H664,[1]Film_Workers!$B$2:$BD$55,50,FALSE),D664=3,VLOOKUP(H664,[1]Film_Workers!$B$2:$BD$55,51,FALSE),D664=4,VLOOKUP(H664,[1]Film_Workers!$B$2:$BD$55,52,FALSE),D664=5,VLOOKUP(H664,[1]Film_Workers!$B$2:$BD$55,53,FALSE),D664=6,VLOOKUP(H664,[1]Film_Workers!$B$2:$BD$55,54)))</f>
        <v>2910</v>
      </c>
      <c r="W664">
        <f>_xlfn.IFS(C664=2014,_xlfn.IFS(D664=1,VLOOKUP(H664,[1]Priv_Workers!$B$2:$BD$55,2,FALSE),D664=2,VLOOKUP(H664,[1]Priv_Workers!$B$2:$BD$55,3,FALSE),D664=3,VLOOKUP(H664,[1]Priv_Workers!$B$2:$BD$55,4,FALSE),D664=4,VLOOKUP(H664,[1]Priv_Workers!$B$2:$BD$55,5,FALSE),D664=5,VLOOKUP(H664,[1]Priv_Workers!$B$2:$BD$55,6,FALSE),D664=6,VLOOKUP(H664,[1]Priv_Workers!$B$2:$BD$55,7,FALSE),D664=7,VLOOKUP(H664,[1]Priv_Workers!$B$2:$BD$55,8,FALSE),D664=8,VLOOKUP(H664,[1]Priv_Workers!$B$2:$BD$55,9,FALSE),D664=9,VLOOKUP(H664,[1]Priv_Workers!$B$2:$BD$55,10,FALSE),D664=10,VLOOKUP(H664,[1]Priv_Workers!$B$2:$BD$55,11,FALSE),D664=11,VLOOKUP(H664,[1]Priv_Workers!$B$2:$BD$55,12,FALSE),D664=12,VLOOKUP(H664,[1]Priv_Workers!$B$2:$BD$55,13,FALSE)),C664=2015,_xlfn.IFS(D664=1,VLOOKUP(H664,[1]Priv_Workers!$B$2:$BD$55,14,FALSE),D664=2,VLOOKUP(H664,[1]Priv_Workers!$B$2:$BD$55,15,FALSE),D664=3,VLOOKUP(H664,[1]Priv_Workers!$B$2:$BD$55,16,FALSE),D664=4,VLOOKUP(H664,[1]Priv_Workers!$B$2:$BD$55,17,FALSE),D664=5,VLOOKUP(H664,[1]Priv_Workers!$B$2:$BD$55,18,FALSE),D664=6,VLOOKUP(H664,[1]Priv_Workers!$B$2:$BD$55,19,FALSE),D664=7,VLOOKUP(H664,[1]Priv_Workers!$B$2:$BD$55,20,FALSE),D664=8,VLOOKUP(H664,[1]Priv_Workers!$B$2:$BD$55,21,FALSE),D664=9,VLOOKUP(H664,[1]Priv_Workers!$B$2:$BD$55,22,FALSE),D664=10,VLOOKUP(H664,[1]Priv_Workers!$B$2:$BD$55,23,FALSE),D664=11,VLOOKUP(H664,[1]Priv_Workers!$B$2:$BD$55,24,FALSE),D664=12,VLOOKUP(H664,[1]Priv_Workers!$B$2:$BD$55,25,FALSE)),C664=2016,_xlfn.IFS(D664=1,VLOOKUP(H664,[1]Priv_Workers!$B$2:$BD$55,26,FALSE),D664=2,VLOOKUP(H664,[1]Priv_Workers!$B$2:$BD$55,27,FALSE),D664=3,VLOOKUP(H664,[1]Priv_Workers!$B$2:$BD$55,28,FALSE),D664=4,VLOOKUP(H664,[1]Priv_Workers!$B$2:$BD$55,29,FALSE),D664=5,VLOOKUP(H664,[1]Priv_Workers!$B$2:$BD$55,30,FALSE),D664=6,VLOOKUP(H664,[1]Priv_Workers!$B$2:$BD$55,31,FALSE),D664=7,VLOOKUP(H664,[1]Priv_Workers!$B$2:$BD$55,32,FALSE),D664=8,VLOOKUP(H664,[1]Priv_Workers!$B$2:$BD$55,33,FALSE),D664=9,VLOOKUP(H664,[1]Priv_Workers!$B$2:$BD$55,34,FALSE),D664=10,VLOOKUP(H664,[1]Priv_Workers!$B$2:$BD$55,35,FALSE),D664=11,VLOOKUP(H664,[1]Priv_Workers!$B$2:$BD$55,36,FALSE),D664=12,VLOOKUP(H664,[1]Priv_Workers!$B$2:$BD$55,37,FALSE)),C664=2017,_xlfn.IFS(D664=1,VLOOKUP(H664,[1]Priv_Workers!$B$2:$BD$55,38,FALSE),D664=2,VLOOKUP(H664,[1]Priv_Workers!$B$2:$BD$55,39,FALSE),D664=3,VLOOKUP(H664,[1]Priv_Workers!$B$2:$BD$55,40,FALSE),D664=4,VLOOKUP(H664,[1]Priv_Workers!$B$2:$BD$55,41,FALSE),D664=5,VLOOKUP(H664,[1]Priv_Workers!$B$2:$BD$55,42,FALSE),D664=6,VLOOKUP(H664,[1]Priv_Workers!$B$2:$BD$55,43,FALSE),D664=7,VLOOKUP(H664,[1]Priv_Workers!$B$2:$BD$55,43,FALSE),D664=8,VLOOKUP(H664,[1]Priv_Workers!$B$2:$BD$55,44,FALSE),D664=9,VLOOKUP(H664,[1]Priv_Workers!$B$2:$BD$55,45,FALSE),D664=10,VLOOKUP(H664,[1]Priv_Workers!$B$2:$BD$55,46,FALSE),D664=11,VLOOKUP(H664,[1]Priv_Workers!$B$2:$BD$55,47,FALSE),D664=12,VLOOKUP(H664,[1]Priv_Workers!$B$2:$BD$55,48)),C664=2018,_xlfn.IFS(D664=1,VLOOKUP(H664,[1]Priv_Workers!$B$2:$BD$55,49,FALSE),D664=2,VLOOKUP(H664,[1]Priv_Workers!$B$2:$BD$55,50,FALSE),D664=3,VLOOKUP(H664,[1]Priv_Workers!$B$2:$BD$55,51,FALSE),D664=4,VLOOKUP(H664,[1]Priv_Workers!$B$2:$BD$55,52,FALSE),D664=5,VLOOKUP(H664,[1]Priv_Workers!$B$2:$BD$55,53,FALSE),D664=6,VLOOKUP(H664,[1]Priv_Workers!$B$2:$BD$55,54)))</f>
        <v>1602248</v>
      </c>
      <c r="X664" s="3">
        <f t="shared" si="83"/>
        <v>1.8161982414707336E-3</v>
      </c>
      <c r="Y664" s="2">
        <f>_xlfn.IFS(C664=2014, _xlfn.IFS(E664=1, VLOOKUP(H664, [1]Wage_Info!$B$2:$AH$55, 2, FALSE), E664=2, VLOOKUP(H664, [1]Wage_Info!$B$2:$AH$55, 3, FALSE), E664=3, VLOOKUP(H664, [1]Wage_Info!$B$2:$AH$55, 4, FALSE), E664=4, VLOOKUP(H664, [1]Wage_Info!$B$2:$AH$55, 5, FALSE)), C664=2015, _xlfn.IFS(E664=1, VLOOKUP(H664, [1]Wage_Info!$B$2:$AH$55, 6, FALSE), E664=2, VLOOKUP(H664, [1]Wage_Info!$B$2:$AH$55, 7, FALSE), E664=3, VLOOKUP(H664, [1]Wage_Info!$B$2:$AH$55, 8, FALSE), E664=4, VLOOKUP(H664, [1]Wage_Info!$B$2:$AH$55, 9, FALSE)), C664=2016, _xlfn.IFS(E664=1, VLOOKUP(H664, [1]Wage_Info!$B$2:$AH$55, 10, FALSE), E664=2, VLOOKUP(H664, [1]Wage_Info!$B$2:$AH$55, 11, FALSE), E664=3, VLOOKUP(H664, [1]Wage_Info!$B$2:$AH$55, 12, FALSE), E664=4, VLOOKUP(H664, [1]Wage_Info!$B$2:$AH$55, 13, FALSE)), C664=2017, _xlfn.IFS(E664=1, VLOOKUP(H664, [1]Wage_Info!$B$2:$AH$55, 14, FALSE), E664=2, VLOOKUP(H664, [1]Wage_Info!$B$2:$AH$55, 15, FALSE), E664=3, VLOOKUP(H664, [1]Wage_Info!$B$2:$AH$55, 16, FALSE), E664=4, VLOOKUP(H664, [1]Wage_Info!$B$2:$AH$55, 17, FALSE)), C664 = 2018, _xlfn.IFS(E664=1, VLOOKUP(H664, [1]Wage_Info!$B$2:$AH$55, 18, FALSE), E664=3, VLOOKUP(H664, [1]Wage_Info!$B$2:$AH$55, 19, FALSE)))</f>
        <v>38316035</v>
      </c>
      <c r="Z664" s="2">
        <f>_xlfn.IFS(C664=2014, _xlfn.IFS(E664=1, VLOOKUP(H664, [1]Wage_Info!$B$2:$AL$55, 20, FALSE), E664=2, VLOOKUP(H664, [1]Wage_Info!$B$2:$AL$55, 21, FALSE), E664=3, VLOOKUP(H664, [1]Wage_Info!$B$2:$AL$55, 22, FALSE), E664=4, VLOOKUP(H664, [1]Wage_Info!$B$2:$AL$55, 23, FALSE)), C664=2015, _xlfn.IFS(E664=1, VLOOKUP(H664, [1]Wage_Info!$B$2:$AL$55, 24, FALSE), E664=2, VLOOKUP(H664, [1]Wage_Info!$B$2:$AL$55, 25, FALSE), E664=3, VLOOKUP(H664, [1]Wage_Info!$B$2:$AL$55, 26, FALSE), E664=4, VLOOKUP(H664, [1]Wage_Info!$B$2:$AL$55, 27, FALSE)), C664=2016, _xlfn.IFS(E664=1, VLOOKUP(H664, [1]Wage_Info!$B$2:$AL$55, 28, FALSE), E664=2, VLOOKUP(H664, [1]Wage_Info!$B$2:$AL$55, 29, FALSE), E664=3, VLOOKUP(H664, [1]Wage_Info!$B$2:$AL$55, 30, FALSE), E664=4, VLOOKUP(H664, [1]Wage_Info!$B$2:$AL$55, 31, FALSE)), C664=2017, _xlfn.IFS(E664=1, VLOOKUP(H664, [1]Wage_Info!$B$2:$AL$55, 32, FALSE), E664=2, VLOOKUP(H664, [1]Wage_Info!$B$2:$AL$55, 33, FALSE), E664=3, VLOOKUP(H664, [1]Wage_Info!$B$2:$AL$55, 34, FALSE), E664=4, VLOOKUP(H664, [1]Wage_Info!$B$2:$AL$55, 35, FALSE)), C664 = 2018, _xlfn.IFS(E664=1, VLOOKUP(H664, [1]Wage_Info!$B$2:$AL$55, 36, FALSE), E664=2, VLOOKUP(H664, [1]Wage_Info!$B$2:$AL$55, 37, FALSE)))</f>
        <v>19299679878</v>
      </c>
      <c r="AA664" s="4">
        <f t="shared" si="84"/>
        <v>1.9853197173325676E-3</v>
      </c>
      <c r="AB664">
        <f>[1]Key!C663</f>
        <v>1</v>
      </c>
      <c r="AC664">
        <f t="shared" si="85"/>
        <v>0</v>
      </c>
      <c r="AD664">
        <f t="shared" si="86"/>
        <v>0</v>
      </c>
      <c r="AE664">
        <f t="shared" si="87"/>
        <v>0</v>
      </c>
      <c r="AF664">
        <f>[1]Key!D664</f>
        <v>0</v>
      </c>
    </row>
    <row r="665" spans="1:32" x14ac:dyDescent="0.3">
      <c r="A665">
        <v>664</v>
      </c>
      <c r="B665">
        <v>141</v>
      </c>
      <c r="C665">
        <v>2016</v>
      </c>
      <c r="D665">
        <v>5</v>
      </c>
      <c r="E665">
        <f t="shared" si="80"/>
        <v>2</v>
      </c>
      <c r="F665">
        <v>2017</v>
      </c>
      <c r="G665" t="s">
        <v>62</v>
      </c>
      <c r="H665" s="1">
        <f>VALUE(IF(G665="foreign",53,SUBSTITUTE(G665,G665,VLOOKUP(G665,[1]Key!$G$2:$H$55,2,))))</f>
        <v>53</v>
      </c>
      <c r="I665" t="s">
        <v>32</v>
      </c>
      <c r="J665">
        <f>VALUE(_xlfn.IFS(I665="foreign",53,I665="fictional",54, I665="unspecified", 55, NOT(OR(I665="foreign",I665="fictional")),SUBSTITUTE(I665,I665,VLOOKUP(I665,[1]Key!$G$2:$H$55,2,))))</f>
        <v>53</v>
      </c>
      <c r="K665">
        <f t="shared" si="81"/>
        <v>1</v>
      </c>
      <c r="L665">
        <f>VLOOKUP(H665, [1]Key!$H$2:$K$54, 2)</f>
        <v>0</v>
      </c>
      <c r="M665">
        <f>VLOOKUP(J665, [1]Key!$H$2:$K$54, 2)</f>
        <v>0</v>
      </c>
      <c r="N665">
        <f>VLOOKUP("*"&amp;G665&amp;"*",[1]Key!$N$2:$O$6,2,FALSE)</f>
        <v>0</v>
      </c>
      <c r="O665">
        <f>VLOOKUP("*"&amp;G665&amp;"*",[1]Key!$R$2:$S$11,2,FALSE)</f>
        <v>0</v>
      </c>
      <c r="P665">
        <v>914</v>
      </c>
      <c r="Q665" s="2">
        <v>3500000</v>
      </c>
      <c r="R665" t="s">
        <v>61</v>
      </c>
      <c r="S665">
        <f>VLOOKUP(R665, [1]Key!$U$2:$V$37, 2, FALSE)</f>
        <v>6</v>
      </c>
      <c r="T665">
        <f t="shared" si="82"/>
        <v>0</v>
      </c>
      <c r="U665">
        <f>_xlfn.IFS(C665=2018, VLOOKUP(H665, '[1]State Pop'!$B$2:$G$55,6),C665=2017, VLOOKUP(H665, '[1]State Pop'!$B$2:$F$55,5),C665=2016, VLOOKUP(H665, '[1]State Pop'!$B$2:$F$55,4), C665=2015, VLOOKUP(H665, '[1]State Pop'!$B$2:$F$55,3), C665=2014, VLOOKUP(H665, '[1]State Pop'!$B$2:$F$55,2))</f>
        <v>0</v>
      </c>
      <c r="V665">
        <f>_xlfn.IFS(C665=2014,_xlfn.IFS(D665=1,VLOOKUP(H665,[1]Film_Workers!$B$2:$BD$55,2,FALSE),D665=2,VLOOKUP(H665,[1]Film_Workers!$B$2:$BD$55,3,FALSE),D665=3,VLOOKUP(H665,[1]Film_Workers!$B$2:$BD$55,4,FALSE),D665=4,VLOOKUP(H665,[1]Film_Workers!$B$2:$BD$55,5,FALSE),D665=5,VLOOKUP(H665,[1]Film_Workers!$B$2:$BD$55,6,FALSE),D665=6,VLOOKUP(H665,[1]Film_Workers!$B$2:$BD$55,7,FALSE),D665=7,VLOOKUP(H665,[1]Film_Workers!$B$2:$BD$55,8,FALSE),D665=8,VLOOKUP(H665,[1]Film_Workers!$B$2:$BD$55,9,FALSE),D665=9,VLOOKUP(H665,[1]Film_Workers!$B$2:$BD$55,10,FALSE),D665=10,VLOOKUP(H665,[1]Film_Workers!$B$2:$BD$55,11,FALSE),D665=11,VLOOKUP(H665,[1]Film_Workers!$B$2:$BD$55,12,FALSE),D665=12,VLOOKUP(H665,[1]Film_Workers!$B$2:$BD$55,13,FALSE)),C665=2015,_xlfn.IFS(D665=1,VLOOKUP(H665,[1]Film_Workers!$B$2:$BD$55,14,FALSE),D665=2,VLOOKUP(H665,[1]Film_Workers!$B$2:$BD$55,15,FALSE),D665=3,VLOOKUP(H665,[1]Film_Workers!$B$2:$BD$55,16,FALSE),D665=4,VLOOKUP(H665,[1]Film_Workers!$B$2:$BD$55,17,FALSE),D665=5,VLOOKUP(H665,[1]Film_Workers!$B$2:$BD$55,18,FALSE),D665=6,VLOOKUP(H665,[1]Film_Workers!$B$2:$BD$55,19,FALSE),D665=7,VLOOKUP(H665,[1]Film_Workers!$B$2:$BD$55,20,FALSE),D665=8,VLOOKUP(H665,[1]Film_Workers!$B$2:$BD$55,21,FALSE),D665=9,VLOOKUP(H665,[1]Film_Workers!$B$2:$BD$55,22,FALSE),D665=10,VLOOKUP(H665,[1]Film_Workers!$B$2:$BD$55,23,FALSE),D665=11,VLOOKUP(H665,[1]Film_Workers!$B$2:$BD$55,24,FALSE),D665=12,VLOOKUP(H665,[1]Film_Workers!$B$2:$BD$55,25,FALSE)),C665=2016,_xlfn.IFS(D665=1,VLOOKUP(H665,[1]Film_Workers!$B$2:$BD$55,26,FALSE),D665=2,VLOOKUP(H665,[1]Film_Workers!$B$2:$BD$55,27,FALSE),D665=3,VLOOKUP(H665,[1]Film_Workers!$B$2:$BD$55,28,FALSE),D665=4,VLOOKUP(H665,[1]Film_Workers!$B$2:$BD$55,29,FALSE),D665=5,VLOOKUP(H665,[1]Film_Workers!$B$2:$BD$55,30,FALSE),D665=6,VLOOKUP(H665,[1]Film_Workers!$B$2:$BD$55,31,FALSE),D665=7,VLOOKUP(H665,[1]Film_Workers!$B$2:$BD$55,32,FALSE),D665=8,VLOOKUP(H665,[1]Film_Workers!$B$2:$BD$55,33,FALSE),D665=9,VLOOKUP(H665,[1]Film_Workers!$B$2:$BD$55,34,FALSE),D665=10,VLOOKUP(H665,[1]Film_Workers!$B$2:$BD$55,35,FALSE),D665=11,VLOOKUP(H665,[1]Film_Workers!$B$2:$BD$55,36,FALSE),D665=12,VLOOKUP(H665,[1]Film_Workers!$B$2:$BD$55,37,FALSE)),C665=2017,_xlfn.IFS(D665=1,VLOOKUP(H665,[1]Film_Workers!$B$2:$BD$55,38,FALSE),D665=2,VLOOKUP(H665,[1]Film_Workers!$B$2:$BD$55,39,FALSE),D665=3,VLOOKUP(H665,[1]Film_Workers!$B$2:$BD$55,40,FALSE),D665=4,VLOOKUP(H665,[1]Film_Workers!$B$2:$BD$55,41,FALSE),D665=5,VLOOKUP(H665,[1]Film_Workers!$B$2:$BD$55,42,FALSE),D665=6,VLOOKUP(H665,[1]Film_Workers!$B$2:$BD$55,43,FALSE),D665=7,VLOOKUP(H665,[1]Film_Workers!$B$2:$BD$55,43,FALSE),D665=8,VLOOKUP(H665,[1]Film_Workers!$B$2:$BD$55,44,FALSE),D665=9,VLOOKUP(H665,[1]Film_Workers!$B$2:$BD$55,45,FALSE),D665=10,VLOOKUP(H665,[1]Film_Workers!$B$2:$BD$55,46,FALSE),D665=11,VLOOKUP(H665,[1]Film_Workers!$B$2:$BD$55,47,FALSE),D665=12,VLOOKUP(H665,[1]Film_Workers!$B$2:$BD$55,48)),C665=2018,_xlfn.IFS(D665=1,VLOOKUP(H665,[1]Film_Workers!$B$2:$BD$55,49,FALSE),D665=2,VLOOKUP(H665,[1]Film_Workers!$B$2:$BD$55,50,FALSE),D665=3,VLOOKUP(H665,[1]Film_Workers!$B$2:$BD$55,51,FALSE),D665=4,VLOOKUP(H665,[1]Film_Workers!$B$2:$BD$55,52,FALSE),D665=5,VLOOKUP(H665,[1]Film_Workers!$B$2:$BD$55,53,FALSE),D665=6,VLOOKUP(H665,[1]Film_Workers!$B$2:$BD$55,54)))</f>
        <v>0</v>
      </c>
      <c r="W665">
        <f>_xlfn.IFS(C665=2014,_xlfn.IFS(D665=1,VLOOKUP(H665,[1]Priv_Workers!$B$2:$BD$55,2,FALSE),D665=2,VLOOKUP(H665,[1]Priv_Workers!$B$2:$BD$55,3,FALSE),D665=3,VLOOKUP(H665,[1]Priv_Workers!$B$2:$BD$55,4,FALSE),D665=4,VLOOKUP(H665,[1]Priv_Workers!$B$2:$BD$55,5,FALSE),D665=5,VLOOKUP(H665,[1]Priv_Workers!$B$2:$BD$55,6,FALSE),D665=6,VLOOKUP(H665,[1]Priv_Workers!$B$2:$BD$55,7,FALSE),D665=7,VLOOKUP(H665,[1]Priv_Workers!$B$2:$BD$55,8,FALSE),D665=8,VLOOKUP(H665,[1]Priv_Workers!$B$2:$BD$55,9,FALSE),D665=9,VLOOKUP(H665,[1]Priv_Workers!$B$2:$BD$55,10,FALSE),D665=10,VLOOKUP(H665,[1]Priv_Workers!$B$2:$BD$55,11,FALSE),D665=11,VLOOKUP(H665,[1]Priv_Workers!$B$2:$BD$55,12,FALSE),D665=12,VLOOKUP(H665,[1]Priv_Workers!$B$2:$BD$55,13,FALSE)),C665=2015,_xlfn.IFS(D665=1,VLOOKUP(H665,[1]Priv_Workers!$B$2:$BD$55,14,FALSE),D665=2,VLOOKUP(H665,[1]Priv_Workers!$B$2:$BD$55,15,FALSE),D665=3,VLOOKUP(H665,[1]Priv_Workers!$B$2:$BD$55,16,FALSE),D665=4,VLOOKUP(H665,[1]Priv_Workers!$B$2:$BD$55,17,FALSE),D665=5,VLOOKUP(H665,[1]Priv_Workers!$B$2:$BD$55,18,FALSE),D665=6,VLOOKUP(H665,[1]Priv_Workers!$B$2:$BD$55,19,FALSE),D665=7,VLOOKUP(H665,[1]Priv_Workers!$B$2:$BD$55,20,FALSE),D665=8,VLOOKUP(H665,[1]Priv_Workers!$B$2:$BD$55,21,FALSE),D665=9,VLOOKUP(H665,[1]Priv_Workers!$B$2:$BD$55,22,FALSE),D665=10,VLOOKUP(H665,[1]Priv_Workers!$B$2:$BD$55,23,FALSE),D665=11,VLOOKUP(H665,[1]Priv_Workers!$B$2:$BD$55,24,FALSE),D665=12,VLOOKUP(H665,[1]Priv_Workers!$B$2:$BD$55,25,FALSE)),C665=2016,_xlfn.IFS(D665=1,VLOOKUP(H665,[1]Priv_Workers!$B$2:$BD$55,26,FALSE),D665=2,VLOOKUP(H665,[1]Priv_Workers!$B$2:$BD$55,27,FALSE),D665=3,VLOOKUP(H665,[1]Priv_Workers!$B$2:$BD$55,28,FALSE),D665=4,VLOOKUP(H665,[1]Priv_Workers!$B$2:$BD$55,29,FALSE),D665=5,VLOOKUP(H665,[1]Priv_Workers!$B$2:$BD$55,30,FALSE),D665=6,VLOOKUP(H665,[1]Priv_Workers!$B$2:$BD$55,31,FALSE),D665=7,VLOOKUP(H665,[1]Priv_Workers!$B$2:$BD$55,32,FALSE),D665=8,VLOOKUP(H665,[1]Priv_Workers!$B$2:$BD$55,33,FALSE),D665=9,VLOOKUP(H665,[1]Priv_Workers!$B$2:$BD$55,34,FALSE),D665=10,VLOOKUP(H665,[1]Priv_Workers!$B$2:$BD$55,35,FALSE),D665=11,VLOOKUP(H665,[1]Priv_Workers!$B$2:$BD$55,36,FALSE),D665=12,VLOOKUP(H665,[1]Priv_Workers!$B$2:$BD$55,37,FALSE)),C665=2017,_xlfn.IFS(D665=1,VLOOKUP(H665,[1]Priv_Workers!$B$2:$BD$55,38,FALSE),D665=2,VLOOKUP(H665,[1]Priv_Workers!$B$2:$BD$55,39,FALSE),D665=3,VLOOKUP(H665,[1]Priv_Workers!$B$2:$BD$55,40,FALSE),D665=4,VLOOKUP(H665,[1]Priv_Workers!$B$2:$BD$55,41,FALSE),D665=5,VLOOKUP(H665,[1]Priv_Workers!$B$2:$BD$55,42,FALSE),D665=6,VLOOKUP(H665,[1]Priv_Workers!$B$2:$BD$55,43,FALSE),D665=7,VLOOKUP(H665,[1]Priv_Workers!$B$2:$BD$55,43,FALSE),D665=8,VLOOKUP(H665,[1]Priv_Workers!$B$2:$BD$55,44,FALSE),D665=9,VLOOKUP(H665,[1]Priv_Workers!$B$2:$BD$55,45,FALSE),D665=10,VLOOKUP(H665,[1]Priv_Workers!$B$2:$BD$55,46,FALSE),D665=11,VLOOKUP(H665,[1]Priv_Workers!$B$2:$BD$55,47,FALSE),D665=12,VLOOKUP(H665,[1]Priv_Workers!$B$2:$BD$55,48)),C665=2018,_xlfn.IFS(D665=1,VLOOKUP(H665,[1]Priv_Workers!$B$2:$BD$55,49,FALSE),D665=2,VLOOKUP(H665,[1]Priv_Workers!$B$2:$BD$55,50,FALSE),D665=3,VLOOKUP(H665,[1]Priv_Workers!$B$2:$BD$55,51,FALSE),D665=4,VLOOKUP(H665,[1]Priv_Workers!$B$2:$BD$55,52,FALSE),D665=5,VLOOKUP(H665,[1]Priv_Workers!$B$2:$BD$55,53,FALSE),D665=6,VLOOKUP(H665,[1]Priv_Workers!$B$2:$BD$55,54)))</f>
        <v>0</v>
      </c>
      <c r="X665" s="3" t="e">
        <f t="shared" si="83"/>
        <v>#DIV/0!</v>
      </c>
      <c r="Y665" s="2">
        <f>_xlfn.IFS(C665=2014, _xlfn.IFS(E665=1, VLOOKUP(H665, [1]Wage_Info!$B$2:$AH$55, 2, FALSE), E665=2, VLOOKUP(H665, [1]Wage_Info!$B$2:$AH$55, 3, FALSE), E665=3, VLOOKUP(H665, [1]Wage_Info!$B$2:$AH$55, 4, FALSE), E665=4, VLOOKUP(H665, [1]Wage_Info!$B$2:$AH$55, 5, FALSE)), C665=2015, _xlfn.IFS(E665=1, VLOOKUP(H665, [1]Wage_Info!$B$2:$AH$55, 6, FALSE), E665=2, VLOOKUP(H665, [1]Wage_Info!$B$2:$AH$55, 7, FALSE), E665=3, VLOOKUP(H665, [1]Wage_Info!$B$2:$AH$55, 8, FALSE), E665=4, VLOOKUP(H665, [1]Wage_Info!$B$2:$AH$55, 9, FALSE)), C665=2016, _xlfn.IFS(E665=1, VLOOKUP(H665, [1]Wage_Info!$B$2:$AH$55, 10, FALSE), E665=2, VLOOKUP(H665, [1]Wage_Info!$B$2:$AH$55, 11, FALSE), E665=3, VLOOKUP(H665, [1]Wage_Info!$B$2:$AH$55, 12, FALSE), E665=4, VLOOKUP(H665, [1]Wage_Info!$B$2:$AH$55, 13, FALSE)), C665=2017, _xlfn.IFS(E665=1, VLOOKUP(H665, [1]Wage_Info!$B$2:$AH$55, 14, FALSE), E665=2, VLOOKUP(H665, [1]Wage_Info!$B$2:$AH$55, 15, FALSE), E665=3, VLOOKUP(H665, [1]Wage_Info!$B$2:$AH$55, 16, FALSE), E665=4, VLOOKUP(H665, [1]Wage_Info!$B$2:$AH$55, 17, FALSE)), C665 = 2018, _xlfn.IFS(E665=1, VLOOKUP(H665, [1]Wage_Info!$B$2:$AH$55, 18, FALSE), E665=3, VLOOKUP(H665, [1]Wage_Info!$B$2:$AH$55, 19, FALSE)))</f>
        <v>0</v>
      </c>
      <c r="Z665" s="2">
        <f>_xlfn.IFS(C665=2014, _xlfn.IFS(E665=1, VLOOKUP(H665, [1]Wage_Info!$B$2:$AL$55, 20, FALSE), E665=2, VLOOKUP(H665, [1]Wage_Info!$B$2:$AL$55, 21, FALSE), E665=3, VLOOKUP(H665, [1]Wage_Info!$B$2:$AL$55, 22, FALSE), E665=4, VLOOKUP(H665, [1]Wage_Info!$B$2:$AL$55, 23, FALSE)), C665=2015, _xlfn.IFS(E665=1, VLOOKUP(H665, [1]Wage_Info!$B$2:$AL$55, 24, FALSE), E665=2, VLOOKUP(H665, [1]Wage_Info!$B$2:$AL$55, 25, FALSE), E665=3, VLOOKUP(H665, [1]Wage_Info!$B$2:$AL$55, 26, FALSE), E665=4, VLOOKUP(H665, [1]Wage_Info!$B$2:$AL$55, 27, FALSE)), C665=2016, _xlfn.IFS(E665=1, VLOOKUP(H665, [1]Wage_Info!$B$2:$AL$55, 28, FALSE), E665=2, VLOOKUP(H665, [1]Wage_Info!$B$2:$AL$55, 29, FALSE), E665=3, VLOOKUP(H665, [1]Wage_Info!$B$2:$AL$55, 30, FALSE), E665=4, VLOOKUP(H665, [1]Wage_Info!$B$2:$AL$55, 31, FALSE)), C665=2017, _xlfn.IFS(E665=1, VLOOKUP(H665, [1]Wage_Info!$B$2:$AL$55, 32, FALSE), E665=2, VLOOKUP(H665, [1]Wage_Info!$B$2:$AL$55, 33, FALSE), E665=3, VLOOKUP(H665, [1]Wage_Info!$B$2:$AL$55, 34, FALSE), E665=4, VLOOKUP(H665, [1]Wage_Info!$B$2:$AL$55, 35, FALSE)), C665 = 2018, _xlfn.IFS(E665=1, VLOOKUP(H665, [1]Wage_Info!$B$2:$AL$55, 36, FALSE), E665=2, VLOOKUP(H665, [1]Wage_Info!$B$2:$AL$55, 37, FALSE)))</f>
        <v>0</v>
      </c>
      <c r="AA665" s="4" t="e">
        <f t="shared" si="84"/>
        <v>#DIV/0!</v>
      </c>
      <c r="AB665">
        <f>[1]Key!C664</f>
        <v>1</v>
      </c>
      <c r="AC665">
        <f t="shared" si="85"/>
        <v>0</v>
      </c>
      <c r="AD665">
        <f t="shared" si="86"/>
        <v>0</v>
      </c>
      <c r="AE665">
        <f t="shared" si="87"/>
        <v>0</v>
      </c>
      <c r="AF665">
        <f>[1]Key!D665</f>
        <v>0</v>
      </c>
    </row>
    <row r="666" spans="1:32" x14ac:dyDescent="0.3">
      <c r="A666">
        <v>665</v>
      </c>
      <c r="B666">
        <v>142</v>
      </c>
      <c r="E666" t="e">
        <f t="shared" si="80"/>
        <v>#N/A</v>
      </c>
      <c r="F666">
        <v>2017</v>
      </c>
      <c r="G666" t="s">
        <v>77</v>
      </c>
      <c r="H666" s="1">
        <f>VALUE(IF(G666="foreign",53,SUBSTITUTE(G666,G666,VLOOKUP(G666,[1]Key!$G$2:$H$55,2,))))</f>
        <v>14</v>
      </c>
      <c r="I666" t="s">
        <v>77</v>
      </c>
      <c r="J666">
        <f>VALUE(_xlfn.IFS(I666="foreign",53,I666="fictional",54, I666="unspecified", 55, NOT(OR(I666="foreign",I666="fictional")),SUBSTITUTE(I666,I666,VLOOKUP(I666,[1]Key!$G$2:$H$55,2,))))</f>
        <v>14</v>
      </c>
      <c r="K666">
        <f t="shared" si="81"/>
        <v>1</v>
      </c>
      <c r="L666">
        <f>VLOOKUP(H666, [1]Key!$H$2:$K$54, 2)</f>
        <v>3</v>
      </c>
      <c r="M666">
        <f>VLOOKUP(J666, [1]Key!$H$2:$K$54, 2)</f>
        <v>3</v>
      </c>
      <c r="N666">
        <f>VLOOKUP("*"&amp;G666&amp;"*",[1]Key!$N$2:$O$6,2,FALSE)</f>
        <v>1</v>
      </c>
      <c r="O666">
        <f>VLOOKUP("*"&amp;G666&amp;"*",[1]Key!$R$2:$S$11,2,FALSE)</f>
        <v>1</v>
      </c>
      <c r="P666">
        <v>890</v>
      </c>
      <c r="Q666" s="2">
        <v>2000000</v>
      </c>
      <c r="R666" t="s">
        <v>33</v>
      </c>
      <c r="S666">
        <f>VLOOKUP(R666, [1]Key!$U$2:$V$37, 2, FALSE)</f>
        <v>1</v>
      </c>
      <c r="T666">
        <f t="shared" si="82"/>
        <v>0</v>
      </c>
      <c r="U666" t="e">
        <f>_xlfn.IFS(C666=2018, VLOOKUP(H666, '[1]State Pop'!$B$2:$G$55,6),C666=2017, VLOOKUP(H666, '[1]State Pop'!$B$2:$F$55,5),C666=2016, VLOOKUP(H666, '[1]State Pop'!$B$2:$F$55,4), C666=2015, VLOOKUP(H666, '[1]State Pop'!$B$2:$F$55,3), C666=2014, VLOOKUP(H666, '[1]State Pop'!$B$2:$F$55,2))</f>
        <v>#N/A</v>
      </c>
      <c r="V666" t="e">
        <f>_xlfn.IFS(C666=2014,_xlfn.IFS(D666=1,VLOOKUP(H666,[1]Film_Workers!$B$2:$BD$55,2,FALSE),D666=2,VLOOKUP(H666,[1]Film_Workers!$B$2:$BD$55,3,FALSE),D666=3,VLOOKUP(H666,[1]Film_Workers!$B$2:$BD$55,4,FALSE),D666=4,VLOOKUP(H666,[1]Film_Workers!$B$2:$BD$55,5,FALSE),D666=5,VLOOKUP(H666,[1]Film_Workers!$B$2:$BD$55,6,FALSE),D666=6,VLOOKUP(H666,[1]Film_Workers!$B$2:$BD$55,7,FALSE),D666=7,VLOOKUP(H666,[1]Film_Workers!$B$2:$BD$55,8,FALSE),D666=8,VLOOKUP(H666,[1]Film_Workers!$B$2:$BD$55,9,FALSE),D666=9,VLOOKUP(H666,[1]Film_Workers!$B$2:$BD$55,10,FALSE),D666=10,VLOOKUP(H666,[1]Film_Workers!$B$2:$BD$55,11,FALSE),D666=11,VLOOKUP(H666,[1]Film_Workers!$B$2:$BD$55,12,FALSE),D666=12,VLOOKUP(H666,[1]Film_Workers!$B$2:$BD$55,13,FALSE)),C666=2015,_xlfn.IFS(D666=1,VLOOKUP(H666,[1]Film_Workers!$B$2:$BD$55,14,FALSE),D666=2,VLOOKUP(H666,[1]Film_Workers!$B$2:$BD$55,15,FALSE),D666=3,VLOOKUP(H666,[1]Film_Workers!$B$2:$BD$55,16,FALSE),D666=4,VLOOKUP(H666,[1]Film_Workers!$B$2:$BD$55,17,FALSE),D666=5,VLOOKUP(H666,[1]Film_Workers!$B$2:$BD$55,18,FALSE),D666=6,VLOOKUP(H666,[1]Film_Workers!$B$2:$BD$55,19,FALSE),D666=7,VLOOKUP(H666,[1]Film_Workers!$B$2:$BD$55,20,FALSE),D666=8,VLOOKUP(H666,[1]Film_Workers!$B$2:$BD$55,21,FALSE),D666=9,VLOOKUP(H666,[1]Film_Workers!$B$2:$BD$55,22,FALSE),D666=10,VLOOKUP(H666,[1]Film_Workers!$B$2:$BD$55,23,FALSE),D666=11,VLOOKUP(H666,[1]Film_Workers!$B$2:$BD$55,24,FALSE),D666=12,VLOOKUP(H666,[1]Film_Workers!$B$2:$BD$55,25,FALSE)),C666=2016,_xlfn.IFS(D666=1,VLOOKUP(H666,[1]Film_Workers!$B$2:$BD$55,26,FALSE),D666=2,VLOOKUP(H666,[1]Film_Workers!$B$2:$BD$55,27,FALSE),D666=3,VLOOKUP(H666,[1]Film_Workers!$B$2:$BD$55,28,FALSE),D666=4,VLOOKUP(H666,[1]Film_Workers!$B$2:$BD$55,29,FALSE),D666=5,VLOOKUP(H666,[1]Film_Workers!$B$2:$BD$55,30,FALSE),D666=6,VLOOKUP(H666,[1]Film_Workers!$B$2:$BD$55,31,FALSE),D666=7,VLOOKUP(H666,[1]Film_Workers!$B$2:$BD$55,32,FALSE),D666=8,VLOOKUP(H666,[1]Film_Workers!$B$2:$BD$55,33,FALSE),D666=9,VLOOKUP(H666,[1]Film_Workers!$B$2:$BD$55,34,FALSE),D666=10,VLOOKUP(H666,[1]Film_Workers!$B$2:$BD$55,35,FALSE),D666=11,VLOOKUP(H666,[1]Film_Workers!$B$2:$BD$55,36,FALSE),D666=12,VLOOKUP(H666,[1]Film_Workers!$B$2:$BD$55,37,FALSE)),C666=2017,_xlfn.IFS(D666=1,VLOOKUP(H666,[1]Film_Workers!$B$2:$BD$55,38,FALSE),D666=2,VLOOKUP(H666,[1]Film_Workers!$B$2:$BD$55,39,FALSE),D666=3,VLOOKUP(H666,[1]Film_Workers!$B$2:$BD$55,40,FALSE),D666=4,VLOOKUP(H666,[1]Film_Workers!$B$2:$BD$55,41,FALSE),D666=5,VLOOKUP(H666,[1]Film_Workers!$B$2:$BD$55,42,FALSE),D666=6,VLOOKUP(H666,[1]Film_Workers!$B$2:$BD$55,43,FALSE),D666=7,VLOOKUP(H666,[1]Film_Workers!$B$2:$BD$55,43,FALSE),D666=8,VLOOKUP(H666,[1]Film_Workers!$B$2:$BD$55,44,FALSE),D666=9,VLOOKUP(H666,[1]Film_Workers!$B$2:$BD$55,45,FALSE),D666=10,VLOOKUP(H666,[1]Film_Workers!$B$2:$BD$55,46,FALSE),D666=11,VLOOKUP(H666,[1]Film_Workers!$B$2:$BD$55,47,FALSE),D666=12,VLOOKUP(H666,[1]Film_Workers!$B$2:$BD$55,48)),C666=2018,_xlfn.IFS(D666=1,VLOOKUP(H666,[1]Film_Workers!$B$2:$BD$55,49,FALSE),D666=2,VLOOKUP(H666,[1]Film_Workers!$B$2:$BD$55,50,FALSE),D666=3,VLOOKUP(H666,[1]Film_Workers!$B$2:$BD$55,51,FALSE),D666=4,VLOOKUP(H666,[1]Film_Workers!$B$2:$BD$55,52,FALSE),D666=5,VLOOKUP(H666,[1]Film_Workers!$B$2:$BD$55,53,FALSE),D666=6,VLOOKUP(H666,[1]Film_Workers!$B$2:$BD$55,54)))</f>
        <v>#N/A</v>
      </c>
      <c r="W666" t="e">
        <f>_xlfn.IFS(C666=2014,_xlfn.IFS(D666=1,VLOOKUP(H666,[1]Priv_Workers!$B$2:$BD$55,2,FALSE),D666=2,VLOOKUP(H666,[1]Priv_Workers!$B$2:$BD$55,3,FALSE),D666=3,VLOOKUP(H666,[1]Priv_Workers!$B$2:$BD$55,4,FALSE),D666=4,VLOOKUP(H666,[1]Priv_Workers!$B$2:$BD$55,5,FALSE),D666=5,VLOOKUP(H666,[1]Priv_Workers!$B$2:$BD$55,6,FALSE),D666=6,VLOOKUP(H666,[1]Priv_Workers!$B$2:$BD$55,7,FALSE),D666=7,VLOOKUP(H666,[1]Priv_Workers!$B$2:$BD$55,8,FALSE),D666=8,VLOOKUP(H666,[1]Priv_Workers!$B$2:$BD$55,9,FALSE),D666=9,VLOOKUP(H666,[1]Priv_Workers!$B$2:$BD$55,10,FALSE),D666=10,VLOOKUP(H666,[1]Priv_Workers!$B$2:$BD$55,11,FALSE),D666=11,VLOOKUP(H666,[1]Priv_Workers!$B$2:$BD$55,12,FALSE),D666=12,VLOOKUP(H666,[1]Priv_Workers!$B$2:$BD$55,13,FALSE)),C666=2015,_xlfn.IFS(D666=1,VLOOKUP(H666,[1]Priv_Workers!$B$2:$BD$55,14,FALSE),D666=2,VLOOKUP(H666,[1]Priv_Workers!$B$2:$BD$55,15,FALSE),D666=3,VLOOKUP(H666,[1]Priv_Workers!$B$2:$BD$55,16,FALSE),D666=4,VLOOKUP(H666,[1]Priv_Workers!$B$2:$BD$55,17,FALSE),D666=5,VLOOKUP(H666,[1]Priv_Workers!$B$2:$BD$55,18,FALSE),D666=6,VLOOKUP(H666,[1]Priv_Workers!$B$2:$BD$55,19,FALSE),D666=7,VLOOKUP(H666,[1]Priv_Workers!$B$2:$BD$55,20,FALSE),D666=8,VLOOKUP(H666,[1]Priv_Workers!$B$2:$BD$55,21,FALSE),D666=9,VLOOKUP(H666,[1]Priv_Workers!$B$2:$BD$55,22,FALSE),D666=10,VLOOKUP(H666,[1]Priv_Workers!$B$2:$BD$55,23,FALSE),D666=11,VLOOKUP(H666,[1]Priv_Workers!$B$2:$BD$55,24,FALSE),D666=12,VLOOKUP(H666,[1]Priv_Workers!$B$2:$BD$55,25,FALSE)),C666=2016,_xlfn.IFS(D666=1,VLOOKUP(H666,[1]Priv_Workers!$B$2:$BD$55,26,FALSE),D666=2,VLOOKUP(H666,[1]Priv_Workers!$B$2:$BD$55,27,FALSE),D666=3,VLOOKUP(H666,[1]Priv_Workers!$B$2:$BD$55,28,FALSE),D666=4,VLOOKUP(H666,[1]Priv_Workers!$B$2:$BD$55,29,FALSE),D666=5,VLOOKUP(H666,[1]Priv_Workers!$B$2:$BD$55,30,FALSE),D666=6,VLOOKUP(H666,[1]Priv_Workers!$B$2:$BD$55,31,FALSE),D666=7,VLOOKUP(H666,[1]Priv_Workers!$B$2:$BD$55,32,FALSE),D666=8,VLOOKUP(H666,[1]Priv_Workers!$B$2:$BD$55,33,FALSE),D666=9,VLOOKUP(H666,[1]Priv_Workers!$B$2:$BD$55,34,FALSE),D666=10,VLOOKUP(H666,[1]Priv_Workers!$B$2:$BD$55,35,FALSE),D666=11,VLOOKUP(H666,[1]Priv_Workers!$B$2:$BD$55,36,FALSE),D666=12,VLOOKUP(H666,[1]Priv_Workers!$B$2:$BD$55,37,FALSE)),C666=2017,_xlfn.IFS(D666=1,VLOOKUP(H666,[1]Priv_Workers!$B$2:$BD$55,38,FALSE),D666=2,VLOOKUP(H666,[1]Priv_Workers!$B$2:$BD$55,39,FALSE),D666=3,VLOOKUP(H666,[1]Priv_Workers!$B$2:$BD$55,40,FALSE),D666=4,VLOOKUP(H666,[1]Priv_Workers!$B$2:$BD$55,41,FALSE),D666=5,VLOOKUP(H666,[1]Priv_Workers!$B$2:$BD$55,42,FALSE),D666=6,VLOOKUP(H666,[1]Priv_Workers!$B$2:$BD$55,43,FALSE),D666=7,VLOOKUP(H666,[1]Priv_Workers!$B$2:$BD$55,43,FALSE),D666=8,VLOOKUP(H666,[1]Priv_Workers!$B$2:$BD$55,44,FALSE),D666=9,VLOOKUP(H666,[1]Priv_Workers!$B$2:$BD$55,45,FALSE),D666=10,VLOOKUP(H666,[1]Priv_Workers!$B$2:$BD$55,46,FALSE),D666=11,VLOOKUP(H666,[1]Priv_Workers!$B$2:$BD$55,47,FALSE),D666=12,VLOOKUP(H666,[1]Priv_Workers!$B$2:$BD$55,48)),C666=2018,_xlfn.IFS(D666=1,VLOOKUP(H666,[1]Priv_Workers!$B$2:$BD$55,49,FALSE),D666=2,VLOOKUP(H666,[1]Priv_Workers!$B$2:$BD$55,50,FALSE),D666=3,VLOOKUP(H666,[1]Priv_Workers!$B$2:$BD$55,51,FALSE),D666=4,VLOOKUP(H666,[1]Priv_Workers!$B$2:$BD$55,52,FALSE),D666=5,VLOOKUP(H666,[1]Priv_Workers!$B$2:$BD$55,53,FALSE),D666=6,VLOOKUP(H666,[1]Priv_Workers!$B$2:$BD$55,54)))</f>
        <v>#N/A</v>
      </c>
      <c r="X666" s="3" t="e">
        <f t="shared" si="83"/>
        <v>#N/A</v>
      </c>
      <c r="Y666" s="2" t="e">
        <f>_xlfn.IFS(C666=2014, _xlfn.IFS(E666=1, VLOOKUP(H666, [1]Wage_Info!$B$2:$AH$55, 2, FALSE), E666=2, VLOOKUP(H666, [1]Wage_Info!$B$2:$AH$55, 3, FALSE), E666=3, VLOOKUP(H666, [1]Wage_Info!$B$2:$AH$55, 4, FALSE), E666=4, VLOOKUP(H666, [1]Wage_Info!$B$2:$AH$55, 5, FALSE)), C666=2015, _xlfn.IFS(E666=1, VLOOKUP(H666, [1]Wage_Info!$B$2:$AH$55, 6, FALSE), E666=2, VLOOKUP(H666, [1]Wage_Info!$B$2:$AH$55, 7, FALSE), E666=3, VLOOKUP(H666, [1]Wage_Info!$B$2:$AH$55, 8, FALSE), E666=4, VLOOKUP(H666, [1]Wage_Info!$B$2:$AH$55, 9, FALSE)), C666=2016, _xlfn.IFS(E666=1, VLOOKUP(H666, [1]Wage_Info!$B$2:$AH$55, 10, FALSE), E666=2, VLOOKUP(H666, [1]Wage_Info!$B$2:$AH$55, 11, FALSE), E666=3, VLOOKUP(H666, [1]Wage_Info!$B$2:$AH$55, 12, FALSE), E666=4, VLOOKUP(H666, [1]Wage_Info!$B$2:$AH$55, 13, FALSE)), C666=2017, _xlfn.IFS(E666=1, VLOOKUP(H666, [1]Wage_Info!$B$2:$AH$55, 14, FALSE), E666=2, VLOOKUP(H666, [1]Wage_Info!$B$2:$AH$55, 15, FALSE), E666=3, VLOOKUP(H666, [1]Wage_Info!$B$2:$AH$55, 16, FALSE), E666=4, VLOOKUP(H666, [1]Wage_Info!$B$2:$AH$55, 17, FALSE)), C666 = 2018, _xlfn.IFS(E666=1, VLOOKUP(H666, [1]Wage_Info!$B$2:$AH$55, 18, FALSE), E666=3, VLOOKUP(H666, [1]Wage_Info!$B$2:$AH$55, 19, FALSE)))</f>
        <v>#N/A</v>
      </c>
      <c r="Z666" s="2" t="e">
        <f>_xlfn.IFS(C666=2014, _xlfn.IFS(E666=1, VLOOKUP(H666, [1]Wage_Info!$B$2:$AL$55, 20, FALSE), E666=2, VLOOKUP(H666, [1]Wage_Info!$B$2:$AL$55, 21, FALSE), E666=3, VLOOKUP(H666, [1]Wage_Info!$B$2:$AL$55, 22, FALSE), E666=4, VLOOKUP(H666, [1]Wage_Info!$B$2:$AL$55, 23, FALSE)), C666=2015, _xlfn.IFS(E666=1, VLOOKUP(H666, [1]Wage_Info!$B$2:$AL$55, 24, FALSE), E666=2, VLOOKUP(H666, [1]Wage_Info!$B$2:$AL$55, 25, FALSE), E666=3, VLOOKUP(H666, [1]Wage_Info!$B$2:$AL$55, 26, FALSE), E666=4, VLOOKUP(H666, [1]Wage_Info!$B$2:$AL$55, 27, FALSE)), C666=2016, _xlfn.IFS(E666=1, VLOOKUP(H666, [1]Wage_Info!$B$2:$AL$55, 28, FALSE), E666=2, VLOOKUP(H666, [1]Wage_Info!$B$2:$AL$55, 29, FALSE), E666=3, VLOOKUP(H666, [1]Wage_Info!$B$2:$AL$55, 30, FALSE), E666=4, VLOOKUP(H666, [1]Wage_Info!$B$2:$AL$55, 31, FALSE)), C666=2017, _xlfn.IFS(E666=1, VLOOKUP(H666, [1]Wage_Info!$B$2:$AL$55, 32, FALSE), E666=2, VLOOKUP(H666, [1]Wage_Info!$B$2:$AL$55, 33, FALSE), E666=3, VLOOKUP(H666, [1]Wage_Info!$B$2:$AL$55, 34, FALSE), E666=4, VLOOKUP(H666, [1]Wage_Info!$B$2:$AL$55, 35, FALSE)), C666 = 2018, _xlfn.IFS(E666=1, VLOOKUP(H666, [1]Wage_Info!$B$2:$AL$55, 36, FALSE), E666=2, VLOOKUP(H666, [1]Wage_Info!$B$2:$AL$55, 37, FALSE)))</f>
        <v>#N/A</v>
      </c>
      <c r="AA666" s="4" t="e">
        <f t="shared" si="84"/>
        <v>#N/A</v>
      </c>
      <c r="AB666">
        <f>[1]Key!C665</f>
        <v>1</v>
      </c>
      <c r="AC666">
        <f t="shared" si="85"/>
        <v>0</v>
      </c>
      <c r="AD666">
        <f t="shared" si="86"/>
        <v>0</v>
      </c>
      <c r="AE666">
        <f t="shared" si="87"/>
        <v>0</v>
      </c>
      <c r="AF666">
        <f>[1]Key!D666</f>
        <v>0</v>
      </c>
    </row>
    <row r="667" spans="1:32" x14ac:dyDescent="0.3">
      <c r="A667">
        <v>666</v>
      </c>
      <c r="B667">
        <v>143</v>
      </c>
      <c r="C667">
        <v>2015</v>
      </c>
      <c r="D667">
        <v>3</v>
      </c>
      <c r="E667">
        <f t="shared" si="80"/>
        <v>1</v>
      </c>
      <c r="F667">
        <v>2017</v>
      </c>
      <c r="G667" t="s">
        <v>65</v>
      </c>
      <c r="H667" s="1">
        <f>VALUE(IF(G667="foreign",53,SUBSTITUTE(G667,G667,VLOOKUP(G667,[1]Key!$G$2:$H$55,2,))))</f>
        <v>11</v>
      </c>
      <c r="I667" t="s">
        <v>47</v>
      </c>
      <c r="J667">
        <f>VALUE(_xlfn.IFS(I667="foreign",53,I667="fictional",54, I667="unspecified", 55, NOT(OR(I667="foreign",I667="fictional")),SUBSTITUTE(I667,I667,VLOOKUP(I667,[1]Key!$G$2:$H$55,2,))))</f>
        <v>55</v>
      </c>
      <c r="K667">
        <f t="shared" si="81"/>
        <v>0</v>
      </c>
      <c r="L667">
        <f>VLOOKUP(H667, [1]Key!$H$2:$K$54, 2)</f>
        <v>5</v>
      </c>
      <c r="M667">
        <f>VLOOKUP(J667, [1]Key!$H$2:$K$54, 2)</f>
        <v>0</v>
      </c>
      <c r="N667">
        <f>VLOOKUP("*"&amp;G667&amp;"*",[1]Key!$N$2:$O$6,2,FALSE)</f>
        <v>3</v>
      </c>
      <c r="O667">
        <f>VLOOKUP("*"&amp;G667&amp;"*",[1]Key!$R$2:$S$11,2,FALSE)</f>
        <v>7</v>
      </c>
      <c r="P667">
        <v>868</v>
      </c>
      <c r="Q667" s="2">
        <v>5000000</v>
      </c>
      <c r="R667" t="s">
        <v>66</v>
      </c>
      <c r="S667">
        <f>VLOOKUP(R667, [1]Key!$U$2:$V$37, 2, FALSE)</f>
        <v>4</v>
      </c>
      <c r="T667">
        <f t="shared" si="82"/>
        <v>0</v>
      </c>
      <c r="U667">
        <f>_xlfn.IFS(C667=2018, VLOOKUP(H667, '[1]State Pop'!$B$2:$G$55,6),C667=2017, VLOOKUP(H667, '[1]State Pop'!$B$2:$F$55,5),C667=2016, VLOOKUP(H667, '[1]State Pop'!$B$2:$F$55,4), C667=2015, VLOOKUP(H667, '[1]State Pop'!$B$2:$F$55,3), C667=2014, VLOOKUP(H667, '[1]State Pop'!$B$2:$F$55,2))</f>
        <v>10199533</v>
      </c>
      <c r="V667">
        <f>_xlfn.IFS(C667=2014,_xlfn.IFS(D667=1,VLOOKUP(H667,[1]Film_Workers!$B$2:$BD$55,2,FALSE),D667=2,VLOOKUP(H667,[1]Film_Workers!$B$2:$BD$55,3,FALSE),D667=3,VLOOKUP(H667,[1]Film_Workers!$B$2:$BD$55,4,FALSE),D667=4,VLOOKUP(H667,[1]Film_Workers!$B$2:$BD$55,5,FALSE),D667=5,VLOOKUP(H667,[1]Film_Workers!$B$2:$BD$55,6,FALSE),D667=6,VLOOKUP(H667,[1]Film_Workers!$B$2:$BD$55,7,FALSE),D667=7,VLOOKUP(H667,[1]Film_Workers!$B$2:$BD$55,8,FALSE),D667=8,VLOOKUP(H667,[1]Film_Workers!$B$2:$BD$55,9,FALSE),D667=9,VLOOKUP(H667,[1]Film_Workers!$B$2:$BD$55,10,FALSE),D667=10,VLOOKUP(H667,[1]Film_Workers!$B$2:$BD$55,11,FALSE),D667=11,VLOOKUP(H667,[1]Film_Workers!$B$2:$BD$55,12,FALSE),D667=12,VLOOKUP(H667,[1]Film_Workers!$B$2:$BD$55,13,FALSE)),C667=2015,_xlfn.IFS(D667=1,VLOOKUP(H667,[1]Film_Workers!$B$2:$BD$55,14,FALSE),D667=2,VLOOKUP(H667,[1]Film_Workers!$B$2:$BD$55,15,FALSE),D667=3,VLOOKUP(H667,[1]Film_Workers!$B$2:$BD$55,16,FALSE),D667=4,VLOOKUP(H667,[1]Film_Workers!$B$2:$BD$55,17,FALSE),D667=5,VLOOKUP(H667,[1]Film_Workers!$B$2:$BD$55,18,FALSE),D667=6,VLOOKUP(H667,[1]Film_Workers!$B$2:$BD$55,19,FALSE),D667=7,VLOOKUP(H667,[1]Film_Workers!$B$2:$BD$55,20,FALSE),D667=8,VLOOKUP(H667,[1]Film_Workers!$B$2:$BD$55,21,FALSE),D667=9,VLOOKUP(H667,[1]Film_Workers!$B$2:$BD$55,22,FALSE),D667=10,VLOOKUP(H667,[1]Film_Workers!$B$2:$BD$55,23,FALSE),D667=11,VLOOKUP(H667,[1]Film_Workers!$B$2:$BD$55,24,FALSE),D667=12,VLOOKUP(H667,[1]Film_Workers!$B$2:$BD$55,25,FALSE)),C667=2016,_xlfn.IFS(D667=1,VLOOKUP(H667,[1]Film_Workers!$B$2:$BD$55,26,FALSE),D667=2,VLOOKUP(H667,[1]Film_Workers!$B$2:$BD$55,27,FALSE),D667=3,VLOOKUP(H667,[1]Film_Workers!$B$2:$BD$55,28,FALSE),D667=4,VLOOKUP(H667,[1]Film_Workers!$B$2:$BD$55,29,FALSE),D667=5,VLOOKUP(H667,[1]Film_Workers!$B$2:$BD$55,30,FALSE),D667=6,VLOOKUP(H667,[1]Film_Workers!$B$2:$BD$55,31,FALSE),D667=7,VLOOKUP(H667,[1]Film_Workers!$B$2:$BD$55,32,FALSE),D667=8,VLOOKUP(H667,[1]Film_Workers!$B$2:$BD$55,33,FALSE),D667=9,VLOOKUP(H667,[1]Film_Workers!$B$2:$BD$55,34,FALSE),D667=10,VLOOKUP(H667,[1]Film_Workers!$B$2:$BD$55,35,FALSE),D667=11,VLOOKUP(H667,[1]Film_Workers!$B$2:$BD$55,36,FALSE),D667=12,VLOOKUP(H667,[1]Film_Workers!$B$2:$BD$55,37,FALSE)),C667=2017,_xlfn.IFS(D667=1,VLOOKUP(H667,[1]Film_Workers!$B$2:$BD$55,38,FALSE),D667=2,VLOOKUP(H667,[1]Film_Workers!$B$2:$BD$55,39,FALSE),D667=3,VLOOKUP(H667,[1]Film_Workers!$B$2:$BD$55,40,FALSE),D667=4,VLOOKUP(H667,[1]Film_Workers!$B$2:$BD$55,41,FALSE),D667=5,VLOOKUP(H667,[1]Film_Workers!$B$2:$BD$55,42,FALSE),D667=6,VLOOKUP(H667,[1]Film_Workers!$B$2:$BD$55,43,FALSE),D667=7,VLOOKUP(H667,[1]Film_Workers!$B$2:$BD$55,43,FALSE),D667=8,VLOOKUP(H667,[1]Film_Workers!$B$2:$BD$55,44,FALSE),D667=9,VLOOKUP(H667,[1]Film_Workers!$B$2:$BD$55,45,FALSE),D667=10,VLOOKUP(H667,[1]Film_Workers!$B$2:$BD$55,46,FALSE),D667=11,VLOOKUP(H667,[1]Film_Workers!$B$2:$BD$55,47,FALSE),D667=12,VLOOKUP(H667,[1]Film_Workers!$B$2:$BD$55,48)),C667=2018,_xlfn.IFS(D667=1,VLOOKUP(H667,[1]Film_Workers!$B$2:$BD$55,49,FALSE),D667=2,VLOOKUP(H667,[1]Film_Workers!$B$2:$BD$55,50,FALSE),D667=3,VLOOKUP(H667,[1]Film_Workers!$B$2:$BD$55,51,FALSE),D667=4,VLOOKUP(H667,[1]Film_Workers!$B$2:$BD$55,52,FALSE),D667=5,VLOOKUP(H667,[1]Film_Workers!$B$2:$BD$55,53,FALSE),D667=6,VLOOKUP(H667,[1]Film_Workers!$B$2:$BD$55,54)))</f>
        <v>6124</v>
      </c>
      <c r="W667">
        <f>_xlfn.IFS(C667=2014,_xlfn.IFS(D667=1,VLOOKUP(H667,[1]Priv_Workers!$B$2:$BD$55,2,FALSE),D667=2,VLOOKUP(H667,[1]Priv_Workers!$B$2:$BD$55,3,FALSE),D667=3,VLOOKUP(H667,[1]Priv_Workers!$B$2:$BD$55,4,FALSE),D667=4,VLOOKUP(H667,[1]Priv_Workers!$B$2:$BD$55,5,FALSE),D667=5,VLOOKUP(H667,[1]Priv_Workers!$B$2:$BD$55,6,FALSE),D667=6,VLOOKUP(H667,[1]Priv_Workers!$B$2:$BD$55,7,FALSE),D667=7,VLOOKUP(H667,[1]Priv_Workers!$B$2:$BD$55,8,FALSE),D667=8,VLOOKUP(H667,[1]Priv_Workers!$B$2:$BD$55,9,FALSE),D667=9,VLOOKUP(H667,[1]Priv_Workers!$B$2:$BD$55,10,FALSE),D667=10,VLOOKUP(H667,[1]Priv_Workers!$B$2:$BD$55,11,FALSE),D667=11,VLOOKUP(H667,[1]Priv_Workers!$B$2:$BD$55,12,FALSE),D667=12,VLOOKUP(H667,[1]Priv_Workers!$B$2:$BD$55,13,FALSE)),C667=2015,_xlfn.IFS(D667=1,VLOOKUP(H667,[1]Priv_Workers!$B$2:$BD$55,14,FALSE),D667=2,VLOOKUP(H667,[1]Priv_Workers!$B$2:$BD$55,15,FALSE),D667=3,VLOOKUP(H667,[1]Priv_Workers!$B$2:$BD$55,16,FALSE),D667=4,VLOOKUP(H667,[1]Priv_Workers!$B$2:$BD$55,17,FALSE),D667=5,VLOOKUP(H667,[1]Priv_Workers!$B$2:$BD$55,18,FALSE),D667=6,VLOOKUP(H667,[1]Priv_Workers!$B$2:$BD$55,19,FALSE),D667=7,VLOOKUP(H667,[1]Priv_Workers!$B$2:$BD$55,20,FALSE),D667=8,VLOOKUP(H667,[1]Priv_Workers!$B$2:$BD$55,21,FALSE),D667=9,VLOOKUP(H667,[1]Priv_Workers!$B$2:$BD$55,22,FALSE),D667=10,VLOOKUP(H667,[1]Priv_Workers!$B$2:$BD$55,23,FALSE),D667=11,VLOOKUP(H667,[1]Priv_Workers!$B$2:$BD$55,24,FALSE),D667=12,VLOOKUP(H667,[1]Priv_Workers!$B$2:$BD$55,25,FALSE)),C667=2016,_xlfn.IFS(D667=1,VLOOKUP(H667,[1]Priv_Workers!$B$2:$BD$55,26,FALSE),D667=2,VLOOKUP(H667,[1]Priv_Workers!$B$2:$BD$55,27,FALSE),D667=3,VLOOKUP(H667,[1]Priv_Workers!$B$2:$BD$55,28,FALSE),D667=4,VLOOKUP(H667,[1]Priv_Workers!$B$2:$BD$55,29,FALSE),D667=5,VLOOKUP(H667,[1]Priv_Workers!$B$2:$BD$55,30,FALSE),D667=6,VLOOKUP(H667,[1]Priv_Workers!$B$2:$BD$55,31,FALSE),D667=7,VLOOKUP(H667,[1]Priv_Workers!$B$2:$BD$55,32,FALSE),D667=8,VLOOKUP(H667,[1]Priv_Workers!$B$2:$BD$55,33,FALSE),D667=9,VLOOKUP(H667,[1]Priv_Workers!$B$2:$BD$55,34,FALSE),D667=10,VLOOKUP(H667,[1]Priv_Workers!$B$2:$BD$55,35,FALSE),D667=11,VLOOKUP(H667,[1]Priv_Workers!$B$2:$BD$55,36,FALSE),D667=12,VLOOKUP(H667,[1]Priv_Workers!$B$2:$BD$55,37,FALSE)),C667=2017,_xlfn.IFS(D667=1,VLOOKUP(H667,[1]Priv_Workers!$B$2:$BD$55,38,FALSE),D667=2,VLOOKUP(H667,[1]Priv_Workers!$B$2:$BD$55,39,FALSE),D667=3,VLOOKUP(H667,[1]Priv_Workers!$B$2:$BD$55,40,FALSE),D667=4,VLOOKUP(H667,[1]Priv_Workers!$B$2:$BD$55,41,FALSE),D667=5,VLOOKUP(H667,[1]Priv_Workers!$B$2:$BD$55,42,FALSE),D667=6,VLOOKUP(H667,[1]Priv_Workers!$B$2:$BD$55,43,FALSE),D667=7,VLOOKUP(H667,[1]Priv_Workers!$B$2:$BD$55,43,FALSE),D667=8,VLOOKUP(H667,[1]Priv_Workers!$B$2:$BD$55,44,FALSE),D667=9,VLOOKUP(H667,[1]Priv_Workers!$B$2:$BD$55,45,FALSE),D667=10,VLOOKUP(H667,[1]Priv_Workers!$B$2:$BD$55,46,FALSE),D667=11,VLOOKUP(H667,[1]Priv_Workers!$B$2:$BD$55,47,FALSE),D667=12,VLOOKUP(H667,[1]Priv_Workers!$B$2:$BD$55,48)),C667=2018,_xlfn.IFS(D667=1,VLOOKUP(H667,[1]Priv_Workers!$B$2:$BD$55,49,FALSE),D667=2,VLOOKUP(H667,[1]Priv_Workers!$B$2:$BD$55,50,FALSE),D667=3,VLOOKUP(H667,[1]Priv_Workers!$B$2:$BD$55,51,FALSE),D667=4,VLOOKUP(H667,[1]Priv_Workers!$B$2:$BD$55,52,FALSE),D667=5,VLOOKUP(H667,[1]Priv_Workers!$B$2:$BD$55,53,FALSE),D667=6,VLOOKUP(H667,[1]Priv_Workers!$B$2:$BD$55,54)))</f>
        <v>3452834</v>
      </c>
      <c r="X667" s="3">
        <f t="shared" si="83"/>
        <v>1.7736155285773946E-3</v>
      </c>
      <c r="Y667" s="2">
        <f>_xlfn.IFS(C667=2014, _xlfn.IFS(E667=1, VLOOKUP(H667, [1]Wage_Info!$B$2:$AH$55, 2, FALSE), E667=2, VLOOKUP(H667, [1]Wage_Info!$B$2:$AH$55, 3, FALSE), E667=3, VLOOKUP(H667, [1]Wage_Info!$B$2:$AH$55, 4, FALSE), E667=4, VLOOKUP(H667, [1]Wage_Info!$B$2:$AH$55, 5, FALSE)), C667=2015, _xlfn.IFS(E667=1, VLOOKUP(H667, [1]Wage_Info!$B$2:$AH$55, 6, FALSE), E667=2, VLOOKUP(H667, [1]Wage_Info!$B$2:$AH$55, 7, FALSE), E667=3, VLOOKUP(H667, [1]Wage_Info!$B$2:$AH$55, 8, FALSE), E667=4, VLOOKUP(H667, [1]Wage_Info!$B$2:$AH$55, 9, FALSE)), C667=2016, _xlfn.IFS(E667=1, VLOOKUP(H667, [1]Wage_Info!$B$2:$AH$55, 10, FALSE), E667=2, VLOOKUP(H667, [1]Wage_Info!$B$2:$AH$55, 11, FALSE), E667=3, VLOOKUP(H667, [1]Wage_Info!$B$2:$AH$55, 12, FALSE), E667=4, VLOOKUP(H667, [1]Wage_Info!$B$2:$AH$55, 13, FALSE)), C667=2017, _xlfn.IFS(E667=1, VLOOKUP(H667, [1]Wage_Info!$B$2:$AH$55, 14, FALSE), E667=2, VLOOKUP(H667, [1]Wage_Info!$B$2:$AH$55, 15, FALSE), E667=3, VLOOKUP(H667, [1]Wage_Info!$B$2:$AH$55, 16, FALSE), E667=4, VLOOKUP(H667, [1]Wage_Info!$B$2:$AH$55, 17, FALSE)), C667 = 2018, _xlfn.IFS(E667=1, VLOOKUP(H667, [1]Wage_Info!$B$2:$AH$55, 18, FALSE), E667=3, VLOOKUP(H667, [1]Wage_Info!$B$2:$AH$55, 19, FALSE)))</f>
        <v>71579514</v>
      </c>
      <c r="Z667" s="2">
        <f>_xlfn.IFS(C667=2014, _xlfn.IFS(E667=1, VLOOKUP(H667, [1]Wage_Info!$B$2:$AL$55, 20, FALSE), E667=2, VLOOKUP(H667, [1]Wage_Info!$B$2:$AL$55, 21, FALSE), E667=3, VLOOKUP(H667, [1]Wage_Info!$B$2:$AL$55, 22, FALSE), E667=4, VLOOKUP(H667, [1]Wage_Info!$B$2:$AL$55, 23, FALSE)), C667=2015, _xlfn.IFS(E667=1, VLOOKUP(H667, [1]Wage_Info!$B$2:$AL$55, 24, FALSE), E667=2, VLOOKUP(H667, [1]Wage_Info!$B$2:$AL$55, 25, FALSE), E667=3, VLOOKUP(H667, [1]Wage_Info!$B$2:$AL$55, 26, FALSE), E667=4, VLOOKUP(H667, [1]Wage_Info!$B$2:$AL$55, 27, FALSE)), C667=2016, _xlfn.IFS(E667=1, VLOOKUP(H667, [1]Wage_Info!$B$2:$AL$55, 28, FALSE), E667=2, VLOOKUP(H667, [1]Wage_Info!$B$2:$AL$55, 29, FALSE), E667=3, VLOOKUP(H667, [1]Wage_Info!$B$2:$AL$55, 30, FALSE), E667=4, VLOOKUP(H667, [1]Wage_Info!$B$2:$AL$55, 31, FALSE)), C667=2017, _xlfn.IFS(E667=1, VLOOKUP(H667, [1]Wage_Info!$B$2:$AL$55, 32, FALSE), E667=2, VLOOKUP(H667, [1]Wage_Info!$B$2:$AL$55, 33, FALSE), E667=3, VLOOKUP(H667, [1]Wage_Info!$B$2:$AL$55, 34, FALSE), E667=4, VLOOKUP(H667, [1]Wage_Info!$B$2:$AL$55, 35, FALSE)), C667 = 2018, _xlfn.IFS(E667=1, VLOOKUP(H667, [1]Wage_Info!$B$2:$AL$55, 36, FALSE), E667=2, VLOOKUP(H667, [1]Wage_Info!$B$2:$AL$55, 37, FALSE)))</f>
        <v>45204749653</v>
      </c>
      <c r="AA667" s="4">
        <f t="shared" si="84"/>
        <v>1.5834511760259168E-3</v>
      </c>
      <c r="AB667">
        <f>[1]Key!C666</f>
        <v>1</v>
      </c>
      <c r="AC667">
        <f t="shared" si="85"/>
        <v>0</v>
      </c>
      <c r="AD667">
        <f t="shared" si="86"/>
        <v>0</v>
      </c>
      <c r="AE667">
        <f t="shared" si="87"/>
        <v>0</v>
      </c>
      <c r="AF667">
        <f>[1]Key!D667</f>
        <v>0</v>
      </c>
    </row>
    <row r="668" spans="1:32" x14ac:dyDescent="0.3">
      <c r="A668">
        <v>667</v>
      </c>
      <c r="B668">
        <v>144</v>
      </c>
      <c r="C668">
        <v>2015</v>
      </c>
      <c r="D668">
        <v>8</v>
      </c>
      <c r="E668">
        <f t="shared" si="80"/>
        <v>3</v>
      </c>
      <c r="F668">
        <v>2017</v>
      </c>
      <c r="G668" t="s">
        <v>62</v>
      </c>
      <c r="H668" s="1">
        <f>VALUE(IF(G668="foreign",53,SUBSTITUTE(G668,G668,VLOOKUP(G668,[1]Key!$G$2:$H$55,2,))))</f>
        <v>53</v>
      </c>
      <c r="I668" t="s">
        <v>32</v>
      </c>
      <c r="J668">
        <f>VALUE(_xlfn.IFS(I668="foreign",53,I668="fictional",54, I668="unspecified", 55, NOT(OR(I668="foreign",I668="fictional")),SUBSTITUTE(I668,I668,VLOOKUP(I668,[1]Key!$G$2:$H$55,2,))))</f>
        <v>53</v>
      </c>
      <c r="K668">
        <f t="shared" si="81"/>
        <v>1</v>
      </c>
      <c r="L668">
        <f>VLOOKUP(H668, [1]Key!$H$2:$K$54, 2)</f>
        <v>0</v>
      </c>
      <c r="M668">
        <f>VLOOKUP(J668, [1]Key!$H$2:$K$54, 2)</f>
        <v>0</v>
      </c>
      <c r="N668">
        <f>VLOOKUP("*"&amp;G668&amp;"*",[1]Key!$N$2:$O$6,2,FALSE)</f>
        <v>0</v>
      </c>
      <c r="O668">
        <f>VLOOKUP("*"&amp;G668&amp;"*",[1]Key!$R$2:$S$11,2,FALSE)</f>
        <v>0</v>
      </c>
      <c r="P668">
        <v>866</v>
      </c>
      <c r="Q668" s="2">
        <v>30000000</v>
      </c>
      <c r="R668" t="s">
        <v>130</v>
      </c>
      <c r="S668">
        <f>VLOOKUP(R668, [1]Key!$U$2:$V$37, 2, FALSE)</f>
        <v>19</v>
      </c>
      <c r="T668">
        <f t="shared" si="82"/>
        <v>1</v>
      </c>
      <c r="U668">
        <f>_xlfn.IFS(C668=2018, VLOOKUP(H668, '[1]State Pop'!$B$2:$G$55,6),C668=2017, VLOOKUP(H668, '[1]State Pop'!$B$2:$F$55,5),C668=2016, VLOOKUP(H668, '[1]State Pop'!$B$2:$F$55,4), C668=2015, VLOOKUP(H668, '[1]State Pop'!$B$2:$F$55,3), C668=2014, VLOOKUP(H668, '[1]State Pop'!$B$2:$F$55,2))</f>
        <v>0</v>
      </c>
      <c r="V668">
        <f>_xlfn.IFS(C668=2014,_xlfn.IFS(D668=1,VLOOKUP(H668,[1]Film_Workers!$B$2:$BD$55,2,FALSE),D668=2,VLOOKUP(H668,[1]Film_Workers!$B$2:$BD$55,3,FALSE),D668=3,VLOOKUP(H668,[1]Film_Workers!$B$2:$BD$55,4,FALSE),D668=4,VLOOKUP(H668,[1]Film_Workers!$B$2:$BD$55,5,FALSE),D668=5,VLOOKUP(H668,[1]Film_Workers!$B$2:$BD$55,6,FALSE),D668=6,VLOOKUP(H668,[1]Film_Workers!$B$2:$BD$55,7,FALSE),D668=7,VLOOKUP(H668,[1]Film_Workers!$B$2:$BD$55,8,FALSE),D668=8,VLOOKUP(H668,[1]Film_Workers!$B$2:$BD$55,9,FALSE),D668=9,VLOOKUP(H668,[1]Film_Workers!$B$2:$BD$55,10,FALSE),D668=10,VLOOKUP(H668,[1]Film_Workers!$B$2:$BD$55,11,FALSE),D668=11,VLOOKUP(H668,[1]Film_Workers!$B$2:$BD$55,12,FALSE),D668=12,VLOOKUP(H668,[1]Film_Workers!$B$2:$BD$55,13,FALSE)),C668=2015,_xlfn.IFS(D668=1,VLOOKUP(H668,[1]Film_Workers!$B$2:$BD$55,14,FALSE),D668=2,VLOOKUP(H668,[1]Film_Workers!$B$2:$BD$55,15,FALSE),D668=3,VLOOKUP(H668,[1]Film_Workers!$B$2:$BD$55,16,FALSE),D668=4,VLOOKUP(H668,[1]Film_Workers!$B$2:$BD$55,17,FALSE),D668=5,VLOOKUP(H668,[1]Film_Workers!$B$2:$BD$55,18,FALSE),D668=6,VLOOKUP(H668,[1]Film_Workers!$B$2:$BD$55,19,FALSE),D668=7,VLOOKUP(H668,[1]Film_Workers!$B$2:$BD$55,20,FALSE),D668=8,VLOOKUP(H668,[1]Film_Workers!$B$2:$BD$55,21,FALSE),D668=9,VLOOKUP(H668,[1]Film_Workers!$B$2:$BD$55,22,FALSE),D668=10,VLOOKUP(H668,[1]Film_Workers!$B$2:$BD$55,23,FALSE),D668=11,VLOOKUP(H668,[1]Film_Workers!$B$2:$BD$55,24,FALSE),D668=12,VLOOKUP(H668,[1]Film_Workers!$B$2:$BD$55,25,FALSE)),C668=2016,_xlfn.IFS(D668=1,VLOOKUP(H668,[1]Film_Workers!$B$2:$BD$55,26,FALSE),D668=2,VLOOKUP(H668,[1]Film_Workers!$B$2:$BD$55,27,FALSE),D668=3,VLOOKUP(H668,[1]Film_Workers!$B$2:$BD$55,28,FALSE),D668=4,VLOOKUP(H668,[1]Film_Workers!$B$2:$BD$55,29,FALSE),D668=5,VLOOKUP(H668,[1]Film_Workers!$B$2:$BD$55,30,FALSE),D668=6,VLOOKUP(H668,[1]Film_Workers!$B$2:$BD$55,31,FALSE),D668=7,VLOOKUP(H668,[1]Film_Workers!$B$2:$BD$55,32,FALSE),D668=8,VLOOKUP(H668,[1]Film_Workers!$B$2:$BD$55,33,FALSE),D668=9,VLOOKUP(H668,[1]Film_Workers!$B$2:$BD$55,34,FALSE),D668=10,VLOOKUP(H668,[1]Film_Workers!$B$2:$BD$55,35,FALSE),D668=11,VLOOKUP(H668,[1]Film_Workers!$B$2:$BD$55,36,FALSE),D668=12,VLOOKUP(H668,[1]Film_Workers!$B$2:$BD$55,37,FALSE)),C668=2017,_xlfn.IFS(D668=1,VLOOKUP(H668,[1]Film_Workers!$B$2:$BD$55,38,FALSE),D668=2,VLOOKUP(H668,[1]Film_Workers!$B$2:$BD$55,39,FALSE),D668=3,VLOOKUP(H668,[1]Film_Workers!$B$2:$BD$55,40,FALSE),D668=4,VLOOKUP(H668,[1]Film_Workers!$B$2:$BD$55,41,FALSE),D668=5,VLOOKUP(H668,[1]Film_Workers!$B$2:$BD$55,42,FALSE),D668=6,VLOOKUP(H668,[1]Film_Workers!$B$2:$BD$55,43,FALSE),D668=7,VLOOKUP(H668,[1]Film_Workers!$B$2:$BD$55,43,FALSE),D668=8,VLOOKUP(H668,[1]Film_Workers!$B$2:$BD$55,44,FALSE),D668=9,VLOOKUP(H668,[1]Film_Workers!$B$2:$BD$55,45,FALSE),D668=10,VLOOKUP(H668,[1]Film_Workers!$B$2:$BD$55,46,FALSE),D668=11,VLOOKUP(H668,[1]Film_Workers!$B$2:$BD$55,47,FALSE),D668=12,VLOOKUP(H668,[1]Film_Workers!$B$2:$BD$55,48)),C668=2018,_xlfn.IFS(D668=1,VLOOKUP(H668,[1]Film_Workers!$B$2:$BD$55,49,FALSE),D668=2,VLOOKUP(H668,[1]Film_Workers!$B$2:$BD$55,50,FALSE),D668=3,VLOOKUP(H668,[1]Film_Workers!$B$2:$BD$55,51,FALSE),D668=4,VLOOKUP(H668,[1]Film_Workers!$B$2:$BD$55,52,FALSE),D668=5,VLOOKUP(H668,[1]Film_Workers!$B$2:$BD$55,53,FALSE),D668=6,VLOOKUP(H668,[1]Film_Workers!$B$2:$BD$55,54)))</f>
        <v>0</v>
      </c>
      <c r="W668">
        <f>_xlfn.IFS(C668=2014,_xlfn.IFS(D668=1,VLOOKUP(H668,[1]Priv_Workers!$B$2:$BD$55,2,FALSE),D668=2,VLOOKUP(H668,[1]Priv_Workers!$B$2:$BD$55,3,FALSE),D668=3,VLOOKUP(H668,[1]Priv_Workers!$B$2:$BD$55,4,FALSE),D668=4,VLOOKUP(H668,[1]Priv_Workers!$B$2:$BD$55,5,FALSE),D668=5,VLOOKUP(H668,[1]Priv_Workers!$B$2:$BD$55,6,FALSE),D668=6,VLOOKUP(H668,[1]Priv_Workers!$B$2:$BD$55,7,FALSE),D668=7,VLOOKUP(H668,[1]Priv_Workers!$B$2:$BD$55,8,FALSE),D668=8,VLOOKUP(H668,[1]Priv_Workers!$B$2:$BD$55,9,FALSE),D668=9,VLOOKUP(H668,[1]Priv_Workers!$B$2:$BD$55,10,FALSE),D668=10,VLOOKUP(H668,[1]Priv_Workers!$B$2:$BD$55,11,FALSE),D668=11,VLOOKUP(H668,[1]Priv_Workers!$B$2:$BD$55,12,FALSE),D668=12,VLOOKUP(H668,[1]Priv_Workers!$B$2:$BD$55,13,FALSE)),C668=2015,_xlfn.IFS(D668=1,VLOOKUP(H668,[1]Priv_Workers!$B$2:$BD$55,14,FALSE),D668=2,VLOOKUP(H668,[1]Priv_Workers!$B$2:$BD$55,15,FALSE),D668=3,VLOOKUP(H668,[1]Priv_Workers!$B$2:$BD$55,16,FALSE),D668=4,VLOOKUP(H668,[1]Priv_Workers!$B$2:$BD$55,17,FALSE),D668=5,VLOOKUP(H668,[1]Priv_Workers!$B$2:$BD$55,18,FALSE),D668=6,VLOOKUP(H668,[1]Priv_Workers!$B$2:$BD$55,19,FALSE),D668=7,VLOOKUP(H668,[1]Priv_Workers!$B$2:$BD$55,20,FALSE),D668=8,VLOOKUP(H668,[1]Priv_Workers!$B$2:$BD$55,21,FALSE),D668=9,VLOOKUP(H668,[1]Priv_Workers!$B$2:$BD$55,22,FALSE),D668=10,VLOOKUP(H668,[1]Priv_Workers!$B$2:$BD$55,23,FALSE),D668=11,VLOOKUP(H668,[1]Priv_Workers!$B$2:$BD$55,24,FALSE),D668=12,VLOOKUP(H668,[1]Priv_Workers!$B$2:$BD$55,25,FALSE)),C668=2016,_xlfn.IFS(D668=1,VLOOKUP(H668,[1]Priv_Workers!$B$2:$BD$55,26,FALSE),D668=2,VLOOKUP(H668,[1]Priv_Workers!$B$2:$BD$55,27,FALSE),D668=3,VLOOKUP(H668,[1]Priv_Workers!$B$2:$BD$55,28,FALSE),D668=4,VLOOKUP(H668,[1]Priv_Workers!$B$2:$BD$55,29,FALSE),D668=5,VLOOKUP(H668,[1]Priv_Workers!$B$2:$BD$55,30,FALSE),D668=6,VLOOKUP(H668,[1]Priv_Workers!$B$2:$BD$55,31,FALSE),D668=7,VLOOKUP(H668,[1]Priv_Workers!$B$2:$BD$55,32,FALSE),D668=8,VLOOKUP(H668,[1]Priv_Workers!$B$2:$BD$55,33,FALSE),D668=9,VLOOKUP(H668,[1]Priv_Workers!$B$2:$BD$55,34,FALSE),D668=10,VLOOKUP(H668,[1]Priv_Workers!$B$2:$BD$55,35,FALSE),D668=11,VLOOKUP(H668,[1]Priv_Workers!$B$2:$BD$55,36,FALSE),D668=12,VLOOKUP(H668,[1]Priv_Workers!$B$2:$BD$55,37,FALSE)),C668=2017,_xlfn.IFS(D668=1,VLOOKUP(H668,[1]Priv_Workers!$B$2:$BD$55,38,FALSE),D668=2,VLOOKUP(H668,[1]Priv_Workers!$B$2:$BD$55,39,FALSE),D668=3,VLOOKUP(H668,[1]Priv_Workers!$B$2:$BD$55,40,FALSE),D668=4,VLOOKUP(H668,[1]Priv_Workers!$B$2:$BD$55,41,FALSE),D668=5,VLOOKUP(H668,[1]Priv_Workers!$B$2:$BD$55,42,FALSE),D668=6,VLOOKUP(H668,[1]Priv_Workers!$B$2:$BD$55,43,FALSE),D668=7,VLOOKUP(H668,[1]Priv_Workers!$B$2:$BD$55,43,FALSE),D668=8,VLOOKUP(H668,[1]Priv_Workers!$B$2:$BD$55,44,FALSE),D668=9,VLOOKUP(H668,[1]Priv_Workers!$B$2:$BD$55,45,FALSE),D668=10,VLOOKUP(H668,[1]Priv_Workers!$B$2:$BD$55,46,FALSE),D668=11,VLOOKUP(H668,[1]Priv_Workers!$B$2:$BD$55,47,FALSE),D668=12,VLOOKUP(H668,[1]Priv_Workers!$B$2:$BD$55,48)),C668=2018,_xlfn.IFS(D668=1,VLOOKUP(H668,[1]Priv_Workers!$B$2:$BD$55,49,FALSE),D668=2,VLOOKUP(H668,[1]Priv_Workers!$B$2:$BD$55,50,FALSE),D668=3,VLOOKUP(H668,[1]Priv_Workers!$B$2:$BD$55,51,FALSE),D668=4,VLOOKUP(H668,[1]Priv_Workers!$B$2:$BD$55,52,FALSE),D668=5,VLOOKUP(H668,[1]Priv_Workers!$B$2:$BD$55,53,FALSE),D668=6,VLOOKUP(H668,[1]Priv_Workers!$B$2:$BD$55,54)))</f>
        <v>0</v>
      </c>
      <c r="X668" s="3" t="e">
        <f t="shared" si="83"/>
        <v>#DIV/0!</v>
      </c>
      <c r="Y668" s="2">
        <f>_xlfn.IFS(C668=2014, _xlfn.IFS(E668=1, VLOOKUP(H668, [1]Wage_Info!$B$2:$AH$55, 2, FALSE), E668=2, VLOOKUP(H668, [1]Wage_Info!$B$2:$AH$55, 3, FALSE), E668=3, VLOOKUP(H668, [1]Wage_Info!$B$2:$AH$55, 4, FALSE), E668=4, VLOOKUP(H668, [1]Wage_Info!$B$2:$AH$55, 5, FALSE)), C668=2015, _xlfn.IFS(E668=1, VLOOKUP(H668, [1]Wage_Info!$B$2:$AH$55, 6, FALSE), E668=2, VLOOKUP(H668, [1]Wage_Info!$B$2:$AH$55, 7, FALSE), E668=3, VLOOKUP(H668, [1]Wage_Info!$B$2:$AH$55, 8, FALSE), E668=4, VLOOKUP(H668, [1]Wage_Info!$B$2:$AH$55, 9, FALSE)), C668=2016, _xlfn.IFS(E668=1, VLOOKUP(H668, [1]Wage_Info!$B$2:$AH$55, 10, FALSE), E668=2, VLOOKUP(H668, [1]Wage_Info!$B$2:$AH$55, 11, FALSE), E668=3, VLOOKUP(H668, [1]Wage_Info!$B$2:$AH$55, 12, FALSE), E668=4, VLOOKUP(H668, [1]Wage_Info!$B$2:$AH$55, 13, FALSE)), C668=2017, _xlfn.IFS(E668=1, VLOOKUP(H668, [1]Wage_Info!$B$2:$AH$55, 14, FALSE), E668=2, VLOOKUP(H668, [1]Wage_Info!$B$2:$AH$55, 15, FALSE), E668=3, VLOOKUP(H668, [1]Wage_Info!$B$2:$AH$55, 16, FALSE), E668=4, VLOOKUP(H668, [1]Wage_Info!$B$2:$AH$55, 17, FALSE)), C668 = 2018, _xlfn.IFS(E668=1, VLOOKUP(H668, [1]Wage_Info!$B$2:$AH$55, 18, FALSE), E668=3, VLOOKUP(H668, [1]Wage_Info!$B$2:$AH$55, 19, FALSE)))</f>
        <v>0</v>
      </c>
      <c r="Z668" s="2">
        <f>_xlfn.IFS(C668=2014, _xlfn.IFS(E668=1, VLOOKUP(H668, [1]Wage_Info!$B$2:$AL$55, 20, FALSE), E668=2, VLOOKUP(H668, [1]Wage_Info!$B$2:$AL$55, 21, FALSE), E668=3, VLOOKUP(H668, [1]Wage_Info!$B$2:$AL$55, 22, FALSE), E668=4, VLOOKUP(H668, [1]Wage_Info!$B$2:$AL$55, 23, FALSE)), C668=2015, _xlfn.IFS(E668=1, VLOOKUP(H668, [1]Wage_Info!$B$2:$AL$55, 24, FALSE), E668=2, VLOOKUP(H668, [1]Wage_Info!$B$2:$AL$55, 25, FALSE), E668=3, VLOOKUP(H668, [1]Wage_Info!$B$2:$AL$55, 26, FALSE), E668=4, VLOOKUP(H668, [1]Wage_Info!$B$2:$AL$55, 27, FALSE)), C668=2016, _xlfn.IFS(E668=1, VLOOKUP(H668, [1]Wage_Info!$B$2:$AL$55, 28, FALSE), E668=2, VLOOKUP(H668, [1]Wage_Info!$B$2:$AL$55, 29, FALSE), E668=3, VLOOKUP(H668, [1]Wage_Info!$B$2:$AL$55, 30, FALSE), E668=4, VLOOKUP(H668, [1]Wage_Info!$B$2:$AL$55, 31, FALSE)), C668=2017, _xlfn.IFS(E668=1, VLOOKUP(H668, [1]Wage_Info!$B$2:$AL$55, 32, FALSE), E668=2, VLOOKUP(H668, [1]Wage_Info!$B$2:$AL$55, 33, FALSE), E668=3, VLOOKUP(H668, [1]Wage_Info!$B$2:$AL$55, 34, FALSE), E668=4, VLOOKUP(H668, [1]Wage_Info!$B$2:$AL$55, 35, FALSE)), C668 = 2018, _xlfn.IFS(E668=1, VLOOKUP(H668, [1]Wage_Info!$B$2:$AL$55, 36, FALSE), E668=2, VLOOKUP(H668, [1]Wage_Info!$B$2:$AL$55, 37, FALSE)))</f>
        <v>0</v>
      </c>
      <c r="AA668" s="4" t="e">
        <f t="shared" si="84"/>
        <v>#DIV/0!</v>
      </c>
      <c r="AB668">
        <f>[1]Key!C667</f>
        <v>1</v>
      </c>
      <c r="AC668">
        <f t="shared" si="85"/>
        <v>0</v>
      </c>
      <c r="AD668">
        <f t="shared" si="86"/>
        <v>0</v>
      </c>
      <c r="AE668">
        <f t="shared" si="87"/>
        <v>0</v>
      </c>
      <c r="AF668">
        <f>[1]Key!D668</f>
        <v>0</v>
      </c>
    </row>
    <row r="669" spans="1:32" x14ac:dyDescent="0.3">
      <c r="A669">
        <v>668</v>
      </c>
      <c r="B669">
        <v>145</v>
      </c>
      <c r="C669">
        <v>2016</v>
      </c>
      <c r="D669">
        <v>9</v>
      </c>
      <c r="E669">
        <f t="shared" si="80"/>
        <v>3</v>
      </c>
      <c r="F669">
        <v>2017</v>
      </c>
      <c r="G669" t="s">
        <v>160</v>
      </c>
      <c r="H669" s="1">
        <f>VALUE(IF(G669="foreign",53,SUBSTITUTE(G669,G669,VLOOKUP(G669,[1]Key!$G$2:$H$55,2,))))</f>
        <v>43</v>
      </c>
      <c r="I669" t="s">
        <v>160</v>
      </c>
      <c r="J669">
        <f>VALUE(_xlfn.IFS(I669="foreign",53,I669="fictional",54, I669="unspecified", 55, NOT(OR(I669="foreign",I669="fictional")),SUBSTITUTE(I669,I669,VLOOKUP(I669,[1]Key!$G$2:$H$55,2,))))</f>
        <v>43</v>
      </c>
      <c r="K669">
        <f t="shared" si="81"/>
        <v>1</v>
      </c>
      <c r="L669">
        <f>VLOOKUP(H669, [1]Key!$H$2:$K$54, 2)</f>
        <v>1</v>
      </c>
      <c r="M669">
        <f>VLOOKUP(J669, [1]Key!$H$2:$K$54, 2)</f>
        <v>1</v>
      </c>
      <c r="N669">
        <f>VLOOKUP("*"&amp;G669&amp;"*",[1]Key!$N$2:$O$6,2,FALSE)</f>
        <v>3</v>
      </c>
      <c r="O669">
        <f>VLOOKUP("*"&amp;G669&amp;"*",[1]Key!$R$2:$S$11,2,FALSE)</f>
        <v>2</v>
      </c>
      <c r="P669">
        <v>846</v>
      </c>
      <c r="Q669" s="2">
        <v>2000000</v>
      </c>
      <c r="R669" t="s">
        <v>61</v>
      </c>
      <c r="S669">
        <f>VLOOKUP(R669, [1]Key!$U$2:$V$37, 2, FALSE)</f>
        <v>6</v>
      </c>
      <c r="T669">
        <f t="shared" si="82"/>
        <v>0</v>
      </c>
      <c r="U669">
        <f>_xlfn.IFS(C669=2018, VLOOKUP(H669, '[1]State Pop'!$B$2:$G$55,6),C669=2017, VLOOKUP(H669, '[1]State Pop'!$B$2:$F$55,5),C669=2016, VLOOKUP(H669, '[1]State Pop'!$B$2:$F$55,4), C669=2015, VLOOKUP(H669, '[1]State Pop'!$B$2:$F$55,3), C669=2014, VLOOKUP(H669, '[1]State Pop'!$B$2:$F$55,2))</f>
        <v>6649404</v>
      </c>
      <c r="V669">
        <f>_xlfn.IFS(C669=2014,_xlfn.IFS(D669=1,VLOOKUP(H669,[1]Film_Workers!$B$2:$BD$55,2,FALSE),D669=2,VLOOKUP(H669,[1]Film_Workers!$B$2:$BD$55,3,FALSE),D669=3,VLOOKUP(H669,[1]Film_Workers!$B$2:$BD$55,4,FALSE),D669=4,VLOOKUP(H669,[1]Film_Workers!$B$2:$BD$55,5,FALSE),D669=5,VLOOKUP(H669,[1]Film_Workers!$B$2:$BD$55,6,FALSE),D669=6,VLOOKUP(H669,[1]Film_Workers!$B$2:$BD$55,7,FALSE),D669=7,VLOOKUP(H669,[1]Film_Workers!$B$2:$BD$55,8,FALSE),D669=8,VLOOKUP(H669,[1]Film_Workers!$B$2:$BD$55,9,FALSE),D669=9,VLOOKUP(H669,[1]Film_Workers!$B$2:$BD$55,10,FALSE),D669=10,VLOOKUP(H669,[1]Film_Workers!$B$2:$BD$55,11,FALSE),D669=11,VLOOKUP(H669,[1]Film_Workers!$B$2:$BD$55,12,FALSE),D669=12,VLOOKUP(H669,[1]Film_Workers!$B$2:$BD$55,13,FALSE)),C669=2015,_xlfn.IFS(D669=1,VLOOKUP(H669,[1]Film_Workers!$B$2:$BD$55,14,FALSE),D669=2,VLOOKUP(H669,[1]Film_Workers!$B$2:$BD$55,15,FALSE),D669=3,VLOOKUP(H669,[1]Film_Workers!$B$2:$BD$55,16,FALSE),D669=4,VLOOKUP(H669,[1]Film_Workers!$B$2:$BD$55,17,FALSE),D669=5,VLOOKUP(H669,[1]Film_Workers!$B$2:$BD$55,18,FALSE),D669=6,VLOOKUP(H669,[1]Film_Workers!$B$2:$BD$55,19,FALSE),D669=7,VLOOKUP(H669,[1]Film_Workers!$B$2:$BD$55,20,FALSE),D669=8,VLOOKUP(H669,[1]Film_Workers!$B$2:$BD$55,21,FALSE),D669=9,VLOOKUP(H669,[1]Film_Workers!$B$2:$BD$55,22,FALSE),D669=10,VLOOKUP(H669,[1]Film_Workers!$B$2:$BD$55,23,FALSE),D669=11,VLOOKUP(H669,[1]Film_Workers!$B$2:$BD$55,24,FALSE),D669=12,VLOOKUP(H669,[1]Film_Workers!$B$2:$BD$55,25,FALSE)),C669=2016,_xlfn.IFS(D669=1,VLOOKUP(H669,[1]Film_Workers!$B$2:$BD$55,26,FALSE),D669=2,VLOOKUP(H669,[1]Film_Workers!$B$2:$BD$55,27,FALSE),D669=3,VLOOKUP(H669,[1]Film_Workers!$B$2:$BD$55,28,FALSE),D669=4,VLOOKUP(H669,[1]Film_Workers!$B$2:$BD$55,29,FALSE),D669=5,VLOOKUP(H669,[1]Film_Workers!$B$2:$BD$55,30,FALSE),D669=6,VLOOKUP(H669,[1]Film_Workers!$B$2:$BD$55,31,FALSE),D669=7,VLOOKUP(H669,[1]Film_Workers!$B$2:$BD$55,32,FALSE),D669=8,VLOOKUP(H669,[1]Film_Workers!$B$2:$BD$55,33,FALSE),D669=9,VLOOKUP(H669,[1]Film_Workers!$B$2:$BD$55,34,FALSE),D669=10,VLOOKUP(H669,[1]Film_Workers!$B$2:$BD$55,35,FALSE),D669=11,VLOOKUP(H669,[1]Film_Workers!$B$2:$BD$55,36,FALSE),D669=12,VLOOKUP(H669,[1]Film_Workers!$B$2:$BD$55,37,FALSE)),C669=2017,_xlfn.IFS(D669=1,VLOOKUP(H669,[1]Film_Workers!$B$2:$BD$55,38,FALSE),D669=2,VLOOKUP(H669,[1]Film_Workers!$B$2:$BD$55,39,FALSE),D669=3,VLOOKUP(H669,[1]Film_Workers!$B$2:$BD$55,40,FALSE),D669=4,VLOOKUP(H669,[1]Film_Workers!$B$2:$BD$55,41,FALSE),D669=5,VLOOKUP(H669,[1]Film_Workers!$B$2:$BD$55,42,FALSE),D669=6,VLOOKUP(H669,[1]Film_Workers!$B$2:$BD$55,43,FALSE),D669=7,VLOOKUP(H669,[1]Film_Workers!$B$2:$BD$55,43,FALSE),D669=8,VLOOKUP(H669,[1]Film_Workers!$B$2:$BD$55,44,FALSE),D669=9,VLOOKUP(H669,[1]Film_Workers!$B$2:$BD$55,45,FALSE),D669=10,VLOOKUP(H669,[1]Film_Workers!$B$2:$BD$55,46,FALSE),D669=11,VLOOKUP(H669,[1]Film_Workers!$B$2:$BD$55,47,FALSE),D669=12,VLOOKUP(H669,[1]Film_Workers!$B$2:$BD$55,48)),C669=2018,_xlfn.IFS(D669=1,VLOOKUP(H669,[1]Film_Workers!$B$2:$BD$55,49,FALSE),D669=2,VLOOKUP(H669,[1]Film_Workers!$B$2:$BD$55,50,FALSE),D669=3,VLOOKUP(H669,[1]Film_Workers!$B$2:$BD$55,51,FALSE),D669=4,VLOOKUP(H669,[1]Film_Workers!$B$2:$BD$55,52,FALSE),D669=5,VLOOKUP(H669,[1]Film_Workers!$B$2:$BD$55,53,FALSE),D669=6,VLOOKUP(H669,[1]Film_Workers!$B$2:$BD$55,54)))</f>
        <v>3555</v>
      </c>
      <c r="W669">
        <f>_xlfn.IFS(C669=2014,_xlfn.IFS(D669=1,VLOOKUP(H669,[1]Priv_Workers!$B$2:$BD$55,2,FALSE),D669=2,VLOOKUP(H669,[1]Priv_Workers!$B$2:$BD$55,3,FALSE),D669=3,VLOOKUP(H669,[1]Priv_Workers!$B$2:$BD$55,4,FALSE),D669=4,VLOOKUP(H669,[1]Priv_Workers!$B$2:$BD$55,5,FALSE),D669=5,VLOOKUP(H669,[1]Priv_Workers!$B$2:$BD$55,6,FALSE),D669=6,VLOOKUP(H669,[1]Priv_Workers!$B$2:$BD$55,7,FALSE),D669=7,VLOOKUP(H669,[1]Priv_Workers!$B$2:$BD$55,8,FALSE),D669=8,VLOOKUP(H669,[1]Priv_Workers!$B$2:$BD$55,9,FALSE),D669=9,VLOOKUP(H669,[1]Priv_Workers!$B$2:$BD$55,10,FALSE),D669=10,VLOOKUP(H669,[1]Priv_Workers!$B$2:$BD$55,11,FALSE),D669=11,VLOOKUP(H669,[1]Priv_Workers!$B$2:$BD$55,12,FALSE),D669=12,VLOOKUP(H669,[1]Priv_Workers!$B$2:$BD$55,13,FALSE)),C669=2015,_xlfn.IFS(D669=1,VLOOKUP(H669,[1]Priv_Workers!$B$2:$BD$55,14,FALSE),D669=2,VLOOKUP(H669,[1]Priv_Workers!$B$2:$BD$55,15,FALSE),D669=3,VLOOKUP(H669,[1]Priv_Workers!$B$2:$BD$55,16,FALSE),D669=4,VLOOKUP(H669,[1]Priv_Workers!$B$2:$BD$55,17,FALSE),D669=5,VLOOKUP(H669,[1]Priv_Workers!$B$2:$BD$55,18,FALSE),D669=6,VLOOKUP(H669,[1]Priv_Workers!$B$2:$BD$55,19,FALSE),D669=7,VLOOKUP(H669,[1]Priv_Workers!$B$2:$BD$55,20,FALSE),D669=8,VLOOKUP(H669,[1]Priv_Workers!$B$2:$BD$55,21,FALSE),D669=9,VLOOKUP(H669,[1]Priv_Workers!$B$2:$BD$55,22,FALSE),D669=10,VLOOKUP(H669,[1]Priv_Workers!$B$2:$BD$55,23,FALSE),D669=11,VLOOKUP(H669,[1]Priv_Workers!$B$2:$BD$55,24,FALSE),D669=12,VLOOKUP(H669,[1]Priv_Workers!$B$2:$BD$55,25,FALSE)),C669=2016,_xlfn.IFS(D669=1,VLOOKUP(H669,[1]Priv_Workers!$B$2:$BD$55,26,FALSE),D669=2,VLOOKUP(H669,[1]Priv_Workers!$B$2:$BD$55,27,FALSE),D669=3,VLOOKUP(H669,[1]Priv_Workers!$B$2:$BD$55,28,FALSE),D669=4,VLOOKUP(H669,[1]Priv_Workers!$B$2:$BD$55,29,FALSE),D669=5,VLOOKUP(H669,[1]Priv_Workers!$B$2:$BD$55,30,FALSE),D669=6,VLOOKUP(H669,[1]Priv_Workers!$B$2:$BD$55,31,FALSE),D669=7,VLOOKUP(H669,[1]Priv_Workers!$B$2:$BD$55,32,FALSE),D669=8,VLOOKUP(H669,[1]Priv_Workers!$B$2:$BD$55,33,FALSE),D669=9,VLOOKUP(H669,[1]Priv_Workers!$B$2:$BD$55,34,FALSE),D669=10,VLOOKUP(H669,[1]Priv_Workers!$B$2:$BD$55,35,FALSE),D669=11,VLOOKUP(H669,[1]Priv_Workers!$B$2:$BD$55,36,FALSE),D669=12,VLOOKUP(H669,[1]Priv_Workers!$B$2:$BD$55,37,FALSE)),C669=2017,_xlfn.IFS(D669=1,VLOOKUP(H669,[1]Priv_Workers!$B$2:$BD$55,38,FALSE),D669=2,VLOOKUP(H669,[1]Priv_Workers!$B$2:$BD$55,39,FALSE),D669=3,VLOOKUP(H669,[1]Priv_Workers!$B$2:$BD$55,40,FALSE),D669=4,VLOOKUP(H669,[1]Priv_Workers!$B$2:$BD$55,41,FALSE),D669=5,VLOOKUP(H669,[1]Priv_Workers!$B$2:$BD$55,42,FALSE),D669=6,VLOOKUP(H669,[1]Priv_Workers!$B$2:$BD$55,43,FALSE),D669=7,VLOOKUP(H669,[1]Priv_Workers!$B$2:$BD$55,43,FALSE),D669=8,VLOOKUP(H669,[1]Priv_Workers!$B$2:$BD$55,44,FALSE),D669=9,VLOOKUP(H669,[1]Priv_Workers!$B$2:$BD$55,45,FALSE),D669=10,VLOOKUP(H669,[1]Priv_Workers!$B$2:$BD$55,46,FALSE),D669=11,VLOOKUP(H669,[1]Priv_Workers!$B$2:$BD$55,47,FALSE),D669=12,VLOOKUP(H669,[1]Priv_Workers!$B$2:$BD$55,48)),C669=2018,_xlfn.IFS(D669=1,VLOOKUP(H669,[1]Priv_Workers!$B$2:$BD$55,49,FALSE),D669=2,VLOOKUP(H669,[1]Priv_Workers!$B$2:$BD$55,50,FALSE),D669=3,VLOOKUP(H669,[1]Priv_Workers!$B$2:$BD$55,51,FALSE),D669=4,VLOOKUP(H669,[1]Priv_Workers!$B$2:$BD$55,52,FALSE),D669=5,VLOOKUP(H669,[1]Priv_Workers!$B$2:$BD$55,53,FALSE),D669=6,VLOOKUP(H669,[1]Priv_Workers!$B$2:$BD$55,54)))</f>
        <v>2502569</v>
      </c>
      <c r="X669" s="3">
        <f t="shared" si="83"/>
        <v>1.4205402528361854E-3</v>
      </c>
      <c r="Y669" s="2">
        <f>_xlfn.IFS(C669=2014, _xlfn.IFS(E669=1, VLOOKUP(H669, [1]Wage_Info!$B$2:$AH$55, 2, FALSE), E669=2, VLOOKUP(H669, [1]Wage_Info!$B$2:$AH$55, 3, FALSE), E669=3, VLOOKUP(H669, [1]Wage_Info!$B$2:$AH$55, 4, FALSE), E669=4, VLOOKUP(H669, [1]Wage_Info!$B$2:$AH$55, 5, FALSE)), C669=2015, _xlfn.IFS(E669=1, VLOOKUP(H669, [1]Wage_Info!$B$2:$AH$55, 6, FALSE), E669=2, VLOOKUP(H669, [1]Wage_Info!$B$2:$AH$55, 7, FALSE), E669=3, VLOOKUP(H669, [1]Wage_Info!$B$2:$AH$55, 8, FALSE), E669=4, VLOOKUP(H669, [1]Wage_Info!$B$2:$AH$55, 9, FALSE)), C669=2016, _xlfn.IFS(E669=1, VLOOKUP(H669, [1]Wage_Info!$B$2:$AH$55, 10, FALSE), E669=2, VLOOKUP(H669, [1]Wage_Info!$B$2:$AH$55, 11, FALSE), E669=3, VLOOKUP(H669, [1]Wage_Info!$B$2:$AH$55, 12, FALSE), E669=4, VLOOKUP(H669, [1]Wage_Info!$B$2:$AH$55, 13, FALSE)), C669=2017, _xlfn.IFS(E669=1, VLOOKUP(H669, [1]Wage_Info!$B$2:$AH$55, 14, FALSE), E669=2, VLOOKUP(H669, [1]Wage_Info!$B$2:$AH$55, 15, FALSE), E669=3, VLOOKUP(H669, [1]Wage_Info!$B$2:$AH$55, 16, FALSE), E669=4, VLOOKUP(H669, [1]Wage_Info!$B$2:$AH$55, 17, FALSE)), C669 = 2018, _xlfn.IFS(E669=1, VLOOKUP(H669, [1]Wage_Info!$B$2:$AH$55, 18, FALSE), E669=3, VLOOKUP(H669, [1]Wage_Info!$B$2:$AH$55, 19, FALSE)))</f>
        <v>32853028</v>
      </c>
      <c r="Z669" s="2">
        <f>_xlfn.IFS(C669=2014, _xlfn.IFS(E669=1, VLOOKUP(H669, [1]Wage_Info!$B$2:$AL$55, 20, FALSE), E669=2, VLOOKUP(H669, [1]Wage_Info!$B$2:$AL$55, 21, FALSE), E669=3, VLOOKUP(H669, [1]Wage_Info!$B$2:$AL$55, 22, FALSE), E669=4, VLOOKUP(H669, [1]Wage_Info!$B$2:$AL$55, 23, FALSE)), C669=2015, _xlfn.IFS(E669=1, VLOOKUP(H669, [1]Wage_Info!$B$2:$AL$55, 24, FALSE), E669=2, VLOOKUP(H669, [1]Wage_Info!$B$2:$AL$55, 25, FALSE), E669=3, VLOOKUP(H669, [1]Wage_Info!$B$2:$AL$55, 26, FALSE), E669=4, VLOOKUP(H669, [1]Wage_Info!$B$2:$AL$55, 27, FALSE)), C669=2016, _xlfn.IFS(E669=1, VLOOKUP(H669, [1]Wage_Info!$B$2:$AL$55, 28, FALSE), E669=2, VLOOKUP(H669, [1]Wage_Info!$B$2:$AL$55, 29, FALSE), E669=3, VLOOKUP(H669, [1]Wage_Info!$B$2:$AL$55, 30, FALSE), E669=4, VLOOKUP(H669, [1]Wage_Info!$B$2:$AL$55, 31, FALSE)), C669=2017, _xlfn.IFS(E669=1, VLOOKUP(H669, [1]Wage_Info!$B$2:$AL$55, 32, FALSE), E669=2, VLOOKUP(H669, [1]Wage_Info!$B$2:$AL$55, 33, FALSE), E669=3, VLOOKUP(H669, [1]Wage_Info!$B$2:$AL$55, 34, FALSE), E669=4, VLOOKUP(H669, [1]Wage_Info!$B$2:$AL$55, 35, FALSE)), C669 = 2018, _xlfn.IFS(E669=1, VLOOKUP(H669, [1]Wage_Info!$B$2:$AL$55, 36, FALSE), E669=2, VLOOKUP(H669, [1]Wage_Info!$B$2:$AL$55, 37, FALSE)))</f>
        <v>29787601388</v>
      </c>
      <c r="AA669" s="4">
        <f t="shared" si="84"/>
        <v>1.1029094814339402E-3</v>
      </c>
      <c r="AB669">
        <f>[1]Key!C668</f>
        <v>1</v>
      </c>
      <c r="AC669">
        <f t="shared" si="85"/>
        <v>0</v>
      </c>
      <c r="AD669">
        <f t="shared" si="86"/>
        <v>0</v>
      </c>
      <c r="AE669">
        <f t="shared" si="87"/>
        <v>0</v>
      </c>
      <c r="AF669">
        <f>[1]Key!D669</f>
        <v>0</v>
      </c>
    </row>
    <row r="670" spans="1:32" x14ac:dyDescent="0.3">
      <c r="A670">
        <v>669</v>
      </c>
      <c r="B670">
        <v>146</v>
      </c>
      <c r="C670">
        <v>2015</v>
      </c>
      <c r="D670">
        <v>12</v>
      </c>
      <c r="E670">
        <f t="shared" si="80"/>
        <v>4</v>
      </c>
      <c r="F670">
        <v>2017</v>
      </c>
      <c r="G670" t="s">
        <v>40</v>
      </c>
      <c r="H670" s="1">
        <f>VALUE(IF(G670="foreign",53,SUBSTITUTE(G670,G670,VLOOKUP(G670,[1]Key!$G$2:$H$55,2,))))</f>
        <v>5</v>
      </c>
      <c r="I670" t="s">
        <v>115</v>
      </c>
      <c r="J670">
        <f>VALUE(_xlfn.IFS(I670="foreign",53,I670="fictional",54, I670="unspecified", 55, NOT(OR(I670="foreign",I670="fictional")),SUBSTITUTE(I670,I670,VLOOKUP(I670,[1]Key!$G$2:$H$55,2,))))</f>
        <v>7</v>
      </c>
      <c r="K670">
        <f t="shared" si="81"/>
        <v>0</v>
      </c>
      <c r="L670">
        <f>VLOOKUP(H670, [1]Key!$H$2:$K$54, 2)</f>
        <v>3</v>
      </c>
      <c r="M670">
        <f>VLOOKUP(J670, [1]Key!$H$2:$K$54, 2)</f>
        <v>3</v>
      </c>
      <c r="N670">
        <f>VLOOKUP("*"&amp;G670&amp;"*",[1]Key!$N$2:$O$6,2,FALSE)</f>
        <v>4</v>
      </c>
      <c r="O670">
        <f>VLOOKUP("*"&amp;G670&amp;"*",[1]Key!$R$2:$S$11,2,FALSE)</f>
        <v>6</v>
      </c>
      <c r="P670">
        <v>821</v>
      </c>
      <c r="Q670" s="2">
        <v>12000000</v>
      </c>
      <c r="R670" t="s">
        <v>54</v>
      </c>
      <c r="S670">
        <f>VLOOKUP(R670, [1]Key!$U$2:$V$37, 2, FALSE)</f>
        <v>8</v>
      </c>
      <c r="T670">
        <f t="shared" si="82"/>
        <v>1</v>
      </c>
      <c r="U670">
        <f>_xlfn.IFS(C670=2018, VLOOKUP(H670, '[1]State Pop'!$B$2:$G$55,6),C670=2017, VLOOKUP(H670, '[1]State Pop'!$B$2:$F$55,5),C670=2016, VLOOKUP(H670, '[1]State Pop'!$B$2:$F$55,4), C670=2015, VLOOKUP(H670, '[1]State Pop'!$B$2:$F$55,3), C670=2014, VLOOKUP(H670, '[1]State Pop'!$B$2:$F$55,2))</f>
        <v>39032444</v>
      </c>
      <c r="V670">
        <f>_xlfn.IFS(C670=2014,_xlfn.IFS(D670=1,VLOOKUP(H670,[1]Film_Workers!$B$2:$BD$55,2,FALSE),D670=2,VLOOKUP(H670,[1]Film_Workers!$B$2:$BD$55,3,FALSE),D670=3,VLOOKUP(H670,[1]Film_Workers!$B$2:$BD$55,4,FALSE),D670=4,VLOOKUP(H670,[1]Film_Workers!$B$2:$BD$55,5,FALSE),D670=5,VLOOKUP(H670,[1]Film_Workers!$B$2:$BD$55,6,FALSE),D670=6,VLOOKUP(H670,[1]Film_Workers!$B$2:$BD$55,7,FALSE),D670=7,VLOOKUP(H670,[1]Film_Workers!$B$2:$BD$55,8,FALSE),D670=8,VLOOKUP(H670,[1]Film_Workers!$B$2:$BD$55,9,FALSE),D670=9,VLOOKUP(H670,[1]Film_Workers!$B$2:$BD$55,10,FALSE),D670=10,VLOOKUP(H670,[1]Film_Workers!$B$2:$BD$55,11,FALSE),D670=11,VLOOKUP(H670,[1]Film_Workers!$B$2:$BD$55,12,FALSE),D670=12,VLOOKUP(H670,[1]Film_Workers!$B$2:$BD$55,13,FALSE)),C670=2015,_xlfn.IFS(D670=1,VLOOKUP(H670,[1]Film_Workers!$B$2:$BD$55,14,FALSE),D670=2,VLOOKUP(H670,[1]Film_Workers!$B$2:$BD$55,15,FALSE),D670=3,VLOOKUP(H670,[1]Film_Workers!$B$2:$BD$55,16,FALSE),D670=4,VLOOKUP(H670,[1]Film_Workers!$B$2:$BD$55,17,FALSE),D670=5,VLOOKUP(H670,[1]Film_Workers!$B$2:$BD$55,18,FALSE),D670=6,VLOOKUP(H670,[1]Film_Workers!$B$2:$BD$55,19,FALSE),D670=7,VLOOKUP(H670,[1]Film_Workers!$B$2:$BD$55,20,FALSE),D670=8,VLOOKUP(H670,[1]Film_Workers!$B$2:$BD$55,21,FALSE),D670=9,VLOOKUP(H670,[1]Film_Workers!$B$2:$BD$55,22,FALSE),D670=10,VLOOKUP(H670,[1]Film_Workers!$B$2:$BD$55,23,FALSE),D670=11,VLOOKUP(H670,[1]Film_Workers!$B$2:$BD$55,24,FALSE),D670=12,VLOOKUP(H670,[1]Film_Workers!$B$2:$BD$55,25,FALSE)),C670=2016,_xlfn.IFS(D670=1,VLOOKUP(H670,[1]Film_Workers!$B$2:$BD$55,26,FALSE),D670=2,VLOOKUP(H670,[1]Film_Workers!$B$2:$BD$55,27,FALSE),D670=3,VLOOKUP(H670,[1]Film_Workers!$B$2:$BD$55,28,FALSE),D670=4,VLOOKUP(H670,[1]Film_Workers!$B$2:$BD$55,29,FALSE),D670=5,VLOOKUP(H670,[1]Film_Workers!$B$2:$BD$55,30,FALSE),D670=6,VLOOKUP(H670,[1]Film_Workers!$B$2:$BD$55,31,FALSE),D670=7,VLOOKUP(H670,[1]Film_Workers!$B$2:$BD$55,32,FALSE),D670=8,VLOOKUP(H670,[1]Film_Workers!$B$2:$BD$55,33,FALSE),D670=9,VLOOKUP(H670,[1]Film_Workers!$B$2:$BD$55,34,FALSE),D670=10,VLOOKUP(H670,[1]Film_Workers!$B$2:$BD$55,35,FALSE),D670=11,VLOOKUP(H670,[1]Film_Workers!$B$2:$BD$55,36,FALSE),D670=12,VLOOKUP(H670,[1]Film_Workers!$B$2:$BD$55,37,FALSE)),C670=2017,_xlfn.IFS(D670=1,VLOOKUP(H670,[1]Film_Workers!$B$2:$BD$55,38,FALSE),D670=2,VLOOKUP(H670,[1]Film_Workers!$B$2:$BD$55,39,FALSE),D670=3,VLOOKUP(H670,[1]Film_Workers!$B$2:$BD$55,40,FALSE),D670=4,VLOOKUP(H670,[1]Film_Workers!$B$2:$BD$55,41,FALSE),D670=5,VLOOKUP(H670,[1]Film_Workers!$B$2:$BD$55,42,FALSE),D670=6,VLOOKUP(H670,[1]Film_Workers!$B$2:$BD$55,43,FALSE),D670=7,VLOOKUP(H670,[1]Film_Workers!$B$2:$BD$55,43,FALSE),D670=8,VLOOKUP(H670,[1]Film_Workers!$B$2:$BD$55,44,FALSE),D670=9,VLOOKUP(H670,[1]Film_Workers!$B$2:$BD$55,45,FALSE),D670=10,VLOOKUP(H670,[1]Film_Workers!$B$2:$BD$55,46,FALSE),D670=11,VLOOKUP(H670,[1]Film_Workers!$B$2:$BD$55,47,FALSE),D670=12,VLOOKUP(H670,[1]Film_Workers!$B$2:$BD$55,48)),C670=2018,_xlfn.IFS(D670=1,VLOOKUP(H670,[1]Film_Workers!$B$2:$BD$55,49,FALSE),D670=2,VLOOKUP(H670,[1]Film_Workers!$B$2:$BD$55,50,FALSE),D670=3,VLOOKUP(H670,[1]Film_Workers!$B$2:$BD$55,51,FALSE),D670=4,VLOOKUP(H670,[1]Film_Workers!$B$2:$BD$55,52,FALSE),D670=5,VLOOKUP(H670,[1]Film_Workers!$B$2:$BD$55,53,FALSE),D670=6,VLOOKUP(H670,[1]Film_Workers!$B$2:$BD$55,54)))</f>
        <v>124487</v>
      </c>
      <c r="W670">
        <f>_xlfn.IFS(C670=2014,_xlfn.IFS(D670=1,VLOOKUP(H670,[1]Priv_Workers!$B$2:$BD$55,2,FALSE),D670=2,VLOOKUP(H670,[1]Priv_Workers!$B$2:$BD$55,3,FALSE),D670=3,VLOOKUP(H670,[1]Priv_Workers!$B$2:$BD$55,4,FALSE),D670=4,VLOOKUP(H670,[1]Priv_Workers!$B$2:$BD$55,5,FALSE),D670=5,VLOOKUP(H670,[1]Priv_Workers!$B$2:$BD$55,6,FALSE),D670=6,VLOOKUP(H670,[1]Priv_Workers!$B$2:$BD$55,7,FALSE),D670=7,VLOOKUP(H670,[1]Priv_Workers!$B$2:$BD$55,8,FALSE),D670=8,VLOOKUP(H670,[1]Priv_Workers!$B$2:$BD$55,9,FALSE),D670=9,VLOOKUP(H670,[1]Priv_Workers!$B$2:$BD$55,10,FALSE),D670=10,VLOOKUP(H670,[1]Priv_Workers!$B$2:$BD$55,11,FALSE),D670=11,VLOOKUP(H670,[1]Priv_Workers!$B$2:$BD$55,12,FALSE),D670=12,VLOOKUP(H670,[1]Priv_Workers!$B$2:$BD$55,13,FALSE)),C670=2015,_xlfn.IFS(D670=1,VLOOKUP(H670,[1]Priv_Workers!$B$2:$BD$55,14,FALSE),D670=2,VLOOKUP(H670,[1]Priv_Workers!$B$2:$BD$55,15,FALSE),D670=3,VLOOKUP(H670,[1]Priv_Workers!$B$2:$BD$55,16,FALSE),D670=4,VLOOKUP(H670,[1]Priv_Workers!$B$2:$BD$55,17,FALSE),D670=5,VLOOKUP(H670,[1]Priv_Workers!$B$2:$BD$55,18,FALSE),D670=6,VLOOKUP(H670,[1]Priv_Workers!$B$2:$BD$55,19,FALSE),D670=7,VLOOKUP(H670,[1]Priv_Workers!$B$2:$BD$55,20,FALSE),D670=8,VLOOKUP(H670,[1]Priv_Workers!$B$2:$BD$55,21,FALSE),D670=9,VLOOKUP(H670,[1]Priv_Workers!$B$2:$BD$55,22,FALSE),D670=10,VLOOKUP(H670,[1]Priv_Workers!$B$2:$BD$55,23,FALSE),D670=11,VLOOKUP(H670,[1]Priv_Workers!$B$2:$BD$55,24,FALSE),D670=12,VLOOKUP(H670,[1]Priv_Workers!$B$2:$BD$55,25,FALSE)),C670=2016,_xlfn.IFS(D670=1,VLOOKUP(H670,[1]Priv_Workers!$B$2:$BD$55,26,FALSE),D670=2,VLOOKUP(H670,[1]Priv_Workers!$B$2:$BD$55,27,FALSE),D670=3,VLOOKUP(H670,[1]Priv_Workers!$B$2:$BD$55,28,FALSE),D670=4,VLOOKUP(H670,[1]Priv_Workers!$B$2:$BD$55,29,FALSE),D670=5,VLOOKUP(H670,[1]Priv_Workers!$B$2:$BD$55,30,FALSE),D670=6,VLOOKUP(H670,[1]Priv_Workers!$B$2:$BD$55,31,FALSE),D670=7,VLOOKUP(H670,[1]Priv_Workers!$B$2:$BD$55,32,FALSE),D670=8,VLOOKUP(H670,[1]Priv_Workers!$B$2:$BD$55,33,FALSE),D670=9,VLOOKUP(H670,[1]Priv_Workers!$B$2:$BD$55,34,FALSE),D670=10,VLOOKUP(H670,[1]Priv_Workers!$B$2:$BD$55,35,FALSE),D670=11,VLOOKUP(H670,[1]Priv_Workers!$B$2:$BD$55,36,FALSE),D670=12,VLOOKUP(H670,[1]Priv_Workers!$B$2:$BD$55,37,FALSE)),C670=2017,_xlfn.IFS(D670=1,VLOOKUP(H670,[1]Priv_Workers!$B$2:$BD$55,38,FALSE),D670=2,VLOOKUP(H670,[1]Priv_Workers!$B$2:$BD$55,39,FALSE),D670=3,VLOOKUP(H670,[1]Priv_Workers!$B$2:$BD$55,40,FALSE),D670=4,VLOOKUP(H670,[1]Priv_Workers!$B$2:$BD$55,41,FALSE),D670=5,VLOOKUP(H670,[1]Priv_Workers!$B$2:$BD$55,42,FALSE),D670=6,VLOOKUP(H670,[1]Priv_Workers!$B$2:$BD$55,43,FALSE),D670=7,VLOOKUP(H670,[1]Priv_Workers!$B$2:$BD$55,43,FALSE),D670=8,VLOOKUP(H670,[1]Priv_Workers!$B$2:$BD$55,44,FALSE),D670=9,VLOOKUP(H670,[1]Priv_Workers!$B$2:$BD$55,45,FALSE),D670=10,VLOOKUP(H670,[1]Priv_Workers!$B$2:$BD$55,46,FALSE),D670=11,VLOOKUP(H670,[1]Priv_Workers!$B$2:$BD$55,47,FALSE),D670=12,VLOOKUP(H670,[1]Priv_Workers!$B$2:$BD$55,48)),C670=2018,_xlfn.IFS(D670=1,VLOOKUP(H670,[1]Priv_Workers!$B$2:$BD$55,49,FALSE),D670=2,VLOOKUP(H670,[1]Priv_Workers!$B$2:$BD$55,50,FALSE),D670=3,VLOOKUP(H670,[1]Priv_Workers!$B$2:$BD$55,51,FALSE),D670=4,VLOOKUP(H670,[1]Priv_Workers!$B$2:$BD$55,52,FALSE),D670=5,VLOOKUP(H670,[1]Priv_Workers!$B$2:$BD$55,53,FALSE),D670=6,VLOOKUP(H670,[1]Priv_Workers!$B$2:$BD$55,54)))</f>
        <v>14183917</v>
      </c>
      <c r="X670" s="3">
        <f t="shared" si="83"/>
        <v>8.776630602110827E-3</v>
      </c>
      <c r="Y670" s="2">
        <f>_xlfn.IFS(C670=2014, _xlfn.IFS(E670=1, VLOOKUP(H670, [1]Wage_Info!$B$2:$AH$55, 2, FALSE), E670=2, VLOOKUP(H670, [1]Wage_Info!$B$2:$AH$55, 3, FALSE), E670=3, VLOOKUP(H670, [1]Wage_Info!$B$2:$AH$55, 4, FALSE), E670=4, VLOOKUP(H670, [1]Wage_Info!$B$2:$AH$55, 5, FALSE)), C670=2015, _xlfn.IFS(E670=1, VLOOKUP(H670, [1]Wage_Info!$B$2:$AH$55, 6, FALSE), E670=2, VLOOKUP(H670, [1]Wage_Info!$B$2:$AH$55, 7, FALSE), E670=3, VLOOKUP(H670, [1]Wage_Info!$B$2:$AH$55, 8, FALSE), E670=4, VLOOKUP(H670, [1]Wage_Info!$B$2:$AH$55, 9, FALSE)), C670=2016, _xlfn.IFS(E670=1, VLOOKUP(H670, [1]Wage_Info!$B$2:$AH$55, 10, FALSE), E670=2, VLOOKUP(H670, [1]Wage_Info!$B$2:$AH$55, 11, FALSE), E670=3, VLOOKUP(H670, [1]Wage_Info!$B$2:$AH$55, 12, FALSE), E670=4, VLOOKUP(H670, [1]Wage_Info!$B$2:$AH$55, 13, FALSE)), C670=2017, _xlfn.IFS(E670=1, VLOOKUP(H670, [1]Wage_Info!$B$2:$AH$55, 14, FALSE), E670=2, VLOOKUP(H670, [1]Wage_Info!$B$2:$AH$55, 15, FALSE), E670=3, VLOOKUP(H670, [1]Wage_Info!$B$2:$AH$55, 16, FALSE), E670=4, VLOOKUP(H670, [1]Wage_Info!$B$2:$AH$55, 17, FALSE)), C670 = 2018, _xlfn.IFS(E670=1, VLOOKUP(H670, [1]Wage_Info!$B$2:$AH$55, 18, FALSE), E670=3, VLOOKUP(H670, [1]Wage_Info!$B$2:$AH$55, 19, FALSE)))</f>
        <v>4081891207</v>
      </c>
      <c r="Z670" s="2">
        <f>_xlfn.IFS(C670=2014, _xlfn.IFS(E670=1, VLOOKUP(H670, [1]Wage_Info!$B$2:$AL$55, 20, FALSE), E670=2, VLOOKUP(H670, [1]Wage_Info!$B$2:$AL$55, 21, FALSE), E670=3, VLOOKUP(H670, [1]Wage_Info!$B$2:$AL$55, 22, FALSE), E670=4, VLOOKUP(H670, [1]Wage_Info!$B$2:$AL$55, 23, FALSE)), C670=2015, _xlfn.IFS(E670=1, VLOOKUP(H670, [1]Wage_Info!$B$2:$AL$55, 24, FALSE), E670=2, VLOOKUP(H670, [1]Wage_Info!$B$2:$AL$55, 25, FALSE), E670=3, VLOOKUP(H670, [1]Wage_Info!$B$2:$AL$55, 26, FALSE), E670=4, VLOOKUP(H670, [1]Wage_Info!$B$2:$AL$55, 27, FALSE)), C670=2016, _xlfn.IFS(E670=1, VLOOKUP(H670, [1]Wage_Info!$B$2:$AL$55, 28, FALSE), E670=2, VLOOKUP(H670, [1]Wage_Info!$B$2:$AL$55, 29, FALSE), E670=3, VLOOKUP(H670, [1]Wage_Info!$B$2:$AL$55, 30, FALSE), E670=4, VLOOKUP(H670, [1]Wage_Info!$B$2:$AL$55, 31, FALSE)), C670=2017, _xlfn.IFS(E670=1, VLOOKUP(H670, [1]Wage_Info!$B$2:$AL$55, 32, FALSE), E670=2, VLOOKUP(H670, [1]Wage_Info!$B$2:$AL$55, 33, FALSE), E670=3, VLOOKUP(H670, [1]Wage_Info!$B$2:$AL$55, 34, FALSE), E670=4, VLOOKUP(H670, [1]Wage_Info!$B$2:$AL$55, 35, FALSE)), C670 = 2018, _xlfn.IFS(E670=1, VLOOKUP(H670, [1]Wage_Info!$B$2:$AL$55, 36, FALSE), E670=2, VLOOKUP(H670, [1]Wage_Info!$B$2:$AL$55, 37, FALSE)))</f>
        <v>235852119833</v>
      </c>
      <c r="AA670" s="4">
        <f t="shared" si="84"/>
        <v>1.7306993932851941E-2</v>
      </c>
      <c r="AB670">
        <f>[1]Key!C669</f>
        <v>1</v>
      </c>
      <c r="AC670">
        <f t="shared" si="85"/>
        <v>1</v>
      </c>
      <c r="AD670">
        <f t="shared" si="86"/>
        <v>0</v>
      </c>
      <c r="AE670">
        <f t="shared" si="87"/>
        <v>1</v>
      </c>
      <c r="AF670">
        <f>[1]Key!D670</f>
        <v>0</v>
      </c>
    </row>
    <row r="671" spans="1:32" x14ac:dyDescent="0.3">
      <c r="A671">
        <v>670</v>
      </c>
      <c r="B671">
        <v>147</v>
      </c>
      <c r="C671">
        <v>2013</v>
      </c>
      <c r="D671">
        <v>11</v>
      </c>
      <c r="E671">
        <f t="shared" si="80"/>
        <v>4</v>
      </c>
      <c r="F671">
        <v>2017</v>
      </c>
      <c r="G671" t="s">
        <v>40</v>
      </c>
      <c r="H671" s="1">
        <f>VALUE(IF(G671="foreign",53,SUBSTITUTE(G671,G671,VLOOKUP(G671,[1]Key!$G$2:$H$55,2,))))</f>
        <v>5</v>
      </c>
      <c r="I671" t="s">
        <v>47</v>
      </c>
      <c r="J671">
        <f>VALUE(_xlfn.IFS(I671="foreign",53,I671="fictional",54, I671="unspecified", 55, NOT(OR(I671="foreign",I671="fictional")),SUBSTITUTE(I671,I671,VLOOKUP(I671,[1]Key!$G$2:$H$55,2,))))</f>
        <v>55</v>
      </c>
      <c r="K671">
        <f t="shared" si="81"/>
        <v>0</v>
      </c>
      <c r="L671">
        <f>VLOOKUP(H671, [1]Key!$H$2:$K$54, 2)</f>
        <v>3</v>
      </c>
      <c r="M671">
        <f>VLOOKUP(J671, [1]Key!$H$2:$K$54, 2)</f>
        <v>0</v>
      </c>
      <c r="N671">
        <f>VLOOKUP("*"&amp;G671&amp;"*",[1]Key!$N$2:$O$6,2,FALSE)</f>
        <v>4</v>
      </c>
      <c r="O671">
        <f>VLOOKUP("*"&amp;G671&amp;"*",[1]Key!$R$2:$S$11,2,FALSE)</f>
        <v>6</v>
      </c>
      <c r="P671">
        <v>805</v>
      </c>
      <c r="Q671" s="2">
        <v>5000000</v>
      </c>
      <c r="R671" t="s">
        <v>61</v>
      </c>
      <c r="S671">
        <f>VLOOKUP(R671, [1]Key!$U$2:$V$37, 2, FALSE)</f>
        <v>6</v>
      </c>
      <c r="T671">
        <f t="shared" si="82"/>
        <v>0</v>
      </c>
      <c r="U671" t="e">
        <f>_xlfn.IFS(C671=2018, VLOOKUP(H671, '[1]State Pop'!$B$2:$G$55,6),C671=2017, VLOOKUP(H671, '[1]State Pop'!$B$2:$F$55,5),C671=2016, VLOOKUP(H671, '[1]State Pop'!$B$2:$F$55,4), C671=2015, VLOOKUP(H671, '[1]State Pop'!$B$2:$F$55,3), C671=2014, VLOOKUP(H671, '[1]State Pop'!$B$2:$F$55,2))</f>
        <v>#N/A</v>
      </c>
      <c r="V671" t="e">
        <f>_xlfn.IFS(C671=2014,_xlfn.IFS(D671=1,VLOOKUP(H671,[1]Film_Workers!$B$2:$BD$55,2,FALSE),D671=2,VLOOKUP(H671,[1]Film_Workers!$B$2:$BD$55,3,FALSE),D671=3,VLOOKUP(H671,[1]Film_Workers!$B$2:$BD$55,4,FALSE),D671=4,VLOOKUP(H671,[1]Film_Workers!$B$2:$BD$55,5,FALSE),D671=5,VLOOKUP(H671,[1]Film_Workers!$B$2:$BD$55,6,FALSE),D671=6,VLOOKUP(H671,[1]Film_Workers!$B$2:$BD$55,7,FALSE),D671=7,VLOOKUP(H671,[1]Film_Workers!$B$2:$BD$55,8,FALSE),D671=8,VLOOKUP(H671,[1]Film_Workers!$B$2:$BD$55,9,FALSE),D671=9,VLOOKUP(H671,[1]Film_Workers!$B$2:$BD$55,10,FALSE),D671=10,VLOOKUP(H671,[1]Film_Workers!$B$2:$BD$55,11,FALSE),D671=11,VLOOKUP(H671,[1]Film_Workers!$B$2:$BD$55,12,FALSE),D671=12,VLOOKUP(H671,[1]Film_Workers!$B$2:$BD$55,13,FALSE)),C671=2015,_xlfn.IFS(D671=1,VLOOKUP(H671,[1]Film_Workers!$B$2:$BD$55,14,FALSE),D671=2,VLOOKUP(H671,[1]Film_Workers!$B$2:$BD$55,15,FALSE),D671=3,VLOOKUP(H671,[1]Film_Workers!$B$2:$BD$55,16,FALSE),D671=4,VLOOKUP(H671,[1]Film_Workers!$B$2:$BD$55,17,FALSE),D671=5,VLOOKUP(H671,[1]Film_Workers!$B$2:$BD$55,18,FALSE),D671=6,VLOOKUP(H671,[1]Film_Workers!$B$2:$BD$55,19,FALSE),D671=7,VLOOKUP(H671,[1]Film_Workers!$B$2:$BD$55,20,FALSE),D671=8,VLOOKUP(H671,[1]Film_Workers!$B$2:$BD$55,21,FALSE),D671=9,VLOOKUP(H671,[1]Film_Workers!$B$2:$BD$55,22,FALSE),D671=10,VLOOKUP(H671,[1]Film_Workers!$B$2:$BD$55,23,FALSE),D671=11,VLOOKUP(H671,[1]Film_Workers!$B$2:$BD$55,24,FALSE),D671=12,VLOOKUP(H671,[1]Film_Workers!$B$2:$BD$55,25,FALSE)),C671=2016,_xlfn.IFS(D671=1,VLOOKUP(H671,[1]Film_Workers!$B$2:$BD$55,26,FALSE),D671=2,VLOOKUP(H671,[1]Film_Workers!$B$2:$BD$55,27,FALSE),D671=3,VLOOKUP(H671,[1]Film_Workers!$B$2:$BD$55,28,FALSE),D671=4,VLOOKUP(H671,[1]Film_Workers!$B$2:$BD$55,29,FALSE),D671=5,VLOOKUP(H671,[1]Film_Workers!$B$2:$BD$55,30,FALSE),D671=6,VLOOKUP(H671,[1]Film_Workers!$B$2:$BD$55,31,FALSE),D671=7,VLOOKUP(H671,[1]Film_Workers!$B$2:$BD$55,32,FALSE),D671=8,VLOOKUP(H671,[1]Film_Workers!$B$2:$BD$55,33,FALSE),D671=9,VLOOKUP(H671,[1]Film_Workers!$B$2:$BD$55,34,FALSE),D671=10,VLOOKUP(H671,[1]Film_Workers!$B$2:$BD$55,35,FALSE),D671=11,VLOOKUP(H671,[1]Film_Workers!$B$2:$BD$55,36,FALSE),D671=12,VLOOKUP(H671,[1]Film_Workers!$B$2:$BD$55,37,FALSE)),C671=2017,_xlfn.IFS(D671=1,VLOOKUP(H671,[1]Film_Workers!$B$2:$BD$55,38,FALSE),D671=2,VLOOKUP(H671,[1]Film_Workers!$B$2:$BD$55,39,FALSE),D671=3,VLOOKUP(H671,[1]Film_Workers!$B$2:$BD$55,40,FALSE),D671=4,VLOOKUP(H671,[1]Film_Workers!$B$2:$BD$55,41,FALSE),D671=5,VLOOKUP(H671,[1]Film_Workers!$B$2:$BD$55,42,FALSE),D671=6,VLOOKUP(H671,[1]Film_Workers!$B$2:$BD$55,43,FALSE),D671=7,VLOOKUP(H671,[1]Film_Workers!$B$2:$BD$55,43,FALSE),D671=8,VLOOKUP(H671,[1]Film_Workers!$B$2:$BD$55,44,FALSE),D671=9,VLOOKUP(H671,[1]Film_Workers!$B$2:$BD$55,45,FALSE),D671=10,VLOOKUP(H671,[1]Film_Workers!$B$2:$BD$55,46,FALSE),D671=11,VLOOKUP(H671,[1]Film_Workers!$B$2:$BD$55,47,FALSE),D671=12,VLOOKUP(H671,[1]Film_Workers!$B$2:$BD$55,48)),C671=2018,_xlfn.IFS(D671=1,VLOOKUP(H671,[1]Film_Workers!$B$2:$BD$55,49,FALSE),D671=2,VLOOKUP(H671,[1]Film_Workers!$B$2:$BD$55,50,FALSE),D671=3,VLOOKUP(H671,[1]Film_Workers!$B$2:$BD$55,51,FALSE),D671=4,VLOOKUP(H671,[1]Film_Workers!$B$2:$BD$55,52,FALSE),D671=5,VLOOKUP(H671,[1]Film_Workers!$B$2:$BD$55,53,FALSE),D671=6,VLOOKUP(H671,[1]Film_Workers!$B$2:$BD$55,54)))</f>
        <v>#N/A</v>
      </c>
      <c r="W671" t="e">
        <f>_xlfn.IFS(C671=2014,_xlfn.IFS(D671=1,VLOOKUP(H671,[1]Priv_Workers!$B$2:$BD$55,2,FALSE),D671=2,VLOOKUP(H671,[1]Priv_Workers!$B$2:$BD$55,3,FALSE),D671=3,VLOOKUP(H671,[1]Priv_Workers!$B$2:$BD$55,4,FALSE),D671=4,VLOOKUP(H671,[1]Priv_Workers!$B$2:$BD$55,5,FALSE),D671=5,VLOOKUP(H671,[1]Priv_Workers!$B$2:$BD$55,6,FALSE),D671=6,VLOOKUP(H671,[1]Priv_Workers!$B$2:$BD$55,7,FALSE),D671=7,VLOOKUP(H671,[1]Priv_Workers!$B$2:$BD$55,8,FALSE),D671=8,VLOOKUP(H671,[1]Priv_Workers!$B$2:$BD$55,9,FALSE),D671=9,VLOOKUP(H671,[1]Priv_Workers!$B$2:$BD$55,10,FALSE),D671=10,VLOOKUP(H671,[1]Priv_Workers!$B$2:$BD$55,11,FALSE),D671=11,VLOOKUP(H671,[1]Priv_Workers!$B$2:$BD$55,12,FALSE),D671=12,VLOOKUP(H671,[1]Priv_Workers!$B$2:$BD$55,13,FALSE)),C671=2015,_xlfn.IFS(D671=1,VLOOKUP(H671,[1]Priv_Workers!$B$2:$BD$55,14,FALSE),D671=2,VLOOKUP(H671,[1]Priv_Workers!$B$2:$BD$55,15,FALSE),D671=3,VLOOKUP(H671,[1]Priv_Workers!$B$2:$BD$55,16,FALSE),D671=4,VLOOKUP(H671,[1]Priv_Workers!$B$2:$BD$55,17,FALSE),D671=5,VLOOKUP(H671,[1]Priv_Workers!$B$2:$BD$55,18,FALSE),D671=6,VLOOKUP(H671,[1]Priv_Workers!$B$2:$BD$55,19,FALSE),D671=7,VLOOKUP(H671,[1]Priv_Workers!$B$2:$BD$55,20,FALSE),D671=8,VLOOKUP(H671,[1]Priv_Workers!$B$2:$BD$55,21,FALSE),D671=9,VLOOKUP(H671,[1]Priv_Workers!$B$2:$BD$55,22,FALSE),D671=10,VLOOKUP(H671,[1]Priv_Workers!$B$2:$BD$55,23,FALSE),D671=11,VLOOKUP(H671,[1]Priv_Workers!$B$2:$BD$55,24,FALSE),D671=12,VLOOKUP(H671,[1]Priv_Workers!$B$2:$BD$55,25,FALSE)),C671=2016,_xlfn.IFS(D671=1,VLOOKUP(H671,[1]Priv_Workers!$B$2:$BD$55,26,FALSE),D671=2,VLOOKUP(H671,[1]Priv_Workers!$B$2:$BD$55,27,FALSE),D671=3,VLOOKUP(H671,[1]Priv_Workers!$B$2:$BD$55,28,FALSE),D671=4,VLOOKUP(H671,[1]Priv_Workers!$B$2:$BD$55,29,FALSE),D671=5,VLOOKUP(H671,[1]Priv_Workers!$B$2:$BD$55,30,FALSE),D671=6,VLOOKUP(H671,[1]Priv_Workers!$B$2:$BD$55,31,FALSE),D671=7,VLOOKUP(H671,[1]Priv_Workers!$B$2:$BD$55,32,FALSE),D671=8,VLOOKUP(H671,[1]Priv_Workers!$B$2:$BD$55,33,FALSE),D671=9,VLOOKUP(H671,[1]Priv_Workers!$B$2:$BD$55,34,FALSE),D671=10,VLOOKUP(H671,[1]Priv_Workers!$B$2:$BD$55,35,FALSE),D671=11,VLOOKUP(H671,[1]Priv_Workers!$B$2:$BD$55,36,FALSE),D671=12,VLOOKUP(H671,[1]Priv_Workers!$B$2:$BD$55,37,FALSE)),C671=2017,_xlfn.IFS(D671=1,VLOOKUP(H671,[1]Priv_Workers!$B$2:$BD$55,38,FALSE),D671=2,VLOOKUP(H671,[1]Priv_Workers!$B$2:$BD$55,39,FALSE),D671=3,VLOOKUP(H671,[1]Priv_Workers!$B$2:$BD$55,40,FALSE),D671=4,VLOOKUP(H671,[1]Priv_Workers!$B$2:$BD$55,41,FALSE),D671=5,VLOOKUP(H671,[1]Priv_Workers!$B$2:$BD$55,42,FALSE),D671=6,VLOOKUP(H671,[1]Priv_Workers!$B$2:$BD$55,43,FALSE),D671=7,VLOOKUP(H671,[1]Priv_Workers!$B$2:$BD$55,43,FALSE),D671=8,VLOOKUP(H671,[1]Priv_Workers!$B$2:$BD$55,44,FALSE),D671=9,VLOOKUP(H671,[1]Priv_Workers!$B$2:$BD$55,45,FALSE),D671=10,VLOOKUP(H671,[1]Priv_Workers!$B$2:$BD$55,46,FALSE),D671=11,VLOOKUP(H671,[1]Priv_Workers!$B$2:$BD$55,47,FALSE),D671=12,VLOOKUP(H671,[1]Priv_Workers!$B$2:$BD$55,48)),C671=2018,_xlfn.IFS(D671=1,VLOOKUP(H671,[1]Priv_Workers!$B$2:$BD$55,49,FALSE),D671=2,VLOOKUP(H671,[1]Priv_Workers!$B$2:$BD$55,50,FALSE),D671=3,VLOOKUP(H671,[1]Priv_Workers!$B$2:$BD$55,51,FALSE),D671=4,VLOOKUP(H671,[1]Priv_Workers!$B$2:$BD$55,52,FALSE),D671=5,VLOOKUP(H671,[1]Priv_Workers!$B$2:$BD$55,53,FALSE),D671=6,VLOOKUP(H671,[1]Priv_Workers!$B$2:$BD$55,54)))</f>
        <v>#N/A</v>
      </c>
      <c r="X671" s="3" t="e">
        <f t="shared" si="83"/>
        <v>#N/A</v>
      </c>
      <c r="Y671" s="2" t="e">
        <f>_xlfn.IFS(C671=2014, _xlfn.IFS(E671=1, VLOOKUP(H671, [1]Wage_Info!$B$2:$AH$55, 2, FALSE), E671=2, VLOOKUP(H671, [1]Wage_Info!$B$2:$AH$55, 3, FALSE), E671=3, VLOOKUP(H671, [1]Wage_Info!$B$2:$AH$55, 4, FALSE), E671=4, VLOOKUP(H671, [1]Wage_Info!$B$2:$AH$55, 5, FALSE)), C671=2015, _xlfn.IFS(E671=1, VLOOKUP(H671, [1]Wage_Info!$B$2:$AH$55, 6, FALSE), E671=2, VLOOKUP(H671, [1]Wage_Info!$B$2:$AH$55, 7, FALSE), E671=3, VLOOKUP(H671, [1]Wage_Info!$B$2:$AH$55, 8, FALSE), E671=4, VLOOKUP(H671, [1]Wage_Info!$B$2:$AH$55, 9, FALSE)), C671=2016, _xlfn.IFS(E671=1, VLOOKUP(H671, [1]Wage_Info!$B$2:$AH$55, 10, FALSE), E671=2, VLOOKUP(H671, [1]Wage_Info!$B$2:$AH$55, 11, FALSE), E671=3, VLOOKUP(H671, [1]Wage_Info!$B$2:$AH$55, 12, FALSE), E671=4, VLOOKUP(H671, [1]Wage_Info!$B$2:$AH$55, 13, FALSE)), C671=2017, _xlfn.IFS(E671=1, VLOOKUP(H671, [1]Wage_Info!$B$2:$AH$55, 14, FALSE), E671=2, VLOOKUP(H671, [1]Wage_Info!$B$2:$AH$55, 15, FALSE), E671=3, VLOOKUP(H671, [1]Wage_Info!$B$2:$AH$55, 16, FALSE), E671=4, VLOOKUP(H671, [1]Wage_Info!$B$2:$AH$55, 17, FALSE)), C671 = 2018, _xlfn.IFS(E671=1, VLOOKUP(H671, [1]Wage_Info!$B$2:$AH$55, 18, FALSE), E671=3, VLOOKUP(H671, [1]Wage_Info!$B$2:$AH$55, 19, FALSE)))</f>
        <v>#N/A</v>
      </c>
      <c r="Z671" s="2" t="e">
        <f>_xlfn.IFS(C671=2014, _xlfn.IFS(E671=1, VLOOKUP(H671, [1]Wage_Info!$B$2:$AL$55, 20, FALSE), E671=2, VLOOKUP(H671, [1]Wage_Info!$B$2:$AL$55, 21, FALSE), E671=3, VLOOKUP(H671, [1]Wage_Info!$B$2:$AL$55, 22, FALSE), E671=4, VLOOKUP(H671, [1]Wage_Info!$B$2:$AL$55, 23, FALSE)), C671=2015, _xlfn.IFS(E671=1, VLOOKUP(H671, [1]Wage_Info!$B$2:$AL$55, 24, FALSE), E671=2, VLOOKUP(H671, [1]Wage_Info!$B$2:$AL$55, 25, FALSE), E671=3, VLOOKUP(H671, [1]Wage_Info!$B$2:$AL$55, 26, FALSE), E671=4, VLOOKUP(H671, [1]Wage_Info!$B$2:$AL$55, 27, FALSE)), C671=2016, _xlfn.IFS(E671=1, VLOOKUP(H671, [1]Wage_Info!$B$2:$AL$55, 28, FALSE), E671=2, VLOOKUP(H671, [1]Wage_Info!$B$2:$AL$55, 29, FALSE), E671=3, VLOOKUP(H671, [1]Wage_Info!$B$2:$AL$55, 30, FALSE), E671=4, VLOOKUP(H671, [1]Wage_Info!$B$2:$AL$55, 31, FALSE)), C671=2017, _xlfn.IFS(E671=1, VLOOKUP(H671, [1]Wage_Info!$B$2:$AL$55, 32, FALSE), E671=2, VLOOKUP(H671, [1]Wage_Info!$B$2:$AL$55, 33, FALSE), E671=3, VLOOKUP(H671, [1]Wage_Info!$B$2:$AL$55, 34, FALSE), E671=4, VLOOKUP(H671, [1]Wage_Info!$B$2:$AL$55, 35, FALSE)), C671 = 2018, _xlfn.IFS(E671=1, VLOOKUP(H671, [1]Wage_Info!$B$2:$AL$55, 36, FALSE), E671=2, VLOOKUP(H671, [1]Wage_Info!$B$2:$AL$55, 37, FALSE)))</f>
        <v>#N/A</v>
      </c>
      <c r="AA671" s="4" t="e">
        <f t="shared" si="84"/>
        <v>#N/A</v>
      </c>
      <c r="AB671">
        <f>[1]Key!C670</f>
        <v>1</v>
      </c>
      <c r="AC671">
        <f t="shared" si="85"/>
        <v>1</v>
      </c>
      <c r="AD671">
        <f t="shared" si="86"/>
        <v>0</v>
      </c>
      <c r="AE671">
        <f t="shared" si="87"/>
        <v>1</v>
      </c>
      <c r="AF671">
        <f>[1]Key!D671</f>
        <v>0</v>
      </c>
    </row>
    <row r="672" spans="1:32" x14ac:dyDescent="0.3">
      <c r="A672">
        <v>671</v>
      </c>
      <c r="B672">
        <v>148</v>
      </c>
      <c r="E672" t="e">
        <f t="shared" si="80"/>
        <v>#N/A</v>
      </c>
      <c r="F672">
        <v>2017</v>
      </c>
      <c r="G672" t="s">
        <v>119</v>
      </c>
      <c r="H672" s="1">
        <f>VALUE(IF(G672="foreign",53,SUBSTITUTE(G672,G672,VLOOKUP(G672,[1]Key!$G$2:$H$55,2,))))</f>
        <v>1</v>
      </c>
      <c r="I672" t="s">
        <v>47</v>
      </c>
      <c r="J672">
        <f>VALUE(_xlfn.IFS(I672="foreign",53,I672="fictional",54, I672="unspecified", 55, NOT(OR(I672="foreign",I672="fictional")),SUBSTITUTE(I672,I672,VLOOKUP(I672,[1]Key!$G$2:$H$55,2,))))</f>
        <v>55</v>
      </c>
      <c r="K672">
        <f t="shared" si="81"/>
        <v>0</v>
      </c>
      <c r="L672">
        <f>VLOOKUP(H672, [1]Key!$H$2:$K$54, 2)</f>
        <v>3</v>
      </c>
      <c r="M672">
        <f>VLOOKUP(J672, [1]Key!$H$2:$K$54, 2)</f>
        <v>0</v>
      </c>
      <c r="N672">
        <f>VLOOKUP("*"&amp;G672&amp;"*",[1]Key!$N$2:$O$6,2,FALSE)</f>
        <v>3</v>
      </c>
      <c r="O672">
        <f>VLOOKUP("*"&amp;G672&amp;"*",[1]Key!$R$2:$S$11,2,FALSE)</f>
        <v>2</v>
      </c>
      <c r="P672">
        <v>774</v>
      </c>
      <c r="Q672" s="2">
        <v>3000000</v>
      </c>
      <c r="R672" t="s">
        <v>169</v>
      </c>
      <c r="S672">
        <f>VLOOKUP(R672, [1]Key!$U$2:$V$45, 2, FALSE)</f>
        <v>44</v>
      </c>
      <c r="T672">
        <f t="shared" si="82"/>
        <v>1</v>
      </c>
      <c r="U672" t="e">
        <f>_xlfn.IFS(C672=2018, VLOOKUP(H672, '[1]State Pop'!$B$2:$G$55,6),C672=2017, VLOOKUP(H672, '[1]State Pop'!$B$2:$F$55,5),C672=2016, VLOOKUP(H672, '[1]State Pop'!$B$2:$F$55,4), C672=2015, VLOOKUP(H672, '[1]State Pop'!$B$2:$F$55,3), C672=2014, VLOOKUP(H672, '[1]State Pop'!$B$2:$F$55,2))</f>
        <v>#N/A</v>
      </c>
      <c r="V672" t="e">
        <f>_xlfn.IFS(C672=2014,_xlfn.IFS(D672=1,VLOOKUP(H672,[1]Film_Workers!$B$2:$BD$55,2,FALSE),D672=2,VLOOKUP(H672,[1]Film_Workers!$B$2:$BD$55,3,FALSE),D672=3,VLOOKUP(H672,[1]Film_Workers!$B$2:$BD$55,4,FALSE),D672=4,VLOOKUP(H672,[1]Film_Workers!$B$2:$BD$55,5,FALSE),D672=5,VLOOKUP(H672,[1]Film_Workers!$B$2:$BD$55,6,FALSE),D672=6,VLOOKUP(H672,[1]Film_Workers!$B$2:$BD$55,7,FALSE),D672=7,VLOOKUP(H672,[1]Film_Workers!$B$2:$BD$55,8,FALSE),D672=8,VLOOKUP(H672,[1]Film_Workers!$B$2:$BD$55,9,FALSE),D672=9,VLOOKUP(H672,[1]Film_Workers!$B$2:$BD$55,10,FALSE),D672=10,VLOOKUP(H672,[1]Film_Workers!$B$2:$BD$55,11,FALSE),D672=11,VLOOKUP(H672,[1]Film_Workers!$B$2:$BD$55,12,FALSE),D672=12,VLOOKUP(H672,[1]Film_Workers!$B$2:$BD$55,13,FALSE)),C672=2015,_xlfn.IFS(D672=1,VLOOKUP(H672,[1]Film_Workers!$B$2:$BD$55,14,FALSE),D672=2,VLOOKUP(H672,[1]Film_Workers!$B$2:$BD$55,15,FALSE),D672=3,VLOOKUP(H672,[1]Film_Workers!$B$2:$BD$55,16,FALSE),D672=4,VLOOKUP(H672,[1]Film_Workers!$B$2:$BD$55,17,FALSE),D672=5,VLOOKUP(H672,[1]Film_Workers!$B$2:$BD$55,18,FALSE),D672=6,VLOOKUP(H672,[1]Film_Workers!$B$2:$BD$55,19,FALSE),D672=7,VLOOKUP(H672,[1]Film_Workers!$B$2:$BD$55,20,FALSE),D672=8,VLOOKUP(H672,[1]Film_Workers!$B$2:$BD$55,21,FALSE),D672=9,VLOOKUP(H672,[1]Film_Workers!$B$2:$BD$55,22,FALSE),D672=10,VLOOKUP(H672,[1]Film_Workers!$B$2:$BD$55,23,FALSE),D672=11,VLOOKUP(H672,[1]Film_Workers!$B$2:$BD$55,24,FALSE),D672=12,VLOOKUP(H672,[1]Film_Workers!$B$2:$BD$55,25,FALSE)),C672=2016,_xlfn.IFS(D672=1,VLOOKUP(H672,[1]Film_Workers!$B$2:$BD$55,26,FALSE),D672=2,VLOOKUP(H672,[1]Film_Workers!$B$2:$BD$55,27,FALSE),D672=3,VLOOKUP(H672,[1]Film_Workers!$B$2:$BD$55,28,FALSE),D672=4,VLOOKUP(H672,[1]Film_Workers!$B$2:$BD$55,29,FALSE),D672=5,VLOOKUP(H672,[1]Film_Workers!$B$2:$BD$55,30,FALSE),D672=6,VLOOKUP(H672,[1]Film_Workers!$B$2:$BD$55,31,FALSE),D672=7,VLOOKUP(H672,[1]Film_Workers!$B$2:$BD$55,32,FALSE),D672=8,VLOOKUP(H672,[1]Film_Workers!$B$2:$BD$55,33,FALSE),D672=9,VLOOKUP(H672,[1]Film_Workers!$B$2:$BD$55,34,FALSE),D672=10,VLOOKUP(H672,[1]Film_Workers!$B$2:$BD$55,35,FALSE),D672=11,VLOOKUP(H672,[1]Film_Workers!$B$2:$BD$55,36,FALSE),D672=12,VLOOKUP(H672,[1]Film_Workers!$B$2:$BD$55,37,FALSE)),C672=2017,_xlfn.IFS(D672=1,VLOOKUP(H672,[1]Film_Workers!$B$2:$BD$55,38,FALSE),D672=2,VLOOKUP(H672,[1]Film_Workers!$B$2:$BD$55,39,FALSE),D672=3,VLOOKUP(H672,[1]Film_Workers!$B$2:$BD$55,40,FALSE),D672=4,VLOOKUP(H672,[1]Film_Workers!$B$2:$BD$55,41,FALSE),D672=5,VLOOKUP(H672,[1]Film_Workers!$B$2:$BD$55,42,FALSE),D672=6,VLOOKUP(H672,[1]Film_Workers!$B$2:$BD$55,43,FALSE),D672=7,VLOOKUP(H672,[1]Film_Workers!$B$2:$BD$55,43,FALSE),D672=8,VLOOKUP(H672,[1]Film_Workers!$B$2:$BD$55,44,FALSE),D672=9,VLOOKUP(H672,[1]Film_Workers!$B$2:$BD$55,45,FALSE),D672=10,VLOOKUP(H672,[1]Film_Workers!$B$2:$BD$55,46,FALSE),D672=11,VLOOKUP(H672,[1]Film_Workers!$B$2:$BD$55,47,FALSE),D672=12,VLOOKUP(H672,[1]Film_Workers!$B$2:$BD$55,48)),C672=2018,_xlfn.IFS(D672=1,VLOOKUP(H672,[1]Film_Workers!$B$2:$BD$55,49,FALSE),D672=2,VLOOKUP(H672,[1]Film_Workers!$B$2:$BD$55,50,FALSE),D672=3,VLOOKUP(H672,[1]Film_Workers!$B$2:$BD$55,51,FALSE),D672=4,VLOOKUP(H672,[1]Film_Workers!$B$2:$BD$55,52,FALSE),D672=5,VLOOKUP(H672,[1]Film_Workers!$B$2:$BD$55,53,FALSE),D672=6,VLOOKUP(H672,[1]Film_Workers!$B$2:$BD$55,54)))</f>
        <v>#N/A</v>
      </c>
      <c r="W672" t="e">
        <f>_xlfn.IFS(C672=2014,_xlfn.IFS(D672=1,VLOOKUP(H672,[1]Priv_Workers!$B$2:$BD$55,2,FALSE),D672=2,VLOOKUP(H672,[1]Priv_Workers!$B$2:$BD$55,3,FALSE),D672=3,VLOOKUP(H672,[1]Priv_Workers!$B$2:$BD$55,4,FALSE),D672=4,VLOOKUP(H672,[1]Priv_Workers!$B$2:$BD$55,5,FALSE),D672=5,VLOOKUP(H672,[1]Priv_Workers!$B$2:$BD$55,6,FALSE),D672=6,VLOOKUP(H672,[1]Priv_Workers!$B$2:$BD$55,7,FALSE),D672=7,VLOOKUP(H672,[1]Priv_Workers!$B$2:$BD$55,8,FALSE),D672=8,VLOOKUP(H672,[1]Priv_Workers!$B$2:$BD$55,9,FALSE),D672=9,VLOOKUP(H672,[1]Priv_Workers!$B$2:$BD$55,10,FALSE),D672=10,VLOOKUP(H672,[1]Priv_Workers!$B$2:$BD$55,11,FALSE),D672=11,VLOOKUP(H672,[1]Priv_Workers!$B$2:$BD$55,12,FALSE),D672=12,VLOOKUP(H672,[1]Priv_Workers!$B$2:$BD$55,13,FALSE)),C672=2015,_xlfn.IFS(D672=1,VLOOKUP(H672,[1]Priv_Workers!$B$2:$BD$55,14,FALSE),D672=2,VLOOKUP(H672,[1]Priv_Workers!$B$2:$BD$55,15,FALSE),D672=3,VLOOKUP(H672,[1]Priv_Workers!$B$2:$BD$55,16,FALSE),D672=4,VLOOKUP(H672,[1]Priv_Workers!$B$2:$BD$55,17,FALSE),D672=5,VLOOKUP(H672,[1]Priv_Workers!$B$2:$BD$55,18,FALSE),D672=6,VLOOKUP(H672,[1]Priv_Workers!$B$2:$BD$55,19,FALSE),D672=7,VLOOKUP(H672,[1]Priv_Workers!$B$2:$BD$55,20,FALSE),D672=8,VLOOKUP(H672,[1]Priv_Workers!$B$2:$BD$55,21,FALSE),D672=9,VLOOKUP(H672,[1]Priv_Workers!$B$2:$BD$55,22,FALSE),D672=10,VLOOKUP(H672,[1]Priv_Workers!$B$2:$BD$55,23,FALSE),D672=11,VLOOKUP(H672,[1]Priv_Workers!$B$2:$BD$55,24,FALSE),D672=12,VLOOKUP(H672,[1]Priv_Workers!$B$2:$BD$55,25,FALSE)),C672=2016,_xlfn.IFS(D672=1,VLOOKUP(H672,[1]Priv_Workers!$B$2:$BD$55,26,FALSE),D672=2,VLOOKUP(H672,[1]Priv_Workers!$B$2:$BD$55,27,FALSE),D672=3,VLOOKUP(H672,[1]Priv_Workers!$B$2:$BD$55,28,FALSE),D672=4,VLOOKUP(H672,[1]Priv_Workers!$B$2:$BD$55,29,FALSE),D672=5,VLOOKUP(H672,[1]Priv_Workers!$B$2:$BD$55,30,FALSE),D672=6,VLOOKUP(H672,[1]Priv_Workers!$B$2:$BD$55,31,FALSE),D672=7,VLOOKUP(H672,[1]Priv_Workers!$B$2:$BD$55,32,FALSE),D672=8,VLOOKUP(H672,[1]Priv_Workers!$B$2:$BD$55,33,FALSE),D672=9,VLOOKUP(H672,[1]Priv_Workers!$B$2:$BD$55,34,FALSE),D672=10,VLOOKUP(H672,[1]Priv_Workers!$B$2:$BD$55,35,FALSE),D672=11,VLOOKUP(H672,[1]Priv_Workers!$B$2:$BD$55,36,FALSE),D672=12,VLOOKUP(H672,[1]Priv_Workers!$B$2:$BD$55,37,FALSE)),C672=2017,_xlfn.IFS(D672=1,VLOOKUP(H672,[1]Priv_Workers!$B$2:$BD$55,38,FALSE),D672=2,VLOOKUP(H672,[1]Priv_Workers!$B$2:$BD$55,39,FALSE),D672=3,VLOOKUP(H672,[1]Priv_Workers!$B$2:$BD$55,40,FALSE),D672=4,VLOOKUP(H672,[1]Priv_Workers!$B$2:$BD$55,41,FALSE),D672=5,VLOOKUP(H672,[1]Priv_Workers!$B$2:$BD$55,42,FALSE),D672=6,VLOOKUP(H672,[1]Priv_Workers!$B$2:$BD$55,43,FALSE),D672=7,VLOOKUP(H672,[1]Priv_Workers!$B$2:$BD$55,43,FALSE),D672=8,VLOOKUP(H672,[1]Priv_Workers!$B$2:$BD$55,44,FALSE),D672=9,VLOOKUP(H672,[1]Priv_Workers!$B$2:$BD$55,45,FALSE),D672=10,VLOOKUP(H672,[1]Priv_Workers!$B$2:$BD$55,46,FALSE),D672=11,VLOOKUP(H672,[1]Priv_Workers!$B$2:$BD$55,47,FALSE),D672=12,VLOOKUP(H672,[1]Priv_Workers!$B$2:$BD$55,48)),C672=2018,_xlfn.IFS(D672=1,VLOOKUP(H672,[1]Priv_Workers!$B$2:$BD$55,49,FALSE),D672=2,VLOOKUP(H672,[1]Priv_Workers!$B$2:$BD$55,50,FALSE),D672=3,VLOOKUP(H672,[1]Priv_Workers!$B$2:$BD$55,51,FALSE),D672=4,VLOOKUP(H672,[1]Priv_Workers!$B$2:$BD$55,52,FALSE),D672=5,VLOOKUP(H672,[1]Priv_Workers!$B$2:$BD$55,53,FALSE),D672=6,VLOOKUP(H672,[1]Priv_Workers!$B$2:$BD$55,54)))</f>
        <v>#N/A</v>
      </c>
      <c r="X672" s="3" t="e">
        <f t="shared" si="83"/>
        <v>#N/A</v>
      </c>
      <c r="Y672" s="2" t="e">
        <f>_xlfn.IFS(C672=2014, _xlfn.IFS(E672=1, VLOOKUP(H672, [1]Wage_Info!$B$2:$AH$55, 2, FALSE), E672=2, VLOOKUP(H672, [1]Wage_Info!$B$2:$AH$55, 3, FALSE), E672=3, VLOOKUP(H672, [1]Wage_Info!$B$2:$AH$55, 4, FALSE), E672=4, VLOOKUP(H672, [1]Wage_Info!$B$2:$AH$55, 5, FALSE)), C672=2015, _xlfn.IFS(E672=1, VLOOKUP(H672, [1]Wage_Info!$B$2:$AH$55, 6, FALSE), E672=2, VLOOKUP(H672, [1]Wage_Info!$B$2:$AH$55, 7, FALSE), E672=3, VLOOKUP(H672, [1]Wage_Info!$B$2:$AH$55, 8, FALSE), E672=4, VLOOKUP(H672, [1]Wage_Info!$B$2:$AH$55, 9, FALSE)), C672=2016, _xlfn.IFS(E672=1, VLOOKUP(H672, [1]Wage_Info!$B$2:$AH$55, 10, FALSE), E672=2, VLOOKUP(H672, [1]Wage_Info!$B$2:$AH$55, 11, FALSE), E672=3, VLOOKUP(H672, [1]Wage_Info!$B$2:$AH$55, 12, FALSE), E672=4, VLOOKUP(H672, [1]Wage_Info!$B$2:$AH$55, 13, FALSE)), C672=2017, _xlfn.IFS(E672=1, VLOOKUP(H672, [1]Wage_Info!$B$2:$AH$55, 14, FALSE), E672=2, VLOOKUP(H672, [1]Wage_Info!$B$2:$AH$55, 15, FALSE), E672=3, VLOOKUP(H672, [1]Wage_Info!$B$2:$AH$55, 16, FALSE), E672=4, VLOOKUP(H672, [1]Wage_Info!$B$2:$AH$55, 17, FALSE)), C672 = 2018, _xlfn.IFS(E672=1, VLOOKUP(H672, [1]Wage_Info!$B$2:$AH$55, 18, FALSE), E672=3, VLOOKUP(H672, [1]Wage_Info!$B$2:$AH$55, 19, FALSE)))</f>
        <v>#N/A</v>
      </c>
      <c r="Z672" s="2" t="e">
        <f>_xlfn.IFS(C672=2014, _xlfn.IFS(E672=1, VLOOKUP(H672, [1]Wage_Info!$B$2:$AL$55, 20, FALSE), E672=2, VLOOKUP(H672, [1]Wage_Info!$B$2:$AL$55, 21, FALSE), E672=3, VLOOKUP(H672, [1]Wage_Info!$B$2:$AL$55, 22, FALSE), E672=4, VLOOKUP(H672, [1]Wage_Info!$B$2:$AL$55, 23, FALSE)), C672=2015, _xlfn.IFS(E672=1, VLOOKUP(H672, [1]Wage_Info!$B$2:$AL$55, 24, FALSE), E672=2, VLOOKUP(H672, [1]Wage_Info!$B$2:$AL$55, 25, FALSE), E672=3, VLOOKUP(H672, [1]Wage_Info!$B$2:$AL$55, 26, FALSE), E672=4, VLOOKUP(H672, [1]Wage_Info!$B$2:$AL$55, 27, FALSE)), C672=2016, _xlfn.IFS(E672=1, VLOOKUP(H672, [1]Wage_Info!$B$2:$AL$55, 28, FALSE), E672=2, VLOOKUP(H672, [1]Wage_Info!$B$2:$AL$55, 29, FALSE), E672=3, VLOOKUP(H672, [1]Wage_Info!$B$2:$AL$55, 30, FALSE), E672=4, VLOOKUP(H672, [1]Wage_Info!$B$2:$AL$55, 31, FALSE)), C672=2017, _xlfn.IFS(E672=1, VLOOKUP(H672, [1]Wage_Info!$B$2:$AL$55, 32, FALSE), E672=2, VLOOKUP(H672, [1]Wage_Info!$B$2:$AL$55, 33, FALSE), E672=3, VLOOKUP(H672, [1]Wage_Info!$B$2:$AL$55, 34, FALSE), E672=4, VLOOKUP(H672, [1]Wage_Info!$B$2:$AL$55, 35, FALSE)), C672 = 2018, _xlfn.IFS(E672=1, VLOOKUP(H672, [1]Wage_Info!$B$2:$AL$55, 36, FALSE), E672=2, VLOOKUP(H672, [1]Wage_Info!$B$2:$AL$55, 37, FALSE)))</f>
        <v>#N/A</v>
      </c>
      <c r="AA672" s="4" t="e">
        <f t="shared" si="84"/>
        <v>#N/A</v>
      </c>
      <c r="AB672">
        <f>[1]Key!C671</f>
        <v>1</v>
      </c>
      <c r="AC672">
        <f t="shared" si="85"/>
        <v>0</v>
      </c>
      <c r="AD672">
        <f t="shared" si="86"/>
        <v>0</v>
      </c>
      <c r="AE672">
        <f t="shared" si="87"/>
        <v>0</v>
      </c>
      <c r="AF672">
        <f>[1]Key!D672</f>
        <v>0</v>
      </c>
    </row>
    <row r="673" spans="1:32" x14ac:dyDescent="0.3">
      <c r="A673">
        <v>672</v>
      </c>
      <c r="B673">
        <v>149</v>
      </c>
      <c r="C673">
        <v>2014</v>
      </c>
      <c r="D673">
        <v>7</v>
      </c>
      <c r="E673">
        <f t="shared" si="80"/>
        <v>3</v>
      </c>
      <c r="F673">
        <v>2017</v>
      </c>
      <c r="G673" t="s">
        <v>62</v>
      </c>
      <c r="H673" s="1">
        <f>VALUE(IF(G673="foreign",53,SUBSTITUTE(G673,G673,VLOOKUP(G673,[1]Key!$G$2:$H$55,2,))))</f>
        <v>53</v>
      </c>
      <c r="I673" t="s">
        <v>32</v>
      </c>
      <c r="J673">
        <f>VALUE(_xlfn.IFS(I673="foreign",53,I673="fictional",54, I673="unspecified", 55, NOT(OR(I673="foreign",I673="fictional")),SUBSTITUTE(I673,I673,VLOOKUP(I673,[1]Key!$G$2:$H$55,2,))))</f>
        <v>53</v>
      </c>
      <c r="K673">
        <f t="shared" si="81"/>
        <v>1</v>
      </c>
      <c r="L673">
        <f>VLOOKUP(H673, [1]Key!$H$2:$K$54, 2)</f>
        <v>0</v>
      </c>
      <c r="M673">
        <f>VLOOKUP(J673, [1]Key!$H$2:$K$54, 2)</f>
        <v>0</v>
      </c>
      <c r="N673">
        <f>VLOOKUP("*"&amp;G673&amp;"*",[1]Key!$N$2:$O$6,2,FALSE)</f>
        <v>0</v>
      </c>
      <c r="O673">
        <f>VLOOKUP("*"&amp;G673&amp;"*",[1]Key!$R$2:$S$11,2,FALSE)</f>
        <v>0</v>
      </c>
      <c r="P673">
        <v>772</v>
      </c>
      <c r="Q673" s="2">
        <v>25000000</v>
      </c>
      <c r="R673" t="s">
        <v>124</v>
      </c>
      <c r="S673">
        <f>VLOOKUP(R673, [1]Key!$U$2:$V$37, 2, FALSE)</f>
        <v>15</v>
      </c>
      <c r="T673">
        <f t="shared" si="82"/>
        <v>1</v>
      </c>
      <c r="U673">
        <f>_xlfn.IFS(C673=2018, VLOOKUP(H673, '[1]State Pop'!$B$2:$G$55,6),C673=2017, VLOOKUP(H673, '[1]State Pop'!$B$2:$F$55,5),C673=2016, VLOOKUP(H673, '[1]State Pop'!$B$2:$F$55,4), C673=2015, VLOOKUP(H673, '[1]State Pop'!$B$2:$F$55,3), C673=2014, VLOOKUP(H673, '[1]State Pop'!$B$2:$F$55,2))</f>
        <v>0</v>
      </c>
      <c r="V673">
        <f>_xlfn.IFS(C673=2014,_xlfn.IFS(D673=1,VLOOKUP(H673,[1]Film_Workers!$B$2:$BD$55,2,FALSE),D673=2,VLOOKUP(H673,[1]Film_Workers!$B$2:$BD$55,3,FALSE),D673=3,VLOOKUP(H673,[1]Film_Workers!$B$2:$BD$55,4,FALSE),D673=4,VLOOKUP(H673,[1]Film_Workers!$B$2:$BD$55,5,FALSE),D673=5,VLOOKUP(H673,[1]Film_Workers!$B$2:$BD$55,6,FALSE),D673=6,VLOOKUP(H673,[1]Film_Workers!$B$2:$BD$55,7,FALSE),D673=7,VLOOKUP(H673,[1]Film_Workers!$B$2:$BD$55,8,FALSE),D673=8,VLOOKUP(H673,[1]Film_Workers!$B$2:$BD$55,9,FALSE),D673=9,VLOOKUP(H673,[1]Film_Workers!$B$2:$BD$55,10,FALSE),D673=10,VLOOKUP(H673,[1]Film_Workers!$B$2:$BD$55,11,FALSE),D673=11,VLOOKUP(H673,[1]Film_Workers!$B$2:$BD$55,12,FALSE),D673=12,VLOOKUP(H673,[1]Film_Workers!$B$2:$BD$55,13,FALSE)),C673=2015,_xlfn.IFS(D673=1,VLOOKUP(H673,[1]Film_Workers!$B$2:$BD$55,14,FALSE),D673=2,VLOOKUP(H673,[1]Film_Workers!$B$2:$BD$55,15,FALSE),D673=3,VLOOKUP(H673,[1]Film_Workers!$B$2:$BD$55,16,FALSE),D673=4,VLOOKUP(H673,[1]Film_Workers!$B$2:$BD$55,17,FALSE),D673=5,VLOOKUP(H673,[1]Film_Workers!$B$2:$BD$55,18,FALSE),D673=6,VLOOKUP(H673,[1]Film_Workers!$B$2:$BD$55,19,FALSE),D673=7,VLOOKUP(H673,[1]Film_Workers!$B$2:$BD$55,20,FALSE),D673=8,VLOOKUP(H673,[1]Film_Workers!$B$2:$BD$55,21,FALSE),D673=9,VLOOKUP(H673,[1]Film_Workers!$B$2:$BD$55,22,FALSE),D673=10,VLOOKUP(H673,[1]Film_Workers!$B$2:$BD$55,23,FALSE),D673=11,VLOOKUP(H673,[1]Film_Workers!$B$2:$BD$55,24,FALSE),D673=12,VLOOKUP(H673,[1]Film_Workers!$B$2:$BD$55,25,FALSE)),C673=2016,_xlfn.IFS(D673=1,VLOOKUP(H673,[1]Film_Workers!$B$2:$BD$55,26,FALSE),D673=2,VLOOKUP(H673,[1]Film_Workers!$B$2:$BD$55,27,FALSE),D673=3,VLOOKUP(H673,[1]Film_Workers!$B$2:$BD$55,28,FALSE),D673=4,VLOOKUP(H673,[1]Film_Workers!$B$2:$BD$55,29,FALSE),D673=5,VLOOKUP(H673,[1]Film_Workers!$B$2:$BD$55,30,FALSE),D673=6,VLOOKUP(H673,[1]Film_Workers!$B$2:$BD$55,31,FALSE),D673=7,VLOOKUP(H673,[1]Film_Workers!$B$2:$BD$55,32,FALSE),D673=8,VLOOKUP(H673,[1]Film_Workers!$B$2:$BD$55,33,FALSE),D673=9,VLOOKUP(H673,[1]Film_Workers!$B$2:$BD$55,34,FALSE),D673=10,VLOOKUP(H673,[1]Film_Workers!$B$2:$BD$55,35,FALSE),D673=11,VLOOKUP(H673,[1]Film_Workers!$B$2:$BD$55,36,FALSE),D673=12,VLOOKUP(H673,[1]Film_Workers!$B$2:$BD$55,37,FALSE)),C673=2017,_xlfn.IFS(D673=1,VLOOKUP(H673,[1]Film_Workers!$B$2:$BD$55,38,FALSE),D673=2,VLOOKUP(H673,[1]Film_Workers!$B$2:$BD$55,39,FALSE),D673=3,VLOOKUP(H673,[1]Film_Workers!$B$2:$BD$55,40,FALSE),D673=4,VLOOKUP(H673,[1]Film_Workers!$B$2:$BD$55,41,FALSE),D673=5,VLOOKUP(H673,[1]Film_Workers!$B$2:$BD$55,42,FALSE),D673=6,VLOOKUP(H673,[1]Film_Workers!$B$2:$BD$55,43,FALSE),D673=7,VLOOKUP(H673,[1]Film_Workers!$B$2:$BD$55,43,FALSE),D673=8,VLOOKUP(H673,[1]Film_Workers!$B$2:$BD$55,44,FALSE),D673=9,VLOOKUP(H673,[1]Film_Workers!$B$2:$BD$55,45,FALSE),D673=10,VLOOKUP(H673,[1]Film_Workers!$B$2:$BD$55,46,FALSE),D673=11,VLOOKUP(H673,[1]Film_Workers!$B$2:$BD$55,47,FALSE),D673=12,VLOOKUP(H673,[1]Film_Workers!$B$2:$BD$55,48)),C673=2018,_xlfn.IFS(D673=1,VLOOKUP(H673,[1]Film_Workers!$B$2:$BD$55,49,FALSE),D673=2,VLOOKUP(H673,[1]Film_Workers!$B$2:$BD$55,50,FALSE),D673=3,VLOOKUP(H673,[1]Film_Workers!$B$2:$BD$55,51,FALSE),D673=4,VLOOKUP(H673,[1]Film_Workers!$B$2:$BD$55,52,FALSE),D673=5,VLOOKUP(H673,[1]Film_Workers!$B$2:$BD$55,53,FALSE),D673=6,VLOOKUP(H673,[1]Film_Workers!$B$2:$BD$55,54)))</f>
        <v>0</v>
      </c>
      <c r="W673">
        <f>_xlfn.IFS(C673=2014,_xlfn.IFS(D673=1,VLOOKUP(H673,[1]Priv_Workers!$B$2:$BD$55,2,FALSE),D673=2,VLOOKUP(H673,[1]Priv_Workers!$B$2:$BD$55,3,FALSE),D673=3,VLOOKUP(H673,[1]Priv_Workers!$B$2:$BD$55,4,FALSE),D673=4,VLOOKUP(H673,[1]Priv_Workers!$B$2:$BD$55,5,FALSE),D673=5,VLOOKUP(H673,[1]Priv_Workers!$B$2:$BD$55,6,FALSE),D673=6,VLOOKUP(H673,[1]Priv_Workers!$B$2:$BD$55,7,FALSE),D673=7,VLOOKUP(H673,[1]Priv_Workers!$B$2:$BD$55,8,FALSE),D673=8,VLOOKUP(H673,[1]Priv_Workers!$B$2:$BD$55,9,FALSE),D673=9,VLOOKUP(H673,[1]Priv_Workers!$B$2:$BD$55,10,FALSE),D673=10,VLOOKUP(H673,[1]Priv_Workers!$B$2:$BD$55,11,FALSE),D673=11,VLOOKUP(H673,[1]Priv_Workers!$B$2:$BD$55,12,FALSE),D673=12,VLOOKUP(H673,[1]Priv_Workers!$B$2:$BD$55,13,FALSE)),C673=2015,_xlfn.IFS(D673=1,VLOOKUP(H673,[1]Priv_Workers!$B$2:$BD$55,14,FALSE),D673=2,VLOOKUP(H673,[1]Priv_Workers!$B$2:$BD$55,15,FALSE),D673=3,VLOOKUP(H673,[1]Priv_Workers!$B$2:$BD$55,16,FALSE),D673=4,VLOOKUP(H673,[1]Priv_Workers!$B$2:$BD$55,17,FALSE),D673=5,VLOOKUP(H673,[1]Priv_Workers!$B$2:$BD$55,18,FALSE),D673=6,VLOOKUP(H673,[1]Priv_Workers!$B$2:$BD$55,19,FALSE),D673=7,VLOOKUP(H673,[1]Priv_Workers!$B$2:$BD$55,20,FALSE),D673=8,VLOOKUP(H673,[1]Priv_Workers!$B$2:$BD$55,21,FALSE),D673=9,VLOOKUP(H673,[1]Priv_Workers!$B$2:$BD$55,22,FALSE),D673=10,VLOOKUP(H673,[1]Priv_Workers!$B$2:$BD$55,23,FALSE),D673=11,VLOOKUP(H673,[1]Priv_Workers!$B$2:$BD$55,24,FALSE),D673=12,VLOOKUP(H673,[1]Priv_Workers!$B$2:$BD$55,25,FALSE)),C673=2016,_xlfn.IFS(D673=1,VLOOKUP(H673,[1]Priv_Workers!$B$2:$BD$55,26,FALSE),D673=2,VLOOKUP(H673,[1]Priv_Workers!$B$2:$BD$55,27,FALSE),D673=3,VLOOKUP(H673,[1]Priv_Workers!$B$2:$BD$55,28,FALSE),D673=4,VLOOKUP(H673,[1]Priv_Workers!$B$2:$BD$55,29,FALSE),D673=5,VLOOKUP(H673,[1]Priv_Workers!$B$2:$BD$55,30,FALSE),D673=6,VLOOKUP(H673,[1]Priv_Workers!$B$2:$BD$55,31,FALSE),D673=7,VLOOKUP(H673,[1]Priv_Workers!$B$2:$BD$55,32,FALSE),D673=8,VLOOKUP(H673,[1]Priv_Workers!$B$2:$BD$55,33,FALSE),D673=9,VLOOKUP(H673,[1]Priv_Workers!$B$2:$BD$55,34,FALSE),D673=10,VLOOKUP(H673,[1]Priv_Workers!$B$2:$BD$55,35,FALSE),D673=11,VLOOKUP(H673,[1]Priv_Workers!$B$2:$BD$55,36,FALSE),D673=12,VLOOKUP(H673,[1]Priv_Workers!$B$2:$BD$55,37,FALSE)),C673=2017,_xlfn.IFS(D673=1,VLOOKUP(H673,[1]Priv_Workers!$B$2:$BD$55,38,FALSE),D673=2,VLOOKUP(H673,[1]Priv_Workers!$B$2:$BD$55,39,FALSE),D673=3,VLOOKUP(H673,[1]Priv_Workers!$B$2:$BD$55,40,FALSE),D673=4,VLOOKUP(H673,[1]Priv_Workers!$B$2:$BD$55,41,FALSE),D673=5,VLOOKUP(H673,[1]Priv_Workers!$B$2:$BD$55,42,FALSE),D673=6,VLOOKUP(H673,[1]Priv_Workers!$B$2:$BD$55,43,FALSE),D673=7,VLOOKUP(H673,[1]Priv_Workers!$B$2:$BD$55,43,FALSE),D673=8,VLOOKUP(H673,[1]Priv_Workers!$B$2:$BD$55,44,FALSE),D673=9,VLOOKUP(H673,[1]Priv_Workers!$B$2:$BD$55,45,FALSE),D673=10,VLOOKUP(H673,[1]Priv_Workers!$B$2:$BD$55,46,FALSE),D673=11,VLOOKUP(H673,[1]Priv_Workers!$B$2:$BD$55,47,FALSE),D673=12,VLOOKUP(H673,[1]Priv_Workers!$B$2:$BD$55,48)),C673=2018,_xlfn.IFS(D673=1,VLOOKUP(H673,[1]Priv_Workers!$B$2:$BD$55,49,FALSE),D673=2,VLOOKUP(H673,[1]Priv_Workers!$B$2:$BD$55,50,FALSE),D673=3,VLOOKUP(H673,[1]Priv_Workers!$B$2:$BD$55,51,FALSE),D673=4,VLOOKUP(H673,[1]Priv_Workers!$B$2:$BD$55,52,FALSE),D673=5,VLOOKUP(H673,[1]Priv_Workers!$B$2:$BD$55,53,FALSE),D673=6,VLOOKUP(H673,[1]Priv_Workers!$B$2:$BD$55,54)))</f>
        <v>0</v>
      </c>
      <c r="X673" s="3" t="e">
        <f t="shared" si="83"/>
        <v>#DIV/0!</v>
      </c>
      <c r="Y673" s="2">
        <f>_xlfn.IFS(C673=2014, _xlfn.IFS(E673=1, VLOOKUP(H673, [1]Wage_Info!$B$2:$AH$55, 2, FALSE), E673=2, VLOOKUP(H673, [1]Wage_Info!$B$2:$AH$55, 3, FALSE), E673=3, VLOOKUP(H673, [1]Wage_Info!$B$2:$AH$55, 4, FALSE), E673=4, VLOOKUP(H673, [1]Wage_Info!$B$2:$AH$55, 5, FALSE)), C673=2015, _xlfn.IFS(E673=1, VLOOKUP(H673, [1]Wage_Info!$B$2:$AH$55, 6, FALSE), E673=2, VLOOKUP(H673, [1]Wage_Info!$B$2:$AH$55, 7, FALSE), E673=3, VLOOKUP(H673, [1]Wage_Info!$B$2:$AH$55, 8, FALSE), E673=4, VLOOKUP(H673, [1]Wage_Info!$B$2:$AH$55, 9, FALSE)), C673=2016, _xlfn.IFS(E673=1, VLOOKUP(H673, [1]Wage_Info!$B$2:$AH$55, 10, FALSE), E673=2, VLOOKUP(H673, [1]Wage_Info!$B$2:$AH$55, 11, FALSE), E673=3, VLOOKUP(H673, [1]Wage_Info!$B$2:$AH$55, 12, FALSE), E673=4, VLOOKUP(H673, [1]Wage_Info!$B$2:$AH$55, 13, FALSE)), C673=2017, _xlfn.IFS(E673=1, VLOOKUP(H673, [1]Wage_Info!$B$2:$AH$55, 14, FALSE), E673=2, VLOOKUP(H673, [1]Wage_Info!$B$2:$AH$55, 15, FALSE), E673=3, VLOOKUP(H673, [1]Wage_Info!$B$2:$AH$55, 16, FALSE), E673=4, VLOOKUP(H673, [1]Wage_Info!$B$2:$AH$55, 17, FALSE)), C673 = 2018, _xlfn.IFS(E673=1, VLOOKUP(H673, [1]Wage_Info!$B$2:$AH$55, 18, FALSE), E673=3, VLOOKUP(H673, [1]Wage_Info!$B$2:$AH$55, 19, FALSE)))</f>
        <v>0</v>
      </c>
      <c r="Z673" s="2">
        <f>_xlfn.IFS(C673=2014, _xlfn.IFS(E673=1, VLOOKUP(H673, [1]Wage_Info!$B$2:$AL$55, 20, FALSE), E673=2, VLOOKUP(H673, [1]Wage_Info!$B$2:$AL$55, 21, FALSE), E673=3, VLOOKUP(H673, [1]Wage_Info!$B$2:$AL$55, 22, FALSE), E673=4, VLOOKUP(H673, [1]Wage_Info!$B$2:$AL$55, 23, FALSE)), C673=2015, _xlfn.IFS(E673=1, VLOOKUP(H673, [1]Wage_Info!$B$2:$AL$55, 24, FALSE), E673=2, VLOOKUP(H673, [1]Wage_Info!$B$2:$AL$55, 25, FALSE), E673=3, VLOOKUP(H673, [1]Wage_Info!$B$2:$AL$55, 26, FALSE), E673=4, VLOOKUP(H673, [1]Wage_Info!$B$2:$AL$55, 27, FALSE)), C673=2016, _xlfn.IFS(E673=1, VLOOKUP(H673, [1]Wage_Info!$B$2:$AL$55, 28, FALSE), E673=2, VLOOKUP(H673, [1]Wage_Info!$B$2:$AL$55, 29, FALSE), E673=3, VLOOKUP(H673, [1]Wage_Info!$B$2:$AL$55, 30, FALSE), E673=4, VLOOKUP(H673, [1]Wage_Info!$B$2:$AL$55, 31, FALSE)), C673=2017, _xlfn.IFS(E673=1, VLOOKUP(H673, [1]Wage_Info!$B$2:$AL$55, 32, FALSE), E673=2, VLOOKUP(H673, [1]Wage_Info!$B$2:$AL$55, 33, FALSE), E673=3, VLOOKUP(H673, [1]Wage_Info!$B$2:$AL$55, 34, FALSE), E673=4, VLOOKUP(H673, [1]Wage_Info!$B$2:$AL$55, 35, FALSE)), C673 = 2018, _xlfn.IFS(E673=1, VLOOKUP(H673, [1]Wage_Info!$B$2:$AL$55, 36, FALSE), E673=2, VLOOKUP(H673, [1]Wage_Info!$B$2:$AL$55, 37, FALSE)))</f>
        <v>0</v>
      </c>
      <c r="AA673" s="4" t="e">
        <f t="shared" si="84"/>
        <v>#DIV/0!</v>
      </c>
      <c r="AB673">
        <f>[1]Key!C672</f>
        <v>1</v>
      </c>
      <c r="AC673">
        <f t="shared" si="85"/>
        <v>0</v>
      </c>
      <c r="AD673">
        <f t="shared" si="86"/>
        <v>0</v>
      </c>
      <c r="AE673">
        <f t="shared" si="87"/>
        <v>0</v>
      </c>
      <c r="AF673">
        <f>[1]Key!D673</f>
        <v>0</v>
      </c>
    </row>
    <row r="674" spans="1:32" x14ac:dyDescent="0.3">
      <c r="A674">
        <v>673</v>
      </c>
      <c r="B674">
        <v>150</v>
      </c>
      <c r="C674">
        <v>2016</v>
      </c>
      <c r="D674">
        <v>1</v>
      </c>
      <c r="E674">
        <f t="shared" si="80"/>
        <v>1</v>
      </c>
      <c r="F674">
        <v>2017</v>
      </c>
      <c r="G674" t="s">
        <v>64</v>
      </c>
      <c r="H674" s="1">
        <f>VALUE(IF(G674="foreign",53,SUBSTITUTE(G674,G674,VLOOKUP(G674,[1]Key!$G$2:$H$55,2,))))</f>
        <v>33</v>
      </c>
      <c r="I674" t="s">
        <v>64</v>
      </c>
      <c r="J674">
        <f>VALUE(_xlfn.IFS(I674="foreign",53,I674="fictional",54, I674="unspecified", 55, NOT(OR(I674="foreign",I674="fictional")),SUBSTITUTE(I674,I674,VLOOKUP(I674,[1]Key!$G$2:$H$55,2,))))</f>
        <v>33</v>
      </c>
      <c r="K674">
        <f t="shared" si="81"/>
        <v>1</v>
      </c>
      <c r="L674">
        <f>VLOOKUP(H674, [1]Key!$H$2:$K$54, 2)</f>
        <v>3</v>
      </c>
      <c r="M674">
        <f>VLOOKUP(J674, [1]Key!$H$2:$K$54, 2)</f>
        <v>3</v>
      </c>
      <c r="N674">
        <f>VLOOKUP("*"&amp;G674&amp;"*",[1]Key!$N$2:$O$6,2,FALSE)</f>
        <v>2</v>
      </c>
      <c r="O674">
        <f>VLOOKUP("*"&amp;G674&amp;"*",[1]Key!$R$2:$S$11,2,FALSE)</f>
        <v>3</v>
      </c>
      <c r="P674">
        <v>721</v>
      </c>
      <c r="Q674" s="2"/>
      <c r="R674" t="s">
        <v>92</v>
      </c>
      <c r="S674">
        <f>VLOOKUP(R674, [1]Key!$U$2:$V$37, 2, FALSE)</f>
        <v>14</v>
      </c>
      <c r="T674">
        <f t="shared" si="82"/>
        <v>1</v>
      </c>
      <c r="U674">
        <f>_xlfn.IFS(C674=2018, VLOOKUP(H674, '[1]State Pop'!$B$2:$G$55,6),C674=2017, VLOOKUP(H674, '[1]State Pop'!$B$2:$F$55,5),C674=2016, VLOOKUP(H674, '[1]State Pop'!$B$2:$F$55,4), C674=2015, VLOOKUP(H674, '[1]State Pop'!$B$2:$F$55,3), C674=2014, VLOOKUP(H674, '[1]State Pop'!$B$2:$F$55,2))</f>
        <v>19836286</v>
      </c>
      <c r="V674">
        <f>_xlfn.IFS(C674=2014,_xlfn.IFS(D674=1,VLOOKUP(H674,[1]Film_Workers!$B$2:$BD$55,2,FALSE),D674=2,VLOOKUP(H674,[1]Film_Workers!$B$2:$BD$55,3,FALSE),D674=3,VLOOKUP(H674,[1]Film_Workers!$B$2:$BD$55,4,FALSE),D674=4,VLOOKUP(H674,[1]Film_Workers!$B$2:$BD$55,5,FALSE),D674=5,VLOOKUP(H674,[1]Film_Workers!$B$2:$BD$55,6,FALSE),D674=6,VLOOKUP(H674,[1]Film_Workers!$B$2:$BD$55,7,FALSE),D674=7,VLOOKUP(H674,[1]Film_Workers!$B$2:$BD$55,8,FALSE),D674=8,VLOOKUP(H674,[1]Film_Workers!$B$2:$BD$55,9,FALSE),D674=9,VLOOKUP(H674,[1]Film_Workers!$B$2:$BD$55,10,FALSE),D674=10,VLOOKUP(H674,[1]Film_Workers!$B$2:$BD$55,11,FALSE),D674=11,VLOOKUP(H674,[1]Film_Workers!$B$2:$BD$55,12,FALSE),D674=12,VLOOKUP(H674,[1]Film_Workers!$B$2:$BD$55,13,FALSE)),C674=2015,_xlfn.IFS(D674=1,VLOOKUP(H674,[1]Film_Workers!$B$2:$BD$55,14,FALSE),D674=2,VLOOKUP(H674,[1]Film_Workers!$B$2:$BD$55,15,FALSE),D674=3,VLOOKUP(H674,[1]Film_Workers!$B$2:$BD$55,16,FALSE),D674=4,VLOOKUP(H674,[1]Film_Workers!$B$2:$BD$55,17,FALSE),D674=5,VLOOKUP(H674,[1]Film_Workers!$B$2:$BD$55,18,FALSE),D674=6,VLOOKUP(H674,[1]Film_Workers!$B$2:$BD$55,19,FALSE),D674=7,VLOOKUP(H674,[1]Film_Workers!$B$2:$BD$55,20,FALSE),D674=8,VLOOKUP(H674,[1]Film_Workers!$B$2:$BD$55,21,FALSE),D674=9,VLOOKUP(H674,[1]Film_Workers!$B$2:$BD$55,22,FALSE),D674=10,VLOOKUP(H674,[1]Film_Workers!$B$2:$BD$55,23,FALSE),D674=11,VLOOKUP(H674,[1]Film_Workers!$B$2:$BD$55,24,FALSE),D674=12,VLOOKUP(H674,[1]Film_Workers!$B$2:$BD$55,25,FALSE)),C674=2016,_xlfn.IFS(D674=1,VLOOKUP(H674,[1]Film_Workers!$B$2:$BD$55,26,FALSE),D674=2,VLOOKUP(H674,[1]Film_Workers!$B$2:$BD$55,27,FALSE),D674=3,VLOOKUP(H674,[1]Film_Workers!$B$2:$BD$55,28,FALSE),D674=4,VLOOKUP(H674,[1]Film_Workers!$B$2:$BD$55,29,FALSE),D674=5,VLOOKUP(H674,[1]Film_Workers!$B$2:$BD$55,30,FALSE),D674=6,VLOOKUP(H674,[1]Film_Workers!$B$2:$BD$55,31,FALSE),D674=7,VLOOKUP(H674,[1]Film_Workers!$B$2:$BD$55,32,FALSE),D674=8,VLOOKUP(H674,[1]Film_Workers!$B$2:$BD$55,33,FALSE),D674=9,VLOOKUP(H674,[1]Film_Workers!$B$2:$BD$55,34,FALSE),D674=10,VLOOKUP(H674,[1]Film_Workers!$B$2:$BD$55,35,FALSE),D674=11,VLOOKUP(H674,[1]Film_Workers!$B$2:$BD$55,36,FALSE),D674=12,VLOOKUP(H674,[1]Film_Workers!$B$2:$BD$55,37,FALSE)),C674=2017,_xlfn.IFS(D674=1,VLOOKUP(H674,[1]Film_Workers!$B$2:$BD$55,38,FALSE),D674=2,VLOOKUP(H674,[1]Film_Workers!$B$2:$BD$55,39,FALSE),D674=3,VLOOKUP(H674,[1]Film_Workers!$B$2:$BD$55,40,FALSE),D674=4,VLOOKUP(H674,[1]Film_Workers!$B$2:$BD$55,41,FALSE),D674=5,VLOOKUP(H674,[1]Film_Workers!$B$2:$BD$55,42,FALSE),D674=6,VLOOKUP(H674,[1]Film_Workers!$B$2:$BD$55,43,FALSE),D674=7,VLOOKUP(H674,[1]Film_Workers!$B$2:$BD$55,43,FALSE),D674=8,VLOOKUP(H674,[1]Film_Workers!$B$2:$BD$55,44,FALSE),D674=9,VLOOKUP(H674,[1]Film_Workers!$B$2:$BD$55,45,FALSE),D674=10,VLOOKUP(H674,[1]Film_Workers!$B$2:$BD$55,46,FALSE),D674=11,VLOOKUP(H674,[1]Film_Workers!$B$2:$BD$55,47,FALSE),D674=12,VLOOKUP(H674,[1]Film_Workers!$B$2:$BD$55,48)),C674=2018,_xlfn.IFS(D674=1,VLOOKUP(H674,[1]Film_Workers!$B$2:$BD$55,49,FALSE),D674=2,VLOOKUP(H674,[1]Film_Workers!$B$2:$BD$55,50,FALSE),D674=3,VLOOKUP(H674,[1]Film_Workers!$B$2:$BD$55,51,FALSE),D674=4,VLOOKUP(H674,[1]Film_Workers!$B$2:$BD$55,52,FALSE),D674=5,VLOOKUP(H674,[1]Film_Workers!$B$2:$BD$55,53,FALSE),D674=6,VLOOKUP(H674,[1]Film_Workers!$B$2:$BD$55,54)))</f>
        <v>40531</v>
      </c>
      <c r="W674">
        <f>_xlfn.IFS(C674=2014,_xlfn.IFS(D674=1,VLOOKUP(H674,[1]Priv_Workers!$B$2:$BD$55,2,FALSE),D674=2,VLOOKUP(H674,[1]Priv_Workers!$B$2:$BD$55,3,FALSE),D674=3,VLOOKUP(H674,[1]Priv_Workers!$B$2:$BD$55,4,FALSE),D674=4,VLOOKUP(H674,[1]Priv_Workers!$B$2:$BD$55,5,FALSE),D674=5,VLOOKUP(H674,[1]Priv_Workers!$B$2:$BD$55,6,FALSE),D674=6,VLOOKUP(H674,[1]Priv_Workers!$B$2:$BD$55,7,FALSE),D674=7,VLOOKUP(H674,[1]Priv_Workers!$B$2:$BD$55,8,FALSE),D674=8,VLOOKUP(H674,[1]Priv_Workers!$B$2:$BD$55,9,FALSE),D674=9,VLOOKUP(H674,[1]Priv_Workers!$B$2:$BD$55,10,FALSE),D674=10,VLOOKUP(H674,[1]Priv_Workers!$B$2:$BD$55,11,FALSE),D674=11,VLOOKUP(H674,[1]Priv_Workers!$B$2:$BD$55,12,FALSE),D674=12,VLOOKUP(H674,[1]Priv_Workers!$B$2:$BD$55,13,FALSE)),C674=2015,_xlfn.IFS(D674=1,VLOOKUP(H674,[1]Priv_Workers!$B$2:$BD$55,14,FALSE),D674=2,VLOOKUP(H674,[1]Priv_Workers!$B$2:$BD$55,15,FALSE),D674=3,VLOOKUP(H674,[1]Priv_Workers!$B$2:$BD$55,16,FALSE),D674=4,VLOOKUP(H674,[1]Priv_Workers!$B$2:$BD$55,17,FALSE),D674=5,VLOOKUP(H674,[1]Priv_Workers!$B$2:$BD$55,18,FALSE),D674=6,VLOOKUP(H674,[1]Priv_Workers!$B$2:$BD$55,19,FALSE),D674=7,VLOOKUP(H674,[1]Priv_Workers!$B$2:$BD$55,20,FALSE),D674=8,VLOOKUP(H674,[1]Priv_Workers!$B$2:$BD$55,21,FALSE),D674=9,VLOOKUP(H674,[1]Priv_Workers!$B$2:$BD$55,22,FALSE),D674=10,VLOOKUP(H674,[1]Priv_Workers!$B$2:$BD$55,23,FALSE),D674=11,VLOOKUP(H674,[1]Priv_Workers!$B$2:$BD$55,24,FALSE),D674=12,VLOOKUP(H674,[1]Priv_Workers!$B$2:$BD$55,25,FALSE)),C674=2016,_xlfn.IFS(D674=1,VLOOKUP(H674,[1]Priv_Workers!$B$2:$BD$55,26,FALSE),D674=2,VLOOKUP(H674,[1]Priv_Workers!$B$2:$BD$55,27,FALSE),D674=3,VLOOKUP(H674,[1]Priv_Workers!$B$2:$BD$55,28,FALSE),D674=4,VLOOKUP(H674,[1]Priv_Workers!$B$2:$BD$55,29,FALSE),D674=5,VLOOKUP(H674,[1]Priv_Workers!$B$2:$BD$55,30,FALSE),D674=6,VLOOKUP(H674,[1]Priv_Workers!$B$2:$BD$55,31,FALSE),D674=7,VLOOKUP(H674,[1]Priv_Workers!$B$2:$BD$55,32,FALSE),D674=8,VLOOKUP(H674,[1]Priv_Workers!$B$2:$BD$55,33,FALSE),D674=9,VLOOKUP(H674,[1]Priv_Workers!$B$2:$BD$55,34,FALSE),D674=10,VLOOKUP(H674,[1]Priv_Workers!$B$2:$BD$55,35,FALSE),D674=11,VLOOKUP(H674,[1]Priv_Workers!$B$2:$BD$55,36,FALSE),D674=12,VLOOKUP(H674,[1]Priv_Workers!$B$2:$BD$55,37,FALSE)),C674=2017,_xlfn.IFS(D674=1,VLOOKUP(H674,[1]Priv_Workers!$B$2:$BD$55,38,FALSE),D674=2,VLOOKUP(H674,[1]Priv_Workers!$B$2:$BD$55,39,FALSE),D674=3,VLOOKUP(H674,[1]Priv_Workers!$B$2:$BD$55,40,FALSE),D674=4,VLOOKUP(H674,[1]Priv_Workers!$B$2:$BD$55,41,FALSE),D674=5,VLOOKUP(H674,[1]Priv_Workers!$B$2:$BD$55,42,FALSE),D674=6,VLOOKUP(H674,[1]Priv_Workers!$B$2:$BD$55,43,FALSE),D674=7,VLOOKUP(H674,[1]Priv_Workers!$B$2:$BD$55,43,FALSE),D674=8,VLOOKUP(H674,[1]Priv_Workers!$B$2:$BD$55,44,FALSE),D674=9,VLOOKUP(H674,[1]Priv_Workers!$B$2:$BD$55,45,FALSE),D674=10,VLOOKUP(H674,[1]Priv_Workers!$B$2:$BD$55,46,FALSE),D674=11,VLOOKUP(H674,[1]Priv_Workers!$B$2:$BD$55,47,FALSE),D674=12,VLOOKUP(H674,[1]Priv_Workers!$B$2:$BD$55,48)),C674=2018,_xlfn.IFS(D674=1,VLOOKUP(H674,[1]Priv_Workers!$B$2:$BD$55,49,FALSE),D674=2,VLOOKUP(H674,[1]Priv_Workers!$B$2:$BD$55,50,FALSE),D674=3,VLOOKUP(H674,[1]Priv_Workers!$B$2:$BD$55,51,FALSE),D674=4,VLOOKUP(H674,[1]Priv_Workers!$B$2:$BD$55,52,FALSE),D674=5,VLOOKUP(H674,[1]Priv_Workers!$B$2:$BD$55,53,FALSE),D674=6,VLOOKUP(H674,[1]Priv_Workers!$B$2:$BD$55,54)))</f>
        <v>7556574</v>
      </c>
      <c r="X674" s="3">
        <f t="shared" si="83"/>
        <v>5.3636740671103066E-3</v>
      </c>
      <c r="Y674" s="2">
        <f>_xlfn.IFS(C674=2014, _xlfn.IFS(E674=1, VLOOKUP(H674, [1]Wage_Info!$B$2:$AH$55, 2, FALSE), E674=2, VLOOKUP(H674, [1]Wage_Info!$B$2:$AH$55, 3, FALSE), E674=3, VLOOKUP(H674, [1]Wage_Info!$B$2:$AH$55, 4, FALSE), E674=4, VLOOKUP(H674, [1]Wage_Info!$B$2:$AH$55, 5, FALSE)), C674=2015, _xlfn.IFS(E674=1, VLOOKUP(H674, [1]Wage_Info!$B$2:$AH$55, 6, FALSE), E674=2, VLOOKUP(H674, [1]Wage_Info!$B$2:$AH$55, 7, FALSE), E674=3, VLOOKUP(H674, [1]Wage_Info!$B$2:$AH$55, 8, FALSE), E674=4, VLOOKUP(H674, [1]Wage_Info!$B$2:$AH$55, 9, FALSE)), C674=2016, _xlfn.IFS(E674=1, VLOOKUP(H674, [1]Wage_Info!$B$2:$AH$55, 10, FALSE), E674=2, VLOOKUP(H674, [1]Wage_Info!$B$2:$AH$55, 11, FALSE), E674=3, VLOOKUP(H674, [1]Wage_Info!$B$2:$AH$55, 12, FALSE), E674=4, VLOOKUP(H674, [1]Wage_Info!$B$2:$AH$55, 13, FALSE)), C674=2017, _xlfn.IFS(E674=1, VLOOKUP(H674, [1]Wage_Info!$B$2:$AH$55, 14, FALSE), E674=2, VLOOKUP(H674, [1]Wage_Info!$B$2:$AH$55, 15, FALSE), E674=3, VLOOKUP(H674, [1]Wage_Info!$B$2:$AH$55, 16, FALSE), E674=4, VLOOKUP(H674, [1]Wage_Info!$B$2:$AH$55, 17, FALSE)), C674 = 2018, _xlfn.IFS(E674=1, VLOOKUP(H674, [1]Wage_Info!$B$2:$AH$55, 18, FALSE), E674=3, VLOOKUP(H674, [1]Wage_Info!$B$2:$AH$55, 19, FALSE)))</f>
        <v>1085609424</v>
      </c>
      <c r="Z674" s="2">
        <f>_xlfn.IFS(C674=2014, _xlfn.IFS(E674=1, VLOOKUP(H674, [1]Wage_Info!$B$2:$AL$55, 20, FALSE), E674=2, VLOOKUP(H674, [1]Wage_Info!$B$2:$AL$55, 21, FALSE), E674=3, VLOOKUP(H674, [1]Wage_Info!$B$2:$AL$55, 22, FALSE), E674=4, VLOOKUP(H674, [1]Wage_Info!$B$2:$AL$55, 23, FALSE)), C674=2015, _xlfn.IFS(E674=1, VLOOKUP(H674, [1]Wage_Info!$B$2:$AL$55, 24, FALSE), E674=2, VLOOKUP(H674, [1]Wage_Info!$B$2:$AL$55, 25, FALSE), E674=3, VLOOKUP(H674, [1]Wage_Info!$B$2:$AL$55, 26, FALSE), E674=4, VLOOKUP(H674, [1]Wage_Info!$B$2:$AL$55, 27, FALSE)), C674=2016, _xlfn.IFS(E674=1, VLOOKUP(H674, [1]Wage_Info!$B$2:$AL$55, 28, FALSE), E674=2, VLOOKUP(H674, [1]Wage_Info!$B$2:$AL$55, 29, FALSE), E674=3, VLOOKUP(H674, [1]Wage_Info!$B$2:$AL$55, 30, FALSE), E674=4, VLOOKUP(H674, [1]Wage_Info!$B$2:$AL$55, 31, FALSE)), C674=2017, _xlfn.IFS(E674=1, VLOOKUP(H674, [1]Wage_Info!$B$2:$AL$55, 32, FALSE), E674=2, VLOOKUP(H674, [1]Wage_Info!$B$2:$AL$55, 33, FALSE), E674=3, VLOOKUP(H674, [1]Wage_Info!$B$2:$AL$55, 34, FALSE), E674=4, VLOOKUP(H674, [1]Wage_Info!$B$2:$AL$55, 35, FALSE)), C674 = 2018, _xlfn.IFS(E674=1, VLOOKUP(H674, [1]Wage_Info!$B$2:$AL$55, 36, FALSE), E674=2, VLOOKUP(H674, [1]Wage_Info!$B$2:$AL$55, 37, FALSE)))</f>
        <v>149321645217</v>
      </c>
      <c r="AA674" s="4">
        <f t="shared" si="84"/>
        <v>7.2702749987943833E-3</v>
      </c>
      <c r="AB674">
        <f>[1]Key!C673</f>
        <v>1</v>
      </c>
      <c r="AC674">
        <f t="shared" si="85"/>
        <v>0</v>
      </c>
      <c r="AD674">
        <f t="shared" si="86"/>
        <v>1</v>
      </c>
      <c r="AE674">
        <f t="shared" si="87"/>
        <v>1</v>
      </c>
      <c r="AF674">
        <f>[1]Key!D674</f>
        <v>0</v>
      </c>
    </row>
    <row r="675" spans="1:32" x14ac:dyDescent="0.3">
      <c r="A675">
        <v>674</v>
      </c>
      <c r="B675">
        <v>151</v>
      </c>
      <c r="E675" t="e">
        <f t="shared" si="80"/>
        <v>#N/A</v>
      </c>
      <c r="F675">
        <v>2017</v>
      </c>
      <c r="G675" t="s">
        <v>62</v>
      </c>
      <c r="H675" s="1">
        <f>VALUE(IF(G675="foreign",53,SUBSTITUTE(G675,G675,VLOOKUP(G675,[1]Key!$G$2:$H$55,2,))))</f>
        <v>53</v>
      </c>
      <c r="I675" t="s">
        <v>32</v>
      </c>
      <c r="J675">
        <f>VALUE(_xlfn.IFS(I675="foreign",53,I675="fictional",54, I675="unspecified", 55, NOT(OR(I675="foreign",I675="fictional")),SUBSTITUTE(I675,I675,VLOOKUP(I675,[1]Key!$G$2:$H$55,2,))))</f>
        <v>53</v>
      </c>
      <c r="K675">
        <f t="shared" si="81"/>
        <v>1</v>
      </c>
      <c r="L675">
        <f>VLOOKUP(H675, [1]Key!$H$2:$K$54, 2)</f>
        <v>0</v>
      </c>
      <c r="M675">
        <f>VLOOKUP(J675, [1]Key!$H$2:$K$54, 2)</f>
        <v>0</v>
      </c>
      <c r="N675">
        <f>VLOOKUP("*"&amp;G675&amp;"*",[1]Key!$N$2:$O$6,2,FALSE)</f>
        <v>0</v>
      </c>
      <c r="O675">
        <f>VLOOKUP("*"&amp;G675&amp;"*",[1]Key!$R$2:$S$11,2,FALSE)</f>
        <v>0</v>
      </c>
      <c r="P675">
        <v>720</v>
      </c>
      <c r="Q675" s="2"/>
      <c r="R675" t="s">
        <v>130</v>
      </c>
      <c r="S675">
        <f>VLOOKUP(R675, [1]Key!$U$2:$V$37, 2, FALSE)</f>
        <v>19</v>
      </c>
      <c r="T675">
        <f t="shared" si="82"/>
        <v>1</v>
      </c>
      <c r="U675" t="e">
        <f>_xlfn.IFS(C675=2018, VLOOKUP(H675, '[1]State Pop'!$B$2:$G$55,6),C675=2017, VLOOKUP(H675, '[1]State Pop'!$B$2:$F$55,5),C675=2016, VLOOKUP(H675, '[1]State Pop'!$B$2:$F$55,4), C675=2015, VLOOKUP(H675, '[1]State Pop'!$B$2:$F$55,3), C675=2014, VLOOKUP(H675, '[1]State Pop'!$B$2:$F$55,2))</f>
        <v>#N/A</v>
      </c>
      <c r="V675" t="e">
        <f>_xlfn.IFS(C675=2014,_xlfn.IFS(D675=1,VLOOKUP(H675,[1]Film_Workers!$B$2:$BD$55,2,FALSE),D675=2,VLOOKUP(H675,[1]Film_Workers!$B$2:$BD$55,3,FALSE),D675=3,VLOOKUP(H675,[1]Film_Workers!$B$2:$BD$55,4,FALSE),D675=4,VLOOKUP(H675,[1]Film_Workers!$B$2:$BD$55,5,FALSE),D675=5,VLOOKUP(H675,[1]Film_Workers!$B$2:$BD$55,6,FALSE),D675=6,VLOOKUP(H675,[1]Film_Workers!$B$2:$BD$55,7,FALSE),D675=7,VLOOKUP(H675,[1]Film_Workers!$B$2:$BD$55,8,FALSE),D675=8,VLOOKUP(H675,[1]Film_Workers!$B$2:$BD$55,9,FALSE),D675=9,VLOOKUP(H675,[1]Film_Workers!$B$2:$BD$55,10,FALSE),D675=10,VLOOKUP(H675,[1]Film_Workers!$B$2:$BD$55,11,FALSE),D675=11,VLOOKUP(H675,[1]Film_Workers!$B$2:$BD$55,12,FALSE),D675=12,VLOOKUP(H675,[1]Film_Workers!$B$2:$BD$55,13,FALSE)),C675=2015,_xlfn.IFS(D675=1,VLOOKUP(H675,[1]Film_Workers!$B$2:$BD$55,14,FALSE),D675=2,VLOOKUP(H675,[1]Film_Workers!$B$2:$BD$55,15,FALSE),D675=3,VLOOKUP(H675,[1]Film_Workers!$B$2:$BD$55,16,FALSE),D675=4,VLOOKUP(H675,[1]Film_Workers!$B$2:$BD$55,17,FALSE),D675=5,VLOOKUP(H675,[1]Film_Workers!$B$2:$BD$55,18,FALSE),D675=6,VLOOKUP(H675,[1]Film_Workers!$B$2:$BD$55,19,FALSE),D675=7,VLOOKUP(H675,[1]Film_Workers!$B$2:$BD$55,20,FALSE),D675=8,VLOOKUP(H675,[1]Film_Workers!$B$2:$BD$55,21,FALSE),D675=9,VLOOKUP(H675,[1]Film_Workers!$B$2:$BD$55,22,FALSE),D675=10,VLOOKUP(H675,[1]Film_Workers!$B$2:$BD$55,23,FALSE),D675=11,VLOOKUP(H675,[1]Film_Workers!$B$2:$BD$55,24,FALSE),D675=12,VLOOKUP(H675,[1]Film_Workers!$B$2:$BD$55,25,FALSE)),C675=2016,_xlfn.IFS(D675=1,VLOOKUP(H675,[1]Film_Workers!$B$2:$BD$55,26,FALSE),D675=2,VLOOKUP(H675,[1]Film_Workers!$B$2:$BD$55,27,FALSE),D675=3,VLOOKUP(H675,[1]Film_Workers!$B$2:$BD$55,28,FALSE),D675=4,VLOOKUP(H675,[1]Film_Workers!$B$2:$BD$55,29,FALSE),D675=5,VLOOKUP(H675,[1]Film_Workers!$B$2:$BD$55,30,FALSE),D675=6,VLOOKUP(H675,[1]Film_Workers!$B$2:$BD$55,31,FALSE),D675=7,VLOOKUP(H675,[1]Film_Workers!$B$2:$BD$55,32,FALSE),D675=8,VLOOKUP(H675,[1]Film_Workers!$B$2:$BD$55,33,FALSE),D675=9,VLOOKUP(H675,[1]Film_Workers!$B$2:$BD$55,34,FALSE),D675=10,VLOOKUP(H675,[1]Film_Workers!$B$2:$BD$55,35,FALSE),D675=11,VLOOKUP(H675,[1]Film_Workers!$B$2:$BD$55,36,FALSE),D675=12,VLOOKUP(H675,[1]Film_Workers!$B$2:$BD$55,37,FALSE)),C675=2017,_xlfn.IFS(D675=1,VLOOKUP(H675,[1]Film_Workers!$B$2:$BD$55,38,FALSE),D675=2,VLOOKUP(H675,[1]Film_Workers!$B$2:$BD$55,39,FALSE),D675=3,VLOOKUP(H675,[1]Film_Workers!$B$2:$BD$55,40,FALSE),D675=4,VLOOKUP(H675,[1]Film_Workers!$B$2:$BD$55,41,FALSE),D675=5,VLOOKUP(H675,[1]Film_Workers!$B$2:$BD$55,42,FALSE),D675=6,VLOOKUP(H675,[1]Film_Workers!$B$2:$BD$55,43,FALSE),D675=7,VLOOKUP(H675,[1]Film_Workers!$B$2:$BD$55,43,FALSE),D675=8,VLOOKUP(H675,[1]Film_Workers!$B$2:$BD$55,44,FALSE),D675=9,VLOOKUP(H675,[1]Film_Workers!$B$2:$BD$55,45,FALSE),D675=10,VLOOKUP(H675,[1]Film_Workers!$B$2:$BD$55,46,FALSE),D675=11,VLOOKUP(H675,[1]Film_Workers!$B$2:$BD$55,47,FALSE),D675=12,VLOOKUP(H675,[1]Film_Workers!$B$2:$BD$55,48)),C675=2018,_xlfn.IFS(D675=1,VLOOKUP(H675,[1]Film_Workers!$B$2:$BD$55,49,FALSE),D675=2,VLOOKUP(H675,[1]Film_Workers!$B$2:$BD$55,50,FALSE),D675=3,VLOOKUP(H675,[1]Film_Workers!$B$2:$BD$55,51,FALSE),D675=4,VLOOKUP(H675,[1]Film_Workers!$B$2:$BD$55,52,FALSE),D675=5,VLOOKUP(H675,[1]Film_Workers!$B$2:$BD$55,53,FALSE),D675=6,VLOOKUP(H675,[1]Film_Workers!$B$2:$BD$55,54)))</f>
        <v>#N/A</v>
      </c>
      <c r="W675" t="e">
        <f>_xlfn.IFS(C675=2014,_xlfn.IFS(D675=1,VLOOKUP(H675,[1]Priv_Workers!$B$2:$BD$55,2,FALSE),D675=2,VLOOKUP(H675,[1]Priv_Workers!$B$2:$BD$55,3,FALSE),D675=3,VLOOKUP(H675,[1]Priv_Workers!$B$2:$BD$55,4,FALSE),D675=4,VLOOKUP(H675,[1]Priv_Workers!$B$2:$BD$55,5,FALSE),D675=5,VLOOKUP(H675,[1]Priv_Workers!$B$2:$BD$55,6,FALSE),D675=6,VLOOKUP(H675,[1]Priv_Workers!$B$2:$BD$55,7,FALSE),D675=7,VLOOKUP(H675,[1]Priv_Workers!$B$2:$BD$55,8,FALSE),D675=8,VLOOKUP(H675,[1]Priv_Workers!$B$2:$BD$55,9,FALSE),D675=9,VLOOKUP(H675,[1]Priv_Workers!$B$2:$BD$55,10,FALSE),D675=10,VLOOKUP(H675,[1]Priv_Workers!$B$2:$BD$55,11,FALSE),D675=11,VLOOKUP(H675,[1]Priv_Workers!$B$2:$BD$55,12,FALSE),D675=12,VLOOKUP(H675,[1]Priv_Workers!$B$2:$BD$55,13,FALSE)),C675=2015,_xlfn.IFS(D675=1,VLOOKUP(H675,[1]Priv_Workers!$B$2:$BD$55,14,FALSE),D675=2,VLOOKUP(H675,[1]Priv_Workers!$B$2:$BD$55,15,FALSE),D675=3,VLOOKUP(H675,[1]Priv_Workers!$B$2:$BD$55,16,FALSE),D675=4,VLOOKUP(H675,[1]Priv_Workers!$B$2:$BD$55,17,FALSE),D675=5,VLOOKUP(H675,[1]Priv_Workers!$B$2:$BD$55,18,FALSE),D675=6,VLOOKUP(H675,[1]Priv_Workers!$B$2:$BD$55,19,FALSE),D675=7,VLOOKUP(H675,[1]Priv_Workers!$B$2:$BD$55,20,FALSE),D675=8,VLOOKUP(H675,[1]Priv_Workers!$B$2:$BD$55,21,FALSE),D675=9,VLOOKUP(H675,[1]Priv_Workers!$B$2:$BD$55,22,FALSE),D675=10,VLOOKUP(H675,[1]Priv_Workers!$B$2:$BD$55,23,FALSE),D675=11,VLOOKUP(H675,[1]Priv_Workers!$B$2:$BD$55,24,FALSE),D675=12,VLOOKUP(H675,[1]Priv_Workers!$B$2:$BD$55,25,FALSE)),C675=2016,_xlfn.IFS(D675=1,VLOOKUP(H675,[1]Priv_Workers!$B$2:$BD$55,26,FALSE),D675=2,VLOOKUP(H675,[1]Priv_Workers!$B$2:$BD$55,27,FALSE),D675=3,VLOOKUP(H675,[1]Priv_Workers!$B$2:$BD$55,28,FALSE),D675=4,VLOOKUP(H675,[1]Priv_Workers!$B$2:$BD$55,29,FALSE),D675=5,VLOOKUP(H675,[1]Priv_Workers!$B$2:$BD$55,30,FALSE),D675=6,VLOOKUP(H675,[1]Priv_Workers!$B$2:$BD$55,31,FALSE),D675=7,VLOOKUP(H675,[1]Priv_Workers!$B$2:$BD$55,32,FALSE),D675=8,VLOOKUP(H675,[1]Priv_Workers!$B$2:$BD$55,33,FALSE),D675=9,VLOOKUP(H675,[1]Priv_Workers!$B$2:$BD$55,34,FALSE),D675=10,VLOOKUP(H675,[1]Priv_Workers!$B$2:$BD$55,35,FALSE),D675=11,VLOOKUP(H675,[1]Priv_Workers!$B$2:$BD$55,36,FALSE),D675=12,VLOOKUP(H675,[1]Priv_Workers!$B$2:$BD$55,37,FALSE)),C675=2017,_xlfn.IFS(D675=1,VLOOKUP(H675,[1]Priv_Workers!$B$2:$BD$55,38,FALSE),D675=2,VLOOKUP(H675,[1]Priv_Workers!$B$2:$BD$55,39,FALSE),D675=3,VLOOKUP(H675,[1]Priv_Workers!$B$2:$BD$55,40,FALSE),D675=4,VLOOKUP(H675,[1]Priv_Workers!$B$2:$BD$55,41,FALSE),D675=5,VLOOKUP(H675,[1]Priv_Workers!$B$2:$BD$55,42,FALSE),D675=6,VLOOKUP(H675,[1]Priv_Workers!$B$2:$BD$55,43,FALSE),D675=7,VLOOKUP(H675,[1]Priv_Workers!$B$2:$BD$55,43,FALSE),D675=8,VLOOKUP(H675,[1]Priv_Workers!$B$2:$BD$55,44,FALSE),D675=9,VLOOKUP(H675,[1]Priv_Workers!$B$2:$BD$55,45,FALSE),D675=10,VLOOKUP(H675,[1]Priv_Workers!$B$2:$BD$55,46,FALSE),D675=11,VLOOKUP(H675,[1]Priv_Workers!$B$2:$BD$55,47,FALSE),D675=12,VLOOKUP(H675,[1]Priv_Workers!$B$2:$BD$55,48)),C675=2018,_xlfn.IFS(D675=1,VLOOKUP(H675,[1]Priv_Workers!$B$2:$BD$55,49,FALSE),D675=2,VLOOKUP(H675,[1]Priv_Workers!$B$2:$BD$55,50,FALSE),D675=3,VLOOKUP(H675,[1]Priv_Workers!$B$2:$BD$55,51,FALSE),D675=4,VLOOKUP(H675,[1]Priv_Workers!$B$2:$BD$55,52,FALSE),D675=5,VLOOKUP(H675,[1]Priv_Workers!$B$2:$BD$55,53,FALSE),D675=6,VLOOKUP(H675,[1]Priv_Workers!$B$2:$BD$55,54)))</f>
        <v>#N/A</v>
      </c>
      <c r="X675" s="3" t="e">
        <f t="shared" si="83"/>
        <v>#N/A</v>
      </c>
      <c r="Y675" s="2" t="e">
        <f>_xlfn.IFS(C675=2014, _xlfn.IFS(E675=1, VLOOKUP(H675, [1]Wage_Info!$B$2:$AH$55, 2, FALSE), E675=2, VLOOKUP(H675, [1]Wage_Info!$B$2:$AH$55, 3, FALSE), E675=3, VLOOKUP(H675, [1]Wage_Info!$B$2:$AH$55, 4, FALSE), E675=4, VLOOKUP(H675, [1]Wage_Info!$B$2:$AH$55, 5, FALSE)), C675=2015, _xlfn.IFS(E675=1, VLOOKUP(H675, [1]Wage_Info!$B$2:$AH$55, 6, FALSE), E675=2, VLOOKUP(H675, [1]Wage_Info!$B$2:$AH$55, 7, FALSE), E675=3, VLOOKUP(H675, [1]Wage_Info!$B$2:$AH$55, 8, FALSE), E675=4, VLOOKUP(H675, [1]Wage_Info!$B$2:$AH$55, 9, FALSE)), C675=2016, _xlfn.IFS(E675=1, VLOOKUP(H675, [1]Wage_Info!$B$2:$AH$55, 10, FALSE), E675=2, VLOOKUP(H675, [1]Wage_Info!$B$2:$AH$55, 11, FALSE), E675=3, VLOOKUP(H675, [1]Wage_Info!$B$2:$AH$55, 12, FALSE), E675=4, VLOOKUP(H675, [1]Wage_Info!$B$2:$AH$55, 13, FALSE)), C675=2017, _xlfn.IFS(E675=1, VLOOKUP(H675, [1]Wage_Info!$B$2:$AH$55, 14, FALSE), E675=2, VLOOKUP(H675, [1]Wage_Info!$B$2:$AH$55, 15, FALSE), E675=3, VLOOKUP(H675, [1]Wage_Info!$B$2:$AH$55, 16, FALSE), E675=4, VLOOKUP(H675, [1]Wage_Info!$B$2:$AH$55, 17, FALSE)), C675 = 2018, _xlfn.IFS(E675=1, VLOOKUP(H675, [1]Wage_Info!$B$2:$AH$55, 18, FALSE), E675=3, VLOOKUP(H675, [1]Wage_Info!$B$2:$AH$55, 19, FALSE)))</f>
        <v>#N/A</v>
      </c>
      <c r="Z675" s="2" t="e">
        <f>_xlfn.IFS(C675=2014, _xlfn.IFS(E675=1, VLOOKUP(H675, [1]Wage_Info!$B$2:$AL$55, 20, FALSE), E675=2, VLOOKUP(H675, [1]Wage_Info!$B$2:$AL$55, 21, FALSE), E675=3, VLOOKUP(H675, [1]Wage_Info!$B$2:$AL$55, 22, FALSE), E675=4, VLOOKUP(H675, [1]Wage_Info!$B$2:$AL$55, 23, FALSE)), C675=2015, _xlfn.IFS(E675=1, VLOOKUP(H675, [1]Wage_Info!$B$2:$AL$55, 24, FALSE), E675=2, VLOOKUP(H675, [1]Wage_Info!$B$2:$AL$55, 25, FALSE), E675=3, VLOOKUP(H675, [1]Wage_Info!$B$2:$AL$55, 26, FALSE), E675=4, VLOOKUP(H675, [1]Wage_Info!$B$2:$AL$55, 27, FALSE)), C675=2016, _xlfn.IFS(E675=1, VLOOKUP(H675, [1]Wage_Info!$B$2:$AL$55, 28, FALSE), E675=2, VLOOKUP(H675, [1]Wage_Info!$B$2:$AL$55, 29, FALSE), E675=3, VLOOKUP(H675, [1]Wage_Info!$B$2:$AL$55, 30, FALSE), E675=4, VLOOKUP(H675, [1]Wage_Info!$B$2:$AL$55, 31, FALSE)), C675=2017, _xlfn.IFS(E675=1, VLOOKUP(H675, [1]Wage_Info!$B$2:$AL$55, 32, FALSE), E675=2, VLOOKUP(H675, [1]Wage_Info!$B$2:$AL$55, 33, FALSE), E675=3, VLOOKUP(H675, [1]Wage_Info!$B$2:$AL$55, 34, FALSE), E675=4, VLOOKUP(H675, [1]Wage_Info!$B$2:$AL$55, 35, FALSE)), C675 = 2018, _xlfn.IFS(E675=1, VLOOKUP(H675, [1]Wage_Info!$B$2:$AL$55, 36, FALSE), E675=2, VLOOKUP(H675, [1]Wage_Info!$B$2:$AL$55, 37, FALSE)))</f>
        <v>#N/A</v>
      </c>
      <c r="AA675" s="4" t="e">
        <f t="shared" si="84"/>
        <v>#N/A</v>
      </c>
      <c r="AB675">
        <f>[1]Key!C674</f>
        <v>1</v>
      </c>
      <c r="AC675">
        <f t="shared" si="85"/>
        <v>0</v>
      </c>
      <c r="AD675">
        <f t="shared" si="86"/>
        <v>0</v>
      </c>
      <c r="AE675">
        <f t="shared" si="87"/>
        <v>0</v>
      </c>
      <c r="AF675">
        <f>[1]Key!D675</f>
        <v>0</v>
      </c>
    </row>
    <row r="676" spans="1:32" x14ac:dyDescent="0.3">
      <c r="A676">
        <v>675</v>
      </c>
      <c r="B676">
        <v>152</v>
      </c>
      <c r="C676">
        <v>2016</v>
      </c>
      <c r="D676">
        <v>8</v>
      </c>
      <c r="E676">
        <f t="shared" si="80"/>
        <v>3</v>
      </c>
      <c r="F676">
        <v>2017</v>
      </c>
      <c r="G676" t="s">
        <v>40</v>
      </c>
      <c r="H676" s="1">
        <f>VALUE(IF(G676="foreign",53,SUBSTITUTE(G676,G676,VLOOKUP(G676,[1]Key!$G$2:$H$55,2,))))</f>
        <v>5</v>
      </c>
      <c r="I676" t="s">
        <v>47</v>
      </c>
      <c r="J676">
        <f>VALUE(_xlfn.IFS(I676="foreign",53,I676="fictional",54, I676="unspecified", 55, NOT(OR(I676="foreign",I676="fictional")),SUBSTITUTE(I676,I676,VLOOKUP(I676,[1]Key!$G$2:$H$55,2,))))</f>
        <v>55</v>
      </c>
      <c r="K676">
        <f t="shared" si="81"/>
        <v>0</v>
      </c>
      <c r="L676">
        <f>VLOOKUP(H676, [1]Key!$H$2:$K$54, 2)</f>
        <v>3</v>
      </c>
      <c r="M676">
        <f>VLOOKUP(J676, [1]Key!$H$2:$K$54, 2)</f>
        <v>0</v>
      </c>
      <c r="N676">
        <f>VLOOKUP("*"&amp;G676&amp;"*",[1]Key!$N$2:$O$6,2,FALSE)</f>
        <v>4</v>
      </c>
      <c r="O676">
        <f>VLOOKUP("*"&amp;G676&amp;"*",[1]Key!$R$2:$S$11,2,FALSE)</f>
        <v>6</v>
      </c>
      <c r="P676">
        <v>683</v>
      </c>
      <c r="Q676" s="2"/>
      <c r="R676" t="s">
        <v>99</v>
      </c>
      <c r="S676">
        <f>VLOOKUP(R676, [1]Key!$U$2:$V$37, 2, FALSE)</f>
        <v>16</v>
      </c>
      <c r="T676">
        <f t="shared" si="82"/>
        <v>1</v>
      </c>
      <c r="U676">
        <f>_xlfn.IFS(C676=2018, VLOOKUP(H676, '[1]State Pop'!$B$2:$G$55,6),C676=2017, VLOOKUP(H676, '[1]State Pop'!$B$2:$F$55,5),C676=2016, VLOOKUP(H676, '[1]State Pop'!$B$2:$F$55,4), C676=2015, VLOOKUP(H676, '[1]State Pop'!$B$2:$F$55,3), C676=2014, VLOOKUP(H676, '[1]State Pop'!$B$2:$F$55,2))</f>
        <v>39296476</v>
      </c>
      <c r="V676">
        <f>_xlfn.IFS(C676=2014,_xlfn.IFS(D676=1,VLOOKUP(H676,[1]Film_Workers!$B$2:$BD$55,2,FALSE),D676=2,VLOOKUP(H676,[1]Film_Workers!$B$2:$BD$55,3,FALSE),D676=3,VLOOKUP(H676,[1]Film_Workers!$B$2:$BD$55,4,FALSE),D676=4,VLOOKUP(H676,[1]Film_Workers!$B$2:$BD$55,5,FALSE),D676=5,VLOOKUP(H676,[1]Film_Workers!$B$2:$BD$55,6,FALSE),D676=6,VLOOKUP(H676,[1]Film_Workers!$B$2:$BD$55,7,FALSE),D676=7,VLOOKUP(H676,[1]Film_Workers!$B$2:$BD$55,8,FALSE),D676=8,VLOOKUP(H676,[1]Film_Workers!$B$2:$BD$55,9,FALSE),D676=9,VLOOKUP(H676,[1]Film_Workers!$B$2:$BD$55,10,FALSE),D676=10,VLOOKUP(H676,[1]Film_Workers!$B$2:$BD$55,11,FALSE),D676=11,VLOOKUP(H676,[1]Film_Workers!$B$2:$BD$55,12,FALSE),D676=12,VLOOKUP(H676,[1]Film_Workers!$B$2:$BD$55,13,FALSE)),C676=2015,_xlfn.IFS(D676=1,VLOOKUP(H676,[1]Film_Workers!$B$2:$BD$55,14,FALSE),D676=2,VLOOKUP(H676,[1]Film_Workers!$B$2:$BD$55,15,FALSE),D676=3,VLOOKUP(H676,[1]Film_Workers!$B$2:$BD$55,16,FALSE),D676=4,VLOOKUP(H676,[1]Film_Workers!$B$2:$BD$55,17,FALSE),D676=5,VLOOKUP(H676,[1]Film_Workers!$B$2:$BD$55,18,FALSE),D676=6,VLOOKUP(H676,[1]Film_Workers!$B$2:$BD$55,19,FALSE),D676=7,VLOOKUP(H676,[1]Film_Workers!$B$2:$BD$55,20,FALSE),D676=8,VLOOKUP(H676,[1]Film_Workers!$B$2:$BD$55,21,FALSE),D676=9,VLOOKUP(H676,[1]Film_Workers!$B$2:$BD$55,22,FALSE),D676=10,VLOOKUP(H676,[1]Film_Workers!$B$2:$BD$55,23,FALSE),D676=11,VLOOKUP(H676,[1]Film_Workers!$B$2:$BD$55,24,FALSE),D676=12,VLOOKUP(H676,[1]Film_Workers!$B$2:$BD$55,25,FALSE)),C676=2016,_xlfn.IFS(D676=1,VLOOKUP(H676,[1]Film_Workers!$B$2:$BD$55,26,FALSE),D676=2,VLOOKUP(H676,[1]Film_Workers!$B$2:$BD$55,27,FALSE),D676=3,VLOOKUP(H676,[1]Film_Workers!$B$2:$BD$55,28,FALSE),D676=4,VLOOKUP(H676,[1]Film_Workers!$B$2:$BD$55,29,FALSE),D676=5,VLOOKUP(H676,[1]Film_Workers!$B$2:$BD$55,30,FALSE),D676=6,VLOOKUP(H676,[1]Film_Workers!$B$2:$BD$55,31,FALSE),D676=7,VLOOKUP(H676,[1]Film_Workers!$B$2:$BD$55,32,FALSE),D676=8,VLOOKUP(H676,[1]Film_Workers!$B$2:$BD$55,33,FALSE),D676=9,VLOOKUP(H676,[1]Film_Workers!$B$2:$BD$55,34,FALSE),D676=10,VLOOKUP(H676,[1]Film_Workers!$B$2:$BD$55,35,FALSE),D676=11,VLOOKUP(H676,[1]Film_Workers!$B$2:$BD$55,36,FALSE),D676=12,VLOOKUP(H676,[1]Film_Workers!$B$2:$BD$55,37,FALSE)),C676=2017,_xlfn.IFS(D676=1,VLOOKUP(H676,[1]Film_Workers!$B$2:$BD$55,38,FALSE),D676=2,VLOOKUP(H676,[1]Film_Workers!$B$2:$BD$55,39,FALSE),D676=3,VLOOKUP(H676,[1]Film_Workers!$B$2:$BD$55,40,FALSE),D676=4,VLOOKUP(H676,[1]Film_Workers!$B$2:$BD$55,41,FALSE),D676=5,VLOOKUP(H676,[1]Film_Workers!$B$2:$BD$55,42,FALSE),D676=6,VLOOKUP(H676,[1]Film_Workers!$B$2:$BD$55,43,FALSE),D676=7,VLOOKUP(H676,[1]Film_Workers!$B$2:$BD$55,43,FALSE),D676=8,VLOOKUP(H676,[1]Film_Workers!$B$2:$BD$55,44,FALSE),D676=9,VLOOKUP(H676,[1]Film_Workers!$B$2:$BD$55,45,FALSE),D676=10,VLOOKUP(H676,[1]Film_Workers!$B$2:$BD$55,46,FALSE),D676=11,VLOOKUP(H676,[1]Film_Workers!$B$2:$BD$55,47,FALSE),D676=12,VLOOKUP(H676,[1]Film_Workers!$B$2:$BD$55,48)),C676=2018,_xlfn.IFS(D676=1,VLOOKUP(H676,[1]Film_Workers!$B$2:$BD$55,49,FALSE),D676=2,VLOOKUP(H676,[1]Film_Workers!$B$2:$BD$55,50,FALSE),D676=3,VLOOKUP(H676,[1]Film_Workers!$B$2:$BD$55,51,FALSE),D676=4,VLOOKUP(H676,[1]Film_Workers!$B$2:$BD$55,52,FALSE),D676=5,VLOOKUP(H676,[1]Film_Workers!$B$2:$BD$55,53,FALSE),D676=6,VLOOKUP(H676,[1]Film_Workers!$B$2:$BD$55,54)))</f>
        <v>133822</v>
      </c>
      <c r="W676">
        <f>_xlfn.IFS(C676=2014,_xlfn.IFS(D676=1,VLOOKUP(H676,[1]Priv_Workers!$B$2:$BD$55,2,FALSE),D676=2,VLOOKUP(H676,[1]Priv_Workers!$B$2:$BD$55,3,FALSE),D676=3,VLOOKUP(H676,[1]Priv_Workers!$B$2:$BD$55,4,FALSE),D676=4,VLOOKUP(H676,[1]Priv_Workers!$B$2:$BD$55,5,FALSE),D676=5,VLOOKUP(H676,[1]Priv_Workers!$B$2:$BD$55,6,FALSE),D676=6,VLOOKUP(H676,[1]Priv_Workers!$B$2:$BD$55,7,FALSE),D676=7,VLOOKUP(H676,[1]Priv_Workers!$B$2:$BD$55,8,FALSE),D676=8,VLOOKUP(H676,[1]Priv_Workers!$B$2:$BD$55,9,FALSE),D676=9,VLOOKUP(H676,[1]Priv_Workers!$B$2:$BD$55,10,FALSE),D676=10,VLOOKUP(H676,[1]Priv_Workers!$B$2:$BD$55,11,FALSE),D676=11,VLOOKUP(H676,[1]Priv_Workers!$B$2:$BD$55,12,FALSE),D676=12,VLOOKUP(H676,[1]Priv_Workers!$B$2:$BD$55,13,FALSE)),C676=2015,_xlfn.IFS(D676=1,VLOOKUP(H676,[1]Priv_Workers!$B$2:$BD$55,14,FALSE),D676=2,VLOOKUP(H676,[1]Priv_Workers!$B$2:$BD$55,15,FALSE),D676=3,VLOOKUP(H676,[1]Priv_Workers!$B$2:$BD$55,16,FALSE),D676=4,VLOOKUP(H676,[1]Priv_Workers!$B$2:$BD$55,17,FALSE),D676=5,VLOOKUP(H676,[1]Priv_Workers!$B$2:$BD$55,18,FALSE),D676=6,VLOOKUP(H676,[1]Priv_Workers!$B$2:$BD$55,19,FALSE),D676=7,VLOOKUP(H676,[1]Priv_Workers!$B$2:$BD$55,20,FALSE),D676=8,VLOOKUP(H676,[1]Priv_Workers!$B$2:$BD$55,21,FALSE),D676=9,VLOOKUP(H676,[1]Priv_Workers!$B$2:$BD$55,22,FALSE),D676=10,VLOOKUP(H676,[1]Priv_Workers!$B$2:$BD$55,23,FALSE),D676=11,VLOOKUP(H676,[1]Priv_Workers!$B$2:$BD$55,24,FALSE),D676=12,VLOOKUP(H676,[1]Priv_Workers!$B$2:$BD$55,25,FALSE)),C676=2016,_xlfn.IFS(D676=1,VLOOKUP(H676,[1]Priv_Workers!$B$2:$BD$55,26,FALSE),D676=2,VLOOKUP(H676,[1]Priv_Workers!$B$2:$BD$55,27,FALSE),D676=3,VLOOKUP(H676,[1]Priv_Workers!$B$2:$BD$55,28,FALSE),D676=4,VLOOKUP(H676,[1]Priv_Workers!$B$2:$BD$55,29,FALSE),D676=5,VLOOKUP(H676,[1]Priv_Workers!$B$2:$BD$55,30,FALSE),D676=6,VLOOKUP(H676,[1]Priv_Workers!$B$2:$BD$55,31,FALSE),D676=7,VLOOKUP(H676,[1]Priv_Workers!$B$2:$BD$55,32,FALSE),D676=8,VLOOKUP(H676,[1]Priv_Workers!$B$2:$BD$55,33,FALSE),D676=9,VLOOKUP(H676,[1]Priv_Workers!$B$2:$BD$55,34,FALSE),D676=10,VLOOKUP(H676,[1]Priv_Workers!$B$2:$BD$55,35,FALSE),D676=11,VLOOKUP(H676,[1]Priv_Workers!$B$2:$BD$55,36,FALSE),D676=12,VLOOKUP(H676,[1]Priv_Workers!$B$2:$BD$55,37,FALSE)),C676=2017,_xlfn.IFS(D676=1,VLOOKUP(H676,[1]Priv_Workers!$B$2:$BD$55,38,FALSE),D676=2,VLOOKUP(H676,[1]Priv_Workers!$B$2:$BD$55,39,FALSE),D676=3,VLOOKUP(H676,[1]Priv_Workers!$B$2:$BD$55,40,FALSE),D676=4,VLOOKUP(H676,[1]Priv_Workers!$B$2:$BD$55,41,FALSE),D676=5,VLOOKUP(H676,[1]Priv_Workers!$B$2:$BD$55,42,FALSE),D676=6,VLOOKUP(H676,[1]Priv_Workers!$B$2:$BD$55,43,FALSE),D676=7,VLOOKUP(H676,[1]Priv_Workers!$B$2:$BD$55,43,FALSE),D676=8,VLOOKUP(H676,[1]Priv_Workers!$B$2:$BD$55,44,FALSE),D676=9,VLOOKUP(H676,[1]Priv_Workers!$B$2:$BD$55,45,FALSE),D676=10,VLOOKUP(H676,[1]Priv_Workers!$B$2:$BD$55,46,FALSE),D676=11,VLOOKUP(H676,[1]Priv_Workers!$B$2:$BD$55,47,FALSE),D676=12,VLOOKUP(H676,[1]Priv_Workers!$B$2:$BD$55,48)),C676=2018,_xlfn.IFS(D676=1,VLOOKUP(H676,[1]Priv_Workers!$B$2:$BD$55,49,FALSE),D676=2,VLOOKUP(H676,[1]Priv_Workers!$B$2:$BD$55,50,FALSE),D676=3,VLOOKUP(H676,[1]Priv_Workers!$B$2:$BD$55,51,FALSE),D676=4,VLOOKUP(H676,[1]Priv_Workers!$B$2:$BD$55,52,FALSE),D676=5,VLOOKUP(H676,[1]Priv_Workers!$B$2:$BD$55,53,FALSE),D676=6,VLOOKUP(H676,[1]Priv_Workers!$B$2:$BD$55,54)))</f>
        <v>14445762</v>
      </c>
      <c r="X676" s="3">
        <f t="shared" si="83"/>
        <v>9.263755003024416E-3</v>
      </c>
      <c r="Y676" s="2">
        <f>_xlfn.IFS(C676=2014, _xlfn.IFS(E676=1, VLOOKUP(H676, [1]Wage_Info!$B$2:$AH$55, 2, FALSE), E676=2, VLOOKUP(H676, [1]Wage_Info!$B$2:$AH$55, 3, FALSE), E676=3, VLOOKUP(H676, [1]Wage_Info!$B$2:$AH$55, 4, FALSE), E676=4, VLOOKUP(H676, [1]Wage_Info!$B$2:$AH$55, 5, FALSE)), C676=2015, _xlfn.IFS(E676=1, VLOOKUP(H676, [1]Wage_Info!$B$2:$AH$55, 6, FALSE), E676=2, VLOOKUP(H676, [1]Wage_Info!$B$2:$AH$55, 7, FALSE), E676=3, VLOOKUP(H676, [1]Wage_Info!$B$2:$AH$55, 8, FALSE), E676=4, VLOOKUP(H676, [1]Wage_Info!$B$2:$AH$55, 9, FALSE)), C676=2016, _xlfn.IFS(E676=1, VLOOKUP(H676, [1]Wage_Info!$B$2:$AH$55, 10, FALSE), E676=2, VLOOKUP(H676, [1]Wage_Info!$B$2:$AH$55, 11, FALSE), E676=3, VLOOKUP(H676, [1]Wage_Info!$B$2:$AH$55, 12, FALSE), E676=4, VLOOKUP(H676, [1]Wage_Info!$B$2:$AH$55, 13, FALSE)), C676=2017, _xlfn.IFS(E676=1, VLOOKUP(H676, [1]Wage_Info!$B$2:$AH$55, 14, FALSE), E676=2, VLOOKUP(H676, [1]Wage_Info!$B$2:$AH$55, 15, FALSE), E676=3, VLOOKUP(H676, [1]Wage_Info!$B$2:$AH$55, 16, FALSE), E676=4, VLOOKUP(H676, [1]Wage_Info!$B$2:$AH$55, 17, FALSE)), C676 = 2018, _xlfn.IFS(E676=1, VLOOKUP(H676, [1]Wage_Info!$B$2:$AH$55, 18, FALSE), E676=3, VLOOKUP(H676, [1]Wage_Info!$B$2:$AH$55, 19, FALSE)))</f>
        <v>3241003204</v>
      </c>
      <c r="Z676" s="2">
        <f>_xlfn.IFS(C676=2014, _xlfn.IFS(E676=1, VLOOKUP(H676, [1]Wage_Info!$B$2:$AL$55, 20, FALSE), E676=2, VLOOKUP(H676, [1]Wage_Info!$B$2:$AL$55, 21, FALSE), E676=3, VLOOKUP(H676, [1]Wage_Info!$B$2:$AL$55, 22, FALSE), E676=4, VLOOKUP(H676, [1]Wage_Info!$B$2:$AL$55, 23, FALSE)), C676=2015, _xlfn.IFS(E676=1, VLOOKUP(H676, [1]Wage_Info!$B$2:$AL$55, 24, FALSE), E676=2, VLOOKUP(H676, [1]Wage_Info!$B$2:$AL$55, 25, FALSE), E676=3, VLOOKUP(H676, [1]Wage_Info!$B$2:$AL$55, 26, FALSE), E676=4, VLOOKUP(H676, [1]Wage_Info!$B$2:$AL$55, 27, FALSE)), C676=2016, _xlfn.IFS(E676=1, VLOOKUP(H676, [1]Wage_Info!$B$2:$AL$55, 28, FALSE), E676=2, VLOOKUP(H676, [1]Wage_Info!$B$2:$AL$55, 29, FALSE), E676=3, VLOOKUP(H676, [1]Wage_Info!$B$2:$AL$55, 30, FALSE), E676=4, VLOOKUP(H676, [1]Wage_Info!$B$2:$AL$55, 31, FALSE)), C676=2017, _xlfn.IFS(E676=1, VLOOKUP(H676, [1]Wage_Info!$B$2:$AL$55, 32, FALSE), E676=2, VLOOKUP(H676, [1]Wage_Info!$B$2:$AL$55, 33, FALSE), E676=3, VLOOKUP(H676, [1]Wage_Info!$B$2:$AL$55, 34, FALSE), E676=4, VLOOKUP(H676, [1]Wage_Info!$B$2:$AL$55, 35, FALSE)), C676 = 2018, _xlfn.IFS(E676=1, VLOOKUP(H676, [1]Wage_Info!$B$2:$AL$55, 36, FALSE), E676=2, VLOOKUP(H676, [1]Wage_Info!$B$2:$AL$55, 37, FALSE)))</f>
        <v>223419299642</v>
      </c>
      <c r="AA676" s="4">
        <f t="shared" si="84"/>
        <v>1.4506370797837433E-2</v>
      </c>
      <c r="AB676">
        <f>[1]Key!C675</f>
        <v>1</v>
      </c>
      <c r="AC676">
        <f t="shared" si="85"/>
        <v>1</v>
      </c>
      <c r="AD676">
        <f t="shared" si="86"/>
        <v>0</v>
      </c>
      <c r="AE676">
        <f t="shared" si="87"/>
        <v>1</v>
      </c>
      <c r="AF676">
        <f>[1]Key!D676</f>
        <v>0</v>
      </c>
    </row>
    <row r="677" spans="1:32" x14ac:dyDescent="0.3">
      <c r="A677">
        <v>676</v>
      </c>
      <c r="B677">
        <v>153</v>
      </c>
      <c r="E677" t="e">
        <f t="shared" si="80"/>
        <v>#N/A</v>
      </c>
      <c r="F677">
        <v>2017</v>
      </c>
      <c r="G677" t="s">
        <v>75</v>
      </c>
      <c r="H677" s="1">
        <f>VALUE(IF(G677="foreign",53,SUBSTITUTE(G677,G677,VLOOKUP(G677,[1]Key!$G$2:$H$55,2,))))</f>
        <v>19</v>
      </c>
      <c r="I677" t="s">
        <v>47</v>
      </c>
      <c r="J677">
        <f>VALUE(_xlfn.IFS(I677="foreign",53,I677="fictional",54, I677="unspecified", 55, NOT(OR(I677="foreign",I677="fictional")),SUBSTITUTE(I677,I677,VLOOKUP(I677,[1]Key!$G$2:$H$55,2,))))</f>
        <v>55</v>
      </c>
      <c r="K677">
        <f t="shared" si="81"/>
        <v>0</v>
      </c>
      <c r="L677">
        <f>VLOOKUP(H677, [1]Key!$H$2:$K$54, 2)</f>
        <v>4</v>
      </c>
      <c r="M677">
        <f>VLOOKUP(J677, [1]Key!$H$2:$K$54, 2)</f>
        <v>0</v>
      </c>
      <c r="N677">
        <f>VLOOKUP("*"&amp;G677&amp;"*",[1]Key!$N$2:$O$6,2,FALSE)</f>
        <v>3</v>
      </c>
      <c r="O677">
        <f>VLOOKUP("*"&amp;G677&amp;"*",[1]Key!$R$2:$S$11,2,FALSE)</f>
        <v>9</v>
      </c>
      <c r="P677">
        <v>669</v>
      </c>
      <c r="Q677" s="2"/>
      <c r="R677" t="s">
        <v>170</v>
      </c>
      <c r="S677">
        <f>VLOOKUP(R677, [1]Key!$U$2:$V$46, 2, FALSE)</f>
        <v>45</v>
      </c>
      <c r="T677">
        <f t="shared" si="82"/>
        <v>1</v>
      </c>
      <c r="U677" t="e">
        <f>_xlfn.IFS(C677=2018, VLOOKUP(H677, '[1]State Pop'!$B$2:$G$55,6),C677=2017, VLOOKUP(H677, '[1]State Pop'!$B$2:$F$55,5),C677=2016, VLOOKUP(H677, '[1]State Pop'!$B$2:$F$55,4), C677=2015, VLOOKUP(H677, '[1]State Pop'!$B$2:$F$55,3), C677=2014, VLOOKUP(H677, '[1]State Pop'!$B$2:$F$55,2))</f>
        <v>#N/A</v>
      </c>
      <c r="V677" t="e">
        <f>_xlfn.IFS(C677=2014,_xlfn.IFS(D677=1,VLOOKUP(H677,[1]Film_Workers!$B$2:$BD$55,2,FALSE),D677=2,VLOOKUP(H677,[1]Film_Workers!$B$2:$BD$55,3,FALSE),D677=3,VLOOKUP(H677,[1]Film_Workers!$B$2:$BD$55,4,FALSE),D677=4,VLOOKUP(H677,[1]Film_Workers!$B$2:$BD$55,5,FALSE),D677=5,VLOOKUP(H677,[1]Film_Workers!$B$2:$BD$55,6,FALSE),D677=6,VLOOKUP(H677,[1]Film_Workers!$B$2:$BD$55,7,FALSE),D677=7,VLOOKUP(H677,[1]Film_Workers!$B$2:$BD$55,8,FALSE),D677=8,VLOOKUP(H677,[1]Film_Workers!$B$2:$BD$55,9,FALSE),D677=9,VLOOKUP(H677,[1]Film_Workers!$B$2:$BD$55,10,FALSE),D677=10,VLOOKUP(H677,[1]Film_Workers!$B$2:$BD$55,11,FALSE),D677=11,VLOOKUP(H677,[1]Film_Workers!$B$2:$BD$55,12,FALSE),D677=12,VLOOKUP(H677,[1]Film_Workers!$B$2:$BD$55,13,FALSE)),C677=2015,_xlfn.IFS(D677=1,VLOOKUP(H677,[1]Film_Workers!$B$2:$BD$55,14,FALSE),D677=2,VLOOKUP(H677,[1]Film_Workers!$B$2:$BD$55,15,FALSE),D677=3,VLOOKUP(H677,[1]Film_Workers!$B$2:$BD$55,16,FALSE),D677=4,VLOOKUP(H677,[1]Film_Workers!$B$2:$BD$55,17,FALSE),D677=5,VLOOKUP(H677,[1]Film_Workers!$B$2:$BD$55,18,FALSE),D677=6,VLOOKUP(H677,[1]Film_Workers!$B$2:$BD$55,19,FALSE),D677=7,VLOOKUP(H677,[1]Film_Workers!$B$2:$BD$55,20,FALSE),D677=8,VLOOKUP(H677,[1]Film_Workers!$B$2:$BD$55,21,FALSE),D677=9,VLOOKUP(H677,[1]Film_Workers!$B$2:$BD$55,22,FALSE),D677=10,VLOOKUP(H677,[1]Film_Workers!$B$2:$BD$55,23,FALSE),D677=11,VLOOKUP(H677,[1]Film_Workers!$B$2:$BD$55,24,FALSE),D677=12,VLOOKUP(H677,[1]Film_Workers!$B$2:$BD$55,25,FALSE)),C677=2016,_xlfn.IFS(D677=1,VLOOKUP(H677,[1]Film_Workers!$B$2:$BD$55,26,FALSE),D677=2,VLOOKUP(H677,[1]Film_Workers!$B$2:$BD$55,27,FALSE),D677=3,VLOOKUP(H677,[1]Film_Workers!$B$2:$BD$55,28,FALSE),D677=4,VLOOKUP(H677,[1]Film_Workers!$B$2:$BD$55,29,FALSE),D677=5,VLOOKUP(H677,[1]Film_Workers!$B$2:$BD$55,30,FALSE),D677=6,VLOOKUP(H677,[1]Film_Workers!$B$2:$BD$55,31,FALSE),D677=7,VLOOKUP(H677,[1]Film_Workers!$B$2:$BD$55,32,FALSE),D677=8,VLOOKUP(H677,[1]Film_Workers!$B$2:$BD$55,33,FALSE),D677=9,VLOOKUP(H677,[1]Film_Workers!$B$2:$BD$55,34,FALSE),D677=10,VLOOKUP(H677,[1]Film_Workers!$B$2:$BD$55,35,FALSE),D677=11,VLOOKUP(H677,[1]Film_Workers!$B$2:$BD$55,36,FALSE),D677=12,VLOOKUP(H677,[1]Film_Workers!$B$2:$BD$55,37,FALSE)),C677=2017,_xlfn.IFS(D677=1,VLOOKUP(H677,[1]Film_Workers!$B$2:$BD$55,38,FALSE),D677=2,VLOOKUP(H677,[1]Film_Workers!$B$2:$BD$55,39,FALSE),D677=3,VLOOKUP(H677,[1]Film_Workers!$B$2:$BD$55,40,FALSE),D677=4,VLOOKUP(H677,[1]Film_Workers!$B$2:$BD$55,41,FALSE),D677=5,VLOOKUP(H677,[1]Film_Workers!$B$2:$BD$55,42,FALSE),D677=6,VLOOKUP(H677,[1]Film_Workers!$B$2:$BD$55,43,FALSE),D677=7,VLOOKUP(H677,[1]Film_Workers!$B$2:$BD$55,43,FALSE),D677=8,VLOOKUP(H677,[1]Film_Workers!$B$2:$BD$55,44,FALSE),D677=9,VLOOKUP(H677,[1]Film_Workers!$B$2:$BD$55,45,FALSE),D677=10,VLOOKUP(H677,[1]Film_Workers!$B$2:$BD$55,46,FALSE),D677=11,VLOOKUP(H677,[1]Film_Workers!$B$2:$BD$55,47,FALSE),D677=12,VLOOKUP(H677,[1]Film_Workers!$B$2:$BD$55,48)),C677=2018,_xlfn.IFS(D677=1,VLOOKUP(H677,[1]Film_Workers!$B$2:$BD$55,49,FALSE),D677=2,VLOOKUP(H677,[1]Film_Workers!$B$2:$BD$55,50,FALSE),D677=3,VLOOKUP(H677,[1]Film_Workers!$B$2:$BD$55,51,FALSE),D677=4,VLOOKUP(H677,[1]Film_Workers!$B$2:$BD$55,52,FALSE),D677=5,VLOOKUP(H677,[1]Film_Workers!$B$2:$BD$55,53,FALSE),D677=6,VLOOKUP(H677,[1]Film_Workers!$B$2:$BD$55,54)))</f>
        <v>#N/A</v>
      </c>
      <c r="W677" t="e">
        <f>_xlfn.IFS(C677=2014,_xlfn.IFS(D677=1,VLOOKUP(H677,[1]Priv_Workers!$B$2:$BD$55,2,FALSE),D677=2,VLOOKUP(H677,[1]Priv_Workers!$B$2:$BD$55,3,FALSE),D677=3,VLOOKUP(H677,[1]Priv_Workers!$B$2:$BD$55,4,FALSE),D677=4,VLOOKUP(H677,[1]Priv_Workers!$B$2:$BD$55,5,FALSE),D677=5,VLOOKUP(H677,[1]Priv_Workers!$B$2:$BD$55,6,FALSE),D677=6,VLOOKUP(H677,[1]Priv_Workers!$B$2:$BD$55,7,FALSE),D677=7,VLOOKUP(H677,[1]Priv_Workers!$B$2:$BD$55,8,FALSE),D677=8,VLOOKUP(H677,[1]Priv_Workers!$B$2:$BD$55,9,FALSE),D677=9,VLOOKUP(H677,[1]Priv_Workers!$B$2:$BD$55,10,FALSE),D677=10,VLOOKUP(H677,[1]Priv_Workers!$B$2:$BD$55,11,FALSE),D677=11,VLOOKUP(H677,[1]Priv_Workers!$B$2:$BD$55,12,FALSE),D677=12,VLOOKUP(H677,[1]Priv_Workers!$B$2:$BD$55,13,FALSE)),C677=2015,_xlfn.IFS(D677=1,VLOOKUP(H677,[1]Priv_Workers!$B$2:$BD$55,14,FALSE),D677=2,VLOOKUP(H677,[1]Priv_Workers!$B$2:$BD$55,15,FALSE),D677=3,VLOOKUP(H677,[1]Priv_Workers!$B$2:$BD$55,16,FALSE),D677=4,VLOOKUP(H677,[1]Priv_Workers!$B$2:$BD$55,17,FALSE),D677=5,VLOOKUP(H677,[1]Priv_Workers!$B$2:$BD$55,18,FALSE),D677=6,VLOOKUP(H677,[1]Priv_Workers!$B$2:$BD$55,19,FALSE),D677=7,VLOOKUP(H677,[1]Priv_Workers!$B$2:$BD$55,20,FALSE),D677=8,VLOOKUP(H677,[1]Priv_Workers!$B$2:$BD$55,21,FALSE),D677=9,VLOOKUP(H677,[1]Priv_Workers!$B$2:$BD$55,22,FALSE),D677=10,VLOOKUP(H677,[1]Priv_Workers!$B$2:$BD$55,23,FALSE),D677=11,VLOOKUP(H677,[1]Priv_Workers!$B$2:$BD$55,24,FALSE),D677=12,VLOOKUP(H677,[1]Priv_Workers!$B$2:$BD$55,25,FALSE)),C677=2016,_xlfn.IFS(D677=1,VLOOKUP(H677,[1]Priv_Workers!$B$2:$BD$55,26,FALSE),D677=2,VLOOKUP(H677,[1]Priv_Workers!$B$2:$BD$55,27,FALSE),D677=3,VLOOKUP(H677,[1]Priv_Workers!$B$2:$BD$55,28,FALSE),D677=4,VLOOKUP(H677,[1]Priv_Workers!$B$2:$BD$55,29,FALSE),D677=5,VLOOKUP(H677,[1]Priv_Workers!$B$2:$BD$55,30,FALSE),D677=6,VLOOKUP(H677,[1]Priv_Workers!$B$2:$BD$55,31,FALSE),D677=7,VLOOKUP(H677,[1]Priv_Workers!$B$2:$BD$55,32,FALSE),D677=8,VLOOKUP(H677,[1]Priv_Workers!$B$2:$BD$55,33,FALSE),D677=9,VLOOKUP(H677,[1]Priv_Workers!$B$2:$BD$55,34,FALSE),D677=10,VLOOKUP(H677,[1]Priv_Workers!$B$2:$BD$55,35,FALSE),D677=11,VLOOKUP(H677,[1]Priv_Workers!$B$2:$BD$55,36,FALSE),D677=12,VLOOKUP(H677,[1]Priv_Workers!$B$2:$BD$55,37,FALSE)),C677=2017,_xlfn.IFS(D677=1,VLOOKUP(H677,[1]Priv_Workers!$B$2:$BD$55,38,FALSE),D677=2,VLOOKUP(H677,[1]Priv_Workers!$B$2:$BD$55,39,FALSE),D677=3,VLOOKUP(H677,[1]Priv_Workers!$B$2:$BD$55,40,FALSE),D677=4,VLOOKUP(H677,[1]Priv_Workers!$B$2:$BD$55,41,FALSE),D677=5,VLOOKUP(H677,[1]Priv_Workers!$B$2:$BD$55,42,FALSE),D677=6,VLOOKUP(H677,[1]Priv_Workers!$B$2:$BD$55,43,FALSE),D677=7,VLOOKUP(H677,[1]Priv_Workers!$B$2:$BD$55,43,FALSE),D677=8,VLOOKUP(H677,[1]Priv_Workers!$B$2:$BD$55,44,FALSE),D677=9,VLOOKUP(H677,[1]Priv_Workers!$B$2:$BD$55,45,FALSE),D677=10,VLOOKUP(H677,[1]Priv_Workers!$B$2:$BD$55,46,FALSE),D677=11,VLOOKUP(H677,[1]Priv_Workers!$B$2:$BD$55,47,FALSE),D677=12,VLOOKUP(H677,[1]Priv_Workers!$B$2:$BD$55,48)),C677=2018,_xlfn.IFS(D677=1,VLOOKUP(H677,[1]Priv_Workers!$B$2:$BD$55,49,FALSE),D677=2,VLOOKUP(H677,[1]Priv_Workers!$B$2:$BD$55,50,FALSE),D677=3,VLOOKUP(H677,[1]Priv_Workers!$B$2:$BD$55,51,FALSE),D677=4,VLOOKUP(H677,[1]Priv_Workers!$B$2:$BD$55,52,FALSE),D677=5,VLOOKUP(H677,[1]Priv_Workers!$B$2:$BD$55,53,FALSE),D677=6,VLOOKUP(H677,[1]Priv_Workers!$B$2:$BD$55,54)))</f>
        <v>#N/A</v>
      </c>
      <c r="X677" s="3" t="e">
        <f t="shared" si="83"/>
        <v>#N/A</v>
      </c>
      <c r="Y677" s="2" t="e">
        <f>_xlfn.IFS(C677=2014, _xlfn.IFS(E677=1, VLOOKUP(H677, [1]Wage_Info!$B$2:$AH$55, 2, FALSE), E677=2, VLOOKUP(H677, [1]Wage_Info!$B$2:$AH$55, 3, FALSE), E677=3, VLOOKUP(H677, [1]Wage_Info!$B$2:$AH$55, 4, FALSE), E677=4, VLOOKUP(H677, [1]Wage_Info!$B$2:$AH$55, 5, FALSE)), C677=2015, _xlfn.IFS(E677=1, VLOOKUP(H677, [1]Wage_Info!$B$2:$AH$55, 6, FALSE), E677=2, VLOOKUP(H677, [1]Wage_Info!$B$2:$AH$55, 7, FALSE), E677=3, VLOOKUP(H677, [1]Wage_Info!$B$2:$AH$55, 8, FALSE), E677=4, VLOOKUP(H677, [1]Wage_Info!$B$2:$AH$55, 9, FALSE)), C677=2016, _xlfn.IFS(E677=1, VLOOKUP(H677, [1]Wage_Info!$B$2:$AH$55, 10, FALSE), E677=2, VLOOKUP(H677, [1]Wage_Info!$B$2:$AH$55, 11, FALSE), E677=3, VLOOKUP(H677, [1]Wage_Info!$B$2:$AH$55, 12, FALSE), E677=4, VLOOKUP(H677, [1]Wage_Info!$B$2:$AH$55, 13, FALSE)), C677=2017, _xlfn.IFS(E677=1, VLOOKUP(H677, [1]Wage_Info!$B$2:$AH$55, 14, FALSE), E677=2, VLOOKUP(H677, [1]Wage_Info!$B$2:$AH$55, 15, FALSE), E677=3, VLOOKUP(H677, [1]Wage_Info!$B$2:$AH$55, 16, FALSE), E677=4, VLOOKUP(H677, [1]Wage_Info!$B$2:$AH$55, 17, FALSE)), C677 = 2018, _xlfn.IFS(E677=1, VLOOKUP(H677, [1]Wage_Info!$B$2:$AH$55, 18, FALSE), E677=3, VLOOKUP(H677, [1]Wage_Info!$B$2:$AH$55, 19, FALSE)))</f>
        <v>#N/A</v>
      </c>
      <c r="Z677" s="2" t="e">
        <f>_xlfn.IFS(C677=2014, _xlfn.IFS(E677=1, VLOOKUP(H677, [1]Wage_Info!$B$2:$AL$55, 20, FALSE), E677=2, VLOOKUP(H677, [1]Wage_Info!$B$2:$AL$55, 21, FALSE), E677=3, VLOOKUP(H677, [1]Wage_Info!$B$2:$AL$55, 22, FALSE), E677=4, VLOOKUP(H677, [1]Wage_Info!$B$2:$AL$55, 23, FALSE)), C677=2015, _xlfn.IFS(E677=1, VLOOKUP(H677, [1]Wage_Info!$B$2:$AL$55, 24, FALSE), E677=2, VLOOKUP(H677, [1]Wage_Info!$B$2:$AL$55, 25, FALSE), E677=3, VLOOKUP(H677, [1]Wage_Info!$B$2:$AL$55, 26, FALSE), E677=4, VLOOKUP(H677, [1]Wage_Info!$B$2:$AL$55, 27, FALSE)), C677=2016, _xlfn.IFS(E677=1, VLOOKUP(H677, [1]Wage_Info!$B$2:$AL$55, 28, FALSE), E677=2, VLOOKUP(H677, [1]Wage_Info!$B$2:$AL$55, 29, FALSE), E677=3, VLOOKUP(H677, [1]Wage_Info!$B$2:$AL$55, 30, FALSE), E677=4, VLOOKUP(H677, [1]Wage_Info!$B$2:$AL$55, 31, FALSE)), C677=2017, _xlfn.IFS(E677=1, VLOOKUP(H677, [1]Wage_Info!$B$2:$AL$55, 32, FALSE), E677=2, VLOOKUP(H677, [1]Wage_Info!$B$2:$AL$55, 33, FALSE), E677=3, VLOOKUP(H677, [1]Wage_Info!$B$2:$AL$55, 34, FALSE), E677=4, VLOOKUP(H677, [1]Wage_Info!$B$2:$AL$55, 35, FALSE)), C677 = 2018, _xlfn.IFS(E677=1, VLOOKUP(H677, [1]Wage_Info!$B$2:$AL$55, 36, FALSE), E677=2, VLOOKUP(H677, [1]Wage_Info!$B$2:$AL$55, 37, FALSE)))</f>
        <v>#N/A</v>
      </c>
      <c r="AA677" s="4" t="e">
        <f t="shared" si="84"/>
        <v>#N/A</v>
      </c>
      <c r="AB677">
        <f>[1]Key!C676</f>
        <v>1</v>
      </c>
      <c r="AC677">
        <f t="shared" si="85"/>
        <v>0</v>
      </c>
      <c r="AD677">
        <f t="shared" si="86"/>
        <v>0</v>
      </c>
      <c r="AE677">
        <f t="shared" si="87"/>
        <v>0</v>
      </c>
      <c r="AF677">
        <f>[1]Key!D677</f>
        <v>0</v>
      </c>
    </row>
    <row r="678" spans="1:32" x14ac:dyDescent="0.3">
      <c r="A678">
        <v>677</v>
      </c>
      <c r="B678">
        <v>154</v>
      </c>
      <c r="E678" t="e">
        <f t="shared" si="80"/>
        <v>#N/A</v>
      </c>
      <c r="F678">
        <v>2017</v>
      </c>
      <c r="G678" t="s">
        <v>65</v>
      </c>
      <c r="H678" s="1">
        <f>VALUE(IF(G678="foreign",53,SUBSTITUTE(G678,G678,VLOOKUP(G678,[1]Key!$G$2:$H$55,2,))))</f>
        <v>11</v>
      </c>
      <c r="I678" t="s">
        <v>47</v>
      </c>
      <c r="J678">
        <f>VALUE(_xlfn.IFS(I678="foreign",53,I678="fictional",54, I678="unspecified", 55, NOT(OR(I678="foreign",I678="fictional")),SUBSTITUTE(I678,I678,VLOOKUP(I678,[1]Key!$G$2:$H$55,2,))))</f>
        <v>55</v>
      </c>
      <c r="K678">
        <f t="shared" si="81"/>
        <v>0</v>
      </c>
      <c r="L678">
        <f>VLOOKUP(H678, [1]Key!$H$2:$K$54, 2)</f>
        <v>5</v>
      </c>
      <c r="M678">
        <f>VLOOKUP(J678, [1]Key!$H$2:$K$54, 2)</f>
        <v>0</v>
      </c>
      <c r="N678">
        <f>VLOOKUP("*"&amp;G678&amp;"*",[1]Key!$N$2:$O$6,2,FALSE)</f>
        <v>3</v>
      </c>
      <c r="O678">
        <f>VLOOKUP("*"&amp;G678&amp;"*",[1]Key!$R$2:$S$11,2,FALSE)</f>
        <v>7</v>
      </c>
      <c r="P678">
        <v>661</v>
      </c>
      <c r="Q678" s="2"/>
      <c r="R678" t="s">
        <v>81</v>
      </c>
      <c r="S678">
        <f>VLOOKUP(R678, [1]Key!$U$2:$V$37, 2, FALSE)</f>
        <v>12</v>
      </c>
      <c r="T678">
        <f t="shared" si="82"/>
        <v>1</v>
      </c>
      <c r="U678" t="e">
        <f>_xlfn.IFS(C678=2018, VLOOKUP(H678, '[1]State Pop'!$B$2:$G$55,6),C678=2017, VLOOKUP(H678, '[1]State Pop'!$B$2:$F$55,5),C678=2016, VLOOKUP(H678, '[1]State Pop'!$B$2:$F$55,4), C678=2015, VLOOKUP(H678, '[1]State Pop'!$B$2:$F$55,3), C678=2014, VLOOKUP(H678, '[1]State Pop'!$B$2:$F$55,2))</f>
        <v>#N/A</v>
      </c>
      <c r="V678" t="e">
        <f>_xlfn.IFS(C678=2014,_xlfn.IFS(D678=1,VLOOKUP(H678,[1]Film_Workers!$B$2:$BD$55,2,FALSE),D678=2,VLOOKUP(H678,[1]Film_Workers!$B$2:$BD$55,3,FALSE),D678=3,VLOOKUP(H678,[1]Film_Workers!$B$2:$BD$55,4,FALSE),D678=4,VLOOKUP(H678,[1]Film_Workers!$B$2:$BD$55,5,FALSE),D678=5,VLOOKUP(H678,[1]Film_Workers!$B$2:$BD$55,6,FALSE),D678=6,VLOOKUP(H678,[1]Film_Workers!$B$2:$BD$55,7,FALSE),D678=7,VLOOKUP(H678,[1]Film_Workers!$B$2:$BD$55,8,FALSE),D678=8,VLOOKUP(H678,[1]Film_Workers!$B$2:$BD$55,9,FALSE),D678=9,VLOOKUP(H678,[1]Film_Workers!$B$2:$BD$55,10,FALSE),D678=10,VLOOKUP(H678,[1]Film_Workers!$B$2:$BD$55,11,FALSE),D678=11,VLOOKUP(H678,[1]Film_Workers!$B$2:$BD$55,12,FALSE),D678=12,VLOOKUP(H678,[1]Film_Workers!$B$2:$BD$55,13,FALSE)),C678=2015,_xlfn.IFS(D678=1,VLOOKUP(H678,[1]Film_Workers!$B$2:$BD$55,14,FALSE),D678=2,VLOOKUP(H678,[1]Film_Workers!$B$2:$BD$55,15,FALSE),D678=3,VLOOKUP(H678,[1]Film_Workers!$B$2:$BD$55,16,FALSE),D678=4,VLOOKUP(H678,[1]Film_Workers!$B$2:$BD$55,17,FALSE),D678=5,VLOOKUP(H678,[1]Film_Workers!$B$2:$BD$55,18,FALSE),D678=6,VLOOKUP(H678,[1]Film_Workers!$B$2:$BD$55,19,FALSE),D678=7,VLOOKUP(H678,[1]Film_Workers!$B$2:$BD$55,20,FALSE),D678=8,VLOOKUP(H678,[1]Film_Workers!$B$2:$BD$55,21,FALSE),D678=9,VLOOKUP(H678,[1]Film_Workers!$B$2:$BD$55,22,FALSE),D678=10,VLOOKUP(H678,[1]Film_Workers!$B$2:$BD$55,23,FALSE),D678=11,VLOOKUP(H678,[1]Film_Workers!$B$2:$BD$55,24,FALSE),D678=12,VLOOKUP(H678,[1]Film_Workers!$B$2:$BD$55,25,FALSE)),C678=2016,_xlfn.IFS(D678=1,VLOOKUP(H678,[1]Film_Workers!$B$2:$BD$55,26,FALSE),D678=2,VLOOKUP(H678,[1]Film_Workers!$B$2:$BD$55,27,FALSE),D678=3,VLOOKUP(H678,[1]Film_Workers!$B$2:$BD$55,28,FALSE),D678=4,VLOOKUP(H678,[1]Film_Workers!$B$2:$BD$55,29,FALSE),D678=5,VLOOKUP(H678,[1]Film_Workers!$B$2:$BD$55,30,FALSE),D678=6,VLOOKUP(H678,[1]Film_Workers!$B$2:$BD$55,31,FALSE),D678=7,VLOOKUP(H678,[1]Film_Workers!$B$2:$BD$55,32,FALSE),D678=8,VLOOKUP(H678,[1]Film_Workers!$B$2:$BD$55,33,FALSE),D678=9,VLOOKUP(H678,[1]Film_Workers!$B$2:$BD$55,34,FALSE),D678=10,VLOOKUP(H678,[1]Film_Workers!$B$2:$BD$55,35,FALSE),D678=11,VLOOKUP(H678,[1]Film_Workers!$B$2:$BD$55,36,FALSE),D678=12,VLOOKUP(H678,[1]Film_Workers!$B$2:$BD$55,37,FALSE)),C678=2017,_xlfn.IFS(D678=1,VLOOKUP(H678,[1]Film_Workers!$B$2:$BD$55,38,FALSE),D678=2,VLOOKUP(H678,[1]Film_Workers!$B$2:$BD$55,39,FALSE),D678=3,VLOOKUP(H678,[1]Film_Workers!$B$2:$BD$55,40,FALSE),D678=4,VLOOKUP(H678,[1]Film_Workers!$B$2:$BD$55,41,FALSE),D678=5,VLOOKUP(H678,[1]Film_Workers!$B$2:$BD$55,42,FALSE),D678=6,VLOOKUP(H678,[1]Film_Workers!$B$2:$BD$55,43,FALSE),D678=7,VLOOKUP(H678,[1]Film_Workers!$B$2:$BD$55,43,FALSE),D678=8,VLOOKUP(H678,[1]Film_Workers!$B$2:$BD$55,44,FALSE),D678=9,VLOOKUP(H678,[1]Film_Workers!$B$2:$BD$55,45,FALSE),D678=10,VLOOKUP(H678,[1]Film_Workers!$B$2:$BD$55,46,FALSE),D678=11,VLOOKUP(H678,[1]Film_Workers!$B$2:$BD$55,47,FALSE),D678=12,VLOOKUP(H678,[1]Film_Workers!$B$2:$BD$55,48)),C678=2018,_xlfn.IFS(D678=1,VLOOKUP(H678,[1]Film_Workers!$B$2:$BD$55,49,FALSE),D678=2,VLOOKUP(H678,[1]Film_Workers!$B$2:$BD$55,50,FALSE),D678=3,VLOOKUP(H678,[1]Film_Workers!$B$2:$BD$55,51,FALSE),D678=4,VLOOKUP(H678,[1]Film_Workers!$B$2:$BD$55,52,FALSE),D678=5,VLOOKUP(H678,[1]Film_Workers!$B$2:$BD$55,53,FALSE),D678=6,VLOOKUP(H678,[1]Film_Workers!$B$2:$BD$55,54)))</f>
        <v>#N/A</v>
      </c>
      <c r="W678" t="e">
        <f>_xlfn.IFS(C678=2014,_xlfn.IFS(D678=1,VLOOKUP(H678,[1]Priv_Workers!$B$2:$BD$55,2,FALSE),D678=2,VLOOKUP(H678,[1]Priv_Workers!$B$2:$BD$55,3,FALSE),D678=3,VLOOKUP(H678,[1]Priv_Workers!$B$2:$BD$55,4,FALSE),D678=4,VLOOKUP(H678,[1]Priv_Workers!$B$2:$BD$55,5,FALSE),D678=5,VLOOKUP(H678,[1]Priv_Workers!$B$2:$BD$55,6,FALSE),D678=6,VLOOKUP(H678,[1]Priv_Workers!$B$2:$BD$55,7,FALSE),D678=7,VLOOKUP(H678,[1]Priv_Workers!$B$2:$BD$55,8,FALSE),D678=8,VLOOKUP(H678,[1]Priv_Workers!$B$2:$BD$55,9,FALSE),D678=9,VLOOKUP(H678,[1]Priv_Workers!$B$2:$BD$55,10,FALSE),D678=10,VLOOKUP(H678,[1]Priv_Workers!$B$2:$BD$55,11,FALSE),D678=11,VLOOKUP(H678,[1]Priv_Workers!$B$2:$BD$55,12,FALSE),D678=12,VLOOKUP(H678,[1]Priv_Workers!$B$2:$BD$55,13,FALSE)),C678=2015,_xlfn.IFS(D678=1,VLOOKUP(H678,[1]Priv_Workers!$B$2:$BD$55,14,FALSE),D678=2,VLOOKUP(H678,[1]Priv_Workers!$B$2:$BD$55,15,FALSE),D678=3,VLOOKUP(H678,[1]Priv_Workers!$B$2:$BD$55,16,FALSE),D678=4,VLOOKUP(H678,[1]Priv_Workers!$B$2:$BD$55,17,FALSE),D678=5,VLOOKUP(H678,[1]Priv_Workers!$B$2:$BD$55,18,FALSE),D678=6,VLOOKUP(H678,[1]Priv_Workers!$B$2:$BD$55,19,FALSE),D678=7,VLOOKUP(H678,[1]Priv_Workers!$B$2:$BD$55,20,FALSE),D678=8,VLOOKUP(H678,[1]Priv_Workers!$B$2:$BD$55,21,FALSE),D678=9,VLOOKUP(H678,[1]Priv_Workers!$B$2:$BD$55,22,FALSE),D678=10,VLOOKUP(H678,[1]Priv_Workers!$B$2:$BD$55,23,FALSE),D678=11,VLOOKUP(H678,[1]Priv_Workers!$B$2:$BD$55,24,FALSE),D678=12,VLOOKUP(H678,[1]Priv_Workers!$B$2:$BD$55,25,FALSE)),C678=2016,_xlfn.IFS(D678=1,VLOOKUP(H678,[1]Priv_Workers!$B$2:$BD$55,26,FALSE),D678=2,VLOOKUP(H678,[1]Priv_Workers!$B$2:$BD$55,27,FALSE),D678=3,VLOOKUP(H678,[1]Priv_Workers!$B$2:$BD$55,28,FALSE),D678=4,VLOOKUP(H678,[1]Priv_Workers!$B$2:$BD$55,29,FALSE),D678=5,VLOOKUP(H678,[1]Priv_Workers!$B$2:$BD$55,30,FALSE),D678=6,VLOOKUP(H678,[1]Priv_Workers!$B$2:$BD$55,31,FALSE),D678=7,VLOOKUP(H678,[1]Priv_Workers!$B$2:$BD$55,32,FALSE),D678=8,VLOOKUP(H678,[1]Priv_Workers!$B$2:$BD$55,33,FALSE),D678=9,VLOOKUP(H678,[1]Priv_Workers!$B$2:$BD$55,34,FALSE),D678=10,VLOOKUP(H678,[1]Priv_Workers!$B$2:$BD$55,35,FALSE),D678=11,VLOOKUP(H678,[1]Priv_Workers!$B$2:$BD$55,36,FALSE),D678=12,VLOOKUP(H678,[1]Priv_Workers!$B$2:$BD$55,37,FALSE)),C678=2017,_xlfn.IFS(D678=1,VLOOKUP(H678,[1]Priv_Workers!$B$2:$BD$55,38,FALSE),D678=2,VLOOKUP(H678,[1]Priv_Workers!$B$2:$BD$55,39,FALSE),D678=3,VLOOKUP(H678,[1]Priv_Workers!$B$2:$BD$55,40,FALSE),D678=4,VLOOKUP(H678,[1]Priv_Workers!$B$2:$BD$55,41,FALSE),D678=5,VLOOKUP(H678,[1]Priv_Workers!$B$2:$BD$55,42,FALSE),D678=6,VLOOKUP(H678,[1]Priv_Workers!$B$2:$BD$55,43,FALSE),D678=7,VLOOKUP(H678,[1]Priv_Workers!$B$2:$BD$55,43,FALSE),D678=8,VLOOKUP(H678,[1]Priv_Workers!$B$2:$BD$55,44,FALSE),D678=9,VLOOKUP(H678,[1]Priv_Workers!$B$2:$BD$55,45,FALSE),D678=10,VLOOKUP(H678,[1]Priv_Workers!$B$2:$BD$55,46,FALSE),D678=11,VLOOKUP(H678,[1]Priv_Workers!$B$2:$BD$55,47,FALSE),D678=12,VLOOKUP(H678,[1]Priv_Workers!$B$2:$BD$55,48)),C678=2018,_xlfn.IFS(D678=1,VLOOKUP(H678,[1]Priv_Workers!$B$2:$BD$55,49,FALSE),D678=2,VLOOKUP(H678,[1]Priv_Workers!$B$2:$BD$55,50,FALSE),D678=3,VLOOKUP(H678,[1]Priv_Workers!$B$2:$BD$55,51,FALSE),D678=4,VLOOKUP(H678,[1]Priv_Workers!$B$2:$BD$55,52,FALSE),D678=5,VLOOKUP(H678,[1]Priv_Workers!$B$2:$BD$55,53,FALSE),D678=6,VLOOKUP(H678,[1]Priv_Workers!$B$2:$BD$55,54)))</f>
        <v>#N/A</v>
      </c>
      <c r="X678" s="3" t="e">
        <f t="shared" si="83"/>
        <v>#N/A</v>
      </c>
      <c r="Y678" s="2" t="e">
        <f>_xlfn.IFS(C678=2014, _xlfn.IFS(E678=1, VLOOKUP(H678, [1]Wage_Info!$B$2:$AH$55, 2, FALSE), E678=2, VLOOKUP(H678, [1]Wage_Info!$B$2:$AH$55, 3, FALSE), E678=3, VLOOKUP(H678, [1]Wage_Info!$B$2:$AH$55, 4, FALSE), E678=4, VLOOKUP(H678, [1]Wage_Info!$B$2:$AH$55, 5, FALSE)), C678=2015, _xlfn.IFS(E678=1, VLOOKUP(H678, [1]Wage_Info!$B$2:$AH$55, 6, FALSE), E678=2, VLOOKUP(H678, [1]Wage_Info!$B$2:$AH$55, 7, FALSE), E678=3, VLOOKUP(H678, [1]Wage_Info!$B$2:$AH$55, 8, FALSE), E678=4, VLOOKUP(H678, [1]Wage_Info!$B$2:$AH$55, 9, FALSE)), C678=2016, _xlfn.IFS(E678=1, VLOOKUP(H678, [1]Wage_Info!$B$2:$AH$55, 10, FALSE), E678=2, VLOOKUP(H678, [1]Wage_Info!$B$2:$AH$55, 11, FALSE), E678=3, VLOOKUP(H678, [1]Wage_Info!$B$2:$AH$55, 12, FALSE), E678=4, VLOOKUP(H678, [1]Wage_Info!$B$2:$AH$55, 13, FALSE)), C678=2017, _xlfn.IFS(E678=1, VLOOKUP(H678, [1]Wage_Info!$B$2:$AH$55, 14, FALSE), E678=2, VLOOKUP(H678, [1]Wage_Info!$B$2:$AH$55, 15, FALSE), E678=3, VLOOKUP(H678, [1]Wage_Info!$B$2:$AH$55, 16, FALSE), E678=4, VLOOKUP(H678, [1]Wage_Info!$B$2:$AH$55, 17, FALSE)), C678 = 2018, _xlfn.IFS(E678=1, VLOOKUP(H678, [1]Wage_Info!$B$2:$AH$55, 18, FALSE), E678=3, VLOOKUP(H678, [1]Wage_Info!$B$2:$AH$55, 19, FALSE)))</f>
        <v>#N/A</v>
      </c>
      <c r="Z678" s="2" t="e">
        <f>_xlfn.IFS(C678=2014, _xlfn.IFS(E678=1, VLOOKUP(H678, [1]Wage_Info!$B$2:$AL$55, 20, FALSE), E678=2, VLOOKUP(H678, [1]Wage_Info!$B$2:$AL$55, 21, FALSE), E678=3, VLOOKUP(H678, [1]Wage_Info!$B$2:$AL$55, 22, FALSE), E678=4, VLOOKUP(H678, [1]Wage_Info!$B$2:$AL$55, 23, FALSE)), C678=2015, _xlfn.IFS(E678=1, VLOOKUP(H678, [1]Wage_Info!$B$2:$AL$55, 24, FALSE), E678=2, VLOOKUP(H678, [1]Wage_Info!$B$2:$AL$55, 25, FALSE), E678=3, VLOOKUP(H678, [1]Wage_Info!$B$2:$AL$55, 26, FALSE), E678=4, VLOOKUP(H678, [1]Wage_Info!$B$2:$AL$55, 27, FALSE)), C678=2016, _xlfn.IFS(E678=1, VLOOKUP(H678, [1]Wage_Info!$B$2:$AL$55, 28, FALSE), E678=2, VLOOKUP(H678, [1]Wage_Info!$B$2:$AL$55, 29, FALSE), E678=3, VLOOKUP(H678, [1]Wage_Info!$B$2:$AL$55, 30, FALSE), E678=4, VLOOKUP(H678, [1]Wage_Info!$B$2:$AL$55, 31, FALSE)), C678=2017, _xlfn.IFS(E678=1, VLOOKUP(H678, [1]Wage_Info!$B$2:$AL$55, 32, FALSE), E678=2, VLOOKUP(H678, [1]Wage_Info!$B$2:$AL$55, 33, FALSE), E678=3, VLOOKUP(H678, [1]Wage_Info!$B$2:$AL$55, 34, FALSE), E678=4, VLOOKUP(H678, [1]Wage_Info!$B$2:$AL$55, 35, FALSE)), C678 = 2018, _xlfn.IFS(E678=1, VLOOKUP(H678, [1]Wage_Info!$B$2:$AL$55, 36, FALSE), E678=2, VLOOKUP(H678, [1]Wage_Info!$B$2:$AL$55, 37, FALSE)))</f>
        <v>#N/A</v>
      </c>
      <c r="AA678" s="4" t="e">
        <f t="shared" si="84"/>
        <v>#N/A</v>
      </c>
      <c r="AB678">
        <f>[1]Key!C677</f>
        <v>1</v>
      </c>
      <c r="AC678">
        <f t="shared" si="85"/>
        <v>0</v>
      </c>
      <c r="AD678">
        <f t="shared" si="86"/>
        <v>0</v>
      </c>
      <c r="AE678">
        <f t="shared" si="87"/>
        <v>0</v>
      </c>
      <c r="AF678">
        <f>[1]Key!D678</f>
        <v>0</v>
      </c>
    </row>
    <row r="679" spans="1:32" x14ac:dyDescent="0.3">
      <c r="A679">
        <v>678</v>
      </c>
      <c r="B679">
        <v>155</v>
      </c>
      <c r="C679">
        <v>2015</v>
      </c>
      <c r="D679">
        <v>9</v>
      </c>
      <c r="E679">
        <f t="shared" si="80"/>
        <v>3</v>
      </c>
      <c r="F679">
        <v>2017</v>
      </c>
      <c r="G679" t="s">
        <v>75</v>
      </c>
      <c r="H679" s="1">
        <f>VALUE(IF(G679="foreign",53,SUBSTITUTE(G679,G679,VLOOKUP(G679,[1]Key!$G$2:$H$55,2,))))</f>
        <v>19</v>
      </c>
      <c r="I679" t="s">
        <v>74</v>
      </c>
      <c r="J679">
        <f>VALUE(_xlfn.IFS(I679="foreign",53,I679="fictional",54, I679="unspecified", 55, NOT(OR(I679="foreign",I679="fictional")),SUBSTITUTE(I679,I679,VLOOKUP(I679,[1]Key!$G$2:$H$55,2,))))</f>
        <v>9</v>
      </c>
      <c r="K679">
        <f t="shared" si="81"/>
        <v>0</v>
      </c>
      <c r="L679">
        <f>VLOOKUP(H679, [1]Key!$H$2:$K$54, 2)</f>
        <v>4</v>
      </c>
      <c r="M679">
        <f>VLOOKUP(J679, [1]Key!$H$2:$K$54, 2)</f>
        <v>2</v>
      </c>
      <c r="N679">
        <f>VLOOKUP("*"&amp;G679&amp;"*",[1]Key!$N$2:$O$6,2,FALSE)</f>
        <v>3</v>
      </c>
      <c r="O679">
        <f>VLOOKUP("*"&amp;G679&amp;"*",[1]Key!$R$2:$S$11,2,FALSE)</f>
        <v>9</v>
      </c>
      <c r="P679">
        <v>659</v>
      </c>
      <c r="Q679" s="2">
        <v>20000000</v>
      </c>
      <c r="R679" t="s">
        <v>152</v>
      </c>
      <c r="S679">
        <f>VLOOKUP(R679, [1]Key!$U$2:$V$37, 2, FALSE)</f>
        <v>35</v>
      </c>
      <c r="T679">
        <f t="shared" si="82"/>
        <v>1</v>
      </c>
      <c r="U679">
        <f>_xlfn.IFS(C679=2018, VLOOKUP(H679, '[1]State Pop'!$B$2:$G$55,6),C679=2017, VLOOKUP(H679, '[1]State Pop'!$B$2:$F$55,5),C679=2016, VLOOKUP(H679, '[1]State Pop'!$B$2:$F$55,4), C679=2015, VLOOKUP(H679, '[1]State Pop'!$B$2:$F$55,3), C679=2014, VLOOKUP(H679, '[1]State Pop'!$B$2:$F$55,2))</f>
        <v>4671211</v>
      </c>
      <c r="V679">
        <f>_xlfn.IFS(C679=2014,_xlfn.IFS(D679=1,VLOOKUP(H679,[1]Film_Workers!$B$2:$BD$55,2,FALSE),D679=2,VLOOKUP(H679,[1]Film_Workers!$B$2:$BD$55,3,FALSE),D679=3,VLOOKUP(H679,[1]Film_Workers!$B$2:$BD$55,4,FALSE),D679=4,VLOOKUP(H679,[1]Film_Workers!$B$2:$BD$55,5,FALSE),D679=5,VLOOKUP(H679,[1]Film_Workers!$B$2:$BD$55,6,FALSE),D679=6,VLOOKUP(H679,[1]Film_Workers!$B$2:$BD$55,7,FALSE),D679=7,VLOOKUP(H679,[1]Film_Workers!$B$2:$BD$55,8,FALSE),D679=8,VLOOKUP(H679,[1]Film_Workers!$B$2:$BD$55,9,FALSE),D679=9,VLOOKUP(H679,[1]Film_Workers!$B$2:$BD$55,10,FALSE),D679=10,VLOOKUP(H679,[1]Film_Workers!$B$2:$BD$55,11,FALSE),D679=11,VLOOKUP(H679,[1]Film_Workers!$B$2:$BD$55,12,FALSE),D679=12,VLOOKUP(H679,[1]Film_Workers!$B$2:$BD$55,13,FALSE)),C679=2015,_xlfn.IFS(D679=1,VLOOKUP(H679,[1]Film_Workers!$B$2:$BD$55,14,FALSE),D679=2,VLOOKUP(H679,[1]Film_Workers!$B$2:$BD$55,15,FALSE),D679=3,VLOOKUP(H679,[1]Film_Workers!$B$2:$BD$55,16,FALSE),D679=4,VLOOKUP(H679,[1]Film_Workers!$B$2:$BD$55,17,FALSE),D679=5,VLOOKUP(H679,[1]Film_Workers!$B$2:$BD$55,18,FALSE),D679=6,VLOOKUP(H679,[1]Film_Workers!$B$2:$BD$55,19,FALSE),D679=7,VLOOKUP(H679,[1]Film_Workers!$B$2:$BD$55,20,FALSE),D679=8,VLOOKUP(H679,[1]Film_Workers!$B$2:$BD$55,21,FALSE),D679=9,VLOOKUP(H679,[1]Film_Workers!$B$2:$BD$55,22,FALSE),D679=10,VLOOKUP(H679,[1]Film_Workers!$B$2:$BD$55,23,FALSE),D679=11,VLOOKUP(H679,[1]Film_Workers!$B$2:$BD$55,24,FALSE),D679=12,VLOOKUP(H679,[1]Film_Workers!$B$2:$BD$55,25,FALSE)),C679=2016,_xlfn.IFS(D679=1,VLOOKUP(H679,[1]Film_Workers!$B$2:$BD$55,26,FALSE),D679=2,VLOOKUP(H679,[1]Film_Workers!$B$2:$BD$55,27,FALSE),D679=3,VLOOKUP(H679,[1]Film_Workers!$B$2:$BD$55,28,FALSE),D679=4,VLOOKUP(H679,[1]Film_Workers!$B$2:$BD$55,29,FALSE),D679=5,VLOOKUP(H679,[1]Film_Workers!$B$2:$BD$55,30,FALSE),D679=6,VLOOKUP(H679,[1]Film_Workers!$B$2:$BD$55,31,FALSE),D679=7,VLOOKUP(H679,[1]Film_Workers!$B$2:$BD$55,32,FALSE),D679=8,VLOOKUP(H679,[1]Film_Workers!$B$2:$BD$55,33,FALSE),D679=9,VLOOKUP(H679,[1]Film_Workers!$B$2:$BD$55,34,FALSE),D679=10,VLOOKUP(H679,[1]Film_Workers!$B$2:$BD$55,35,FALSE),D679=11,VLOOKUP(H679,[1]Film_Workers!$B$2:$BD$55,36,FALSE),D679=12,VLOOKUP(H679,[1]Film_Workers!$B$2:$BD$55,37,FALSE)),C679=2017,_xlfn.IFS(D679=1,VLOOKUP(H679,[1]Film_Workers!$B$2:$BD$55,38,FALSE),D679=2,VLOOKUP(H679,[1]Film_Workers!$B$2:$BD$55,39,FALSE),D679=3,VLOOKUP(H679,[1]Film_Workers!$B$2:$BD$55,40,FALSE),D679=4,VLOOKUP(H679,[1]Film_Workers!$B$2:$BD$55,41,FALSE),D679=5,VLOOKUP(H679,[1]Film_Workers!$B$2:$BD$55,42,FALSE),D679=6,VLOOKUP(H679,[1]Film_Workers!$B$2:$BD$55,43,FALSE),D679=7,VLOOKUP(H679,[1]Film_Workers!$B$2:$BD$55,43,FALSE),D679=8,VLOOKUP(H679,[1]Film_Workers!$B$2:$BD$55,44,FALSE),D679=9,VLOOKUP(H679,[1]Film_Workers!$B$2:$BD$55,45,FALSE),D679=10,VLOOKUP(H679,[1]Film_Workers!$B$2:$BD$55,46,FALSE),D679=11,VLOOKUP(H679,[1]Film_Workers!$B$2:$BD$55,47,FALSE),D679=12,VLOOKUP(H679,[1]Film_Workers!$B$2:$BD$55,48)),C679=2018,_xlfn.IFS(D679=1,VLOOKUP(H679,[1]Film_Workers!$B$2:$BD$55,49,FALSE),D679=2,VLOOKUP(H679,[1]Film_Workers!$B$2:$BD$55,50,FALSE),D679=3,VLOOKUP(H679,[1]Film_Workers!$B$2:$BD$55,51,FALSE),D679=4,VLOOKUP(H679,[1]Film_Workers!$B$2:$BD$55,52,FALSE),D679=5,VLOOKUP(H679,[1]Film_Workers!$B$2:$BD$55,53,FALSE),D679=6,VLOOKUP(H679,[1]Film_Workers!$B$2:$BD$55,54)))</f>
        <v>4565</v>
      </c>
      <c r="W679">
        <f>_xlfn.IFS(C679=2014,_xlfn.IFS(D679=1,VLOOKUP(H679,[1]Priv_Workers!$B$2:$BD$55,2,FALSE),D679=2,VLOOKUP(H679,[1]Priv_Workers!$B$2:$BD$55,3,FALSE),D679=3,VLOOKUP(H679,[1]Priv_Workers!$B$2:$BD$55,4,FALSE),D679=4,VLOOKUP(H679,[1]Priv_Workers!$B$2:$BD$55,5,FALSE),D679=5,VLOOKUP(H679,[1]Priv_Workers!$B$2:$BD$55,6,FALSE),D679=6,VLOOKUP(H679,[1]Priv_Workers!$B$2:$BD$55,7,FALSE),D679=7,VLOOKUP(H679,[1]Priv_Workers!$B$2:$BD$55,8,FALSE),D679=8,VLOOKUP(H679,[1]Priv_Workers!$B$2:$BD$55,9,FALSE),D679=9,VLOOKUP(H679,[1]Priv_Workers!$B$2:$BD$55,10,FALSE),D679=10,VLOOKUP(H679,[1]Priv_Workers!$B$2:$BD$55,11,FALSE),D679=11,VLOOKUP(H679,[1]Priv_Workers!$B$2:$BD$55,12,FALSE),D679=12,VLOOKUP(H679,[1]Priv_Workers!$B$2:$BD$55,13,FALSE)),C679=2015,_xlfn.IFS(D679=1,VLOOKUP(H679,[1]Priv_Workers!$B$2:$BD$55,14,FALSE),D679=2,VLOOKUP(H679,[1]Priv_Workers!$B$2:$BD$55,15,FALSE),D679=3,VLOOKUP(H679,[1]Priv_Workers!$B$2:$BD$55,16,FALSE),D679=4,VLOOKUP(H679,[1]Priv_Workers!$B$2:$BD$55,17,FALSE),D679=5,VLOOKUP(H679,[1]Priv_Workers!$B$2:$BD$55,18,FALSE),D679=6,VLOOKUP(H679,[1]Priv_Workers!$B$2:$BD$55,19,FALSE),D679=7,VLOOKUP(H679,[1]Priv_Workers!$B$2:$BD$55,20,FALSE),D679=8,VLOOKUP(H679,[1]Priv_Workers!$B$2:$BD$55,21,FALSE),D679=9,VLOOKUP(H679,[1]Priv_Workers!$B$2:$BD$55,22,FALSE),D679=10,VLOOKUP(H679,[1]Priv_Workers!$B$2:$BD$55,23,FALSE),D679=11,VLOOKUP(H679,[1]Priv_Workers!$B$2:$BD$55,24,FALSE),D679=12,VLOOKUP(H679,[1]Priv_Workers!$B$2:$BD$55,25,FALSE)),C679=2016,_xlfn.IFS(D679=1,VLOOKUP(H679,[1]Priv_Workers!$B$2:$BD$55,26,FALSE),D679=2,VLOOKUP(H679,[1]Priv_Workers!$B$2:$BD$55,27,FALSE),D679=3,VLOOKUP(H679,[1]Priv_Workers!$B$2:$BD$55,28,FALSE),D679=4,VLOOKUP(H679,[1]Priv_Workers!$B$2:$BD$55,29,FALSE),D679=5,VLOOKUP(H679,[1]Priv_Workers!$B$2:$BD$55,30,FALSE),D679=6,VLOOKUP(H679,[1]Priv_Workers!$B$2:$BD$55,31,FALSE),D679=7,VLOOKUP(H679,[1]Priv_Workers!$B$2:$BD$55,32,FALSE),D679=8,VLOOKUP(H679,[1]Priv_Workers!$B$2:$BD$55,33,FALSE),D679=9,VLOOKUP(H679,[1]Priv_Workers!$B$2:$BD$55,34,FALSE),D679=10,VLOOKUP(H679,[1]Priv_Workers!$B$2:$BD$55,35,FALSE),D679=11,VLOOKUP(H679,[1]Priv_Workers!$B$2:$BD$55,36,FALSE),D679=12,VLOOKUP(H679,[1]Priv_Workers!$B$2:$BD$55,37,FALSE)),C679=2017,_xlfn.IFS(D679=1,VLOOKUP(H679,[1]Priv_Workers!$B$2:$BD$55,38,FALSE),D679=2,VLOOKUP(H679,[1]Priv_Workers!$B$2:$BD$55,39,FALSE),D679=3,VLOOKUP(H679,[1]Priv_Workers!$B$2:$BD$55,40,FALSE),D679=4,VLOOKUP(H679,[1]Priv_Workers!$B$2:$BD$55,41,FALSE),D679=5,VLOOKUP(H679,[1]Priv_Workers!$B$2:$BD$55,42,FALSE),D679=6,VLOOKUP(H679,[1]Priv_Workers!$B$2:$BD$55,43,FALSE),D679=7,VLOOKUP(H679,[1]Priv_Workers!$B$2:$BD$55,43,FALSE),D679=8,VLOOKUP(H679,[1]Priv_Workers!$B$2:$BD$55,44,FALSE),D679=9,VLOOKUP(H679,[1]Priv_Workers!$B$2:$BD$55,45,FALSE),D679=10,VLOOKUP(H679,[1]Priv_Workers!$B$2:$BD$55,46,FALSE),D679=11,VLOOKUP(H679,[1]Priv_Workers!$B$2:$BD$55,47,FALSE),D679=12,VLOOKUP(H679,[1]Priv_Workers!$B$2:$BD$55,48)),C679=2018,_xlfn.IFS(D679=1,VLOOKUP(H679,[1]Priv_Workers!$B$2:$BD$55,49,FALSE),D679=2,VLOOKUP(H679,[1]Priv_Workers!$B$2:$BD$55,50,FALSE),D679=3,VLOOKUP(H679,[1]Priv_Workers!$B$2:$BD$55,51,FALSE),D679=4,VLOOKUP(H679,[1]Priv_Workers!$B$2:$BD$55,52,FALSE),D679=5,VLOOKUP(H679,[1]Priv_Workers!$B$2:$BD$55,53,FALSE),D679=6,VLOOKUP(H679,[1]Priv_Workers!$B$2:$BD$55,54)))</f>
        <v>1613941</v>
      </c>
      <c r="X679" s="3">
        <f t="shared" si="83"/>
        <v>2.8284800993344864E-3</v>
      </c>
      <c r="Y679" s="2">
        <f>_xlfn.IFS(C679=2014, _xlfn.IFS(E679=1, VLOOKUP(H679, [1]Wage_Info!$B$2:$AH$55, 2, FALSE), E679=2, VLOOKUP(H679, [1]Wage_Info!$B$2:$AH$55, 3, FALSE), E679=3, VLOOKUP(H679, [1]Wage_Info!$B$2:$AH$55, 4, FALSE), E679=4, VLOOKUP(H679, [1]Wage_Info!$B$2:$AH$55, 5, FALSE)), C679=2015, _xlfn.IFS(E679=1, VLOOKUP(H679, [1]Wage_Info!$B$2:$AH$55, 6, FALSE), E679=2, VLOOKUP(H679, [1]Wage_Info!$B$2:$AH$55, 7, FALSE), E679=3, VLOOKUP(H679, [1]Wage_Info!$B$2:$AH$55, 8, FALSE), E679=4, VLOOKUP(H679, [1]Wage_Info!$B$2:$AH$55, 9, FALSE)), C679=2016, _xlfn.IFS(E679=1, VLOOKUP(H679, [1]Wage_Info!$B$2:$AH$55, 10, FALSE), E679=2, VLOOKUP(H679, [1]Wage_Info!$B$2:$AH$55, 11, FALSE), E679=3, VLOOKUP(H679, [1]Wage_Info!$B$2:$AH$55, 12, FALSE), E679=4, VLOOKUP(H679, [1]Wage_Info!$B$2:$AH$55, 13, FALSE)), C679=2017, _xlfn.IFS(E679=1, VLOOKUP(H679, [1]Wage_Info!$B$2:$AH$55, 14, FALSE), E679=2, VLOOKUP(H679, [1]Wage_Info!$B$2:$AH$55, 15, FALSE), E679=3, VLOOKUP(H679, [1]Wage_Info!$B$2:$AH$55, 16, FALSE), E679=4, VLOOKUP(H679, [1]Wage_Info!$B$2:$AH$55, 17, FALSE)), C679 = 2018, _xlfn.IFS(E679=1, VLOOKUP(H679, [1]Wage_Info!$B$2:$AH$55, 18, FALSE), E679=3, VLOOKUP(H679, [1]Wage_Info!$B$2:$AH$55, 19, FALSE)))</f>
        <v>75857594</v>
      </c>
      <c r="Z679" s="2">
        <f>_xlfn.IFS(C679=2014, _xlfn.IFS(E679=1, VLOOKUP(H679, [1]Wage_Info!$B$2:$AL$55, 20, FALSE), E679=2, VLOOKUP(H679, [1]Wage_Info!$B$2:$AL$55, 21, FALSE), E679=3, VLOOKUP(H679, [1]Wage_Info!$B$2:$AL$55, 22, FALSE), E679=4, VLOOKUP(H679, [1]Wage_Info!$B$2:$AL$55, 23, FALSE)), C679=2015, _xlfn.IFS(E679=1, VLOOKUP(H679, [1]Wage_Info!$B$2:$AL$55, 24, FALSE), E679=2, VLOOKUP(H679, [1]Wage_Info!$B$2:$AL$55, 25, FALSE), E679=3, VLOOKUP(H679, [1]Wage_Info!$B$2:$AL$55, 26, FALSE), E679=4, VLOOKUP(H679, [1]Wage_Info!$B$2:$AL$55, 27, FALSE)), C679=2016, _xlfn.IFS(E679=1, VLOOKUP(H679, [1]Wage_Info!$B$2:$AL$55, 28, FALSE), E679=2, VLOOKUP(H679, [1]Wage_Info!$B$2:$AL$55, 29, FALSE), E679=3, VLOOKUP(H679, [1]Wage_Info!$B$2:$AL$55, 30, FALSE), E679=4, VLOOKUP(H679, [1]Wage_Info!$B$2:$AL$55, 31, FALSE)), C679=2017, _xlfn.IFS(E679=1, VLOOKUP(H679, [1]Wage_Info!$B$2:$AL$55, 32, FALSE), E679=2, VLOOKUP(H679, [1]Wage_Info!$B$2:$AL$55, 33, FALSE), E679=3, VLOOKUP(H679, [1]Wage_Info!$B$2:$AL$55, 34, FALSE), E679=4, VLOOKUP(H679, [1]Wage_Info!$B$2:$AL$55, 35, FALSE)), C679 = 2018, _xlfn.IFS(E679=1, VLOOKUP(H679, [1]Wage_Info!$B$2:$AL$55, 36, FALSE), E679=2, VLOOKUP(H679, [1]Wage_Info!$B$2:$AL$55, 37, FALSE)))</f>
        <v>18146354998</v>
      </c>
      <c r="AA679" s="4">
        <f t="shared" si="84"/>
        <v>4.1803212826135409E-3</v>
      </c>
      <c r="AB679">
        <f>[1]Key!C678</f>
        <v>1</v>
      </c>
      <c r="AC679">
        <f t="shared" si="85"/>
        <v>0</v>
      </c>
      <c r="AD679">
        <f t="shared" si="86"/>
        <v>0</v>
      </c>
      <c r="AE679">
        <f t="shared" si="87"/>
        <v>0</v>
      </c>
      <c r="AF679">
        <f>[1]Key!D679</f>
        <v>0</v>
      </c>
    </row>
    <row r="680" spans="1:32" x14ac:dyDescent="0.3">
      <c r="A680">
        <v>679</v>
      </c>
      <c r="B680">
        <v>156</v>
      </c>
      <c r="C680">
        <v>2015</v>
      </c>
      <c r="D680">
        <v>9</v>
      </c>
      <c r="E680">
        <f t="shared" si="80"/>
        <v>3</v>
      </c>
      <c r="F680">
        <v>2017</v>
      </c>
      <c r="G680" t="s">
        <v>64</v>
      </c>
      <c r="H680" s="1">
        <f>VALUE(IF(G680="foreign",53,SUBSTITUTE(G680,G680,VLOOKUP(G680,[1]Key!$G$2:$H$55,2,))))</f>
        <v>33</v>
      </c>
      <c r="I680" t="s">
        <v>64</v>
      </c>
      <c r="J680">
        <f>VALUE(_xlfn.IFS(I680="foreign",53,I680="fictional",54, I680="unspecified", 55, NOT(OR(I680="foreign",I680="fictional")),SUBSTITUTE(I680,I680,VLOOKUP(I680,[1]Key!$G$2:$H$55,2,))))</f>
        <v>33</v>
      </c>
      <c r="K680">
        <f t="shared" si="81"/>
        <v>1</v>
      </c>
      <c r="L680">
        <f>VLOOKUP(H680, [1]Key!$H$2:$K$54, 2)</f>
        <v>3</v>
      </c>
      <c r="M680">
        <f>VLOOKUP(J680, [1]Key!$H$2:$K$54, 2)</f>
        <v>3</v>
      </c>
      <c r="N680">
        <f>VLOOKUP("*"&amp;G680&amp;"*",[1]Key!$N$2:$O$6,2,FALSE)</f>
        <v>2</v>
      </c>
      <c r="O680">
        <f>VLOOKUP("*"&amp;G680&amp;"*",[1]Key!$R$2:$S$11,2,FALSE)</f>
        <v>3</v>
      </c>
      <c r="P680">
        <v>650</v>
      </c>
      <c r="Q680" s="2">
        <v>10000000</v>
      </c>
      <c r="R680" t="s">
        <v>33</v>
      </c>
      <c r="S680">
        <f>VLOOKUP(R680, [1]Key!$U$2:$V$37, 2, FALSE)</f>
        <v>1</v>
      </c>
      <c r="T680">
        <f t="shared" si="82"/>
        <v>0</v>
      </c>
      <c r="U680">
        <f>_xlfn.IFS(C680=2018, VLOOKUP(H680, '[1]State Pop'!$B$2:$G$55,6),C680=2017, VLOOKUP(H680, '[1]State Pop'!$B$2:$F$55,5),C680=2016, VLOOKUP(H680, '[1]State Pop'!$B$2:$F$55,4), C680=2015, VLOOKUP(H680, '[1]State Pop'!$B$2:$F$55,3), C680=2014, VLOOKUP(H680, '[1]State Pop'!$B$2:$F$55,2))</f>
        <v>19819347</v>
      </c>
      <c r="V680">
        <f>_xlfn.IFS(C680=2014,_xlfn.IFS(D680=1,VLOOKUP(H680,[1]Film_Workers!$B$2:$BD$55,2,FALSE),D680=2,VLOOKUP(H680,[1]Film_Workers!$B$2:$BD$55,3,FALSE),D680=3,VLOOKUP(H680,[1]Film_Workers!$B$2:$BD$55,4,FALSE),D680=4,VLOOKUP(H680,[1]Film_Workers!$B$2:$BD$55,5,FALSE),D680=5,VLOOKUP(H680,[1]Film_Workers!$B$2:$BD$55,6,FALSE),D680=6,VLOOKUP(H680,[1]Film_Workers!$B$2:$BD$55,7,FALSE),D680=7,VLOOKUP(H680,[1]Film_Workers!$B$2:$BD$55,8,FALSE),D680=8,VLOOKUP(H680,[1]Film_Workers!$B$2:$BD$55,9,FALSE),D680=9,VLOOKUP(H680,[1]Film_Workers!$B$2:$BD$55,10,FALSE),D680=10,VLOOKUP(H680,[1]Film_Workers!$B$2:$BD$55,11,FALSE),D680=11,VLOOKUP(H680,[1]Film_Workers!$B$2:$BD$55,12,FALSE),D680=12,VLOOKUP(H680,[1]Film_Workers!$B$2:$BD$55,13,FALSE)),C680=2015,_xlfn.IFS(D680=1,VLOOKUP(H680,[1]Film_Workers!$B$2:$BD$55,14,FALSE),D680=2,VLOOKUP(H680,[1]Film_Workers!$B$2:$BD$55,15,FALSE),D680=3,VLOOKUP(H680,[1]Film_Workers!$B$2:$BD$55,16,FALSE),D680=4,VLOOKUP(H680,[1]Film_Workers!$B$2:$BD$55,17,FALSE),D680=5,VLOOKUP(H680,[1]Film_Workers!$B$2:$BD$55,18,FALSE),D680=6,VLOOKUP(H680,[1]Film_Workers!$B$2:$BD$55,19,FALSE),D680=7,VLOOKUP(H680,[1]Film_Workers!$B$2:$BD$55,20,FALSE),D680=8,VLOOKUP(H680,[1]Film_Workers!$B$2:$BD$55,21,FALSE),D680=9,VLOOKUP(H680,[1]Film_Workers!$B$2:$BD$55,22,FALSE),D680=10,VLOOKUP(H680,[1]Film_Workers!$B$2:$BD$55,23,FALSE),D680=11,VLOOKUP(H680,[1]Film_Workers!$B$2:$BD$55,24,FALSE),D680=12,VLOOKUP(H680,[1]Film_Workers!$B$2:$BD$55,25,FALSE)),C680=2016,_xlfn.IFS(D680=1,VLOOKUP(H680,[1]Film_Workers!$B$2:$BD$55,26,FALSE),D680=2,VLOOKUP(H680,[1]Film_Workers!$B$2:$BD$55,27,FALSE),D680=3,VLOOKUP(H680,[1]Film_Workers!$B$2:$BD$55,28,FALSE),D680=4,VLOOKUP(H680,[1]Film_Workers!$B$2:$BD$55,29,FALSE),D680=5,VLOOKUP(H680,[1]Film_Workers!$B$2:$BD$55,30,FALSE),D680=6,VLOOKUP(H680,[1]Film_Workers!$B$2:$BD$55,31,FALSE),D680=7,VLOOKUP(H680,[1]Film_Workers!$B$2:$BD$55,32,FALSE),D680=8,VLOOKUP(H680,[1]Film_Workers!$B$2:$BD$55,33,FALSE),D680=9,VLOOKUP(H680,[1]Film_Workers!$B$2:$BD$55,34,FALSE),D680=10,VLOOKUP(H680,[1]Film_Workers!$B$2:$BD$55,35,FALSE),D680=11,VLOOKUP(H680,[1]Film_Workers!$B$2:$BD$55,36,FALSE),D680=12,VLOOKUP(H680,[1]Film_Workers!$B$2:$BD$55,37,FALSE)),C680=2017,_xlfn.IFS(D680=1,VLOOKUP(H680,[1]Film_Workers!$B$2:$BD$55,38,FALSE),D680=2,VLOOKUP(H680,[1]Film_Workers!$B$2:$BD$55,39,FALSE),D680=3,VLOOKUP(H680,[1]Film_Workers!$B$2:$BD$55,40,FALSE),D680=4,VLOOKUP(H680,[1]Film_Workers!$B$2:$BD$55,41,FALSE),D680=5,VLOOKUP(H680,[1]Film_Workers!$B$2:$BD$55,42,FALSE),D680=6,VLOOKUP(H680,[1]Film_Workers!$B$2:$BD$55,43,FALSE),D680=7,VLOOKUP(H680,[1]Film_Workers!$B$2:$BD$55,43,FALSE),D680=8,VLOOKUP(H680,[1]Film_Workers!$B$2:$BD$55,44,FALSE),D680=9,VLOOKUP(H680,[1]Film_Workers!$B$2:$BD$55,45,FALSE),D680=10,VLOOKUP(H680,[1]Film_Workers!$B$2:$BD$55,46,FALSE),D680=11,VLOOKUP(H680,[1]Film_Workers!$B$2:$BD$55,47,FALSE),D680=12,VLOOKUP(H680,[1]Film_Workers!$B$2:$BD$55,48)),C680=2018,_xlfn.IFS(D680=1,VLOOKUP(H680,[1]Film_Workers!$B$2:$BD$55,49,FALSE),D680=2,VLOOKUP(H680,[1]Film_Workers!$B$2:$BD$55,50,FALSE),D680=3,VLOOKUP(H680,[1]Film_Workers!$B$2:$BD$55,51,FALSE),D680=4,VLOOKUP(H680,[1]Film_Workers!$B$2:$BD$55,52,FALSE),D680=5,VLOOKUP(H680,[1]Film_Workers!$B$2:$BD$55,53,FALSE),D680=6,VLOOKUP(H680,[1]Film_Workers!$B$2:$BD$55,54)))</f>
        <v>45626</v>
      </c>
      <c r="W680">
        <f>_xlfn.IFS(C680=2014,_xlfn.IFS(D680=1,VLOOKUP(H680,[1]Priv_Workers!$B$2:$BD$55,2,FALSE),D680=2,VLOOKUP(H680,[1]Priv_Workers!$B$2:$BD$55,3,FALSE),D680=3,VLOOKUP(H680,[1]Priv_Workers!$B$2:$BD$55,4,FALSE),D680=4,VLOOKUP(H680,[1]Priv_Workers!$B$2:$BD$55,5,FALSE),D680=5,VLOOKUP(H680,[1]Priv_Workers!$B$2:$BD$55,6,FALSE),D680=6,VLOOKUP(H680,[1]Priv_Workers!$B$2:$BD$55,7,FALSE),D680=7,VLOOKUP(H680,[1]Priv_Workers!$B$2:$BD$55,8,FALSE),D680=8,VLOOKUP(H680,[1]Priv_Workers!$B$2:$BD$55,9,FALSE),D680=9,VLOOKUP(H680,[1]Priv_Workers!$B$2:$BD$55,10,FALSE),D680=10,VLOOKUP(H680,[1]Priv_Workers!$B$2:$BD$55,11,FALSE),D680=11,VLOOKUP(H680,[1]Priv_Workers!$B$2:$BD$55,12,FALSE),D680=12,VLOOKUP(H680,[1]Priv_Workers!$B$2:$BD$55,13,FALSE)),C680=2015,_xlfn.IFS(D680=1,VLOOKUP(H680,[1]Priv_Workers!$B$2:$BD$55,14,FALSE),D680=2,VLOOKUP(H680,[1]Priv_Workers!$B$2:$BD$55,15,FALSE),D680=3,VLOOKUP(H680,[1]Priv_Workers!$B$2:$BD$55,16,FALSE),D680=4,VLOOKUP(H680,[1]Priv_Workers!$B$2:$BD$55,17,FALSE),D680=5,VLOOKUP(H680,[1]Priv_Workers!$B$2:$BD$55,18,FALSE),D680=6,VLOOKUP(H680,[1]Priv_Workers!$B$2:$BD$55,19,FALSE),D680=7,VLOOKUP(H680,[1]Priv_Workers!$B$2:$BD$55,20,FALSE),D680=8,VLOOKUP(H680,[1]Priv_Workers!$B$2:$BD$55,21,FALSE),D680=9,VLOOKUP(H680,[1]Priv_Workers!$B$2:$BD$55,22,FALSE),D680=10,VLOOKUP(H680,[1]Priv_Workers!$B$2:$BD$55,23,FALSE),D680=11,VLOOKUP(H680,[1]Priv_Workers!$B$2:$BD$55,24,FALSE),D680=12,VLOOKUP(H680,[1]Priv_Workers!$B$2:$BD$55,25,FALSE)),C680=2016,_xlfn.IFS(D680=1,VLOOKUP(H680,[1]Priv_Workers!$B$2:$BD$55,26,FALSE),D680=2,VLOOKUP(H680,[1]Priv_Workers!$B$2:$BD$55,27,FALSE),D680=3,VLOOKUP(H680,[1]Priv_Workers!$B$2:$BD$55,28,FALSE),D680=4,VLOOKUP(H680,[1]Priv_Workers!$B$2:$BD$55,29,FALSE),D680=5,VLOOKUP(H680,[1]Priv_Workers!$B$2:$BD$55,30,FALSE),D680=6,VLOOKUP(H680,[1]Priv_Workers!$B$2:$BD$55,31,FALSE),D680=7,VLOOKUP(H680,[1]Priv_Workers!$B$2:$BD$55,32,FALSE),D680=8,VLOOKUP(H680,[1]Priv_Workers!$B$2:$BD$55,33,FALSE),D680=9,VLOOKUP(H680,[1]Priv_Workers!$B$2:$BD$55,34,FALSE),D680=10,VLOOKUP(H680,[1]Priv_Workers!$B$2:$BD$55,35,FALSE),D680=11,VLOOKUP(H680,[1]Priv_Workers!$B$2:$BD$55,36,FALSE),D680=12,VLOOKUP(H680,[1]Priv_Workers!$B$2:$BD$55,37,FALSE)),C680=2017,_xlfn.IFS(D680=1,VLOOKUP(H680,[1]Priv_Workers!$B$2:$BD$55,38,FALSE),D680=2,VLOOKUP(H680,[1]Priv_Workers!$B$2:$BD$55,39,FALSE),D680=3,VLOOKUP(H680,[1]Priv_Workers!$B$2:$BD$55,40,FALSE),D680=4,VLOOKUP(H680,[1]Priv_Workers!$B$2:$BD$55,41,FALSE),D680=5,VLOOKUP(H680,[1]Priv_Workers!$B$2:$BD$55,42,FALSE),D680=6,VLOOKUP(H680,[1]Priv_Workers!$B$2:$BD$55,43,FALSE),D680=7,VLOOKUP(H680,[1]Priv_Workers!$B$2:$BD$55,43,FALSE),D680=8,VLOOKUP(H680,[1]Priv_Workers!$B$2:$BD$55,44,FALSE),D680=9,VLOOKUP(H680,[1]Priv_Workers!$B$2:$BD$55,45,FALSE),D680=10,VLOOKUP(H680,[1]Priv_Workers!$B$2:$BD$55,46,FALSE),D680=11,VLOOKUP(H680,[1]Priv_Workers!$B$2:$BD$55,47,FALSE),D680=12,VLOOKUP(H680,[1]Priv_Workers!$B$2:$BD$55,48)),C680=2018,_xlfn.IFS(D680=1,VLOOKUP(H680,[1]Priv_Workers!$B$2:$BD$55,49,FALSE),D680=2,VLOOKUP(H680,[1]Priv_Workers!$B$2:$BD$55,50,FALSE),D680=3,VLOOKUP(H680,[1]Priv_Workers!$B$2:$BD$55,51,FALSE),D680=4,VLOOKUP(H680,[1]Priv_Workers!$B$2:$BD$55,52,FALSE),D680=5,VLOOKUP(H680,[1]Priv_Workers!$B$2:$BD$55,53,FALSE),D680=6,VLOOKUP(H680,[1]Priv_Workers!$B$2:$BD$55,54)))</f>
        <v>7696489</v>
      </c>
      <c r="X680" s="3">
        <f t="shared" si="83"/>
        <v>5.9281576313563239E-3</v>
      </c>
      <c r="Y680" s="2">
        <f>_xlfn.IFS(C680=2014, _xlfn.IFS(E680=1, VLOOKUP(H680, [1]Wage_Info!$B$2:$AH$55, 2, FALSE), E680=2, VLOOKUP(H680, [1]Wage_Info!$B$2:$AH$55, 3, FALSE), E680=3, VLOOKUP(H680, [1]Wage_Info!$B$2:$AH$55, 4, FALSE), E680=4, VLOOKUP(H680, [1]Wage_Info!$B$2:$AH$55, 5, FALSE)), C680=2015, _xlfn.IFS(E680=1, VLOOKUP(H680, [1]Wage_Info!$B$2:$AH$55, 6, FALSE), E680=2, VLOOKUP(H680, [1]Wage_Info!$B$2:$AH$55, 7, FALSE), E680=3, VLOOKUP(H680, [1]Wage_Info!$B$2:$AH$55, 8, FALSE), E680=4, VLOOKUP(H680, [1]Wage_Info!$B$2:$AH$55, 9, FALSE)), C680=2016, _xlfn.IFS(E680=1, VLOOKUP(H680, [1]Wage_Info!$B$2:$AH$55, 10, FALSE), E680=2, VLOOKUP(H680, [1]Wage_Info!$B$2:$AH$55, 11, FALSE), E680=3, VLOOKUP(H680, [1]Wage_Info!$B$2:$AH$55, 12, FALSE), E680=4, VLOOKUP(H680, [1]Wage_Info!$B$2:$AH$55, 13, FALSE)), C680=2017, _xlfn.IFS(E680=1, VLOOKUP(H680, [1]Wage_Info!$B$2:$AH$55, 14, FALSE), E680=2, VLOOKUP(H680, [1]Wage_Info!$B$2:$AH$55, 15, FALSE), E680=3, VLOOKUP(H680, [1]Wage_Info!$B$2:$AH$55, 16, FALSE), E680=4, VLOOKUP(H680, [1]Wage_Info!$B$2:$AH$55, 17, FALSE)), C680 = 2018, _xlfn.IFS(E680=1, VLOOKUP(H680, [1]Wage_Info!$B$2:$AH$55, 18, FALSE), E680=3, VLOOKUP(H680, [1]Wage_Info!$B$2:$AH$55, 19, FALSE)))</f>
        <v>1081554622</v>
      </c>
      <c r="Z680" s="2">
        <f>_xlfn.IFS(C680=2014, _xlfn.IFS(E680=1, VLOOKUP(H680, [1]Wage_Info!$B$2:$AL$55, 20, FALSE), E680=2, VLOOKUP(H680, [1]Wage_Info!$B$2:$AL$55, 21, FALSE), E680=3, VLOOKUP(H680, [1]Wage_Info!$B$2:$AL$55, 22, FALSE), E680=4, VLOOKUP(H680, [1]Wage_Info!$B$2:$AL$55, 23, FALSE)), C680=2015, _xlfn.IFS(E680=1, VLOOKUP(H680, [1]Wage_Info!$B$2:$AL$55, 24, FALSE), E680=2, VLOOKUP(H680, [1]Wage_Info!$B$2:$AL$55, 25, FALSE), E680=3, VLOOKUP(H680, [1]Wage_Info!$B$2:$AL$55, 26, FALSE), E680=4, VLOOKUP(H680, [1]Wage_Info!$B$2:$AL$55, 27, FALSE)), C680=2016, _xlfn.IFS(E680=1, VLOOKUP(H680, [1]Wage_Info!$B$2:$AL$55, 28, FALSE), E680=2, VLOOKUP(H680, [1]Wage_Info!$B$2:$AL$55, 29, FALSE), E680=3, VLOOKUP(H680, [1]Wage_Info!$B$2:$AL$55, 30, FALSE), E680=4, VLOOKUP(H680, [1]Wage_Info!$B$2:$AL$55, 31, FALSE)), C680=2017, _xlfn.IFS(E680=1, VLOOKUP(H680, [1]Wage_Info!$B$2:$AL$55, 32, FALSE), E680=2, VLOOKUP(H680, [1]Wage_Info!$B$2:$AL$55, 33, FALSE), E680=3, VLOOKUP(H680, [1]Wage_Info!$B$2:$AL$55, 34, FALSE), E680=4, VLOOKUP(H680, [1]Wage_Info!$B$2:$AL$55, 35, FALSE)), C680 = 2018, _xlfn.IFS(E680=1, VLOOKUP(H680, [1]Wage_Info!$B$2:$AL$55, 36, FALSE), E680=2, VLOOKUP(H680, [1]Wage_Info!$B$2:$AL$55, 37, FALSE)))</f>
        <v>119403883345</v>
      </c>
      <c r="AA680" s="4">
        <f t="shared" si="84"/>
        <v>9.057951816148279E-3</v>
      </c>
      <c r="AB680">
        <f>[1]Key!C679</f>
        <v>1</v>
      </c>
      <c r="AC680">
        <f t="shared" si="85"/>
        <v>0</v>
      </c>
      <c r="AD680">
        <f t="shared" si="86"/>
        <v>1</v>
      </c>
      <c r="AE680">
        <f t="shared" si="87"/>
        <v>1</v>
      </c>
      <c r="AF680">
        <f>[1]Key!D680</f>
        <v>0</v>
      </c>
    </row>
    <row r="681" spans="1:32" x14ac:dyDescent="0.3">
      <c r="A681">
        <v>680</v>
      </c>
      <c r="B681">
        <v>157</v>
      </c>
      <c r="C681">
        <v>2016</v>
      </c>
      <c r="D681">
        <v>7</v>
      </c>
      <c r="E681">
        <f t="shared" si="80"/>
        <v>3</v>
      </c>
      <c r="F681">
        <v>2017</v>
      </c>
      <c r="G681" t="s">
        <v>40</v>
      </c>
      <c r="H681" s="1">
        <f>VALUE(IF(G681="foreign",53,SUBSTITUTE(G681,G681,VLOOKUP(G681,[1]Key!$G$2:$H$55,2,))))</f>
        <v>5</v>
      </c>
      <c r="I681" t="s">
        <v>40</v>
      </c>
      <c r="J681">
        <f>VALUE(_xlfn.IFS(I681="foreign",53,I681="fictional",54, I681="unspecified", 55, NOT(OR(I681="foreign",I681="fictional")),SUBSTITUTE(I681,I681,VLOOKUP(I681,[1]Key!$G$2:$H$55,2,))))</f>
        <v>5</v>
      </c>
      <c r="K681">
        <f t="shared" si="81"/>
        <v>1</v>
      </c>
      <c r="L681">
        <f>VLOOKUP(H681, [1]Key!$H$2:$K$54, 2)</f>
        <v>3</v>
      </c>
      <c r="M681">
        <f>VLOOKUP(J681, [1]Key!$H$2:$K$54, 2)</f>
        <v>3</v>
      </c>
      <c r="N681">
        <f>VLOOKUP("*"&amp;G681&amp;"*",[1]Key!$N$2:$O$6,2,FALSE)</f>
        <v>4</v>
      </c>
      <c r="O681">
        <f>VLOOKUP("*"&amp;G681&amp;"*",[1]Key!$R$2:$S$11,2,FALSE)</f>
        <v>6</v>
      </c>
      <c r="P681">
        <v>647</v>
      </c>
      <c r="Q681" s="2"/>
      <c r="R681" t="s">
        <v>157</v>
      </c>
      <c r="S681">
        <f>VLOOKUP(R681, [1]Key!$U$2:$V$37, 2, FALSE)</f>
        <v>27</v>
      </c>
      <c r="T681">
        <f t="shared" si="82"/>
        <v>1</v>
      </c>
      <c r="U681">
        <f>_xlfn.IFS(C681=2018, VLOOKUP(H681, '[1]State Pop'!$B$2:$G$55,6),C681=2017, VLOOKUP(H681, '[1]State Pop'!$B$2:$F$55,5),C681=2016, VLOOKUP(H681, '[1]State Pop'!$B$2:$F$55,4), C681=2015, VLOOKUP(H681, '[1]State Pop'!$B$2:$F$55,3), C681=2014, VLOOKUP(H681, '[1]State Pop'!$B$2:$F$55,2))</f>
        <v>39296476</v>
      </c>
      <c r="V681">
        <f>_xlfn.IFS(C681=2014,_xlfn.IFS(D681=1,VLOOKUP(H681,[1]Film_Workers!$B$2:$BD$55,2,FALSE),D681=2,VLOOKUP(H681,[1]Film_Workers!$B$2:$BD$55,3,FALSE),D681=3,VLOOKUP(H681,[1]Film_Workers!$B$2:$BD$55,4,FALSE),D681=4,VLOOKUP(H681,[1]Film_Workers!$B$2:$BD$55,5,FALSE),D681=5,VLOOKUP(H681,[1]Film_Workers!$B$2:$BD$55,6,FALSE),D681=6,VLOOKUP(H681,[1]Film_Workers!$B$2:$BD$55,7,FALSE),D681=7,VLOOKUP(H681,[1]Film_Workers!$B$2:$BD$55,8,FALSE),D681=8,VLOOKUP(H681,[1]Film_Workers!$B$2:$BD$55,9,FALSE),D681=9,VLOOKUP(H681,[1]Film_Workers!$B$2:$BD$55,10,FALSE),D681=10,VLOOKUP(H681,[1]Film_Workers!$B$2:$BD$55,11,FALSE),D681=11,VLOOKUP(H681,[1]Film_Workers!$B$2:$BD$55,12,FALSE),D681=12,VLOOKUP(H681,[1]Film_Workers!$B$2:$BD$55,13,FALSE)),C681=2015,_xlfn.IFS(D681=1,VLOOKUP(H681,[1]Film_Workers!$B$2:$BD$55,14,FALSE),D681=2,VLOOKUP(H681,[1]Film_Workers!$B$2:$BD$55,15,FALSE),D681=3,VLOOKUP(H681,[1]Film_Workers!$B$2:$BD$55,16,FALSE),D681=4,VLOOKUP(H681,[1]Film_Workers!$B$2:$BD$55,17,FALSE),D681=5,VLOOKUP(H681,[1]Film_Workers!$B$2:$BD$55,18,FALSE),D681=6,VLOOKUP(H681,[1]Film_Workers!$B$2:$BD$55,19,FALSE),D681=7,VLOOKUP(H681,[1]Film_Workers!$B$2:$BD$55,20,FALSE),D681=8,VLOOKUP(H681,[1]Film_Workers!$B$2:$BD$55,21,FALSE),D681=9,VLOOKUP(H681,[1]Film_Workers!$B$2:$BD$55,22,FALSE),D681=10,VLOOKUP(H681,[1]Film_Workers!$B$2:$BD$55,23,FALSE),D681=11,VLOOKUP(H681,[1]Film_Workers!$B$2:$BD$55,24,FALSE),D681=12,VLOOKUP(H681,[1]Film_Workers!$B$2:$BD$55,25,FALSE)),C681=2016,_xlfn.IFS(D681=1,VLOOKUP(H681,[1]Film_Workers!$B$2:$BD$55,26,FALSE),D681=2,VLOOKUP(H681,[1]Film_Workers!$B$2:$BD$55,27,FALSE),D681=3,VLOOKUP(H681,[1]Film_Workers!$B$2:$BD$55,28,FALSE),D681=4,VLOOKUP(H681,[1]Film_Workers!$B$2:$BD$55,29,FALSE),D681=5,VLOOKUP(H681,[1]Film_Workers!$B$2:$BD$55,30,FALSE),D681=6,VLOOKUP(H681,[1]Film_Workers!$B$2:$BD$55,31,FALSE),D681=7,VLOOKUP(H681,[1]Film_Workers!$B$2:$BD$55,32,FALSE),D681=8,VLOOKUP(H681,[1]Film_Workers!$B$2:$BD$55,33,FALSE),D681=9,VLOOKUP(H681,[1]Film_Workers!$B$2:$BD$55,34,FALSE),D681=10,VLOOKUP(H681,[1]Film_Workers!$B$2:$BD$55,35,FALSE),D681=11,VLOOKUP(H681,[1]Film_Workers!$B$2:$BD$55,36,FALSE),D681=12,VLOOKUP(H681,[1]Film_Workers!$B$2:$BD$55,37,FALSE)),C681=2017,_xlfn.IFS(D681=1,VLOOKUP(H681,[1]Film_Workers!$B$2:$BD$55,38,FALSE),D681=2,VLOOKUP(H681,[1]Film_Workers!$B$2:$BD$55,39,FALSE),D681=3,VLOOKUP(H681,[1]Film_Workers!$B$2:$BD$55,40,FALSE),D681=4,VLOOKUP(H681,[1]Film_Workers!$B$2:$BD$55,41,FALSE),D681=5,VLOOKUP(H681,[1]Film_Workers!$B$2:$BD$55,42,FALSE),D681=6,VLOOKUP(H681,[1]Film_Workers!$B$2:$BD$55,43,FALSE),D681=7,VLOOKUP(H681,[1]Film_Workers!$B$2:$BD$55,43,FALSE),D681=8,VLOOKUP(H681,[1]Film_Workers!$B$2:$BD$55,44,FALSE),D681=9,VLOOKUP(H681,[1]Film_Workers!$B$2:$BD$55,45,FALSE),D681=10,VLOOKUP(H681,[1]Film_Workers!$B$2:$BD$55,46,FALSE),D681=11,VLOOKUP(H681,[1]Film_Workers!$B$2:$BD$55,47,FALSE),D681=12,VLOOKUP(H681,[1]Film_Workers!$B$2:$BD$55,48)),C681=2018,_xlfn.IFS(D681=1,VLOOKUP(H681,[1]Film_Workers!$B$2:$BD$55,49,FALSE),D681=2,VLOOKUP(H681,[1]Film_Workers!$B$2:$BD$55,50,FALSE),D681=3,VLOOKUP(H681,[1]Film_Workers!$B$2:$BD$55,51,FALSE),D681=4,VLOOKUP(H681,[1]Film_Workers!$B$2:$BD$55,52,FALSE),D681=5,VLOOKUP(H681,[1]Film_Workers!$B$2:$BD$55,53,FALSE),D681=6,VLOOKUP(H681,[1]Film_Workers!$B$2:$BD$55,54)))</f>
        <v>130343</v>
      </c>
      <c r="W681">
        <f>_xlfn.IFS(C681=2014,_xlfn.IFS(D681=1,VLOOKUP(H681,[1]Priv_Workers!$B$2:$BD$55,2,FALSE),D681=2,VLOOKUP(H681,[1]Priv_Workers!$B$2:$BD$55,3,FALSE),D681=3,VLOOKUP(H681,[1]Priv_Workers!$B$2:$BD$55,4,FALSE),D681=4,VLOOKUP(H681,[1]Priv_Workers!$B$2:$BD$55,5,FALSE),D681=5,VLOOKUP(H681,[1]Priv_Workers!$B$2:$BD$55,6,FALSE),D681=6,VLOOKUP(H681,[1]Priv_Workers!$B$2:$BD$55,7,FALSE),D681=7,VLOOKUP(H681,[1]Priv_Workers!$B$2:$BD$55,8,FALSE),D681=8,VLOOKUP(H681,[1]Priv_Workers!$B$2:$BD$55,9,FALSE),D681=9,VLOOKUP(H681,[1]Priv_Workers!$B$2:$BD$55,10,FALSE),D681=10,VLOOKUP(H681,[1]Priv_Workers!$B$2:$BD$55,11,FALSE),D681=11,VLOOKUP(H681,[1]Priv_Workers!$B$2:$BD$55,12,FALSE),D681=12,VLOOKUP(H681,[1]Priv_Workers!$B$2:$BD$55,13,FALSE)),C681=2015,_xlfn.IFS(D681=1,VLOOKUP(H681,[1]Priv_Workers!$B$2:$BD$55,14,FALSE),D681=2,VLOOKUP(H681,[1]Priv_Workers!$B$2:$BD$55,15,FALSE),D681=3,VLOOKUP(H681,[1]Priv_Workers!$B$2:$BD$55,16,FALSE),D681=4,VLOOKUP(H681,[1]Priv_Workers!$B$2:$BD$55,17,FALSE),D681=5,VLOOKUP(H681,[1]Priv_Workers!$B$2:$BD$55,18,FALSE),D681=6,VLOOKUP(H681,[1]Priv_Workers!$B$2:$BD$55,19,FALSE),D681=7,VLOOKUP(H681,[1]Priv_Workers!$B$2:$BD$55,20,FALSE),D681=8,VLOOKUP(H681,[1]Priv_Workers!$B$2:$BD$55,21,FALSE),D681=9,VLOOKUP(H681,[1]Priv_Workers!$B$2:$BD$55,22,FALSE),D681=10,VLOOKUP(H681,[1]Priv_Workers!$B$2:$BD$55,23,FALSE),D681=11,VLOOKUP(H681,[1]Priv_Workers!$B$2:$BD$55,24,FALSE),D681=12,VLOOKUP(H681,[1]Priv_Workers!$B$2:$BD$55,25,FALSE)),C681=2016,_xlfn.IFS(D681=1,VLOOKUP(H681,[1]Priv_Workers!$B$2:$BD$55,26,FALSE),D681=2,VLOOKUP(H681,[1]Priv_Workers!$B$2:$BD$55,27,FALSE),D681=3,VLOOKUP(H681,[1]Priv_Workers!$B$2:$BD$55,28,FALSE),D681=4,VLOOKUP(H681,[1]Priv_Workers!$B$2:$BD$55,29,FALSE),D681=5,VLOOKUP(H681,[1]Priv_Workers!$B$2:$BD$55,30,FALSE),D681=6,VLOOKUP(H681,[1]Priv_Workers!$B$2:$BD$55,31,FALSE),D681=7,VLOOKUP(H681,[1]Priv_Workers!$B$2:$BD$55,32,FALSE),D681=8,VLOOKUP(H681,[1]Priv_Workers!$B$2:$BD$55,33,FALSE),D681=9,VLOOKUP(H681,[1]Priv_Workers!$B$2:$BD$55,34,FALSE),D681=10,VLOOKUP(H681,[1]Priv_Workers!$B$2:$BD$55,35,FALSE),D681=11,VLOOKUP(H681,[1]Priv_Workers!$B$2:$BD$55,36,FALSE),D681=12,VLOOKUP(H681,[1]Priv_Workers!$B$2:$BD$55,37,FALSE)),C681=2017,_xlfn.IFS(D681=1,VLOOKUP(H681,[1]Priv_Workers!$B$2:$BD$55,38,FALSE),D681=2,VLOOKUP(H681,[1]Priv_Workers!$B$2:$BD$55,39,FALSE),D681=3,VLOOKUP(H681,[1]Priv_Workers!$B$2:$BD$55,40,FALSE),D681=4,VLOOKUP(H681,[1]Priv_Workers!$B$2:$BD$55,41,FALSE),D681=5,VLOOKUP(H681,[1]Priv_Workers!$B$2:$BD$55,42,FALSE),D681=6,VLOOKUP(H681,[1]Priv_Workers!$B$2:$BD$55,43,FALSE),D681=7,VLOOKUP(H681,[1]Priv_Workers!$B$2:$BD$55,43,FALSE),D681=8,VLOOKUP(H681,[1]Priv_Workers!$B$2:$BD$55,44,FALSE),D681=9,VLOOKUP(H681,[1]Priv_Workers!$B$2:$BD$55,45,FALSE),D681=10,VLOOKUP(H681,[1]Priv_Workers!$B$2:$BD$55,46,FALSE),D681=11,VLOOKUP(H681,[1]Priv_Workers!$B$2:$BD$55,47,FALSE),D681=12,VLOOKUP(H681,[1]Priv_Workers!$B$2:$BD$55,48)),C681=2018,_xlfn.IFS(D681=1,VLOOKUP(H681,[1]Priv_Workers!$B$2:$BD$55,49,FALSE),D681=2,VLOOKUP(H681,[1]Priv_Workers!$B$2:$BD$55,50,FALSE),D681=3,VLOOKUP(H681,[1]Priv_Workers!$B$2:$BD$55,51,FALSE),D681=4,VLOOKUP(H681,[1]Priv_Workers!$B$2:$BD$55,52,FALSE),D681=5,VLOOKUP(H681,[1]Priv_Workers!$B$2:$BD$55,53,FALSE),D681=6,VLOOKUP(H681,[1]Priv_Workers!$B$2:$BD$55,54)))</f>
        <v>14406028</v>
      </c>
      <c r="X681" s="3">
        <f t="shared" si="83"/>
        <v>9.0478097085470062E-3</v>
      </c>
      <c r="Y681" s="2">
        <f>_xlfn.IFS(C681=2014, _xlfn.IFS(E681=1, VLOOKUP(H681, [1]Wage_Info!$B$2:$AH$55, 2, FALSE), E681=2, VLOOKUP(H681, [1]Wage_Info!$B$2:$AH$55, 3, FALSE), E681=3, VLOOKUP(H681, [1]Wage_Info!$B$2:$AH$55, 4, FALSE), E681=4, VLOOKUP(H681, [1]Wage_Info!$B$2:$AH$55, 5, FALSE)), C681=2015, _xlfn.IFS(E681=1, VLOOKUP(H681, [1]Wage_Info!$B$2:$AH$55, 6, FALSE), E681=2, VLOOKUP(H681, [1]Wage_Info!$B$2:$AH$55, 7, FALSE), E681=3, VLOOKUP(H681, [1]Wage_Info!$B$2:$AH$55, 8, FALSE), E681=4, VLOOKUP(H681, [1]Wage_Info!$B$2:$AH$55, 9, FALSE)), C681=2016, _xlfn.IFS(E681=1, VLOOKUP(H681, [1]Wage_Info!$B$2:$AH$55, 10, FALSE), E681=2, VLOOKUP(H681, [1]Wage_Info!$B$2:$AH$55, 11, FALSE), E681=3, VLOOKUP(H681, [1]Wage_Info!$B$2:$AH$55, 12, FALSE), E681=4, VLOOKUP(H681, [1]Wage_Info!$B$2:$AH$55, 13, FALSE)), C681=2017, _xlfn.IFS(E681=1, VLOOKUP(H681, [1]Wage_Info!$B$2:$AH$55, 14, FALSE), E681=2, VLOOKUP(H681, [1]Wage_Info!$B$2:$AH$55, 15, FALSE), E681=3, VLOOKUP(H681, [1]Wage_Info!$B$2:$AH$55, 16, FALSE), E681=4, VLOOKUP(H681, [1]Wage_Info!$B$2:$AH$55, 17, FALSE)), C681 = 2018, _xlfn.IFS(E681=1, VLOOKUP(H681, [1]Wage_Info!$B$2:$AH$55, 18, FALSE), E681=3, VLOOKUP(H681, [1]Wage_Info!$B$2:$AH$55, 19, FALSE)))</f>
        <v>3241003204</v>
      </c>
      <c r="Z681" s="2">
        <f>_xlfn.IFS(C681=2014, _xlfn.IFS(E681=1, VLOOKUP(H681, [1]Wage_Info!$B$2:$AL$55, 20, FALSE), E681=2, VLOOKUP(H681, [1]Wage_Info!$B$2:$AL$55, 21, FALSE), E681=3, VLOOKUP(H681, [1]Wage_Info!$B$2:$AL$55, 22, FALSE), E681=4, VLOOKUP(H681, [1]Wage_Info!$B$2:$AL$55, 23, FALSE)), C681=2015, _xlfn.IFS(E681=1, VLOOKUP(H681, [1]Wage_Info!$B$2:$AL$55, 24, FALSE), E681=2, VLOOKUP(H681, [1]Wage_Info!$B$2:$AL$55, 25, FALSE), E681=3, VLOOKUP(H681, [1]Wage_Info!$B$2:$AL$55, 26, FALSE), E681=4, VLOOKUP(H681, [1]Wage_Info!$B$2:$AL$55, 27, FALSE)), C681=2016, _xlfn.IFS(E681=1, VLOOKUP(H681, [1]Wage_Info!$B$2:$AL$55, 28, FALSE), E681=2, VLOOKUP(H681, [1]Wage_Info!$B$2:$AL$55, 29, FALSE), E681=3, VLOOKUP(H681, [1]Wage_Info!$B$2:$AL$55, 30, FALSE), E681=4, VLOOKUP(H681, [1]Wage_Info!$B$2:$AL$55, 31, FALSE)), C681=2017, _xlfn.IFS(E681=1, VLOOKUP(H681, [1]Wage_Info!$B$2:$AL$55, 32, FALSE), E681=2, VLOOKUP(H681, [1]Wage_Info!$B$2:$AL$55, 33, FALSE), E681=3, VLOOKUP(H681, [1]Wage_Info!$B$2:$AL$55, 34, FALSE), E681=4, VLOOKUP(H681, [1]Wage_Info!$B$2:$AL$55, 35, FALSE)), C681 = 2018, _xlfn.IFS(E681=1, VLOOKUP(H681, [1]Wage_Info!$B$2:$AL$55, 36, FALSE), E681=2, VLOOKUP(H681, [1]Wage_Info!$B$2:$AL$55, 37, FALSE)))</f>
        <v>223419299642</v>
      </c>
      <c r="AA681" s="4">
        <f t="shared" si="84"/>
        <v>1.4506370797837433E-2</v>
      </c>
      <c r="AB681">
        <f>[1]Key!C680</f>
        <v>1</v>
      </c>
      <c r="AC681">
        <f t="shared" si="85"/>
        <v>1</v>
      </c>
      <c r="AD681">
        <f t="shared" si="86"/>
        <v>0</v>
      </c>
      <c r="AE681">
        <f t="shared" si="87"/>
        <v>1</v>
      </c>
      <c r="AF681">
        <f>[1]Key!D681</f>
        <v>0</v>
      </c>
    </row>
    <row r="682" spans="1:32" x14ac:dyDescent="0.3">
      <c r="A682">
        <v>681</v>
      </c>
      <c r="B682">
        <v>158</v>
      </c>
      <c r="C682">
        <v>2016</v>
      </c>
      <c r="D682">
        <v>4</v>
      </c>
      <c r="E682">
        <f t="shared" si="80"/>
        <v>2</v>
      </c>
      <c r="F682">
        <v>2017</v>
      </c>
      <c r="G682" t="s">
        <v>72</v>
      </c>
      <c r="H682" s="1">
        <f>VALUE(IF(G682="foreign",53,SUBSTITUTE(G682,G682,VLOOKUP(G682,[1]Key!$G$2:$H$55,2,))))</f>
        <v>22</v>
      </c>
      <c r="I682" t="s">
        <v>72</v>
      </c>
      <c r="J682">
        <f>VALUE(_xlfn.IFS(I682="foreign",53,I682="fictional",54, I682="unspecified", 55, NOT(OR(I682="foreign",I682="fictional")),SUBSTITUTE(I682,I682,VLOOKUP(I682,[1]Key!$G$2:$H$55,2,))))</f>
        <v>22</v>
      </c>
      <c r="K682">
        <f t="shared" si="81"/>
        <v>1</v>
      </c>
      <c r="L682">
        <f>VLOOKUP(H682, [1]Key!$H$2:$K$54, 2)</f>
        <v>4</v>
      </c>
      <c r="M682">
        <f>VLOOKUP(J682, [1]Key!$H$2:$K$54, 2)</f>
        <v>4</v>
      </c>
      <c r="N682">
        <f>VLOOKUP("*"&amp;G682&amp;"*",[1]Key!$N$2:$O$6,2,FALSE)</f>
        <v>2</v>
      </c>
      <c r="O682">
        <f>VLOOKUP("*"&amp;G682&amp;"*",[1]Key!$R$2:$S$11,2,FALSE)</f>
        <v>5</v>
      </c>
      <c r="P682">
        <v>645</v>
      </c>
      <c r="Q682" s="2">
        <v>30000000</v>
      </c>
      <c r="R682" t="s">
        <v>99</v>
      </c>
      <c r="S682">
        <f>VLOOKUP(R682, [1]Key!$U$2:$V$37, 2, FALSE)</f>
        <v>16</v>
      </c>
      <c r="T682">
        <f t="shared" si="82"/>
        <v>1</v>
      </c>
      <c r="U682">
        <f>_xlfn.IFS(C682=2018, VLOOKUP(H682, '[1]State Pop'!$B$2:$G$55,6),C682=2017, VLOOKUP(H682, '[1]State Pop'!$B$2:$F$55,5),C682=2016, VLOOKUP(H682, '[1]State Pop'!$B$2:$F$55,4), C682=2015, VLOOKUP(H682, '[1]State Pop'!$B$2:$F$55,3), C682=2014, VLOOKUP(H682, '[1]State Pop'!$B$2:$F$55,2))</f>
        <v>6823721</v>
      </c>
      <c r="V682">
        <f>_xlfn.IFS(C682=2014,_xlfn.IFS(D682=1,VLOOKUP(H682,[1]Film_Workers!$B$2:$BD$55,2,FALSE),D682=2,VLOOKUP(H682,[1]Film_Workers!$B$2:$BD$55,3,FALSE),D682=3,VLOOKUP(H682,[1]Film_Workers!$B$2:$BD$55,4,FALSE),D682=4,VLOOKUP(H682,[1]Film_Workers!$B$2:$BD$55,5,FALSE),D682=5,VLOOKUP(H682,[1]Film_Workers!$B$2:$BD$55,6,FALSE),D682=6,VLOOKUP(H682,[1]Film_Workers!$B$2:$BD$55,7,FALSE),D682=7,VLOOKUP(H682,[1]Film_Workers!$B$2:$BD$55,8,FALSE),D682=8,VLOOKUP(H682,[1]Film_Workers!$B$2:$BD$55,9,FALSE),D682=9,VLOOKUP(H682,[1]Film_Workers!$B$2:$BD$55,10,FALSE),D682=10,VLOOKUP(H682,[1]Film_Workers!$B$2:$BD$55,11,FALSE),D682=11,VLOOKUP(H682,[1]Film_Workers!$B$2:$BD$55,12,FALSE),D682=12,VLOOKUP(H682,[1]Film_Workers!$B$2:$BD$55,13,FALSE)),C682=2015,_xlfn.IFS(D682=1,VLOOKUP(H682,[1]Film_Workers!$B$2:$BD$55,14,FALSE),D682=2,VLOOKUP(H682,[1]Film_Workers!$B$2:$BD$55,15,FALSE),D682=3,VLOOKUP(H682,[1]Film_Workers!$B$2:$BD$55,16,FALSE),D682=4,VLOOKUP(H682,[1]Film_Workers!$B$2:$BD$55,17,FALSE),D682=5,VLOOKUP(H682,[1]Film_Workers!$B$2:$BD$55,18,FALSE),D682=6,VLOOKUP(H682,[1]Film_Workers!$B$2:$BD$55,19,FALSE),D682=7,VLOOKUP(H682,[1]Film_Workers!$B$2:$BD$55,20,FALSE),D682=8,VLOOKUP(H682,[1]Film_Workers!$B$2:$BD$55,21,FALSE),D682=9,VLOOKUP(H682,[1]Film_Workers!$B$2:$BD$55,22,FALSE),D682=10,VLOOKUP(H682,[1]Film_Workers!$B$2:$BD$55,23,FALSE),D682=11,VLOOKUP(H682,[1]Film_Workers!$B$2:$BD$55,24,FALSE),D682=12,VLOOKUP(H682,[1]Film_Workers!$B$2:$BD$55,25,FALSE)),C682=2016,_xlfn.IFS(D682=1,VLOOKUP(H682,[1]Film_Workers!$B$2:$BD$55,26,FALSE),D682=2,VLOOKUP(H682,[1]Film_Workers!$B$2:$BD$55,27,FALSE),D682=3,VLOOKUP(H682,[1]Film_Workers!$B$2:$BD$55,28,FALSE),D682=4,VLOOKUP(H682,[1]Film_Workers!$B$2:$BD$55,29,FALSE),D682=5,VLOOKUP(H682,[1]Film_Workers!$B$2:$BD$55,30,FALSE),D682=6,VLOOKUP(H682,[1]Film_Workers!$B$2:$BD$55,31,FALSE),D682=7,VLOOKUP(H682,[1]Film_Workers!$B$2:$BD$55,32,FALSE),D682=8,VLOOKUP(H682,[1]Film_Workers!$B$2:$BD$55,33,FALSE),D682=9,VLOOKUP(H682,[1]Film_Workers!$B$2:$BD$55,34,FALSE),D682=10,VLOOKUP(H682,[1]Film_Workers!$B$2:$BD$55,35,FALSE),D682=11,VLOOKUP(H682,[1]Film_Workers!$B$2:$BD$55,36,FALSE),D682=12,VLOOKUP(H682,[1]Film_Workers!$B$2:$BD$55,37,FALSE)),C682=2017,_xlfn.IFS(D682=1,VLOOKUP(H682,[1]Film_Workers!$B$2:$BD$55,38,FALSE),D682=2,VLOOKUP(H682,[1]Film_Workers!$B$2:$BD$55,39,FALSE),D682=3,VLOOKUP(H682,[1]Film_Workers!$B$2:$BD$55,40,FALSE),D682=4,VLOOKUP(H682,[1]Film_Workers!$B$2:$BD$55,41,FALSE),D682=5,VLOOKUP(H682,[1]Film_Workers!$B$2:$BD$55,42,FALSE),D682=6,VLOOKUP(H682,[1]Film_Workers!$B$2:$BD$55,43,FALSE),D682=7,VLOOKUP(H682,[1]Film_Workers!$B$2:$BD$55,43,FALSE),D682=8,VLOOKUP(H682,[1]Film_Workers!$B$2:$BD$55,44,FALSE),D682=9,VLOOKUP(H682,[1]Film_Workers!$B$2:$BD$55,45,FALSE),D682=10,VLOOKUP(H682,[1]Film_Workers!$B$2:$BD$55,46,FALSE),D682=11,VLOOKUP(H682,[1]Film_Workers!$B$2:$BD$55,47,FALSE),D682=12,VLOOKUP(H682,[1]Film_Workers!$B$2:$BD$55,48)),C682=2018,_xlfn.IFS(D682=1,VLOOKUP(H682,[1]Film_Workers!$B$2:$BD$55,49,FALSE),D682=2,VLOOKUP(H682,[1]Film_Workers!$B$2:$BD$55,50,FALSE),D682=3,VLOOKUP(H682,[1]Film_Workers!$B$2:$BD$55,51,FALSE),D682=4,VLOOKUP(H682,[1]Film_Workers!$B$2:$BD$55,52,FALSE),D682=5,VLOOKUP(H682,[1]Film_Workers!$B$2:$BD$55,53,FALSE),D682=6,VLOOKUP(H682,[1]Film_Workers!$B$2:$BD$55,54)))</f>
        <v>2598</v>
      </c>
      <c r="W682">
        <f>_xlfn.IFS(C682=2014,_xlfn.IFS(D682=1,VLOOKUP(H682,[1]Priv_Workers!$B$2:$BD$55,2,FALSE),D682=2,VLOOKUP(H682,[1]Priv_Workers!$B$2:$BD$55,3,FALSE),D682=3,VLOOKUP(H682,[1]Priv_Workers!$B$2:$BD$55,4,FALSE),D682=4,VLOOKUP(H682,[1]Priv_Workers!$B$2:$BD$55,5,FALSE),D682=5,VLOOKUP(H682,[1]Priv_Workers!$B$2:$BD$55,6,FALSE),D682=6,VLOOKUP(H682,[1]Priv_Workers!$B$2:$BD$55,7,FALSE),D682=7,VLOOKUP(H682,[1]Priv_Workers!$B$2:$BD$55,8,FALSE),D682=8,VLOOKUP(H682,[1]Priv_Workers!$B$2:$BD$55,9,FALSE),D682=9,VLOOKUP(H682,[1]Priv_Workers!$B$2:$BD$55,10,FALSE),D682=10,VLOOKUP(H682,[1]Priv_Workers!$B$2:$BD$55,11,FALSE),D682=11,VLOOKUP(H682,[1]Priv_Workers!$B$2:$BD$55,12,FALSE),D682=12,VLOOKUP(H682,[1]Priv_Workers!$B$2:$BD$55,13,FALSE)),C682=2015,_xlfn.IFS(D682=1,VLOOKUP(H682,[1]Priv_Workers!$B$2:$BD$55,14,FALSE),D682=2,VLOOKUP(H682,[1]Priv_Workers!$B$2:$BD$55,15,FALSE),D682=3,VLOOKUP(H682,[1]Priv_Workers!$B$2:$BD$55,16,FALSE),D682=4,VLOOKUP(H682,[1]Priv_Workers!$B$2:$BD$55,17,FALSE),D682=5,VLOOKUP(H682,[1]Priv_Workers!$B$2:$BD$55,18,FALSE),D682=6,VLOOKUP(H682,[1]Priv_Workers!$B$2:$BD$55,19,FALSE),D682=7,VLOOKUP(H682,[1]Priv_Workers!$B$2:$BD$55,20,FALSE),D682=8,VLOOKUP(H682,[1]Priv_Workers!$B$2:$BD$55,21,FALSE),D682=9,VLOOKUP(H682,[1]Priv_Workers!$B$2:$BD$55,22,FALSE),D682=10,VLOOKUP(H682,[1]Priv_Workers!$B$2:$BD$55,23,FALSE),D682=11,VLOOKUP(H682,[1]Priv_Workers!$B$2:$BD$55,24,FALSE),D682=12,VLOOKUP(H682,[1]Priv_Workers!$B$2:$BD$55,25,FALSE)),C682=2016,_xlfn.IFS(D682=1,VLOOKUP(H682,[1]Priv_Workers!$B$2:$BD$55,26,FALSE),D682=2,VLOOKUP(H682,[1]Priv_Workers!$B$2:$BD$55,27,FALSE),D682=3,VLOOKUP(H682,[1]Priv_Workers!$B$2:$BD$55,28,FALSE),D682=4,VLOOKUP(H682,[1]Priv_Workers!$B$2:$BD$55,29,FALSE),D682=5,VLOOKUP(H682,[1]Priv_Workers!$B$2:$BD$55,30,FALSE),D682=6,VLOOKUP(H682,[1]Priv_Workers!$B$2:$BD$55,31,FALSE),D682=7,VLOOKUP(H682,[1]Priv_Workers!$B$2:$BD$55,32,FALSE),D682=8,VLOOKUP(H682,[1]Priv_Workers!$B$2:$BD$55,33,FALSE),D682=9,VLOOKUP(H682,[1]Priv_Workers!$B$2:$BD$55,34,FALSE),D682=10,VLOOKUP(H682,[1]Priv_Workers!$B$2:$BD$55,35,FALSE),D682=11,VLOOKUP(H682,[1]Priv_Workers!$B$2:$BD$55,36,FALSE),D682=12,VLOOKUP(H682,[1]Priv_Workers!$B$2:$BD$55,37,FALSE)),C682=2017,_xlfn.IFS(D682=1,VLOOKUP(H682,[1]Priv_Workers!$B$2:$BD$55,38,FALSE),D682=2,VLOOKUP(H682,[1]Priv_Workers!$B$2:$BD$55,39,FALSE),D682=3,VLOOKUP(H682,[1]Priv_Workers!$B$2:$BD$55,40,FALSE),D682=4,VLOOKUP(H682,[1]Priv_Workers!$B$2:$BD$55,41,FALSE),D682=5,VLOOKUP(H682,[1]Priv_Workers!$B$2:$BD$55,42,FALSE),D682=6,VLOOKUP(H682,[1]Priv_Workers!$B$2:$BD$55,43,FALSE),D682=7,VLOOKUP(H682,[1]Priv_Workers!$B$2:$BD$55,43,FALSE),D682=8,VLOOKUP(H682,[1]Priv_Workers!$B$2:$BD$55,44,FALSE),D682=9,VLOOKUP(H682,[1]Priv_Workers!$B$2:$BD$55,45,FALSE),D682=10,VLOOKUP(H682,[1]Priv_Workers!$B$2:$BD$55,46,FALSE),D682=11,VLOOKUP(H682,[1]Priv_Workers!$B$2:$BD$55,47,FALSE),D682=12,VLOOKUP(H682,[1]Priv_Workers!$B$2:$BD$55,48)),C682=2018,_xlfn.IFS(D682=1,VLOOKUP(H682,[1]Priv_Workers!$B$2:$BD$55,49,FALSE),D682=2,VLOOKUP(H682,[1]Priv_Workers!$B$2:$BD$55,50,FALSE),D682=3,VLOOKUP(H682,[1]Priv_Workers!$B$2:$BD$55,51,FALSE),D682=4,VLOOKUP(H682,[1]Priv_Workers!$B$2:$BD$55,52,FALSE),D682=5,VLOOKUP(H682,[1]Priv_Workers!$B$2:$BD$55,53,FALSE),D682=6,VLOOKUP(H682,[1]Priv_Workers!$B$2:$BD$55,54)))</f>
        <v>3034813</v>
      </c>
      <c r="X682" s="3">
        <f t="shared" si="83"/>
        <v>8.56065925643524E-4</v>
      </c>
      <c r="Y682" s="2">
        <f>_xlfn.IFS(C682=2014, _xlfn.IFS(E682=1, VLOOKUP(H682, [1]Wage_Info!$B$2:$AH$55, 2, FALSE), E682=2, VLOOKUP(H682, [1]Wage_Info!$B$2:$AH$55, 3, FALSE), E682=3, VLOOKUP(H682, [1]Wage_Info!$B$2:$AH$55, 4, FALSE), E682=4, VLOOKUP(H682, [1]Wage_Info!$B$2:$AH$55, 5, FALSE)), C682=2015, _xlfn.IFS(E682=1, VLOOKUP(H682, [1]Wage_Info!$B$2:$AH$55, 6, FALSE), E682=2, VLOOKUP(H682, [1]Wage_Info!$B$2:$AH$55, 7, FALSE), E682=3, VLOOKUP(H682, [1]Wage_Info!$B$2:$AH$55, 8, FALSE), E682=4, VLOOKUP(H682, [1]Wage_Info!$B$2:$AH$55, 9, FALSE)), C682=2016, _xlfn.IFS(E682=1, VLOOKUP(H682, [1]Wage_Info!$B$2:$AH$55, 10, FALSE), E682=2, VLOOKUP(H682, [1]Wage_Info!$B$2:$AH$55, 11, FALSE), E682=3, VLOOKUP(H682, [1]Wage_Info!$B$2:$AH$55, 12, FALSE), E682=4, VLOOKUP(H682, [1]Wage_Info!$B$2:$AH$55, 13, FALSE)), C682=2017, _xlfn.IFS(E682=1, VLOOKUP(H682, [1]Wage_Info!$B$2:$AH$55, 14, FALSE), E682=2, VLOOKUP(H682, [1]Wage_Info!$B$2:$AH$55, 15, FALSE), E682=3, VLOOKUP(H682, [1]Wage_Info!$B$2:$AH$55, 16, FALSE), E682=4, VLOOKUP(H682, [1]Wage_Info!$B$2:$AH$55, 17, FALSE)), C682 = 2018, _xlfn.IFS(E682=1, VLOOKUP(H682, [1]Wage_Info!$B$2:$AH$55, 18, FALSE), E682=3, VLOOKUP(H682, [1]Wage_Info!$B$2:$AH$55, 19, FALSE)))</f>
        <v>34324128</v>
      </c>
      <c r="Z682" s="2">
        <f>_xlfn.IFS(C682=2014, _xlfn.IFS(E682=1, VLOOKUP(H682, [1]Wage_Info!$B$2:$AL$55, 20, FALSE), E682=2, VLOOKUP(H682, [1]Wage_Info!$B$2:$AL$55, 21, FALSE), E682=3, VLOOKUP(H682, [1]Wage_Info!$B$2:$AL$55, 22, FALSE), E682=4, VLOOKUP(H682, [1]Wage_Info!$B$2:$AL$55, 23, FALSE)), C682=2015, _xlfn.IFS(E682=1, VLOOKUP(H682, [1]Wage_Info!$B$2:$AL$55, 24, FALSE), E682=2, VLOOKUP(H682, [1]Wage_Info!$B$2:$AL$55, 25, FALSE), E682=3, VLOOKUP(H682, [1]Wage_Info!$B$2:$AL$55, 26, FALSE), E682=4, VLOOKUP(H682, [1]Wage_Info!$B$2:$AL$55, 27, FALSE)), C682=2016, _xlfn.IFS(E682=1, VLOOKUP(H682, [1]Wage_Info!$B$2:$AL$55, 28, FALSE), E682=2, VLOOKUP(H682, [1]Wage_Info!$B$2:$AL$55, 29, FALSE), E682=3, VLOOKUP(H682, [1]Wage_Info!$B$2:$AL$55, 30, FALSE), E682=4, VLOOKUP(H682, [1]Wage_Info!$B$2:$AL$55, 31, FALSE)), C682=2017, _xlfn.IFS(E682=1, VLOOKUP(H682, [1]Wage_Info!$B$2:$AL$55, 32, FALSE), E682=2, VLOOKUP(H682, [1]Wage_Info!$B$2:$AL$55, 33, FALSE), E682=3, VLOOKUP(H682, [1]Wage_Info!$B$2:$AL$55, 34, FALSE), E682=4, VLOOKUP(H682, [1]Wage_Info!$B$2:$AL$55, 35, FALSE)), C682 = 2018, _xlfn.IFS(E682=1, VLOOKUP(H682, [1]Wage_Info!$B$2:$AL$55, 36, FALSE), E682=2, VLOOKUP(H682, [1]Wage_Info!$B$2:$AL$55, 37, FALSE)))</f>
        <v>49089458629</v>
      </c>
      <c r="AA682" s="4">
        <f t="shared" si="84"/>
        <v>6.9921585934383762E-4</v>
      </c>
      <c r="AB682">
        <f>[1]Key!C681</f>
        <v>1</v>
      </c>
      <c r="AC682">
        <f t="shared" si="85"/>
        <v>0</v>
      </c>
      <c r="AD682">
        <f t="shared" si="86"/>
        <v>0</v>
      </c>
      <c r="AE682">
        <f t="shared" si="87"/>
        <v>0</v>
      </c>
      <c r="AF682">
        <f>[1]Key!D682</f>
        <v>0</v>
      </c>
    </row>
    <row r="683" spans="1:32" x14ac:dyDescent="0.3">
      <c r="A683">
        <v>682</v>
      </c>
      <c r="B683">
        <v>159</v>
      </c>
      <c r="E683" t="e">
        <f t="shared" si="80"/>
        <v>#N/A</v>
      </c>
      <c r="F683">
        <v>2017</v>
      </c>
      <c r="G683" t="s">
        <v>116</v>
      </c>
      <c r="H683" s="1">
        <f>VALUE(IF(G683="foreign",53,SUBSTITUTE(G683,G683,VLOOKUP(G683,[1]Key!$G$2:$H$55,2,))))</f>
        <v>45</v>
      </c>
      <c r="I683" t="s">
        <v>125</v>
      </c>
      <c r="J683">
        <f>VALUE(_xlfn.IFS(I683="foreign",53,I683="fictional",54, I683="unspecified", 55, NOT(OR(I683="foreign",I683="fictional")),SUBSTITUTE(I683,I683,VLOOKUP(I683,[1]Key!$G$2:$H$55,2,))))</f>
        <v>6</v>
      </c>
      <c r="K683">
        <f t="shared" si="81"/>
        <v>0</v>
      </c>
      <c r="L683">
        <f>VLOOKUP(H683, [1]Key!$H$2:$K$54, 2)</f>
        <v>2</v>
      </c>
      <c r="M683">
        <f>VLOOKUP(J683, [1]Key!$H$2:$K$54, 2)</f>
        <v>2</v>
      </c>
      <c r="N683">
        <f>VLOOKUP("*"&amp;G683&amp;"*",[1]Key!$N$2:$O$6,2,FALSE)</f>
        <v>4</v>
      </c>
      <c r="O683">
        <f>VLOOKUP("*"&amp;G683&amp;"*",[1]Key!$R$2:$S$11,2,FALSE)</f>
        <v>4</v>
      </c>
      <c r="P683">
        <v>640</v>
      </c>
      <c r="Q683" s="2"/>
      <c r="R683" t="s">
        <v>171</v>
      </c>
      <c r="S683">
        <f>VLOOKUP(R683, [1]Key!$U$2:$V$47, 2, FALSE)</f>
        <v>46</v>
      </c>
      <c r="T683">
        <f t="shared" si="82"/>
        <v>1</v>
      </c>
      <c r="U683" t="e">
        <f>_xlfn.IFS(C683=2018, VLOOKUP(H683, '[1]State Pop'!$B$2:$G$55,6),C683=2017, VLOOKUP(H683, '[1]State Pop'!$B$2:$F$55,5),C683=2016, VLOOKUP(H683, '[1]State Pop'!$B$2:$F$55,4), C683=2015, VLOOKUP(H683, '[1]State Pop'!$B$2:$F$55,3), C683=2014, VLOOKUP(H683, '[1]State Pop'!$B$2:$F$55,2))</f>
        <v>#N/A</v>
      </c>
      <c r="V683" t="e">
        <f>_xlfn.IFS(C683=2014,_xlfn.IFS(D683=1,VLOOKUP(H683,[1]Film_Workers!$B$2:$BD$55,2,FALSE),D683=2,VLOOKUP(H683,[1]Film_Workers!$B$2:$BD$55,3,FALSE),D683=3,VLOOKUP(H683,[1]Film_Workers!$B$2:$BD$55,4,FALSE),D683=4,VLOOKUP(H683,[1]Film_Workers!$B$2:$BD$55,5,FALSE),D683=5,VLOOKUP(H683,[1]Film_Workers!$B$2:$BD$55,6,FALSE),D683=6,VLOOKUP(H683,[1]Film_Workers!$B$2:$BD$55,7,FALSE),D683=7,VLOOKUP(H683,[1]Film_Workers!$B$2:$BD$55,8,FALSE),D683=8,VLOOKUP(H683,[1]Film_Workers!$B$2:$BD$55,9,FALSE),D683=9,VLOOKUP(H683,[1]Film_Workers!$B$2:$BD$55,10,FALSE),D683=10,VLOOKUP(H683,[1]Film_Workers!$B$2:$BD$55,11,FALSE),D683=11,VLOOKUP(H683,[1]Film_Workers!$B$2:$BD$55,12,FALSE),D683=12,VLOOKUP(H683,[1]Film_Workers!$B$2:$BD$55,13,FALSE)),C683=2015,_xlfn.IFS(D683=1,VLOOKUP(H683,[1]Film_Workers!$B$2:$BD$55,14,FALSE),D683=2,VLOOKUP(H683,[1]Film_Workers!$B$2:$BD$55,15,FALSE),D683=3,VLOOKUP(H683,[1]Film_Workers!$B$2:$BD$55,16,FALSE),D683=4,VLOOKUP(H683,[1]Film_Workers!$B$2:$BD$55,17,FALSE),D683=5,VLOOKUP(H683,[1]Film_Workers!$B$2:$BD$55,18,FALSE),D683=6,VLOOKUP(H683,[1]Film_Workers!$B$2:$BD$55,19,FALSE),D683=7,VLOOKUP(H683,[1]Film_Workers!$B$2:$BD$55,20,FALSE),D683=8,VLOOKUP(H683,[1]Film_Workers!$B$2:$BD$55,21,FALSE),D683=9,VLOOKUP(H683,[1]Film_Workers!$B$2:$BD$55,22,FALSE),D683=10,VLOOKUP(H683,[1]Film_Workers!$B$2:$BD$55,23,FALSE),D683=11,VLOOKUP(H683,[1]Film_Workers!$B$2:$BD$55,24,FALSE),D683=12,VLOOKUP(H683,[1]Film_Workers!$B$2:$BD$55,25,FALSE)),C683=2016,_xlfn.IFS(D683=1,VLOOKUP(H683,[1]Film_Workers!$B$2:$BD$55,26,FALSE),D683=2,VLOOKUP(H683,[1]Film_Workers!$B$2:$BD$55,27,FALSE),D683=3,VLOOKUP(H683,[1]Film_Workers!$B$2:$BD$55,28,FALSE),D683=4,VLOOKUP(H683,[1]Film_Workers!$B$2:$BD$55,29,FALSE),D683=5,VLOOKUP(H683,[1]Film_Workers!$B$2:$BD$55,30,FALSE),D683=6,VLOOKUP(H683,[1]Film_Workers!$B$2:$BD$55,31,FALSE),D683=7,VLOOKUP(H683,[1]Film_Workers!$B$2:$BD$55,32,FALSE),D683=8,VLOOKUP(H683,[1]Film_Workers!$B$2:$BD$55,33,FALSE),D683=9,VLOOKUP(H683,[1]Film_Workers!$B$2:$BD$55,34,FALSE),D683=10,VLOOKUP(H683,[1]Film_Workers!$B$2:$BD$55,35,FALSE),D683=11,VLOOKUP(H683,[1]Film_Workers!$B$2:$BD$55,36,FALSE),D683=12,VLOOKUP(H683,[1]Film_Workers!$B$2:$BD$55,37,FALSE)),C683=2017,_xlfn.IFS(D683=1,VLOOKUP(H683,[1]Film_Workers!$B$2:$BD$55,38,FALSE),D683=2,VLOOKUP(H683,[1]Film_Workers!$B$2:$BD$55,39,FALSE),D683=3,VLOOKUP(H683,[1]Film_Workers!$B$2:$BD$55,40,FALSE),D683=4,VLOOKUP(H683,[1]Film_Workers!$B$2:$BD$55,41,FALSE),D683=5,VLOOKUP(H683,[1]Film_Workers!$B$2:$BD$55,42,FALSE),D683=6,VLOOKUP(H683,[1]Film_Workers!$B$2:$BD$55,43,FALSE),D683=7,VLOOKUP(H683,[1]Film_Workers!$B$2:$BD$55,43,FALSE),D683=8,VLOOKUP(H683,[1]Film_Workers!$B$2:$BD$55,44,FALSE),D683=9,VLOOKUP(H683,[1]Film_Workers!$B$2:$BD$55,45,FALSE),D683=10,VLOOKUP(H683,[1]Film_Workers!$B$2:$BD$55,46,FALSE),D683=11,VLOOKUP(H683,[1]Film_Workers!$B$2:$BD$55,47,FALSE),D683=12,VLOOKUP(H683,[1]Film_Workers!$B$2:$BD$55,48)),C683=2018,_xlfn.IFS(D683=1,VLOOKUP(H683,[1]Film_Workers!$B$2:$BD$55,49,FALSE),D683=2,VLOOKUP(H683,[1]Film_Workers!$B$2:$BD$55,50,FALSE),D683=3,VLOOKUP(H683,[1]Film_Workers!$B$2:$BD$55,51,FALSE),D683=4,VLOOKUP(H683,[1]Film_Workers!$B$2:$BD$55,52,FALSE),D683=5,VLOOKUP(H683,[1]Film_Workers!$B$2:$BD$55,53,FALSE),D683=6,VLOOKUP(H683,[1]Film_Workers!$B$2:$BD$55,54)))</f>
        <v>#N/A</v>
      </c>
      <c r="W683" t="e">
        <f>_xlfn.IFS(C683=2014,_xlfn.IFS(D683=1,VLOOKUP(H683,[1]Priv_Workers!$B$2:$BD$55,2,FALSE),D683=2,VLOOKUP(H683,[1]Priv_Workers!$B$2:$BD$55,3,FALSE),D683=3,VLOOKUP(H683,[1]Priv_Workers!$B$2:$BD$55,4,FALSE),D683=4,VLOOKUP(H683,[1]Priv_Workers!$B$2:$BD$55,5,FALSE),D683=5,VLOOKUP(H683,[1]Priv_Workers!$B$2:$BD$55,6,FALSE),D683=6,VLOOKUP(H683,[1]Priv_Workers!$B$2:$BD$55,7,FALSE),D683=7,VLOOKUP(H683,[1]Priv_Workers!$B$2:$BD$55,8,FALSE),D683=8,VLOOKUP(H683,[1]Priv_Workers!$B$2:$BD$55,9,FALSE),D683=9,VLOOKUP(H683,[1]Priv_Workers!$B$2:$BD$55,10,FALSE),D683=10,VLOOKUP(H683,[1]Priv_Workers!$B$2:$BD$55,11,FALSE),D683=11,VLOOKUP(H683,[1]Priv_Workers!$B$2:$BD$55,12,FALSE),D683=12,VLOOKUP(H683,[1]Priv_Workers!$B$2:$BD$55,13,FALSE)),C683=2015,_xlfn.IFS(D683=1,VLOOKUP(H683,[1]Priv_Workers!$B$2:$BD$55,14,FALSE),D683=2,VLOOKUP(H683,[1]Priv_Workers!$B$2:$BD$55,15,FALSE),D683=3,VLOOKUP(H683,[1]Priv_Workers!$B$2:$BD$55,16,FALSE),D683=4,VLOOKUP(H683,[1]Priv_Workers!$B$2:$BD$55,17,FALSE),D683=5,VLOOKUP(H683,[1]Priv_Workers!$B$2:$BD$55,18,FALSE),D683=6,VLOOKUP(H683,[1]Priv_Workers!$B$2:$BD$55,19,FALSE),D683=7,VLOOKUP(H683,[1]Priv_Workers!$B$2:$BD$55,20,FALSE),D683=8,VLOOKUP(H683,[1]Priv_Workers!$B$2:$BD$55,21,FALSE),D683=9,VLOOKUP(H683,[1]Priv_Workers!$B$2:$BD$55,22,FALSE),D683=10,VLOOKUP(H683,[1]Priv_Workers!$B$2:$BD$55,23,FALSE),D683=11,VLOOKUP(H683,[1]Priv_Workers!$B$2:$BD$55,24,FALSE),D683=12,VLOOKUP(H683,[1]Priv_Workers!$B$2:$BD$55,25,FALSE)),C683=2016,_xlfn.IFS(D683=1,VLOOKUP(H683,[1]Priv_Workers!$B$2:$BD$55,26,FALSE),D683=2,VLOOKUP(H683,[1]Priv_Workers!$B$2:$BD$55,27,FALSE),D683=3,VLOOKUP(H683,[1]Priv_Workers!$B$2:$BD$55,28,FALSE),D683=4,VLOOKUP(H683,[1]Priv_Workers!$B$2:$BD$55,29,FALSE),D683=5,VLOOKUP(H683,[1]Priv_Workers!$B$2:$BD$55,30,FALSE),D683=6,VLOOKUP(H683,[1]Priv_Workers!$B$2:$BD$55,31,FALSE),D683=7,VLOOKUP(H683,[1]Priv_Workers!$B$2:$BD$55,32,FALSE),D683=8,VLOOKUP(H683,[1]Priv_Workers!$B$2:$BD$55,33,FALSE),D683=9,VLOOKUP(H683,[1]Priv_Workers!$B$2:$BD$55,34,FALSE),D683=10,VLOOKUP(H683,[1]Priv_Workers!$B$2:$BD$55,35,FALSE),D683=11,VLOOKUP(H683,[1]Priv_Workers!$B$2:$BD$55,36,FALSE),D683=12,VLOOKUP(H683,[1]Priv_Workers!$B$2:$BD$55,37,FALSE)),C683=2017,_xlfn.IFS(D683=1,VLOOKUP(H683,[1]Priv_Workers!$B$2:$BD$55,38,FALSE),D683=2,VLOOKUP(H683,[1]Priv_Workers!$B$2:$BD$55,39,FALSE),D683=3,VLOOKUP(H683,[1]Priv_Workers!$B$2:$BD$55,40,FALSE),D683=4,VLOOKUP(H683,[1]Priv_Workers!$B$2:$BD$55,41,FALSE),D683=5,VLOOKUP(H683,[1]Priv_Workers!$B$2:$BD$55,42,FALSE),D683=6,VLOOKUP(H683,[1]Priv_Workers!$B$2:$BD$55,43,FALSE),D683=7,VLOOKUP(H683,[1]Priv_Workers!$B$2:$BD$55,43,FALSE),D683=8,VLOOKUP(H683,[1]Priv_Workers!$B$2:$BD$55,44,FALSE),D683=9,VLOOKUP(H683,[1]Priv_Workers!$B$2:$BD$55,45,FALSE),D683=10,VLOOKUP(H683,[1]Priv_Workers!$B$2:$BD$55,46,FALSE),D683=11,VLOOKUP(H683,[1]Priv_Workers!$B$2:$BD$55,47,FALSE),D683=12,VLOOKUP(H683,[1]Priv_Workers!$B$2:$BD$55,48)),C683=2018,_xlfn.IFS(D683=1,VLOOKUP(H683,[1]Priv_Workers!$B$2:$BD$55,49,FALSE),D683=2,VLOOKUP(H683,[1]Priv_Workers!$B$2:$BD$55,50,FALSE),D683=3,VLOOKUP(H683,[1]Priv_Workers!$B$2:$BD$55,51,FALSE),D683=4,VLOOKUP(H683,[1]Priv_Workers!$B$2:$BD$55,52,FALSE),D683=5,VLOOKUP(H683,[1]Priv_Workers!$B$2:$BD$55,53,FALSE),D683=6,VLOOKUP(H683,[1]Priv_Workers!$B$2:$BD$55,54)))</f>
        <v>#N/A</v>
      </c>
      <c r="X683" s="3" t="e">
        <f t="shared" si="83"/>
        <v>#N/A</v>
      </c>
      <c r="Y683" s="2" t="e">
        <f>_xlfn.IFS(C683=2014, _xlfn.IFS(E683=1, VLOOKUP(H683, [1]Wage_Info!$B$2:$AH$55, 2, FALSE), E683=2, VLOOKUP(H683, [1]Wage_Info!$B$2:$AH$55, 3, FALSE), E683=3, VLOOKUP(H683, [1]Wage_Info!$B$2:$AH$55, 4, FALSE), E683=4, VLOOKUP(H683, [1]Wage_Info!$B$2:$AH$55, 5, FALSE)), C683=2015, _xlfn.IFS(E683=1, VLOOKUP(H683, [1]Wage_Info!$B$2:$AH$55, 6, FALSE), E683=2, VLOOKUP(H683, [1]Wage_Info!$B$2:$AH$55, 7, FALSE), E683=3, VLOOKUP(H683, [1]Wage_Info!$B$2:$AH$55, 8, FALSE), E683=4, VLOOKUP(H683, [1]Wage_Info!$B$2:$AH$55, 9, FALSE)), C683=2016, _xlfn.IFS(E683=1, VLOOKUP(H683, [1]Wage_Info!$B$2:$AH$55, 10, FALSE), E683=2, VLOOKUP(H683, [1]Wage_Info!$B$2:$AH$55, 11, FALSE), E683=3, VLOOKUP(H683, [1]Wage_Info!$B$2:$AH$55, 12, FALSE), E683=4, VLOOKUP(H683, [1]Wage_Info!$B$2:$AH$55, 13, FALSE)), C683=2017, _xlfn.IFS(E683=1, VLOOKUP(H683, [1]Wage_Info!$B$2:$AH$55, 14, FALSE), E683=2, VLOOKUP(H683, [1]Wage_Info!$B$2:$AH$55, 15, FALSE), E683=3, VLOOKUP(H683, [1]Wage_Info!$B$2:$AH$55, 16, FALSE), E683=4, VLOOKUP(H683, [1]Wage_Info!$B$2:$AH$55, 17, FALSE)), C683 = 2018, _xlfn.IFS(E683=1, VLOOKUP(H683, [1]Wage_Info!$B$2:$AH$55, 18, FALSE), E683=3, VLOOKUP(H683, [1]Wage_Info!$B$2:$AH$55, 19, FALSE)))</f>
        <v>#N/A</v>
      </c>
      <c r="Z683" s="2" t="e">
        <f>_xlfn.IFS(C683=2014, _xlfn.IFS(E683=1, VLOOKUP(H683, [1]Wage_Info!$B$2:$AL$55, 20, FALSE), E683=2, VLOOKUP(H683, [1]Wage_Info!$B$2:$AL$55, 21, FALSE), E683=3, VLOOKUP(H683, [1]Wage_Info!$B$2:$AL$55, 22, FALSE), E683=4, VLOOKUP(H683, [1]Wage_Info!$B$2:$AL$55, 23, FALSE)), C683=2015, _xlfn.IFS(E683=1, VLOOKUP(H683, [1]Wage_Info!$B$2:$AL$55, 24, FALSE), E683=2, VLOOKUP(H683, [1]Wage_Info!$B$2:$AL$55, 25, FALSE), E683=3, VLOOKUP(H683, [1]Wage_Info!$B$2:$AL$55, 26, FALSE), E683=4, VLOOKUP(H683, [1]Wage_Info!$B$2:$AL$55, 27, FALSE)), C683=2016, _xlfn.IFS(E683=1, VLOOKUP(H683, [1]Wage_Info!$B$2:$AL$55, 28, FALSE), E683=2, VLOOKUP(H683, [1]Wage_Info!$B$2:$AL$55, 29, FALSE), E683=3, VLOOKUP(H683, [1]Wage_Info!$B$2:$AL$55, 30, FALSE), E683=4, VLOOKUP(H683, [1]Wage_Info!$B$2:$AL$55, 31, FALSE)), C683=2017, _xlfn.IFS(E683=1, VLOOKUP(H683, [1]Wage_Info!$B$2:$AL$55, 32, FALSE), E683=2, VLOOKUP(H683, [1]Wage_Info!$B$2:$AL$55, 33, FALSE), E683=3, VLOOKUP(H683, [1]Wage_Info!$B$2:$AL$55, 34, FALSE), E683=4, VLOOKUP(H683, [1]Wage_Info!$B$2:$AL$55, 35, FALSE)), C683 = 2018, _xlfn.IFS(E683=1, VLOOKUP(H683, [1]Wage_Info!$B$2:$AL$55, 36, FALSE), E683=2, VLOOKUP(H683, [1]Wage_Info!$B$2:$AL$55, 37, FALSE)))</f>
        <v>#N/A</v>
      </c>
      <c r="AA683" s="4" t="e">
        <f t="shared" si="84"/>
        <v>#N/A</v>
      </c>
      <c r="AB683">
        <f>[1]Key!C682</f>
        <v>1</v>
      </c>
      <c r="AC683">
        <f t="shared" si="85"/>
        <v>0</v>
      </c>
      <c r="AD683">
        <f t="shared" si="86"/>
        <v>0</v>
      </c>
      <c r="AE683">
        <f t="shared" si="87"/>
        <v>0</v>
      </c>
      <c r="AF683">
        <f>[1]Key!D683</f>
        <v>0</v>
      </c>
    </row>
    <row r="684" spans="1:32" x14ac:dyDescent="0.3">
      <c r="A684">
        <v>683</v>
      </c>
      <c r="B684">
        <v>160</v>
      </c>
      <c r="E684" t="e">
        <f t="shared" si="80"/>
        <v>#N/A</v>
      </c>
      <c r="F684">
        <v>2017</v>
      </c>
      <c r="H684" s="1" t="e">
        <f>VALUE(IF(G684="foreign",53,SUBSTITUTE(G684,G684,VLOOKUP(G684,[1]Key!$G$2:$H$55,2,))))</f>
        <v>#N/A</v>
      </c>
      <c r="I684" t="s">
        <v>47</v>
      </c>
      <c r="J684">
        <f>VALUE(_xlfn.IFS(I684="foreign",53,I684="fictional",54, I684="unspecified", 55, NOT(OR(I684="foreign",I684="fictional")),SUBSTITUTE(I684,I684,VLOOKUP(I684,[1]Key!$G$2:$H$55,2,))))</f>
        <v>55</v>
      </c>
      <c r="K684" t="e">
        <f t="shared" si="81"/>
        <v>#N/A</v>
      </c>
      <c r="L684" t="e">
        <f>VLOOKUP(H684, [1]Key!$H$2:$K$54, 2)</f>
        <v>#N/A</v>
      </c>
      <c r="M684">
        <f>VLOOKUP(J684, [1]Key!$H$2:$K$54, 2)</f>
        <v>0</v>
      </c>
      <c r="N684">
        <f>VLOOKUP("*"&amp;G684&amp;"*",[1]Key!$N$2:$O$6,2,FALSE)</f>
        <v>1</v>
      </c>
      <c r="O684">
        <f>VLOOKUP("*"&amp;G684&amp;"*",[1]Key!$R$2:$S$11,2,FALSE)</f>
        <v>1</v>
      </c>
      <c r="P684">
        <v>591</v>
      </c>
      <c r="Q684" s="2">
        <v>250000</v>
      </c>
      <c r="R684" t="s">
        <v>33</v>
      </c>
      <c r="S684">
        <f>VLOOKUP(R684, [1]Key!$U$2:$V$37, 2, FALSE)</f>
        <v>1</v>
      </c>
      <c r="T684">
        <f t="shared" si="82"/>
        <v>0</v>
      </c>
      <c r="U684" t="e">
        <f>_xlfn.IFS(C684=2018, VLOOKUP(H684, '[1]State Pop'!$B$2:$G$55,6),C684=2017, VLOOKUP(H684, '[1]State Pop'!$B$2:$F$55,5),C684=2016, VLOOKUP(H684, '[1]State Pop'!$B$2:$F$55,4), C684=2015, VLOOKUP(H684, '[1]State Pop'!$B$2:$F$55,3), C684=2014, VLOOKUP(H684, '[1]State Pop'!$B$2:$F$55,2))</f>
        <v>#N/A</v>
      </c>
      <c r="V684" t="e">
        <f>_xlfn.IFS(C684=2014,_xlfn.IFS(D684=1,VLOOKUP(H684,[1]Film_Workers!$B$2:$BD$55,2,FALSE),D684=2,VLOOKUP(H684,[1]Film_Workers!$B$2:$BD$55,3,FALSE),D684=3,VLOOKUP(H684,[1]Film_Workers!$B$2:$BD$55,4,FALSE),D684=4,VLOOKUP(H684,[1]Film_Workers!$B$2:$BD$55,5,FALSE),D684=5,VLOOKUP(H684,[1]Film_Workers!$B$2:$BD$55,6,FALSE),D684=6,VLOOKUP(H684,[1]Film_Workers!$B$2:$BD$55,7,FALSE),D684=7,VLOOKUP(H684,[1]Film_Workers!$B$2:$BD$55,8,FALSE),D684=8,VLOOKUP(H684,[1]Film_Workers!$B$2:$BD$55,9,FALSE),D684=9,VLOOKUP(H684,[1]Film_Workers!$B$2:$BD$55,10,FALSE),D684=10,VLOOKUP(H684,[1]Film_Workers!$B$2:$BD$55,11,FALSE),D684=11,VLOOKUP(H684,[1]Film_Workers!$B$2:$BD$55,12,FALSE),D684=12,VLOOKUP(H684,[1]Film_Workers!$B$2:$BD$55,13,FALSE)),C684=2015,_xlfn.IFS(D684=1,VLOOKUP(H684,[1]Film_Workers!$B$2:$BD$55,14,FALSE),D684=2,VLOOKUP(H684,[1]Film_Workers!$B$2:$BD$55,15,FALSE),D684=3,VLOOKUP(H684,[1]Film_Workers!$B$2:$BD$55,16,FALSE),D684=4,VLOOKUP(H684,[1]Film_Workers!$B$2:$BD$55,17,FALSE),D684=5,VLOOKUP(H684,[1]Film_Workers!$B$2:$BD$55,18,FALSE),D684=6,VLOOKUP(H684,[1]Film_Workers!$B$2:$BD$55,19,FALSE),D684=7,VLOOKUP(H684,[1]Film_Workers!$B$2:$BD$55,20,FALSE),D684=8,VLOOKUP(H684,[1]Film_Workers!$B$2:$BD$55,21,FALSE),D684=9,VLOOKUP(H684,[1]Film_Workers!$B$2:$BD$55,22,FALSE),D684=10,VLOOKUP(H684,[1]Film_Workers!$B$2:$BD$55,23,FALSE),D684=11,VLOOKUP(H684,[1]Film_Workers!$B$2:$BD$55,24,FALSE),D684=12,VLOOKUP(H684,[1]Film_Workers!$B$2:$BD$55,25,FALSE)),C684=2016,_xlfn.IFS(D684=1,VLOOKUP(H684,[1]Film_Workers!$B$2:$BD$55,26,FALSE),D684=2,VLOOKUP(H684,[1]Film_Workers!$B$2:$BD$55,27,FALSE),D684=3,VLOOKUP(H684,[1]Film_Workers!$B$2:$BD$55,28,FALSE),D684=4,VLOOKUP(H684,[1]Film_Workers!$B$2:$BD$55,29,FALSE),D684=5,VLOOKUP(H684,[1]Film_Workers!$B$2:$BD$55,30,FALSE),D684=6,VLOOKUP(H684,[1]Film_Workers!$B$2:$BD$55,31,FALSE),D684=7,VLOOKUP(H684,[1]Film_Workers!$B$2:$BD$55,32,FALSE),D684=8,VLOOKUP(H684,[1]Film_Workers!$B$2:$BD$55,33,FALSE),D684=9,VLOOKUP(H684,[1]Film_Workers!$B$2:$BD$55,34,FALSE),D684=10,VLOOKUP(H684,[1]Film_Workers!$B$2:$BD$55,35,FALSE),D684=11,VLOOKUP(H684,[1]Film_Workers!$B$2:$BD$55,36,FALSE),D684=12,VLOOKUP(H684,[1]Film_Workers!$B$2:$BD$55,37,FALSE)),C684=2017,_xlfn.IFS(D684=1,VLOOKUP(H684,[1]Film_Workers!$B$2:$BD$55,38,FALSE),D684=2,VLOOKUP(H684,[1]Film_Workers!$B$2:$BD$55,39,FALSE),D684=3,VLOOKUP(H684,[1]Film_Workers!$B$2:$BD$55,40,FALSE),D684=4,VLOOKUP(H684,[1]Film_Workers!$B$2:$BD$55,41,FALSE),D684=5,VLOOKUP(H684,[1]Film_Workers!$B$2:$BD$55,42,FALSE),D684=6,VLOOKUP(H684,[1]Film_Workers!$B$2:$BD$55,43,FALSE),D684=7,VLOOKUP(H684,[1]Film_Workers!$B$2:$BD$55,43,FALSE),D684=8,VLOOKUP(H684,[1]Film_Workers!$B$2:$BD$55,44,FALSE),D684=9,VLOOKUP(H684,[1]Film_Workers!$B$2:$BD$55,45,FALSE),D684=10,VLOOKUP(H684,[1]Film_Workers!$B$2:$BD$55,46,FALSE),D684=11,VLOOKUP(H684,[1]Film_Workers!$B$2:$BD$55,47,FALSE),D684=12,VLOOKUP(H684,[1]Film_Workers!$B$2:$BD$55,48)),C684=2018,_xlfn.IFS(D684=1,VLOOKUP(H684,[1]Film_Workers!$B$2:$BD$55,49,FALSE),D684=2,VLOOKUP(H684,[1]Film_Workers!$B$2:$BD$55,50,FALSE),D684=3,VLOOKUP(H684,[1]Film_Workers!$B$2:$BD$55,51,FALSE),D684=4,VLOOKUP(H684,[1]Film_Workers!$B$2:$BD$55,52,FALSE),D684=5,VLOOKUP(H684,[1]Film_Workers!$B$2:$BD$55,53,FALSE),D684=6,VLOOKUP(H684,[1]Film_Workers!$B$2:$BD$55,54)))</f>
        <v>#N/A</v>
      </c>
      <c r="W684" t="e">
        <f>_xlfn.IFS(C684=2014,_xlfn.IFS(D684=1,VLOOKUP(H684,[1]Priv_Workers!$B$2:$BD$55,2,FALSE),D684=2,VLOOKUP(H684,[1]Priv_Workers!$B$2:$BD$55,3,FALSE),D684=3,VLOOKUP(H684,[1]Priv_Workers!$B$2:$BD$55,4,FALSE),D684=4,VLOOKUP(H684,[1]Priv_Workers!$B$2:$BD$55,5,FALSE),D684=5,VLOOKUP(H684,[1]Priv_Workers!$B$2:$BD$55,6,FALSE),D684=6,VLOOKUP(H684,[1]Priv_Workers!$B$2:$BD$55,7,FALSE),D684=7,VLOOKUP(H684,[1]Priv_Workers!$B$2:$BD$55,8,FALSE),D684=8,VLOOKUP(H684,[1]Priv_Workers!$B$2:$BD$55,9,FALSE),D684=9,VLOOKUP(H684,[1]Priv_Workers!$B$2:$BD$55,10,FALSE),D684=10,VLOOKUP(H684,[1]Priv_Workers!$B$2:$BD$55,11,FALSE),D684=11,VLOOKUP(H684,[1]Priv_Workers!$B$2:$BD$55,12,FALSE),D684=12,VLOOKUP(H684,[1]Priv_Workers!$B$2:$BD$55,13,FALSE)),C684=2015,_xlfn.IFS(D684=1,VLOOKUP(H684,[1]Priv_Workers!$B$2:$BD$55,14,FALSE),D684=2,VLOOKUP(H684,[1]Priv_Workers!$B$2:$BD$55,15,FALSE),D684=3,VLOOKUP(H684,[1]Priv_Workers!$B$2:$BD$55,16,FALSE),D684=4,VLOOKUP(H684,[1]Priv_Workers!$B$2:$BD$55,17,FALSE),D684=5,VLOOKUP(H684,[1]Priv_Workers!$B$2:$BD$55,18,FALSE),D684=6,VLOOKUP(H684,[1]Priv_Workers!$B$2:$BD$55,19,FALSE),D684=7,VLOOKUP(H684,[1]Priv_Workers!$B$2:$BD$55,20,FALSE),D684=8,VLOOKUP(H684,[1]Priv_Workers!$B$2:$BD$55,21,FALSE),D684=9,VLOOKUP(H684,[1]Priv_Workers!$B$2:$BD$55,22,FALSE),D684=10,VLOOKUP(H684,[1]Priv_Workers!$B$2:$BD$55,23,FALSE),D684=11,VLOOKUP(H684,[1]Priv_Workers!$B$2:$BD$55,24,FALSE),D684=12,VLOOKUP(H684,[1]Priv_Workers!$B$2:$BD$55,25,FALSE)),C684=2016,_xlfn.IFS(D684=1,VLOOKUP(H684,[1]Priv_Workers!$B$2:$BD$55,26,FALSE),D684=2,VLOOKUP(H684,[1]Priv_Workers!$B$2:$BD$55,27,FALSE),D684=3,VLOOKUP(H684,[1]Priv_Workers!$B$2:$BD$55,28,FALSE),D684=4,VLOOKUP(H684,[1]Priv_Workers!$B$2:$BD$55,29,FALSE),D684=5,VLOOKUP(H684,[1]Priv_Workers!$B$2:$BD$55,30,FALSE),D684=6,VLOOKUP(H684,[1]Priv_Workers!$B$2:$BD$55,31,FALSE),D684=7,VLOOKUP(H684,[1]Priv_Workers!$B$2:$BD$55,32,FALSE),D684=8,VLOOKUP(H684,[1]Priv_Workers!$B$2:$BD$55,33,FALSE),D684=9,VLOOKUP(H684,[1]Priv_Workers!$B$2:$BD$55,34,FALSE),D684=10,VLOOKUP(H684,[1]Priv_Workers!$B$2:$BD$55,35,FALSE),D684=11,VLOOKUP(H684,[1]Priv_Workers!$B$2:$BD$55,36,FALSE),D684=12,VLOOKUP(H684,[1]Priv_Workers!$B$2:$BD$55,37,FALSE)),C684=2017,_xlfn.IFS(D684=1,VLOOKUP(H684,[1]Priv_Workers!$B$2:$BD$55,38,FALSE),D684=2,VLOOKUP(H684,[1]Priv_Workers!$B$2:$BD$55,39,FALSE),D684=3,VLOOKUP(H684,[1]Priv_Workers!$B$2:$BD$55,40,FALSE),D684=4,VLOOKUP(H684,[1]Priv_Workers!$B$2:$BD$55,41,FALSE),D684=5,VLOOKUP(H684,[1]Priv_Workers!$B$2:$BD$55,42,FALSE),D684=6,VLOOKUP(H684,[1]Priv_Workers!$B$2:$BD$55,43,FALSE),D684=7,VLOOKUP(H684,[1]Priv_Workers!$B$2:$BD$55,43,FALSE),D684=8,VLOOKUP(H684,[1]Priv_Workers!$B$2:$BD$55,44,FALSE),D684=9,VLOOKUP(H684,[1]Priv_Workers!$B$2:$BD$55,45,FALSE),D684=10,VLOOKUP(H684,[1]Priv_Workers!$B$2:$BD$55,46,FALSE),D684=11,VLOOKUP(H684,[1]Priv_Workers!$B$2:$BD$55,47,FALSE),D684=12,VLOOKUP(H684,[1]Priv_Workers!$B$2:$BD$55,48)),C684=2018,_xlfn.IFS(D684=1,VLOOKUP(H684,[1]Priv_Workers!$B$2:$BD$55,49,FALSE),D684=2,VLOOKUP(H684,[1]Priv_Workers!$B$2:$BD$55,50,FALSE),D684=3,VLOOKUP(H684,[1]Priv_Workers!$B$2:$BD$55,51,FALSE),D684=4,VLOOKUP(H684,[1]Priv_Workers!$B$2:$BD$55,52,FALSE),D684=5,VLOOKUP(H684,[1]Priv_Workers!$B$2:$BD$55,53,FALSE),D684=6,VLOOKUP(H684,[1]Priv_Workers!$B$2:$BD$55,54)))</f>
        <v>#N/A</v>
      </c>
      <c r="X684" s="3" t="e">
        <f t="shared" si="83"/>
        <v>#N/A</v>
      </c>
      <c r="Y684" s="2" t="e">
        <f>_xlfn.IFS(C684=2014, _xlfn.IFS(E684=1, VLOOKUP(H684, [1]Wage_Info!$B$2:$AH$55, 2, FALSE), E684=2, VLOOKUP(H684, [1]Wage_Info!$B$2:$AH$55, 3, FALSE), E684=3, VLOOKUP(H684, [1]Wage_Info!$B$2:$AH$55, 4, FALSE), E684=4, VLOOKUP(H684, [1]Wage_Info!$B$2:$AH$55, 5, FALSE)), C684=2015, _xlfn.IFS(E684=1, VLOOKUP(H684, [1]Wage_Info!$B$2:$AH$55, 6, FALSE), E684=2, VLOOKUP(H684, [1]Wage_Info!$B$2:$AH$55, 7, FALSE), E684=3, VLOOKUP(H684, [1]Wage_Info!$B$2:$AH$55, 8, FALSE), E684=4, VLOOKUP(H684, [1]Wage_Info!$B$2:$AH$55, 9, FALSE)), C684=2016, _xlfn.IFS(E684=1, VLOOKUP(H684, [1]Wage_Info!$B$2:$AH$55, 10, FALSE), E684=2, VLOOKUP(H684, [1]Wage_Info!$B$2:$AH$55, 11, FALSE), E684=3, VLOOKUP(H684, [1]Wage_Info!$B$2:$AH$55, 12, FALSE), E684=4, VLOOKUP(H684, [1]Wage_Info!$B$2:$AH$55, 13, FALSE)), C684=2017, _xlfn.IFS(E684=1, VLOOKUP(H684, [1]Wage_Info!$B$2:$AH$55, 14, FALSE), E684=2, VLOOKUP(H684, [1]Wage_Info!$B$2:$AH$55, 15, FALSE), E684=3, VLOOKUP(H684, [1]Wage_Info!$B$2:$AH$55, 16, FALSE), E684=4, VLOOKUP(H684, [1]Wage_Info!$B$2:$AH$55, 17, FALSE)), C684 = 2018, _xlfn.IFS(E684=1, VLOOKUP(H684, [1]Wage_Info!$B$2:$AH$55, 18, FALSE), E684=3, VLOOKUP(H684, [1]Wage_Info!$B$2:$AH$55, 19, FALSE)))</f>
        <v>#N/A</v>
      </c>
      <c r="Z684" s="2" t="e">
        <f>_xlfn.IFS(C684=2014, _xlfn.IFS(E684=1, VLOOKUP(H684, [1]Wage_Info!$B$2:$AL$55, 20, FALSE), E684=2, VLOOKUP(H684, [1]Wage_Info!$B$2:$AL$55, 21, FALSE), E684=3, VLOOKUP(H684, [1]Wage_Info!$B$2:$AL$55, 22, FALSE), E684=4, VLOOKUP(H684, [1]Wage_Info!$B$2:$AL$55, 23, FALSE)), C684=2015, _xlfn.IFS(E684=1, VLOOKUP(H684, [1]Wage_Info!$B$2:$AL$55, 24, FALSE), E684=2, VLOOKUP(H684, [1]Wage_Info!$B$2:$AL$55, 25, FALSE), E684=3, VLOOKUP(H684, [1]Wage_Info!$B$2:$AL$55, 26, FALSE), E684=4, VLOOKUP(H684, [1]Wage_Info!$B$2:$AL$55, 27, FALSE)), C684=2016, _xlfn.IFS(E684=1, VLOOKUP(H684, [1]Wage_Info!$B$2:$AL$55, 28, FALSE), E684=2, VLOOKUP(H684, [1]Wage_Info!$B$2:$AL$55, 29, FALSE), E684=3, VLOOKUP(H684, [1]Wage_Info!$B$2:$AL$55, 30, FALSE), E684=4, VLOOKUP(H684, [1]Wage_Info!$B$2:$AL$55, 31, FALSE)), C684=2017, _xlfn.IFS(E684=1, VLOOKUP(H684, [1]Wage_Info!$B$2:$AL$55, 32, FALSE), E684=2, VLOOKUP(H684, [1]Wage_Info!$B$2:$AL$55, 33, FALSE), E684=3, VLOOKUP(H684, [1]Wage_Info!$B$2:$AL$55, 34, FALSE), E684=4, VLOOKUP(H684, [1]Wage_Info!$B$2:$AL$55, 35, FALSE)), C684 = 2018, _xlfn.IFS(E684=1, VLOOKUP(H684, [1]Wage_Info!$B$2:$AL$55, 36, FALSE), E684=2, VLOOKUP(H684, [1]Wage_Info!$B$2:$AL$55, 37, FALSE)))</f>
        <v>#N/A</v>
      </c>
      <c r="AA684" s="4" t="e">
        <f t="shared" si="84"/>
        <v>#N/A</v>
      </c>
      <c r="AB684">
        <f>[1]Key!C683</f>
        <v>1</v>
      </c>
      <c r="AC684">
        <f t="shared" si="85"/>
        <v>0</v>
      </c>
      <c r="AD684">
        <f t="shared" si="86"/>
        <v>0</v>
      </c>
      <c r="AE684">
        <f t="shared" si="87"/>
        <v>0</v>
      </c>
      <c r="AF684">
        <f>[1]Key!D684</f>
        <v>0</v>
      </c>
    </row>
    <row r="685" spans="1:32" x14ac:dyDescent="0.3">
      <c r="A685">
        <v>684</v>
      </c>
      <c r="B685">
        <v>161</v>
      </c>
      <c r="E685" t="e">
        <f t="shared" si="80"/>
        <v>#N/A</v>
      </c>
      <c r="F685">
        <v>2017</v>
      </c>
      <c r="G685" t="s">
        <v>40</v>
      </c>
      <c r="H685" s="1">
        <f>VALUE(IF(G685="foreign",53,SUBSTITUTE(G685,G685,VLOOKUP(G685,[1]Key!$G$2:$H$55,2,))))</f>
        <v>5</v>
      </c>
      <c r="I685" t="s">
        <v>47</v>
      </c>
      <c r="J685">
        <f>VALUE(_xlfn.IFS(I685="foreign",53,I685="fictional",54, I685="unspecified", 55, NOT(OR(I685="foreign",I685="fictional")),SUBSTITUTE(I685,I685,VLOOKUP(I685,[1]Key!$G$2:$H$55,2,))))</f>
        <v>55</v>
      </c>
      <c r="K685">
        <f t="shared" si="81"/>
        <v>0</v>
      </c>
      <c r="L685">
        <f>VLOOKUP(H685, [1]Key!$H$2:$K$54, 2)</f>
        <v>3</v>
      </c>
      <c r="M685">
        <f>VLOOKUP(J685, [1]Key!$H$2:$K$54, 2)</f>
        <v>0</v>
      </c>
      <c r="N685">
        <f>VLOOKUP("*"&amp;G685&amp;"*",[1]Key!$N$2:$O$6,2,FALSE)</f>
        <v>4</v>
      </c>
      <c r="O685">
        <f>VLOOKUP("*"&amp;G685&amp;"*",[1]Key!$R$2:$S$11,2,FALSE)</f>
        <v>6</v>
      </c>
      <c r="P685">
        <v>562</v>
      </c>
      <c r="Q685" s="2"/>
      <c r="R685" t="s">
        <v>172</v>
      </c>
      <c r="S685">
        <f>VLOOKUP(R685, [1]Key!$U$2:$V$49, 2, FALSE)</f>
        <v>47</v>
      </c>
      <c r="T685">
        <f t="shared" si="82"/>
        <v>1</v>
      </c>
      <c r="U685" t="e">
        <f>_xlfn.IFS(C685=2018, VLOOKUP(H685, '[1]State Pop'!$B$2:$G$55,6),C685=2017, VLOOKUP(H685, '[1]State Pop'!$B$2:$F$55,5),C685=2016, VLOOKUP(H685, '[1]State Pop'!$B$2:$F$55,4), C685=2015, VLOOKUP(H685, '[1]State Pop'!$B$2:$F$55,3), C685=2014, VLOOKUP(H685, '[1]State Pop'!$B$2:$F$55,2))</f>
        <v>#N/A</v>
      </c>
      <c r="V685" t="e">
        <f>_xlfn.IFS(C685=2014,_xlfn.IFS(D685=1,VLOOKUP(H685,[1]Film_Workers!$B$2:$BD$55,2,FALSE),D685=2,VLOOKUP(H685,[1]Film_Workers!$B$2:$BD$55,3,FALSE),D685=3,VLOOKUP(H685,[1]Film_Workers!$B$2:$BD$55,4,FALSE),D685=4,VLOOKUP(H685,[1]Film_Workers!$B$2:$BD$55,5,FALSE),D685=5,VLOOKUP(H685,[1]Film_Workers!$B$2:$BD$55,6,FALSE),D685=6,VLOOKUP(H685,[1]Film_Workers!$B$2:$BD$55,7,FALSE),D685=7,VLOOKUP(H685,[1]Film_Workers!$B$2:$BD$55,8,FALSE),D685=8,VLOOKUP(H685,[1]Film_Workers!$B$2:$BD$55,9,FALSE),D685=9,VLOOKUP(H685,[1]Film_Workers!$B$2:$BD$55,10,FALSE),D685=10,VLOOKUP(H685,[1]Film_Workers!$B$2:$BD$55,11,FALSE),D685=11,VLOOKUP(H685,[1]Film_Workers!$B$2:$BD$55,12,FALSE),D685=12,VLOOKUP(H685,[1]Film_Workers!$B$2:$BD$55,13,FALSE)),C685=2015,_xlfn.IFS(D685=1,VLOOKUP(H685,[1]Film_Workers!$B$2:$BD$55,14,FALSE),D685=2,VLOOKUP(H685,[1]Film_Workers!$B$2:$BD$55,15,FALSE),D685=3,VLOOKUP(H685,[1]Film_Workers!$B$2:$BD$55,16,FALSE),D685=4,VLOOKUP(H685,[1]Film_Workers!$B$2:$BD$55,17,FALSE),D685=5,VLOOKUP(H685,[1]Film_Workers!$B$2:$BD$55,18,FALSE),D685=6,VLOOKUP(H685,[1]Film_Workers!$B$2:$BD$55,19,FALSE),D685=7,VLOOKUP(H685,[1]Film_Workers!$B$2:$BD$55,20,FALSE),D685=8,VLOOKUP(H685,[1]Film_Workers!$B$2:$BD$55,21,FALSE),D685=9,VLOOKUP(H685,[1]Film_Workers!$B$2:$BD$55,22,FALSE),D685=10,VLOOKUP(H685,[1]Film_Workers!$B$2:$BD$55,23,FALSE),D685=11,VLOOKUP(H685,[1]Film_Workers!$B$2:$BD$55,24,FALSE),D685=12,VLOOKUP(H685,[1]Film_Workers!$B$2:$BD$55,25,FALSE)),C685=2016,_xlfn.IFS(D685=1,VLOOKUP(H685,[1]Film_Workers!$B$2:$BD$55,26,FALSE),D685=2,VLOOKUP(H685,[1]Film_Workers!$B$2:$BD$55,27,FALSE),D685=3,VLOOKUP(H685,[1]Film_Workers!$B$2:$BD$55,28,FALSE),D685=4,VLOOKUP(H685,[1]Film_Workers!$B$2:$BD$55,29,FALSE),D685=5,VLOOKUP(H685,[1]Film_Workers!$B$2:$BD$55,30,FALSE),D685=6,VLOOKUP(H685,[1]Film_Workers!$B$2:$BD$55,31,FALSE),D685=7,VLOOKUP(H685,[1]Film_Workers!$B$2:$BD$55,32,FALSE),D685=8,VLOOKUP(H685,[1]Film_Workers!$B$2:$BD$55,33,FALSE),D685=9,VLOOKUP(H685,[1]Film_Workers!$B$2:$BD$55,34,FALSE),D685=10,VLOOKUP(H685,[1]Film_Workers!$B$2:$BD$55,35,FALSE),D685=11,VLOOKUP(H685,[1]Film_Workers!$B$2:$BD$55,36,FALSE),D685=12,VLOOKUP(H685,[1]Film_Workers!$B$2:$BD$55,37,FALSE)),C685=2017,_xlfn.IFS(D685=1,VLOOKUP(H685,[1]Film_Workers!$B$2:$BD$55,38,FALSE),D685=2,VLOOKUP(H685,[1]Film_Workers!$B$2:$BD$55,39,FALSE),D685=3,VLOOKUP(H685,[1]Film_Workers!$B$2:$BD$55,40,FALSE),D685=4,VLOOKUP(H685,[1]Film_Workers!$B$2:$BD$55,41,FALSE),D685=5,VLOOKUP(H685,[1]Film_Workers!$B$2:$BD$55,42,FALSE),D685=6,VLOOKUP(H685,[1]Film_Workers!$B$2:$BD$55,43,FALSE),D685=7,VLOOKUP(H685,[1]Film_Workers!$B$2:$BD$55,43,FALSE),D685=8,VLOOKUP(H685,[1]Film_Workers!$B$2:$BD$55,44,FALSE),D685=9,VLOOKUP(H685,[1]Film_Workers!$B$2:$BD$55,45,FALSE),D685=10,VLOOKUP(H685,[1]Film_Workers!$B$2:$BD$55,46,FALSE),D685=11,VLOOKUP(H685,[1]Film_Workers!$B$2:$BD$55,47,FALSE),D685=12,VLOOKUP(H685,[1]Film_Workers!$B$2:$BD$55,48)),C685=2018,_xlfn.IFS(D685=1,VLOOKUP(H685,[1]Film_Workers!$B$2:$BD$55,49,FALSE),D685=2,VLOOKUP(H685,[1]Film_Workers!$B$2:$BD$55,50,FALSE),D685=3,VLOOKUP(H685,[1]Film_Workers!$B$2:$BD$55,51,FALSE),D685=4,VLOOKUP(H685,[1]Film_Workers!$B$2:$BD$55,52,FALSE),D685=5,VLOOKUP(H685,[1]Film_Workers!$B$2:$BD$55,53,FALSE),D685=6,VLOOKUP(H685,[1]Film_Workers!$B$2:$BD$55,54)))</f>
        <v>#N/A</v>
      </c>
      <c r="W685" t="e">
        <f>_xlfn.IFS(C685=2014,_xlfn.IFS(D685=1,VLOOKUP(H685,[1]Priv_Workers!$B$2:$BD$55,2,FALSE),D685=2,VLOOKUP(H685,[1]Priv_Workers!$B$2:$BD$55,3,FALSE),D685=3,VLOOKUP(H685,[1]Priv_Workers!$B$2:$BD$55,4,FALSE),D685=4,VLOOKUP(H685,[1]Priv_Workers!$B$2:$BD$55,5,FALSE),D685=5,VLOOKUP(H685,[1]Priv_Workers!$B$2:$BD$55,6,FALSE),D685=6,VLOOKUP(H685,[1]Priv_Workers!$B$2:$BD$55,7,FALSE),D685=7,VLOOKUP(H685,[1]Priv_Workers!$B$2:$BD$55,8,FALSE),D685=8,VLOOKUP(H685,[1]Priv_Workers!$B$2:$BD$55,9,FALSE),D685=9,VLOOKUP(H685,[1]Priv_Workers!$B$2:$BD$55,10,FALSE),D685=10,VLOOKUP(H685,[1]Priv_Workers!$B$2:$BD$55,11,FALSE),D685=11,VLOOKUP(H685,[1]Priv_Workers!$B$2:$BD$55,12,FALSE),D685=12,VLOOKUP(H685,[1]Priv_Workers!$B$2:$BD$55,13,FALSE)),C685=2015,_xlfn.IFS(D685=1,VLOOKUP(H685,[1]Priv_Workers!$B$2:$BD$55,14,FALSE),D685=2,VLOOKUP(H685,[1]Priv_Workers!$B$2:$BD$55,15,FALSE),D685=3,VLOOKUP(H685,[1]Priv_Workers!$B$2:$BD$55,16,FALSE),D685=4,VLOOKUP(H685,[1]Priv_Workers!$B$2:$BD$55,17,FALSE),D685=5,VLOOKUP(H685,[1]Priv_Workers!$B$2:$BD$55,18,FALSE),D685=6,VLOOKUP(H685,[1]Priv_Workers!$B$2:$BD$55,19,FALSE),D685=7,VLOOKUP(H685,[1]Priv_Workers!$B$2:$BD$55,20,FALSE),D685=8,VLOOKUP(H685,[1]Priv_Workers!$B$2:$BD$55,21,FALSE),D685=9,VLOOKUP(H685,[1]Priv_Workers!$B$2:$BD$55,22,FALSE),D685=10,VLOOKUP(H685,[1]Priv_Workers!$B$2:$BD$55,23,FALSE),D685=11,VLOOKUP(H685,[1]Priv_Workers!$B$2:$BD$55,24,FALSE),D685=12,VLOOKUP(H685,[1]Priv_Workers!$B$2:$BD$55,25,FALSE)),C685=2016,_xlfn.IFS(D685=1,VLOOKUP(H685,[1]Priv_Workers!$B$2:$BD$55,26,FALSE),D685=2,VLOOKUP(H685,[1]Priv_Workers!$B$2:$BD$55,27,FALSE),D685=3,VLOOKUP(H685,[1]Priv_Workers!$B$2:$BD$55,28,FALSE),D685=4,VLOOKUP(H685,[1]Priv_Workers!$B$2:$BD$55,29,FALSE),D685=5,VLOOKUP(H685,[1]Priv_Workers!$B$2:$BD$55,30,FALSE),D685=6,VLOOKUP(H685,[1]Priv_Workers!$B$2:$BD$55,31,FALSE),D685=7,VLOOKUP(H685,[1]Priv_Workers!$B$2:$BD$55,32,FALSE),D685=8,VLOOKUP(H685,[1]Priv_Workers!$B$2:$BD$55,33,FALSE),D685=9,VLOOKUP(H685,[1]Priv_Workers!$B$2:$BD$55,34,FALSE),D685=10,VLOOKUP(H685,[1]Priv_Workers!$B$2:$BD$55,35,FALSE),D685=11,VLOOKUP(H685,[1]Priv_Workers!$B$2:$BD$55,36,FALSE),D685=12,VLOOKUP(H685,[1]Priv_Workers!$B$2:$BD$55,37,FALSE)),C685=2017,_xlfn.IFS(D685=1,VLOOKUP(H685,[1]Priv_Workers!$B$2:$BD$55,38,FALSE),D685=2,VLOOKUP(H685,[1]Priv_Workers!$B$2:$BD$55,39,FALSE),D685=3,VLOOKUP(H685,[1]Priv_Workers!$B$2:$BD$55,40,FALSE),D685=4,VLOOKUP(H685,[1]Priv_Workers!$B$2:$BD$55,41,FALSE),D685=5,VLOOKUP(H685,[1]Priv_Workers!$B$2:$BD$55,42,FALSE),D685=6,VLOOKUP(H685,[1]Priv_Workers!$B$2:$BD$55,43,FALSE),D685=7,VLOOKUP(H685,[1]Priv_Workers!$B$2:$BD$55,43,FALSE),D685=8,VLOOKUP(H685,[1]Priv_Workers!$B$2:$BD$55,44,FALSE),D685=9,VLOOKUP(H685,[1]Priv_Workers!$B$2:$BD$55,45,FALSE),D685=10,VLOOKUP(H685,[1]Priv_Workers!$B$2:$BD$55,46,FALSE),D685=11,VLOOKUP(H685,[1]Priv_Workers!$B$2:$BD$55,47,FALSE),D685=12,VLOOKUP(H685,[1]Priv_Workers!$B$2:$BD$55,48)),C685=2018,_xlfn.IFS(D685=1,VLOOKUP(H685,[1]Priv_Workers!$B$2:$BD$55,49,FALSE),D685=2,VLOOKUP(H685,[1]Priv_Workers!$B$2:$BD$55,50,FALSE),D685=3,VLOOKUP(H685,[1]Priv_Workers!$B$2:$BD$55,51,FALSE),D685=4,VLOOKUP(H685,[1]Priv_Workers!$B$2:$BD$55,52,FALSE),D685=5,VLOOKUP(H685,[1]Priv_Workers!$B$2:$BD$55,53,FALSE),D685=6,VLOOKUP(H685,[1]Priv_Workers!$B$2:$BD$55,54)))</f>
        <v>#N/A</v>
      </c>
      <c r="X685" s="3" t="e">
        <f t="shared" si="83"/>
        <v>#N/A</v>
      </c>
      <c r="Y685" s="2" t="e">
        <f>_xlfn.IFS(C685=2014, _xlfn.IFS(E685=1, VLOOKUP(H685, [1]Wage_Info!$B$2:$AH$55, 2, FALSE), E685=2, VLOOKUP(H685, [1]Wage_Info!$B$2:$AH$55, 3, FALSE), E685=3, VLOOKUP(H685, [1]Wage_Info!$B$2:$AH$55, 4, FALSE), E685=4, VLOOKUP(H685, [1]Wage_Info!$B$2:$AH$55, 5, FALSE)), C685=2015, _xlfn.IFS(E685=1, VLOOKUP(H685, [1]Wage_Info!$B$2:$AH$55, 6, FALSE), E685=2, VLOOKUP(H685, [1]Wage_Info!$B$2:$AH$55, 7, FALSE), E685=3, VLOOKUP(H685, [1]Wage_Info!$B$2:$AH$55, 8, FALSE), E685=4, VLOOKUP(H685, [1]Wage_Info!$B$2:$AH$55, 9, FALSE)), C685=2016, _xlfn.IFS(E685=1, VLOOKUP(H685, [1]Wage_Info!$B$2:$AH$55, 10, FALSE), E685=2, VLOOKUP(H685, [1]Wage_Info!$B$2:$AH$55, 11, FALSE), E685=3, VLOOKUP(H685, [1]Wage_Info!$B$2:$AH$55, 12, FALSE), E685=4, VLOOKUP(H685, [1]Wage_Info!$B$2:$AH$55, 13, FALSE)), C685=2017, _xlfn.IFS(E685=1, VLOOKUP(H685, [1]Wage_Info!$B$2:$AH$55, 14, FALSE), E685=2, VLOOKUP(H685, [1]Wage_Info!$B$2:$AH$55, 15, FALSE), E685=3, VLOOKUP(H685, [1]Wage_Info!$B$2:$AH$55, 16, FALSE), E685=4, VLOOKUP(H685, [1]Wage_Info!$B$2:$AH$55, 17, FALSE)), C685 = 2018, _xlfn.IFS(E685=1, VLOOKUP(H685, [1]Wage_Info!$B$2:$AH$55, 18, FALSE), E685=3, VLOOKUP(H685, [1]Wage_Info!$B$2:$AH$55, 19, FALSE)))</f>
        <v>#N/A</v>
      </c>
      <c r="Z685" s="2" t="e">
        <f>_xlfn.IFS(C685=2014, _xlfn.IFS(E685=1, VLOOKUP(H685, [1]Wage_Info!$B$2:$AL$55, 20, FALSE), E685=2, VLOOKUP(H685, [1]Wage_Info!$B$2:$AL$55, 21, FALSE), E685=3, VLOOKUP(H685, [1]Wage_Info!$B$2:$AL$55, 22, FALSE), E685=4, VLOOKUP(H685, [1]Wage_Info!$B$2:$AL$55, 23, FALSE)), C685=2015, _xlfn.IFS(E685=1, VLOOKUP(H685, [1]Wage_Info!$B$2:$AL$55, 24, FALSE), E685=2, VLOOKUP(H685, [1]Wage_Info!$B$2:$AL$55, 25, FALSE), E685=3, VLOOKUP(H685, [1]Wage_Info!$B$2:$AL$55, 26, FALSE), E685=4, VLOOKUP(H685, [1]Wage_Info!$B$2:$AL$55, 27, FALSE)), C685=2016, _xlfn.IFS(E685=1, VLOOKUP(H685, [1]Wage_Info!$B$2:$AL$55, 28, FALSE), E685=2, VLOOKUP(H685, [1]Wage_Info!$B$2:$AL$55, 29, FALSE), E685=3, VLOOKUP(H685, [1]Wage_Info!$B$2:$AL$55, 30, FALSE), E685=4, VLOOKUP(H685, [1]Wage_Info!$B$2:$AL$55, 31, FALSE)), C685=2017, _xlfn.IFS(E685=1, VLOOKUP(H685, [1]Wage_Info!$B$2:$AL$55, 32, FALSE), E685=2, VLOOKUP(H685, [1]Wage_Info!$B$2:$AL$55, 33, FALSE), E685=3, VLOOKUP(H685, [1]Wage_Info!$B$2:$AL$55, 34, FALSE), E685=4, VLOOKUP(H685, [1]Wage_Info!$B$2:$AL$55, 35, FALSE)), C685 = 2018, _xlfn.IFS(E685=1, VLOOKUP(H685, [1]Wage_Info!$B$2:$AL$55, 36, FALSE), E685=2, VLOOKUP(H685, [1]Wage_Info!$B$2:$AL$55, 37, FALSE)))</f>
        <v>#N/A</v>
      </c>
      <c r="AA685" s="4" t="e">
        <f t="shared" si="84"/>
        <v>#N/A</v>
      </c>
      <c r="AB685">
        <f>[1]Key!C684</f>
        <v>1</v>
      </c>
      <c r="AC685">
        <f t="shared" si="85"/>
        <v>1</v>
      </c>
      <c r="AD685">
        <f t="shared" si="86"/>
        <v>0</v>
      </c>
      <c r="AE685">
        <f t="shared" si="87"/>
        <v>1</v>
      </c>
      <c r="AF685">
        <f>[1]Key!D685</f>
        <v>0</v>
      </c>
    </row>
    <row r="686" spans="1:32" x14ac:dyDescent="0.3">
      <c r="A686">
        <v>685</v>
      </c>
      <c r="B686">
        <v>162</v>
      </c>
      <c r="E686" t="e">
        <f t="shared" si="80"/>
        <v>#N/A</v>
      </c>
      <c r="F686">
        <v>2017</v>
      </c>
      <c r="H686" s="1" t="e">
        <f>VALUE(IF(G686="foreign",53,SUBSTITUTE(G686,G686,VLOOKUP(G686,[1]Key!$G$2:$H$55,2,))))</f>
        <v>#N/A</v>
      </c>
      <c r="I686" t="s">
        <v>47</v>
      </c>
      <c r="J686">
        <f>VALUE(_xlfn.IFS(I686="foreign",53,I686="fictional",54, I686="unspecified", 55, NOT(OR(I686="foreign",I686="fictional")),SUBSTITUTE(I686,I686,VLOOKUP(I686,[1]Key!$G$2:$H$55,2,))))</f>
        <v>55</v>
      </c>
      <c r="K686" t="e">
        <f t="shared" si="81"/>
        <v>#N/A</v>
      </c>
      <c r="L686" t="e">
        <f>VLOOKUP(H686, [1]Key!$H$2:$K$54, 2)</f>
        <v>#N/A</v>
      </c>
      <c r="M686">
        <f>VLOOKUP(J686, [1]Key!$H$2:$K$54, 2)</f>
        <v>0</v>
      </c>
      <c r="N686">
        <f>VLOOKUP("*"&amp;G686&amp;"*",[1]Key!$N$2:$O$6,2,FALSE)</f>
        <v>1</v>
      </c>
      <c r="O686">
        <f>VLOOKUP("*"&amp;G686&amp;"*",[1]Key!$R$2:$S$11,2,FALSE)</f>
        <v>1</v>
      </c>
      <c r="P686">
        <v>556</v>
      </c>
      <c r="Q686" s="2">
        <v>1000000</v>
      </c>
      <c r="R686" t="s">
        <v>42</v>
      </c>
      <c r="S686">
        <f>VLOOKUP(R686, [1]Key!$U$2:$V$37, 2, FALSE)</f>
        <v>5</v>
      </c>
      <c r="T686">
        <f t="shared" si="82"/>
        <v>0</v>
      </c>
      <c r="U686" t="e">
        <f>_xlfn.IFS(C686=2018, VLOOKUP(H686, '[1]State Pop'!$B$2:$G$55,6),C686=2017, VLOOKUP(H686, '[1]State Pop'!$B$2:$F$55,5),C686=2016, VLOOKUP(H686, '[1]State Pop'!$B$2:$F$55,4), C686=2015, VLOOKUP(H686, '[1]State Pop'!$B$2:$F$55,3), C686=2014, VLOOKUP(H686, '[1]State Pop'!$B$2:$F$55,2))</f>
        <v>#N/A</v>
      </c>
      <c r="V686" t="e">
        <f>_xlfn.IFS(C686=2014,_xlfn.IFS(D686=1,VLOOKUP(H686,[1]Film_Workers!$B$2:$BD$55,2,FALSE),D686=2,VLOOKUP(H686,[1]Film_Workers!$B$2:$BD$55,3,FALSE),D686=3,VLOOKUP(H686,[1]Film_Workers!$B$2:$BD$55,4,FALSE),D686=4,VLOOKUP(H686,[1]Film_Workers!$B$2:$BD$55,5,FALSE),D686=5,VLOOKUP(H686,[1]Film_Workers!$B$2:$BD$55,6,FALSE),D686=6,VLOOKUP(H686,[1]Film_Workers!$B$2:$BD$55,7,FALSE),D686=7,VLOOKUP(H686,[1]Film_Workers!$B$2:$BD$55,8,FALSE),D686=8,VLOOKUP(H686,[1]Film_Workers!$B$2:$BD$55,9,FALSE),D686=9,VLOOKUP(H686,[1]Film_Workers!$B$2:$BD$55,10,FALSE),D686=10,VLOOKUP(H686,[1]Film_Workers!$B$2:$BD$55,11,FALSE),D686=11,VLOOKUP(H686,[1]Film_Workers!$B$2:$BD$55,12,FALSE),D686=12,VLOOKUP(H686,[1]Film_Workers!$B$2:$BD$55,13,FALSE)),C686=2015,_xlfn.IFS(D686=1,VLOOKUP(H686,[1]Film_Workers!$B$2:$BD$55,14,FALSE),D686=2,VLOOKUP(H686,[1]Film_Workers!$B$2:$BD$55,15,FALSE),D686=3,VLOOKUP(H686,[1]Film_Workers!$B$2:$BD$55,16,FALSE),D686=4,VLOOKUP(H686,[1]Film_Workers!$B$2:$BD$55,17,FALSE),D686=5,VLOOKUP(H686,[1]Film_Workers!$B$2:$BD$55,18,FALSE),D686=6,VLOOKUP(H686,[1]Film_Workers!$B$2:$BD$55,19,FALSE),D686=7,VLOOKUP(H686,[1]Film_Workers!$B$2:$BD$55,20,FALSE),D686=8,VLOOKUP(H686,[1]Film_Workers!$B$2:$BD$55,21,FALSE),D686=9,VLOOKUP(H686,[1]Film_Workers!$B$2:$BD$55,22,FALSE),D686=10,VLOOKUP(H686,[1]Film_Workers!$B$2:$BD$55,23,FALSE),D686=11,VLOOKUP(H686,[1]Film_Workers!$B$2:$BD$55,24,FALSE),D686=12,VLOOKUP(H686,[1]Film_Workers!$B$2:$BD$55,25,FALSE)),C686=2016,_xlfn.IFS(D686=1,VLOOKUP(H686,[1]Film_Workers!$B$2:$BD$55,26,FALSE),D686=2,VLOOKUP(H686,[1]Film_Workers!$B$2:$BD$55,27,FALSE),D686=3,VLOOKUP(H686,[1]Film_Workers!$B$2:$BD$55,28,FALSE),D686=4,VLOOKUP(H686,[1]Film_Workers!$B$2:$BD$55,29,FALSE),D686=5,VLOOKUP(H686,[1]Film_Workers!$B$2:$BD$55,30,FALSE),D686=6,VLOOKUP(H686,[1]Film_Workers!$B$2:$BD$55,31,FALSE),D686=7,VLOOKUP(H686,[1]Film_Workers!$B$2:$BD$55,32,FALSE),D686=8,VLOOKUP(H686,[1]Film_Workers!$B$2:$BD$55,33,FALSE),D686=9,VLOOKUP(H686,[1]Film_Workers!$B$2:$BD$55,34,FALSE),D686=10,VLOOKUP(H686,[1]Film_Workers!$B$2:$BD$55,35,FALSE),D686=11,VLOOKUP(H686,[1]Film_Workers!$B$2:$BD$55,36,FALSE),D686=12,VLOOKUP(H686,[1]Film_Workers!$B$2:$BD$55,37,FALSE)),C686=2017,_xlfn.IFS(D686=1,VLOOKUP(H686,[1]Film_Workers!$B$2:$BD$55,38,FALSE),D686=2,VLOOKUP(H686,[1]Film_Workers!$B$2:$BD$55,39,FALSE),D686=3,VLOOKUP(H686,[1]Film_Workers!$B$2:$BD$55,40,FALSE),D686=4,VLOOKUP(H686,[1]Film_Workers!$B$2:$BD$55,41,FALSE),D686=5,VLOOKUP(H686,[1]Film_Workers!$B$2:$BD$55,42,FALSE),D686=6,VLOOKUP(H686,[1]Film_Workers!$B$2:$BD$55,43,FALSE),D686=7,VLOOKUP(H686,[1]Film_Workers!$B$2:$BD$55,43,FALSE),D686=8,VLOOKUP(H686,[1]Film_Workers!$B$2:$BD$55,44,FALSE),D686=9,VLOOKUP(H686,[1]Film_Workers!$B$2:$BD$55,45,FALSE),D686=10,VLOOKUP(H686,[1]Film_Workers!$B$2:$BD$55,46,FALSE),D686=11,VLOOKUP(H686,[1]Film_Workers!$B$2:$BD$55,47,FALSE),D686=12,VLOOKUP(H686,[1]Film_Workers!$B$2:$BD$55,48)),C686=2018,_xlfn.IFS(D686=1,VLOOKUP(H686,[1]Film_Workers!$B$2:$BD$55,49,FALSE),D686=2,VLOOKUP(H686,[1]Film_Workers!$B$2:$BD$55,50,FALSE),D686=3,VLOOKUP(H686,[1]Film_Workers!$B$2:$BD$55,51,FALSE),D686=4,VLOOKUP(H686,[1]Film_Workers!$B$2:$BD$55,52,FALSE),D686=5,VLOOKUP(H686,[1]Film_Workers!$B$2:$BD$55,53,FALSE),D686=6,VLOOKUP(H686,[1]Film_Workers!$B$2:$BD$55,54)))</f>
        <v>#N/A</v>
      </c>
      <c r="W686" t="e">
        <f>_xlfn.IFS(C686=2014,_xlfn.IFS(D686=1,VLOOKUP(H686,[1]Priv_Workers!$B$2:$BD$55,2,FALSE),D686=2,VLOOKUP(H686,[1]Priv_Workers!$B$2:$BD$55,3,FALSE),D686=3,VLOOKUP(H686,[1]Priv_Workers!$B$2:$BD$55,4,FALSE),D686=4,VLOOKUP(H686,[1]Priv_Workers!$B$2:$BD$55,5,FALSE),D686=5,VLOOKUP(H686,[1]Priv_Workers!$B$2:$BD$55,6,FALSE),D686=6,VLOOKUP(H686,[1]Priv_Workers!$B$2:$BD$55,7,FALSE),D686=7,VLOOKUP(H686,[1]Priv_Workers!$B$2:$BD$55,8,FALSE),D686=8,VLOOKUP(H686,[1]Priv_Workers!$B$2:$BD$55,9,FALSE),D686=9,VLOOKUP(H686,[1]Priv_Workers!$B$2:$BD$55,10,FALSE),D686=10,VLOOKUP(H686,[1]Priv_Workers!$B$2:$BD$55,11,FALSE),D686=11,VLOOKUP(H686,[1]Priv_Workers!$B$2:$BD$55,12,FALSE),D686=12,VLOOKUP(H686,[1]Priv_Workers!$B$2:$BD$55,13,FALSE)),C686=2015,_xlfn.IFS(D686=1,VLOOKUP(H686,[1]Priv_Workers!$B$2:$BD$55,14,FALSE),D686=2,VLOOKUP(H686,[1]Priv_Workers!$B$2:$BD$55,15,FALSE),D686=3,VLOOKUP(H686,[1]Priv_Workers!$B$2:$BD$55,16,FALSE),D686=4,VLOOKUP(H686,[1]Priv_Workers!$B$2:$BD$55,17,FALSE),D686=5,VLOOKUP(H686,[1]Priv_Workers!$B$2:$BD$55,18,FALSE),D686=6,VLOOKUP(H686,[1]Priv_Workers!$B$2:$BD$55,19,FALSE),D686=7,VLOOKUP(H686,[1]Priv_Workers!$B$2:$BD$55,20,FALSE),D686=8,VLOOKUP(H686,[1]Priv_Workers!$B$2:$BD$55,21,FALSE),D686=9,VLOOKUP(H686,[1]Priv_Workers!$B$2:$BD$55,22,FALSE),D686=10,VLOOKUP(H686,[1]Priv_Workers!$B$2:$BD$55,23,FALSE),D686=11,VLOOKUP(H686,[1]Priv_Workers!$B$2:$BD$55,24,FALSE),D686=12,VLOOKUP(H686,[1]Priv_Workers!$B$2:$BD$55,25,FALSE)),C686=2016,_xlfn.IFS(D686=1,VLOOKUP(H686,[1]Priv_Workers!$B$2:$BD$55,26,FALSE),D686=2,VLOOKUP(H686,[1]Priv_Workers!$B$2:$BD$55,27,FALSE),D686=3,VLOOKUP(H686,[1]Priv_Workers!$B$2:$BD$55,28,FALSE),D686=4,VLOOKUP(H686,[1]Priv_Workers!$B$2:$BD$55,29,FALSE),D686=5,VLOOKUP(H686,[1]Priv_Workers!$B$2:$BD$55,30,FALSE),D686=6,VLOOKUP(H686,[1]Priv_Workers!$B$2:$BD$55,31,FALSE),D686=7,VLOOKUP(H686,[1]Priv_Workers!$B$2:$BD$55,32,FALSE),D686=8,VLOOKUP(H686,[1]Priv_Workers!$B$2:$BD$55,33,FALSE),D686=9,VLOOKUP(H686,[1]Priv_Workers!$B$2:$BD$55,34,FALSE),D686=10,VLOOKUP(H686,[1]Priv_Workers!$B$2:$BD$55,35,FALSE),D686=11,VLOOKUP(H686,[1]Priv_Workers!$B$2:$BD$55,36,FALSE),D686=12,VLOOKUP(H686,[1]Priv_Workers!$B$2:$BD$55,37,FALSE)),C686=2017,_xlfn.IFS(D686=1,VLOOKUP(H686,[1]Priv_Workers!$B$2:$BD$55,38,FALSE),D686=2,VLOOKUP(H686,[1]Priv_Workers!$B$2:$BD$55,39,FALSE),D686=3,VLOOKUP(H686,[1]Priv_Workers!$B$2:$BD$55,40,FALSE),D686=4,VLOOKUP(H686,[1]Priv_Workers!$B$2:$BD$55,41,FALSE),D686=5,VLOOKUP(H686,[1]Priv_Workers!$B$2:$BD$55,42,FALSE),D686=6,VLOOKUP(H686,[1]Priv_Workers!$B$2:$BD$55,43,FALSE),D686=7,VLOOKUP(H686,[1]Priv_Workers!$B$2:$BD$55,43,FALSE),D686=8,VLOOKUP(H686,[1]Priv_Workers!$B$2:$BD$55,44,FALSE),D686=9,VLOOKUP(H686,[1]Priv_Workers!$B$2:$BD$55,45,FALSE),D686=10,VLOOKUP(H686,[1]Priv_Workers!$B$2:$BD$55,46,FALSE),D686=11,VLOOKUP(H686,[1]Priv_Workers!$B$2:$BD$55,47,FALSE),D686=12,VLOOKUP(H686,[1]Priv_Workers!$B$2:$BD$55,48)),C686=2018,_xlfn.IFS(D686=1,VLOOKUP(H686,[1]Priv_Workers!$B$2:$BD$55,49,FALSE),D686=2,VLOOKUP(H686,[1]Priv_Workers!$B$2:$BD$55,50,FALSE),D686=3,VLOOKUP(H686,[1]Priv_Workers!$B$2:$BD$55,51,FALSE),D686=4,VLOOKUP(H686,[1]Priv_Workers!$B$2:$BD$55,52,FALSE),D686=5,VLOOKUP(H686,[1]Priv_Workers!$B$2:$BD$55,53,FALSE),D686=6,VLOOKUP(H686,[1]Priv_Workers!$B$2:$BD$55,54)))</f>
        <v>#N/A</v>
      </c>
      <c r="X686" s="3" t="e">
        <f t="shared" si="83"/>
        <v>#N/A</v>
      </c>
      <c r="Y686" s="2" t="e">
        <f>_xlfn.IFS(C686=2014, _xlfn.IFS(E686=1, VLOOKUP(H686, [1]Wage_Info!$B$2:$AH$55, 2, FALSE), E686=2, VLOOKUP(H686, [1]Wage_Info!$B$2:$AH$55, 3, FALSE), E686=3, VLOOKUP(H686, [1]Wage_Info!$B$2:$AH$55, 4, FALSE), E686=4, VLOOKUP(H686, [1]Wage_Info!$B$2:$AH$55, 5, FALSE)), C686=2015, _xlfn.IFS(E686=1, VLOOKUP(H686, [1]Wage_Info!$B$2:$AH$55, 6, FALSE), E686=2, VLOOKUP(H686, [1]Wage_Info!$B$2:$AH$55, 7, FALSE), E686=3, VLOOKUP(H686, [1]Wage_Info!$B$2:$AH$55, 8, FALSE), E686=4, VLOOKUP(H686, [1]Wage_Info!$B$2:$AH$55, 9, FALSE)), C686=2016, _xlfn.IFS(E686=1, VLOOKUP(H686, [1]Wage_Info!$B$2:$AH$55, 10, FALSE), E686=2, VLOOKUP(H686, [1]Wage_Info!$B$2:$AH$55, 11, FALSE), E686=3, VLOOKUP(H686, [1]Wage_Info!$B$2:$AH$55, 12, FALSE), E686=4, VLOOKUP(H686, [1]Wage_Info!$B$2:$AH$55, 13, FALSE)), C686=2017, _xlfn.IFS(E686=1, VLOOKUP(H686, [1]Wage_Info!$B$2:$AH$55, 14, FALSE), E686=2, VLOOKUP(H686, [1]Wage_Info!$B$2:$AH$55, 15, FALSE), E686=3, VLOOKUP(H686, [1]Wage_Info!$B$2:$AH$55, 16, FALSE), E686=4, VLOOKUP(H686, [1]Wage_Info!$B$2:$AH$55, 17, FALSE)), C686 = 2018, _xlfn.IFS(E686=1, VLOOKUP(H686, [1]Wage_Info!$B$2:$AH$55, 18, FALSE), E686=3, VLOOKUP(H686, [1]Wage_Info!$B$2:$AH$55, 19, FALSE)))</f>
        <v>#N/A</v>
      </c>
      <c r="Z686" s="2" t="e">
        <f>_xlfn.IFS(C686=2014, _xlfn.IFS(E686=1, VLOOKUP(H686, [1]Wage_Info!$B$2:$AL$55, 20, FALSE), E686=2, VLOOKUP(H686, [1]Wage_Info!$B$2:$AL$55, 21, FALSE), E686=3, VLOOKUP(H686, [1]Wage_Info!$B$2:$AL$55, 22, FALSE), E686=4, VLOOKUP(H686, [1]Wage_Info!$B$2:$AL$55, 23, FALSE)), C686=2015, _xlfn.IFS(E686=1, VLOOKUP(H686, [1]Wage_Info!$B$2:$AL$55, 24, FALSE), E686=2, VLOOKUP(H686, [1]Wage_Info!$B$2:$AL$55, 25, FALSE), E686=3, VLOOKUP(H686, [1]Wage_Info!$B$2:$AL$55, 26, FALSE), E686=4, VLOOKUP(H686, [1]Wage_Info!$B$2:$AL$55, 27, FALSE)), C686=2016, _xlfn.IFS(E686=1, VLOOKUP(H686, [1]Wage_Info!$B$2:$AL$55, 28, FALSE), E686=2, VLOOKUP(H686, [1]Wage_Info!$B$2:$AL$55, 29, FALSE), E686=3, VLOOKUP(H686, [1]Wage_Info!$B$2:$AL$55, 30, FALSE), E686=4, VLOOKUP(H686, [1]Wage_Info!$B$2:$AL$55, 31, FALSE)), C686=2017, _xlfn.IFS(E686=1, VLOOKUP(H686, [1]Wage_Info!$B$2:$AL$55, 32, FALSE), E686=2, VLOOKUP(H686, [1]Wage_Info!$B$2:$AL$55, 33, FALSE), E686=3, VLOOKUP(H686, [1]Wage_Info!$B$2:$AL$55, 34, FALSE), E686=4, VLOOKUP(H686, [1]Wage_Info!$B$2:$AL$55, 35, FALSE)), C686 = 2018, _xlfn.IFS(E686=1, VLOOKUP(H686, [1]Wage_Info!$B$2:$AL$55, 36, FALSE), E686=2, VLOOKUP(H686, [1]Wage_Info!$B$2:$AL$55, 37, FALSE)))</f>
        <v>#N/A</v>
      </c>
      <c r="AA686" s="4" t="e">
        <f t="shared" si="84"/>
        <v>#N/A</v>
      </c>
      <c r="AB686">
        <f>[1]Key!C685</f>
        <v>1</v>
      </c>
      <c r="AC686">
        <f t="shared" si="85"/>
        <v>0</v>
      </c>
      <c r="AD686">
        <f t="shared" si="86"/>
        <v>0</v>
      </c>
      <c r="AE686">
        <f t="shared" si="87"/>
        <v>0</v>
      </c>
      <c r="AF686">
        <f>[1]Key!D686</f>
        <v>1</v>
      </c>
    </row>
    <row r="687" spans="1:32" x14ac:dyDescent="0.3">
      <c r="A687">
        <v>686</v>
      </c>
      <c r="B687">
        <v>163</v>
      </c>
      <c r="C687">
        <v>2016</v>
      </c>
      <c r="D687">
        <v>11</v>
      </c>
      <c r="E687">
        <f t="shared" si="80"/>
        <v>4</v>
      </c>
      <c r="F687">
        <v>2017</v>
      </c>
      <c r="G687" t="s">
        <v>40</v>
      </c>
      <c r="H687" s="1">
        <f>VALUE(IF(G687="foreign",53,SUBSTITUTE(G687,G687,VLOOKUP(G687,[1]Key!$G$2:$H$55,2,))))</f>
        <v>5</v>
      </c>
      <c r="I687" t="s">
        <v>32</v>
      </c>
      <c r="J687">
        <f>VALUE(_xlfn.IFS(I687="foreign",53,I687="fictional",54, I687="unspecified", 55, NOT(OR(I687="foreign",I687="fictional")),SUBSTITUTE(I687,I687,VLOOKUP(I687,[1]Key!$G$2:$H$55,2,))))</f>
        <v>53</v>
      </c>
      <c r="K687">
        <f t="shared" si="81"/>
        <v>0</v>
      </c>
      <c r="L687">
        <f>VLOOKUP(H687, [1]Key!$H$2:$K$54, 2)</f>
        <v>3</v>
      </c>
      <c r="M687">
        <f>VLOOKUP(J687, [1]Key!$H$2:$K$54, 2)</f>
        <v>0</v>
      </c>
      <c r="N687">
        <f>VLOOKUP("*"&amp;G687&amp;"*",[1]Key!$N$2:$O$6,2,FALSE)</f>
        <v>4</v>
      </c>
      <c r="O687">
        <f>VLOOKUP("*"&amp;G687&amp;"*",[1]Key!$R$2:$S$11,2,FALSE)</f>
        <v>6</v>
      </c>
      <c r="P687">
        <v>540</v>
      </c>
      <c r="Q687" s="2">
        <v>3000000</v>
      </c>
      <c r="R687" t="s">
        <v>99</v>
      </c>
      <c r="S687">
        <f>VLOOKUP(R687, [1]Key!$U$2:$V$37, 2, FALSE)</f>
        <v>16</v>
      </c>
      <c r="T687">
        <f t="shared" si="82"/>
        <v>1</v>
      </c>
      <c r="U687">
        <f>_xlfn.IFS(C687=2018, VLOOKUP(H687, '[1]State Pop'!$B$2:$G$55,6),C687=2017, VLOOKUP(H687, '[1]State Pop'!$B$2:$F$55,5),C687=2016, VLOOKUP(H687, '[1]State Pop'!$B$2:$F$55,4), C687=2015, VLOOKUP(H687, '[1]State Pop'!$B$2:$F$55,3), C687=2014, VLOOKUP(H687, '[1]State Pop'!$B$2:$F$55,2))</f>
        <v>39296476</v>
      </c>
      <c r="V687">
        <f>_xlfn.IFS(C687=2014,_xlfn.IFS(D687=1,VLOOKUP(H687,[1]Film_Workers!$B$2:$BD$55,2,FALSE),D687=2,VLOOKUP(H687,[1]Film_Workers!$B$2:$BD$55,3,FALSE),D687=3,VLOOKUP(H687,[1]Film_Workers!$B$2:$BD$55,4,FALSE),D687=4,VLOOKUP(H687,[1]Film_Workers!$B$2:$BD$55,5,FALSE),D687=5,VLOOKUP(H687,[1]Film_Workers!$B$2:$BD$55,6,FALSE),D687=6,VLOOKUP(H687,[1]Film_Workers!$B$2:$BD$55,7,FALSE),D687=7,VLOOKUP(H687,[1]Film_Workers!$B$2:$BD$55,8,FALSE),D687=8,VLOOKUP(H687,[1]Film_Workers!$B$2:$BD$55,9,FALSE),D687=9,VLOOKUP(H687,[1]Film_Workers!$B$2:$BD$55,10,FALSE),D687=10,VLOOKUP(H687,[1]Film_Workers!$B$2:$BD$55,11,FALSE),D687=11,VLOOKUP(H687,[1]Film_Workers!$B$2:$BD$55,12,FALSE),D687=12,VLOOKUP(H687,[1]Film_Workers!$B$2:$BD$55,13,FALSE)),C687=2015,_xlfn.IFS(D687=1,VLOOKUP(H687,[1]Film_Workers!$B$2:$BD$55,14,FALSE),D687=2,VLOOKUP(H687,[1]Film_Workers!$B$2:$BD$55,15,FALSE),D687=3,VLOOKUP(H687,[1]Film_Workers!$B$2:$BD$55,16,FALSE),D687=4,VLOOKUP(H687,[1]Film_Workers!$B$2:$BD$55,17,FALSE),D687=5,VLOOKUP(H687,[1]Film_Workers!$B$2:$BD$55,18,FALSE),D687=6,VLOOKUP(H687,[1]Film_Workers!$B$2:$BD$55,19,FALSE),D687=7,VLOOKUP(H687,[1]Film_Workers!$B$2:$BD$55,20,FALSE),D687=8,VLOOKUP(H687,[1]Film_Workers!$B$2:$BD$55,21,FALSE),D687=9,VLOOKUP(H687,[1]Film_Workers!$B$2:$BD$55,22,FALSE),D687=10,VLOOKUP(H687,[1]Film_Workers!$B$2:$BD$55,23,FALSE),D687=11,VLOOKUP(H687,[1]Film_Workers!$B$2:$BD$55,24,FALSE),D687=12,VLOOKUP(H687,[1]Film_Workers!$B$2:$BD$55,25,FALSE)),C687=2016,_xlfn.IFS(D687=1,VLOOKUP(H687,[1]Film_Workers!$B$2:$BD$55,26,FALSE),D687=2,VLOOKUP(H687,[1]Film_Workers!$B$2:$BD$55,27,FALSE),D687=3,VLOOKUP(H687,[1]Film_Workers!$B$2:$BD$55,28,FALSE),D687=4,VLOOKUP(H687,[1]Film_Workers!$B$2:$BD$55,29,FALSE),D687=5,VLOOKUP(H687,[1]Film_Workers!$B$2:$BD$55,30,FALSE),D687=6,VLOOKUP(H687,[1]Film_Workers!$B$2:$BD$55,31,FALSE),D687=7,VLOOKUP(H687,[1]Film_Workers!$B$2:$BD$55,32,FALSE),D687=8,VLOOKUP(H687,[1]Film_Workers!$B$2:$BD$55,33,FALSE),D687=9,VLOOKUP(H687,[1]Film_Workers!$B$2:$BD$55,34,FALSE),D687=10,VLOOKUP(H687,[1]Film_Workers!$B$2:$BD$55,35,FALSE),D687=11,VLOOKUP(H687,[1]Film_Workers!$B$2:$BD$55,36,FALSE),D687=12,VLOOKUP(H687,[1]Film_Workers!$B$2:$BD$55,37,FALSE)),C687=2017,_xlfn.IFS(D687=1,VLOOKUP(H687,[1]Film_Workers!$B$2:$BD$55,38,FALSE),D687=2,VLOOKUP(H687,[1]Film_Workers!$B$2:$BD$55,39,FALSE),D687=3,VLOOKUP(H687,[1]Film_Workers!$B$2:$BD$55,40,FALSE),D687=4,VLOOKUP(H687,[1]Film_Workers!$B$2:$BD$55,41,FALSE),D687=5,VLOOKUP(H687,[1]Film_Workers!$B$2:$BD$55,42,FALSE),D687=6,VLOOKUP(H687,[1]Film_Workers!$B$2:$BD$55,43,FALSE),D687=7,VLOOKUP(H687,[1]Film_Workers!$B$2:$BD$55,43,FALSE),D687=8,VLOOKUP(H687,[1]Film_Workers!$B$2:$BD$55,44,FALSE),D687=9,VLOOKUP(H687,[1]Film_Workers!$B$2:$BD$55,45,FALSE),D687=10,VLOOKUP(H687,[1]Film_Workers!$B$2:$BD$55,46,FALSE),D687=11,VLOOKUP(H687,[1]Film_Workers!$B$2:$BD$55,47,FALSE),D687=12,VLOOKUP(H687,[1]Film_Workers!$B$2:$BD$55,48)),C687=2018,_xlfn.IFS(D687=1,VLOOKUP(H687,[1]Film_Workers!$B$2:$BD$55,49,FALSE),D687=2,VLOOKUP(H687,[1]Film_Workers!$B$2:$BD$55,50,FALSE),D687=3,VLOOKUP(H687,[1]Film_Workers!$B$2:$BD$55,51,FALSE),D687=4,VLOOKUP(H687,[1]Film_Workers!$B$2:$BD$55,52,FALSE),D687=5,VLOOKUP(H687,[1]Film_Workers!$B$2:$BD$55,53,FALSE),D687=6,VLOOKUP(H687,[1]Film_Workers!$B$2:$BD$55,54)))</f>
        <v>136458</v>
      </c>
      <c r="W687">
        <f>_xlfn.IFS(C687=2014,_xlfn.IFS(D687=1,VLOOKUP(H687,[1]Priv_Workers!$B$2:$BD$55,2,FALSE),D687=2,VLOOKUP(H687,[1]Priv_Workers!$B$2:$BD$55,3,FALSE),D687=3,VLOOKUP(H687,[1]Priv_Workers!$B$2:$BD$55,4,FALSE),D687=4,VLOOKUP(H687,[1]Priv_Workers!$B$2:$BD$55,5,FALSE),D687=5,VLOOKUP(H687,[1]Priv_Workers!$B$2:$BD$55,6,FALSE),D687=6,VLOOKUP(H687,[1]Priv_Workers!$B$2:$BD$55,7,FALSE),D687=7,VLOOKUP(H687,[1]Priv_Workers!$B$2:$BD$55,8,FALSE),D687=8,VLOOKUP(H687,[1]Priv_Workers!$B$2:$BD$55,9,FALSE),D687=9,VLOOKUP(H687,[1]Priv_Workers!$B$2:$BD$55,10,FALSE),D687=10,VLOOKUP(H687,[1]Priv_Workers!$B$2:$BD$55,11,FALSE),D687=11,VLOOKUP(H687,[1]Priv_Workers!$B$2:$BD$55,12,FALSE),D687=12,VLOOKUP(H687,[1]Priv_Workers!$B$2:$BD$55,13,FALSE)),C687=2015,_xlfn.IFS(D687=1,VLOOKUP(H687,[1]Priv_Workers!$B$2:$BD$55,14,FALSE),D687=2,VLOOKUP(H687,[1]Priv_Workers!$B$2:$BD$55,15,FALSE),D687=3,VLOOKUP(H687,[1]Priv_Workers!$B$2:$BD$55,16,FALSE),D687=4,VLOOKUP(H687,[1]Priv_Workers!$B$2:$BD$55,17,FALSE),D687=5,VLOOKUP(H687,[1]Priv_Workers!$B$2:$BD$55,18,FALSE),D687=6,VLOOKUP(H687,[1]Priv_Workers!$B$2:$BD$55,19,FALSE),D687=7,VLOOKUP(H687,[1]Priv_Workers!$B$2:$BD$55,20,FALSE),D687=8,VLOOKUP(H687,[1]Priv_Workers!$B$2:$BD$55,21,FALSE),D687=9,VLOOKUP(H687,[1]Priv_Workers!$B$2:$BD$55,22,FALSE),D687=10,VLOOKUP(H687,[1]Priv_Workers!$B$2:$BD$55,23,FALSE),D687=11,VLOOKUP(H687,[1]Priv_Workers!$B$2:$BD$55,24,FALSE),D687=12,VLOOKUP(H687,[1]Priv_Workers!$B$2:$BD$55,25,FALSE)),C687=2016,_xlfn.IFS(D687=1,VLOOKUP(H687,[1]Priv_Workers!$B$2:$BD$55,26,FALSE),D687=2,VLOOKUP(H687,[1]Priv_Workers!$B$2:$BD$55,27,FALSE),D687=3,VLOOKUP(H687,[1]Priv_Workers!$B$2:$BD$55,28,FALSE),D687=4,VLOOKUP(H687,[1]Priv_Workers!$B$2:$BD$55,29,FALSE),D687=5,VLOOKUP(H687,[1]Priv_Workers!$B$2:$BD$55,30,FALSE),D687=6,VLOOKUP(H687,[1]Priv_Workers!$B$2:$BD$55,31,FALSE),D687=7,VLOOKUP(H687,[1]Priv_Workers!$B$2:$BD$55,32,FALSE),D687=8,VLOOKUP(H687,[1]Priv_Workers!$B$2:$BD$55,33,FALSE),D687=9,VLOOKUP(H687,[1]Priv_Workers!$B$2:$BD$55,34,FALSE),D687=10,VLOOKUP(H687,[1]Priv_Workers!$B$2:$BD$55,35,FALSE),D687=11,VLOOKUP(H687,[1]Priv_Workers!$B$2:$BD$55,36,FALSE),D687=12,VLOOKUP(H687,[1]Priv_Workers!$B$2:$BD$55,37,FALSE)),C687=2017,_xlfn.IFS(D687=1,VLOOKUP(H687,[1]Priv_Workers!$B$2:$BD$55,38,FALSE),D687=2,VLOOKUP(H687,[1]Priv_Workers!$B$2:$BD$55,39,FALSE),D687=3,VLOOKUP(H687,[1]Priv_Workers!$B$2:$BD$55,40,FALSE),D687=4,VLOOKUP(H687,[1]Priv_Workers!$B$2:$BD$55,41,FALSE),D687=5,VLOOKUP(H687,[1]Priv_Workers!$B$2:$BD$55,42,FALSE),D687=6,VLOOKUP(H687,[1]Priv_Workers!$B$2:$BD$55,43,FALSE),D687=7,VLOOKUP(H687,[1]Priv_Workers!$B$2:$BD$55,43,FALSE),D687=8,VLOOKUP(H687,[1]Priv_Workers!$B$2:$BD$55,44,FALSE),D687=9,VLOOKUP(H687,[1]Priv_Workers!$B$2:$BD$55,45,FALSE),D687=10,VLOOKUP(H687,[1]Priv_Workers!$B$2:$BD$55,46,FALSE),D687=11,VLOOKUP(H687,[1]Priv_Workers!$B$2:$BD$55,47,FALSE),D687=12,VLOOKUP(H687,[1]Priv_Workers!$B$2:$BD$55,48)),C687=2018,_xlfn.IFS(D687=1,VLOOKUP(H687,[1]Priv_Workers!$B$2:$BD$55,49,FALSE),D687=2,VLOOKUP(H687,[1]Priv_Workers!$B$2:$BD$55,50,FALSE),D687=3,VLOOKUP(H687,[1]Priv_Workers!$B$2:$BD$55,51,FALSE),D687=4,VLOOKUP(H687,[1]Priv_Workers!$B$2:$BD$55,52,FALSE),D687=5,VLOOKUP(H687,[1]Priv_Workers!$B$2:$BD$55,53,FALSE),D687=6,VLOOKUP(H687,[1]Priv_Workers!$B$2:$BD$55,54)))</f>
        <v>14494664</v>
      </c>
      <c r="X687" s="3">
        <f t="shared" si="83"/>
        <v>9.4143610365856022E-3</v>
      </c>
      <c r="Y687" s="2">
        <f>_xlfn.IFS(C687=2014, _xlfn.IFS(E687=1, VLOOKUP(H687, [1]Wage_Info!$B$2:$AH$55, 2, FALSE), E687=2, VLOOKUP(H687, [1]Wage_Info!$B$2:$AH$55, 3, FALSE), E687=3, VLOOKUP(H687, [1]Wage_Info!$B$2:$AH$55, 4, FALSE), E687=4, VLOOKUP(H687, [1]Wage_Info!$B$2:$AH$55, 5, FALSE)), C687=2015, _xlfn.IFS(E687=1, VLOOKUP(H687, [1]Wage_Info!$B$2:$AH$55, 6, FALSE), E687=2, VLOOKUP(H687, [1]Wage_Info!$B$2:$AH$55, 7, FALSE), E687=3, VLOOKUP(H687, [1]Wage_Info!$B$2:$AH$55, 8, FALSE), E687=4, VLOOKUP(H687, [1]Wage_Info!$B$2:$AH$55, 9, FALSE)), C687=2016, _xlfn.IFS(E687=1, VLOOKUP(H687, [1]Wage_Info!$B$2:$AH$55, 10, FALSE), E687=2, VLOOKUP(H687, [1]Wage_Info!$B$2:$AH$55, 11, FALSE), E687=3, VLOOKUP(H687, [1]Wage_Info!$B$2:$AH$55, 12, FALSE), E687=4, VLOOKUP(H687, [1]Wage_Info!$B$2:$AH$55, 13, FALSE)), C687=2017, _xlfn.IFS(E687=1, VLOOKUP(H687, [1]Wage_Info!$B$2:$AH$55, 14, FALSE), E687=2, VLOOKUP(H687, [1]Wage_Info!$B$2:$AH$55, 15, FALSE), E687=3, VLOOKUP(H687, [1]Wage_Info!$B$2:$AH$55, 16, FALSE), E687=4, VLOOKUP(H687, [1]Wage_Info!$B$2:$AH$55, 17, FALSE)), C687 = 2018, _xlfn.IFS(E687=1, VLOOKUP(H687, [1]Wage_Info!$B$2:$AH$55, 18, FALSE), E687=3, VLOOKUP(H687, [1]Wage_Info!$B$2:$AH$55, 19, FALSE)))</f>
        <v>4179100111</v>
      </c>
      <c r="Z687" s="2">
        <f>_xlfn.IFS(C687=2014, _xlfn.IFS(E687=1, VLOOKUP(H687, [1]Wage_Info!$B$2:$AL$55, 20, FALSE), E687=2, VLOOKUP(H687, [1]Wage_Info!$B$2:$AL$55, 21, FALSE), E687=3, VLOOKUP(H687, [1]Wage_Info!$B$2:$AL$55, 22, FALSE), E687=4, VLOOKUP(H687, [1]Wage_Info!$B$2:$AL$55, 23, FALSE)), C687=2015, _xlfn.IFS(E687=1, VLOOKUP(H687, [1]Wage_Info!$B$2:$AL$55, 24, FALSE), E687=2, VLOOKUP(H687, [1]Wage_Info!$B$2:$AL$55, 25, FALSE), E687=3, VLOOKUP(H687, [1]Wage_Info!$B$2:$AL$55, 26, FALSE), E687=4, VLOOKUP(H687, [1]Wage_Info!$B$2:$AL$55, 27, FALSE)), C687=2016, _xlfn.IFS(E687=1, VLOOKUP(H687, [1]Wage_Info!$B$2:$AL$55, 28, FALSE), E687=2, VLOOKUP(H687, [1]Wage_Info!$B$2:$AL$55, 29, FALSE), E687=3, VLOOKUP(H687, [1]Wage_Info!$B$2:$AL$55, 30, FALSE), E687=4, VLOOKUP(H687, [1]Wage_Info!$B$2:$AL$55, 31, FALSE)), C687=2017, _xlfn.IFS(E687=1, VLOOKUP(H687, [1]Wage_Info!$B$2:$AL$55, 32, FALSE), E687=2, VLOOKUP(H687, [1]Wage_Info!$B$2:$AL$55, 33, FALSE), E687=3, VLOOKUP(H687, [1]Wage_Info!$B$2:$AL$55, 34, FALSE), E687=4, VLOOKUP(H687, [1]Wage_Info!$B$2:$AL$55, 35, FALSE)), C687 = 2018, _xlfn.IFS(E687=1, VLOOKUP(H687, [1]Wage_Info!$B$2:$AL$55, 36, FALSE), E687=2, VLOOKUP(H687, [1]Wage_Info!$B$2:$AL$55, 37, FALSE)))</f>
        <v>240116432427</v>
      </c>
      <c r="AA687" s="4">
        <f t="shared" si="84"/>
        <v>1.7404473607904893E-2</v>
      </c>
      <c r="AB687">
        <f>[1]Key!C686</f>
        <v>1</v>
      </c>
      <c r="AC687">
        <f t="shared" si="85"/>
        <v>1</v>
      </c>
      <c r="AD687">
        <f t="shared" si="86"/>
        <v>0</v>
      </c>
      <c r="AE687">
        <f t="shared" si="87"/>
        <v>1</v>
      </c>
      <c r="AF687">
        <f>[1]Key!D687</f>
        <v>0</v>
      </c>
    </row>
    <row r="688" spans="1:32" x14ac:dyDescent="0.3">
      <c r="A688">
        <v>687</v>
      </c>
      <c r="B688">
        <v>164</v>
      </c>
      <c r="C688">
        <v>2016</v>
      </c>
      <c r="D688">
        <v>9</v>
      </c>
      <c r="E688">
        <f t="shared" si="80"/>
        <v>3</v>
      </c>
      <c r="F688">
        <v>2017</v>
      </c>
      <c r="G688" t="s">
        <v>64</v>
      </c>
      <c r="H688" s="1">
        <f>VALUE(IF(G688="foreign",53,SUBSTITUTE(G688,G688,VLOOKUP(G688,[1]Key!$G$2:$H$55,2,))))</f>
        <v>33</v>
      </c>
      <c r="I688" t="s">
        <v>64</v>
      </c>
      <c r="J688">
        <f>VALUE(_xlfn.IFS(I688="foreign",53,I688="fictional",54, I688="unspecified", 55, NOT(OR(I688="foreign",I688="fictional")),SUBSTITUTE(I688,I688,VLOOKUP(I688,[1]Key!$G$2:$H$55,2,))))</f>
        <v>33</v>
      </c>
      <c r="K688">
        <f t="shared" si="81"/>
        <v>1</v>
      </c>
      <c r="L688">
        <f>VLOOKUP(H688, [1]Key!$H$2:$K$54, 2)</f>
        <v>3</v>
      </c>
      <c r="M688">
        <f>VLOOKUP(J688, [1]Key!$H$2:$K$54, 2)</f>
        <v>3</v>
      </c>
      <c r="N688">
        <f>VLOOKUP("*"&amp;G688&amp;"*",[1]Key!$N$2:$O$6,2,FALSE)</f>
        <v>2</v>
      </c>
      <c r="O688">
        <f>VLOOKUP("*"&amp;G688&amp;"*",[1]Key!$R$2:$S$11,2,FALSE)</f>
        <v>3</v>
      </c>
      <c r="P688">
        <v>536</v>
      </c>
      <c r="Q688" s="2">
        <v>25000000</v>
      </c>
      <c r="R688" t="s">
        <v>147</v>
      </c>
      <c r="S688">
        <f>VLOOKUP(R688, [1]Key!$U$2:$V$37, 2, FALSE)</f>
        <v>32</v>
      </c>
      <c r="T688">
        <f t="shared" si="82"/>
        <v>1</v>
      </c>
      <c r="U688">
        <f>_xlfn.IFS(C688=2018, VLOOKUP(H688, '[1]State Pop'!$B$2:$G$55,6),C688=2017, VLOOKUP(H688, '[1]State Pop'!$B$2:$F$55,5),C688=2016, VLOOKUP(H688, '[1]State Pop'!$B$2:$F$55,4), C688=2015, VLOOKUP(H688, '[1]State Pop'!$B$2:$F$55,3), C688=2014, VLOOKUP(H688, '[1]State Pop'!$B$2:$F$55,2))</f>
        <v>19836286</v>
      </c>
      <c r="V688">
        <f>_xlfn.IFS(C688=2014,_xlfn.IFS(D688=1,VLOOKUP(H688,[1]Film_Workers!$B$2:$BD$55,2,FALSE),D688=2,VLOOKUP(H688,[1]Film_Workers!$B$2:$BD$55,3,FALSE),D688=3,VLOOKUP(H688,[1]Film_Workers!$B$2:$BD$55,4,FALSE),D688=4,VLOOKUP(H688,[1]Film_Workers!$B$2:$BD$55,5,FALSE),D688=5,VLOOKUP(H688,[1]Film_Workers!$B$2:$BD$55,6,FALSE),D688=6,VLOOKUP(H688,[1]Film_Workers!$B$2:$BD$55,7,FALSE),D688=7,VLOOKUP(H688,[1]Film_Workers!$B$2:$BD$55,8,FALSE),D688=8,VLOOKUP(H688,[1]Film_Workers!$B$2:$BD$55,9,FALSE),D688=9,VLOOKUP(H688,[1]Film_Workers!$B$2:$BD$55,10,FALSE),D688=10,VLOOKUP(H688,[1]Film_Workers!$B$2:$BD$55,11,FALSE),D688=11,VLOOKUP(H688,[1]Film_Workers!$B$2:$BD$55,12,FALSE),D688=12,VLOOKUP(H688,[1]Film_Workers!$B$2:$BD$55,13,FALSE)),C688=2015,_xlfn.IFS(D688=1,VLOOKUP(H688,[1]Film_Workers!$B$2:$BD$55,14,FALSE),D688=2,VLOOKUP(H688,[1]Film_Workers!$B$2:$BD$55,15,FALSE),D688=3,VLOOKUP(H688,[1]Film_Workers!$B$2:$BD$55,16,FALSE),D688=4,VLOOKUP(H688,[1]Film_Workers!$B$2:$BD$55,17,FALSE),D688=5,VLOOKUP(H688,[1]Film_Workers!$B$2:$BD$55,18,FALSE),D688=6,VLOOKUP(H688,[1]Film_Workers!$B$2:$BD$55,19,FALSE),D688=7,VLOOKUP(H688,[1]Film_Workers!$B$2:$BD$55,20,FALSE),D688=8,VLOOKUP(H688,[1]Film_Workers!$B$2:$BD$55,21,FALSE),D688=9,VLOOKUP(H688,[1]Film_Workers!$B$2:$BD$55,22,FALSE),D688=10,VLOOKUP(H688,[1]Film_Workers!$B$2:$BD$55,23,FALSE),D688=11,VLOOKUP(H688,[1]Film_Workers!$B$2:$BD$55,24,FALSE),D688=12,VLOOKUP(H688,[1]Film_Workers!$B$2:$BD$55,25,FALSE)),C688=2016,_xlfn.IFS(D688=1,VLOOKUP(H688,[1]Film_Workers!$B$2:$BD$55,26,FALSE),D688=2,VLOOKUP(H688,[1]Film_Workers!$B$2:$BD$55,27,FALSE),D688=3,VLOOKUP(H688,[1]Film_Workers!$B$2:$BD$55,28,FALSE),D688=4,VLOOKUP(H688,[1]Film_Workers!$B$2:$BD$55,29,FALSE),D688=5,VLOOKUP(H688,[1]Film_Workers!$B$2:$BD$55,30,FALSE),D688=6,VLOOKUP(H688,[1]Film_Workers!$B$2:$BD$55,31,FALSE),D688=7,VLOOKUP(H688,[1]Film_Workers!$B$2:$BD$55,32,FALSE),D688=8,VLOOKUP(H688,[1]Film_Workers!$B$2:$BD$55,33,FALSE),D688=9,VLOOKUP(H688,[1]Film_Workers!$B$2:$BD$55,34,FALSE),D688=10,VLOOKUP(H688,[1]Film_Workers!$B$2:$BD$55,35,FALSE),D688=11,VLOOKUP(H688,[1]Film_Workers!$B$2:$BD$55,36,FALSE),D688=12,VLOOKUP(H688,[1]Film_Workers!$B$2:$BD$55,37,FALSE)),C688=2017,_xlfn.IFS(D688=1,VLOOKUP(H688,[1]Film_Workers!$B$2:$BD$55,38,FALSE),D688=2,VLOOKUP(H688,[1]Film_Workers!$B$2:$BD$55,39,FALSE),D688=3,VLOOKUP(H688,[1]Film_Workers!$B$2:$BD$55,40,FALSE),D688=4,VLOOKUP(H688,[1]Film_Workers!$B$2:$BD$55,41,FALSE),D688=5,VLOOKUP(H688,[1]Film_Workers!$B$2:$BD$55,42,FALSE),D688=6,VLOOKUP(H688,[1]Film_Workers!$B$2:$BD$55,43,FALSE),D688=7,VLOOKUP(H688,[1]Film_Workers!$B$2:$BD$55,43,FALSE),D688=8,VLOOKUP(H688,[1]Film_Workers!$B$2:$BD$55,44,FALSE),D688=9,VLOOKUP(H688,[1]Film_Workers!$B$2:$BD$55,45,FALSE),D688=10,VLOOKUP(H688,[1]Film_Workers!$B$2:$BD$55,46,FALSE),D688=11,VLOOKUP(H688,[1]Film_Workers!$B$2:$BD$55,47,FALSE),D688=12,VLOOKUP(H688,[1]Film_Workers!$B$2:$BD$55,48)),C688=2018,_xlfn.IFS(D688=1,VLOOKUP(H688,[1]Film_Workers!$B$2:$BD$55,49,FALSE),D688=2,VLOOKUP(H688,[1]Film_Workers!$B$2:$BD$55,50,FALSE),D688=3,VLOOKUP(H688,[1]Film_Workers!$B$2:$BD$55,51,FALSE),D688=4,VLOOKUP(H688,[1]Film_Workers!$B$2:$BD$55,52,FALSE),D688=5,VLOOKUP(H688,[1]Film_Workers!$B$2:$BD$55,53,FALSE),D688=6,VLOOKUP(H688,[1]Film_Workers!$B$2:$BD$55,54)))</f>
        <v>47138</v>
      </c>
      <c r="W688">
        <f>_xlfn.IFS(C688=2014,_xlfn.IFS(D688=1,VLOOKUP(H688,[1]Priv_Workers!$B$2:$BD$55,2,FALSE),D688=2,VLOOKUP(H688,[1]Priv_Workers!$B$2:$BD$55,3,FALSE),D688=3,VLOOKUP(H688,[1]Priv_Workers!$B$2:$BD$55,4,FALSE),D688=4,VLOOKUP(H688,[1]Priv_Workers!$B$2:$BD$55,5,FALSE),D688=5,VLOOKUP(H688,[1]Priv_Workers!$B$2:$BD$55,6,FALSE),D688=6,VLOOKUP(H688,[1]Priv_Workers!$B$2:$BD$55,7,FALSE),D688=7,VLOOKUP(H688,[1]Priv_Workers!$B$2:$BD$55,8,FALSE),D688=8,VLOOKUP(H688,[1]Priv_Workers!$B$2:$BD$55,9,FALSE),D688=9,VLOOKUP(H688,[1]Priv_Workers!$B$2:$BD$55,10,FALSE),D688=10,VLOOKUP(H688,[1]Priv_Workers!$B$2:$BD$55,11,FALSE),D688=11,VLOOKUP(H688,[1]Priv_Workers!$B$2:$BD$55,12,FALSE),D688=12,VLOOKUP(H688,[1]Priv_Workers!$B$2:$BD$55,13,FALSE)),C688=2015,_xlfn.IFS(D688=1,VLOOKUP(H688,[1]Priv_Workers!$B$2:$BD$55,14,FALSE),D688=2,VLOOKUP(H688,[1]Priv_Workers!$B$2:$BD$55,15,FALSE),D688=3,VLOOKUP(H688,[1]Priv_Workers!$B$2:$BD$55,16,FALSE),D688=4,VLOOKUP(H688,[1]Priv_Workers!$B$2:$BD$55,17,FALSE),D688=5,VLOOKUP(H688,[1]Priv_Workers!$B$2:$BD$55,18,FALSE),D688=6,VLOOKUP(H688,[1]Priv_Workers!$B$2:$BD$55,19,FALSE),D688=7,VLOOKUP(H688,[1]Priv_Workers!$B$2:$BD$55,20,FALSE),D688=8,VLOOKUP(H688,[1]Priv_Workers!$B$2:$BD$55,21,FALSE),D688=9,VLOOKUP(H688,[1]Priv_Workers!$B$2:$BD$55,22,FALSE),D688=10,VLOOKUP(H688,[1]Priv_Workers!$B$2:$BD$55,23,FALSE),D688=11,VLOOKUP(H688,[1]Priv_Workers!$B$2:$BD$55,24,FALSE),D688=12,VLOOKUP(H688,[1]Priv_Workers!$B$2:$BD$55,25,FALSE)),C688=2016,_xlfn.IFS(D688=1,VLOOKUP(H688,[1]Priv_Workers!$B$2:$BD$55,26,FALSE),D688=2,VLOOKUP(H688,[1]Priv_Workers!$B$2:$BD$55,27,FALSE),D688=3,VLOOKUP(H688,[1]Priv_Workers!$B$2:$BD$55,28,FALSE),D688=4,VLOOKUP(H688,[1]Priv_Workers!$B$2:$BD$55,29,FALSE),D688=5,VLOOKUP(H688,[1]Priv_Workers!$B$2:$BD$55,30,FALSE),D688=6,VLOOKUP(H688,[1]Priv_Workers!$B$2:$BD$55,31,FALSE),D688=7,VLOOKUP(H688,[1]Priv_Workers!$B$2:$BD$55,32,FALSE),D688=8,VLOOKUP(H688,[1]Priv_Workers!$B$2:$BD$55,33,FALSE),D688=9,VLOOKUP(H688,[1]Priv_Workers!$B$2:$BD$55,34,FALSE),D688=10,VLOOKUP(H688,[1]Priv_Workers!$B$2:$BD$55,35,FALSE),D688=11,VLOOKUP(H688,[1]Priv_Workers!$B$2:$BD$55,36,FALSE),D688=12,VLOOKUP(H688,[1]Priv_Workers!$B$2:$BD$55,37,FALSE)),C688=2017,_xlfn.IFS(D688=1,VLOOKUP(H688,[1]Priv_Workers!$B$2:$BD$55,38,FALSE),D688=2,VLOOKUP(H688,[1]Priv_Workers!$B$2:$BD$55,39,FALSE),D688=3,VLOOKUP(H688,[1]Priv_Workers!$B$2:$BD$55,40,FALSE),D688=4,VLOOKUP(H688,[1]Priv_Workers!$B$2:$BD$55,41,FALSE),D688=5,VLOOKUP(H688,[1]Priv_Workers!$B$2:$BD$55,42,FALSE),D688=6,VLOOKUP(H688,[1]Priv_Workers!$B$2:$BD$55,43,FALSE),D688=7,VLOOKUP(H688,[1]Priv_Workers!$B$2:$BD$55,43,FALSE),D688=8,VLOOKUP(H688,[1]Priv_Workers!$B$2:$BD$55,44,FALSE),D688=9,VLOOKUP(H688,[1]Priv_Workers!$B$2:$BD$55,45,FALSE),D688=10,VLOOKUP(H688,[1]Priv_Workers!$B$2:$BD$55,46,FALSE),D688=11,VLOOKUP(H688,[1]Priv_Workers!$B$2:$BD$55,47,FALSE),D688=12,VLOOKUP(H688,[1]Priv_Workers!$B$2:$BD$55,48)),C688=2018,_xlfn.IFS(D688=1,VLOOKUP(H688,[1]Priv_Workers!$B$2:$BD$55,49,FALSE),D688=2,VLOOKUP(H688,[1]Priv_Workers!$B$2:$BD$55,50,FALSE),D688=3,VLOOKUP(H688,[1]Priv_Workers!$B$2:$BD$55,51,FALSE),D688=4,VLOOKUP(H688,[1]Priv_Workers!$B$2:$BD$55,52,FALSE),D688=5,VLOOKUP(H688,[1]Priv_Workers!$B$2:$BD$55,53,FALSE),D688=6,VLOOKUP(H688,[1]Priv_Workers!$B$2:$BD$55,54)))</f>
        <v>7835367</v>
      </c>
      <c r="X688" s="3">
        <f t="shared" si="83"/>
        <v>6.0160551509584681E-3</v>
      </c>
      <c r="Y688" s="2">
        <f>_xlfn.IFS(C688=2014, _xlfn.IFS(E688=1, VLOOKUP(H688, [1]Wage_Info!$B$2:$AH$55, 2, FALSE), E688=2, VLOOKUP(H688, [1]Wage_Info!$B$2:$AH$55, 3, FALSE), E688=3, VLOOKUP(H688, [1]Wage_Info!$B$2:$AH$55, 4, FALSE), E688=4, VLOOKUP(H688, [1]Wage_Info!$B$2:$AH$55, 5, FALSE)), C688=2015, _xlfn.IFS(E688=1, VLOOKUP(H688, [1]Wage_Info!$B$2:$AH$55, 6, FALSE), E688=2, VLOOKUP(H688, [1]Wage_Info!$B$2:$AH$55, 7, FALSE), E688=3, VLOOKUP(H688, [1]Wage_Info!$B$2:$AH$55, 8, FALSE), E688=4, VLOOKUP(H688, [1]Wage_Info!$B$2:$AH$55, 9, FALSE)), C688=2016, _xlfn.IFS(E688=1, VLOOKUP(H688, [1]Wage_Info!$B$2:$AH$55, 10, FALSE), E688=2, VLOOKUP(H688, [1]Wage_Info!$B$2:$AH$55, 11, FALSE), E688=3, VLOOKUP(H688, [1]Wage_Info!$B$2:$AH$55, 12, FALSE), E688=4, VLOOKUP(H688, [1]Wage_Info!$B$2:$AH$55, 13, FALSE)), C688=2017, _xlfn.IFS(E688=1, VLOOKUP(H688, [1]Wage_Info!$B$2:$AH$55, 14, FALSE), E688=2, VLOOKUP(H688, [1]Wage_Info!$B$2:$AH$55, 15, FALSE), E688=3, VLOOKUP(H688, [1]Wage_Info!$B$2:$AH$55, 16, FALSE), E688=4, VLOOKUP(H688, [1]Wage_Info!$B$2:$AH$55, 17, FALSE)), C688 = 2018, _xlfn.IFS(E688=1, VLOOKUP(H688, [1]Wage_Info!$B$2:$AH$55, 18, FALSE), E688=3, VLOOKUP(H688, [1]Wage_Info!$B$2:$AH$55, 19, FALSE)))</f>
        <v>1191335794</v>
      </c>
      <c r="Z688" s="2">
        <f>_xlfn.IFS(C688=2014, _xlfn.IFS(E688=1, VLOOKUP(H688, [1]Wage_Info!$B$2:$AL$55, 20, FALSE), E688=2, VLOOKUP(H688, [1]Wage_Info!$B$2:$AL$55, 21, FALSE), E688=3, VLOOKUP(H688, [1]Wage_Info!$B$2:$AL$55, 22, FALSE), E688=4, VLOOKUP(H688, [1]Wage_Info!$B$2:$AL$55, 23, FALSE)), C688=2015, _xlfn.IFS(E688=1, VLOOKUP(H688, [1]Wage_Info!$B$2:$AL$55, 24, FALSE), E688=2, VLOOKUP(H688, [1]Wage_Info!$B$2:$AL$55, 25, FALSE), E688=3, VLOOKUP(H688, [1]Wage_Info!$B$2:$AL$55, 26, FALSE), E688=4, VLOOKUP(H688, [1]Wage_Info!$B$2:$AL$55, 27, FALSE)), C688=2016, _xlfn.IFS(E688=1, VLOOKUP(H688, [1]Wage_Info!$B$2:$AL$55, 28, FALSE), E688=2, VLOOKUP(H688, [1]Wage_Info!$B$2:$AL$55, 29, FALSE), E688=3, VLOOKUP(H688, [1]Wage_Info!$B$2:$AL$55, 30, FALSE), E688=4, VLOOKUP(H688, [1]Wage_Info!$B$2:$AL$55, 31, FALSE)), C688=2017, _xlfn.IFS(E688=1, VLOOKUP(H688, [1]Wage_Info!$B$2:$AL$55, 32, FALSE), E688=2, VLOOKUP(H688, [1]Wage_Info!$B$2:$AL$55, 33, FALSE), E688=3, VLOOKUP(H688, [1]Wage_Info!$B$2:$AL$55, 34, FALSE), E688=4, VLOOKUP(H688, [1]Wage_Info!$B$2:$AL$55, 35, FALSE)), C688 = 2018, _xlfn.IFS(E688=1, VLOOKUP(H688, [1]Wage_Info!$B$2:$AL$55, 36, FALSE), E688=2, VLOOKUP(H688, [1]Wage_Info!$B$2:$AL$55, 37, FALSE)))</f>
        <v>125692748307</v>
      </c>
      <c r="AA688" s="4">
        <f t="shared" si="84"/>
        <v>9.4781585258220738E-3</v>
      </c>
      <c r="AB688">
        <f>[1]Key!C687</f>
        <v>1</v>
      </c>
      <c r="AC688">
        <f t="shared" si="85"/>
        <v>0</v>
      </c>
      <c r="AD688">
        <f t="shared" si="86"/>
        <v>1</v>
      </c>
      <c r="AE688">
        <f t="shared" si="87"/>
        <v>1</v>
      </c>
      <c r="AF688">
        <f>[1]Key!D688</f>
        <v>0</v>
      </c>
    </row>
    <row r="689" spans="1:32" x14ac:dyDescent="0.3">
      <c r="A689">
        <v>688</v>
      </c>
      <c r="B689">
        <v>165</v>
      </c>
      <c r="C689">
        <v>2016</v>
      </c>
      <c r="D689">
        <v>4</v>
      </c>
      <c r="E689">
        <f t="shared" si="80"/>
        <v>2</v>
      </c>
      <c r="F689">
        <v>2017</v>
      </c>
      <c r="G689" t="s">
        <v>62</v>
      </c>
      <c r="H689" s="1">
        <f>VALUE(IF(G689="foreign",53,SUBSTITUTE(G689,G689,VLOOKUP(G689,[1]Key!$G$2:$H$55,2,))))</f>
        <v>53</v>
      </c>
      <c r="I689" t="s">
        <v>32</v>
      </c>
      <c r="J689">
        <f>VALUE(_xlfn.IFS(I689="foreign",53,I689="fictional",54, I689="unspecified", 55, NOT(OR(I689="foreign",I689="fictional")),SUBSTITUTE(I689,I689,VLOOKUP(I689,[1]Key!$G$2:$H$55,2,))))</f>
        <v>53</v>
      </c>
      <c r="K689">
        <f t="shared" si="81"/>
        <v>1</v>
      </c>
      <c r="L689">
        <f>VLOOKUP(H689, [1]Key!$H$2:$K$54, 2)</f>
        <v>0</v>
      </c>
      <c r="M689">
        <f>VLOOKUP(J689, [1]Key!$H$2:$K$54, 2)</f>
        <v>0</v>
      </c>
      <c r="N689">
        <f>VLOOKUP("*"&amp;G689&amp;"*",[1]Key!$N$2:$O$6,2,FALSE)</f>
        <v>0</v>
      </c>
      <c r="O689">
        <f>VLOOKUP("*"&amp;G689&amp;"*",[1]Key!$R$2:$S$11,2,FALSE)</f>
        <v>0</v>
      </c>
      <c r="P689">
        <v>531</v>
      </c>
      <c r="Q689" s="2"/>
      <c r="R689" t="s">
        <v>66</v>
      </c>
      <c r="S689">
        <f>VLOOKUP(R689, [1]Key!$U$2:$V$37, 2, FALSE)</f>
        <v>4</v>
      </c>
      <c r="T689">
        <f t="shared" si="82"/>
        <v>0</v>
      </c>
      <c r="U689">
        <f>_xlfn.IFS(C689=2018, VLOOKUP(H689, '[1]State Pop'!$B$2:$G$55,6),C689=2017, VLOOKUP(H689, '[1]State Pop'!$B$2:$F$55,5),C689=2016, VLOOKUP(H689, '[1]State Pop'!$B$2:$F$55,4), C689=2015, VLOOKUP(H689, '[1]State Pop'!$B$2:$F$55,3), C689=2014, VLOOKUP(H689, '[1]State Pop'!$B$2:$F$55,2))</f>
        <v>0</v>
      </c>
      <c r="V689">
        <f>_xlfn.IFS(C689=2014,_xlfn.IFS(D689=1,VLOOKUP(H689,[1]Film_Workers!$B$2:$BD$55,2,FALSE),D689=2,VLOOKUP(H689,[1]Film_Workers!$B$2:$BD$55,3,FALSE),D689=3,VLOOKUP(H689,[1]Film_Workers!$B$2:$BD$55,4,FALSE),D689=4,VLOOKUP(H689,[1]Film_Workers!$B$2:$BD$55,5,FALSE),D689=5,VLOOKUP(H689,[1]Film_Workers!$B$2:$BD$55,6,FALSE),D689=6,VLOOKUP(H689,[1]Film_Workers!$B$2:$BD$55,7,FALSE),D689=7,VLOOKUP(H689,[1]Film_Workers!$B$2:$BD$55,8,FALSE),D689=8,VLOOKUP(H689,[1]Film_Workers!$B$2:$BD$55,9,FALSE),D689=9,VLOOKUP(H689,[1]Film_Workers!$B$2:$BD$55,10,FALSE),D689=10,VLOOKUP(H689,[1]Film_Workers!$B$2:$BD$55,11,FALSE),D689=11,VLOOKUP(H689,[1]Film_Workers!$B$2:$BD$55,12,FALSE),D689=12,VLOOKUP(H689,[1]Film_Workers!$B$2:$BD$55,13,FALSE)),C689=2015,_xlfn.IFS(D689=1,VLOOKUP(H689,[1]Film_Workers!$B$2:$BD$55,14,FALSE),D689=2,VLOOKUP(H689,[1]Film_Workers!$B$2:$BD$55,15,FALSE),D689=3,VLOOKUP(H689,[1]Film_Workers!$B$2:$BD$55,16,FALSE),D689=4,VLOOKUP(H689,[1]Film_Workers!$B$2:$BD$55,17,FALSE),D689=5,VLOOKUP(H689,[1]Film_Workers!$B$2:$BD$55,18,FALSE),D689=6,VLOOKUP(H689,[1]Film_Workers!$B$2:$BD$55,19,FALSE),D689=7,VLOOKUP(H689,[1]Film_Workers!$B$2:$BD$55,20,FALSE),D689=8,VLOOKUP(H689,[1]Film_Workers!$B$2:$BD$55,21,FALSE),D689=9,VLOOKUP(H689,[1]Film_Workers!$B$2:$BD$55,22,FALSE),D689=10,VLOOKUP(H689,[1]Film_Workers!$B$2:$BD$55,23,FALSE),D689=11,VLOOKUP(H689,[1]Film_Workers!$B$2:$BD$55,24,FALSE),D689=12,VLOOKUP(H689,[1]Film_Workers!$B$2:$BD$55,25,FALSE)),C689=2016,_xlfn.IFS(D689=1,VLOOKUP(H689,[1]Film_Workers!$B$2:$BD$55,26,FALSE),D689=2,VLOOKUP(H689,[1]Film_Workers!$B$2:$BD$55,27,FALSE),D689=3,VLOOKUP(H689,[1]Film_Workers!$B$2:$BD$55,28,FALSE),D689=4,VLOOKUP(H689,[1]Film_Workers!$B$2:$BD$55,29,FALSE),D689=5,VLOOKUP(H689,[1]Film_Workers!$B$2:$BD$55,30,FALSE),D689=6,VLOOKUP(H689,[1]Film_Workers!$B$2:$BD$55,31,FALSE),D689=7,VLOOKUP(H689,[1]Film_Workers!$B$2:$BD$55,32,FALSE),D689=8,VLOOKUP(H689,[1]Film_Workers!$B$2:$BD$55,33,FALSE),D689=9,VLOOKUP(H689,[1]Film_Workers!$B$2:$BD$55,34,FALSE),D689=10,VLOOKUP(H689,[1]Film_Workers!$B$2:$BD$55,35,FALSE),D689=11,VLOOKUP(H689,[1]Film_Workers!$B$2:$BD$55,36,FALSE),D689=12,VLOOKUP(H689,[1]Film_Workers!$B$2:$BD$55,37,FALSE)),C689=2017,_xlfn.IFS(D689=1,VLOOKUP(H689,[1]Film_Workers!$B$2:$BD$55,38,FALSE),D689=2,VLOOKUP(H689,[1]Film_Workers!$B$2:$BD$55,39,FALSE),D689=3,VLOOKUP(H689,[1]Film_Workers!$B$2:$BD$55,40,FALSE),D689=4,VLOOKUP(H689,[1]Film_Workers!$B$2:$BD$55,41,FALSE),D689=5,VLOOKUP(H689,[1]Film_Workers!$B$2:$BD$55,42,FALSE),D689=6,VLOOKUP(H689,[1]Film_Workers!$B$2:$BD$55,43,FALSE),D689=7,VLOOKUP(H689,[1]Film_Workers!$B$2:$BD$55,43,FALSE),D689=8,VLOOKUP(H689,[1]Film_Workers!$B$2:$BD$55,44,FALSE),D689=9,VLOOKUP(H689,[1]Film_Workers!$B$2:$BD$55,45,FALSE),D689=10,VLOOKUP(H689,[1]Film_Workers!$B$2:$BD$55,46,FALSE),D689=11,VLOOKUP(H689,[1]Film_Workers!$B$2:$BD$55,47,FALSE),D689=12,VLOOKUP(H689,[1]Film_Workers!$B$2:$BD$55,48)),C689=2018,_xlfn.IFS(D689=1,VLOOKUP(H689,[1]Film_Workers!$B$2:$BD$55,49,FALSE),D689=2,VLOOKUP(H689,[1]Film_Workers!$B$2:$BD$55,50,FALSE),D689=3,VLOOKUP(H689,[1]Film_Workers!$B$2:$BD$55,51,FALSE),D689=4,VLOOKUP(H689,[1]Film_Workers!$B$2:$BD$55,52,FALSE),D689=5,VLOOKUP(H689,[1]Film_Workers!$B$2:$BD$55,53,FALSE),D689=6,VLOOKUP(H689,[1]Film_Workers!$B$2:$BD$55,54)))</f>
        <v>0</v>
      </c>
      <c r="W689">
        <f>_xlfn.IFS(C689=2014,_xlfn.IFS(D689=1,VLOOKUP(H689,[1]Priv_Workers!$B$2:$BD$55,2,FALSE),D689=2,VLOOKUP(H689,[1]Priv_Workers!$B$2:$BD$55,3,FALSE),D689=3,VLOOKUP(H689,[1]Priv_Workers!$B$2:$BD$55,4,FALSE),D689=4,VLOOKUP(H689,[1]Priv_Workers!$B$2:$BD$55,5,FALSE),D689=5,VLOOKUP(H689,[1]Priv_Workers!$B$2:$BD$55,6,FALSE),D689=6,VLOOKUP(H689,[1]Priv_Workers!$B$2:$BD$55,7,FALSE),D689=7,VLOOKUP(H689,[1]Priv_Workers!$B$2:$BD$55,8,FALSE),D689=8,VLOOKUP(H689,[1]Priv_Workers!$B$2:$BD$55,9,FALSE),D689=9,VLOOKUP(H689,[1]Priv_Workers!$B$2:$BD$55,10,FALSE),D689=10,VLOOKUP(H689,[1]Priv_Workers!$B$2:$BD$55,11,FALSE),D689=11,VLOOKUP(H689,[1]Priv_Workers!$B$2:$BD$55,12,FALSE),D689=12,VLOOKUP(H689,[1]Priv_Workers!$B$2:$BD$55,13,FALSE)),C689=2015,_xlfn.IFS(D689=1,VLOOKUP(H689,[1]Priv_Workers!$B$2:$BD$55,14,FALSE),D689=2,VLOOKUP(H689,[1]Priv_Workers!$B$2:$BD$55,15,FALSE),D689=3,VLOOKUP(H689,[1]Priv_Workers!$B$2:$BD$55,16,FALSE),D689=4,VLOOKUP(H689,[1]Priv_Workers!$B$2:$BD$55,17,FALSE),D689=5,VLOOKUP(H689,[1]Priv_Workers!$B$2:$BD$55,18,FALSE),D689=6,VLOOKUP(H689,[1]Priv_Workers!$B$2:$BD$55,19,FALSE),D689=7,VLOOKUP(H689,[1]Priv_Workers!$B$2:$BD$55,20,FALSE),D689=8,VLOOKUP(H689,[1]Priv_Workers!$B$2:$BD$55,21,FALSE),D689=9,VLOOKUP(H689,[1]Priv_Workers!$B$2:$BD$55,22,FALSE),D689=10,VLOOKUP(H689,[1]Priv_Workers!$B$2:$BD$55,23,FALSE),D689=11,VLOOKUP(H689,[1]Priv_Workers!$B$2:$BD$55,24,FALSE),D689=12,VLOOKUP(H689,[1]Priv_Workers!$B$2:$BD$55,25,FALSE)),C689=2016,_xlfn.IFS(D689=1,VLOOKUP(H689,[1]Priv_Workers!$B$2:$BD$55,26,FALSE),D689=2,VLOOKUP(H689,[1]Priv_Workers!$B$2:$BD$55,27,FALSE),D689=3,VLOOKUP(H689,[1]Priv_Workers!$B$2:$BD$55,28,FALSE),D689=4,VLOOKUP(H689,[1]Priv_Workers!$B$2:$BD$55,29,FALSE),D689=5,VLOOKUP(H689,[1]Priv_Workers!$B$2:$BD$55,30,FALSE),D689=6,VLOOKUP(H689,[1]Priv_Workers!$B$2:$BD$55,31,FALSE),D689=7,VLOOKUP(H689,[1]Priv_Workers!$B$2:$BD$55,32,FALSE),D689=8,VLOOKUP(H689,[1]Priv_Workers!$B$2:$BD$55,33,FALSE),D689=9,VLOOKUP(H689,[1]Priv_Workers!$B$2:$BD$55,34,FALSE),D689=10,VLOOKUP(H689,[1]Priv_Workers!$B$2:$BD$55,35,FALSE),D689=11,VLOOKUP(H689,[1]Priv_Workers!$B$2:$BD$55,36,FALSE),D689=12,VLOOKUP(H689,[1]Priv_Workers!$B$2:$BD$55,37,FALSE)),C689=2017,_xlfn.IFS(D689=1,VLOOKUP(H689,[1]Priv_Workers!$B$2:$BD$55,38,FALSE),D689=2,VLOOKUP(H689,[1]Priv_Workers!$B$2:$BD$55,39,FALSE),D689=3,VLOOKUP(H689,[1]Priv_Workers!$B$2:$BD$55,40,FALSE),D689=4,VLOOKUP(H689,[1]Priv_Workers!$B$2:$BD$55,41,FALSE),D689=5,VLOOKUP(H689,[1]Priv_Workers!$B$2:$BD$55,42,FALSE),D689=6,VLOOKUP(H689,[1]Priv_Workers!$B$2:$BD$55,43,FALSE),D689=7,VLOOKUP(H689,[1]Priv_Workers!$B$2:$BD$55,43,FALSE),D689=8,VLOOKUP(H689,[1]Priv_Workers!$B$2:$BD$55,44,FALSE),D689=9,VLOOKUP(H689,[1]Priv_Workers!$B$2:$BD$55,45,FALSE),D689=10,VLOOKUP(H689,[1]Priv_Workers!$B$2:$BD$55,46,FALSE),D689=11,VLOOKUP(H689,[1]Priv_Workers!$B$2:$BD$55,47,FALSE),D689=12,VLOOKUP(H689,[1]Priv_Workers!$B$2:$BD$55,48)),C689=2018,_xlfn.IFS(D689=1,VLOOKUP(H689,[1]Priv_Workers!$B$2:$BD$55,49,FALSE),D689=2,VLOOKUP(H689,[1]Priv_Workers!$B$2:$BD$55,50,FALSE),D689=3,VLOOKUP(H689,[1]Priv_Workers!$B$2:$BD$55,51,FALSE),D689=4,VLOOKUP(H689,[1]Priv_Workers!$B$2:$BD$55,52,FALSE),D689=5,VLOOKUP(H689,[1]Priv_Workers!$B$2:$BD$55,53,FALSE),D689=6,VLOOKUP(H689,[1]Priv_Workers!$B$2:$BD$55,54)))</f>
        <v>0</v>
      </c>
      <c r="X689" s="3" t="e">
        <f t="shared" si="83"/>
        <v>#DIV/0!</v>
      </c>
      <c r="Y689" s="2">
        <f>_xlfn.IFS(C689=2014, _xlfn.IFS(E689=1, VLOOKUP(H689, [1]Wage_Info!$B$2:$AH$55, 2, FALSE), E689=2, VLOOKUP(H689, [1]Wage_Info!$B$2:$AH$55, 3, FALSE), E689=3, VLOOKUP(H689, [1]Wage_Info!$B$2:$AH$55, 4, FALSE), E689=4, VLOOKUP(H689, [1]Wage_Info!$B$2:$AH$55, 5, FALSE)), C689=2015, _xlfn.IFS(E689=1, VLOOKUP(H689, [1]Wage_Info!$B$2:$AH$55, 6, FALSE), E689=2, VLOOKUP(H689, [1]Wage_Info!$B$2:$AH$55, 7, FALSE), E689=3, VLOOKUP(H689, [1]Wage_Info!$B$2:$AH$55, 8, FALSE), E689=4, VLOOKUP(H689, [1]Wage_Info!$B$2:$AH$55, 9, FALSE)), C689=2016, _xlfn.IFS(E689=1, VLOOKUP(H689, [1]Wage_Info!$B$2:$AH$55, 10, FALSE), E689=2, VLOOKUP(H689, [1]Wage_Info!$B$2:$AH$55, 11, FALSE), E689=3, VLOOKUP(H689, [1]Wage_Info!$B$2:$AH$55, 12, FALSE), E689=4, VLOOKUP(H689, [1]Wage_Info!$B$2:$AH$55, 13, FALSE)), C689=2017, _xlfn.IFS(E689=1, VLOOKUP(H689, [1]Wage_Info!$B$2:$AH$55, 14, FALSE), E689=2, VLOOKUP(H689, [1]Wage_Info!$B$2:$AH$55, 15, FALSE), E689=3, VLOOKUP(H689, [1]Wage_Info!$B$2:$AH$55, 16, FALSE), E689=4, VLOOKUP(H689, [1]Wage_Info!$B$2:$AH$55, 17, FALSE)), C689 = 2018, _xlfn.IFS(E689=1, VLOOKUP(H689, [1]Wage_Info!$B$2:$AH$55, 18, FALSE), E689=3, VLOOKUP(H689, [1]Wage_Info!$B$2:$AH$55, 19, FALSE)))</f>
        <v>0</v>
      </c>
      <c r="Z689" s="2">
        <f>_xlfn.IFS(C689=2014, _xlfn.IFS(E689=1, VLOOKUP(H689, [1]Wage_Info!$B$2:$AL$55, 20, FALSE), E689=2, VLOOKUP(H689, [1]Wage_Info!$B$2:$AL$55, 21, FALSE), E689=3, VLOOKUP(H689, [1]Wage_Info!$B$2:$AL$55, 22, FALSE), E689=4, VLOOKUP(H689, [1]Wage_Info!$B$2:$AL$55, 23, FALSE)), C689=2015, _xlfn.IFS(E689=1, VLOOKUP(H689, [1]Wage_Info!$B$2:$AL$55, 24, FALSE), E689=2, VLOOKUP(H689, [1]Wage_Info!$B$2:$AL$55, 25, FALSE), E689=3, VLOOKUP(H689, [1]Wage_Info!$B$2:$AL$55, 26, FALSE), E689=4, VLOOKUP(H689, [1]Wage_Info!$B$2:$AL$55, 27, FALSE)), C689=2016, _xlfn.IFS(E689=1, VLOOKUP(H689, [1]Wage_Info!$B$2:$AL$55, 28, FALSE), E689=2, VLOOKUP(H689, [1]Wage_Info!$B$2:$AL$55, 29, FALSE), E689=3, VLOOKUP(H689, [1]Wage_Info!$B$2:$AL$55, 30, FALSE), E689=4, VLOOKUP(H689, [1]Wage_Info!$B$2:$AL$55, 31, FALSE)), C689=2017, _xlfn.IFS(E689=1, VLOOKUP(H689, [1]Wage_Info!$B$2:$AL$55, 32, FALSE), E689=2, VLOOKUP(H689, [1]Wage_Info!$B$2:$AL$55, 33, FALSE), E689=3, VLOOKUP(H689, [1]Wage_Info!$B$2:$AL$55, 34, FALSE), E689=4, VLOOKUP(H689, [1]Wage_Info!$B$2:$AL$55, 35, FALSE)), C689 = 2018, _xlfn.IFS(E689=1, VLOOKUP(H689, [1]Wage_Info!$B$2:$AL$55, 36, FALSE), E689=2, VLOOKUP(H689, [1]Wage_Info!$B$2:$AL$55, 37, FALSE)))</f>
        <v>0</v>
      </c>
      <c r="AA689" s="4" t="e">
        <f t="shared" si="84"/>
        <v>#DIV/0!</v>
      </c>
      <c r="AB689">
        <f>[1]Key!C688</f>
        <v>1</v>
      </c>
      <c r="AC689">
        <f t="shared" si="85"/>
        <v>0</v>
      </c>
      <c r="AD689">
        <f t="shared" si="86"/>
        <v>0</v>
      </c>
      <c r="AE689">
        <f t="shared" si="87"/>
        <v>0</v>
      </c>
      <c r="AF689">
        <f>[1]Key!D689</f>
        <v>0</v>
      </c>
    </row>
    <row r="690" spans="1:32" x14ac:dyDescent="0.3">
      <c r="A690">
        <v>689</v>
      </c>
      <c r="B690">
        <v>166</v>
      </c>
      <c r="C690">
        <v>2016</v>
      </c>
      <c r="D690">
        <v>1</v>
      </c>
      <c r="E690">
        <f t="shared" si="80"/>
        <v>1</v>
      </c>
      <c r="F690">
        <v>2017</v>
      </c>
      <c r="G690" t="s">
        <v>64</v>
      </c>
      <c r="H690" s="1">
        <f>VALUE(IF(G690="foreign",53,SUBSTITUTE(G690,G690,VLOOKUP(G690,[1]Key!$G$2:$H$55,2,))))</f>
        <v>33</v>
      </c>
      <c r="I690" t="s">
        <v>47</v>
      </c>
      <c r="J690">
        <f>VALUE(_xlfn.IFS(I690="foreign",53,I690="fictional",54, I690="unspecified", 55, NOT(OR(I690="foreign",I690="fictional")),SUBSTITUTE(I690,I690,VLOOKUP(I690,[1]Key!$G$2:$H$55,2,))))</f>
        <v>55</v>
      </c>
      <c r="K690">
        <f t="shared" si="81"/>
        <v>0</v>
      </c>
      <c r="L690">
        <f>VLOOKUP(H690, [1]Key!$H$2:$K$54, 2)</f>
        <v>3</v>
      </c>
      <c r="M690">
        <f>VLOOKUP(J690, [1]Key!$H$2:$K$54, 2)</f>
        <v>0</v>
      </c>
      <c r="N690">
        <f>VLOOKUP("*"&amp;G690&amp;"*",[1]Key!$N$2:$O$6,2,FALSE)</f>
        <v>2</v>
      </c>
      <c r="O690">
        <f>VLOOKUP("*"&amp;G690&amp;"*",[1]Key!$R$2:$S$11,2,FALSE)</f>
        <v>3</v>
      </c>
      <c r="P690">
        <v>505</v>
      </c>
      <c r="Q690" s="2"/>
      <c r="R690" t="s">
        <v>173</v>
      </c>
      <c r="S690">
        <f>VLOOKUP(R690, [1]Key!$U$2:$V$49, 2, FALSE)</f>
        <v>48</v>
      </c>
      <c r="T690">
        <f t="shared" si="82"/>
        <v>1</v>
      </c>
      <c r="U690">
        <f>_xlfn.IFS(C690=2018, VLOOKUP(H690, '[1]State Pop'!$B$2:$G$55,6),C690=2017, VLOOKUP(H690, '[1]State Pop'!$B$2:$F$55,5),C690=2016, VLOOKUP(H690, '[1]State Pop'!$B$2:$F$55,4), C690=2015, VLOOKUP(H690, '[1]State Pop'!$B$2:$F$55,3), C690=2014, VLOOKUP(H690, '[1]State Pop'!$B$2:$F$55,2))</f>
        <v>19836286</v>
      </c>
      <c r="V690">
        <f>_xlfn.IFS(C690=2014,_xlfn.IFS(D690=1,VLOOKUP(H690,[1]Film_Workers!$B$2:$BD$55,2,FALSE),D690=2,VLOOKUP(H690,[1]Film_Workers!$B$2:$BD$55,3,FALSE),D690=3,VLOOKUP(H690,[1]Film_Workers!$B$2:$BD$55,4,FALSE),D690=4,VLOOKUP(H690,[1]Film_Workers!$B$2:$BD$55,5,FALSE),D690=5,VLOOKUP(H690,[1]Film_Workers!$B$2:$BD$55,6,FALSE),D690=6,VLOOKUP(H690,[1]Film_Workers!$B$2:$BD$55,7,FALSE),D690=7,VLOOKUP(H690,[1]Film_Workers!$B$2:$BD$55,8,FALSE),D690=8,VLOOKUP(H690,[1]Film_Workers!$B$2:$BD$55,9,FALSE),D690=9,VLOOKUP(H690,[1]Film_Workers!$B$2:$BD$55,10,FALSE),D690=10,VLOOKUP(H690,[1]Film_Workers!$B$2:$BD$55,11,FALSE),D690=11,VLOOKUP(H690,[1]Film_Workers!$B$2:$BD$55,12,FALSE),D690=12,VLOOKUP(H690,[1]Film_Workers!$B$2:$BD$55,13,FALSE)),C690=2015,_xlfn.IFS(D690=1,VLOOKUP(H690,[1]Film_Workers!$B$2:$BD$55,14,FALSE),D690=2,VLOOKUP(H690,[1]Film_Workers!$B$2:$BD$55,15,FALSE),D690=3,VLOOKUP(H690,[1]Film_Workers!$B$2:$BD$55,16,FALSE),D690=4,VLOOKUP(H690,[1]Film_Workers!$B$2:$BD$55,17,FALSE),D690=5,VLOOKUP(H690,[1]Film_Workers!$B$2:$BD$55,18,FALSE),D690=6,VLOOKUP(H690,[1]Film_Workers!$B$2:$BD$55,19,FALSE),D690=7,VLOOKUP(H690,[1]Film_Workers!$B$2:$BD$55,20,FALSE),D690=8,VLOOKUP(H690,[1]Film_Workers!$B$2:$BD$55,21,FALSE),D690=9,VLOOKUP(H690,[1]Film_Workers!$B$2:$BD$55,22,FALSE),D690=10,VLOOKUP(H690,[1]Film_Workers!$B$2:$BD$55,23,FALSE),D690=11,VLOOKUP(H690,[1]Film_Workers!$B$2:$BD$55,24,FALSE),D690=12,VLOOKUP(H690,[1]Film_Workers!$B$2:$BD$55,25,FALSE)),C690=2016,_xlfn.IFS(D690=1,VLOOKUP(H690,[1]Film_Workers!$B$2:$BD$55,26,FALSE),D690=2,VLOOKUP(H690,[1]Film_Workers!$B$2:$BD$55,27,FALSE),D690=3,VLOOKUP(H690,[1]Film_Workers!$B$2:$BD$55,28,FALSE),D690=4,VLOOKUP(H690,[1]Film_Workers!$B$2:$BD$55,29,FALSE),D690=5,VLOOKUP(H690,[1]Film_Workers!$B$2:$BD$55,30,FALSE),D690=6,VLOOKUP(H690,[1]Film_Workers!$B$2:$BD$55,31,FALSE),D690=7,VLOOKUP(H690,[1]Film_Workers!$B$2:$BD$55,32,FALSE),D690=8,VLOOKUP(H690,[1]Film_Workers!$B$2:$BD$55,33,FALSE),D690=9,VLOOKUP(H690,[1]Film_Workers!$B$2:$BD$55,34,FALSE),D690=10,VLOOKUP(H690,[1]Film_Workers!$B$2:$BD$55,35,FALSE),D690=11,VLOOKUP(H690,[1]Film_Workers!$B$2:$BD$55,36,FALSE),D690=12,VLOOKUP(H690,[1]Film_Workers!$B$2:$BD$55,37,FALSE)),C690=2017,_xlfn.IFS(D690=1,VLOOKUP(H690,[1]Film_Workers!$B$2:$BD$55,38,FALSE),D690=2,VLOOKUP(H690,[1]Film_Workers!$B$2:$BD$55,39,FALSE),D690=3,VLOOKUP(H690,[1]Film_Workers!$B$2:$BD$55,40,FALSE),D690=4,VLOOKUP(H690,[1]Film_Workers!$B$2:$BD$55,41,FALSE),D690=5,VLOOKUP(H690,[1]Film_Workers!$B$2:$BD$55,42,FALSE),D690=6,VLOOKUP(H690,[1]Film_Workers!$B$2:$BD$55,43,FALSE),D690=7,VLOOKUP(H690,[1]Film_Workers!$B$2:$BD$55,43,FALSE),D690=8,VLOOKUP(H690,[1]Film_Workers!$B$2:$BD$55,44,FALSE),D690=9,VLOOKUP(H690,[1]Film_Workers!$B$2:$BD$55,45,FALSE),D690=10,VLOOKUP(H690,[1]Film_Workers!$B$2:$BD$55,46,FALSE),D690=11,VLOOKUP(H690,[1]Film_Workers!$B$2:$BD$55,47,FALSE),D690=12,VLOOKUP(H690,[1]Film_Workers!$B$2:$BD$55,48)),C690=2018,_xlfn.IFS(D690=1,VLOOKUP(H690,[1]Film_Workers!$B$2:$BD$55,49,FALSE),D690=2,VLOOKUP(H690,[1]Film_Workers!$B$2:$BD$55,50,FALSE),D690=3,VLOOKUP(H690,[1]Film_Workers!$B$2:$BD$55,51,FALSE),D690=4,VLOOKUP(H690,[1]Film_Workers!$B$2:$BD$55,52,FALSE),D690=5,VLOOKUP(H690,[1]Film_Workers!$B$2:$BD$55,53,FALSE),D690=6,VLOOKUP(H690,[1]Film_Workers!$B$2:$BD$55,54)))</f>
        <v>40531</v>
      </c>
      <c r="W690">
        <f>_xlfn.IFS(C690=2014,_xlfn.IFS(D690=1,VLOOKUP(H690,[1]Priv_Workers!$B$2:$BD$55,2,FALSE),D690=2,VLOOKUP(H690,[1]Priv_Workers!$B$2:$BD$55,3,FALSE),D690=3,VLOOKUP(H690,[1]Priv_Workers!$B$2:$BD$55,4,FALSE),D690=4,VLOOKUP(H690,[1]Priv_Workers!$B$2:$BD$55,5,FALSE),D690=5,VLOOKUP(H690,[1]Priv_Workers!$B$2:$BD$55,6,FALSE),D690=6,VLOOKUP(H690,[1]Priv_Workers!$B$2:$BD$55,7,FALSE),D690=7,VLOOKUP(H690,[1]Priv_Workers!$B$2:$BD$55,8,FALSE),D690=8,VLOOKUP(H690,[1]Priv_Workers!$B$2:$BD$55,9,FALSE),D690=9,VLOOKUP(H690,[1]Priv_Workers!$B$2:$BD$55,10,FALSE),D690=10,VLOOKUP(H690,[1]Priv_Workers!$B$2:$BD$55,11,FALSE),D690=11,VLOOKUP(H690,[1]Priv_Workers!$B$2:$BD$55,12,FALSE),D690=12,VLOOKUP(H690,[1]Priv_Workers!$B$2:$BD$55,13,FALSE)),C690=2015,_xlfn.IFS(D690=1,VLOOKUP(H690,[1]Priv_Workers!$B$2:$BD$55,14,FALSE),D690=2,VLOOKUP(H690,[1]Priv_Workers!$B$2:$BD$55,15,FALSE),D690=3,VLOOKUP(H690,[1]Priv_Workers!$B$2:$BD$55,16,FALSE),D690=4,VLOOKUP(H690,[1]Priv_Workers!$B$2:$BD$55,17,FALSE),D690=5,VLOOKUP(H690,[1]Priv_Workers!$B$2:$BD$55,18,FALSE),D690=6,VLOOKUP(H690,[1]Priv_Workers!$B$2:$BD$55,19,FALSE),D690=7,VLOOKUP(H690,[1]Priv_Workers!$B$2:$BD$55,20,FALSE),D690=8,VLOOKUP(H690,[1]Priv_Workers!$B$2:$BD$55,21,FALSE),D690=9,VLOOKUP(H690,[1]Priv_Workers!$B$2:$BD$55,22,FALSE),D690=10,VLOOKUP(H690,[1]Priv_Workers!$B$2:$BD$55,23,FALSE),D690=11,VLOOKUP(H690,[1]Priv_Workers!$B$2:$BD$55,24,FALSE),D690=12,VLOOKUP(H690,[1]Priv_Workers!$B$2:$BD$55,25,FALSE)),C690=2016,_xlfn.IFS(D690=1,VLOOKUP(H690,[1]Priv_Workers!$B$2:$BD$55,26,FALSE),D690=2,VLOOKUP(H690,[1]Priv_Workers!$B$2:$BD$55,27,FALSE),D690=3,VLOOKUP(H690,[1]Priv_Workers!$B$2:$BD$55,28,FALSE),D690=4,VLOOKUP(H690,[1]Priv_Workers!$B$2:$BD$55,29,FALSE),D690=5,VLOOKUP(H690,[1]Priv_Workers!$B$2:$BD$55,30,FALSE),D690=6,VLOOKUP(H690,[1]Priv_Workers!$B$2:$BD$55,31,FALSE),D690=7,VLOOKUP(H690,[1]Priv_Workers!$B$2:$BD$55,32,FALSE),D690=8,VLOOKUP(H690,[1]Priv_Workers!$B$2:$BD$55,33,FALSE),D690=9,VLOOKUP(H690,[1]Priv_Workers!$B$2:$BD$55,34,FALSE),D690=10,VLOOKUP(H690,[1]Priv_Workers!$B$2:$BD$55,35,FALSE),D690=11,VLOOKUP(H690,[1]Priv_Workers!$B$2:$BD$55,36,FALSE),D690=12,VLOOKUP(H690,[1]Priv_Workers!$B$2:$BD$55,37,FALSE)),C690=2017,_xlfn.IFS(D690=1,VLOOKUP(H690,[1]Priv_Workers!$B$2:$BD$55,38,FALSE),D690=2,VLOOKUP(H690,[1]Priv_Workers!$B$2:$BD$55,39,FALSE),D690=3,VLOOKUP(H690,[1]Priv_Workers!$B$2:$BD$55,40,FALSE),D690=4,VLOOKUP(H690,[1]Priv_Workers!$B$2:$BD$55,41,FALSE),D690=5,VLOOKUP(H690,[1]Priv_Workers!$B$2:$BD$55,42,FALSE),D690=6,VLOOKUP(H690,[1]Priv_Workers!$B$2:$BD$55,43,FALSE),D690=7,VLOOKUP(H690,[1]Priv_Workers!$B$2:$BD$55,43,FALSE),D690=8,VLOOKUP(H690,[1]Priv_Workers!$B$2:$BD$55,44,FALSE),D690=9,VLOOKUP(H690,[1]Priv_Workers!$B$2:$BD$55,45,FALSE),D690=10,VLOOKUP(H690,[1]Priv_Workers!$B$2:$BD$55,46,FALSE),D690=11,VLOOKUP(H690,[1]Priv_Workers!$B$2:$BD$55,47,FALSE),D690=12,VLOOKUP(H690,[1]Priv_Workers!$B$2:$BD$55,48)),C690=2018,_xlfn.IFS(D690=1,VLOOKUP(H690,[1]Priv_Workers!$B$2:$BD$55,49,FALSE),D690=2,VLOOKUP(H690,[1]Priv_Workers!$B$2:$BD$55,50,FALSE),D690=3,VLOOKUP(H690,[1]Priv_Workers!$B$2:$BD$55,51,FALSE),D690=4,VLOOKUP(H690,[1]Priv_Workers!$B$2:$BD$55,52,FALSE),D690=5,VLOOKUP(H690,[1]Priv_Workers!$B$2:$BD$55,53,FALSE),D690=6,VLOOKUP(H690,[1]Priv_Workers!$B$2:$BD$55,54)))</f>
        <v>7556574</v>
      </c>
      <c r="X690" s="3">
        <f t="shared" si="83"/>
        <v>5.3636740671103066E-3</v>
      </c>
      <c r="Y690" s="2">
        <f>_xlfn.IFS(C690=2014, _xlfn.IFS(E690=1, VLOOKUP(H690, [1]Wage_Info!$B$2:$AH$55, 2, FALSE), E690=2, VLOOKUP(H690, [1]Wage_Info!$B$2:$AH$55, 3, FALSE), E690=3, VLOOKUP(H690, [1]Wage_Info!$B$2:$AH$55, 4, FALSE), E690=4, VLOOKUP(H690, [1]Wage_Info!$B$2:$AH$55, 5, FALSE)), C690=2015, _xlfn.IFS(E690=1, VLOOKUP(H690, [1]Wage_Info!$B$2:$AH$55, 6, FALSE), E690=2, VLOOKUP(H690, [1]Wage_Info!$B$2:$AH$55, 7, FALSE), E690=3, VLOOKUP(H690, [1]Wage_Info!$B$2:$AH$55, 8, FALSE), E690=4, VLOOKUP(H690, [1]Wage_Info!$B$2:$AH$55, 9, FALSE)), C690=2016, _xlfn.IFS(E690=1, VLOOKUP(H690, [1]Wage_Info!$B$2:$AH$55, 10, FALSE), E690=2, VLOOKUP(H690, [1]Wage_Info!$B$2:$AH$55, 11, FALSE), E690=3, VLOOKUP(H690, [1]Wage_Info!$B$2:$AH$55, 12, FALSE), E690=4, VLOOKUP(H690, [1]Wage_Info!$B$2:$AH$55, 13, FALSE)), C690=2017, _xlfn.IFS(E690=1, VLOOKUP(H690, [1]Wage_Info!$B$2:$AH$55, 14, FALSE), E690=2, VLOOKUP(H690, [1]Wage_Info!$B$2:$AH$55, 15, FALSE), E690=3, VLOOKUP(H690, [1]Wage_Info!$B$2:$AH$55, 16, FALSE), E690=4, VLOOKUP(H690, [1]Wage_Info!$B$2:$AH$55, 17, FALSE)), C690 = 2018, _xlfn.IFS(E690=1, VLOOKUP(H690, [1]Wage_Info!$B$2:$AH$55, 18, FALSE), E690=3, VLOOKUP(H690, [1]Wage_Info!$B$2:$AH$55, 19, FALSE)))</f>
        <v>1085609424</v>
      </c>
      <c r="Z690" s="2">
        <f>_xlfn.IFS(C690=2014, _xlfn.IFS(E690=1, VLOOKUP(H690, [1]Wage_Info!$B$2:$AL$55, 20, FALSE), E690=2, VLOOKUP(H690, [1]Wage_Info!$B$2:$AL$55, 21, FALSE), E690=3, VLOOKUP(H690, [1]Wage_Info!$B$2:$AL$55, 22, FALSE), E690=4, VLOOKUP(H690, [1]Wage_Info!$B$2:$AL$55, 23, FALSE)), C690=2015, _xlfn.IFS(E690=1, VLOOKUP(H690, [1]Wage_Info!$B$2:$AL$55, 24, FALSE), E690=2, VLOOKUP(H690, [1]Wage_Info!$B$2:$AL$55, 25, FALSE), E690=3, VLOOKUP(H690, [1]Wage_Info!$B$2:$AL$55, 26, FALSE), E690=4, VLOOKUP(H690, [1]Wage_Info!$B$2:$AL$55, 27, FALSE)), C690=2016, _xlfn.IFS(E690=1, VLOOKUP(H690, [1]Wage_Info!$B$2:$AL$55, 28, FALSE), E690=2, VLOOKUP(H690, [1]Wage_Info!$B$2:$AL$55, 29, FALSE), E690=3, VLOOKUP(H690, [1]Wage_Info!$B$2:$AL$55, 30, FALSE), E690=4, VLOOKUP(H690, [1]Wage_Info!$B$2:$AL$55, 31, FALSE)), C690=2017, _xlfn.IFS(E690=1, VLOOKUP(H690, [1]Wage_Info!$B$2:$AL$55, 32, FALSE), E690=2, VLOOKUP(H690, [1]Wage_Info!$B$2:$AL$55, 33, FALSE), E690=3, VLOOKUP(H690, [1]Wage_Info!$B$2:$AL$55, 34, FALSE), E690=4, VLOOKUP(H690, [1]Wage_Info!$B$2:$AL$55, 35, FALSE)), C690 = 2018, _xlfn.IFS(E690=1, VLOOKUP(H690, [1]Wage_Info!$B$2:$AL$55, 36, FALSE), E690=2, VLOOKUP(H690, [1]Wage_Info!$B$2:$AL$55, 37, FALSE)))</f>
        <v>149321645217</v>
      </c>
      <c r="AA690" s="4">
        <f t="shared" si="84"/>
        <v>7.2702749987943833E-3</v>
      </c>
      <c r="AB690">
        <f>[1]Key!C689</f>
        <v>1</v>
      </c>
      <c r="AC690">
        <f t="shared" si="85"/>
        <v>0</v>
      </c>
      <c r="AD690">
        <f t="shared" si="86"/>
        <v>1</v>
      </c>
      <c r="AE690">
        <f t="shared" si="87"/>
        <v>1</v>
      </c>
      <c r="AF690">
        <f>[1]Key!D690</f>
        <v>0</v>
      </c>
    </row>
    <row r="691" spans="1:32" x14ac:dyDescent="0.3">
      <c r="A691">
        <v>690</v>
      </c>
      <c r="B691">
        <v>167</v>
      </c>
      <c r="E691" t="e">
        <f t="shared" si="80"/>
        <v>#N/A</v>
      </c>
      <c r="F691">
        <v>2017</v>
      </c>
      <c r="H691" s="1" t="e">
        <f>VALUE(IF(G691="foreign",53,SUBSTITUTE(G691,G691,VLOOKUP(G691,[1]Key!$G$2:$H$55,2,))))</f>
        <v>#N/A</v>
      </c>
      <c r="I691" t="s">
        <v>47</v>
      </c>
      <c r="J691">
        <f>VALUE(_xlfn.IFS(I691="foreign",53,I691="fictional",54, I691="unspecified", 55, NOT(OR(I691="foreign",I691="fictional")),SUBSTITUTE(I691,I691,VLOOKUP(I691,[1]Key!$G$2:$H$55,2,))))</f>
        <v>55</v>
      </c>
      <c r="K691" t="e">
        <f t="shared" si="81"/>
        <v>#N/A</v>
      </c>
      <c r="L691" t="e">
        <f>VLOOKUP(H691, [1]Key!$H$2:$K$54, 2)</f>
        <v>#N/A</v>
      </c>
      <c r="M691">
        <f>VLOOKUP(J691, [1]Key!$H$2:$K$54, 2)</f>
        <v>0</v>
      </c>
      <c r="N691">
        <f>VLOOKUP("*"&amp;G691&amp;"*",[1]Key!$N$2:$O$6,2,FALSE)</f>
        <v>1</v>
      </c>
      <c r="O691">
        <f>VLOOKUP("*"&amp;G691&amp;"*",[1]Key!$R$2:$S$11,2,FALSE)</f>
        <v>1</v>
      </c>
      <c r="P691">
        <v>502</v>
      </c>
      <c r="Q691" s="2">
        <v>1000000</v>
      </c>
      <c r="R691" t="s">
        <v>174</v>
      </c>
      <c r="S691">
        <f>VLOOKUP(R691, [1]Key!$U$2:$V$50, 2, FALSE)</f>
        <v>49</v>
      </c>
      <c r="T691">
        <f t="shared" si="82"/>
        <v>1</v>
      </c>
      <c r="U691" t="e">
        <f>_xlfn.IFS(C691=2018, VLOOKUP(H691, '[1]State Pop'!$B$2:$G$55,6),C691=2017, VLOOKUP(H691, '[1]State Pop'!$B$2:$F$55,5),C691=2016, VLOOKUP(H691, '[1]State Pop'!$B$2:$F$55,4), C691=2015, VLOOKUP(H691, '[1]State Pop'!$B$2:$F$55,3), C691=2014, VLOOKUP(H691, '[1]State Pop'!$B$2:$F$55,2))</f>
        <v>#N/A</v>
      </c>
      <c r="V691" t="e">
        <f>_xlfn.IFS(C691=2014,_xlfn.IFS(D691=1,VLOOKUP(H691,[1]Film_Workers!$B$2:$BD$55,2,FALSE),D691=2,VLOOKUP(H691,[1]Film_Workers!$B$2:$BD$55,3,FALSE),D691=3,VLOOKUP(H691,[1]Film_Workers!$B$2:$BD$55,4,FALSE),D691=4,VLOOKUP(H691,[1]Film_Workers!$B$2:$BD$55,5,FALSE),D691=5,VLOOKUP(H691,[1]Film_Workers!$B$2:$BD$55,6,FALSE),D691=6,VLOOKUP(H691,[1]Film_Workers!$B$2:$BD$55,7,FALSE),D691=7,VLOOKUP(H691,[1]Film_Workers!$B$2:$BD$55,8,FALSE),D691=8,VLOOKUP(H691,[1]Film_Workers!$B$2:$BD$55,9,FALSE),D691=9,VLOOKUP(H691,[1]Film_Workers!$B$2:$BD$55,10,FALSE),D691=10,VLOOKUP(H691,[1]Film_Workers!$B$2:$BD$55,11,FALSE),D691=11,VLOOKUP(H691,[1]Film_Workers!$B$2:$BD$55,12,FALSE),D691=12,VLOOKUP(H691,[1]Film_Workers!$B$2:$BD$55,13,FALSE)),C691=2015,_xlfn.IFS(D691=1,VLOOKUP(H691,[1]Film_Workers!$B$2:$BD$55,14,FALSE),D691=2,VLOOKUP(H691,[1]Film_Workers!$B$2:$BD$55,15,FALSE),D691=3,VLOOKUP(H691,[1]Film_Workers!$B$2:$BD$55,16,FALSE),D691=4,VLOOKUP(H691,[1]Film_Workers!$B$2:$BD$55,17,FALSE),D691=5,VLOOKUP(H691,[1]Film_Workers!$B$2:$BD$55,18,FALSE),D691=6,VLOOKUP(H691,[1]Film_Workers!$B$2:$BD$55,19,FALSE),D691=7,VLOOKUP(H691,[1]Film_Workers!$B$2:$BD$55,20,FALSE),D691=8,VLOOKUP(H691,[1]Film_Workers!$B$2:$BD$55,21,FALSE),D691=9,VLOOKUP(H691,[1]Film_Workers!$B$2:$BD$55,22,FALSE),D691=10,VLOOKUP(H691,[1]Film_Workers!$B$2:$BD$55,23,FALSE),D691=11,VLOOKUP(H691,[1]Film_Workers!$B$2:$BD$55,24,FALSE),D691=12,VLOOKUP(H691,[1]Film_Workers!$B$2:$BD$55,25,FALSE)),C691=2016,_xlfn.IFS(D691=1,VLOOKUP(H691,[1]Film_Workers!$B$2:$BD$55,26,FALSE),D691=2,VLOOKUP(H691,[1]Film_Workers!$B$2:$BD$55,27,FALSE),D691=3,VLOOKUP(H691,[1]Film_Workers!$B$2:$BD$55,28,FALSE),D691=4,VLOOKUP(H691,[1]Film_Workers!$B$2:$BD$55,29,FALSE),D691=5,VLOOKUP(H691,[1]Film_Workers!$B$2:$BD$55,30,FALSE),D691=6,VLOOKUP(H691,[1]Film_Workers!$B$2:$BD$55,31,FALSE),D691=7,VLOOKUP(H691,[1]Film_Workers!$B$2:$BD$55,32,FALSE),D691=8,VLOOKUP(H691,[1]Film_Workers!$B$2:$BD$55,33,FALSE),D691=9,VLOOKUP(H691,[1]Film_Workers!$B$2:$BD$55,34,FALSE),D691=10,VLOOKUP(H691,[1]Film_Workers!$B$2:$BD$55,35,FALSE),D691=11,VLOOKUP(H691,[1]Film_Workers!$B$2:$BD$55,36,FALSE),D691=12,VLOOKUP(H691,[1]Film_Workers!$B$2:$BD$55,37,FALSE)),C691=2017,_xlfn.IFS(D691=1,VLOOKUP(H691,[1]Film_Workers!$B$2:$BD$55,38,FALSE),D691=2,VLOOKUP(H691,[1]Film_Workers!$B$2:$BD$55,39,FALSE),D691=3,VLOOKUP(H691,[1]Film_Workers!$B$2:$BD$55,40,FALSE),D691=4,VLOOKUP(H691,[1]Film_Workers!$B$2:$BD$55,41,FALSE),D691=5,VLOOKUP(H691,[1]Film_Workers!$B$2:$BD$55,42,FALSE),D691=6,VLOOKUP(H691,[1]Film_Workers!$B$2:$BD$55,43,FALSE),D691=7,VLOOKUP(H691,[1]Film_Workers!$B$2:$BD$55,43,FALSE),D691=8,VLOOKUP(H691,[1]Film_Workers!$B$2:$BD$55,44,FALSE),D691=9,VLOOKUP(H691,[1]Film_Workers!$B$2:$BD$55,45,FALSE),D691=10,VLOOKUP(H691,[1]Film_Workers!$B$2:$BD$55,46,FALSE),D691=11,VLOOKUP(H691,[1]Film_Workers!$B$2:$BD$55,47,FALSE),D691=12,VLOOKUP(H691,[1]Film_Workers!$B$2:$BD$55,48)),C691=2018,_xlfn.IFS(D691=1,VLOOKUP(H691,[1]Film_Workers!$B$2:$BD$55,49,FALSE),D691=2,VLOOKUP(H691,[1]Film_Workers!$B$2:$BD$55,50,FALSE),D691=3,VLOOKUP(H691,[1]Film_Workers!$B$2:$BD$55,51,FALSE),D691=4,VLOOKUP(H691,[1]Film_Workers!$B$2:$BD$55,52,FALSE),D691=5,VLOOKUP(H691,[1]Film_Workers!$B$2:$BD$55,53,FALSE),D691=6,VLOOKUP(H691,[1]Film_Workers!$B$2:$BD$55,54)))</f>
        <v>#N/A</v>
      </c>
      <c r="W691" t="e">
        <f>_xlfn.IFS(C691=2014,_xlfn.IFS(D691=1,VLOOKUP(H691,[1]Priv_Workers!$B$2:$BD$55,2,FALSE),D691=2,VLOOKUP(H691,[1]Priv_Workers!$B$2:$BD$55,3,FALSE),D691=3,VLOOKUP(H691,[1]Priv_Workers!$B$2:$BD$55,4,FALSE),D691=4,VLOOKUP(H691,[1]Priv_Workers!$B$2:$BD$55,5,FALSE),D691=5,VLOOKUP(H691,[1]Priv_Workers!$B$2:$BD$55,6,FALSE),D691=6,VLOOKUP(H691,[1]Priv_Workers!$B$2:$BD$55,7,FALSE),D691=7,VLOOKUP(H691,[1]Priv_Workers!$B$2:$BD$55,8,FALSE),D691=8,VLOOKUP(H691,[1]Priv_Workers!$B$2:$BD$55,9,FALSE),D691=9,VLOOKUP(H691,[1]Priv_Workers!$B$2:$BD$55,10,FALSE),D691=10,VLOOKUP(H691,[1]Priv_Workers!$B$2:$BD$55,11,FALSE),D691=11,VLOOKUP(H691,[1]Priv_Workers!$B$2:$BD$55,12,FALSE),D691=12,VLOOKUP(H691,[1]Priv_Workers!$B$2:$BD$55,13,FALSE)),C691=2015,_xlfn.IFS(D691=1,VLOOKUP(H691,[1]Priv_Workers!$B$2:$BD$55,14,FALSE),D691=2,VLOOKUP(H691,[1]Priv_Workers!$B$2:$BD$55,15,FALSE),D691=3,VLOOKUP(H691,[1]Priv_Workers!$B$2:$BD$55,16,FALSE),D691=4,VLOOKUP(H691,[1]Priv_Workers!$B$2:$BD$55,17,FALSE),D691=5,VLOOKUP(H691,[1]Priv_Workers!$B$2:$BD$55,18,FALSE),D691=6,VLOOKUP(H691,[1]Priv_Workers!$B$2:$BD$55,19,FALSE),D691=7,VLOOKUP(H691,[1]Priv_Workers!$B$2:$BD$55,20,FALSE),D691=8,VLOOKUP(H691,[1]Priv_Workers!$B$2:$BD$55,21,FALSE),D691=9,VLOOKUP(H691,[1]Priv_Workers!$B$2:$BD$55,22,FALSE),D691=10,VLOOKUP(H691,[1]Priv_Workers!$B$2:$BD$55,23,FALSE),D691=11,VLOOKUP(H691,[1]Priv_Workers!$B$2:$BD$55,24,FALSE),D691=12,VLOOKUP(H691,[1]Priv_Workers!$B$2:$BD$55,25,FALSE)),C691=2016,_xlfn.IFS(D691=1,VLOOKUP(H691,[1]Priv_Workers!$B$2:$BD$55,26,FALSE),D691=2,VLOOKUP(H691,[1]Priv_Workers!$B$2:$BD$55,27,FALSE),D691=3,VLOOKUP(H691,[1]Priv_Workers!$B$2:$BD$55,28,FALSE),D691=4,VLOOKUP(H691,[1]Priv_Workers!$B$2:$BD$55,29,FALSE),D691=5,VLOOKUP(H691,[1]Priv_Workers!$B$2:$BD$55,30,FALSE),D691=6,VLOOKUP(H691,[1]Priv_Workers!$B$2:$BD$55,31,FALSE),D691=7,VLOOKUP(H691,[1]Priv_Workers!$B$2:$BD$55,32,FALSE),D691=8,VLOOKUP(H691,[1]Priv_Workers!$B$2:$BD$55,33,FALSE),D691=9,VLOOKUP(H691,[1]Priv_Workers!$B$2:$BD$55,34,FALSE),D691=10,VLOOKUP(H691,[1]Priv_Workers!$B$2:$BD$55,35,FALSE),D691=11,VLOOKUP(H691,[1]Priv_Workers!$B$2:$BD$55,36,FALSE),D691=12,VLOOKUP(H691,[1]Priv_Workers!$B$2:$BD$55,37,FALSE)),C691=2017,_xlfn.IFS(D691=1,VLOOKUP(H691,[1]Priv_Workers!$B$2:$BD$55,38,FALSE),D691=2,VLOOKUP(H691,[1]Priv_Workers!$B$2:$BD$55,39,FALSE),D691=3,VLOOKUP(H691,[1]Priv_Workers!$B$2:$BD$55,40,FALSE),D691=4,VLOOKUP(H691,[1]Priv_Workers!$B$2:$BD$55,41,FALSE),D691=5,VLOOKUP(H691,[1]Priv_Workers!$B$2:$BD$55,42,FALSE),D691=6,VLOOKUP(H691,[1]Priv_Workers!$B$2:$BD$55,43,FALSE),D691=7,VLOOKUP(H691,[1]Priv_Workers!$B$2:$BD$55,43,FALSE),D691=8,VLOOKUP(H691,[1]Priv_Workers!$B$2:$BD$55,44,FALSE),D691=9,VLOOKUP(H691,[1]Priv_Workers!$B$2:$BD$55,45,FALSE),D691=10,VLOOKUP(H691,[1]Priv_Workers!$B$2:$BD$55,46,FALSE),D691=11,VLOOKUP(H691,[1]Priv_Workers!$B$2:$BD$55,47,FALSE),D691=12,VLOOKUP(H691,[1]Priv_Workers!$B$2:$BD$55,48)),C691=2018,_xlfn.IFS(D691=1,VLOOKUP(H691,[1]Priv_Workers!$B$2:$BD$55,49,FALSE),D691=2,VLOOKUP(H691,[1]Priv_Workers!$B$2:$BD$55,50,FALSE),D691=3,VLOOKUP(H691,[1]Priv_Workers!$B$2:$BD$55,51,FALSE),D691=4,VLOOKUP(H691,[1]Priv_Workers!$B$2:$BD$55,52,FALSE),D691=5,VLOOKUP(H691,[1]Priv_Workers!$B$2:$BD$55,53,FALSE),D691=6,VLOOKUP(H691,[1]Priv_Workers!$B$2:$BD$55,54)))</f>
        <v>#N/A</v>
      </c>
      <c r="X691" s="3" t="e">
        <f t="shared" si="83"/>
        <v>#N/A</v>
      </c>
      <c r="Y691" s="2" t="e">
        <f>_xlfn.IFS(C691=2014, _xlfn.IFS(E691=1, VLOOKUP(H691, [1]Wage_Info!$B$2:$AH$55, 2, FALSE), E691=2, VLOOKUP(H691, [1]Wage_Info!$B$2:$AH$55, 3, FALSE), E691=3, VLOOKUP(H691, [1]Wage_Info!$B$2:$AH$55, 4, FALSE), E691=4, VLOOKUP(H691, [1]Wage_Info!$B$2:$AH$55, 5, FALSE)), C691=2015, _xlfn.IFS(E691=1, VLOOKUP(H691, [1]Wage_Info!$B$2:$AH$55, 6, FALSE), E691=2, VLOOKUP(H691, [1]Wage_Info!$B$2:$AH$55, 7, FALSE), E691=3, VLOOKUP(H691, [1]Wage_Info!$B$2:$AH$55, 8, FALSE), E691=4, VLOOKUP(H691, [1]Wage_Info!$B$2:$AH$55, 9, FALSE)), C691=2016, _xlfn.IFS(E691=1, VLOOKUP(H691, [1]Wage_Info!$B$2:$AH$55, 10, FALSE), E691=2, VLOOKUP(H691, [1]Wage_Info!$B$2:$AH$55, 11, FALSE), E691=3, VLOOKUP(H691, [1]Wage_Info!$B$2:$AH$55, 12, FALSE), E691=4, VLOOKUP(H691, [1]Wage_Info!$B$2:$AH$55, 13, FALSE)), C691=2017, _xlfn.IFS(E691=1, VLOOKUP(H691, [1]Wage_Info!$B$2:$AH$55, 14, FALSE), E691=2, VLOOKUP(H691, [1]Wage_Info!$B$2:$AH$55, 15, FALSE), E691=3, VLOOKUP(H691, [1]Wage_Info!$B$2:$AH$55, 16, FALSE), E691=4, VLOOKUP(H691, [1]Wage_Info!$B$2:$AH$55, 17, FALSE)), C691 = 2018, _xlfn.IFS(E691=1, VLOOKUP(H691, [1]Wage_Info!$B$2:$AH$55, 18, FALSE), E691=3, VLOOKUP(H691, [1]Wage_Info!$B$2:$AH$55, 19, FALSE)))</f>
        <v>#N/A</v>
      </c>
      <c r="Z691" s="2" t="e">
        <f>_xlfn.IFS(C691=2014, _xlfn.IFS(E691=1, VLOOKUP(H691, [1]Wage_Info!$B$2:$AL$55, 20, FALSE), E691=2, VLOOKUP(H691, [1]Wage_Info!$B$2:$AL$55, 21, FALSE), E691=3, VLOOKUP(H691, [1]Wage_Info!$B$2:$AL$55, 22, FALSE), E691=4, VLOOKUP(H691, [1]Wage_Info!$B$2:$AL$55, 23, FALSE)), C691=2015, _xlfn.IFS(E691=1, VLOOKUP(H691, [1]Wage_Info!$B$2:$AL$55, 24, FALSE), E691=2, VLOOKUP(H691, [1]Wage_Info!$B$2:$AL$55, 25, FALSE), E691=3, VLOOKUP(H691, [1]Wage_Info!$B$2:$AL$55, 26, FALSE), E691=4, VLOOKUP(H691, [1]Wage_Info!$B$2:$AL$55, 27, FALSE)), C691=2016, _xlfn.IFS(E691=1, VLOOKUP(H691, [1]Wage_Info!$B$2:$AL$55, 28, FALSE), E691=2, VLOOKUP(H691, [1]Wage_Info!$B$2:$AL$55, 29, FALSE), E691=3, VLOOKUP(H691, [1]Wage_Info!$B$2:$AL$55, 30, FALSE), E691=4, VLOOKUP(H691, [1]Wage_Info!$B$2:$AL$55, 31, FALSE)), C691=2017, _xlfn.IFS(E691=1, VLOOKUP(H691, [1]Wage_Info!$B$2:$AL$55, 32, FALSE), E691=2, VLOOKUP(H691, [1]Wage_Info!$B$2:$AL$55, 33, FALSE), E691=3, VLOOKUP(H691, [1]Wage_Info!$B$2:$AL$55, 34, FALSE), E691=4, VLOOKUP(H691, [1]Wage_Info!$B$2:$AL$55, 35, FALSE)), C691 = 2018, _xlfn.IFS(E691=1, VLOOKUP(H691, [1]Wage_Info!$B$2:$AL$55, 36, FALSE), E691=2, VLOOKUP(H691, [1]Wage_Info!$B$2:$AL$55, 37, FALSE)))</f>
        <v>#N/A</v>
      </c>
      <c r="AA691" s="4" t="e">
        <f t="shared" si="84"/>
        <v>#N/A</v>
      </c>
      <c r="AB691">
        <f>[1]Key!C690</f>
        <v>1</v>
      </c>
      <c r="AC691">
        <f t="shared" si="85"/>
        <v>0</v>
      </c>
      <c r="AD691">
        <f t="shared" si="86"/>
        <v>0</v>
      </c>
      <c r="AE691">
        <f t="shared" si="87"/>
        <v>0</v>
      </c>
      <c r="AF691">
        <f>[1]Key!D691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2019-03-21T01:01:20Z</dcterms:created>
  <dcterms:modified xsi:type="dcterms:W3CDTF">2019-03-21T01:01:36Z</dcterms:modified>
</cp:coreProperties>
</file>